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F:\WA\Filings\Collections\May 2022 SBC filing\Draft filing to AG 5-2-2022\"/>
    </mc:Choice>
  </mc:AlternateContent>
  <xr:revisionPtr revIDLastSave="0" documentId="8_{6FE4AED5-C729-43E2-99E0-374C371E6412}" xr6:coauthVersionLast="47" xr6:coauthVersionMax="47" xr10:uidLastSave="{00000000-0000-0000-0000-000000000000}"/>
  <bookViews>
    <workbookView xWindow="36705" yWindow="1695" windowWidth="14985" windowHeight="11385" xr2:uid="{E73ACB91-2811-4567-B98C-07B8E3922A4E}"/>
  </bookViews>
  <sheets>
    <sheet name="Attachment B" sheetId="4" r:id="rId1"/>
    <sheet name="Attachment C" sheetId="1" r:id="rId2"/>
    <sheet name="Attachment D"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s>
  <definedNames>
    <definedName name="\0" localSheetId="0">[60]Jan!#REF!</definedName>
    <definedName name="\0" localSheetId="1">[1]Jan!#REF!</definedName>
    <definedName name="\0" localSheetId="2">[1]Jan!#REF!</definedName>
    <definedName name="\0">[1]Jan!#REF!</definedName>
    <definedName name="\A" localSheetId="0">#REF!</definedName>
    <definedName name="\A" localSheetId="1">#REF!</definedName>
    <definedName name="\A" localSheetId="2">#REF!</definedName>
    <definedName name="\A">#REF!</definedName>
    <definedName name="\B" localSheetId="0">#REF!</definedName>
    <definedName name="\B" localSheetId="1">#REF!</definedName>
    <definedName name="\B" localSheetId="2">#REF!</definedName>
    <definedName name="\B">#REF!</definedName>
    <definedName name="\BACK1" localSheetId="0">#REF!</definedName>
    <definedName name="\BACK1" localSheetId="1">#REF!</definedName>
    <definedName name="\BACK1" localSheetId="2">#REF!</definedName>
    <definedName name="\BACK1">#REF!</definedName>
    <definedName name="\BLOCK" localSheetId="0">#REF!</definedName>
    <definedName name="\BLOCK" localSheetId="2">#REF!</definedName>
    <definedName name="\BLOCK">#REF!</definedName>
    <definedName name="\BLOCKT" localSheetId="0">#REF!</definedName>
    <definedName name="\BLOCKT" localSheetId="2">#REF!</definedName>
    <definedName name="\BLOCKT">#REF!</definedName>
    <definedName name="\C" localSheetId="0">#REF!</definedName>
    <definedName name="\C" localSheetId="2">#REF!</definedName>
    <definedName name="\C">#REF!</definedName>
    <definedName name="\COMP" localSheetId="0">#REF!</definedName>
    <definedName name="\COMP" localSheetId="2">#REF!</definedName>
    <definedName name="\COMP">#REF!</definedName>
    <definedName name="\COMPT" localSheetId="0">#REF!</definedName>
    <definedName name="\COMPT" localSheetId="2">#REF!</definedName>
    <definedName name="\COMPT">#REF!</definedName>
    <definedName name="\E" localSheetId="0">#REF!</definedName>
    <definedName name="\E" localSheetId="2">#REF!</definedName>
    <definedName name="\E">#REF!</definedName>
    <definedName name="\G" localSheetId="0">#REF!</definedName>
    <definedName name="\G" localSheetId="2">#REF!</definedName>
    <definedName name="\G">#REF!</definedName>
    <definedName name="\I" localSheetId="0">#REF!</definedName>
    <definedName name="\I" localSheetId="2">#REF!</definedName>
    <definedName name="\I">#REF!</definedName>
    <definedName name="\K" localSheetId="0">#REF!</definedName>
    <definedName name="\K" localSheetId="2">#REF!</definedName>
    <definedName name="\K">#REF!</definedName>
    <definedName name="\L" localSheetId="0">#REF!</definedName>
    <definedName name="\L" localSheetId="2">#REF!</definedName>
    <definedName name="\L">#REF!</definedName>
    <definedName name="\M" localSheetId="0">[60]Jan!#REF!</definedName>
    <definedName name="\M" localSheetId="2">#REF!</definedName>
    <definedName name="\M">#REF!</definedName>
    <definedName name="\P" localSheetId="0">#REF!</definedName>
    <definedName name="\P" localSheetId="2">#REF!</definedName>
    <definedName name="\P">#REF!</definedName>
    <definedName name="\Q" localSheetId="0">[62]Actual!#REF!</definedName>
    <definedName name="\Q" localSheetId="1">[2]Actual!#REF!</definedName>
    <definedName name="\Q" localSheetId="2">[2]Actual!#REF!</definedName>
    <definedName name="\Q">[2]Actual!#REF!</definedName>
    <definedName name="\R" localSheetId="0">#REF!</definedName>
    <definedName name="\R" localSheetId="1">#REF!</definedName>
    <definedName name="\R" localSheetId="2">#REF!</definedName>
    <definedName name="\R">#REF!</definedName>
    <definedName name="\S" localSheetId="0">#REF!</definedName>
    <definedName name="\S" localSheetId="1">#REF!</definedName>
    <definedName name="\S" localSheetId="2">#REF!</definedName>
    <definedName name="\S">#REF!</definedName>
    <definedName name="\TABLE1" localSheetId="0">#REF!</definedName>
    <definedName name="\TABLE1" localSheetId="1">#REF!</definedName>
    <definedName name="\TABLE1" localSheetId="2">#REF!</definedName>
    <definedName name="\TABLE1">#REF!</definedName>
    <definedName name="\TABLE2" localSheetId="0">#REF!</definedName>
    <definedName name="\TABLE2" localSheetId="2">#REF!</definedName>
    <definedName name="\TABLE2">#REF!</definedName>
    <definedName name="\TABLEA" localSheetId="0">#REF!</definedName>
    <definedName name="\TABLEA" localSheetId="2">#REF!</definedName>
    <definedName name="\TABLEA">#REF!</definedName>
    <definedName name="\TBL1" localSheetId="0">#REF!</definedName>
    <definedName name="\TBL1" localSheetId="2">#REF!</definedName>
    <definedName name="\TBL1">#REF!</definedName>
    <definedName name="\TBL2" localSheetId="0">#REF!</definedName>
    <definedName name="\TBL2" localSheetId="2">#REF!</definedName>
    <definedName name="\TBL2">#REF!</definedName>
    <definedName name="\TBL3" localSheetId="0">#REF!</definedName>
    <definedName name="\TBL3" localSheetId="2">#REF!</definedName>
    <definedName name="\TBL3">#REF!</definedName>
    <definedName name="\TBL4" localSheetId="0">#REF!</definedName>
    <definedName name="\TBL4" localSheetId="2">#REF!</definedName>
    <definedName name="\TBL4">#REF!</definedName>
    <definedName name="\TBL5" localSheetId="0">#REF!</definedName>
    <definedName name="\TBL5" localSheetId="2">#REF!</definedName>
    <definedName name="\TBL5">#REF!</definedName>
    <definedName name="\W" localSheetId="0">#REF!</definedName>
    <definedName name="\W" localSheetId="2">#REF!</definedName>
    <definedName name="\W">#REF!</definedName>
    <definedName name="\WORK1" localSheetId="0">#REF!</definedName>
    <definedName name="\WORK1" localSheetId="2">#REF!</definedName>
    <definedName name="\WORK1">#REF!</definedName>
    <definedName name="\X" localSheetId="0">#REF!</definedName>
    <definedName name="\X" localSheetId="2">#REF!</definedName>
    <definedName name="\X">#REF!</definedName>
    <definedName name="\Z" localSheetId="0">#REF!</definedName>
    <definedName name="\Z" localSheetId="2">#REF!</definedName>
    <definedName name="\Z">#REF!</definedName>
    <definedName name="________________________OM1" localSheetId="0" hidden="1">{#N/A,#N/A,FALSE,"Summary";#N/A,#N/A,FALSE,"SmPlants";#N/A,#N/A,FALSE,"Utah";#N/A,#N/A,FALSE,"Idaho";#N/A,#N/A,FALSE,"Lewis River";#N/A,#N/A,FALSE,"NrthUmpq";#N/A,#N/A,FALSE,"KlamRog"}</definedName>
    <definedName name="________________________OM1" localSheetId="1" hidden="1">{#N/A,#N/A,FALSE,"Summary";#N/A,#N/A,FALSE,"SmPlants";#N/A,#N/A,FALSE,"Utah";#N/A,#N/A,FALSE,"Idaho";#N/A,#N/A,FALSE,"Lewis River";#N/A,#N/A,FALSE,"NrthUmpq";#N/A,#N/A,FALSE,"KlamRog"}</definedName>
    <definedName name="________________________OM1" localSheetId="2" hidden="1">{#N/A,#N/A,FALSE,"Summary";#N/A,#N/A,FALSE,"SmPlants";#N/A,#N/A,FALSE,"Utah";#N/A,#N/A,FALSE,"Idaho";#N/A,#N/A,FALSE,"Lewis River";#N/A,#N/A,FALSE,"NrthUmpq";#N/A,#N/A,FALSE,"KlamRog"}</definedName>
    <definedName name="________________________OM1" hidden="1">{#N/A,#N/A,FALSE,"Summary";#N/A,#N/A,FALSE,"SmPlants";#N/A,#N/A,FALSE,"Utah";#N/A,#N/A,FALSE,"Idaho";#N/A,#N/A,FALSE,"Lewis River";#N/A,#N/A,FALSE,"NrthUmpq";#N/A,#N/A,FALSE,"KlamRog"}</definedName>
    <definedName name="______________________OM1" localSheetId="0" hidden="1">{#N/A,#N/A,FALSE,"Summary";#N/A,#N/A,FALSE,"SmPlants";#N/A,#N/A,FALSE,"Utah";#N/A,#N/A,FALSE,"Idaho";#N/A,#N/A,FALSE,"Lewis River";#N/A,#N/A,FALSE,"NrthUmpq";#N/A,#N/A,FALSE,"KlamRog"}</definedName>
    <definedName name="______________________OM1" localSheetId="1" hidden="1">{#N/A,#N/A,FALSE,"Summary";#N/A,#N/A,FALSE,"SmPlants";#N/A,#N/A,FALSE,"Utah";#N/A,#N/A,FALSE,"Idaho";#N/A,#N/A,FALSE,"Lewis River";#N/A,#N/A,FALSE,"NrthUmpq";#N/A,#N/A,FALSE,"KlamRog"}</definedName>
    <definedName name="______________________OM1" localSheetId="2" hidden="1">{#N/A,#N/A,FALSE,"Summary";#N/A,#N/A,FALSE,"SmPlants";#N/A,#N/A,FALSE,"Utah";#N/A,#N/A,FALSE,"Idaho";#N/A,#N/A,FALSE,"Lewis River";#N/A,#N/A,FALSE,"NrthUmpq";#N/A,#N/A,FALSE,"KlamRog"}</definedName>
    <definedName name="______________________OM1" hidden="1">{#N/A,#N/A,FALSE,"Summary";#N/A,#N/A,FALSE,"SmPlants";#N/A,#N/A,FALSE,"Utah";#N/A,#N/A,FALSE,"Idaho";#N/A,#N/A,FALSE,"Lewis River";#N/A,#N/A,FALSE,"NrthUmpq";#N/A,#N/A,FALSE,"KlamRog"}</definedName>
    <definedName name="____________________OM1" localSheetId="0" hidden="1">{#N/A,#N/A,FALSE,"Summary";#N/A,#N/A,FALSE,"SmPlants";#N/A,#N/A,FALSE,"Utah";#N/A,#N/A,FALSE,"Idaho";#N/A,#N/A,FALSE,"Lewis River";#N/A,#N/A,FALSE,"NrthUmpq";#N/A,#N/A,FALSE,"KlamRog"}</definedName>
    <definedName name="____________________OM1" localSheetId="1" hidden="1">{#N/A,#N/A,FALSE,"Summary";#N/A,#N/A,FALSE,"SmPlants";#N/A,#N/A,FALSE,"Utah";#N/A,#N/A,FALSE,"Idaho";#N/A,#N/A,FALSE,"Lewis River";#N/A,#N/A,FALSE,"NrthUmpq";#N/A,#N/A,FALSE,"KlamRog"}</definedName>
    <definedName name="____________________OM1" localSheetId="2" hidden="1">{#N/A,#N/A,FALSE,"Summary";#N/A,#N/A,FALSE,"SmPlants";#N/A,#N/A,FALSE,"Utah";#N/A,#N/A,FALSE,"Idaho";#N/A,#N/A,FALSE,"Lewis River";#N/A,#N/A,FALSE,"NrthUmpq";#N/A,#N/A,FALSE,"KlamRog"}</definedName>
    <definedName name="____________________OM1" hidden="1">{#N/A,#N/A,FALSE,"Summary";#N/A,#N/A,FALSE,"SmPlants";#N/A,#N/A,FALSE,"Utah";#N/A,#N/A,FALSE,"Idaho";#N/A,#N/A,FALSE,"Lewis River";#N/A,#N/A,FALSE,"NrthUmpq";#N/A,#N/A,FALSE,"KlamRog"}</definedName>
    <definedName name="___________________OM1" localSheetId="0" hidden="1">{#N/A,#N/A,FALSE,"Summary";#N/A,#N/A,FALSE,"SmPlants";#N/A,#N/A,FALSE,"Utah";#N/A,#N/A,FALSE,"Idaho";#N/A,#N/A,FALSE,"Lewis River";#N/A,#N/A,FALSE,"NrthUmpq";#N/A,#N/A,FALSE,"KlamRog"}</definedName>
    <definedName name="___________________OM1" localSheetId="1" hidden="1">{#N/A,#N/A,FALSE,"Summary";#N/A,#N/A,FALSE,"SmPlants";#N/A,#N/A,FALSE,"Utah";#N/A,#N/A,FALSE,"Idaho";#N/A,#N/A,FALSE,"Lewis River";#N/A,#N/A,FALSE,"NrthUmpq";#N/A,#N/A,FALSE,"KlamRog"}</definedName>
    <definedName name="___________________OM1" localSheetId="2" hidden="1">{#N/A,#N/A,FALSE,"Summary";#N/A,#N/A,FALSE,"SmPlants";#N/A,#N/A,FALSE,"Utah";#N/A,#N/A,FALSE,"Idaho";#N/A,#N/A,FALSE,"Lewis River";#N/A,#N/A,FALSE,"NrthUmpq";#N/A,#N/A,FALSE,"KlamRog"}</definedName>
    <definedName name="___________________OM1" hidden="1">{#N/A,#N/A,FALSE,"Summary";#N/A,#N/A,FALSE,"SmPlants";#N/A,#N/A,FALSE,"Utah";#N/A,#N/A,FALSE,"Idaho";#N/A,#N/A,FALSE,"Lewis River";#N/A,#N/A,FALSE,"NrthUmpq";#N/A,#N/A,FALSE,"KlamRog"}</definedName>
    <definedName name="_________________OM1" localSheetId="0" hidden="1">{#N/A,#N/A,FALSE,"Summary";#N/A,#N/A,FALSE,"SmPlants";#N/A,#N/A,FALSE,"Utah";#N/A,#N/A,FALSE,"Idaho";#N/A,#N/A,FALSE,"Lewis River";#N/A,#N/A,FALSE,"NrthUmpq";#N/A,#N/A,FALSE,"KlamRog"}</definedName>
    <definedName name="_________________OM1" localSheetId="1" hidden="1">{#N/A,#N/A,FALSE,"Summary";#N/A,#N/A,FALSE,"SmPlants";#N/A,#N/A,FALSE,"Utah";#N/A,#N/A,FALSE,"Idaho";#N/A,#N/A,FALSE,"Lewis River";#N/A,#N/A,FALSE,"NrthUmpq";#N/A,#N/A,FALSE,"KlamRog"}</definedName>
    <definedName name="_________________OM1" localSheetId="2" hidden="1">{#N/A,#N/A,FALSE,"Summary";#N/A,#N/A,FALSE,"SmPlants";#N/A,#N/A,FALSE,"Utah";#N/A,#N/A,FALSE,"Idaho";#N/A,#N/A,FALSE,"Lewis River";#N/A,#N/A,FALSE,"NrthUmpq";#N/A,#N/A,FALSE,"KlamRog"}</definedName>
    <definedName name="_________________OM1" hidden="1">{#N/A,#N/A,FALSE,"Summary";#N/A,#N/A,FALSE,"SmPlants";#N/A,#N/A,FALSE,"Utah";#N/A,#N/A,FALSE,"Idaho";#N/A,#N/A,FALSE,"Lewis River";#N/A,#N/A,FALSE,"NrthUmpq";#N/A,#N/A,FALSE,"KlamRog"}</definedName>
    <definedName name="______________OM1" localSheetId="0" hidden="1">{#N/A,#N/A,FALSE,"Summary";#N/A,#N/A,FALSE,"SmPlants";#N/A,#N/A,FALSE,"Utah";#N/A,#N/A,FALSE,"Idaho";#N/A,#N/A,FALSE,"Lewis River";#N/A,#N/A,FALSE,"NrthUmpq";#N/A,#N/A,FALSE,"KlamRog"}</definedName>
    <definedName name="______________OM1" localSheetId="1" hidden="1">{#N/A,#N/A,FALSE,"Summary";#N/A,#N/A,FALSE,"SmPlants";#N/A,#N/A,FALSE,"Utah";#N/A,#N/A,FALSE,"Idaho";#N/A,#N/A,FALSE,"Lewis River";#N/A,#N/A,FALSE,"NrthUmpq";#N/A,#N/A,FALSE,"KlamRog"}</definedName>
    <definedName name="______________OM1" localSheetId="2" hidden="1">{#N/A,#N/A,FALSE,"Summary";#N/A,#N/A,FALSE,"SmPlants";#N/A,#N/A,FALSE,"Utah";#N/A,#N/A,FALSE,"Idaho";#N/A,#N/A,FALSE,"Lewis River";#N/A,#N/A,FALSE,"NrthUmpq";#N/A,#N/A,FALSE,"KlamRog"}</definedName>
    <definedName name="______________OM1" hidden="1">{#N/A,#N/A,FALSE,"Summary";#N/A,#N/A,FALSE,"SmPlants";#N/A,#N/A,FALSE,"Utah";#N/A,#N/A,FALSE,"Idaho";#N/A,#N/A,FALSE,"Lewis River";#N/A,#N/A,FALSE,"NrthUmpq";#N/A,#N/A,FALSE,"KlamRog"}</definedName>
    <definedName name="____________OM1" localSheetId="0" hidden="1">{#N/A,#N/A,FALSE,"Summary";#N/A,#N/A,FALSE,"SmPlants";#N/A,#N/A,FALSE,"Utah";#N/A,#N/A,FALSE,"Idaho";#N/A,#N/A,FALSE,"Lewis River";#N/A,#N/A,FALSE,"NrthUmpq";#N/A,#N/A,FALSE,"KlamRog"}</definedName>
    <definedName name="____________OM1" localSheetId="1" hidden="1">{#N/A,#N/A,FALSE,"Summary";#N/A,#N/A,FALSE,"SmPlants";#N/A,#N/A,FALSE,"Utah";#N/A,#N/A,FALSE,"Idaho";#N/A,#N/A,FALSE,"Lewis River";#N/A,#N/A,FALSE,"NrthUmpq";#N/A,#N/A,FALSE,"KlamRog"}</definedName>
    <definedName name="____________OM1" localSheetId="2" hidden="1">{#N/A,#N/A,FALSE,"Summary";#N/A,#N/A,FALSE,"SmPlants";#N/A,#N/A,FALSE,"Utah";#N/A,#N/A,FALSE,"Idaho";#N/A,#N/A,FALSE,"Lewis River";#N/A,#N/A,FALSE,"NrthUmpq";#N/A,#N/A,FALSE,"KlamRog"}</definedName>
    <definedName name="____________OM1" hidden="1">{#N/A,#N/A,FALSE,"Summary";#N/A,#N/A,FALSE,"SmPlants";#N/A,#N/A,FALSE,"Utah";#N/A,#N/A,FALSE,"Idaho";#N/A,#N/A,FALSE,"Lewis River";#N/A,#N/A,FALSE,"NrthUmpq";#N/A,#N/A,FALSE,"KlamRog"}</definedName>
    <definedName name="___________OM1" localSheetId="0" hidden="1">{#N/A,#N/A,FALSE,"Summary";#N/A,#N/A,FALSE,"SmPlants";#N/A,#N/A,FALSE,"Utah";#N/A,#N/A,FALSE,"Idaho";#N/A,#N/A,FALSE,"Lewis River";#N/A,#N/A,FALSE,"NrthUmpq";#N/A,#N/A,FALSE,"KlamRog"}</definedName>
    <definedName name="___________OM1" localSheetId="1" hidden="1">{#N/A,#N/A,FALSE,"Summary";#N/A,#N/A,FALSE,"SmPlants";#N/A,#N/A,FALSE,"Utah";#N/A,#N/A,FALSE,"Idaho";#N/A,#N/A,FALSE,"Lewis River";#N/A,#N/A,FALSE,"NrthUmpq";#N/A,#N/A,FALSE,"KlamRog"}</definedName>
    <definedName name="___________OM1" localSheetId="2" hidden="1">{#N/A,#N/A,FALSE,"Summary";#N/A,#N/A,FALSE,"SmPlants";#N/A,#N/A,FALSE,"Utah";#N/A,#N/A,FALSE,"Idaho";#N/A,#N/A,FALSE,"Lewis River";#N/A,#N/A,FALSE,"NrthUmpq";#N/A,#N/A,FALSE,"KlamRog"}</definedName>
    <definedName name="___________OM1" hidden="1">{#N/A,#N/A,FALSE,"Summary";#N/A,#N/A,FALSE,"SmPlants";#N/A,#N/A,FALSE,"Utah";#N/A,#N/A,FALSE,"Idaho";#N/A,#N/A,FALSE,"Lewis River";#N/A,#N/A,FALSE,"NrthUmpq";#N/A,#N/A,FALSE,"KlamRog"}</definedName>
    <definedName name="_________j1" localSheetId="0" hidden="1">{"PRINT",#N/A,TRUE,"APPA";"PRINT",#N/A,TRUE,"APS";"PRINT",#N/A,TRUE,"BHPL";"PRINT",#N/A,TRUE,"BHPL2";"PRINT",#N/A,TRUE,"CDWR";"PRINT",#N/A,TRUE,"EWEB";"PRINT",#N/A,TRUE,"LADWP";"PRINT",#N/A,TRUE,"NEVBASE"}</definedName>
    <definedName name="_________j1" localSheetId="1" hidden="1">{"PRINT",#N/A,TRUE,"APPA";"PRINT",#N/A,TRUE,"APS";"PRINT",#N/A,TRUE,"BHPL";"PRINT",#N/A,TRUE,"BHPL2";"PRINT",#N/A,TRUE,"CDWR";"PRINT",#N/A,TRUE,"EWEB";"PRINT",#N/A,TRUE,"LADWP";"PRINT",#N/A,TRUE,"NEVBASE"}</definedName>
    <definedName name="_________j1" localSheetId="2" hidden="1">{"PRINT",#N/A,TRUE,"APPA";"PRINT",#N/A,TRUE,"APS";"PRINT",#N/A,TRUE,"BHPL";"PRINT",#N/A,TRUE,"BHPL2";"PRINT",#N/A,TRUE,"CDWR";"PRINT",#N/A,TRUE,"EWEB";"PRINT",#N/A,TRUE,"LADWP";"PRINT",#N/A,TRUE,"NEVBASE"}</definedName>
    <definedName name="_________j1" hidden="1">{"PRINT",#N/A,TRUE,"APPA";"PRINT",#N/A,TRUE,"APS";"PRINT",#N/A,TRUE,"BHPL";"PRINT",#N/A,TRUE,"BHPL2";"PRINT",#N/A,TRUE,"CDWR";"PRINT",#N/A,TRUE,"EWEB";"PRINT",#N/A,TRUE,"LADWP";"PRINT",#N/A,TRUE,"NEVBASE"}</definedName>
    <definedName name="_________j2" localSheetId="0" hidden="1">{"PRINT",#N/A,TRUE,"APPA";"PRINT",#N/A,TRUE,"APS";"PRINT",#N/A,TRUE,"BHPL";"PRINT",#N/A,TRUE,"BHPL2";"PRINT",#N/A,TRUE,"CDWR";"PRINT",#N/A,TRUE,"EWEB";"PRINT",#N/A,TRUE,"LADWP";"PRINT",#N/A,TRUE,"NEVBASE"}</definedName>
    <definedName name="_________j2" localSheetId="1" hidden="1">{"PRINT",#N/A,TRUE,"APPA";"PRINT",#N/A,TRUE,"APS";"PRINT",#N/A,TRUE,"BHPL";"PRINT",#N/A,TRUE,"BHPL2";"PRINT",#N/A,TRUE,"CDWR";"PRINT",#N/A,TRUE,"EWEB";"PRINT",#N/A,TRUE,"LADWP";"PRINT",#N/A,TRUE,"NEVBASE"}</definedName>
    <definedName name="_________j2" localSheetId="2" hidden="1">{"PRINT",#N/A,TRUE,"APPA";"PRINT",#N/A,TRUE,"APS";"PRINT",#N/A,TRUE,"BHPL";"PRINT",#N/A,TRUE,"BHPL2";"PRINT",#N/A,TRUE,"CDWR";"PRINT",#N/A,TRUE,"EWEB";"PRINT",#N/A,TRUE,"LADWP";"PRINT",#N/A,TRUE,"NEVBASE"}</definedName>
    <definedName name="_________j2" hidden="1">{"PRINT",#N/A,TRUE,"APPA";"PRINT",#N/A,TRUE,"APS";"PRINT",#N/A,TRUE,"BHPL";"PRINT",#N/A,TRUE,"BHPL2";"PRINT",#N/A,TRUE,"CDWR";"PRINT",#N/A,TRUE,"EWEB";"PRINT",#N/A,TRUE,"LADWP";"PRINT",#N/A,TRUE,"NEVBASE"}</definedName>
    <definedName name="_________j3" localSheetId="0" hidden="1">{"PRINT",#N/A,TRUE,"APPA";"PRINT",#N/A,TRUE,"APS";"PRINT",#N/A,TRUE,"BHPL";"PRINT",#N/A,TRUE,"BHPL2";"PRINT",#N/A,TRUE,"CDWR";"PRINT",#N/A,TRUE,"EWEB";"PRINT",#N/A,TRUE,"LADWP";"PRINT",#N/A,TRUE,"NEVBASE"}</definedName>
    <definedName name="_________j3" localSheetId="1" hidden="1">{"PRINT",#N/A,TRUE,"APPA";"PRINT",#N/A,TRUE,"APS";"PRINT",#N/A,TRUE,"BHPL";"PRINT",#N/A,TRUE,"BHPL2";"PRINT",#N/A,TRUE,"CDWR";"PRINT",#N/A,TRUE,"EWEB";"PRINT",#N/A,TRUE,"LADWP";"PRINT",#N/A,TRUE,"NEVBASE"}</definedName>
    <definedName name="_________j3" localSheetId="2" hidden="1">{"PRINT",#N/A,TRUE,"APPA";"PRINT",#N/A,TRUE,"APS";"PRINT",#N/A,TRUE,"BHPL";"PRINT",#N/A,TRUE,"BHPL2";"PRINT",#N/A,TRUE,"CDWR";"PRINT",#N/A,TRUE,"EWEB";"PRINT",#N/A,TRUE,"LADWP";"PRINT",#N/A,TRUE,"NEVBASE"}</definedName>
    <definedName name="_________j3" hidden="1">{"PRINT",#N/A,TRUE,"APPA";"PRINT",#N/A,TRUE,"APS";"PRINT",#N/A,TRUE,"BHPL";"PRINT",#N/A,TRUE,"BHPL2";"PRINT",#N/A,TRUE,"CDWR";"PRINT",#N/A,TRUE,"EWEB";"PRINT",#N/A,TRUE,"LADWP";"PRINT",#N/A,TRUE,"NEVBASE"}</definedName>
    <definedName name="_________j4" localSheetId="0" hidden="1">{"PRINT",#N/A,TRUE,"APPA";"PRINT",#N/A,TRUE,"APS";"PRINT",#N/A,TRUE,"BHPL";"PRINT",#N/A,TRUE,"BHPL2";"PRINT",#N/A,TRUE,"CDWR";"PRINT",#N/A,TRUE,"EWEB";"PRINT",#N/A,TRUE,"LADWP";"PRINT",#N/A,TRUE,"NEVBASE"}</definedName>
    <definedName name="_________j4" localSheetId="1" hidden="1">{"PRINT",#N/A,TRUE,"APPA";"PRINT",#N/A,TRUE,"APS";"PRINT",#N/A,TRUE,"BHPL";"PRINT",#N/A,TRUE,"BHPL2";"PRINT",#N/A,TRUE,"CDWR";"PRINT",#N/A,TRUE,"EWEB";"PRINT",#N/A,TRUE,"LADWP";"PRINT",#N/A,TRUE,"NEVBASE"}</definedName>
    <definedName name="_________j4" localSheetId="2" hidden="1">{"PRINT",#N/A,TRUE,"APPA";"PRINT",#N/A,TRUE,"APS";"PRINT",#N/A,TRUE,"BHPL";"PRINT",#N/A,TRUE,"BHPL2";"PRINT",#N/A,TRUE,"CDWR";"PRINT",#N/A,TRUE,"EWEB";"PRINT",#N/A,TRUE,"LADWP";"PRINT",#N/A,TRUE,"NEVBASE"}</definedName>
    <definedName name="_________j4" hidden="1">{"PRINT",#N/A,TRUE,"APPA";"PRINT",#N/A,TRUE,"APS";"PRINT",#N/A,TRUE,"BHPL";"PRINT",#N/A,TRUE,"BHPL2";"PRINT",#N/A,TRUE,"CDWR";"PRINT",#N/A,TRUE,"EWEB";"PRINT",#N/A,TRUE,"LADWP";"PRINT",#N/A,TRUE,"NEVBASE"}</definedName>
    <definedName name="_________j5" localSheetId="0" hidden="1">{"PRINT",#N/A,TRUE,"APPA";"PRINT",#N/A,TRUE,"APS";"PRINT",#N/A,TRUE,"BHPL";"PRINT",#N/A,TRUE,"BHPL2";"PRINT",#N/A,TRUE,"CDWR";"PRINT",#N/A,TRUE,"EWEB";"PRINT",#N/A,TRUE,"LADWP";"PRINT",#N/A,TRUE,"NEVBASE"}</definedName>
    <definedName name="_________j5" localSheetId="1" hidden="1">{"PRINT",#N/A,TRUE,"APPA";"PRINT",#N/A,TRUE,"APS";"PRINT",#N/A,TRUE,"BHPL";"PRINT",#N/A,TRUE,"BHPL2";"PRINT",#N/A,TRUE,"CDWR";"PRINT",#N/A,TRUE,"EWEB";"PRINT",#N/A,TRUE,"LADWP";"PRINT",#N/A,TRUE,"NEVBASE"}</definedName>
    <definedName name="_________j5" localSheetId="2" hidden="1">{"PRINT",#N/A,TRUE,"APPA";"PRINT",#N/A,TRUE,"APS";"PRINT",#N/A,TRUE,"BHPL";"PRINT",#N/A,TRUE,"BHPL2";"PRINT",#N/A,TRUE,"CDWR";"PRINT",#N/A,TRUE,"EWEB";"PRINT",#N/A,TRUE,"LADWP";"PRINT",#N/A,TRUE,"NEVBASE"}</definedName>
    <definedName name="_________j5" hidden="1">{"PRINT",#N/A,TRUE,"APPA";"PRINT",#N/A,TRUE,"APS";"PRINT",#N/A,TRUE,"BHPL";"PRINT",#N/A,TRUE,"BHPL2";"PRINT",#N/A,TRUE,"CDWR";"PRINT",#N/A,TRUE,"EWEB";"PRINT",#N/A,TRUE,"LADWP";"PRINT",#N/A,TRUE,"NEVBASE"}</definedName>
    <definedName name="_________OM1" localSheetId="0" hidden="1">{#N/A,#N/A,FALSE,"Summary";#N/A,#N/A,FALSE,"SmPlants";#N/A,#N/A,FALSE,"Utah";#N/A,#N/A,FALSE,"Idaho";#N/A,#N/A,FALSE,"Lewis River";#N/A,#N/A,FALSE,"NrthUmpq";#N/A,#N/A,FALSE,"KlamRog"}</definedName>
    <definedName name="_________OM1" localSheetId="1" hidden="1">{#N/A,#N/A,FALSE,"Summary";#N/A,#N/A,FALSE,"SmPlants";#N/A,#N/A,FALSE,"Utah";#N/A,#N/A,FALSE,"Idaho";#N/A,#N/A,FALSE,"Lewis River";#N/A,#N/A,FALSE,"NrthUmpq";#N/A,#N/A,FALSE,"KlamRog"}</definedName>
    <definedName name="_________OM1" localSheetId="2" hidden="1">{#N/A,#N/A,FALSE,"Summary";#N/A,#N/A,FALSE,"SmPlants";#N/A,#N/A,FALSE,"Utah";#N/A,#N/A,FALSE,"Idaho";#N/A,#N/A,FALSE,"Lewis River";#N/A,#N/A,FALSE,"NrthUmpq";#N/A,#N/A,FALSE,"KlamRog"}</definedName>
    <definedName name="_________OM1" hidden="1">{#N/A,#N/A,FALSE,"Summary";#N/A,#N/A,FALSE,"SmPlants";#N/A,#N/A,FALSE,"Utah";#N/A,#N/A,FALSE,"Idaho";#N/A,#N/A,FALSE,"Lewis River";#N/A,#N/A,FALSE,"NrthUmpq";#N/A,#N/A,FALSE,"KlamRog"}</definedName>
    <definedName name="________j1" localSheetId="0" hidden="1">{"PRINT",#N/A,TRUE,"APPA";"PRINT",#N/A,TRUE,"APS";"PRINT",#N/A,TRUE,"BHPL";"PRINT",#N/A,TRUE,"BHPL2";"PRINT",#N/A,TRUE,"CDWR";"PRINT",#N/A,TRUE,"EWEB";"PRINT",#N/A,TRUE,"LADWP";"PRINT",#N/A,TRUE,"NEVBASE"}</definedName>
    <definedName name="________j1" localSheetId="1" hidden="1">{"PRINT",#N/A,TRUE,"APPA";"PRINT",#N/A,TRUE,"APS";"PRINT",#N/A,TRUE,"BHPL";"PRINT",#N/A,TRUE,"BHPL2";"PRINT",#N/A,TRUE,"CDWR";"PRINT",#N/A,TRUE,"EWEB";"PRINT",#N/A,TRUE,"LADWP";"PRINT",#N/A,TRUE,"NEVBASE"}</definedName>
    <definedName name="________j1" localSheetId="2" hidden="1">{"PRINT",#N/A,TRUE,"APPA";"PRINT",#N/A,TRUE,"APS";"PRINT",#N/A,TRUE,"BHPL";"PRINT",#N/A,TRUE,"BHPL2";"PRINT",#N/A,TRUE,"CDWR";"PRINT",#N/A,TRUE,"EWEB";"PRINT",#N/A,TRUE,"LADWP";"PRINT",#N/A,TRUE,"NEVBASE"}</definedName>
    <definedName name="________j1" hidden="1">{"PRINT",#N/A,TRUE,"APPA";"PRINT",#N/A,TRUE,"APS";"PRINT",#N/A,TRUE,"BHPL";"PRINT",#N/A,TRUE,"BHPL2";"PRINT",#N/A,TRUE,"CDWR";"PRINT",#N/A,TRUE,"EWEB";"PRINT",#N/A,TRUE,"LADWP";"PRINT",#N/A,TRUE,"NEVBASE"}</definedName>
    <definedName name="________j2" localSheetId="0" hidden="1">{"PRINT",#N/A,TRUE,"APPA";"PRINT",#N/A,TRUE,"APS";"PRINT",#N/A,TRUE,"BHPL";"PRINT",#N/A,TRUE,"BHPL2";"PRINT",#N/A,TRUE,"CDWR";"PRINT",#N/A,TRUE,"EWEB";"PRINT",#N/A,TRUE,"LADWP";"PRINT",#N/A,TRUE,"NEVBASE"}</definedName>
    <definedName name="________j2" localSheetId="1" hidden="1">{"PRINT",#N/A,TRUE,"APPA";"PRINT",#N/A,TRUE,"APS";"PRINT",#N/A,TRUE,"BHPL";"PRINT",#N/A,TRUE,"BHPL2";"PRINT",#N/A,TRUE,"CDWR";"PRINT",#N/A,TRUE,"EWEB";"PRINT",#N/A,TRUE,"LADWP";"PRINT",#N/A,TRUE,"NEVBASE"}</definedName>
    <definedName name="________j2" localSheetId="2" hidden="1">{"PRINT",#N/A,TRUE,"APPA";"PRINT",#N/A,TRUE,"APS";"PRINT",#N/A,TRUE,"BHPL";"PRINT",#N/A,TRUE,"BHPL2";"PRINT",#N/A,TRUE,"CDWR";"PRINT",#N/A,TRUE,"EWEB";"PRINT",#N/A,TRUE,"LADWP";"PRINT",#N/A,TRUE,"NEVBASE"}</definedName>
    <definedName name="________j2" hidden="1">{"PRINT",#N/A,TRUE,"APPA";"PRINT",#N/A,TRUE,"APS";"PRINT",#N/A,TRUE,"BHPL";"PRINT",#N/A,TRUE,"BHPL2";"PRINT",#N/A,TRUE,"CDWR";"PRINT",#N/A,TRUE,"EWEB";"PRINT",#N/A,TRUE,"LADWP";"PRINT",#N/A,TRUE,"NEVBASE"}</definedName>
    <definedName name="________j3" localSheetId="0" hidden="1">{"PRINT",#N/A,TRUE,"APPA";"PRINT",#N/A,TRUE,"APS";"PRINT",#N/A,TRUE,"BHPL";"PRINT",#N/A,TRUE,"BHPL2";"PRINT",#N/A,TRUE,"CDWR";"PRINT",#N/A,TRUE,"EWEB";"PRINT",#N/A,TRUE,"LADWP";"PRINT",#N/A,TRUE,"NEVBASE"}</definedName>
    <definedName name="________j3" localSheetId="1" hidden="1">{"PRINT",#N/A,TRUE,"APPA";"PRINT",#N/A,TRUE,"APS";"PRINT",#N/A,TRUE,"BHPL";"PRINT",#N/A,TRUE,"BHPL2";"PRINT",#N/A,TRUE,"CDWR";"PRINT",#N/A,TRUE,"EWEB";"PRINT",#N/A,TRUE,"LADWP";"PRINT",#N/A,TRUE,"NEVBASE"}</definedName>
    <definedName name="________j3" localSheetId="2" hidden="1">{"PRINT",#N/A,TRUE,"APPA";"PRINT",#N/A,TRUE,"APS";"PRINT",#N/A,TRUE,"BHPL";"PRINT",#N/A,TRUE,"BHPL2";"PRINT",#N/A,TRUE,"CDWR";"PRINT",#N/A,TRUE,"EWEB";"PRINT",#N/A,TRUE,"LADWP";"PRINT",#N/A,TRUE,"NEVBASE"}</definedName>
    <definedName name="________j3" hidden="1">{"PRINT",#N/A,TRUE,"APPA";"PRINT",#N/A,TRUE,"APS";"PRINT",#N/A,TRUE,"BHPL";"PRINT",#N/A,TRUE,"BHPL2";"PRINT",#N/A,TRUE,"CDWR";"PRINT",#N/A,TRUE,"EWEB";"PRINT",#N/A,TRUE,"LADWP";"PRINT",#N/A,TRUE,"NEVBASE"}</definedName>
    <definedName name="________j4" localSheetId="0" hidden="1">{"PRINT",#N/A,TRUE,"APPA";"PRINT",#N/A,TRUE,"APS";"PRINT",#N/A,TRUE,"BHPL";"PRINT",#N/A,TRUE,"BHPL2";"PRINT",#N/A,TRUE,"CDWR";"PRINT",#N/A,TRUE,"EWEB";"PRINT",#N/A,TRUE,"LADWP";"PRINT",#N/A,TRUE,"NEVBASE"}</definedName>
    <definedName name="________j4" localSheetId="1" hidden="1">{"PRINT",#N/A,TRUE,"APPA";"PRINT",#N/A,TRUE,"APS";"PRINT",#N/A,TRUE,"BHPL";"PRINT",#N/A,TRUE,"BHPL2";"PRINT",#N/A,TRUE,"CDWR";"PRINT",#N/A,TRUE,"EWEB";"PRINT",#N/A,TRUE,"LADWP";"PRINT",#N/A,TRUE,"NEVBASE"}</definedName>
    <definedName name="________j4" localSheetId="2" hidden="1">{"PRINT",#N/A,TRUE,"APPA";"PRINT",#N/A,TRUE,"APS";"PRINT",#N/A,TRUE,"BHPL";"PRINT",#N/A,TRUE,"BHPL2";"PRINT",#N/A,TRUE,"CDWR";"PRINT",#N/A,TRUE,"EWEB";"PRINT",#N/A,TRUE,"LADWP";"PRINT",#N/A,TRUE,"NEVBASE"}</definedName>
    <definedName name="________j4" hidden="1">{"PRINT",#N/A,TRUE,"APPA";"PRINT",#N/A,TRUE,"APS";"PRINT",#N/A,TRUE,"BHPL";"PRINT",#N/A,TRUE,"BHPL2";"PRINT",#N/A,TRUE,"CDWR";"PRINT",#N/A,TRUE,"EWEB";"PRINT",#N/A,TRUE,"LADWP";"PRINT",#N/A,TRUE,"NEVBASE"}</definedName>
    <definedName name="________j5" localSheetId="0" hidden="1">{"PRINT",#N/A,TRUE,"APPA";"PRINT",#N/A,TRUE,"APS";"PRINT",#N/A,TRUE,"BHPL";"PRINT",#N/A,TRUE,"BHPL2";"PRINT",#N/A,TRUE,"CDWR";"PRINT",#N/A,TRUE,"EWEB";"PRINT",#N/A,TRUE,"LADWP";"PRINT",#N/A,TRUE,"NEVBASE"}</definedName>
    <definedName name="________j5" localSheetId="1" hidden="1">{"PRINT",#N/A,TRUE,"APPA";"PRINT",#N/A,TRUE,"APS";"PRINT",#N/A,TRUE,"BHPL";"PRINT",#N/A,TRUE,"BHPL2";"PRINT",#N/A,TRUE,"CDWR";"PRINT",#N/A,TRUE,"EWEB";"PRINT",#N/A,TRUE,"LADWP";"PRINT",#N/A,TRUE,"NEVBASE"}</definedName>
    <definedName name="________j5" localSheetId="2" hidden="1">{"PRINT",#N/A,TRUE,"APPA";"PRINT",#N/A,TRUE,"APS";"PRINT",#N/A,TRUE,"BHPL";"PRINT",#N/A,TRUE,"BHPL2";"PRINT",#N/A,TRUE,"CDWR";"PRINT",#N/A,TRUE,"EWEB";"PRINT",#N/A,TRUE,"LADWP";"PRINT",#N/A,TRUE,"NEVBASE"}</definedName>
    <definedName name="________j5" hidden="1">{"PRINT",#N/A,TRUE,"APPA";"PRINT",#N/A,TRUE,"APS";"PRINT",#N/A,TRUE,"BHPL";"PRINT",#N/A,TRUE,"BHPL2";"PRINT",#N/A,TRUE,"CDWR";"PRINT",#N/A,TRUE,"EWEB";"PRINT",#N/A,TRUE,"LADWP";"PRINT",#N/A,TRUE,"NEVBASE"}</definedName>
    <definedName name="_______DEC96">#REF!</definedName>
    <definedName name="_______j1" localSheetId="0" hidden="1">{"PRINT",#N/A,TRUE,"APPA";"PRINT",#N/A,TRUE,"APS";"PRINT",#N/A,TRUE,"BHPL";"PRINT",#N/A,TRUE,"BHPL2";"PRINT",#N/A,TRUE,"CDWR";"PRINT",#N/A,TRUE,"EWEB";"PRINT",#N/A,TRUE,"LADWP";"PRINT",#N/A,TRUE,"NEVBASE"}</definedName>
    <definedName name="_______j1" localSheetId="1" hidden="1">{"PRINT",#N/A,TRUE,"APPA";"PRINT",#N/A,TRUE,"APS";"PRINT",#N/A,TRUE,"BHPL";"PRINT",#N/A,TRUE,"BHPL2";"PRINT",#N/A,TRUE,"CDWR";"PRINT",#N/A,TRUE,"EWEB";"PRINT",#N/A,TRUE,"LADWP";"PRINT",#N/A,TRUE,"NEVBASE"}</definedName>
    <definedName name="_______j1" localSheetId="2" hidden="1">{"PRINT",#N/A,TRUE,"APPA";"PRINT",#N/A,TRUE,"APS";"PRINT",#N/A,TRUE,"BHPL";"PRINT",#N/A,TRUE,"BHPL2";"PRINT",#N/A,TRUE,"CDWR";"PRINT",#N/A,TRUE,"EWEB";"PRINT",#N/A,TRUE,"LADWP";"PRINT",#N/A,TRUE,"NEVBASE"}</definedName>
    <definedName name="_______j1" hidden="1">{"PRINT",#N/A,TRUE,"APPA";"PRINT",#N/A,TRUE,"APS";"PRINT",#N/A,TRUE,"BHPL";"PRINT",#N/A,TRUE,"BHPL2";"PRINT",#N/A,TRUE,"CDWR";"PRINT",#N/A,TRUE,"EWEB";"PRINT",#N/A,TRUE,"LADWP";"PRINT",#N/A,TRUE,"NEVBASE"}</definedName>
    <definedName name="_______j2" localSheetId="0" hidden="1">{"PRINT",#N/A,TRUE,"APPA";"PRINT",#N/A,TRUE,"APS";"PRINT",#N/A,TRUE,"BHPL";"PRINT",#N/A,TRUE,"BHPL2";"PRINT",#N/A,TRUE,"CDWR";"PRINT",#N/A,TRUE,"EWEB";"PRINT",#N/A,TRUE,"LADWP";"PRINT",#N/A,TRUE,"NEVBASE"}</definedName>
    <definedName name="_______j2" localSheetId="1" hidden="1">{"PRINT",#N/A,TRUE,"APPA";"PRINT",#N/A,TRUE,"APS";"PRINT",#N/A,TRUE,"BHPL";"PRINT",#N/A,TRUE,"BHPL2";"PRINT",#N/A,TRUE,"CDWR";"PRINT",#N/A,TRUE,"EWEB";"PRINT",#N/A,TRUE,"LADWP";"PRINT",#N/A,TRUE,"NEVBASE"}</definedName>
    <definedName name="_______j2" localSheetId="2" hidden="1">{"PRINT",#N/A,TRUE,"APPA";"PRINT",#N/A,TRUE,"APS";"PRINT",#N/A,TRUE,"BHPL";"PRINT",#N/A,TRUE,"BHPL2";"PRINT",#N/A,TRUE,"CDWR";"PRINT",#N/A,TRUE,"EWEB";"PRINT",#N/A,TRUE,"LADWP";"PRINT",#N/A,TRUE,"NEVBASE"}</definedName>
    <definedName name="_______j2" hidden="1">{"PRINT",#N/A,TRUE,"APPA";"PRINT",#N/A,TRUE,"APS";"PRINT",#N/A,TRUE,"BHPL";"PRINT",#N/A,TRUE,"BHPL2";"PRINT",#N/A,TRUE,"CDWR";"PRINT",#N/A,TRUE,"EWEB";"PRINT",#N/A,TRUE,"LADWP";"PRINT",#N/A,TRUE,"NEVBASE"}</definedName>
    <definedName name="_______j3" localSheetId="0" hidden="1">{"PRINT",#N/A,TRUE,"APPA";"PRINT",#N/A,TRUE,"APS";"PRINT",#N/A,TRUE,"BHPL";"PRINT",#N/A,TRUE,"BHPL2";"PRINT",#N/A,TRUE,"CDWR";"PRINT",#N/A,TRUE,"EWEB";"PRINT",#N/A,TRUE,"LADWP";"PRINT",#N/A,TRUE,"NEVBASE"}</definedName>
    <definedName name="_______j3" localSheetId="1" hidden="1">{"PRINT",#N/A,TRUE,"APPA";"PRINT",#N/A,TRUE,"APS";"PRINT",#N/A,TRUE,"BHPL";"PRINT",#N/A,TRUE,"BHPL2";"PRINT",#N/A,TRUE,"CDWR";"PRINT",#N/A,TRUE,"EWEB";"PRINT",#N/A,TRUE,"LADWP";"PRINT",#N/A,TRUE,"NEVBASE"}</definedName>
    <definedName name="_______j3" localSheetId="2" hidden="1">{"PRINT",#N/A,TRUE,"APPA";"PRINT",#N/A,TRUE,"APS";"PRINT",#N/A,TRUE,"BHPL";"PRINT",#N/A,TRUE,"BHPL2";"PRINT",#N/A,TRUE,"CDWR";"PRINT",#N/A,TRUE,"EWEB";"PRINT",#N/A,TRUE,"LADWP";"PRINT",#N/A,TRUE,"NEVBASE"}</definedName>
    <definedName name="_______j3" hidden="1">{"PRINT",#N/A,TRUE,"APPA";"PRINT",#N/A,TRUE,"APS";"PRINT",#N/A,TRUE,"BHPL";"PRINT",#N/A,TRUE,"BHPL2";"PRINT",#N/A,TRUE,"CDWR";"PRINT",#N/A,TRUE,"EWEB";"PRINT",#N/A,TRUE,"LADWP";"PRINT",#N/A,TRUE,"NEVBASE"}</definedName>
    <definedName name="_______j4" localSheetId="0" hidden="1">{"PRINT",#N/A,TRUE,"APPA";"PRINT",#N/A,TRUE,"APS";"PRINT",#N/A,TRUE,"BHPL";"PRINT",#N/A,TRUE,"BHPL2";"PRINT",#N/A,TRUE,"CDWR";"PRINT",#N/A,TRUE,"EWEB";"PRINT",#N/A,TRUE,"LADWP";"PRINT",#N/A,TRUE,"NEVBASE"}</definedName>
    <definedName name="_______j4" localSheetId="1" hidden="1">{"PRINT",#N/A,TRUE,"APPA";"PRINT",#N/A,TRUE,"APS";"PRINT",#N/A,TRUE,"BHPL";"PRINT",#N/A,TRUE,"BHPL2";"PRINT",#N/A,TRUE,"CDWR";"PRINT",#N/A,TRUE,"EWEB";"PRINT",#N/A,TRUE,"LADWP";"PRINT",#N/A,TRUE,"NEVBASE"}</definedName>
    <definedName name="_______j4" localSheetId="2" hidden="1">{"PRINT",#N/A,TRUE,"APPA";"PRINT",#N/A,TRUE,"APS";"PRINT",#N/A,TRUE,"BHPL";"PRINT",#N/A,TRUE,"BHPL2";"PRINT",#N/A,TRUE,"CDWR";"PRINT",#N/A,TRUE,"EWEB";"PRINT",#N/A,TRUE,"LADWP";"PRINT",#N/A,TRUE,"NEVBASE"}</definedName>
    <definedName name="_______j4" hidden="1">{"PRINT",#N/A,TRUE,"APPA";"PRINT",#N/A,TRUE,"APS";"PRINT",#N/A,TRUE,"BHPL";"PRINT",#N/A,TRUE,"BHPL2";"PRINT",#N/A,TRUE,"CDWR";"PRINT",#N/A,TRUE,"EWEB";"PRINT",#N/A,TRUE,"LADWP";"PRINT",#N/A,TRUE,"NEVBASE"}</definedName>
    <definedName name="_______j5" localSheetId="0" hidden="1">{"PRINT",#N/A,TRUE,"APPA";"PRINT",#N/A,TRUE,"APS";"PRINT",#N/A,TRUE,"BHPL";"PRINT",#N/A,TRUE,"BHPL2";"PRINT",#N/A,TRUE,"CDWR";"PRINT",#N/A,TRUE,"EWEB";"PRINT",#N/A,TRUE,"LADWP";"PRINT",#N/A,TRUE,"NEVBASE"}</definedName>
    <definedName name="_______j5" localSheetId="1" hidden="1">{"PRINT",#N/A,TRUE,"APPA";"PRINT",#N/A,TRUE,"APS";"PRINT",#N/A,TRUE,"BHPL";"PRINT",#N/A,TRUE,"BHPL2";"PRINT",#N/A,TRUE,"CDWR";"PRINT",#N/A,TRUE,"EWEB";"PRINT",#N/A,TRUE,"LADWP";"PRINT",#N/A,TRUE,"NEVBASE"}</definedName>
    <definedName name="_______j5" localSheetId="2" hidden="1">{"PRINT",#N/A,TRUE,"APPA";"PRINT",#N/A,TRUE,"APS";"PRINT",#N/A,TRUE,"BHPL";"PRINT",#N/A,TRUE,"BHPL2";"PRINT",#N/A,TRUE,"CDWR";"PRINT",#N/A,TRUE,"EWEB";"PRINT",#N/A,TRUE,"LADWP";"PRINT",#N/A,TRUE,"NEVBASE"}</definedName>
    <definedName name="_______j5" hidden="1">{"PRINT",#N/A,TRUE,"APPA";"PRINT",#N/A,TRUE,"APS";"PRINT",#N/A,TRUE,"BHPL";"PRINT",#N/A,TRUE,"BHPL2";"PRINT",#N/A,TRUE,"CDWR";"PRINT",#N/A,TRUE,"EWEB";"PRINT",#N/A,TRUE,"LADWP";"PRINT",#N/A,TRUE,"NEVBASE"}</definedName>
    <definedName name="_______OM1" localSheetId="0" hidden="1">{#N/A,#N/A,FALSE,"Summary";#N/A,#N/A,FALSE,"SmPlants";#N/A,#N/A,FALSE,"Utah";#N/A,#N/A,FALSE,"Idaho";#N/A,#N/A,FALSE,"Lewis River";#N/A,#N/A,FALSE,"NrthUmpq";#N/A,#N/A,FALSE,"KlamRog"}</definedName>
    <definedName name="_______OM1" localSheetId="1" hidden="1">{#N/A,#N/A,FALSE,"Summary";#N/A,#N/A,FALSE,"SmPlants";#N/A,#N/A,FALSE,"Utah";#N/A,#N/A,FALSE,"Idaho";#N/A,#N/A,FALSE,"Lewis River";#N/A,#N/A,FALSE,"NrthUmpq";#N/A,#N/A,FALSE,"KlamRog"}</definedName>
    <definedName name="_______OM1" localSheetId="2" hidden="1">{#N/A,#N/A,FALSE,"Summary";#N/A,#N/A,FALSE,"SmPlants";#N/A,#N/A,FALSE,"Utah";#N/A,#N/A,FALSE,"Idaho";#N/A,#N/A,FALSE,"Lewis River";#N/A,#N/A,FALSE,"NrthUmpq";#N/A,#N/A,FALSE,"KlamRog"}</definedName>
    <definedName name="_______OM1" hidden="1">{#N/A,#N/A,FALSE,"Summary";#N/A,#N/A,FALSE,"SmPlants";#N/A,#N/A,FALSE,"Utah";#N/A,#N/A,FALSE,"Idaho";#N/A,#N/A,FALSE,"Lewis River";#N/A,#N/A,FALSE,"NrthUmpq";#N/A,#N/A,FALSE,"KlamRog"}</definedName>
    <definedName name="______DEC96">#REF!</definedName>
    <definedName name="______j1" localSheetId="0" hidden="1">{"PRINT",#N/A,TRUE,"APPA";"PRINT",#N/A,TRUE,"APS";"PRINT",#N/A,TRUE,"BHPL";"PRINT",#N/A,TRUE,"BHPL2";"PRINT",#N/A,TRUE,"CDWR";"PRINT",#N/A,TRUE,"EWEB";"PRINT",#N/A,TRUE,"LADWP";"PRINT",#N/A,TRUE,"NEVBASE"}</definedName>
    <definedName name="______j1" localSheetId="1" hidden="1">{"PRINT",#N/A,TRUE,"APPA";"PRINT",#N/A,TRUE,"APS";"PRINT",#N/A,TRUE,"BHPL";"PRINT",#N/A,TRUE,"BHPL2";"PRINT",#N/A,TRUE,"CDWR";"PRINT",#N/A,TRUE,"EWEB";"PRINT",#N/A,TRUE,"LADWP";"PRINT",#N/A,TRUE,"NEVBASE"}</definedName>
    <definedName name="______j1" localSheetId="2" hidden="1">{"PRINT",#N/A,TRUE,"APPA";"PRINT",#N/A,TRUE,"APS";"PRINT",#N/A,TRUE,"BHPL";"PRINT",#N/A,TRUE,"BHPL2";"PRINT",#N/A,TRUE,"CDWR";"PRINT",#N/A,TRUE,"EWEB";"PRINT",#N/A,TRUE,"LADWP";"PRINT",#N/A,TRUE,"NEVBASE"}</definedName>
    <definedName name="______j1" hidden="1">{"PRINT",#N/A,TRUE,"APPA";"PRINT",#N/A,TRUE,"APS";"PRINT",#N/A,TRUE,"BHPL";"PRINT",#N/A,TRUE,"BHPL2";"PRINT",#N/A,TRUE,"CDWR";"PRINT",#N/A,TRUE,"EWEB";"PRINT",#N/A,TRUE,"LADWP";"PRINT",#N/A,TRUE,"NEVBASE"}</definedName>
    <definedName name="______j2" localSheetId="0" hidden="1">{"PRINT",#N/A,TRUE,"APPA";"PRINT",#N/A,TRUE,"APS";"PRINT",#N/A,TRUE,"BHPL";"PRINT",#N/A,TRUE,"BHPL2";"PRINT",#N/A,TRUE,"CDWR";"PRINT",#N/A,TRUE,"EWEB";"PRINT",#N/A,TRUE,"LADWP";"PRINT",#N/A,TRUE,"NEVBASE"}</definedName>
    <definedName name="______j2" localSheetId="1" hidden="1">{"PRINT",#N/A,TRUE,"APPA";"PRINT",#N/A,TRUE,"APS";"PRINT",#N/A,TRUE,"BHPL";"PRINT",#N/A,TRUE,"BHPL2";"PRINT",#N/A,TRUE,"CDWR";"PRINT",#N/A,TRUE,"EWEB";"PRINT",#N/A,TRUE,"LADWP";"PRINT",#N/A,TRUE,"NEVBASE"}</definedName>
    <definedName name="______j2" localSheetId="2" hidden="1">{"PRINT",#N/A,TRUE,"APPA";"PRINT",#N/A,TRUE,"APS";"PRINT",#N/A,TRUE,"BHPL";"PRINT",#N/A,TRUE,"BHPL2";"PRINT",#N/A,TRUE,"CDWR";"PRINT",#N/A,TRUE,"EWEB";"PRINT",#N/A,TRUE,"LADWP";"PRINT",#N/A,TRUE,"NEVBASE"}</definedName>
    <definedName name="______j2" hidden="1">{"PRINT",#N/A,TRUE,"APPA";"PRINT",#N/A,TRUE,"APS";"PRINT",#N/A,TRUE,"BHPL";"PRINT",#N/A,TRUE,"BHPL2";"PRINT",#N/A,TRUE,"CDWR";"PRINT",#N/A,TRUE,"EWEB";"PRINT",#N/A,TRUE,"LADWP";"PRINT",#N/A,TRUE,"NEVBASE"}</definedName>
    <definedName name="______j3" localSheetId="0" hidden="1">{"PRINT",#N/A,TRUE,"APPA";"PRINT",#N/A,TRUE,"APS";"PRINT",#N/A,TRUE,"BHPL";"PRINT",#N/A,TRUE,"BHPL2";"PRINT",#N/A,TRUE,"CDWR";"PRINT",#N/A,TRUE,"EWEB";"PRINT",#N/A,TRUE,"LADWP";"PRINT",#N/A,TRUE,"NEVBASE"}</definedName>
    <definedName name="______j3" localSheetId="1" hidden="1">{"PRINT",#N/A,TRUE,"APPA";"PRINT",#N/A,TRUE,"APS";"PRINT",#N/A,TRUE,"BHPL";"PRINT",#N/A,TRUE,"BHPL2";"PRINT",#N/A,TRUE,"CDWR";"PRINT",#N/A,TRUE,"EWEB";"PRINT",#N/A,TRUE,"LADWP";"PRINT",#N/A,TRUE,"NEVBASE"}</definedName>
    <definedName name="______j3" localSheetId="2" hidden="1">{"PRINT",#N/A,TRUE,"APPA";"PRINT",#N/A,TRUE,"APS";"PRINT",#N/A,TRUE,"BHPL";"PRINT",#N/A,TRUE,"BHPL2";"PRINT",#N/A,TRUE,"CDWR";"PRINT",#N/A,TRUE,"EWEB";"PRINT",#N/A,TRUE,"LADWP";"PRINT",#N/A,TRUE,"NEVBASE"}</definedName>
    <definedName name="______j3" hidden="1">{"PRINT",#N/A,TRUE,"APPA";"PRINT",#N/A,TRUE,"APS";"PRINT",#N/A,TRUE,"BHPL";"PRINT",#N/A,TRUE,"BHPL2";"PRINT",#N/A,TRUE,"CDWR";"PRINT",#N/A,TRUE,"EWEB";"PRINT",#N/A,TRUE,"LADWP";"PRINT",#N/A,TRUE,"NEVBASE"}</definedName>
    <definedName name="______j4" localSheetId="0" hidden="1">{"PRINT",#N/A,TRUE,"APPA";"PRINT",#N/A,TRUE,"APS";"PRINT",#N/A,TRUE,"BHPL";"PRINT",#N/A,TRUE,"BHPL2";"PRINT",#N/A,TRUE,"CDWR";"PRINT",#N/A,TRUE,"EWEB";"PRINT",#N/A,TRUE,"LADWP";"PRINT",#N/A,TRUE,"NEVBASE"}</definedName>
    <definedName name="______j4" localSheetId="1" hidden="1">{"PRINT",#N/A,TRUE,"APPA";"PRINT",#N/A,TRUE,"APS";"PRINT",#N/A,TRUE,"BHPL";"PRINT",#N/A,TRUE,"BHPL2";"PRINT",#N/A,TRUE,"CDWR";"PRINT",#N/A,TRUE,"EWEB";"PRINT",#N/A,TRUE,"LADWP";"PRINT",#N/A,TRUE,"NEVBASE"}</definedName>
    <definedName name="______j4" localSheetId="2" hidden="1">{"PRINT",#N/A,TRUE,"APPA";"PRINT",#N/A,TRUE,"APS";"PRINT",#N/A,TRUE,"BHPL";"PRINT",#N/A,TRUE,"BHPL2";"PRINT",#N/A,TRUE,"CDWR";"PRINT",#N/A,TRUE,"EWEB";"PRINT",#N/A,TRUE,"LADWP";"PRINT",#N/A,TRUE,"NEVBASE"}</definedName>
    <definedName name="______j4" hidden="1">{"PRINT",#N/A,TRUE,"APPA";"PRINT",#N/A,TRUE,"APS";"PRINT",#N/A,TRUE,"BHPL";"PRINT",#N/A,TRUE,"BHPL2";"PRINT",#N/A,TRUE,"CDWR";"PRINT",#N/A,TRUE,"EWEB";"PRINT",#N/A,TRUE,"LADWP";"PRINT",#N/A,TRUE,"NEVBASE"}</definedName>
    <definedName name="______j5" localSheetId="0" hidden="1">{"PRINT",#N/A,TRUE,"APPA";"PRINT",#N/A,TRUE,"APS";"PRINT",#N/A,TRUE,"BHPL";"PRINT",#N/A,TRUE,"BHPL2";"PRINT",#N/A,TRUE,"CDWR";"PRINT",#N/A,TRUE,"EWEB";"PRINT",#N/A,TRUE,"LADWP";"PRINT",#N/A,TRUE,"NEVBASE"}</definedName>
    <definedName name="______j5" localSheetId="1" hidden="1">{"PRINT",#N/A,TRUE,"APPA";"PRINT",#N/A,TRUE,"APS";"PRINT",#N/A,TRUE,"BHPL";"PRINT",#N/A,TRUE,"BHPL2";"PRINT",#N/A,TRUE,"CDWR";"PRINT",#N/A,TRUE,"EWEB";"PRINT",#N/A,TRUE,"LADWP";"PRINT",#N/A,TRUE,"NEVBASE"}</definedName>
    <definedName name="______j5" localSheetId="2" hidden="1">{"PRINT",#N/A,TRUE,"APPA";"PRINT",#N/A,TRUE,"APS";"PRINT",#N/A,TRUE,"BHPL";"PRINT",#N/A,TRUE,"BHPL2";"PRINT",#N/A,TRUE,"CDWR";"PRINT",#N/A,TRUE,"EWEB";"PRINT",#N/A,TRUE,"LADWP";"PRINT",#N/A,TRUE,"NEVBASE"}</definedName>
    <definedName name="______j5" hidden="1">{"PRINT",#N/A,TRUE,"APPA";"PRINT",#N/A,TRUE,"APS";"PRINT",#N/A,TRUE,"BHPL";"PRINT",#N/A,TRUE,"BHPL2";"PRINT",#N/A,TRUE,"CDWR";"PRINT",#N/A,TRUE,"EWEB";"PRINT",#N/A,TRUE,"LADWP";"PRINT",#N/A,TRUE,"NEVBASE"}</definedName>
    <definedName name="______OM1" localSheetId="0" hidden="1">{#N/A,#N/A,FALSE,"Summary";#N/A,#N/A,FALSE,"SmPlants";#N/A,#N/A,FALSE,"Utah";#N/A,#N/A,FALSE,"Idaho";#N/A,#N/A,FALSE,"Lewis River";#N/A,#N/A,FALSE,"NrthUmpq";#N/A,#N/A,FALSE,"KlamRog"}</definedName>
    <definedName name="______OM1" localSheetId="1" hidden="1">{#N/A,#N/A,FALSE,"Summary";#N/A,#N/A,FALSE,"SmPlants";#N/A,#N/A,FALSE,"Utah";#N/A,#N/A,FALSE,"Idaho";#N/A,#N/A,FALSE,"Lewis River";#N/A,#N/A,FALSE,"NrthUmpq";#N/A,#N/A,FALSE,"KlamRog"}</definedName>
    <definedName name="______OM1" localSheetId="2" hidden="1">{#N/A,#N/A,FALSE,"Summary";#N/A,#N/A,FALSE,"SmPlants";#N/A,#N/A,FALSE,"Utah";#N/A,#N/A,FALSE,"Idaho";#N/A,#N/A,FALSE,"Lewis River";#N/A,#N/A,FALSE,"NrthUmpq";#N/A,#N/A,FALSE,"KlamRog"}</definedName>
    <definedName name="______OM1" hidden="1">{#N/A,#N/A,FALSE,"Summary";#N/A,#N/A,FALSE,"SmPlants";#N/A,#N/A,FALSE,"Utah";#N/A,#N/A,FALSE,"Idaho";#N/A,#N/A,FALSE,"Lewis River";#N/A,#N/A,FALSE,"NrthUmpq";#N/A,#N/A,FALSE,"KlamRog"}</definedName>
    <definedName name="_____DEC96">#REF!</definedName>
    <definedName name="_____j1" localSheetId="0" hidden="1">{"PRINT",#N/A,TRUE,"APPA";"PRINT",#N/A,TRUE,"APS";"PRINT",#N/A,TRUE,"BHPL";"PRINT",#N/A,TRUE,"BHPL2";"PRINT",#N/A,TRUE,"CDWR";"PRINT",#N/A,TRUE,"EWEB";"PRINT",#N/A,TRUE,"LADWP";"PRINT",#N/A,TRUE,"NEVBASE"}</definedName>
    <definedName name="_____j1" localSheetId="1" hidden="1">{"PRINT",#N/A,TRUE,"APPA";"PRINT",#N/A,TRUE,"APS";"PRINT",#N/A,TRUE,"BHPL";"PRINT",#N/A,TRUE,"BHPL2";"PRINT",#N/A,TRUE,"CDWR";"PRINT",#N/A,TRUE,"EWEB";"PRINT",#N/A,TRUE,"LADWP";"PRINT",#N/A,TRUE,"NEVBASE"}</definedName>
    <definedName name="_____j1" localSheetId="2" hidden="1">{"PRINT",#N/A,TRUE,"APPA";"PRINT",#N/A,TRUE,"APS";"PRINT",#N/A,TRUE,"BHPL";"PRINT",#N/A,TRUE,"BHPL2";"PRINT",#N/A,TRUE,"CDWR";"PRINT",#N/A,TRUE,"EWEB";"PRINT",#N/A,TRUE,"LADWP";"PRINT",#N/A,TRUE,"NEVBASE"}</definedName>
    <definedName name="_____j1" hidden="1">{"PRINT",#N/A,TRUE,"APPA";"PRINT",#N/A,TRUE,"APS";"PRINT",#N/A,TRUE,"BHPL";"PRINT",#N/A,TRUE,"BHPL2";"PRINT",#N/A,TRUE,"CDWR";"PRINT",#N/A,TRUE,"EWEB";"PRINT",#N/A,TRUE,"LADWP";"PRINT",#N/A,TRUE,"NEVBASE"}</definedName>
    <definedName name="_____j2" localSheetId="0" hidden="1">{"PRINT",#N/A,TRUE,"APPA";"PRINT",#N/A,TRUE,"APS";"PRINT",#N/A,TRUE,"BHPL";"PRINT",#N/A,TRUE,"BHPL2";"PRINT",#N/A,TRUE,"CDWR";"PRINT",#N/A,TRUE,"EWEB";"PRINT",#N/A,TRUE,"LADWP";"PRINT",#N/A,TRUE,"NEVBASE"}</definedName>
    <definedName name="_____j2" localSheetId="1" hidden="1">{"PRINT",#N/A,TRUE,"APPA";"PRINT",#N/A,TRUE,"APS";"PRINT",#N/A,TRUE,"BHPL";"PRINT",#N/A,TRUE,"BHPL2";"PRINT",#N/A,TRUE,"CDWR";"PRINT",#N/A,TRUE,"EWEB";"PRINT",#N/A,TRUE,"LADWP";"PRINT",#N/A,TRUE,"NEVBASE"}</definedName>
    <definedName name="_____j2" localSheetId="2" hidden="1">{"PRINT",#N/A,TRUE,"APPA";"PRINT",#N/A,TRUE,"APS";"PRINT",#N/A,TRUE,"BHPL";"PRINT",#N/A,TRUE,"BHPL2";"PRINT",#N/A,TRUE,"CDWR";"PRINT",#N/A,TRUE,"EWEB";"PRINT",#N/A,TRUE,"LADWP";"PRINT",#N/A,TRUE,"NEVBASE"}</definedName>
    <definedName name="_____j2" hidden="1">{"PRINT",#N/A,TRUE,"APPA";"PRINT",#N/A,TRUE,"APS";"PRINT",#N/A,TRUE,"BHPL";"PRINT",#N/A,TRUE,"BHPL2";"PRINT",#N/A,TRUE,"CDWR";"PRINT",#N/A,TRUE,"EWEB";"PRINT",#N/A,TRUE,"LADWP";"PRINT",#N/A,TRUE,"NEVBASE"}</definedName>
    <definedName name="_____j3" localSheetId="0" hidden="1">{"PRINT",#N/A,TRUE,"APPA";"PRINT",#N/A,TRUE,"APS";"PRINT",#N/A,TRUE,"BHPL";"PRINT",#N/A,TRUE,"BHPL2";"PRINT",#N/A,TRUE,"CDWR";"PRINT",#N/A,TRUE,"EWEB";"PRINT",#N/A,TRUE,"LADWP";"PRINT",#N/A,TRUE,"NEVBASE"}</definedName>
    <definedName name="_____j3" localSheetId="1" hidden="1">{"PRINT",#N/A,TRUE,"APPA";"PRINT",#N/A,TRUE,"APS";"PRINT",#N/A,TRUE,"BHPL";"PRINT",#N/A,TRUE,"BHPL2";"PRINT",#N/A,TRUE,"CDWR";"PRINT",#N/A,TRUE,"EWEB";"PRINT",#N/A,TRUE,"LADWP";"PRINT",#N/A,TRUE,"NEVBASE"}</definedName>
    <definedName name="_____j3" localSheetId="2" hidden="1">{"PRINT",#N/A,TRUE,"APPA";"PRINT",#N/A,TRUE,"APS";"PRINT",#N/A,TRUE,"BHPL";"PRINT",#N/A,TRUE,"BHPL2";"PRINT",#N/A,TRUE,"CDWR";"PRINT",#N/A,TRUE,"EWEB";"PRINT",#N/A,TRUE,"LADWP";"PRINT",#N/A,TRUE,"NEVBASE"}</definedName>
    <definedName name="_____j3" hidden="1">{"PRINT",#N/A,TRUE,"APPA";"PRINT",#N/A,TRUE,"APS";"PRINT",#N/A,TRUE,"BHPL";"PRINT",#N/A,TRUE,"BHPL2";"PRINT",#N/A,TRUE,"CDWR";"PRINT",#N/A,TRUE,"EWEB";"PRINT",#N/A,TRUE,"LADWP";"PRINT",#N/A,TRUE,"NEVBASE"}</definedName>
    <definedName name="_____j4" localSheetId="0" hidden="1">{"PRINT",#N/A,TRUE,"APPA";"PRINT",#N/A,TRUE,"APS";"PRINT",#N/A,TRUE,"BHPL";"PRINT",#N/A,TRUE,"BHPL2";"PRINT",#N/A,TRUE,"CDWR";"PRINT",#N/A,TRUE,"EWEB";"PRINT",#N/A,TRUE,"LADWP";"PRINT",#N/A,TRUE,"NEVBASE"}</definedName>
    <definedName name="_____j4" localSheetId="1" hidden="1">{"PRINT",#N/A,TRUE,"APPA";"PRINT",#N/A,TRUE,"APS";"PRINT",#N/A,TRUE,"BHPL";"PRINT",#N/A,TRUE,"BHPL2";"PRINT",#N/A,TRUE,"CDWR";"PRINT",#N/A,TRUE,"EWEB";"PRINT",#N/A,TRUE,"LADWP";"PRINT",#N/A,TRUE,"NEVBASE"}</definedName>
    <definedName name="_____j4" localSheetId="2" hidden="1">{"PRINT",#N/A,TRUE,"APPA";"PRINT",#N/A,TRUE,"APS";"PRINT",#N/A,TRUE,"BHPL";"PRINT",#N/A,TRUE,"BHPL2";"PRINT",#N/A,TRUE,"CDWR";"PRINT",#N/A,TRUE,"EWEB";"PRINT",#N/A,TRUE,"LADWP";"PRINT",#N/A,TRUE,"NEVBASE"}</definedName>
    <definedName name="_____j4" hidden="1">{"PRINT",#N/A,TRUE,"APPA";"PRINT",#N/A,TRUE,"APS";"PRINT",#N/A,TRUE,"BHPL";"PRINT",#N/A,TRUE,"BHPL2";"PRINT",#N/A,TRUE,"CDWR";"PRINT",#N/A,TRUE,"EWEB";"PRINT",#N/A,TRUE,"LADWP";"PRINT",#N/A,TRUE,"NEVBASE"}</definedName>
    <definedName name="_____j5" localSheetId="0" hidden="1">{"PRINT",#N/A,TRUE,"APPA";"PRINT",#N/A,TRUE,"APS";"PRINT",#N/A,TRUE,"BHPL";"PRINT",#N/A,TRUE,"BHPL2";"PRINT",#N/A,TRUE,"CDWR";"PRINT",#N/A,TRUE,"EWEB";"PRINT",#N/A,TRUE,"LADWP";"PRINT",#N/A,TRUE,"NEVBASE"}</definedName>
    <definedName name="_____j5" localSheetId="1" hidden="1">{"PRINT",#N/A,TRUE,"APPA";"PRINT",#N/A,TRUE,"APS";"PRINT",#N/A,TRUE,"BHPL";"PRINT",#N/A,TRUE,"BHPL2";"PRINT",#N/A,TRUE,"CDWR";"PRINT",#N/A,TRUE,"EWEB";"PRINT",#N/A,TRUE,"LADWP";"PRINT",#N/A,TRUE,"NEVBASE"}</definedName>
    <definedName name="_____j5" localSheetId="2" hidden="1">{"PRINT",#N/A,TRUE,"APPA";"PRINT",#N/A,TRUE,"APS";"PRINT",#N/A,TRUE,"BHPL";"PRINT",#N/A,TRUE,"BHPL2";"PRINT",#N/A,TRUE,"CDWR";"PRINT",#N/A,TRUE,"EWEB";"PRINT",#N/A,TRUE,"LADWP";"PRINT",#N/A,TRUE,"NEVBASE"}</definedName>
    <definedName name="_____j5" hidden="1">{"PRINT",#N/A,TRUE,"APPA";"PRINT",#N/A,TRUE,"APS";"PRINT",#N/A,TRUE,"BHPL";"PRINT",#N/A,TRUE,"BHPL2";"PRINT",#N/A,TRUE,"CDWR";"PRINT",#N/A,TRUE,"EWEB";"PRINT",#N/A,TRUE,"LADWP";"PRINT",#N/A,TRUE,"NEVBASE"}</definedName>
    <definedName name="_____OM1" localSheetId="0" hidden="1">{#N/A,#N/A,FALSE,"Summary";#N/A,#N/A,FALSE,"SmPlants";#N/A,#N/A,FALSE,"Utah";#N/A,#N/A,FALSE,"Idaho";#N/A,#N/A,FALSE,"Lewis River";#N/A,#N/A,FALSE,"NrthUmpq";#N/A,#N/A,FALSE,"KlamRog"}</definedName>
    <definedName name="_____OM1" localSheetId="1" hidden="1">{#N/A,#N/A,FALSE,"Summary";#N/A,#N/A,FALSE,"SmPlants";#N/A,#N/A,FALSE,"Utah";#N/A,#N/A,FALSE,"Idaho";#N/A,#N/A,FALSE,"Lewis River";#N/A,#N/A,FALSE,"NrthUmpq";#N/A,#N/A,FALSE,"KlamRog"}</definedName>
    <definedName name="_____OM1" localSheetId="2" hidden="1">{#N/A,#N/A,FALSE,"Summary";#N/A,#N/A,FALSE,"SmPlants";#N/A,#N/A,FALSE,"Utah";#N/A,#N/A,FALSE,"Idaho";#N/A,#N/A,FALSE,"Lewis River";#N/A,#N/A,FALSE,"NrthUmpq";#N/A,#N/A,FALSE,"KlamRog"}</definedName>
    <definedName name="_____OM1" hidden="1">{#N/A,#N/A,FALSE,"Summary";#N/A,#N/A,FALSE,"SmPlants";#N/A,#N/A,FALSE,"Utah";#N/A,#N/A,FALSE,"Idaho";#N/A,#N/A,FALSE,"Lewis River";#N/A,#N/A,FALSE,"NrthUmpq";#N/A,#N/A,FALSE,"KlamRog"}</definedName>
    <definedName name="____DEC96">#REF!</definedName>
    <definedName name="____j1" localSheetId="0" hidden="1">{"PRINT",#N/A,TRUE,"APPA";"PRINT",#N/A,TRUE,"APS";"PRINT",#N/A,TRUE,"BHPL";"PRINT",#N/A,TRUE,"BHPL2";"PRINT",#N/A,TRUE,"CDWR";"PRINT",#N/A,TRUE,"EWEB";"PRINT",#N/A,TRUE,"LADWP";"PRINT",#N/A,TRUE,"NEVBASE"}</definedName>
    <definedName name="____j1" localSheetId="1" hidden="1">{"PRINT",#N/A,TRUE,"APPA";"PRINT",#N/A,TRUE,"APS";"PRINT",#N/A,TRUE,"BHPL";"PRINT",#N/A,TRUE,"BHPL2";"PRINT",#N/A,TRUE,"CDWR";"PRINT",#N/A,TRUE,"EWEB";"PRINT",#N/A,TRUE,"LADWP";"PRINT",#N/A,TRUE,"NEVBASE"}</definedName>
    <definedName name="____j1" localSheetId="2" hidden="1">{"PRINT",#N/A,TRUE,"APPA";"PRINT",#N/A,TRUE,"APS";"PRINT",#N/A,TRUE,"BHPL";"PRINT",#N/A,TRUE,"BHPL2";"PRINT",#N/A,TRUE,"CDWR";"PRINT",#N/A,TRUE,"EWEB";"PRINT",#N/A,TRUE,"LADWP";"PRINT",#N/A,TRUE,"NEVBASE"}</definedName>
    <definedName name="____j1" hidden="1">{"PRINT",#N/A,TRUE,"APPA";"PRINT",#N/A,TRUE,"APS";"PRINT",#N/A,TRUE,"BHPL";"PRINT",#N/A,TRUE,"BHPL2";"PRINT",#N/A,TRUE,"CDWR";"PRINT",#N/A,TRUE,"EWEB";"PRINT",#N/A,TRUE,"LADWP";"PRINT",#N/A,TRUE,"NEVBASE"}</definedName>
    <definedName name="____j2" localSheetId="0" hidden="1">{"PRINT",#N/A,TRUE,"APPA";"PRINT",#N/A,TRUE,"APS";"PRINT",#N/A,TRUE,"BHPL";"PRINT",#N/A,TRUE,"BHPL2";"PRINT",#N/A,TRUE,"CDWR";"PRINT",#N/A,TRUE,"EWEB";"PRINT",#N/A,TRUE,"LADWP";"PRINT",#N/A,TRUE,"NEVBASE"}</definedName>
    <definedName name="____j2" localSheetId="1" hidden="1">{"PRINT",#N/A,TRUE,"APPA";"PRINT",#N/A,TRUE,"APS";"PRINT",#N/A,TRUE,"BHPL";"PRINT",#N/A,TRUE,"BHPL2";"PRINT",#N/A,TRUE,"CDWR";"PRINT",#N/A,TRUE,"EWEB";"PRINT",#N/A,TRUE,"LADWP";"PRINT",#N/A,TRUE,"NEVBASE"}</definedName>
    <definedName name="____j2" localSheetId="2" hidden="1">{"PRINT",#N/A,TRUE,"APPA";"PRINT",#N/A,TRUE,"APS";"PRINT",#N/A,TRUE,"BHPL";"PRINT",#N/A,TRUE,"BHPL2";"PRINT",#N/A,TRUE,"CDWR";"PRINT",#N/A,TRUE,"EWEB";"PRINT",#N/A,TRUE,"LADWP";"PRINT",#N/A,TRUE,"NEVBASE"}</definedName>
    <definedName name="____j2" hidden="1">{"PRINT",#N/A,TRUE,"APPA";"PRINT",#N/A,TRUE,"APS";"PRINT",#N/A,TRUE,"BHPL";"PRINT",#N/A,TRUE,"BHPL2";"PRINT",#N/A,TRUE,"CDWR";"PRINT",#N/A,TRUE,"EWEB";"PRINT",#N/A,TRUE,"LADWP";"PRINT",#N/A,TRUE,"NEVBASE"}</definedName>
    <definedName name="____j3" localSheetId="0" hidden="1">{"PRINT",#N/A,TRUE,"APPA";"PRINT",#N/A,TRUE,"APS";"PRINT",#N/A,TRUE,"BHPL";"PRINT",#N/A,TRUE,"BHPL2";"PRINT",#N/A,TRUE,"CDWR";"PRINT",#N/A,TRUE,"EWEB";"PRINT",#N/A,TRUE,"LADWP";"PRINT",#N/A,TRUE,"NEVBASE"}</definedName>
    <definedName name="____j3" localSheetId="1" hidden="1">{"PRINT",#N/A,TRUE,"APPA";"PRINT",#N/A,TRUE,"APS";"PRINT",#N/A,TRUE,"BHPL";"PRINT",#N/A,TRUE,"BHPL2";"PRINT",#N/A,TRUE,"CDWR";"PRINT",#N/A,TRUE,"EWEB";"PRINT",#N/A,TRUE,"LADWP";"PRINT",#N/A,TRUE,"NEVBASE"}</definedName>
    <definedName name="____j3" localSheetId="2" hidden="1">{"PRINT",#N/A,TRUE,"APPA";"PRINT",#N/A,TRUE,"APS";"PRINT",#N/A,TRUE,"BHPL";"PRINT",#N/A,TRUE,"BHPL2";"PRINT",#N/A,TRUE,"CDWR";"PRINT",#N/A,TRUE,"EWEB";"PRINT",#N/A,TRUE,"LADWP";"PRINT",#N/A,TRUE,"NEVBASE"}</definedName>
    <definedName name="____j3" hidden="1">{"PRINT",#N/A,TRUE,"APPA";"PRINT",#N/A,TRUE,"APS";"PRINT",#N/A,TRUE,"BHPL";"PRINT",#N/A,TRUE,"BHPL2";"PRINT",#N/A,TRUE,"CDWR";"PRINT",#N/A,TRUE,"EWEB";"PRINT",#N/A,TRUE,"LADWP";"PRINT",#N/A,TRUE,"NEVBASE"}</definedName>
    <definedName name="____j4" localSheetId="0" hidden="1">{"PRINT",#N/A,TRUE,"APPA";"PRINT",#N/A,TRUE,"APS";"PRINT",#N/A,TRUE,"BHPL";"PRINT",#N/A,TRUE,"BHPL2";"PRINT",#N/A,TRUE,"CDWR";"PRINT",#N/A,TRUE,"EWEB";"PRINT",#N/A,TRUE,"LADWP";"PRINT",#N/A,TRUE,"NEVBASE"}</definedName>
    <definedName name="____j4" localSheetId="1" hidden="1">{"PRINT",#N/A,TRUE,"APPA";"PRINT",#N/A,TRUE,"APS";"PRINT",#N/A,TRUE,"BHPL";"PRINT",#N/A,TRUE,"BHPL2";"PRINT",#N/A,TRUE,"CDWR";"PRINT",#N/A,TRUE,"EWEB";"PRINT",#N/A,TRUE,"LADWP";"PRINT",#N/A,TRUE,"NEVBASE"}</definedName>
    <definedName name="____j4" localSheetId="2" hidden="1">{"PRINT",#N/A,TRUE,"APPA";"PRINT",#N/A,TRUE,"APS";"PRINT",#N/A,TRUE,"BHPL";"PRINT",#N/A,TRUE,"BHPL2";"PRINT",#N/A,TRUE,"CDWR";"PRINT",#N/A,TRUE,"EWEB";"PRINT",#N/A,TRUE,"LADWP";"PRINT",#N/A,TRUE,"NEVBASE"}</definedName>
    <definedName name="____j4" hidden="1">{"PRINT",#N/A,TRUE,"APPA";"PRINT",#N/A,TRUE,"APS";"PRINT",#N/A,TRUE,"BHPL";"PRINT",#N/A,TRUE,"BHPL2";"PRINT",#N/A,TRUE,"CDWR";"PRINT",#N/A,TRUE,"EWEB";"PRINT",#N/A,TRUE,"LADWP";"PRINT",#N/A,TRUE,"NEVBASE"}</definedName>
    <definedName name="____j5" localSheetId="0" hidden="1">{"PRINT",#N/A,TRUE,"APPA";"PRINT",#N/A,TRUE,"APS";"PRINT",#N/A,TRUE,"BHPL";"PRINT",#N/A,TRUE,"BHPL2";"PRINT",#N/A,TRUE,"CDWR";"PRINT",#N/A,TRUE,"EWEB";"PRINT",#N/A,TRUE,"LADWP";"PRINT",#N/A,TRUE,"NEVBASE"}</definedName>
    <definedName name="____j5" localSheetId="1" hidden="1">{"PRINT",#N/A,TRUE,"APPA";"PRINT",#N/A,TRUE,"APS";"PRINT",#N/A,TRUE,"BHPL";"PRINT",#N/A,TRUE,"BHPL2";"PRINT",#N/A,TRUE,"CDWR";"PRINT",#N/A,TRUE,"EWEB";"PRINT",#N/A,TRUE,"LADWP";"PRINT",#N/A,TRUE,"NEVBASE"}</definedName>
    <definedName name="____j5" localSheetId="2" hidden="1">{"PRINT",#N/A,TRUE,"APPA";"PRINT",#N/A,TRUE,"APS";"PRINT",#N/A,TRUE,"BHPL";"PRINT",#N/A,TRUE,"BHPL2";"PRINT",#N/A,TRUE,"CDWR";"PRINT",#N/A,TRUE,"EWEB";"PRINT",#N/A,TRUE,"LADWP";"PRINT",#N/A,TRUE,"NEVBASE"}</definedName>
    <definedName name="____j5" hidden="1">{"PRINT",#N/A,TRUE,"APPA";"PRINT",#N/A,TRUE,"APS";"PRINT",#N/A,TRUE,"BHPL";"PRINT",#N/A,TRUE,"BHPL2";"PRINT",#N/A,TRUE,"CDWR";"PRINT",#N/A,TRUE,"EWEB";"PRINT",#N/A,TRUE,"LADWP";"PRINT",#N/A,TRUE,"NEVBASE"}</definedName>
    <definedName name="____MEN3">[1]Jan!#REF!</definedName>
    <definedName name="____OM1" localSheetId="0" hidden="1">{#N/A,#N/A,FALSE,"Summary";#N/A,#N/A,FALSE,"SmPlants";#N/A,#N/A,FALSE,"Utah";#N/A,#N/A,FALSE,"Idaho";#N/A,#N/A,FALSE,"Lewis River";#N/A,#N/A,FALSE,"NrthUmpq";#N/A,#N/A,FALSE,"KlamRog"}</definedName>
    <definedName name="____OM1" localSheetId="1" hidden="1">{#N/A,#N/A,FALSE,"Summary";#N/A,#N/A,FALSE,"SmPlants";#N/A,#N/A,FALSE,"Utah";#N/A,#N/A,FALSE,"Idaho";#N/A,#N/A,FALSE,"Lewis River";#N/A,#N/A,FALSE,"NrthUmpq";#N/A,#N/A,FALSE,"KlamRog"}</definedName>
    <definedName name="____OM1" localSheetId="2" hidden="1">{#N/A,#N/A,FALSE,"Summary";#N/A,#N/A,FALSE,"SmPlants";#N/A,#N/A,FALSE,"Utah";#N/A,#N/A,FALSE,"Idaho";#N/A,#N/A,FALSE,"Lewis River";#N/A,#N/A,FALSE,"NrthUmpq";#N/A,#N/A,FALSE,"KlamRog"}</definedName>
    <definedName name="____OM1" hidden="1">{#N/A,#N/A,FALSE,"Summary";#N/A,#N/A,FALSE,"SmPlants";#N/A,#N/A,FALSE,"Utah";#N/A,#N/A,FALSE,"Idaho";#N/A,#N/A,FALSE,"Lewis River";#N/A,#N/A,FALSE,"NrthUmpq";#N/A,#N/A,FALSE,"KlamRog"}</definedName>
    <definedName name="____TOP1">[1]Jan!#REF!</definedName>
    <definedName name="___DAT10">'[63]Am Red Cross-Old'!$B$2:$B$20</definedName>
    <definedName name="___DEC96">#REF!</definedName>
    <definedName name="___j1" localSheetId="0" hidden="1">{"PRINT",#N/A,TRUE,"APPA";"PRINT",#N/A,TRUE,"APS";"PRINT",#N/A,TRUE,"BHPL";"PRINT",#N/A,TRUE,"BHPL2";"PRINT",#N/A,TRUE,"CDWR";"PRINT",#N/A,TRUE,"EWEB";"PRINT",#N/A,TRUE,"LADWP";"PRINT",#N/A,TRUE,"NEVBASE"}</definedName>
    <definedName name="___j1" localSheetId="1" hidden="1">{"PRINT",#N/A,TRUE,"APPA";"PRINT",#N/A,TRUE,"APS";"PRINT",#N/A,TRUE,"BHPL";"PRINT",#N/A,TRUE,"BHPL2";"PRINT",#N/A,TRUE,"CDWR";"PRINT",#N/A,TRUE,"EWEB";"PRINT",#N/A,TRUE,"LADWP";"PRINT",#N/A,TRUE,"NEVBASE"}</definedName>
    <definedName name="___j1" localSheetId="2" hidden="1">{"PRINT",#N/A,TRUE,"APPA";"PRINT",#N/A,TRUE,"APS";"PRINT",#N/A,TRUE,"BHPL";"PRINT",#N/A,TRUE,"BHPL2";"PRINT",#N/A,TRUE,"CDWR";"PRINT",#N/A,TRUE,"EWEB";"PRINT",#N/A,TRUE,"LADWP";"PRINT",#N/A,TRUE,"NEVBASE"}</definedName>
    <definedName name="___j1" hidden="1">{"PRINT",#N/A,TRUE,"APPA";"PRINT",#N/A,TRUE,"APS";"PRINT",#N/A,TRUE,"BHPL";"PRINT",#N/A,TRUE,"BHPL2";"PRINT",#N/A,TRUE,"CDWR";"PRINT",#N/A,TRUE,"EWEB";"PRINT",#N/A,TRUE,"LADWP";"PRINT",#N/A,TRUE,"NEVBASE"}</definedName>
    <definedName name="___j2" localSheetId="0" hidden="1">{"PRINT",#N/A,TRUE,"APPA";"PRINT",#N/A,TRUE,"APS";"PRINT",#N/A,TRUE,"BHPL";"PRINT",#N/A,TRUE,"BHPL2";"PRINT",#N/A,TRUE,"CDWR";"PRINT",#N/A,TRUE,"EWEB";"PRINT",#N/A,TRUE,"LADWP";"PRINT",#N/A,TRUE,"NEVBASE"}</definedName>
    <definedName name="___j2" localSheetId="1" hidden="1">{"PRINT",#N/A,TRUE,"APPA";"PRINT",#N/A,TRUE,"APS";"PRINT",#N/A,TRUE,"BHPL";"PRINT",#N/A,TRUE,"BHPL2";"PRINT",#N/A,TRUE,"CDWR";"PRINT",#N/A,TRUE,"EWEB";"PRINT",#N/A,TRUE,"LADWP";"PRINT",#N/A,TRUE,"NEVBASE"}</definedName>
    <definedName name="___j2" localSheetId="2" hidden="1">{"PRINT",#N/A,TRUE,"APPA";"PRINT",#N/A,TRUE,"APS";"PRINT",#N/A,TRUE,"BHPL";"PRINT",#N/A,TRUE,"BHPL2";"PRINT",#N/A,TRUE,"CDWR";"PRINT",#N/A,TRUE,"EWEB";"PRINT",#N/A,TRUE,"LADWP";"PRINT",#N/A,TRUE,"NEVBASE"}</definedName>
    <definedName name="___j2" hidden="1">{"PRINT",#N/A,TRUE,"APPA";"PRINT",#N/A,TRUE,"APS";"PRINT",#N/A,TRUE,"BHPL";"PRINT",#N/A,TRUE,"BHPL2";"PRINT",#N/A,TRUE,"CDWR";"PRINT",#N/A,TRUE,"EWEB";"PRINT",#N/A,TRUE,"LADWP";"PRINT",#N/A,TRUE,"NEVBASE"}</definedName>
    <definedName name="___j3" localSheetId="0" hidden="1">{"PRINT",#N/A,TRUE,"APPA";"PRINT",#N/A,TRUE,"APS";"PRINT",#N/A,TRUE,"BHPL";"PRINT",#N/A,TRUE,"BHPL2";"PRINT",#N/A,TRUE,"CDWR";"PRINT",#N/A,TRUE,"EWEB";"PRINT",#N/A,TRUE,"LADWP";"PRINT",#N/A,TRUE,"NEVBASE"}</definedName>
    <definedName name="___j3" localSheetId="1" hidden="1">{"PRINT",#N/A,TRUE,"APPA";"PRINT",#N/A,TRUE,"APS";"PRINT",#N/A,TRUE,"BHPL";"PRINT",#N/A,TRUE,"BHPL2";"PRINT",#N/A,TRUE,"CDWR";"PRINT",#N/A,TRUE,"EWEB";"PRINT",#N/A,TRUE,"LADWP";"PRINT",#N/A,TRUE,"NEVBASE"}</definedName>
    <definedName name="___j3" localSheetId="2" hidden="1">{"PRINT",#N/A,TRUE,"APPA";"PRINT",#N/A,TRUE,"APS";"PRINT",#N/A,TRUE,"BHPL";"PRINT",#N/A,TRUE,"BHPL2";"PRINT",#N/A,TRUE,"CDWR";"PRINT",#N/A,TRUE,"EWEB";"PRINT",#N/A,TRUE,"LADWP";"PRINT",#N/A,TRUE,"NEVBASE"}</definedName>
    <definedName name="___j3" hidden="1">{"PRINT",#N/A,TRUE,"APPA";"PRINT",#N/A,TRUE,"APS";"PRINT",#N/A,TRUE,"BHPL";"PRINT",#N/A,TRUE,"BHPL2";"PRINT",#N/A,TRUE,"CDWR";"PRINT",#N/A,TRUE,"EWEB";"PRINT",#N/A,TRUE,"LADWP";"PRINT",#N/A,TRUE,"NEVBASE"}</definedName>
    <definedName name="___j4" localSheetId="0" hidden="1">{"PRINT",#N/A,TRUE,"APPA";"PRINT",#N/A,TRUE,"APS";"PRINT",#N/A,TRUE,"BHPL";"PRINT",#N/A,TRUE,"BHPL2";"PRINT",#N/A,TRUE,"CDWR";"PRINT",#N/A,TRUE,"EWEB";"PRINT",#N/A,TRUE,"LADWP";"PRINT",#N/A,TRUE,"NEVBASE"}</definedName>
    <definedName name="___j4" localSheetId="1" hidden="1">{"PRINT",#N/A,TRUE,"APPA";"PRINT",#N/A,TRUE,"APS";"PRINT",#N/A,TRUE,"BHPL";"PRINT",#N/A,TRUE,"BHPL2";"PRINT",#N/A,TRUE,"CDWR";"PRINT",#N/A,TRUE,"EWEB";"PRINT",#N/A,TRUE,"LADWP";"PRINT",#N/A,TRUE,"NEVBASE"}</definedName>
    <definedName name="___j4" localSheetId="2" hidden="1">{"PRINT",#N/A,TRUE,"APPA";"PRINT",#N/A,TRUE,"APS";"PRINT",#N/A,TRUE,"BHPL";"PRINT",#N/A,TRUE,"BHPL2";"PRINT",#N/A,TRUE,"CDWR";"PRINT",#N/A,TRUE,"EWEB";"PRINT",#N/A,TRUE,"LADWP";"PRINT",#N/A,TRUE,"NEVBASE"}</definedName>
    <definedName name="___j4" hidden="1">{"PRINT",#N/A,TRUE,"APPA";"PRINT",#N/A,TRUE,"APS";"PRINT",#N/A,TRUE,"BHPL";"PRINT",#N/A,TRUE,"BHPL2";"PRINT",#N/A,TRUE,"CDWR";"PRINT",#N/A,TRUE,"EWEB";"PRINT",#N/A,TRUE,"LADWP";"PRINT",#N/A,TRUE,"NEVBASE"}</definedName>
    <definedName name="___j5" localSheetId="0" hidden="1">{"PRINT",#N/A,TRUE,"APPA";"PRINT",#N/A,TRUE,"APS";"PRINT",#N/A,TRUE,"BHPL";"PRINT",#N/A,TRUE,"BHPL2";"PRINT",#N/A,TRUE,"CDWR";"PRINT",#N/A,TRUE,"EWEB";"PRINT",#N/A,TRUE,"LADWP";"PRINT",#N/A,TRUE,"NEVBASE"}</definedName>
    <definedName name="___j5" localSheetId="1" hidden="1">{"PRINT",#N/A,TRUE,"APPA";"PRINT",#N/A,TRUE,"APS";"PRINT",#N/A,TRUE,"BHPL";"PRINT",#N/A,TRUE,"BHPL2";"PRINT",#N/A,TRUE,"CDWR";"PRINT",#N/A,TRUE,"EWEB";"PRINT",#N/A,TRUE,"LADWP";"PRINT",#N/A,TRUE,"NEVBASE"}</definedName>
    <definedName name="___j5" localSheetId="2" hidden="1">{"PRINT",#N/A,TRUE,"APPA";"PRINT",#N/A,TRUE,"APS";"PRINT",#N/A,TRUE,"BHPL";"PRINT",#N/A,TRUE,"BHPL2";"PRINT",#N/A,TRUE,"CDWR";"PRINT",#N/A,TRUE,"EWEB";"PRINT",#N/A,TRUE,"LADWP";"PRINT",#N/A,TRUE,"NEVBASE"}</definedName>
    <definedName name="___j5" hidden="1">{"PRINT",#N/A,TRUE,"APPA";"PRINT",#N/A,TRUE,"APS";"PRINT",#N/A,TRUE,"BHPL";"PRINT",#N/A,TRUE,"BHPL2";"PRINT",#N/A,TRUE,"CDWR";"PRINT",#N/A,TRUE,"EWEB";"PRINT",#N/A,TRUE,"LADWP";"PRINT",#N/A,TRUE,"NEVBASE"}</definedName>
    <definedName name="___MEN2">[1]Jan!#REF!</definedName>
    <definedName name="___OM1" localSheetId="0" hidden="1">{#N/A,#N/A,FALSE,"Summary";#N/A,#N/A,FALSE,"SmPlants";#N/A,#N/A,FALSE,"Utah";#N/A,#N/A,FALSE,"Idaho";#N/A,#N/A,FALSE,"Lewis River";#N/A,#N/A,FALSE,"NrthUmpq";#N/A,#N/A,FALSE,"KlamRog"}</definedName>
    <definedName name="___OM1" localSheetId="1" hidden="1">{#N/A,#N/A,FALSE,"Summary";#N/A,#N/A,FALSE,"SmPlants";#N/A,#N/A,FALSE,"Utah";#N/A,#N/A,FALSE,"Idaho";#N/A,#N/A,FALSE,"Lewis River";#N/A,#N/A,FALSE,"NrthUmpq";#N/A,#N/A,FALSE,"KlamRog"}</definedName>
    <definedName name="___OM1" localSheetId="2" hidden="1">{#N/A,#N/A,FALSE,"Summary";#N/A,#N/A,FALSE,"SmPlants";#N/A,#N/A,FALSE,"Utah";#N/A,#N/A,FALSE,"Idaho";#N/A,#N/A,FALSE,"Lewis River";#N/A,#N/A,FALSE,"NrthUmpq";#N/A,#N/A,FALSE,"KlamRog"}</definedName>
    <definedName name="___OM1" hidden="1">{#N/A,#N/A,FALSE,"Summary";#N/A,#N/A,FALSE,"SmPlants";#N/A,#N/A,FALSE,"Utah";#N/A,#N/A,FALSE,"Idaho";#N/A,#N/A,FALSE,"Lewis River";#N/A,#N/A,FALSE,"NrthUmpq";#N/A,#N/A,FALSE,"KlamRog"}</definedName>
    <definedName name="__123Graph_A" localSheetId="0" hidden="1">[55]Inputs!#REF!</definedName>
    <definedName name="__123Graph_A" localSheetId="2" hidden="1">[3]Inputs!#REF!</definedName>
    <definedName name="__123Graph_A" hidden="1">[4]Inputs!#REF!</definedName>
    <definedName name="__123Graph_B" localSheetId="0" hidden="1">[55]Inputs!#REF!</definedName>
    <definedName name="__123Graph_B" localSheetId="2" hidden="1">[3]Inputs!#REF!</definedName>
    <definedName name="__123Graph_B" hidden="1">[4]Inputs!#REF!</definedName>
    <definedName name="__123Graph_D" localSheetId="0" hidden="1">[55]Inputs!#REF!</definedName>
    <definedName name="__123Graph_D" localSheetId="2" hidden="1">[3]Inputs!#REF!</definedName>
    <definedName name="__123Graph_D" hidden="1">[4]Inputs!#REF!</definedName>
    <definedName name="__123Graph_E" hidden="1">[5]Input!$E$22:$E$37</definedName>
    <definedName name="__123Graph_F" hidden="1">[5]Input!$D$22:$D$37</definedName>
    <definedName name="__DEC96">#REF!</definedName>
    <definedName name="__j1" localSheetId="0" hidden="1">{"PRINT",#N/A,TRUE,"APPA";"PRINT",#N/A,TRUE,"APS";"PRINT",#N/A,TRUE,"BHPL";"PRINT",#N/A,TRUE,"BHPL2";"PRINT",#N/A,TRUE,"CDWR";"PRINT",#N/A,TRUE,"EWEB";"PRINT",#N/A,TRUE,"LADWP";"PRINT",#N/A,TRUE,"NEVBASE"}</definedName>
    <definedName name="__j1" localSheetId="1" hidden="1">{"PRINT",#N/A,TRUE,"APPA";"PRINT",#N/A,TRUE,"APS";"PRINT",#N/A,TRUE,"BHPL";"PRINT",#N/A,TRUE,"BHPL2";"PRINT",#N/A,TRUE,"CDWR";"PRINT",#N/A,TRUE,"EWEB";"PRINT",#N/A,TRUE,"LADWP";"PRINT",#N/A,TRUE,"NEVBASE"}</definedName>
    <definedName name="__j1" localSheetId="2" hidden="1">{"PRINT",#N/A,TRUE,"APPA";"PRINT",#N/A,TRUE,"APS";"PRINT",#N/A,TRUE,"BHPL";"PRINT",#N/A,TRUE,"BHPL2";"PRINT",#N/A,TRUE,"CDWR";"PRINT",#N/A,TRUE,"EWEB";"PRINT",#N/A,TRUE,"LADWP";"PRINT",#N/A,TRUE,"NEVBASE"}</definedName>
    <definedName name="__j1" hidden="1">{"PRINT",#N/A,TRUE,"APPA";"PRINT",#N/A,TRUE,"APS";"PRINT",#N/A,TRUE,"BHPL";"PRINT",#N/A,TRUE,"BHPL2";"PRINT",#N/A,TRUE,"CDWR";"PRINT",#N/A,TRUE,"EWEB";"PRINT",#N/A,TRUE,"LADWP";"PRINT",#N/A,TRUE,"NEVBASE"}</definedName>
    <definedName name="__j2" localSheetId="0" hidden="1">{"PRINT",#N/A,TRUE,"APPA";"PRINT",#N/A,TRUE,"APS";"PRINT",#N/A,TRUE,"BHPL";"PRINT",#N/A,TRUE,"BHPL2";"PRINT",#N/A,TRUE,"CDWR";"PRINT",#N/A,TRUE,"EWEB";"PRINT",#N/A,TRUE,"LADWP";"PRINT",#N/A,TRUE,"NEVBASE"}</definedName>
    <definedName name="__j2" localSheetId="1" hidden="1">{"PRINT",#N/A,TRUE,"APPA";"PRINT",#N/A,TRUE,"APS";"PRINT",#N/A,TRUE,"BHPL";"PRINT",#N/A,TRUE,"BHPL2";"PRINT",#N/A,TRUE,"CDWR";"PRINT",#N/A,TRUE,"EWEB";"PRINT",#N/A,TRUE,"LADWP";"PRINT",#N/A,TRUE,"NEVBASE"}</definedName>
    <definedName name="__j2" localSheetId="2" hidden="1">{"PRINT",#N/A,TRUE,"APPA";"PRINT",#N/A,TRUE,"APS";"PRINT",#N/A,TRUE,"BHPL";"PRINT",#N/A,TRUE,"BHPL2";"PRINT",#N/A,TRUE,"CDWR";"PRINT",#N/A,TRUE,"EWEB";"PRINT",#N/A,TRUE,"LADWP";"PRINT",#N/A,TRUE,"NEVBASE"}</definedName>
    <definedName name="__j2" hidden="1">{"PRINT",#N/A,TRUE,"APPA";"PRINT",#N/A,TRUE,"APS";"PRINT",#N/A,TRUE,"BHPL";"PRINT",#N/A,TRUE,"BHPL2";"PRINT",#N/A,TRUE,"CDWR";"PRINT",#N/A,TRUE,"EWEB";"PRINT",#N/A,TRUE,"LADWP";"PRINT",#N/A,TRUE,"NEVBASE"}</definedName>
    <definedName name="__j3" localSheetId="0" hidden="1">{"PRINT",#N/A,TRUE,"APPA";"PRINT",#N/A,TRUE,"APS";"PRINT",#N/A,TRUE,"BHPL";"PRINT",#N/A,TRUE,"BHPL2";"PRINT",#N/A,TRUE,"CDWR";"PRINT",#N/A,TRUE,"EWEB";"PRINT",#N/A,TRUE,"LADWP";"PRINT",#N/A,TRUE,"NEVBASE"}</definedName>
    <definedName name="__j3" localSheetId="1" hidden="1">{"PRINT",#N/A,TRUE,"APPA";"PRINT",#N/A,TRUE,"APS";"PRINT",#N/A,TRUE,"BHPL";"PRINT",#N/A,TRUE,"BHPL2";"PRINT",#N/A,TRUE,"CDWR";"PRINT",#N/A,TRUE,"EWEB";"PRINT",#N/A,TRUE,"LADWP";"PRINT",#N/A,TRUE,"NEVBASE"}</definedName>
    <definedName name="__j3" localSheetId="2" hidden="1">{"PRINT",#N/A,TRUE,"APPA";"PRINT",#N/A,TRUE,"APS";"PRINT",#N/A,TRUE,"BHPL";"PRINT",#N/A,TRUE,"BHPL2";"PRINT",#N/A,TRUE,"CDWR";"PRINT",#N/A,TRUE,"EWEB";"PRINT",#N/A,TRUE,"LADWP";"PRINT",#N/A,TRUE,"NEVBASE"}</definedName>
    <definedName name="__j3" hidden="1">{"PRINT",#N/A,TRUE,"APPA";"PRINT",#N/A,TRUE,"APS";"PRINT",#N/A,TRUE,"BHPL";"PRINT",#N/A,TRUE,"BHPL2";"PRINT",#N/A,TRUE,"CDWR";"PRINT",#N/A,TRUE,"EWEB";"PRINT",#N/A,TRUE,"LADWP";"PRINT",#N/A,TRUE,"NEVBASE"}</definedName>
    <definedName name="__j4" localSheetId="0" hidden="1">{"PRINT",#N/A,TRUE,"APPA";"PRINT",#N/A,TRUE,"APS";"PRINT",#N/A,TRUE,"BHPL";"PRINT",#N/A,TRUE,"BHPL2";"PRINT",#N/A,TRUE,"CDWR";"PRINT",#N/A,TRUE,"EWEB";"PRINT",#N/A,TRUE,"LADWP";"PRINT",#N/A,TRUE,"NEVBASE"}</definedName>
    <definedName name="__j4" localSheetId="1" hidden="1">{"PRINT",#N/A,TRUE,"APPA";"PRINT",#N/A,TRUE,"APS";"PRINT",#N/A,TRUE,"BHPL";"PRINT",#N/A,TRUE,"BHPL2";"PRINT",#N/A,TRUE,"CDWR";"PRINT",#N/A,TRUE,"EWEB";"PRINT",#N/A,TRUE,"LADWP";"PRINT",#N/A,TRUE,"NEVBASE"}</definedName>
    <definedName name="__j4" localSheetId="2" hidden="1">{"PRINT",#N/A,TRUE,"APPA";"PRINT",#N/A,TRUE,"APS";"PRINT",#N/A,TRUE,"BHPL";"PRINT",#N/A,TRUE,"BHPL2";"PRINT",#N/A,TRUE,"CDWR";"PRINT",#N/A,TRUE,"EWEB";"PRINT",#N/A,TRUE,"LADWP";"PRINT",#N/A,TRUE,"NEVBASE"}</definedName>
    <definedName name="__j4" hidden="1">{"PRINT",#N/A,TRUE,"APPA";"PRINT",#N/A,TRUE,"APS";"PRINT",#N/A,TRUE,"BHPL";"PRINT",#N/A,TRUE,"BHPL2";"PRINT",#N/A,TRUE,"CDWR";"PRINT",#N/A,TRUE,"EWEB";"PRINT",#N/A,TRUE,"LADWP";"PRINT",#N/A,TRUE,"NEVBASE"}</definedName>
    <definedName name="__j5" localSheetId="0" hidden="1">{"PRINT",#N/A,TRUE,"APPA";"PRINT",#N/A,TRUE,"APS";"PRINT",#N/A,TRUE,"BHPL";"PRINT",#N/A,TRUE,"BHPL2";"PRINT",#N/A,TRUE,"CDWR";"PRINT",#N/A,TRUE,"EWEB";"PRINT",#N/A,TRUE,"LADWP";"PRINT",#N/A,TRUE,"NEVBASE"}</definedName>
    <definedName name="__j5" localSheetId="1" hidden="1">{"PRINT",#N/A,TRUE,"APPA";"PRINT",#N/A,TRUE,"APS";"PRINT",#N/A,TRUE,"BHPL";"PRINT",#N/A,TRUE,"BHPL2";"PRINT",#N/A,TRUE,"CDWR";"PRINT",#N/A,TRUE,"EWEB";"PRINT",#N/A,TRUE,"LADWP";"PRINT",#N/A,TRUE,"NEVBASE"}</definedName>
    <definedName name="__j5" localSheetId="2" hidden="1">{"PRINT",#N/A,TRUE,"APPA";"PRINT",#N/A,TRUE,"APS";"PRINT",#N/A,TRUE,"BHPL";"PRINT",#N/A,TRUE,"BHPL2";"PRINT",#N/A,TRUE,"CDWR";"PRINT",#N/A,TRUE,"EWEB";"PRINT",#N/A,TRUE,"LADWP";"PRINT",#N/A,TRUE,"NEVBASE"}</definedName>
    <definedName name="__j5" hidden="1">{"PRINT",#N/A,TRUE,"APPA";"PRINT",#N/A,TRUE,"APS";"PRINT",#N/A,TRUE,"BHPL";"PRINT",#N/A,TRUE,"BHPL2";"PRINT",#N/A,TRUE,"CDWR";"PRINT",#N/A,TRUE,"EWEB";"PRINT",#N/A,TRUE,"LADWP";"PRINT",#N/A,TRUE,"NEVBASE"}</definedName>
    <definedName name="__MEN3">[1]Jan!#REF!</definedName>
    <definedName name="__OM1" localSheetId="0" hidden="1">{#N/A,#N/A,FALSE,"Summary";#N/A,#N/A,FALSE,"SmPlants";#N/A,#N/A,FALSE,"Utah";#N/A,#N/A,FALSE,"Idaho";#N/A,#N/A,FALSE,"Lewis River";#N/A,#N/A,FALSE,"NrthUmpq";#N/A,#N/A,FALSE,"KlamRog"}</definedName>
    <definedName name="__OM1" localSheetId="1" hidden="1">{#N/A,#N/A,FALSE,"Summary";#N/A,#N/A,FALSE,"SmPlants";#N/A,#N/A,FALSE,"Utah";#N/A,#N/A,FALSE,"Idaho";#N/A,#N/A,FALSE,"Lewis River";#N/A,#N/A,FALSE,"NrthUmpq";#N/A,#N/A,FALSE,"KlamRog"}</definedName>
    <definedName name="__OM1" localSheetId="2" hidden="1">{#N/A,#N/A,FALSE,"Summary";#N/A,#N/A,FALSE,"SmPlants";#N/A,#N/A,FALSE,"Utah";#N/A,#N/A,FALSE,"Idaho";#N/A,#N/A,FALSE,"Lewis River";#N/A,#N/A,FALSE,"NrthUmpq";#N/A,#N/A,FALSE,"KlamRog"}</definedName>
    <definedName name="__OM1" hidden="1">{#N/A,#N/A,FALSE,"Summary";#N/A,#N/A,FALSE,"SmPlants";#N/A,#N/A,FALSE,"Utah";#N/A,#N/A,FALSE,"Idaho";#N/A,#N/A,FALSE,"Lewis River";#N/A,#N/A,FALSE,"NrthUmpq";#N/A,#N/A,FALSE,"KlamRog"}</definedName>
    <definedName name="__TOP1">[1]Jan!#REF!</definedName>
    <definedName name="_1Price_Ta" localSheetId="0">#REF!</definedName>
    <definedName name="_1Price_Ta" localSheetId="1">#REF!</definedName>
    <definedName name="_1Price_Ta" localSheetId="2">#REF!</definedName>
    <definedName name="_1Price_Ta">#REF!</definedName>
    <definedName name="_2Price_Ta" localSheetId="0">#REF!</definedName>
    <definedName name="_2Price_Ta" localSheetId="1">#REF!</definedName>
    <definedName name="_2Price_Ta" localSheetId="2">#REF!</definedName>
    <definedName name="_2Price_Ta">#REF!</definedName>
    <definedName name="_3Price_Ta" localSheetId="0">#REF!</definedName>
    <definedName name="_3Price_Ta" localSheetId="1">#REF!</definedName>
    <definedName name="_3Price_Ta" localSheetId="2">#REF!</definedName>
    <definedName name="_3Price_Ta">#REF!</definedName>
    <definedName name="_5Price_Ta" localSheetId="0">#REF!</definedName>
    <definedName name="_5Price_Ta" localSheetId="2">#REF!</definedName>
    <definedName name="_5Price_Ta">#REF!</definedName>
    <definedName name="_B" localSheetId="0">#REF!</definedName>
    <definedName name="_B" localSheetId="2">#REF!</definedName>
    <definedName name="_B">#REF!</definedName>
    <definedName name="_BLOCK" localSheetId="0">#REF!</definedName>
    <definedName name="_BLOCK" localSheetId="2">#REF!</definedName>
    <definedName name="_BLOCK">#REF!</definedName>
    <definedName name="_BLOCKT" localSheetId="0">#REF!</definedName>
    <definedName name="_BLOCKT" localSheetId="2">#REF!</definedName>
    <definedName name="_BLOCKT">#REF!</definedName>
    <definedName name="_COMP" localSheetId="0">#REF!</definedName>
    <definedName name="_COMP" localSheetId="2">#REF!</definedName>
    <definedName name="_COMP">#REF!</definedName>
    <definedName name="_COMPR" localSheetId="0">#REF!</definedName>
    <definedName name="_COMPR" localSheetId="2">#REF!</definedName>
    <definedName name="_COMPR">#REF!</definedName>
    <definedName name="_COMPT" localSheetId="0">#REF!</definedName>
    <definedName name="_COMPT" localSheetId="2">#REF!</definedName>
    <definedName name="_COMPT">#REF!</definedName>
    <definedName name="_DAT10">'[64]Am Red Cross-Old'!$B$2:$B$20</definedName>
    <definedName name="_Dec11">[6]Variables!$C$2</definedName>
    <definedName name="_DEC96">#REF!</definedName>
    <definedName name="_Fill" localSheetId="0" hidden="1">#REF!</definedName>
    <definedName name="_Fill" localSheetId="1" hidden="1">#REF!</definedName>
    <definedName name="_Fill" localSheetId="2" hidden="1">#REF!</definedName>
    <definedName name="_Fill" hidden="1">#REF!</definedName>
    <definedName name="_xlnm._FilterDatabase" localSheetId="0" hidden="1">#REF!</definedName>
    <definedName name="_xlnm._FilterDatabase" localSheetId="1" hidden="1">#REF!</definedName>
    <definedName name="_xlnm._FilterDatabase" localSheetId="2" hidden="1">#REF!</definedName>
    <definedName name="_xlnm._FilterDatabase" hidden="1">#REF!</definedName>
    <definedName name="_j1" localSheetId="0" hidden="1">{"PRINT",#N/A,TRUE,"APPA";"PRINT",#N/A,TRUE,"APS";"PRINT",#N/A,TRUE,"BHPL";"PRINT",#N/A,TRUE,"BHPL2";"PRINT",#N/A,TRUE,"CDWR";"PRINT",#N/A,TRUE,"EWEB";"PRINT",#N/A,TRUE,"LADWP";"PRINT",#N/A,TRUE,"NEVBASE"}</definedName>
    <definedName name="_j1" localSheetId="1" hidden="1">{"PRINT",#N/A,TRUE,"APPA";"PRINT",#N/A,TRUE,"APS";"PRINT",#N/A,TRUE,"BHPL";"PRINT",#N/A,TRUE,"BHPL2";"PRINT",#N/A,TRUE,"CDWR";"PRINT",#N/A,TRUE,"EWEB";"PRINT",#N/A,TRUE,"LADWP";"PRINT",#N/A,TRUE,"NEVBASE"}</definedName>
    <definedName name="_j1" localSheetId="2"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0" hidden="1">{"PRINT",#N/A,TRUE,"APPA";"PRINT",#N/A,TRUE,"APS";"PRINT",#N/A,TRUE,"BHPL";"PRINT",#N/A,TRUE,"BHPL2";"PRINT",#N/A,TRUE,"CDWR";"PRINT",#N/A,TRUE,"EWEB";"PRINT",#N/A,TRUE,"LADWP";"PRINT",#N/A,TRUE,"NEVBASE"}</definedName>
    <definedName name="_j2" localSheetId="1" hidden="1">{"PRINT",#N/A,TRUE,"APPA";"PRINT",#N/A,TRUE,"APS";"PRINT",#N/A,TRUE,"BHPL";"PRINT",#N/A,TRUE,"BHPL2";"PRINT",#N/A,TRUE,"CDWR";"PRINT",#N/A,TRUE,"EWEB";"PRINT",#N/A,TRUE,"LADWP";"PRINT",#N/A,TRUE,"NEVBASE"}</definedName>
    <definedName name="_j2" localSheetId="2"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0" hidden="1">{"PRINT",#N/A,TRUE,"APPA";"PRINT",#N/A,TRUE,"APS";"PRINT",#N/A,TRUE,"BHPL";"PRINT",#N/A,TRUE,"BHPL2";"PRINT",#N/A,TRUE,"CDWR";"PRINT",#N/A,TRUE,"EWEB";"PRINT",#N/A,TRUE,"LADWP";"PRINT",#N/A,TRUE,"NEVBASE"}</definedName>
    <definedName name="_j3" localSheetId="1" hidden="1">{"PRINT",#N/A,TRUE,"APPA";"PRINT",#N/A,TRUE,"APS";"PRINT",#N/A,TRUE,"BHPL";"PRINT",#N/A,TRUE,"BHPL2";"PRINT",#N/A,TRUE,"CDWR";"PRINT",#N/A,TRUE,"EWEB";"PRINT",#N/A,TRUE,"LADWP";"PRINT",#N/A,TRUE,"NEVBASE"}</definedName>
    <definedName name="_j3" localSheetId="2"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0" hidden="1">{"PRINT",#N/A,TRUE,"APPA";"PRINT",#N/A,TRUE,"APS";"PRINT",#N/A,TRUE,"BHPL";"PRINT",#N/A,TRUE,"BHPL2";"PRINT",#N/A,TRUE,"CDWR";"PRINT",#N/A,TRUE,"EWEB";"PRINT",#N/A,TRUE,"LADWP";"PRINT",#N/A,TRUE,"NEVBASE"}</definedName>
    <definedName name="_j4" localSheetId="1" hidden="1">{"PRINT",#N/A,TRUE,"APPA";"PRINT",#N/A,TRUE,"APS";"PRINT",#N/A,TRUE,"BHPL";"PRINT",#N/A,TRUE,"BHPL2";"PRINT",#N/A,TRUE,"CDWR";"PRINT",#N/A,TRUE,"EWEB";"PRINT",#N/A,TRUE,"LADWP";"PRINT",#N/A,TRUE,"NEVBASE"}</definedName>
    <definedName name="_j4" localSheetId="2"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0" hidden="1">{"PRINT",#N/A,TRUE,"APPA";"PRINT",#N/A,TRUE,"APS";"PRINT",#N/A,TRUE,"BHPL";"PRINT",#N/A,TRUE,"BHPL2";"PRINT",#N/A,TRUE,"CDWR";"PRINT",#N/A,TRUE,"EWEB";"PRINT",#N/A,TRUE,"LADWP";"PRINT",#N/A,TRUE,"NEVBASE"}</definedName>
    <definedName name="_j5" localSheetId="1" hidden="1">{"PRINT",#N/A,TRUE,"APPA";"PRINT",#N/A,TRUE,"APS";"PRINT",#N/A,TRUE,"BHPL";"PRINT",#N/A,TRUE,"BHPL2";"PRINT",#N/A,TRUE,"CDWR";"PRINT",#N/A,TRUE,"EWEB";"PRINT",#N/A,TRUE,"LADWP";"PRINT",#N/A,TRUE,"NEVBASE"}</definedName>
    <definedName name="_j5" localSheetId="2"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Key1" localSheetId="0" hidden="1">#REF!</definedName>
    <definedName name="_Key1" localSheetId="1" hidden="1">#REF!</definedName>
    <definedName name="_Key1" localSheetId="2" hidden="1">#REF!</definedName>
    <definedName name="_Key1" hidden="1">#REF!</definedName>
    <definedName name="_Key2" localSheetId="0" hidden="1">#REF!</definedName>
    <definedName name="_Key2" localSheetId="1" hidden="1">#REF!</definedName>
    <definedName name="_Key2" localSheetId="2" hidden="1">#REF!</definedName>
    <definedName name="_Key2" hidden="1">#REF!</definedName>
    <definedName name="_Mar13">[6]Variables!$C$3</definedName>
    <definedName name="_MEN2" localSheetId="0">[60]Jan!#REF!</definedName>
    <definedName name="_MEN2" localSheetId="1">[1]Jan!#REF!</definedName>
    <definedName name="_MEN2" localSheetId="2">[1]Jan!#REF!</definedName>
    <definedName name="_MEN2">[1]Jan!#REF!</definedName>
    <definedName name="_MEN3" localSheetId="0">[60]Jan!#REF!</definedName>
    <definedName name="_MEN3" localSheetId="1">[1]Jan!#REF!</definedName>
    <definedName name="_MEN3" localSheetId="2">[1]Jan!#REF!</definedName>
    <definedName name="_MEN3">[1]Jan!#REF!</definedName>
    <definedName name="_OM1" localSheetId="0" hidden="1">{#N/A,#N/A,FALSE,"Summary";#N/A,#N/A,FALSE,"SmPlants";#N/A,#N/A,FALSE,"Utah";#N/A,#N/A,FALSE,"Idaho";#N/A,#N/A,FALSE,"Lewis River";#N/A,#N/A,FALSE,"NrthUmpq";#N/A,#N/A,FALSE,"KlamRog"}</definedName>
    <definedName name="_OM1" localSheetId="1" hidden="1">{#N/A,#N/A,FALSE,"Summary";#N/A,#N/A,FALSE,"SmPlants";#N/A,#N/A,FALSE,"Utah";#N/A,#N/A,FALSE,"Idaho";#N/A,#N/A,FALSE,"Lewis River";#N/A,#N/A,FALSE,"NrthUmpq";#N/A,#N/A,FALSE,"KlamRog"}</definedName>
    <definedName name="_OM1" localSheetId="2"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hidden="1">255</definedName>
    <definedName name="_Order2" localSheetId="0" hidden="1">0</definedName>
    <definedName name="_Order2" hidden="1">255</definedName>
    <definedName name="_P" localSheetId="0">#REF!</definedName>
    <definedName name="_P" localSheetId="1">#REF!</definedName>
    <definedName name="_P" localSheetId="2">#REF!</definedName>
    <definedName name="_P">#REF!</definedName>
    <definedName name="_Regression_Out" localSheetId="0" hidden="1">#REF!</definedName>
    <definedName name="_Regression_Out" localSheetId="1" hidden="1">#REF!</definedName>
    <definedName name="_Regression_Out" localSheetId="2" hidden="1">#REF!</definedName>
    <definedName name="_Regression_Out" hidden="1">#REF!</definedName>
    <definedName name="_Regression_X" localSheetId="0" hidden="1">#REF!</definedName>
    <definedName name="_Regression_X" localSheetId="1" hidden="1">#REF!</definedName>
    <definedName name="_Regression_X" localSheetId="2" hidden="1">#REF!</definedName>
    <definedName name="_Regression_X" hidden="1">#REF!</definedName>
    <definedName name="_Regression_Y" localSheetId="0" hidden="1">#REF!</definedName>
    <definedName name="_Regression_Y" localSheetId="2" hidden="1">#REF!</definedName>
    <definedName name="_Regression_Y" hidden="1">#REF!</definedName>
    <definedName name="_Sort" localSheetId="0" hidden="1">#REF!</definedName>
    <definedName name="_Sort" localSheetId="2" hidden="1">#REF!</definedName>
    <definedName name="_Sort" hidden="1">#REF!</definedName>
    <definedName name="_SPL" localSheetId="0">#REF!</definedName>
    <definedName name="_SPL" localSheetId="2">#REF!</definedName>
    <definedName name="_SPL">#REF!</definedName>
    <definedName name="_TOP1" localSheetId="0">[60]Jan!#REF!</definedName>
    <definedName name="_TOP1" localSheetId="1">[1]Jan!#REF!</definedName>
    <definedName name="_TOP1" localSheetId="2">[1]Jan!#REF!</definedName>
    <definedName name="_TOP1">[1]Jan!#REF!</definedName>
    <definedName name="_x1" localSheetId="0" hidden="1">{"PRINT",#N/A,TRUE,"APPA";"PRINT",#N/A,TRUE,"APS";"PRINT",#N/A,TRUE,"BHPL";"PRINT",#N/A,TRUE,"BHPL2";"PRINT",#N/A,TRUE,"CDWR";"PRINT",#N/A,TRUE,"EWEB";"PRINT",#N/A,TRUE,"LADWP";"PRINT",#N/A,TRUE,"NEVBASE"}</definedName>
    <definedName name="_x1" localSheetId="1" hidden="1">{"PRINT",#N/A,TRUE,"APPA";"PRINT",#N/A,TRUE,"APS";"PRINT",#N/A,TRUE,"BHPL";"PRINT",#N/A,TRUE,"BHPL2";"PRINT",#N/A,TRUE,"CDWR";"PRINT",#N/A,TRUE,"EWEB";"PRINT",#N/A,TRUE,"LADWP";"PRINT",#N/A,TRUE,"NEVBASE"}</definedName>
    <definedName name="_x1" localSheetId="2" hidden="1">{"PRINT",#N/A,TRUE,"APPA";"PRINT",#N/A,TRUE,"APS";"PRINT",#N/A,TRUE,"BHPL";"PRINT",#N/A,TRUE,"BHPL2";"PRINT",#N/A,TRUE,"CDWR";"PRINT",#N/A,TRUE,"EWEB";"PRINT",#N/A,TRUE,"LADWP";"PRINT",#N/A,TRUE,"NEVBASE"}</definedName>
    <definedName name="_x1" hidden="1">{"PRINT",#N/A,TRUE,"APPA";"PRINT",#N/A,TRUE,"APS";"PRINT",#N/A,TRUE,"BHPL";"PRINT",#N/A,TRUE,"BHPL2";"PRINT",#N/A,TRUE,"CDWR";"PRINT",#N/A,TRUE,"EWEB";"PRINT",#N/A,TRUE,"LADWP";"PRINT",#N/A,TRUE,"NEVBASE"}</definedName>
    <definedName name="_x2" localSheetId="0" hidden="1">{"PRINT",#N/A,TRUE,"APPA";"PRINT",#N/A,TRUE,"APS";"PRINT",#N/A,TRUE,"BHPL";"PRINT",#N/A,TRUE,"BHPL2";"PRINT",#N/A,TRUE,"CDWR";"PRINT",#N/A,TRUE,"EWEB";"PRINT",#N/A,TRUE,"LADWP";"PRINT",#N/A,TRUE,"NEVBASE"}</definedName>
    <definedName name="_x2" localSheetId="1" hidden="1">{"PRINT",#N/A,TRUE,"APPA";"PRINT",#N/A,TRUE,"APS";"PRINT",#N/A,TRUE,"BHPL";"PRINT",#N/A,TRUE,"BHPL2";"PRINT",#N/A,TRUE,"CDWR";"PRINT",#N/A,TRUE,"EWEB";"PRINT",#N/A,TRUE,"LADWP";"PRINT",#N/A,TRUE,"NEVBASE"}</definedName>
    <definedName name="_x2" localSheetId="2" hidden="1">{"PRINT",#N/A,TRUE,"APPA";"PRINT",#N/A,TRUE,"APS";"PRINT",#N/A,TRUE,"BHPL";"PRINT",#N/A,TRUE,"BHPL2";"PRINT",#N/A,TRUE,"CDWR";"PRINT",#N/A,TRUE,"EWEB";"PRINT",#N/A,TRUE,"LADWP";"PRINT",#N/A,TRUE,"NEVBASE"}</definedName>
    <definedName name="_x2" hidden="1">{"PRINT",#N/A,TRUE,"APPA";"PRINT",#N/A,TRUE,"APS";"PRINT",#N/A,TRUE,"BHPL";"PRINT",#N/A,TRUE,"BHPL2";"PRINT",#N/A,TRUE,"CDWR";"PRINT",#N/A,TRUE,"EWEB";"PRINT",#N/A,TRUE,"LADWP";"PRINT",#N/A,TRUE,"NEVBASE"}</definedName>
    <definedName name="_x3" localSheetId="0" hidden="1">{"PRINT",#N/A,TRUE,"APPA";"PRINT",#N/A,TRUE,"APS";"PRINT",#N/A,TRUE,"BHPL";"PRINT",#N/A,TRUE,"BHPL2";"PRINT",#N/A,TRUE,"CDWR";"PRINT",#N/A,TRUE,"EWEB";"PRINT",#N/A,TRUE,"LADWP";"PRINT",#N/A,TRUE,"NEVBASE"}</definedName>
    <definedName name="_x3" localSheetId="1" hidden="1">{"PRINT",#N/A,TRUE,"APPA";"PRINT",#N/A,TRUE,"APS";"PRINT",#N/A,TRUE,"BHPL";"PRINT",#N/A,TRUE,"BHPL2";"PRINT",#N/A,TRUE,"CDWR";"PRINT",#N/A,TRUE,"EWEB";"PRINT",#N/A,TRUE,"LADWP";"PRINT",#N/A,TRUE,"NEVBASE"}</definedName>
    <definedName name="_x3" localSheetId="2" hidden="1">{"PRINT",#N/A,TRUE,"APPA";"PRINT",#N/A,TRUE,"APS";"PRINT",#N/A,TRUE,"BHPL";"PRINT",#N/A,TRUE,"BHPL2";"PRINT",#N/A,TRUE,"CDWR";"PRINT",#N/A,TRUE,"EWEB";"PRINT",#N/A,TRUE,"LADWP";"PRINT",#N/A,TRUE,"NEVBASE"}</definedName>
    <definedName name="_x3" hidden="1">{"PRINT",#N/A,TRUE,"APPA";"PRINT",#N/A,TRUE,"APS";"PRINT",#N/A,TRUE,"BHPL";"PRINT",#N/A,TRUE,"BHPL2";"PRINT",#N/A,TRUE,"CDWR";"PRINT",#N/A,TRUE,"EWEB";"PRINT",#N/A,TRUE,"LADWP";"PRINT",#N/A,TRUE,"NEVBASE"}</definedName>
    <definedName name="_x4" localSheetId="0" hidden="1">{"PRINT",#N/A,TRUE,"APPA";"PRINT",#N/A,TRUE,"APS";"PRINT",#N/A,TRUE,"BHPL";"PRINT",#N/A,TRUE,"BHPL2";"PRINT",#N/A,TRUE,"CDWR";"PRINT",#N/A,TRUE,"EWEB";"PRINT",#N/A,TRUE,"LADWP";"PRINT",#N/A,TRUE,"NEVBASE"}</definedName>
    <definedName name="_x4" localSheetId="1" hidden="1">{"PRINT",#N/A,TRUE,"APPA";"PRINT",#N/A,TRUE,"APS";"PRINT",#N/A,TRUE,"BHPL";"PRINT",#N/A,TRUE,"BHPL2";"PRINT",#N/A,TRUE,"CDWR";"PRINT",#N/A,TRUE,"EWEB";"PRINT",#N/A,TRUE,"LADWP";"PRINT",#N/A,TRUE,"NEVBASE"}</definedName>
    <definedName name="_x4" localSheetId="2" hidden="1">{"PRINT",#N/A,TRUE,"APPA";"PRINT",#N/A,TRUE,"APS";"PRINT",#N/A,TRUE,"BHPL";"PRINT",#N/A,TRUE,"BHPL2";"PRINT",#N/A,TRUE,"CDWR";"PRINT",#N/A,TRUE,"EWEB";"PRINT",#N/A,TRUE,"LADWP";"PRINT",#N/A,TRUE,"NEVBASE"}</definedName>
    <definedName name="_x4" hidden="1">{"PRINT",#N/A,TRUE,"APPA";"PRINT",#N/A,TRUE,"APS";"PRINT",#N/A,TRUE,"BHPL";"PRINT",#N/A,TRUE,"BHPL2";"PRINT",#N/A,TRUE,"CDWR";"PRINT",#N/A,TRUE,"EWEB";"PRINT",#N/A,TRUE,"LADWP";"PRINT",#N/A,TRUE,"NEVBASE"}</definedName>
    <definedName name="_x5" localSheetId="0" hidden="1">{"PRINT",#N/A,TRUE,"APPA";"PRINT",#N/A,TRUE,"APS";"PRINT",#N/A,TRUE,"BHPL";"PRINT",#N/A,TRUE,"BHPL2";"PRINT",#N/A,TRUE,"CDWR";"PRINT",#N/A,TRUE,"EWEB";"PRINT",#N/A,TRUE,"LADWP";"PRINT",#N/A,TRUE,"NEVBASE"}</definedName>
    <definedName name="_x5" localSheetId="1" hidden="1">{"PRINT",#N/A,TRUE,"APPA";"PRINT",#N/A,TRUE,"APS";"PRINT",#N/A,TRUE,"BHPL";"PRINT",#N/A,TRUE,"BHPL2";"PRINT",#N/A,TRUE,"CDWR";"PRINT",#N/A,TRUE,"EWEB";"PRINT",#N/A,TRUE,"LADWP";"PRINT",#N/A,TRUE,"NEVBASE"}</definedName>
    <definedName name="_x5" localSheetId="2" hidden="1">{"PRINT",#N/A,TRUE,"APPA";"PRINT",#N/A,TRUE,"APS";"PRINT",#N/A,TRUE,"BHPL";"PRINT",#N/A,TRUE,"BHPL2";"PRINT",#N/A,TRUE,"CDWR";"PRINT",#N/A,TRUE,"EWEB";"PRINT",#N/A,TRUE,"LADWP";"PRINT",#N/A,TRUE,"NEVBASE"}</definedName>
    <definedName name="_x5" hidden="1">{"PRINT",#N/A,TRUE,"APPA";"PRINT",#N/A,TRUE,"APS";"PRINT",#N/A,TRUE,"BHPL";"PRINT",#N/A,TRUE,"BHPL2";"PRINT",#N/A,TRUE,"CDWR";"PRINT",#N/A,TRUE,"EWEB";"PRINT",#N/A,TRUE,"LADWP";"PRINT",#N/A,TRUE,"NEVBASE"}</definedName>
    <definedName name="a" localSheetId="0" hidden="1">#REF!</definedName>
    <definedName name="a" localSheetId="1" hidden="1">#REF!</definedName>
    <definedName name="a" localSheetId="2" hidden="1">#REF!</definedName>
    <definedName name="a" hidden="1">#REF!</definedName>
    <definedName name="A_36" localSheetId="0">#REF!</definedName>
    <definedName name="A_36" localSheetId="1">#REF!</definedName>
    <definedName name="A_36" localSheetId="2">#REF!</definedName>
    <definedName name="A_36">#REF!</definedName>
    <definedName name="aaa" hidden="1">{#N/A,#N/A,FALSE,"Loans";#N/A,#N/A,FALSE,"Program Costs";#N/A,#N/A,FALSE,"Measures";#N/A,#N/A,FALSE,"Net Lost Rev";#N/A,#N/A,FALSE,"Incentive"}</definedName>
    <definedName name="AAA_DOCTOPS" hidden="1">"AAA_SET"</definedName>
    <definedName name="AAA_duser" hidden="1">"OFF"</definedName>
    <definedName name="AAAAAAAAAA" hidden="1">{#N/A,#N/A,FALSE,"Loans";#N/A,#N/A,FALSE,"Program Costs";#N/A,#N/A,FALSE,"Measures";#N/A,#N/A,FALSE,"Net Lost Rev";#N/A,#N/A,FALSE,"Incentive"}</definedName>
    <definedName name="AAB_Addin5" hidden="1">"AAB_Description for addin 5,Description for addin 5,Description for addin 5,Description for addin 5,Description for addin 5,Description for addin 5"</definedName>
    <definedName name="ABC" hidden="1">{#N/A,#N/A,FALSE,"Loans";#N/A,#N/A,FALSE,"Program Costs";#N/A,#N/A,FALSE,"Measures";#N/A,#N/A,FALSE,"Net Lost Rev";#N/A,#N/A,FALSE,"Incentive"}</definedName>
    <definedName name="ABSTRACT" localSheetId="0">#REF!</definedName>
    <definedName name="ABSTRACT" localSheetId="1">#REF!</definedName>
    <definedName name="ABSTRACT" localSheetId="2">#REF!</definedName>
    <definedName name="ABSTRACT">#REF!</definedName>
    <definedName name="Access_Button1" hidden="1">"Headcount_Workbook_Schedules_List"</definedName>
    <definedName name="AccessDatabase" hidden="1">"P:\HR\SharonPlummer\Headcount Workbook.mdb"</definedName>
    <definedName name="Acct108364" localSheetId="0">'[7]Func Study'!#REF!</definedName>
    <definedName name="Acct108364" localSheetId="1">'[7]Func Study'!#REF!</definedName>
    <definedName name="Acct108364" localSheetId="2">'[7]Func Study'!#REF!</definedName>
    <definedName name="Acct108364">'[7]Func Study'!#REF!</definedName>
    <definedName name="Acct108364S" localSheetId="0">'[7]Func Study'!#REF!</definedName>
    <definedName name="Acct108364S" localSheetId="1">'[7]Func Study'!#REF!</definedName>
    <definedName name="Acct108364S" localSheetId="2">'[7]Func Study'!#REF!</definedName>
    <definedName name="Acct108364S">'[7]Func Study'!#REF!</definedName>
    <definedName name="Acct108D_S">[8]FuncStudy!$F$2067</definedName>
    <definedName name="Acct108D00S">[8]FuncStudy!$F$2059</definedName>
    <definedName name="Acct108DSS">[8]FuncStudy!$F$2063</definedName>
    <definedName name="Acct151SE" localSheetId="1">[9]Misc!#REF!</definedName>
    <definedName name="Acct151SE" localSheetId="2">[9]Misc!#REF!</definedName>
    <definedName name="Acct151SE">[9]Misc!#REF!</definedName>
    <definedName name="Acct154SNPP">'[10]Functional Study'!$H$2034</definedName>
    <definedName name="Acct200DGP" localSheetId="1">'[11]Functional Study'!#REF!</definedName>
    <definedName name="Acct200DGP" localSheetId="2">'[11]Functional Study'!#REF!</definedName>
    <definedName name="Acct200DGP">'[11]Functional Study'!#REF!</definedName>
    <definedName name="Acct228.42TROJD" localSheetId="1">'[12]Func Study'!#REF!</definedName>
    <definedName name="Acct228.42TROJD" localSheetId="2">'[12]Func Study'!#REF!</definedName>
    <definedName name="Acct228.42TROJD">'[12]Func Study'!#REF!</definedName>
    <definedName name="ACCT2281">[8]FuncStudy!$F$1848</definedName>
    <definedName name="Acct2281SO">'[10]Functional Study'!$H$2139</definedName>
    <definedName name="Acct2282">[8]FuncStudy!$F$1852</definedName>
    <definedName name="Acct2283">[8]FuncStudy!$F$1857</definedName>
    <definedName name="Acct2283S">[8]FuncStudy!$F$1861</definedName>
    <definedName name="Acct2283SO">'[10]Functional Study'!$H$2147</definedName>
    <definedName name="Acct22841SE">'[10]Functional Study'!$H$2155</definedName>
    <definedName name="Acct22842">[8]FuncStudy!$F$1870</definedName>
    <definedName name="Acct22842TROJD" localSheetId="0">'[12]Func Study'!#REF!</definedName>
    <definedName name="Acct22842TROJD" localSheetId="1">'[12]Func Study'!#REF!</definedName>
    <definedName name="Acct22842TROJD" localSheetId="2">'[12]Func Study'!#REF!</definedName>
    <definedName name="Acct22842TROJD">'[12]Func Study'!#REF!</definedName>
    <definedName name="Acct228SO">'[10]Functional Study'!$H$2143</definedName>
    <definedName name="ACCT25398">[8]FuncStudy!$F$1882</definedName>
    <definedName name="Acct25399">[8]FuncStudy!$F$1889</definedName>
    <definedName name="Acct254">[8]FuncStudy!$F$1866</definedName>
    <definedName name="ACCT254SO">'[10]Functional Study'!$H$2151</definedName>
    <definedName name="Acct282DITBAL">[8]FuncStudy!$F$1914</definedName>
    <definedName name="Acct282SGP" localSheetId="1">'[10]Functional Study'!#REF!</definedName>
    <definedName name="Acct282SGP" localSheetId="2">'[10]Functional Study'!#REF!</definedName>
    <definedName name="Acct282SGP">'[10]Functional Study'!#REF!</definedName>
    <definedName name="Acct350">'[10]Functional Study'!$H$1583</definedName>
    <definedName name="Acct352">'[10]Functional Study'!$H$1590</definedName>
    <definedName name="Acct353">'[10]Functional Study'!$H$1596</definedName>
    <definedName name="Acct354">'[10]Functional Study'!$H$1602</definedName>
    <definedName name="Acct355">'[10]Functional Study'!$H$1608</definedName>
    <definedName name="Acct356">'[10]Functional Study'!$H$1614</definedName>
    <definedName name="Acct357">'[10]Functional Study'!$H$1620</definedName>
    <definedName name="Acct358">'[10]Functional Study'!$H$1626</definedName>
    <definedName name="Acct359">'[10]Functional Study'!$H$1632</definedName>
    <definedName name="Acct360">'[10]Functional Study'!$H$1652</definedName>
    <definedName name="Acct361">'[10]Functional Study'!$H$1658</definedName>
    <definedName name="Acct362">'[10]Functional Study'!$H$1664</definedName>
    <definedName name="Acct364">'[10]Functional Study'!$H$1675</definedName>
    <definedName name="Acct365">'[10]Functional Study'!$H$1682</definedName>
    <definedName name="Acct366">'[10]Functional Study'!$H$1689</definedName>
    <definedName name="Acct367">'[10]Functional Study'!$H$1696</definedName>
    <definedName name="Acct368">'[10]Functional Study'!$H$1702</definedName>
    <definedName name="Acct369">'[10]Functional Study'!$H$1709</definedName>
    <definedName name="Acct370">'[10]Functional Study'!$H$1720</definedName>
    <definedName name="Acct371">'[10]Functional Study'!$H$1727</definedName>
    <definedName name="Acct371___Demand__Primary">'[11]Functional Study'!$I$1518</definedName>
    <definedName name="Acct372">'[10]Functional Study'!$H$1734</definedName>
    <definedName name="Acct372A">'[10]Functional Study'!$H$1733</definedName>
    <definedName name="Acct372DP">'[10]Functional Study'!$H$1731</definedName>
    <definedName name="Acct372DS">'[10]Functional Study'!$H$1732</definedName>
    <definedName name="Acct373">'[10]Functional Study'!$H$1740</definedName>
    <definedName name="Acct403HPSG" localSheetId="1">[9]Misc!#REF!</definedName>
    <definedName name="Acct403HPSG" localSheetId="2">[9]Misc!#REF!</definedName>
    <definedName name="Acct403HPSG">[9]Misc!#REF!</definedName>
    <definedName name="Acct41011" localSheetId="0">'[65]Functional Study'!#REF!</definedName>
    <definedName name="Acct41011" localSheetId="1">'[13]Functional Study'!#REF!</definedName>
    <definedName name="Acct41011" localSheetId="2">'[13]Functional Study'!#REF!</definedName>
    <definedName name="Acct41011">'[13]Functional Study'!#REF!</definedName>
    <definedName name="Acct41011BADDEBT" localSheetId="0">'[65]Functional Study'!#REF!</definedName>
    <definedName name="Acct41011BADDEBT" localSheetId="1">'[13]Functional Study'!#REF!</definedName>
    <definedName name="Acct41011BADDEBT" localSheetId="2">'[13]Functional Study'!#REF!</definedName>
    <definedName name="Acct41011BADDEBT">'[13]Functional Study'!#REF!</definedName>
    <definedName name="Acct41011DITEXP" localSheetId="0">'[65]Functional Study'!#REF!</definedName>
    <definedName name="Acct41011DITEXP" localSheetId="1">'[13]Functional Study'!#REF!</definedName>
    <definedName name="Acct41011DITEXP" localSheetId="2">'[13]Functional Study'!#REF!</definedName>
    <definedName name="Acct41011DITEXP">'[13]Functional Study'!#REF!</definedName>
    <definedName name="Acct41011S" localSheetId="0">'[65]Functional Study'!#REF!</definedName>
    <definedName name="Acct41011S">'[13]Functional Study'!#REF!</definedName>
    <definedName name="Acct41011SE" localSheetId="0">'[65]Functional Study'!#REF!</definedName>
    <definedName name="Acct41011SE">'[13]Functional Study'!#REF!</definedName>
    <definedName name="Acct41011SG1" localSheetId="0">'[65]Functional Study'!#REF!</definedName>
    <definedName name="Acct41011SG1">'[13]Functional Study'!#REF!</definedName>
    <definedName name="Acct41011SG2" localSheetId="0">'[65]Functional Study'!#REF!</definedName>
    <definedName name="Acct41011SG2">'[13]Functional Study'!#REF!</definedName>
    <definedName name="ACCT41011SGCT" localSheetId="0">'[65]Functional Study'!#REF!</definedName>
    <definedName name="ACCT41011SGCT">'[13]Functional Study'!#REF!</definedName>
    <definedName name="Acct41011SGPP" localSheetId="0">'[65]Functional Study'!#REF!</definedName>
    <definedName name="Acct41011SGPP">'[13]Functional Study'!#REF!</definedName>
    <definedName name="Acct41011SNP" localSheetId="0">'[65]Functional Study'!#REF!</definedName>
    <definedName name="Acct41011SNP">'[13]Functional Study'!#REF!</definedName>
    <definedName name="ACCT41011SNPD" localSheetId="0">'[65]Functional Study'!#REF!</definedName>
    <definedName name="ACCT41011SNPD">'[13]Functional Study'!#REF!</definedName>
    <definedName name="Acct41011SO" localSheetId="0">'[65]Functional Study'!#REF!</definedName>
    <definedName name="Acct41011SO">'[13]Functional Study'!#REF!</definedName>
    <definedName name="Acct41011TROJP" localSheetId="0">'[65]Functional Study'!#REF!</definedName>
    <definedName name="Acct41011TROJP">'[13]Functional Study'!#REF!</definedName>
    <definedName name="Acct41111" localSheetId="0">'[65]Functional Study'!#REF!</definedName>
    <definedName name="Acct41111">'[13]Functional Study'!#REF!</definedName>
    <definedName name="Acct41111BADDEBT" localSheetId="0">'[65]Functional Study'!#REF!</definedName>
    <definedName name="Acct41111BADDEBT">'[13]Functional Study'!#REF!</definedName>
    <definedName name="Acct41111DITEXP" localSheetId="0">'[65]Functional Study'!#REF!</definedName>
    <definedName name="Acct41111DITEXP">'[13]Functional Study'!#REF!</definedName>
    <definedName name="Acct41111S" localSheetId="0">'[65]Functional Study'!#REF!</definedName>
    <definedName name="Acct41111S">'[13]Functional Study'!#REF!</definedName>
    <definedName name="Acct41111SE" localSheetId="0">'[65]Functional Study'!#REF!</definedName>
    <definedName name="Acct41111SE">'[13]Functional Study'!#REF!</definedName>
    <definedName name="Acct41111SG1" localSheetId="0">'[65]Functional Study'!#REF!</definedName>
    <definedName name="Acct41111SG1">'[13]Functional Study'!#REF!</definedName>
    <definedName name="Acct41111SG2" localSheetId="0">'[65]Functional Study'!#REF!</definedName>
    <definedName name="Acct41111SG2">'[13]Functional Study'!#REF!</definedName>
    <definedName name="Acct41111SG3" localSheetId="0">'[65]Functional Study'!#REF!</definedName>
    <definedName name="Acct41111SG3">'[13]Functional Study'!#REF!</definedName>
    <definedName name="Acct41111SGPP" localSheetId="0">'[65]Functional Study'!#REF!</definedName>
    <definedName name="Acct41111SGPP">'[13]Functional Study'!#REF!</definedName>
    <definedName name="Acct41111SNP" localSheetId="0">'[65]Functional Study'!#REF!</definedName>
    <definedName name="Acct41111SNP">'[13]Functional Study'!#REF!</definedName>
    <definedName name="Acct41111SNTP" localSheetId="0">'[65]Functional Study'!#REF!</definedName>
    <definedName name="Acct41111SNTP">'[13]Functional Study'!#REF!</definedName>
    <definedName name="Acct41111SO" localSheetId="0">'[65]Functional Study'!#REF!</definedName>
    <definedName name="Acct41111SO">'[13]Functional Study'!#REF!</definedName>
    <definedName name="Acct41111TROJP" localSheetId="0">'[65]Functional Study'!#REF!</definedName>
    <definedName name="Acct41111TROJP">'[13]Functional Study'!#REF!</definedName>
    <definedName name="Acct411BADDEBT" localSheetId="0">'[65]Functional Study'!#REF!</definedName>
    <definedName name="Acct411BADDEBT">'[13]Functional Study'!#REF!</definedName>
    <definedName name="Acct411DGP" localSheetId="0">'[65]Functional Study'!#REF!</definedName>
    <definedName name="Acct411DGP">'[13]Functional Study'!#REF!</definedName>
    <definedName name="Acct411DGU" localSheetId="0">'[65]Functional Study'!#REF!</definedName>
    <definedName name="Acct411DGU">'[13]Functional Study'!#REF!</definedName>
    <definedName name="Acct411DITEXP" localSheetId="0">'[65]Functional Study'!#REF!</definedName>
    <definedName name="Acct411DITEXP">'[13]Functional Study'!#REF!</definedName>
    <definedName name="Acct411DNPP" localSheetId="0">'[65]Functional Study'!#REF!</definedName>
    <definedName name="Acct411DNPP">'[13]Functional Study'!#REF!</definedName>
    <definedName name="Acct411DNPTP" localSheetId="0">'[65]Functional Study'!#REF!</definedName>
    <definedName name="Acct411DNPTP">'[13]Functional Study'!#REF!</definedName>
    <definedName name="Acct411S" localSheetId="0">'[65]Functional Study'!#REF!</definedName>
    <definedName name="Acct411S">'[13]Functional Study'!#REF!</definedName>
    <definedName name="Acct411SE" localSheetId="0">'[65]Functional Study'!#REF!</definedName>
    <definedName name="Acct411SE">'[13]Functional Study'!#REF!</definedName>
    <definedName name="Acct411SG" localSheetId="0">'[65]Functional Study'!#REF!</definedName>
    <definedName name="Acct411SG">'[13]Functional Study'!#REF!</definedName>
    <definedName name="Acct411SGPP" localSheetId="0">'[65]Functional Study'!#REF!</definedName>
    <definedName name="Acct411SGPP">'[13]Functional Study'!#REF!</definedName>
    <definedName name="Acct411SO" localSheetId="0">'[65]Functional Study'!#REF!</definedName>
    <definedName name="Acct411SO">'[13]Functional Study'!#REF!</definedName>
    <definedName name="Acct411TROJP" localSheetId="0">'[65]Functional Study'!#REF!</definedName>
    <definedName name="Acct411TROJP">'[13]Functional Study'!#REF!</definedName>
    <definedName name="Acct444S">[8]FuncStudy!$F$105</definedName>
    <definedName name="Acct447">'[10]Functional Study'!$H$288</definedName>
    <definedName name="Acct447DGU" localSheetId="0">'[12]Func Study'!#REF!</definedName>
    <definedName name="Acct447DGU" localSheetId="1">'[12]Func Study'!#REF!</definedName>
    <definedName name="Acct447DGU" localSheetId="2">'[12]Func Study'!#REF!</definedName>
    <definedName name="Acct447DGU">'[12]Func Study'!#REF!</definedName>
    <definedName name="Acct448">'[10]Functional Study'!$H$276</definedName>
    <definedName name="Acct448S">'[14]Func Study'!$H$274</definedName>
    <definedName name="Acct448SO">'[10]Functional Study'!$H$275</definedName>
    <definedName name="Acct450">'[15]Functional Study'!$I$305</definedName>
    <definedName name="Acct450S">'[10]Functional Study'!$H$303</definedName>
    <definedName name="Acct451S">'[10]Functional Study'!$H$308</definedName>
    <definedName name="Acct454S">'[10]Functional Study'!$H$318</definedName>
    <definedName name="Acct456S">'[10]Functional Study'!$H$324</definedName>
    <definedName name="Acct502DNPPSU" localSheetId="1">[9]Misc!#REF!</definedName>
    <definedName name="Acct502DNPPSU" localSheetId="2">[9]Misc!#REF!</definedName>
    <definedName name="Acct502DNPPSU">[9]Misc!#REF!</definedName>
    <definedName name="Acct510" localSheetId="1">'[14]Func Study'!#REF!</definedName>
    <definedName name="Acct510" localSheetId="2">'[14]Func Study'!#REF!</definedName>
    <definedName name="Acct510">'[14]Func Study'!#REF!</definedName>
    <definedName name="Acct510DNPPSU" localSheetId="1">'[14]Func Study'!#REF!</definedName>
    <definedName name="Acct510DNPPSU" localSheetId="2">'[14]Func Study'!#REF!</definedName>
    <definedName name="Acct510DNPPSU">'[14]Func Study'!#REF!</definedName>
    <definedName name="ACCT510JBG" localSheetId="1">'[14]Func Study'!#REF!</definedName>
    <definedName name="ACCT510JBG" localSheetId="2">'[14]Func Study'!#REF!</definedName>
    <definedName name="ACCT510JBG">'[14]Func Study'!#REF!</definedName>
    <definedName name="ACCT510SSGCH">'[14]Func Study'!#REF!</definedName>
    <definedName name="ACCT547SSECT">'[11]Functional Study'!#REF!</definedName>
    <definedName name="ACCT548SSGCT">'[11]Functional Study'!#REF!</definedName>
    <definedName name="ACCT557CAGE">'[14]Func Study'!$H$683</definedName>
    <definedName name="Acct557CT">'[14]Func Study'!$H$681</definedName>
    <definedName name="Acct565">'[10]Functional Study'!$H$732</definedName>
    <definedName name="Acct580">'[10]Functional Study'!$H$779</definedName>
    <definedName name="Acct581">'[10]Functional Study'!$H$784</definedName>
    <definedName name="Acct582">'[10]Functional Study'!$H$789</definedName>
    <definedName name="Acct583">'[10]Functional Study'!$H$794</definedName>
    <definedName name="Acct584">'[10]Functional Study'!$H$799</definedName>
    <definedName name="Acct585">'[10]Functional Study'!$H$804</definedName>
    <definedName name="Acct586">'[10]Functional Study'!$H$809</definedName>
    <definedName name="Acct587">'[10]Functional Study'!$H$814</definedName>
    <definedName name="Acct588">'[10]Functional Study'!$H$819</definedName>
    <definedName name="Acct589">'[10]Functional Study'!$H$824</definedName>
    <definedName name="Acct590">'[10]Functional Study'!$H$829</definedName>
    <definedName name="Acct590DNPD">'[10]Functional Study'!$H$828</definedName>
    <definedName name="Acct590S">'[10]Functional Study'!$H$827</definedName>
    <definedName name="Acct591">'[10]Functional Study'!$H$834</definedName>
    <definedName name="Acct592">'[10]Functional Study'!$H$839</definedName>
    <definedName name="Acct593">'[10]Functional Study'!$H$844</definedName>
    <definedName name="Acct594">'[10]Functional Study'!$H$849</definedName>
    <definedName name="Acct595">'[10]Functional Study'!$H$854</definedName>
    <definedName name="Acct596">'[10]Functional Study'!$H$864</definedName>
    <definedName name="Acct597">'[10]Functional Study'!$H$869</definedName>
    <definedName name="Acct598">'[10]Functional Study'!$H$874</definedName>
    <definedName name="ACCT904SG" localSheetId="0">'[66]Functional Study'!#REF!</definedName>
    <definedName name="ACCT904SG" localSheetId="1">'[16]Functional Study'!#REF!</definedName>
    <definedName name="ACCT904SG" localSheetId="2">'[16]Functional Study'!#REF!</definedName>
    <definedName name="ACCT904SG">'[16]Functional Study'!#REF!</definedName>
    <definedName name="Acct928RE">[8]FuncStudy!$F$750</definedName>
    <definedName name="AcctAGA">'[10]Functional Study'!$H$297</definedName>
    <definedName name="AcctDFAD" localSheetId="1">'[14]Func Study'!#REF!</definedName>
    <definedName name="AcctDFAD" localSheetId="2">'[14]Func Study'!#REF!</definedName>
    <definedName name="AcctDFAD">'[14]Func Study'!#REF!</definedName>
    <definedName name="AcctDFAP" localSheetId="1">'[14]Func Study'!#REF!</definedName>
    <definedName name="AcctDFAP" localSheetId="2">'[14]Func Study'!#REF!</definedName>
    <definedName name="AcctDFAP">'[14]Func Study'!#REF!</definedName>
    <definedName name="AcctDFAT" localSheetId="1">'[14]Func Study'!#REF!</definedName>
    <definedName name="AcctDFAT" localSheetId="2">'[14]Func Study'!#REF!</definedName>
    <definedName name="AcctDFAT">'[14]Func Study'!#REF!</definedName>
    <definedName name="AcctDGU" localSheetId="1">'[11]Functional Study'!#REF!</definedName>
    <definedName name="AcctDGU" localSheetId="2">'[11]Functional Study'!#REF!</definedName>
    <definedName name="AcctDGU">'[11]Functional Study'!#REF!</definedName>
    <definedName name="AcctOWCDGP">'[11]Functional Study'!#REF!</definedName>
    <definedName name="AcctTable">[17]Variables!$AK$42:$AK$396</definedName>
    <definedName name="AcctTS0">'[10]Functional Study'!$H$1640</definedName>
    <definedName name="ActualROE">[9]Misc!$E$59</definedName>
    <definedName name="actualror">[18]WorkArea!$F$86</definedName>
    <definedName name="add1name">'[67]Invoicing Hours &amp; Dollars'!$X$26</definedName>
    <definedName name="add1rate">'[67]Invoicing Hours &amp; Dollars'!$Y$26</definedName>
    <definedName name="add2name">'[67]Invoicing Hours &amp; Dollars'!$X$27</definedName>
    <definedName name="add2rate">'[67]Invoicing Hours &amp; Dollars'!$Y$27</definedName>
    <definedName name="add3name">'[67]Invoicing Hours &amp; Dollars'!$X$28</definedName>
    <definedName name="add3rate">'[67]Invoicing Hours &amp; Dollars'!$Y$28</definedName>
    <definedName name="add4name">'[67]Invoicing Hours &amp; Dollars'!$X$29</definedName>
    <definedName name="add4rate">'[67]Invoicing Hours &amp; Dollars'!$Y$29</definedName>
    <definedName name="add5name">'[67]Invoicing Hours &amp; Dollars'!$X$30</definedName>
    <definedName name="add5rate">'[67]Invoicing Hours &amp; Dollars'!$Y$30</definedName>
    <definedName name="Adjs2avg">[19]Inputs!$L$255:'[19]Inputs'!$T$505</definedName>
    <definedName name="AdjustInput">[20]Inputs!$L$3:$T$250</definedName>
    <definedName name="AdjustSwitch">[20]Variables!$AH$3:$AJ$3</definedName>
    <definedName name="adminvalue">#REF!</definedName>
    <definedName name="ALL" localSheetId="0">#REF!</definedName>
    <definedName name="ALL" localSheetId="1">#REF!</definedName>
    <definedName name="ALL" localSheetId="2">#REF!</definedName>
    <definedName name="ALL">#REF!</definedName>
    <definedName name="all_months" localSheetId="0">#REF!</definedName>
    <definedName name="all_months" localSheetId="1">#REF!</definedName>
    <definedName name="all_months" localSheetId="2">#REF!</definedName>
    <definedName name="all_months">#REF!</definedName>
    <definedName name="anscount" hidden="1">1</definedName>
    <definedName name="APR" localSheetId="0">[60]Jan!#REF!</definedName>
    <definedName name="APR" localSheetId="1">#REF!</definedName>
    <definedName name="APR" localSheetId="2">#REF!</definedName>
    <definedName name="APR">#REF!</definedName>
    <definedName name="APRT" localSheetId="0">#REF!</definedName>
    <definedName name="APRT" localSheetId="2">#REF!</definedName>
    <definedName name="APRT">#REF!</definedName>
    <definedName name="asa" localSheetId="0" hidden="1">{"Factors Pages 1-2",#N/A,FALSE,"Factors";"Factors Page 3",#N/A,FALSE,"Factors";"Factors Page 4",#N/A,FALSE,"Factors";"Factors Page 5",#N/A,FALSE,"Factors";"Factors Pages 8-27",#N/A,FALSE,"Factors"}</definedName>
    <definedName name="asa" localSheetId="1" hidden="1">{"Factors Pages 1-2",#N/A,FALSE,"Factors";"Factors Page 3",#N/A,FALSE,"Factors";"Factors Page 4",#N/A,FALSE,"Factors";"Factors Page 5",#N/A,FALSE,"Factors";"Factors Pages 8-27",#N/A,FALSE,"Factors"}</definedName>
    <definedName name="asa" localSheetId="2"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df" localSheetId="0" hidden="1">{#N/A,#N/A,FALSE,"Bgt";#N/A,#N/A,FALSE,"Act";#N/A,#N/A,FALSE,"Chrt Data";#N/A,#N/A,FALSE,"Bus Result";#N/A,#N/A,FALSE,"Main Charts";#N/A,#N/A,FALSE,"P&amp;L Ttl";#N/A,#N/A,FALSE,"P&amp;L C_Ttl";#N/A,#N/A,FALSE,"P&amp;L C_Oct";#N/A,#N/A,FALSE,"P&amp;L C_Sep";#N/A,#N/A,FALSE,"1996";#N/A,#N/A,FALSE,"Data"}</definedName>
    <definedName name="asdf" localSheetId="1" hidden="1">{#N/A,#N/A,FALSE,"Bgt";#N/A,#N/A,FALSE,"Act";#N/A,#N/A,FALSE,"Chrt Data";#N/A,#N/A,FALSE,"Bus Result";#N/A,#N/A,FALSE,"Main Charts";#N/A,#N/A,FALSE,"P&amp;L Ttl";#N/A,#N/A,FALSE,"P&amp;L C_Ttl";#N/A,#N/A,FALSE,"P&amp;L C_Oct";#N/A,#N/A,FALSE,"P&amp;L C_Sep";#N/A,#N/A,FALSE,"1996";#N/A,#N/A,FALSE,"Data"}</definedName>
    <definedName name="asdf" localSheetId="2" hidden="1">{#N/A,#N/A,FALSE,"Bgt";#N/A,#N/A,FALSE,"Act";#N/A,#N/A,FALSE,"Chrt Data";#N/A,#N/A,FALSE,"Bus Result";#N/A,#N/A,FALSE,"Main Charts";#N/A,#N/A,FALSE,"P&amp;L Ttl";#N/A,#N/A,FALSE,"P&amp;L C_Ttl";#N/A,#N/A,FALSE,"P&amp;L C_Oct";#N/A,#N/A,FALSE,"P&amp;L C_Sep";#N/A,#N/A,FALSE,"1996";#N/A,#N/A,FALSE,"Data"}</definedName>
    <definedName name="asdf" hidden="1">{#N/A,#N/A,FALSE,"Bgt";#N/A,#N/A,FALSE,"Act";#N/A,#N/A,FALSE,"Chrt Data";#N/A,#N/A,FALSE,"Bus Result";#N/A,#N/A,FALSE,"Main Charts";#N/A,#N/A,FALSE,"P&amp;L Ttl";#N/A,#N/A,FALSE,"P&amp;L C_Ttl";#N/A,#N/A,FALSE,"P&amp;L C_Oct";#N/A,#N/A,FALSE,"P&amp;L C_Sep";#N/A,#N/A,FALSE,"1996";#N/A,#N/A,FALSE,"Data"}</definedName>
    <definedName name="AT_48" localSheetId="0">#REF!</definedName>
    <definedName name="AT_48" localSheetId="1">#REF!</definedName>
    <definedName name="AT_48" localSheetId="2">#REF!</definedName>
    <definedName name="AT_48">#REF!</definedName>
    <definedName name="AUG" localSheetId="0">[60]Jan!#REF!</definedName>
    <definedName name="AUG" localSheetId="1">#REF!</definedName>
    <definedName name="AUG" localSheetId="2">#REF!</definedName>
    <definedName name="AUG">#REF!</definedName>
    <definedName name="AUGT" localSheetId="0">#REF!</definedName>
    <definedName name="AUGT" localSheetId="1">#REF!</definedName>
    <definedName name="AUGT" localSheetId="2">#REF!</definedName>
    <definedName name="AUGT">#REF!</definedName>
    <definedName name="AverageFactors">[20]UTCR!$AC$22:$AQ$108</definedName>
    <definedName name="AverageFuelCost" localSheetId="1">'[21]Base NPC'!#REF!</definedName>
    <definedName name="AverageFuelCost" localSheetId="2">'[21]Base NPC'!#REF!</definedName>
    <definedName name="AverageFuelCost">'[21]Base NPC'!#REF!</definedName>
    <definedName name="AverageInput">[20]Inputs!$F$3:$I$1732</definedName>
    <definedName name="AvgFactors" localSheetId="0">[68]Factors!$B$3:$P$99</definedName>
    <definedName name="AvgFactors">[17]Factors!$B$3:$P$99</definedName>
    <definedName name="B1_Print" localSheetId="0">#REF!</definedName>
    <definedName name="B1_Print" localSheetId="1">#REF!</definedName>
    <definedName name="B1_Print" localSheetId="2">#REF!</definedName>
    <definedName name="B1_Print">#REF!</definedName>
    <definedName name="B2_Print" localSheetId="0">#REF!</definedName>
    <definedName name="B2_Print" localSheetId="1">#REF!</definedName>
    <definedName name="B2_Print" localSheetId="2">#REF!</definedName>
    <definedName name="B2_Print">#REF!</definedName>
    <definedName name="B3_Print" localSheetId="0">#REF!</definedName>
    <definedName name="B3_Print" localSheetId="1">#REF!</definedName>
    <definedName name="B3_Print" localSheetId="2">#REF!</definedName>
    <definedName name="B3_Print">#REF!</definedName>
    <definedName name="BACK1" localSheetId="0">#REF!</definedName>
    <definedName name="BACK1" localSheetId="2">#REF!</definedName>
    <definedName name="BACK1">#REF!</definedName>
    <definedName name="BACK2" localSheetId="0">#REF!</definedName>
    <definedName name="BACK2" localSheetId="2">#REF!</definedName>
    <definedName name="BACK2">#REF!</definedName>
    <definedName name="BACK3" localSheetId="0">#REF!</definedName>
    <definedName name="BACK3" localSheetId="2">#REF!</definedName>
    <definedName name="BACK3">#REF!</definedName>
    <definedName name="BACKUP1" localSheetId="0">#REF!</definedName>
    <definedName name="BACKUP1" localSheetId="2">#REF!</definedName>
    <definedName name="BACKUP1">#REF!</definedName>
    <definedName name="Baseline" localSheetId="0">#REF!</definedName>
    <definedName name="Baseline" localSheetId="2">#REF!</definedName>
    <definedName name="Baseline">#REF!</definedName>
    <definedName name="Batch_count">#REF!</definedName>
    <definedName name="BBBBBBBBBBBBB" hidden="1">{#N/A,#N/A,FALSE,"Loans";#N/A,#N/A,FALSE,"Program Costs";#N/A,#N/A,FALSE,"Measures";#N/A,#N/A,FALSE,"Net Lost Rev";#N/A,#N/A,FALSE,"Incentive"}</definedName>
    <definedName name="BillingRates">[69]References!$A:$I</definedName>
    <definedName name="BLOCK" localSheetId="0">#REF!</definedName>
    <definedName name="BLOCK" localSheetId="2">#REF!</definedName>
    <definedName name="BLOCK">#REF!</definedName>
    <definedName name="BLOCKTOP" localSheetId="0">#REF!</definedName>
    <definedName name="BLOCKTOP" localSheetId="2">#REF!</definedName>
    <definedName name="BLOCKTOP">#REF!</definedName>
    <definedName name="BOOKADJ" localSheetId="0">#REF!</definedName>
    <definedName name="BOOKADJ" localSheetId="2">#REF!</definedName>
    <definedName name="BOOKADJ">#REF!</definedName>
    <definedName name="Bottom" localSheetId="0">[22]Variance!#REF!</definedName>
    <definedName name="Bottom" localSheetId="1">[22]Variance!#REF!</definedName>
    <definedName name="Bottom" localSheetId="2">[22]Variance!#REF!</definedName>
    <definedName name="Bottom">[22]Variance!#REF!</definedName>
    <definedName name="Burn" localSheetId="0">'[21]Base NPC'!#REF!</definedName>
    <definedName name="Burn" localSheetId="1">'[21]Base NPC'!#REF!</definedName>
    <definedName name="Burn" localSheetId="2">'[21]Base NPC'!#REF!</definedName>
    <definedName name="Burn">'[21]Base NPC'!#REF!</definedName>
    <definedName name="caenergy">[70]CA!#REF!</definedName>
    <definedName name="calcoutput">'[23]Calcoutput (futures)'!$B$7:$J$128</definedName>
    <definedName name="Camas" localSheetId="0" hidden="1">{#N/A,#N/A,FALSE,"Summary";#N/A,#N/A,FALSE,"SmPlants";#N/A,#N/A,FALSE,"Utah";#N/A,#N/A,FALSE,"Idaho";#N/A,#N/A,FALSE,"Lewis River";#N/A,#N/A,FALSE,"NrthUmpq";#N/A,#N/A,FALSE,"KlamRog"}</definedName>
    <definedName name="Camas" localSheetId="1" hidden="1">{#N/A,#N/A,FALSE,"Summary";#N/A,#N/A,FALSE,"SmPlants";#N/A,#N/A,FALSE,"Utah";#N/A,#N/A,FALSE,"Idaho";#N/A,#N/A,FALSE,"Lewis River";#N/A,#N/A,FALSE,"NrthUmpq";#N/A,#N/A,FALSE,"KlamRog"}</definedName>
    <definedName name="Camas" localSheetId="2" hidden="1">{#N/A,#N/A,FALSE,"Summary";#N/A,#N/A,FALSE,"SmPlants";#N/A,#N/A,FALSE,"Utah";#N/A,#N/A,FALSE,"Idaho";#N/A,#N/A,FALSE,"Lewis River";#N/A,#N/A,FALSE,"NrthUmpq";#N/A,#N/A,FALSE,"KlamRog"}</definedName>
    <definedName name="Camas" hidden="1">{#N/A,#N/A,FALSE,"Summary";#N/A,#N/A,FALSE,"SmPlants";#N/A,#N/A,FALSE,"Utah";#N/A,#N/A,FALSE,"Idaho";#N/A,#N/A,FALSE,"Lewis River";#N/A,#N/A,FALSE,"NrthUmpq";#N/A,#N/A,FALSE,"KlamRog"}</definedName>
    <definedName name="camonth">[70]CA!#REF!</definedName>
    <definedName name="Canadian__for_USexchangerate">'[23]OTC Gas Quotes'!$M$2</definedName>
    <definedName name="cap">[24]Readings!$B$2</definedName>
    <definedName name="Capacity" localSheetId="0">#REF!</definedName>
    <definedName name="Capacity" localSheetId="1">#REF!</definedName>
    <definedName name="Capacity" localSheetId="2">#REF!</definedName>
    <definedName name="Capacity">#REF!</definedName>
    <definedName name="cayear">[70]CA!#REF!</definedName>
    <definedName name="ccca">[70]CA!$AT$2</definedName>
    <definedName name="CCG_Hier">OFFSET('[25]cost center'!$A$1,0,0,COUNTA('[25]cost center'!$A$1:$A$65536),COUNTA('[25]cost center'!$A$1:$IV$1))</definedName>
    <definedName name="ccid">[70]ID!$AS$2</definedName>
    <definedName name="ccut">'[70]UT no Thrive Life'!$Y$2</definedName>
    <definedName name="ccwa">'[71]Cascade 2016 Forecast WA'!$AU$2</definedName>
    <definedName name="ccwy">[70]WY!$AX$2</definedName>
    <definedName name="cgf" localSheetId="0" hidden="1">{"PRINT",#N/A,TRUE,"APPA";"PRINT",#N/A,TRUE,"APS";"PRINT",#N/A,TRUE,"BHPL";"PRINT",#N/A,TRUE,"BHPL2";"PRINT",#N/A,TRUE,"CDWR";"PRINT",#N/A,TRUE,"EWEB";"PRINT",#N/A,TRUE,"LADWP";"PRINT",#N/A,TRUE,"NEVBASE"}</definedName>
    <definedName name="cgf" localSheetId="1" hidden="1">{"PRINT",#N/A,TRUE,"APPA";"PRINT",#N/A,TRUE,"APS";"PRINT",#N/A,TRUE,"BHPL";"PRINT",#N/A,TRUE,"BHPL2";"PRINT",#N/A,TRUE,"CDWR";"PRINT",#N/A,TRUE,"EWEB";"PRINT",#N/A,TRUE,"LADWP";"PRINT",#N/A,TRUE,"NEVBASE"}</definedName>
    <definedName name="cgf" localSheetId="2"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eck" localSheetId="0">#REF!</definedName>
    <definedName name="Check" localSheetId="1">#REF!</definedName>
    <definedName name="Check" localSheetId="2">#REF!</definedName>
    <definedName name="Check">#REF!</definedName>
    <definedName name="Checksumavg">[20]Inputs!$J$1</definedName>
    <definedName name="Checksumend">[20]Inputs!$E$1</definedName>
    <definedName name="Classification">'[10]Functional Study'!$AG$252</definedName>
    <definedName name="Cntr">[26]Inputs!$N$14</definedName>
    <definedName name="cogs" localSheetId="0" hidden="1">{#N/A,#N/A,FALSE,"NI Sum";#N/A,#N/A,FALSE,"EBITDA";#N/A,#N/A,FALSE,"Cap Ex";#N/A,#N/A,FALSE,"Op CFLO Sum";#N/A,#N/A,FALSE,"NI MEC";#N/A,#N/A,FALSE,"EBITDA MEC";#N/A,#N/A,FALSE,"Cap Ex MEC";#N/A,#N/A,FALSE,"Op CFLO MEC Sum";#N/A,#N/A,FALSE,"NI CE";#N/A,#N/A,FALSE,"EBITDA CE";#N/A,#N/A,FALSE,"Cap Ex CE";#N/A,#N/A,FALSE,"Op CFLO CE"}</definedName>
    <definedName name="cogs" localSheetId="1" hidden="1">{#N/A,#N/A,FALSE,"NI Sum";#N/A,#N/A,FALSE,"EBITDA";#N/A,#N/A,FALSE,"Cap Ex";#N/A,#N/A,FALSE,"Op CFLO Sum";#N/A,#N/A,FALSE,"NI MEC";#N/A,#N/A,FALSE,"EBITDA MEC";#N/A,#N/A,FALSE,"Cap Ex MEC";#N/A,#N/A,FALSE,"Op CFLO MEC Sum";#N/A,#N/A,FALSE,"NI CE";#N/A,#N/A,FALSE,"EBITDA CE";#N/A,#N/A,FALSE,"Cap Ex CE";#N/A,#N/A,FALSE,"Op CFLO CE"}</definedName>
    <definedName name="cogs" localSheetId="2" hidden="1">{#N/A,#N/A,FALSE,"NI Sum";#N/A,#N/A,FALSE,"EBITDA";#N/A,#N/A,FALSE,"Cap Ex";#N/A,#N/A,FALSE,"Op CFLO Sum";#N/A,#N/A,FALSE,"NI MEC";#N/A,#N/A,FALSE,"EBITDA MEC";#N/A,#N/A,FALSE,"Cap Ex MEC";#N/A,#N/A,FALSE,"Op CFLO MEC Sum";#N/A,#N/A,FALSE,"NI CE";#N/A,#N/A,FALSE,"EBITDA CE";#N/A,#N/A,FALSE,"Cap Ex CE";#N/A,#N/A,FALSE,"Op CFLO CE"}</definedName>
    <definedName name="cogs" hidden="1">{#N/A,#N/A,FALSE,"NI Sum";#N/A,#N/A,FALSE,"EBITDA";#N/A,#N/A,FALSE,"Cap Ex";#N/A,#N/A,FALSE,"Op CFLO Sum";#N/A,#N/A,FALSE,"NI MEC";#N/A,#N/A,FALSE,"EBITDA MEC";#N/A,#N/A,FALSE,"Cap Ex MEC";#N/A,#N/A,FALSE,"Op CFLO MEC Sum";#N/A,#N/A,FALSE,"NI CE";#N/A,#N/A,FALSE,"EBITDA CE";#N/A,#N/A,FALSE,"Cap Ex CE";#N/A,#N/A,FALSE,"Op CFLO CE"}</definedName>
    <definedName name="COMADJ" localSheetId="0">#REF!</definedName>
    <definedName name="COMADJ" localSheetId="1">#REF!</definedName>
    <definedName name="COMADJ" localSheetId="2">#REF!</definedName>
    <definedName name="COMADJ">#REF!</definedName>
    <definedName name="combined1" localSheetId="0" hidden="1">{"YTD-Total",#N/A,TRUE,"Provision";"YTD-Utility",#N/A,TRUE,"Prov Utility";"YTD-NonUtility",#N/A,TRUE,"Prov NonUtility"}</definedName>
    <definedName name="combined1" localSheetId="1" hidden="1">{"YTD-Total",#N/A,TRUE,"Provision";"YTD-Utility",#N/A,TRUE,"Prov Utility";"YTD-NonUtility",#N/A,TRUE,"Prov NonUtility"}</definedName>
    <definedName name="combined1" localSheetId="2" hidden="1">{"YTD-Total",#N/A,TRUE,"Provision";"YTD-Utility",#N/A,TRUE,"Prov Utility";"YTD-NonUtility",#N/A,TRUE,"Prov NonUtility"}</definedName>
    <definedName name="combined1" hidden="1">{"YTD-Total",#N/A,TRUE,"Provision";"YTD-Utility",#N/A,TRUE,"Prov Utility";"YTD-NonUtility",#N/A,TRUE,"Prov NonUtility"}</definedName>
    <definedName name="Common">[27]Variables!$AQ$27</definedName>
    <definedName name="Comn">'[9]Summary Table'!$K$21</definedName>
    <definedName name="COMP" localSheetId="0">#REF!</definedName>
    <definedName name="COMP" localSheetId="1">#REF!</definedName>
    <definedName name="COMP" localSheetId="2">#REF!</definedName>
    <definedName name="COMP">#REF!</definedName>
    <definedName name="COMPACTUAL" localSheetId="0">#REF!</definedName>
    <definedName name="COMPACTUAL" localSheetId="1">#REF!</definedName>
    <definedName name="COMPACTUAL" localSheetId="2">#REF!</definedName>
    <definedName name="COMPACTUAL">#REF!</definedName>
    <definedName name="COMPT" localSheetId="0">#REF!</definedName>
    <definedName name="COMPT" localSheetId="1">#REF!</definedName>
    <definedName name="COMPT" localSheetId="2">#REF!</definedName>
    <definedName name="COMPT">#REF!</definedName>
    <definedName name="COMPWEATHER" localSheetId="0">#REF!</definedName>
    <definedName name="COMPWEATHER" localSheetId="2">#REF!</definedName>
    <definedName name="COMPWEATHER">#REF!</definedName>
    <definedName name="ConservationFactor_C">'[72]3-Inputs'!$D$18</definedName>
    <definedName name="CONTRACTDATA" localSheetId="0">[28]MarketData!#REF!</definedName>
    <definedName name="CONTRACTDATA" localSheetId="1">[28]MarketData!#REF!</definedName>
    <definedName name="CONTRACTDATA" localSheetId="2">[28]MarketData!#REF!</definedName>
    <definedName name="CONTRACTDATA">[28]MarketData!#REF!</definedName>
    <definedName name="contractsymbol">[23]Futures!$B$2:$B$500</definedName>
    <definedName name="ContractTypeDol" localSheetId="0">#REF!</definedName>
    <definedName name="ContractTypeDol" localSheetId="1">#REF!</definedName>
    <definedName name="ContractTypeDol" localSheetId="2">#REF!</definedName>
    <definedName name="ContractTypeDol">#REF!</definedName>
    <definedName name="ContractTypeMWh" localSheetId="0">#REF!</definedName>
    <definedName name="ContractTypeMWh" localSheetId="1">#REF!</definedName>
    <definedName name="ContractTypeMWh" localSheetId="2">#REF!</definedName>
    <definedName name="ContractTypeMWh">#REF!</definedName>
    <definedName name="CoPercentage">[73]CBECS!$G$7</definedName>
    <definedName name="copy" localSheetId="0" hidden="1">#REF!</definedName>
    <definedName name="copy" localSheetId="1" hidden="1">#REF!</definedName>
    <definedName name="copy" localSheetId="2" hidden="1">#REF!</definedName>
    <definedName name="copy" hidden="1">#REF!</definedName>
    <definedName name="COSFacVal">[14]Inputs!$R$5</definedName>
    <definedName name="cost" localSheetId="0">[74]DATA!$AI$2:$AI$3000</definedName>
    <definedName name="Cost" localSheetId="1">'[21]Base NPC'!#REF!</definedName>
    <definedName name="Cost" localSheetId="2">'[21]Base NPC'!#REF!</definedName>
    <definedName name="Cost">'[21]Base NPC'!#REF!</definedName>
    <definedName name="cost_capital">'[75]Program Details'!$B$3</definedName>
    <definedName name="cost1">#REF!</definedName>
    <definedName name="costca">#REF!</definedName>
    <definedName name="costid">#REF!</definedName>
    <definedName name="costsavings">[74]DATA!$DJ$2:$DJ$3000</definedName>
    <definedName name="costut">#REF!</definedName>
    <definedName name="costwa">#REF!</definedName>
    <definedName name="costwy">#REF!</definedName>
    <definedName name="Current_Month">'[76]REPORT TAC'!$K$2</definedName>
    <definedName name="CustNames">[29]Codes!$F$1:$H$121</definedName>
    <definedName name="dana" localSheetId="0" hidden="1">{#N/A,#N/A,FALSE,"Summary EPS";#N/A,#N/A,FALSE,"1st Qtr Electric";#N/A,#N/A,FALSE,"1st Qtr Australia";#N/A,#N/A,FALSE,"1st Qtr Telecom";#N/A,#N/A,FALSE,"1st QTR Other"}</definedName>
    <definedName name="dana" localSheetId="1" hidden="1">{#N/A,#N/A,FALSE,"Summary EPS";#N/A,#N/A,FALSE,"1st Qtr Electric";#N/A,#N/A,FALSE,"1st Qtr Australia";#N/A,#N/A,FALSE,"1st Qtr Telecom";#N/A,#N/A,FALSE,"1st QTR Other"}</definedName>
    <definedName name="dana" localSheetId="2" hidden="1">{#N/A,#N/A,FALSE,"Summary EPS";#N/A,#N/A,FALSE,"1st Qtr Electric";#N/A,#N/A,FALSE,"1st Qtr Australia";#N/A,#N/A,FALSE,"1st Qtr Telecom";#N/A,#N/A,FALSE,"1st QTR Other"}</definedName>
    <definedName name="dana" hidden="1">{#N/A,#N/A,FALSE,"Summary EPS";#N/A,#N/A,FALSE,"1st Qtr Electric";#N/A,#N/A,FALSE,"1st Qtr Australia";#N/A,#N/A,FALSE,"1st Qtr Telecom";#N/A,#N/A,FALSE,"1st QTR Other"}</definedName>
    <definedName name="dana1" localSheetId="0" hidden="1">{#N/A,#N/A,FALSE,"Summary 1";#N/A,#N/A,FALSE,"Domestic";#N/A,#N/A,FALSE,"Australia";#N/A,#N/A,FALSE,"Other"}</definedName>
    <definedName name="dana1" localSheetId="1" hidden="1">{#N/A,#N/A,FALSE,"Summary 1";#N/A,#N/A,FALSE,"Domestic";#N/A,#N/A,FALSE,"Australia";#N/A,#N/A,FALSE,"Other"}</definedName>
    <definedName name="dana1" localSheetId="2" hidden="1">{#N/A,#N/A,FALSE,"Summary 1";#N/A,#N/A,FALSE,"Domestic";#N/A,#N/A,FALSE,"Australia";#N/A,#N/A,FALSE,"Other"}</definedName>
    <definedName name="dana1" hidden="1">{#N/A,#N/A,FALSE,"Summary 1";#N/A,#N/A,FALSE,"Domestic";#N/A,#N/A,FALSE,"Australia";#N/A,#N/A,FALSE,"Other"}</definedName>
    <definedName name="DATA5">[30]DS13!$E$2:$E$103</definedName>
    <definedName name="DATA6">[30]DS13!$F$2:$F$103</definedName>
    <definedName name="_xlnm.Database" localSheetId="0">#REF!</definedName>
    <definedName name="_xlnm.Database" localSheetId="1">[31]Invoice!#REF!</definedName>
    <definedName name="_xlnm.Database" localSheetId="2">[31]Invoice!#REF!</definedName>
    <definedName name="_xlnm.Database">[31]Invoice!#REF!</definedName>
    <definedName name="DataCheck" localSheetId="1">'[21]Base NPC'!#REF!</definedName>
    <definedName name="DataCheck" localSheetId="2">'[21]Base NPC'!#REF!</definedName>
    <definedName name="DataCheck">'[21]Base NPC'!#REF!</definedName>
    <definedName name="DataCheck_Base" localSheetId="0">#REF!</definedName>
    <definedName name="DataCheck_Base" localSheetId="1">#REF!</definedName>
    <definedName name="DataCheck_Base" localSheetId="2">#REF!</definedName>
    <definedName name="DataCheck_Base">#REF!</definedName>
    <definedName name="DataCheck_Delta" localSheetId="0">#REF!</definedName>
    <definedName name="DataCheck_Delta" localSheetId="1">#REF!</definedName>
    <definedName name="DataCheck_Delta" localSheetId="2">#REF!</definedName>
    <definedName name="DataCheck_Delta">#REF!</definedName>
    <definedName name="DataCheck_NPC" localSheetId="0">'[32](3.8) Base NPC 2014GRC'!#REF!</definedName>
    <definedName name="DataCheck_NPC" localSheetId="1">'[32](3.8) Base NPC 2014GRC'!#REF!</definedName>
    <definedName name="DataCheck_NPC" localSheetId="2">'[32](3.8) Base NPC 2014GRC'!#REF!</definedName>
    <definedName name="DataCheck_NPC">'[32](3.8) Base NPC 2014GRC'!#REF!</definedName>
    <definedName name="DATE" localSheetId="0">[77]Jan!#REF!</definedName>
    <definedName name="DATE" localSheetId="1">[33]Jan!#REF!</definedName>
    <definedName name="DATE" localSheetId="2">[33]Jan!#REF!</definedName>
    <definedName name="DATE">[33]Jan!#REF!</definedName>
    <definedName name="dateTable">'[34]on off peak hours'!$C$15:$Z$15</definedName>
    <definedName name="Debt">[27]Variables!$AQ$25</definedName>
    <definedName name="Debt_">'[9]Summary Table'!$K$19</definedName>
    <definedName name="DebtCost">[27]Variables!$AT$25</definedName>
    <definedName name="DEC" localSheetId="0">[60]Jan!#REF!</definedName>
    <definedName name="DEC" localSheetId="1">#REF!</definedName>
    <definedName name="DEC" localSheetId="2">#REF!</definedName>
    <definedName name="DEC">#REF!</definedName>
    <definedName name="DECT" localSheetId="0">#REF!</definedName>
    <definedName name="DECT" localSheetId="1">#REF!</definedName>
    <definedName name="DECT" localSheetId="2">#REF!</definedName>
    <definedName name="DECT">#REF!</definedName>
    <definedName name="delcost">[78]Projection!$H$45</definedName>
    <definedName name="Demand" localSheetId="0">[12]Inputs!$D$8</definedName>
    <definedName name="Demand">[10]Inputs!$D$8</definedName>
    <definedName name="demand1">#REF!</definedName>
    <definedName name="Demand2">[10]Inputs!$D$10</definedName>
    <definedName name="Dis">'[14]Func Study'!$AB$250</definedName>
    <definedName name="Discount_Rate">#REF!</definedName>
    <definedName name="Discount_Rate_BS">'[79]3-Inputs'!$G$14</definedName>
    <definedName name="Discount_Rate_C">'[72]3-Inputs'!$D$14</definedName>
    <definedName name="Discount_Rate_I">'[72]3-Inputs'!$E$14</definedName>
    <definedName name="Discount_Rate_Irr">'[72]3-Inputs'!$F$14</definedName>
    <definedName name="Discount_Rate_LC">'[72]3-Inputs'!$G$14</definedName>
    <definedName name="Discount_Rate_R">'[72]3-Inputs'!$C$14</definedName>
    <definedName name="Discount_Rate_R_2013">'[80]3-Inputs'!$C$14</definedName>
    <definedName name="Discount_Rate_R_2014">'[80]3-Inputs'!$C$15</definedName>
    <definedName name="Discount_Rate_R_2015">'[80]3-Inputs'!$C$16</definedName>
    <definedName name="discount_trc">'[75]Program Details'!$B$4</definedName>
    <definedName name="DisFac">'[10]Functional Dist Factor Table'!$A$11:$G$25</definedName>
    <definedName name="DispatchSum">"GRID Thermal Generation!R2C1:R4C2"</definedName>
    <definedName name="Dist_factor" localSheetId="0">#REF!</definedName>
    <definedName name="Dist_factor" localSheetId="1">#REF!</definedName>
    <definedName name="Dist_factor" localSheetId="2">#REF!</definedName>
    <definedName name="Dist_factor">#REF!</definedName>
    <definedName name="DistPeakMethod" localSheetId="0">[66]Inputs!#REF!</definedName>
    <definedName name="DistPeakMethod" localSheetId="1">[16]Inputs!#REF!</definedName>
    <definedName name="DistPeakMethod" localSheetId="2">[16]Inputs!#REF!</definedName>
    <definedName name="DistPeakMethod">[16]Inputs!#REF!</definedName>
    <definedName name="Dollars_Wheeling" localSheetId="1">'[21]Exhibit 1'!#REF!</definedName>
    <definedName name="Dollars_Wheeling" localSheetId="2">'[21]Exhibit 1'!#REF!</definedName>
    <definedName name="Dollars_Wheeling">'[21]Exhibit 1'!#REF!</definedName>
    <definedName name="dsd" localSheetId="1" hidden="1">[35]Inputs!#REF!</definedName>
    <definedName name="dsd" localSheetId="2" hidden="1">[35]Inputs!#REF!</definedName>
    <definedName name="dsd" hidden="1">[35]Inputs!#REF!</definedName>
    <definedName name="DUDE" localSheetId="0" hidden="1">#REF!</definedName>
    <definedName name="DUDE" localSheetId="1" hidden="1">#REF!</definedName>
    <definedName name="DUDE" localSheetId="2" hidden="1">#REF!</definedName>
    <definedName name="DUDE" hidden="1">#REF!</definedName>
    <definedName name="EastTAList">'[81]Transmission Areas'!$A$5:$C$50</definedName>
    <definedName name="ECG_LTG_CustomerCost">'[76]ECG-TAC LTG'!$T$57:$Z$105</definedName>
    <definedName name="ECG_LTG_ProjectCount">'[76]ECG-TAC LTG'!$T$1:$AA$44</definedName>
    <definedName name="ECG_NLTG_CustomerCost">'[76]ECG-TAC NLTG'!$T$57:$AA$105</definedName>
    <definedName name="ECG_NLTG_ProjectCount">'[76]ECG-TAC NLTG'!$T$1:$AA$43</definedName>
    <definedName name="endDate" localSheetId="0">#REF!</definedName>
    <definedName name="endDate" localSheetId="1">#REF!</definedName>
    <definedName name="endDate" localSheetId="2">#REF!</definedName>
    <definedName name="endDate">#REF!</definedName>
    <definedName name="energy">[24]Readings!$B$3</definedName>
    <definedName name="energy1">#REF!</definedName>
    <definedName name="Engy" localSheetId="0">[12]Inputs!$D$9</definedName>
    <definedName name="Engy">[10]Inputs!$D$9</definedName>
    <definedName name="Engy2">[36]Inputs!$D$12</definedName>
    <definedName name="enrgy" localSheetId="0" hidden="1">{#N/A,#N/A,FALSE,"Bgt";#N/A,#N/A,FALSE,"Act";#N/A,#N/A,FALSE,"Chrt Data";#N/A,#N/A,FALSE,"Bus Result";#N/A,#N/A,FALSE,"Main Charts";#N/A,#N/A,FALSE,"P&amp;L Ttl";#N/A,#N/A,FALSE,"P&amp;L C_Ttl";#N/A,#N/A,FALSE,"P&amp;L C_Oct";#N/A,#N/A,FALSE,"P&amp;L C_Sep";#N/A,#N/A,FALSE,"1996";#N/A,#N/A,FALSE,"Data"}</definedName>
    <definedName name="enrgy" localSheetId="1" hidden="1">{#N/A,#N/A,FALSE,"Bgt";#N/A,#N/A,FALSE,"Act";#N/A,#N/A,FALSE,"Chrt Data";#N/A,#N/A,FALSE,"Bus Result";#N/A,#N/A,FALSE,"Main Charts";#N/A,#N/A,FALSE,"P&amp;L Ttl";#N/A,#N/A,FALSE,"P&amp;L C_Ttl";#N/A,#N/A,FALSE,"P&amp;L C_Oct";#N/A,#N/A,FALSE,"P&amp;L C_Sep";#N/A,#N/A,FALSE,"1996";#N/A,#N/A,FALSE,"Data"}</definedName>
    <definedName name="enrgy" localSheetId="2"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scalation_Rate">#REF!</definedName>
    <definedName name="EscalationRate_BS">'[79]3-Inputs'!$G$19</definedName>
    <definedName name="EscalationRate_C">'[72]3-Inputs'!$D$19</definedName>
    <definedName name="EscalationRate_I">'[72]3-Inputs'!$E$19</definedName>
    <definedName name="EscalationRate_Irr">'[72]3-Inputs'!$F$19</definedName>
    <definedName name="EscalationRate_LC">'[72]3-Inputs'!$G$19</definedName>
    <definedName name="EscalationRate_R">'[72]3-Inputs'!$C$19</definedName>
    <definedName name="EscalationRate_WA">'[82]6-CE Inputs'!$F$6</definedName>
    <definedName name="EUL_Source_Lookup">[83]TRL_MeasureAttribValParams!$C$2:$I$9645</definedName>
    <definedName name="Exchange_Rates___Bloomberg">[23]MarketData!$J$1</definedName>
    <definedName name="ExchangeMWh" localSheetId="1">'[21]Base NPC'!#REF!</definedName>
    <definedName name="ExchangeMWh" localSheetId="2">'[21]Base NPC'!#REF!</definedName>
    <definedName name="ExchangeMWh">'[21]Base NPC'!#REF!</definedName>
    <definedName name="extra2" localSheetId="0" hidden="1">{#N/A,#N/A,FALSE,"Loans";#N/A,#N/A,FALSE,"Program Costs";#N/A,#N/A,FALSE,"Measures";#N/A,#N/A,FALSE,"Net Lost Rev";#N/A,#N/A,FALSE,"Incentive"}</definedName>
    <definedName name="extra2" localSheetId="1" hidden="1">{#N/A,#N/A,FALSE,"Loans";#N/A,#N/A,FALSE,"Program Costs";#N/A,#N/A,FALSE,"Measures";#N/A,#N/A,FALSE,"Net Lost Rev";#N/A,#N/A,FALSE,"Incentive"}</definedName>
    <definedName name="extra2" localSheetId="2" hidden="1">{#N/A,#N/A,FALSE,"Loans";#N/A,#N/A,FALSE,"Program Costs";#N/A,#N/A,FALSE,"Measures";#N/A,#N/A,FALSE,"Net Lost Rev";#N/A,#N/A,FALSE,"Incentive"}</definedName>
    <definedName name="extra2" hidden="1">{#N/A,#N/A,FALSE,"Loans";#N/A,#N/A,FALSE,"Program Costs";#N/A,#N/A,FALSE,"Measures";#N/A,#N/A,FALSE,"Net Lost Rev";#N/A,#N/A,FALSE,"Incentive"}</definedName>
    <definedName name="extra3" localSheetId="0" hidden="1">{#N/A,#N/A,FALSE,"Loans";#N/A,#N/A,FALSE,"Program Costs";#N/A,#N/A,FALSE,"Measures";#N/A,#N/A,FALSE,"Net Lost Rev";#N/A,#N/A,FALSE,"Incentive"}</definedName>
    <definedName name="extra3" localSheetId="1" hidden="1">{#N/A,#N/A,FALSE,"Loans";#N/A,#N/A,FALSE,"Program Costs";#N/A,#N/A,FALSE,"Measures";#N/A,#N/A,FALSE,"Net Lost Rev";#N/A,#N/A,FALSE,"Incentive"}</definedName>
    <definedName name="extra3" localSheetId="2" hidden="1">{#N/A,#N/A,FALSE,"Loans";#N/A,#N/A,FALSE,"Program Costs";#N/A,#N/A,FALSE,"Measures";#N/A,#N/A,FALSE,"Net Lost Rev";#N/A,#N/A,FALSE,"Incentive"}</definedName>
    <definedName name="extra3" hidden="1">{#N/A,#N/A,FALSE,"Loans";#N/A,#N/A,FALSE,"Program Costs";#N/A,#N/A,FALSE,"Measures";#N/A,#N/A,FALSE,"Net Lost Rev";#N/A,#N/A,FALSE,"Incentive"}</definedName>
    <definedName name="extra4" localSheetId="0" hidden="1">{#N/A,#N/A,FALSE,"Loans";#N/A,#N/A,FALSE,"Program Costs";#N/A,#N/A,FALSE,"Measures";#N/A,#N/A,FALSE,"Net Lost Rev";#N/A,#N/A,FALSE,"Incentive"}</definedName>
    <definedName name="extra4" localSheetId="1" hidden="1">{#N/A,#N/A,FALSE,"Loans";#N/A,#N/A,FALSE,"Program Costs";#N/A,#N/A,FALSE,"Measures";#N/A,#N/A,FALSE,"Net Lost Rev";#N/A,#N/A,FALSE,"Incentive"}</definedName>
    <definedName name="extra4" localSheetId="2" hidden="1">{#N/A,#N/A,FALSE,"Loans";#N/A,#N/A,FALSE,"Program Costs";#N/A,#N/A,FALSE,"Measures";#N/A,#N/A,FALSE,"Net Lost Rev";#N/A,#N/A,FALSE,"Incentive"}</definedName>
    <definedName name="extra4" hidden="1">{#N/A,#N/A,FALSE,"Loans";#N/A,#N/A,FALSE,"Program Costs";#N/A,#N/A,FALSE,"Measures";#N/A,#N/A,FALSE,"Net Lost Rev";#N/A,#N/A,FALSE,"Incentive"}</definedName>
    <definedName name="extra5" localSheetId="0" hidden="1">{#N/A,#N/A,FALSE,"Loans";#N/A,#N/A,FALSE,"Program Costs";#N/A,#N/A,FALSE,"Measures";#N/A,#N/A,FALSE,"Net Lost Rev";#N/A,#N/A,FALSE,"Incentive"}</definedName>
    <definedName name="extra5" localSheetId="1" hidden="1">{#N/A,#N/A,FALSE,"Loans";#N/A,#N/A,FALSE,"Program Costs";#N/A,#N/A,FALSE,"Measures";#N/A,#N/A,FALSE,"Net Lost Rev";#N/A,#N/A,FALSE,"Incentive"}</definedName>
    <definedName name="extra5" localSheetId="2" hidden="1">{#N/A,#N/A,FALSE,"Loans";#N/A,#N/A,FALSE,"Program Costs";#N/A,#N/A,FALSE,"Measures";#N/A,#N/A,FALSE,"Net Lost Rev";#N/A,#N/A,FALSE,"Incentive"}</definedName>
    <definedName name="extra5" hidden="1">{#N/A,#N/A,FALSE,"Loans";#N/A,#N/A,FALSE,"Program Costs";#N/A,#N/A,FALSE,"Measures";#N/A,#N/A,FALSE,"Net Lost Rev";#N/A,#N/A,FALSE,"Incentive"}</definedName>
    <definedName name="f">#REF!</definedName>
    <definedName name="f101top" localSheetId="0">#REF!</definedName>
    <definedName name="f101top" localSheetId="1">#REF!</definedName>
    <definedName name="f101top" localSheetId="2">#REF!</definedName>
    <definedName name="f101top">#REF!</definedName>
    <definedName name="f104top" localSheetId="0">#REF!</definedName>
    <definedName name="f104top" localSheetId="1">#REF!</definedName>
    <definedName name="f104top" localSheetId="2">#REF!</definedName>
    <definedName name="f104top">#REF!</definedName>
    <definedName name="f138top" localSheetId="0">#REF!</definedName>
    <definedName name="f138top" localSheetId="1">#REF!</definedName>
    <definedName name="f138top" localSheetId="2">#REF!</definedName>
    <definedName name="f138top">#REF!</definedName>
    <definedName name="f140top" localSheetId="0">#REF!</definedName>
    <definedName name="f140top" localSheetId="2">#REF!</definedName>
    <definedName name="f140top">#REF!</definedName>
    <definedName name="Factbl1" localSheetId="0">#REF!</definedName>
    <definedName name="Factbl1" localSheetId="2">#REF!</definedName>
    <definedName name="Factbl1">#REF!</definedName>
    <definedName name="Factor" localSheetId="0">'[21]Base NPC'!#REF!</definedName>
    <definedName name="Factor" localSheetId="1">'[21]Base NPC'!#REF!</definedName>
    <definedName name="Factor" localSheetId="2">'[21]Base NPC'!#REF!</definedName>
    <definedName name="Factor">'[21]Base NPC'!#REF!</definedName>
    <definedName name="Factorck">'[10]COS Factor Table'!$P$15:$P$121</definedName>
    <definedName name="FactorMethod">[20]Variables!$AC$2</definedName>
    <definedName name="FactorType" localSheetId="0">[68]Variables!$AK$2:$AL$12</definedName>
    <definedName name="FactorType">[17]Variables!$AK$2:$AL$12</definedName>
    <definedName name="FACTP" localSheetId="0">#REF!</definedName>
    <definedName name="FACTP" localSheetId="1">#REF!</definedName>
    <definedName name="FACTP" localSheetId="2">#REF!</definedName>
    <definedName name="FACTP">#REF!</definedName>
    <definedName name="FactSum">'[10]COS Factor Table'!$A$14:$Y$121</definedName>
    <definedName name="FallYear" localSheetId="0">#REF!</definedName>
    <definedName name="FallYear" localSheetId="1">#REF!</definedName>
    <definedName name="FallYear" localSheetId="2">#REF!</definedName>
    <definedName name="FallYear">#REF!</definedName>
    <definedName name="FEB" localSheetId="0">[60]Jan!#REF!</definedName>
    <definedName name="FEB" localSheetId="1">#REF!</definedName>
    <definedName name="FEB" localSheetId="2">#REF!</definedName>
    <definedName name="FEB">#REF!</definedName>
    <definedName name="FEBT" localSheetId="0">#REF!</definedName>
    <definedName name="FEBT" localSheetId="1">#REF!</definedName>
    <definedName name="FEBT" localSheetId="2">#REF!</definedName>
    <definedName name="FEBT">#REF!</definedName>
    <definedName name="Fed_Funds___Bloomberg">[23]MarketData!$A$14</definedName>
    <definedName name="Final_Forecast_1_12_04">#REF!</definedName>
    <definedName name="FIX" localSheetId="0">#REF!</definedName>
    <definedName name="FIX" localSheetId="1">#REF!</definedName>
    <definedName name="FIX" localSheetId="2">#REF!</definedName>
    <definedName name="FIX">#REF!</definedName>
    <definedName name="foo" localSheetId="0" hidden="1">{#N/A,#N/A,FALSE,"Bgt";#N/A,#N/A,FALSE,"Act";#N/A,#N/A,FALSE,"Chrt Data";#N/A,#N/A,FALSE,"Bus Result";#N/A,#N/A,FALSE,"Main Charts";#N/A,#N/A,FALSE,"P&amp;L Ttl";#N/A,#N/A,FALSE,"P&amp;L C_Ttl";#N/A,#N/A,FALSE,"P&amp;L C_Oct";#N/A,#N/A,FALSE,"P&amp;L C_Sep";#N/A,#N/A,FALSE,"1996";#N/A,#N/A,FALSE,"Data"}</definedName>
    <definedName name="foo" localSheetId="1" hidden="1">{#N/A,#N/A,FALSE,"Bgt";#N/A,#N/A,FALSE,"Act";#N/A,#N/A,FALSE,"Chrt Data";#N/A,#N/A,FALSE,"Bus Result";#N/A,#N/A,FALSE,"Main Charts";#N/A,#N/A,FALSE,"P&amp;L Ttl";#N/A,#N/A,FALSE,"P&amp;L C_Ttl";#N/A,#N/A,FALSE,"P&amp;L C_Oct";#N/A,#N/A,FALSE,"P&amp;L C_Sep";#N/A,#N/A,FALSE,"1996";#N/A,#N/A,FALSE,"Data"}</definedName>
    <definedName name="foo" localSheetId="2"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orecast_1_2_04">#REF!</definedName>
    <definedName name="Forecast_10_3_03">#REF!</definedName>
    <definedName name="FranchiseTax">[19]Variables!$D$26</definedName>
    <definedName name="friend" localSheetId="0" hidden="1">{"PRINT",#N/A,TRUE,"APPA";"PRINT",#N/A,TRUE,"APS";"PRINT",#N/A,TRUE,"BHPL";"PRINT",#N/A,TRUE,"BHPL2";"PRINT",#N/A,TRUE,"CDWR";"PRINT",#N/A,TRUE,"EWEB";"PRINT",#N/A,TRUE,"LADWP";"PRINT",#N/A,TRUE,"NEVBASE"}</definedName>
    <definedName name="friend" localSheetId="1" hidden="1">{"PRINT",#N/A,TRUE,"APPA";"PRINT",#N/A,TRUE,"APS";"PRINT",#N/A,TRUE,"BHPL";"PRINT",#N/A,TRUE,"BHPL2";"PRINT",#N/A,TRUE,"CDWR";"PRINT",#N/A,TRUE,"EWEB";"PRINT",#N/A,TRUE,"LADWP";"PRINT",#N/A,TRUE,"NEVBASE"}</definedName>
    <definedName name="friend" localSheetId="2"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Sum" localSheetId="0">#REF!</definedName>
    <definedName name="FSum" localSheetId="1">#REF!</definedName>
    <definedName name="FSum" localSheetId="2">#REF!</definedName>
    <definedName name="FSum">#REF!</definedName>
    <definedName name="FTE">OFFSET([37]FTE!$A$1,0,0,COUNTA([37]FTE!$A$1:$A$65536),12)</definedName>
    <definedName name="Func">'[10]Functional Factor Table'!$A$9:$H$79</definedName>
    <definedName name="Func_Ftrs" localSheetId="0">#REF!</definedName>
    <definedName name="Func_Ftrs" localSheetId="1">#REF!</definedName>
    <definedName name="Func_Ftrs" localSheetId="2">#REF!</definedName>
    <definedName name="Func_Ftrs">#REF!</definedName>
    <definedName name="Func_GTD_Percents" localSheetId="0">#REF!</definedName>
    <definedName name="Func_GTD_Percents" localSheetId="1">#REF!</definedName>
    <definedName name="Func_GTD_Percents" localSheetId="2">#REF!</definedName>
    <definedName name="Func_GTD_Percents">#REF!</definedName>
    <definedName name="Func_MC" localSheetId="0">#REF!</definedName>
    <definedName name="Func_MC" localSheetId="1">#REF!</definedName>
    <definedName name="Func_MC" localSheetId="2">#REF!</definedName>
    <definedName name="Func_MC">#REF!</definedName>
    <definedName name="Func_Percents" localSheetId="0">#REF!</definedName>
    <definedName name="Func_Percents" localSheetId="2">#REF!</definedName>
    <definedName name="Func_Percents">#REF!</definedName>
    <definedName name="Func_Rev_Req1" localSheetId="0">#REF!</definedName>
    <definedName name="Func_Rev_Req1" localSheetId="2">#REF!</definedName>
    <definedName name="Func_Rev_Req1">#REF!</definedName>
    <definedName name="Func_Rev_Req2" localSheetId="0">#REF!</definedName>
    <definedName name="Func_Rev_Req2" localSheetId="2">#REF!</definedName>
    <definedName name="Func_Rev_Req2">#REF!</definedName>
    <definedName name="Func_Revenue" localSheetId="0">#REF!</definedName>
    <definedName name="Func_Revenue" localSheetId="2">#REF!</definedName>
    <definedName name="Func_Revenue">#REF!</definedName>
    <definedName name="Function">'[10]Functional Study'!$AG$251</definedName>
    <definedName name="Funders">'[84]Funder Shares'!$A$3:$A$16</definedName>
    <definedName name="Gas_Forward_Price_Curve_copy_Instructions_List" localSheetId="0">'[28]Main Page'!#REF!</definedName>
    <definedName name="Gas_Forward_Price_Curve_copy_Instructions_List" localSheetId="1">'[28]Main Page'!#REF!</definedName>
    <definedName name="Gas_Forward_Price_Curve_copy_Instructions_List" localSheetId="2">'[28]Main Page'!#REF!</definedName>
    <definedName name="Gas_Forward_Price_Curve_copy_Instructions_List">'[28]Main Page'!#REF!</definedName>
    <definedName name="GREATER10MW" localSheetId="0">#REF!</definedName>
    <definedName name="GREATER10MW" localSheetId="1">#REF!</definedName>
    <definedName name="GREATER10MW" localSheetId="2">#REF!</definedName>
    <definedName name="GREATER10MW">#REF!</definedName>
    <definedName name="GrossReceipts">[20]Variables!$B$31</definedName>
    <definedName name="GTD_Percents" localSheetId="0">#REF!</definedName>
    <definedName name="GTD_Percents" localSheetId="1">#REF!</definedName>
    <definedName name="GTD_Percents" localSheetId="2">#REF!</definedName>
    <definedName name="GTD_Percents">#REF!</definedName>
    <definedName name="Header" localSheetId="0">#REF!</definedName>
    <definedName name="Header" localSheetId="1">#REF!</definedName>
    <definedName name="Header" localSheetId="2">#REF!</definedName>
    <definedName name="Header">#REF!</definedName>
    <definedName name="HEIGHT" localSheetId="0">#REF!</definedName>
    <definedName name="HEIGHT" localSheetId="1">#REF!</definedName>
    <definedName name="HEIGHT" localSheetId="2">#REF!</definedName>
    <definedName name="HEIGHT">#REF!</definedName>
    <definedName name="HenryHub___Nymex" localSheetId="0">[28]MarketData!#REF!</definedName>
    <definedName name="HenryHub___Nymex" localSheetId="1">[28]MarketData!#REF!</definedName>
    <definedName name="HenryHub___Nymex" localSheetId="2">[28]MarketData!#REF!</definedName>
    <definedName name="HenryHub___Nymex">[28]MarketData!#REF!</definedName>
    <definedName name="Hide_Rows" localSheetId="0">#REF!</definedName>
    <definedName name="Hide_Rows" localSheetId="1">#REF!</definedName>
    <definedName name="Hide_Rows" localSheetId="2">#REF!</definedName>
    <definedName name="Hide_Rows">#REF!</definedName>
    <definedName name="Hide_Rows_Recon" localSheetId="0">#REF!</definedName>
    <definedName name="Hide_Rows_Recon" localSheetId="1">#REF!</definedName>
    <definedName name="Hide_Rows_Recon" localSheetId="2">#REF!</definedName>
    <definedName name="Hide_Rows_Recon">#REF!</definedName>
    <definedName name="High_Plan" localSheetId="0">#REF!</definedName>
    <definedName name="High_Plan" localSheetId="1">#REF!</definedName>
    <definedName name="High_Plan" localSheetId="2">#REF!</definedName>
    <definedName name="High_Plan">#REF!</definedName>
    <definedName name="HoursHoliday">'[34]on off peak hours'!$C$16:$Z$20</definedName>
    <definedName name="HROptim" localSheetId="0" hidden="1">{#N/A,#N/A,FALSE,"Summary";#N/A,#N/A,FALSE,"SmPlants";#N/A,#N/A,FALSE,"Utah";#N/A,#N/A,FALSE,"Idaho";#N/A,#N/A,FALSE,"Lewis River";#N/A,#N/A,FALSE,"NrthUmpq";#N/A,#N/A,FALSE,"KlamRog"}</definedName>
    <definedName name="HROptim" localSheetId="1" hidden="1">{#N/A,#N/A,FALSE,"Summary";#N/A,#N/A,FALSE,"SmPlants";#N/A,#N/A,FALSE,"Utah";#N/A,#N/A,FALSE,"Idaho";#N/A,#N/A,FALSE,"Lewis River";#N/A,#N/A,FALSE,"NrthUmpq";#N/A,#N/A,FALSE,"KlamRog"}</definedName>
    <definedName name="HROptim" localSheetId="2"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ID_0303_RVN_data" localSheetId="0">#REF!</definedName>
    <definedName name="ID_0303_RVN_data" localSheetId="1">#REF!</definedName>
    <definedName name="ID_0303_RVN_data" localSheetId="2">#REF!</definedName>
    <definedName name="ID_0303_RVN_data">#REF!</definedName>
    <definedName name="IDcontractsRVN" localSheetId="0">#REF!</definedName>
    <definedName name="IDcontractsRVN" localSheetId="1">#REF!</definedName>
    <definedName name="IDcontractsRVN" localSheetId="2">#REF!</definedName>
    <definedName name="IDcontractsRVN">#REF!</definedName>
    <definedName name="Inc_CA_Date">OFFSET('[76]TAC - Inc % of Cost'!$D$34,,,COUNTA('[76]TAC - Inc % of Cost'!$D$34:$D$5000))</definedName>
    <definedName name="Inc_CA_Inc">OFFSET('[76]TAC - Inc % of Cost'!$E$34,,,COUNTA('[76]TAC - Inc % of Cost'!$E$34:$E$5000))</definedName>
    <definedName name="Inc_ID_Date">OFFSET('[76]TAC - Inc % of Cost'!$K$34,,,COUNTA('[76]TAC - Inc % of Cost'!$K$34:$K$5000))</definedName>
    <definedName name="Inc_ID_Inc">OFFSET('[76]TAC - Inc % of Cost'!$L$34,,,COUNTA('[76]TAC - Inc % of Cost'!$L$34:$L$5000))</definedName>
    <definedName name="Inc_UT_Date">OFFSET('[76]TAC - Inc % of Cost'!$R$34,,,COUNTA('[76]TAC - Inc % of Cost'!$R$34:$R$5000))</definedName>
    <definedName name="Inc_UT_Inc">OFFSET('[76]TAC - Inc % of Cost'!$S$34,,,COUNTA('[76]TAC - Inc % of Cost'!$S$34:$S$5000))</definedName>
    <definedName name="Inc_WA_Date">OFFSET('[76]TAC - Inc % of Cost'!$Y$34,,,COUNTA('[76]TAC - Inc % of Cost'!$Y$34:$Y$5000))</definedName>
    <definedName name="Inc_WA_Inc">OFFSET('[76]TAC - Inc % of Cost'!$Z$34,,,COUNTA('[76]TAC - Inc % of Cost'!$Z$34:$Z$5000))</definedName>
    <definedName name="Inc_WY_Date">OFFSET('[76]TAC - Inc % of Cost'!$AF$34,,,COUNTA('[76]TAC - Inc % of Cost'!$AF$34:$AF$4999))</definedName>
    <definedName name="Inc_WY_Inc">OFFSET('[76]TAC - Inc % of Cost'!$AG$34,,,COUNTA('[76]TAC - Inc % of Cost'!$AG$34:$AG$4999))</definedName>
    <definedName name="incca">[70]CA!$AT$1</definedName>
    <definedName name="incent">[74]DATA!$AJ$2:$AJ$3000</definedName>
    <definedName name="incent1">#REF!</definedName>
    <definedName name="incentca">#REF!</definedName>
    <definedName name="incentid">#REF!</definedName>
    <definedName name="incentut">#REF!</definedName>
    <definedName name="incentwa">#REF!</definedName>
    <definedName name="incentwy">#REF!</definedName>
    <definedName name="incid">[70]ID!$AS$1</definedName>
    <definedName name="IncomeTaxOptVal">[8]Inputs!$Y$11</definedName>
    <definedName name="incut">'[70]UT no Thrive Life'!$Y$1</definedName>
    <definedName name="incwa">'[71]Cascade 2016 Forecast WA'!$AU$1</definedName>
    <definedName name="incwy">[70]WY!$AX$1</definedName>
    <definedName name="INDADJ" localSheetId="0">#REF!</definedName>
    <definedName name="INDADJ" localSheetId="1">#REF!</definedName>
    <definedName name="INDADJ" localSheetId="2">#REF!</definedName>
    <definedName name="INDADJ">#REF!</definedName>
    <definedName name="InflationRate_BS">'[79]3-Inputs'!$G$20</definedName>
    <definedName name="InflationRate_C">'[72]3-Inputs'!$D$20</definedName>
    <definedName name="InflationRate_I">'[72]3-Inputs'!$E$20</definedName>
    <definedName name="InflationRate_Irr">'[72]3-Inputs'!$F$20</definedName>
    <definedName name="InflationRate_LC">'[72]3-Inputs'!$G$20</definedName>
    <definedName name="InflationRate_R">'[72]3-Inputs'!$C$20</definedName>
    <definedName name="INPUT" localSheetId="0">[85]Summary!#REF!</definedName>
    <definedName name="INPUT" localSheetId="1">[38]Summary!#REF!</definedName>
    <definedName name="INPUT" localSheetId="2">[38]Summary!#REF!</definedName>
    <definedName name="INPUT">[38]Summary!#REF!</definedName>
    <definedName name="InputDSTDef" localSheetId="0">#REF!</definedName>
    <definedName name="InputDSTDef" localSheetId="1">#REF!</definedName>
    <definedName name="InputDSTDef" localSheetId="2">#REF!</definedName>
    <definedName name="InputDSTDef">#REF!</definedName>
    <definedName name="Instructions" localSheetId="0">#REF!</definedName>
    <definedName name="Instructions" localSheetId="1">#REF!</definedName>
    <definedName name="Instructions" localSheetId="2">#REF!</definedName>
    <definedName name="Instructions">#REF!</definedName>
    <definedName name="Interest_Rates___Bloomberg">[23]MarketData!$A$1</definedName>
    <definedName name="inventory" localSheetId="0" hidden="1">{#N/A,#N/A,FALSE,"Summary";#N/A,#N/A,FALSE,"SmPlants";#N/A,#N/A,FALSE,"Utah";#N/A,#N/A,FALSE,"Idaho";#N/A,#N/A,FALSE,"Lewis River";#N/A,#N/A,FALSE,"NrthUmpq";#N/A,#N/A,FALSE,"KlamRog"}</definedName>
    <definedName name="inventory" localSheetId="1" hidden="1">{#N/A,#N/A,FALSE,"Summary";#N/A,#N/A,FALSE,"SmPlants";#N/A,#N/A,FALSE,"Utah";#N/A,#N/A,FALSE,"Idaho";#N/A,#N/A,FALSE,"Lewis River";#N/A,#N/A,FALSE,"NrthUmpq";#N/A,#N/A,FALSE,"KlamRog"}</definedName>
    <definedName name="inventory" localSheetId="2"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OReceivedDate">'[76]WSB Monthly p.1-3 Projects'!#REF!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RR" localSheetId="0">#REF!</definedName>
    <definedName name="IRR" localSheetId="1">#REF!</definedName>
    <definedName name="IRR" localSheetId="2">#REF!</definedName>
    <definedName name="IRR">#REF!</definedName>
    <definedName name="IRRIGATION" localSheetId="0">#REF!</definedName>
    <definedName name="IRRIGATION" localSheetId="1">#REF!</definedName>
    <definedName name="IRRIGATION" localSheetId="2">#REF!</definedName>
    <definedName name="IRRIGATION">#REF!</definedName>
    <definedName name="Item_Number">"GP Detail"</definedName>
    <definedName name="JAN" localSheetId="0">[60]Jan!#REF!</definedName>
    <definedName name="JAN" localSheetId="1">#REF!</definedName>
    <definedName name="JAN" localSheetId="2">#REF!</definedName>
    <definedName name="JAN">#REF!</definedName>
    <definedName name="JANT" localSheetId="0">#REF!</definedName>
    <definedName name="JANT" localSheetId="1">#REF!</definedName>
    <definedName name="JANT" localSheetId="2">#REF!</definedName>
    <definedName name="JANT">#REF!</definedName>
    <definedName name="JE">#REF!</definedName>
    <definedName name="jjj" localSheetId="0">[86]Inputs!$N$18</definedName>
    <definedName name="jjj">[39]Inputs!$N$18</definedName>
    <definedName name="johncrate">'[67]Invoicing Hours &amp; Dollars'!$Y$22</definedName>
    <definedName name="JR_PAGE_ANCHOR_0_1">#REF!</definedName>
    <definedName name="JUL" localSheetId="0">[60]Jan!#REF!</definedName>
    <definedName name="JUL" localSheetId="1">#REF!</definedName>
    <definedName name="JUL" localSheetId="2">#REF!</definedName>
    <definedName name="JUL">#REF!</definedName>
    <definedName name="JULT" localSheetId="0">#REF!</definedName>
    <definedName name="JULT" localSheetId="1">#REF!</definedName>
    <definedName name="JULT" localSheetId="2">#REF!</definedName>
    <definedName name="JULT">#REF!</definedName>
    <definedName name="JUN" localSheetId="0">[60]Jan!#REF!</definedName>
    <definedName name="JUN" localSheetId="1">#REF!</definedName>
    <definedName name="JUN" localSheetId="2">#REF!</definedName>
    <definedName name="JUN">#REF!</definedName>
    <definedName name="June_Forecast_2004">#REF!</definedName>
    <definedName name="junk" localSheetId="0" hidden="1">{"PRINT",#N/A,TRUE,"APPA";"PRINT",#N/A,TRUE,"APS";"PRINT",#N/A,TRUE,"BHPL";"PRINT",#N/A,TRUE,"BHPL2";"PRINT",#N/A,TRUE,"CDWR";"PRINT",#N/A,TRUE,"EWEB";"PRINT",#N/A,TRUE,"LADWP";"PRINT",#N/A,TRUE,"NEVBASE"}</definedName>
    <definedName name="junk" localSheetId="1" hidden="1">{"PRINT",#N/A,TRUE,"APPA";"PRINT",#N/A,TRUE,"APS";"PRINT",#N/A,TRUE,"BHPL";"PRINT",#N/A,TRUE,"BHPL2";"PRINT",#N/A,TRUE,"CDWR";"PRINT",#N/A,TRUE,"EWEB";"PRINT",#N/A,TRUE,"LADWP";"PRINT",#N/A,TRUE,"NEVBASE"}</definedName>
    <definedName name="junk" localSheetId="2"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1" localSheetId="0" hidden="1">{"PRINT",#N/A,TRUE,"APPA";"PRINT",#N/A,TRUE,"APS";"PRINT",#N/A,TRUE,"BHPL";"PRINT",#N/A,TRUE,"BHPL2";"PRINT",#N/A,TRUE,"CDWR";"PRINT",#N/A,TRUE,"EWEB";"PRINT",#N/A,TRUE,"LADWP";"PRINT",#N/A,TRUE,"NEVBASE"}</definedName>
    <definedName name="junk1" localSheetId="1" hidden="1">{"PRINT",#N/A,TRUE,"APPA";"PRINT",#N/A,TRUE,"APS";"PRINT",#N/A,TRUE,"BHPL";"PRINT",#N/A,TRUE,"BHPL2";"PRINT",#N/A,TRUE,"CDWR";"PRINT",#N/A,TRUE,"EWEB";"PRINT",#N/A,TRUE,"LADWP";"PRINT",#N/A,TRUE,"NEVBASE"}</definedName>
    <definedName name="junk1" localSheetId="2" hidden="1">{"PRINT",#N/A,TRUE,"APPA";"PRINT",#N/A,TRUE,"APS";"PRINT",#N/A,TRUE,"BHPL";"PRINT",#N/A,TRUE,"BHPL2";"PRINT",#N/A,TRUE,"CDWR";"PRINT",#N/A,TRUE,"EWEB";"PRINT",#N/A,TRUE,"LADWP";"PRINT",#N/A,TRUE,"NEVBASE"}</definedName>
    <definedName name="junk1" hidden="1">{"PRINT",#N/A,TRUE,"APPA";"PRINT",#N/A,TRUE,"APS";"PRINT",#N/A,TRUE,"BHPL";"PRINT",#N/A,TRUE,"BHPL2";"PRINT",#N/A,TRUE,"CDWR";"PRINT",#N/A,TRUE,"EWEB";"PRINT",#N/A,TRUE,"LADWP";"PRINT",#N/A,TRUE,"NEVBASE"}</definedName>
    <definedName name="junk2" localSheetId="0" hidden="1">{"PRINT",#N/A,TRUE,"APPA";"PRINT",#N/A,TRUE,"APS";"PRINT",#N/A,TRUE,"BHPL";"PRINT",#N/A,TRUE,"BHPL2";"PRINT",#N/A,TRUE,"CDWR";"PRINT",#N/A,TRUE,"EWEB";"PRINT",#N/A,TRUE,"LADWP";"PRINT",#N/A,TRUE,"NEVBASE"}</definedName>
    <definedName name="junk2" localSheetId="1" hidden="1">{"PRINT",#N/A,TRUE,"APPA";"PRINT",#N/A,TRUE,"APS";"PRINT",#N/A,TRUE,"BHPL";"PRINT",#N/A,TRUE,"BHPL2";"PRINT",#N/A,TRUE,"CDWR";"PRINT",#N/A,TRUE,"EWEB";"PRINT",#N/A,TRUE,"LADWP";"PRINT",#N/A,TRUE,"NEVBASE"}</definedName>
    <definedName name="junk2" localSheetId="2"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0" hidden="1">{"PRINT",#N/A,TRUE,"APPA";"PRINT",#N/A,TRUE,"APS";"PRINT",#N/A,TRUE,"BHPL";"PRINT",#N/A,TRUE,"BHPL2";"PRINT",#N/A,TRUE,"CDWR";"PRINT",#N/A,TRUE,"EWEB";"PRINT",#N/A,TRUE,"LADWP";"PRINT",#N/A,TRUE,"NEVBASE"}</definedName>
    <definedName name="junk3" localSheetId="1" hidden="1">{"PRINT",#N/A,TRUE,"APPA";"PRINT",#N/A,TRUE,"APS";"PRINT",#N/A,TRUE,"BHPL";"PRINT",#N/A,TRUE,"BHPL2";"PRINT",#N/A,TRUE,"CDWR";"PRINT",#N/A,TRUE,"EWEB";"PRINT",#N/A,TRUE,"LADWP";"PRINT",#N/A,TRUE,"NEVBASE"}</definedName>
    <definedName name="junk3" localSheetId="2"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0" hidden="1">{"PRINT",#N/A,TRUE,"APPA";"PRINT",#N/A,TRUE,"APS";"PRINT",#N/A,TRUE,"BHPL";"PRINT",#N/A,TRUE,"BHPL2";"PRINT",#N/A,TRUE,"CDWR";"PRINT",#N/A,TRUE,"EWEB";"PRINT",#N/A,TRUE,"LADWP";"PRINT",#N/A,TRUE,"NEVBASE"}</definedName>
    <definedName name="junk4" localSheetId="1" hidden="1">{"PRINT",#N/A,TRUE,"APPA";"PRINT",#N/A,TRUE,"APS";"PRINT",#N/A,TRUE,"BHPL";"PRINT",#N/A,TRUE,"BHPL2";"PRINT",#N/A,TRUE,"CDWR";"PRINT",#N/A,TRUE,"EWEB";"PRINT",#N/A,TRUE,"LADWP";"PRINT",#N/A,TRUE,"NEVBASE"}</definedName>
    <definedName name="junk4" localSheetId="2"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k5" localSheetId="0" hidden="1">{"PRINT",#N/A,TRUE,"APPA";"PRINT",#N/A,TRUE,"APS";"PRINT",#N/A,TRUE,"BHPL";"PRINT",#N/A,TRUE,"BHPL2";"PRINT",#N/A,TRUE,"CDWR";"PRINT",#N/A,TRUE,"EWEB";"PRINT",#N/A,TRUE,"LADWP";"PRINT",#N/A,TRUE,"NEVBASE"}</definedName>
    <definedName name="junk5" localSheetId="1" hidden="1">{"PRINT",#N/A,TRUE,"APPA";"PRINT",#N/A,TRUE,"APS";"PRINT",#N/A,TRUE,"BHPL";"PRINT",#N/A,TRUE,"BHPL2";"PRINT",#N/A,TRUE,"CDWR";"PRINT",#N/A,TRUE,"EWEB";"PRINT",#N/A,TRUE,"LADWP";"PRINT",#N/A,TRUE,"NEVBASE"}</definedName>
    <definedName name="junk5" localSheetId="2" hidden="1">{"PRINT",#N/A,TRUE,"APPA";"PRINT",#N/A,TRUE,"APS";"PRINT",#N/A,TRUE,"BHPL";"PRINT",#N/A,TRUE,"BHPL2";"PRINT",#N/A,TRUE,"CDWR";"PRINT",#N/A,TRUE,"EWEB";"PRINT",#N/A,TRUE,"LADWP";"PRINT",#N/A,TRUE,"NEVBASE"}</definedName>
    <definedName name="junk5" hidden="1">{"PRINT",#N/A,TRUE,"APPA";"PRINT",#N/A,TRUE,"APS";"PRINT",#N/A,TRUE,"BHPL";"PRINT",#N/A,TRUE,"BHPL2";"PRINT",#N/A,TRUE,"CDWR";"PRINT",#N/A,TRUE,"EWEB";"PRINT",#N/A,TRUE,"LADWP";"PRINT",#N/A,TRUE,"NEVBASE"}</definedName>
    <definedName name="JUNT" localSheetId="0">#REF!</definedName>
    <definedName name="JUNT" localSheetId="1">#REF!</definedName>
    <definedName name="JUNT" localSheetId="2">#REF!</definedName>
    <definedName name="JUNT">#REF!</definedName>
    <definedName name="Jurisdiction" localSheetId="0">[68]Variables!$AK$15</definedName>
    <definedName name="Jurisdiction">[17]Variables!$AK$15</definedName>
    <definedName name="JurisNumber" localSheetId="0">[68]Variables!$AL$15</definedName>
    <definedName name="JurisNumber">[17]Variables!$AL$15</definedName>
    <definedName name="Keep" localSheetId="0" hidden="1">{"PRINT",#N/A,TRUE,"APPA";"PRINT",#N/A,TRUE,"APS";"PRINT",#N/A,TRUE,"BHPL";"PRINT",#N/A,TRUE,"BHPL2";"PRINT",#N/A,TRUE,"CDWR";"PRINT",#N/A,TRUE,"EWEB";"PRINT",#N/A,TRUE,"LADWP";"PRINT",#N/A,TRUE,"NEVBASE"}</definedName>
    <definedName name="Keep" localSheetId="1" hidden="1">{"PRINT",#N/A,TRUE,"APPA";"PRINT",#N/A,TRUE,"APS";"PRINT",#N/A,TRUE,"BHPL";"PRINT",#N/A,TRUE,"BHPL2";"PRINT",#N/A,TRUE,"CDWR";"PRINT",#N/A,TRUE,"EWEB";"PRINT",#N/A,TRUE,"LADWP";"PRINT",#N/A,TRUE,"NEVBASE"}</definedName>
    <definedName name="Keep" localSheetId="2"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0" hidden="1">{"PRINT",#N/A,TRUE,"APPA";"PRINT",#N/A,TRUE,"APS";"PRINT",#N/A,TRUE,"BHPL";"PRINT",#N/A,TRUE,"BHPL2";"PRINT",#N/A,TRUE,"CDWR";"PRINT",#N/A,TRUE,"EWEB";"PRINT",#N/A,TRUE,"LADWP";"PRINT",#N/A,TRUE,"NEVBASE"}</definedName>
    <definedName name="keep2" localSheetId="1" hidden="1">{"PRINT",#N/A,TRUE,"APPA";"PRINT",#N/A,TRUE,"APS";"PRINT",#N/A,TRUE,"BHPL";"PRINT",#N/A,TRUE,"BHPL2";"PRINT",#N/A,TRUE,"CDWR";"PRINT",#N/A,TRUE,"EWEB";"PRINT",#N/A,TRUE,"LADWP";"PRINT",#N/A,TRUE,"NEVBASE"}</definedName>
    <definedName name="keep2" localSheetId="2"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ristynrate">'[67]Invoicing Hours &amp; Dollars'!$Y$23</definedName>
    <definedName name="kwh">#REF!</definedName>
    <definedName name="kwhca">[70]CA!#REF!</definedName>
    <definedName name="kwhid">[70]CA!#REF!</definedName>
    <definedName name="kwhut">[70]CA!#REF!</definedName>
    <definedName name="kwhwa">[70]CA!#REF!</definedName>
    <definedName name="kwhwy">[70]CA!#REF!</definedName>
    <definedName name="LABORMOD" localSheetId="0">#REF!</definedName>
    <definedName name="LABORMOD" localSheetId="1">#REF!</definedName>
    <definedName name="LABORMOD" localSheetId="2">#REF!</definedName>
    <definedName name="LABORMOD">#REF!</definedName>
    <definedName name="LABORROLL" localSheetId="0">#REF!</definedName>
    <definedName name="LABORROLL" localSheetId="1">#REF!</definedName>
    <definedName name="LABORROLL" localSheetId="2">#REF!</definedName>
    <definedName name="LABORROLL">#REF!</definedName>
    <definedName name="LastCell" localSheetId="0">[22]Variance!#REF!</definedName>
    <definedName name="LastCell" localSheetId="1">[22]Variance!#REF!</definedName>
    <definedName name="LastCell" localSheetId="2">[22]Variance!#REF!</definedName>
    <definedName name="LastCell">[22]Variance!#REF!</definedName>
    <definedName name="LeadLag" localSheetId="1">[20]Inputs!#REF!</definedName>
    <definedName name="LeadLag" localSheetId="2">[20]Inputs!#REF!</definedName>
    <definedName name="LeadLag">[20]Inputs!#REF!</definedName>
    <definedName name="leahsrate">'[67]Invoicing Hours &amp; Dollars'!$Y$24</definedName>
    <definedName name="LED_Batch_Month">[87]report!$AS:$AS</definedName>
    <definedName name="LED_Batch_Year">[87]report!$AR:$AR</definedName>
    <definedName name="LED_Deemed_Costs">[87]report!$AH:$AH</definedName>
    <definedName name="LED_Incentive">[87]report!$AE:$AE</definedName>
    <definedName name="LED_kWh_Savings">[87]report!$AC:$AC</definedName>
    <definedName name="LED_Lamp_Count">[87]report!$AB:$AB</definedName>
    <definedName name="LED_Project_Status">[87]report!$F:$F</definedName>
    <definedName name="LED_Site_State">[87]report!$L:$L</definedName>
    <definedName name="limcount" hidden="1">1</definedName>
    <definedName name="Line_Ext_Credit" localSheetId="0">#REF!</definedName>
    <definedName name="Line_Ext_Credit" localSheetId="1">#REF!</definedName>
    <definedName name="Line_Ext_Credit" localSheetId="2">#REF!</definedName>
    <definedName name="Line_Ext_Credit">#REF!</definedName>
    <definedName name="LineLossFactor_BS">'[79]3-Inputs'!$G$17</definedName>
    <definedName name="LineLossFactor_C">'[72]3-Inputs'!$D$17</definedName>
    <definedName name="LineLossFactor_I">'[72]3-Inputs'!$E$17</definedName>
    <definedName name="LineLossFactor_Irr">'[72]3-Inputs'!$F$17</definedName>
    <definedName name="LineLossFactor_LC">'[72]3-Inputs'!$G$17</definedName>
    <definedName name="LineLossFactor_R">'[72]3-Inputs'!$C$17</definedName>
    <definedName name="LinkCos">'[10]Download JAM'!$P$4</definedName>
    <definedName name="list1">[88]data!$B$3:$C$22</definedName>
    <definedName name="list2">[88]data!$E$3:$F$5</definedName>
    <definedName name="ListOffset" hidden="1">1</definedName>
    <definedName name="LOG" localSheetId="0">[40]Backup!#REF!</definedName>
    <definedName name="LOG" localSheetId="1">[40]Backup!#REF!</definedName>
    <definedName name="LOG" localSheetId="2">[40]Backup!#REF!</definedName>
    <definedName name="LOG">[40]Backup!#REF!</definedName>
    <definedName name="LOSS" localSheetId="0">[40]Backup!#REF!</definedName>
    <definedName name="LOSS" localSheetId="1">[40]Backup!#REF!</definedName>
    <definedName name="LOSS" localSheetId="2">[40]Backup!#REF!</definedName>
    <definedName name="LOSS">[40]Backup!#REF!</definedName>
    <definedName name="Low_Plan" localSheetId="0">#REF!</definedName>
    <definedName name="Low_Plan" localSheetId="1">#REF!</definedName>
    <definedName name="Low_Plan" localSheetId="2">#REF!</definedName>
    <definedName name="Low_Plan">#REF!</definedName>
    <definedName name="Macro2" localSheetId="0">[41]!Macro2</definedName>
    <definedName name="Macro2">[41]!Macro2</definedName>
    <definedName name="MACTIT" localSheetId="0">#REF!</definedName>
    <definedName name="MACTIT" localSheetId="1">#REF!</definedName>
    <definedName name="MACTIT" localSheetId="2">#REF!</definedName>
    <definedName name="MACTIT">#REF!</definedName>
    <definedName name="MAR" localSheetId="0">[60]Jan!#REF!</definedName>
    <definedName name="MAR" localSheetId="1">#REF!</definedName>
    <definedName name="MAR" localSheetId="2">#REF!</definedName>
    <definedName name="MAR">#REF!</definedName>
    <definedName name="market1">'[23]OTC Gas Quotes'!$E$5</definedName>
    <definedName name="market2">'[23]OTC Gas Quotes'!$F$5</definedName>
    <definedName name="market3">'[23]OTC Gas Quotes'!$G$5</definedName>
    <definedName name="market4">'[23]OTC Gas Quotes'!$H$5</definedName>
    <definedName name="market5">'[23]OTC Gas Quotes'!$I$5</definedName>
    <definedName name="market6">'[23]OTC Gas Quotes'!$J$5</definedName>
    <definedName name="market7">'[23]OTC Gas Quotes'!$K$5</definedName>
    <definedName name="marketingfactor">'[89]Ind-ag adds '!$C$99</definedName>
    <definedName name="MART" localSheetId="0">#REF!</definedName>
    <definedName name="MART" localSheetId="1">#REF!</definedName>
    <definedName name="MART" localSheetId="2">#REF!</definedName>
    <definedName name="MART">#REF!</definedName>
    <definedName name="Master" localSheetId="0" hidden="1">{#N/A,#N/A,FALSE,"Actual";#N/A,#N/A,FALSE,"Normalized";#N/A,#N/A,FALSE,"Electric Actual";#N/A,#N/A,FALSE,"Electric Normalized"}</definedName>
    <definedName name="Master" localSheetId="1" hidden="1">{#N/A,#N/A,FALSE,"Actual";#N/A,#N/A,FALSE,"Normalized";#N/A,#N/A,FALSE,"Electric Actual";#N/A,#N/A,FALSE,"Electric Normalized"}</definedName>
    <definedName name="Master" localSheetId="2" hidden="1">{#N/A,#N/A,FALSE,"Actual";#N/A,#N/A,FALSE,"Normalized";#N/A,#N/A,FALSE,"Electric Actual";#N/A,#N/A,FALSE,"Electric Normalized"}</definedName>
    <definedName name="Master" hidden="1">{#N/A,#N/A,FALSE,"Actual";#N/A,#N/A,FALSE,"Normalized";#N/A,#N/A,FALSE,"Electric Actual";#N/A,#N/A,FALSE,"Electric Normalized"}</definedName>
    <definedName name="MAY" localSheetId="0">[60]Jan!#REF!</definedName>
    <definedName name="MAY" localSheetId="1">#REF!</definedName>
    <definedName name="MAY" localSheetId="2">#REF!</definedName>
    <definedName name="MAY">#REF!</definedName>
    <definedName name="MAYT" localSheetId="0">#REF!</definedName>
    <definedName name="MAYT" localSheetId="1">#REF!</definedName>
    <definedName name="MAYT" localSheetId="2">#REF!</definedName>
    <definedName name="MAYT">#REF!</definedName>
    <definedName name="MCtoREV" localSheetId="0">#REF!</definedName>
    <definedName name="MCtoREV" localSheetId="1">#REF!</definedName>
    <definedName name="MCtoREV" localSheetId="2">#REF!</definedName>
    <definedName name="MCtoREV">#REF!</definedName>
    <definedName name="MD_High1">'[22]Master Data'!$A$2</definedName>
    <definedName name="MD_Low1">'[22]Master Data'!$D$29</definedName>
    <definedName name="Measure_Life">'[75]Program Details'!$B$16:$F$16</definedName>
    <definedName name="MeasureName1">[90]!Table1[Measure Name]</definedName>
    <definedName name="MeasureName2">[90]!Table1[Correct Name]</definedName>
    <definedName name="MEN" localSheetId="0">[60]Jan!#REF!</definedName>
    <definedName name="MEN" localSheetId="1">[1]Jan!#REF!</definedName>
    <definedName name="MEN" localSheetId="2">[1]Jan!#REF!</definedName>
    <definedName name="MEN">[1]Jan!#REF!</definedName>
    <definedName name="Menu_Begin" localSheetId="0">#REF!</definedName>
    <definedName name="Menu_Begin" localSheetId="1">#REF!</definedName>
    <definedName name="Menu_Begin" localSheetId="2">#REF!</definedName>
    <definedName name="Menu_Begin">#REF!</definedName>
    <definedName name="Menu_Caption" localSheetId="0">#REF!</definedName>
    <definedName name="Menu_Caption" localSheetId="1">#REF!</definedName>
    <definedName name="Menu_Caption" localSheetId="2">#REF!</definedName>
    <definedName name="Menu_Caption">#REF!</definedName>
    <definedName name="Menu_Large" localSheetId="0">[42]MacroBuilder!#REF!</definedName>
    <definedName name="Menu_Large" localSheetId="2">[42]MacroBuilder!#REF!</definedName>
    <definedName name="Menu_Large">[42]MacroBuilder!#REF!</definedName>
    <definedName name="Menu_Name" localSheetId="0">#REF!</definedName>
    <definedName name="Menu_Name" localSheetId="1">#REF!</definedName>
    <definedName name="Menu_Name" localSheetId="2">#REF!</definedName>
    <definedName name="Menu_Name">#REF!</definedName>
    <definedName name="Menu_OnAction" localSheetId="0">#REF!</definedName>
    <definedName name="Menu_OnAction" localSheetId="1">#REF!</definedName>
    <definedName name="Menu_OnAction" localSheetId="2">#REF!</definedName>
    <definedName name="Menu_OnAction">#REF!</definedName>
    <definedName name="Menu_Parent" localSheetId="0">#REF!</definedName>
    <definedName name="Menu_Parent" localSheetId="1">#REF!</definedName>
    <definedName name="Menu_Parent" localSheetId="2">#REF!</definedName>
    <definedName name="Menu_Parent">#REF!</definedName>
    <definedName name="Menu_Small" localSheetId="0">[42]MacroBuilder!#REF!</definedName>
    <definedName name="Menu_Small" localSheetId="1">[42]MacroBuilder!#REF!</definedName>
    <definedName name="Menu_Small" localSheetId="2">[42]MacroBuilder!#REF!</definedName>
    <definedName name="Menu_Small">[42]MacroBuilder!#REF!</definedName>
    <definedName name="Method">[12]Inputs!$C$6</definedName>
    <definedName name="MidC">[43]lookup!$C$98:$D$107</definedName>
    <definedName name="Mill" localSheetId="1">'[21]Base NPC'!#REF!</definedName>
    <definedName name="Mill" localSheetId="2">'[21]Base NPC'!#REF!</definedName>
    <definedName name="Mill">'[21]Base NPC'!#REF!</definedName>
    <definedName name="MMBtu" localSheetId="1">'[21]Base NPC'!#REF!</definedName>
    <definedName name="MMBtu" localSheetId="2">'[21]Base NPC'!#REF!</definedName>
    <definedName name="MMBtu">'[21]Base NPC'!#REF!</definedName>
    <definedName name="mmm" localSheetId="0" hidden="1">{"PRINT",#N/A,TRUE,"APPA";"PRINT",#N/A,TRUE,"APS";"PRINT",#N/A,TRUE,"BHPL";"PRINT",#N/A,TRUE,"BHPL2";"PRINT",#N/A,TRUE,"CDWR";"PRINT",#N/A,TRUE,"EWEB";"PRINT",#N/A,TRUE,"LADWP";"PRINT",#N/A,TRUE,"NEVBASE"}</definedName>
    <definedName name="mmm" localSheetId="1" hidden="1">{"PRINT",#N/A,TRUE,"APPA";"PRINT",#N/A,TRUE,"APS";"PRINT",#N/A,TRUE,"BHPL";"PRINT",#N/A,TRUE,"BHPL2";"PRINT",#N/A,TRUE,"CDWR";"PRINT",#N/A,TRUE,"EWEB";"PRINT",#N/A,TRUE,"LADWP";"PRINT",#N/A,TRUE,"NEVBASE"}</definedName>
    <definedName name="mmm" localSheetId="2"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 localSheetId="0">#REF!</definedName>
    <definedName name="MONTH">[40]Backup!#REF!</definedName>
    <definedName name="monthlist" localSheetId="0">'[55]DSM Output'!$AP$1:$AQ$12</definedName>
    <definedName name="monthlist">[44]Table!$R$2:$S$13</definedName>
    <definedName name="monthlist11">[91]Codes!$O$2:$P$13</definedName>
    <definedName name="Months" localSheetId="1">'[21]Base NPC'!#REF!</definedName>
    <definedName name="Months" localSheetId="2">'[21]Base NPC'!#REF!</definedName>
    <definedName name="Months">'[21]Base NPC'!#REF!</definedName>
    <definedName name="monthtotals" localSheetId="0">'[55]DSM Output'!$O$41:$Z$41</definedName>
    <definedName name="monthtotals">'[44]WA SBC'!$D$40:$O$40</definedName>
    <definedName name="monthtotals11">[91]Y2K!$H$44:$J$44</definedName>
    <definedName name="MOS">#REF!</definedName>
    <definedName name="MSPAverageInput" localSheetId="0">[45]Inputs!#REF!</definedName>
    <definedName name="MSPAverageInput" localSheetId="1">[45]Inputs!#REF!</definedName>
    <definedName name="MSPAverageInput" localSheetId="2">[45]Inputs!#REF!</definedName>
    <definedName name="MSPAverageInput">[45]Inputs!#REF!</definedName>
    <definedName name="MSPYearEndInput" localSheetId="1">[45]Inputs!#REF!</definedName>
    <definedName name="MSPYearEndInput" localSheetId="2">[45]Inputs!#REF!</definedName>
    <definedName name="MSPYearEndInput">[45]Inputs!#REF!</definedName>
    <definedName name="MTKWH" localSheetId="0">#REF!</definedName>
    <definedName name="MTKWH" localSheetId="1">#REF!</definedName>
    <definedName name="MTKWH" localSheetId="2">#REF!</definedName>
    <definedName name="MTKWH">#REF!</definedName>
    <definedName name="MTR_YR3">[46]Variables!$E$14</definedName>
    <definedName name="MTREV" localSheetId="0">#REF!</definedName>
    <definedName name="MTREV" localSheetId="1">#REF!</definedName>
    <definedName name="MTREV" localSheetId="2">#REF!</definedName>
    <definedName name="MTREV">#REF!</definedName>
    <definedName name="MULT" localSheetId="0">#REF!</definedName>
    <definedName name="MULT" localSheetId="1">#REF!</definedName>
    <definedName name="MULT" localSheetId="2">#REF!</definedName>
    <definedName name="MULT">#REF!</definedName>
    <definedName name="MWh" localSheetId="0">'[21]Base NPC'!#REF!</definedName>
    <definedName name="MWh" localSheetId="1">'[21]Base NPC'!#REF!</definedName>
    <definedName name="MWh" localSheetId="2">'[21]Base NPC'!#REF!</definedName>
    <definedName name="MWh">'[21]Base NPC'!#REF!</definedName>
    <definedName name="NameAverageFuelCost" localSheetId="1">'[21]Base NPC'!#REF!</definedName>
    <definedName name="NameAverageFuelCost" localSheetId="2">'[21]Base NPC'!#REF!</definedName>
    <definedName name="NameAverageFuelCost">'[21]Base NPC'!#REF!</definedName>
    <definedName name="NameBurn" localSheetId="1">'[21]Base NPC'!#REF!</definedName>
    <definedName name="NameBurn" localSheetId="2">'[21]Base NPC'!#REF!</definedName>
    <definedName name="NameBurn">'[21]Base NPC'!#REF!</definedName>
    <definedName name="NameFactor" localSheetId="1">'[21]Base NPC'!#REF!</definedName>
    <definedName name="NameFactor" localSheetId="2">'[21]Base NPC'!#REF!</definedName>
    <definedName name="NameFactor">'[21]Base NPC'!#REF!</definedName>
    <definedName name="NameMill">'[21]Base NPC'!#REF!</definedName>
    <definedName name="NameMMBtu">'[21]Base NPC'!#REF!</definedName>
    <definedName name="NamePeak">'[21]Base NPC'!#REF!</definedName>
    <definedName name="NAMES">#REF!</definedName>
    <definedName name="NameTable" localSheetId="0">#REF!</definedName>
    <definedName name="NameTable" localSheetId="1">#REF!</definedName>
    <definedName name="NameTable" localSheetId="2">#REF!</definedName>
    <definedName name="NameTable">#REF!</definedName>
    <definedName name="Net_to_Gross_Factor">[47]Inputs!$G$8</definedName>
    <definedName name="NetLagDays">[8]Inputs!$H$23</definedName>
    <definedName name="NetToGross">[19]Variables!$D$23</definedName>
    <definedName name="new" localSheetId="0" hidden="1">{#N/A,#N/A,TRUE,"Section6";#N/A,#N/A,TRUE,"OHcycles";#N/A,#N/A,TRUE,"OHtiming";#N/A,#N/A,TRUE,"OHcosts";#N/A,#N/A,TRUE,"GTdegradation";#N/A,#N/A,TRUE,"GTperformance";#N/A,#N/A,TRUE,"GraphEquip"}</definedName>
    <definedName name="new" localSheetId="1" hidden="1">{#N/A,#N/A,TRUE,"Section6";#N/A,#N/A,TRUE,"OHcycles";#N/A,#N/A,TRUE,"OHtiming";#N/A,#N/A,TRUE,"OHcosts";#N/A,#N/A,TRUE,"GTdegradation";#N/A,#N/A,TRUE,"GTperformance";#N/A,#N/A,TRUE,"GraphEquip"}</definedName>
    <definedName name="new" localSheetId="2" hidden="1">{#N/A,#N/A,TRUE,"Section6";#N/A,#N/A,TRUE,"OHcycles";#N/A,#N/A,TRUE,"OHtiming";#N/A,#N/A,TRUE,"OHcosts";#N/A,#N/A,TRUE,"GTdegradation";#N/A,#N/A,TRUE,"GTperformance";#N/A,#N/A,TRUE,"GraphEquip"}</definedName>
    <definedName name="new" hidden="1">{#N/A,#N/A,TRUE,"Section6";#N/A,#N/A,TRUE,"OHcycles";#N/A,#N/A,TRUE,"OHtiming";#N/A,#N/A,TRUE,"OHcosts";#N/A,#N/A,TRUE,"GTdegradation";#N/A,#N/A,TRUE,"GTperformance";#N/A,#N/A,TRUE,"GraphEquip"}</definedName>
    <definedName name="newcogs" localSheetId="0" hidden="1">{#N/A,#N/A,FALSE,"NI Sum";#N/A,#N/A,FALSE,"EBITDA";#N/A,#N/A,FALSE,"Cap Ex";#N/A,#N/A,FALSE,"Op CFLO Sum";#N/A,#N/A,FALSE,"NI MEC";#N/A,#N/A,FALSE,"EBITDA MEC";#N/A,#N/A,FALSE,"Cap Ex MEC";#N/A,#N/A,FALSE,"Op CFLO MEC Sum";#N/A,#N/A,FALSE,"NI CE";#N/A,#N/A,FALSE,"EBITDA CE";#N/A,#N/A,FALSE,"Cap Ex CE";#N/A,#N/A,FALSE,"Op CFLO CE"}</definedName>
    <definedName name="newcogs" localSheetId="1" hidden="1">{#N/A,#N/A,FALSE,"NI Sum";#N/A,#N/A,FALSE,"EBITDA";#N/A,#N/A,FALSE,"Cap Ex";#N/A,#N/A,FALSE,"Op CFLO Sum";#N/A,#N/A,FALSE,"NI MEC";#N/A,#N/A,FALSE,"EBITDA MEC";#N/A,#N/A,FALSE,"Cap Ex MEC";#N/A,#N/A,FALSE,"Op CFLO MEC Sum";#N/A,#N/A,FALSE,"NI CE";#N/A,#N/A,FALSE,"EBITDA CE";#N/A,#N/A,FALSE,"Cap Ex CE";#N/A,#N/A,FALSE,"Op CFLO CE"}</definedName>
    <definedName name="newcogs" localSheetId="2" hidden="1">{#N/A,#N/A,FALSE,"NI Sum";#N/A,#N/A,FALSE,"EBITDA";#N/A,#N/A,FALSE,"Cap Ex";#N/A,#N/A,FALSE,"Op CFLO Sum";#N/A,#N/A,FALSE,"NI MEC";#N/A,#N/A,FALSE,"EBITDA MEC";#N/A,#N/A,FALSE,"Cap Ex MEC";#N/A,#N/A,FALSE,"Op CFLO MEC Sum";#N/A,#N/A,FALSE,"NI CE";#N/A,#N/A,FALSE,"EBITDA CE";#N/A,#N/A,FALSE,"Cap Ex CE";#N/A,#N/A,FALSE,"Op CFLO CE"}</definedName>
    <definedName name="newcogs" hidden="1">{#N/A,#N/A,FALSE,"NI Sum";#N/A,#N/A,FALSE,"EBITDA";#N/A,#N/A,FALSE,"Cap Ex";#N/A,#N/A,FALSE,"Op CFLO Sum";#N/A,#N/A,FALSE,"NI MEC";#N/A,#N/A,FALSE,"EBITDA MEC";#N/A,#N/A,FALSE,"Cap Ex MEC";#N/A,#N/A,FALSE,"Op CFLO MEC Sum";#N/A,#N/A,FALSE,"NI CE";#N/A,#N/A,FALSE,"EBITDA CE";#N/A,#N/A,FALSE,"Cap Ex CE";#N/A,#N/A,FALSE,"Op CFLO CE"}</definedName>
    <definedName name="NewContract">[47]Inputs!$N$24</definedName>
    <definedName name="NEWMO1" localSheetId="0">[60]Jan!#REF!</definedName>
    <definedName name="NEWMO1" localSheetId="1">[1]Jan!#REF!</definedName>
    <definedName name="NEWMO1" localSheetId="2">[1]Jan!#REF!</definedName>
    <definedName name="NEWMO1">[1]Jan!#REF!</definedName>
    <definedName name="NEWMO2" localSheetId="0">[60]Jan!#REF!</definedName>
    <definedName name="NEWMO2" localSheetId="1">[1]Jan!#REF!</definedName>
    <definedName name="NEWMO2" localSheetId="2">[1]Jan!#REF!</definedName>
    <definedName name="NEWMO2">[1]Jan!#REF!</definedName>
    <definedName name="NEWMONTH" localSheetId="0">[60]Jan!#REF!</definedName>
    <definedName name="NEWMONTH" localSheetId="1">[1]Jan!#REF!</definedName>
    <definedName name="NEWMONTH" localSheetId="2">[1]Jan!#REF!</definedName>
    <definedName name="NEWMONTH">[1]Jan!#REF!</definedName>
    <definedName name="NONRES" localSheetId="0">#REF!</definedName>
    <definedName name="NONRES" localSheetId="1">#REF!</definedName>
    <definedName name="NONRES" localSheetId="2">#REF!</definedName>
    <definedName name="NONRES">#REF!</definedName>
    <definedName name="NORMALIZE" localSheetId="0">#REF!</definedName>
    <definedName name="NORMALIZE" localSheetId="1">#REF!</definedName>
    <definedName name="NORMALIZE" localSheetId="2">#REF!</definedName>
    <definedName name="NORMALIZE">#REF!</definedName>
    <definedName name="NOV" localSheetId="0">[60]Jan!#REF!</definedName>
    <definedName name="NOV" localSheetId="1">#REF!</definedName>
    <definedName name="NOV" localSheetId="2">#REF!</definedName>
    <definedName name="NOV">#REF!</definedName>
    <definedName name="NOVT" localSheetId="0">#REF!</definedName>
    <definedName name="NOVT" localSheetId="2">#REF!</definedName>
    <definedName name="NOVT">#REF!</definedName>
    <definedName name="NPC" localSheetId="0">[66]Inputs!$N$18</definedName>
    <definedName name="NPC">[16]Inputs!$N$18</definedName>
    <definedName name="NUM" localSheetId="0">#REF!</definedName>
    <definedName name="NUM" localSheetId="1">#REF!</definedName>
    <definedName name="NUM" localSheetId="2">#REF!</definedName>
    <definedName name="NUM">#REF!</definedName>
    <definedName name="NymexFutures">[23]Futures!$A$2:$J$500</definedName>
    <definedName name="NymexOptions">[23]Options!$A$2:$K$3000</definedName>
    <definedName name="OCT" localSheetId="0">[60]Jan!#REF!</definedName>
    <definedName name="OCT" localSheetId="1">#REF!</definedName>
    <definedName name="OCT" localSheetId="2">#REF!</definedName>
    <definedName name="OCT">#REF!</definedName>
    <definedName name="OCTT" localSheetId="0">#REF!</definedName>
    <definedName name="OCTT" localSheetId="1">#REF!</definedName>
    <definedName name="OCTT" localSheetId="2">#REF!</definedName>
    <definedName name="OCTT">#REF!</definedName>
    <definedName name="OH">[8]Inputs!$D$24</definedName>
    <definedName name="OHSch10YR" localSheetId="0" hidden="1">{#N/A,#N/A,FALSE,"Summary";#N/A,#N/A,FALSE,"SmPlants";#N/A,#N/A,FALSE,"Utah";#N/A,#N/A,FALSE,"Idaho";#N/A,#N/A,FALSE,"Lewis River";#N/A,#N/A,FALSE,"NrthUmpq";#N/A,#N/A,FALSE,"KlamRog"}</definedName>
    <definedName name="OHSch10YR" localSheetId="1" hidden="1">{#N/A,#N/A,FALSE,"Summary";#N/A,#N/A,FALSE,"SmPlants";#N/A,#N/A,FALSE,"Utah";#N/A,#N/A,FALSE,"Idaho";#N/A,#N/A,FALSE,"Lewis River";#N/A,#N/A,FALSE,"NrthUmpq";#N/A,#N/A,FALSE,"KlamRog"}</definedName>
    <definedName name="OHSch10YR" localSheetId="2"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ld_1" hidden="1">[92]old!$V$5</definedName>
    <definedName name="om" localSheetId="0" hidden="1">{#N/A,#N/A,FALSE,"Summary";#N/A,#N/A,FALSE,"SmPlants";#N/A,#N/A,FALSE,"Utah";#N/A,#N/A,FALSE,"Idaho";#N/A,#N/A,FALSE,"Lewis River";#N/A,#N/A,FALSE,"NrthUmpq";#N/A,#N/A,FALSE,"KlamRog"}</definedName>
    <definedName name="om" localSheetId="1" hidden="1">{#N/A,#N/A,FALSE,"Summary";#N/A,#N/A,FALSE,"SmPlants";#N/A,#N/A,FALSE,"Utah";#N/A,#N/A,FALSE,"Idaho";#N/A,#N/A,FALSE,"Lewis River";#N/A,#N/A,FALSE,"NrthUmpq";#N/A,#N/A,FALSE,"KlamRog"}</definedName>
    <definedName name="om" localSheetId="2"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NE" localSheetId="0">[60]Jan!#REF!</definedName>
    <definedName name="ONE">[1]Jan!#REF!</definedName>
    <definedName name="option">'[18]Dist Misc'!$F$120</definedName>
    <definedName name="OptionsTable">[23]Options!$A$1:$P$3000</definedName>
    <definedName name="OR_305_12mo_endg_200203" localSheetId="0">#REF!</definedName>
    <definedName name="OR_305_12mo_endg_200203" localSheetId="1">#REF!</definedName>
    <definedName name="OR_305_12mo_endg_200203" localSheetId="2">#REF!</definedName>
    <definedName name="OR_305_12mo_endg_200203">#REF!</definedName>
    <definedName name="others" localSheetId="0" hidden="1">{"Factors Pages 1-2",#N/A,FALSE,"Factors";"Factors Page 3",#N/A,FALSE,"Factors";"Factors Page 4",#N/A,FALSE,"Factors";"Factors Page 5",#N/A,FALSE,"Factors";"Factors Pages 8-27",#N/A,FALSE,"Factors"}</definedName>
    <definedName name="others" localSheetId="1" hidden="1">{"Factors Pages 1-2",#N/A,FALSE,"Factors";"Factors Page 3",#N/A,FALSE,"Factors";"Factors Page 4",#N/A,FALSE,"Factors";"Factors Page 5",#N/A,FALSE,"Factors";"Factors Pages 8-27",#N/A,FALSE,"Factors"}</definedName>
    <definedName name="others" localSheetId="2"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 localSheetId="0">#REF!</definedName>
    <definedName name="P" localSheetId="1">#REF!</definedName>
    <definedName name="P" localSheetId="2">#REF!</definedName>
    <definedName name="P">#REF!</definedName>
    <definedName name="page1" localSheetId="0">[85]Summary!#REF!</definedName>
    <definedName name="page1" localSheetId="1">[38]Summary!#REF!</definedName>
    <definedName name="page1" localSheetId="2">[38]Summary!#REF!</definedName>
    <definedName name="page1">[38]Summary!#REF!</definedName>
    <definedName name="Page110" localSheetId="0">#REF!</definedName>
    <definedName name="Page110" localSheetId="1">#REF!</definedName>
    <definedName name="Page110" localSheetId="2">#REF!</definedName>
    <definedName name="Page110">#REF!</definedName>
    <definedName name="Page120" localSheetId="0">#REF!</definedName>
    <definedName name="Page120" localSheetId="1">#REF!</definedName>
    <definedName name="Page120" localSheetId="2">#REF!</definedName>
    <definedName name="Page120">#REF!</definedName>
    <definedName name="Page2" localSheetId="0">'[93]Summary Table - Earned'!#REF!</definedName>
    <definedName name="Page2" localSheetId="1">'[48]Summary Table - Earned'!#REF!</definedName>
    <definedName name="Page2" localSheetId="2">'[48]Summary Table - Earned'!#REF!</definedName>
    <definedName name="Page2">'[48]Summary Table - Earned'!#REF!</definedName>
    <definedName name="PAGE3" localSheetId="0">#REF!</definedName>
    <definedName name="PAGE3" localSheetId="1">#REF!</definedName>
    <definedName name="PAGE3" localSheetId="2">#REF!</definedName>
    <definedName name="PAGE3">#REF!</definedName>
    <definedName name="Page30" localSheetId="0">#REF!</definedName>
    <definedName name="Page30" localSheetId="1">#REF!</definedName>
    <definedName name="Page30" localSheetId="2">#REF!</definedName>
    <definedName name="Page30">#REF!</definedName>
    <definedName name="Page31" localSheetId="0">#REF!</definedName>
    <definedName name="Page31" localSheetId="1">#REF!</definedName>
    <definedName name="Page31" localSheetId="2">#REF!</definedName>
    <definedName name="Page31">#REF!</definedName>
    <definedName name="Page4" localSheetId="0">#REF!</definedName>
    <definedName name="Page4" localSheetId="2">#REF!</definedName>
    <definedName name="Page4">#REF!</definedName>
    <definedName name="Page43" localSheetId="0">'[49]Demand Factors'!#REF!</definedName>
    <definedName name="Page43" localSheetId="1">'[49]Demand Factors'!#REF!</definedName>
    <definedName name="Page43" localSheetId="2">'[49]Demand Factors'!#REF!</definedName>
    <definedName name="Page43">'[49]Demand Factors'!#REF!</definedName>
    <definedName name="Page44" localSheetId="1">'[49]Demand Factors'!#REF!</definedName>
    <definedName name="Page44" localSheetId="2">'[49]Demand Factors'!#REF!</definedName>
    <definedName name="Page44">'[49]Demand Factors'!#REF!</definedName>
    <definedName name="Page45" localSheetId="1">'[49]Demand Factors'!#REF!</definedName>
    <definedName name="Page45" localSheetId="2">'[49]Demand Factors'!#REF!</definedName>
    <definedName name="Page45">'[49]Demand Factors'!#REF!</definedName>
    <definedName name="Page46" localSheetId="1">'[49]Energy Factor'!#REF!</definedName>
    <definedName name="Page46" localSheetId="2">'[49]Energy Factor'!#REF!</definedName>
    <definedName name="Page46">'[49]Energy Factor'!#REF!</definedName>
    <definedName name="Page47">'[49]Energy Factor'!#REF!</definedName>
    <definedName name="Page48">'[49]Energy Factor'!#REF!</definedName>
    <definedName name="Page5" localSheetId="0">#REF!</definedName>
    <definedName name="Page5" localSheetId="1">#REF!</definedName>
    <definedName name="Page5" localSheetId="2">#REF!</definedName>
    <definedName name="Page5">#REF!</definedName>
    <definedName name="Page6" localSheetId="0">#REF!</definedName>
    <definedName name="Page6" localSheetId="1">#REF!</definedName>
    <definedName name="Page6" localSheetId="2">#REF!</definedName>
    <definedName name="Page6">#REF!</definedName>
    <definedName name="Page62" localSheetId="0">[42]TransInvest!#REF!</definedName>
    <definedName name="Page62" localSheetId="1">[42]TransInvest!#REF!</definedName>
    <definedName name="Page62" localSheetId="2">[42]TransInvest!#REF!</definedName>
    <definedName name="Page62">[42]TransInvest!#REF!</definedName>
    <definedName name="Page63" localSheetId="1">'[49]Energy Factor'!#REF!</definedName>
    <definedName name="Page63" localSheetId="2">'[49]Energy Factor'!#REF!</definedName>
    <definedName name="Page63">'[49]Energy Factor'!#REF!</definedName>
    <definedName name="Page64">'[49]Energy Factor'!#REF!</definedName>
    <definedName name="page65" localSheetId="0">#REF!</definedName>
    <definedName name="page65" localSheetId="1">#REF!</definedName>
    <definedName name="page65" localSheetId="2">#REF!</definedName>
    <definedName name="page65">#REF!</definedName>
    <definedName name="page66" localSheetId="0">#REF!</definedName>
    <definedName name="page66" localSheetId="1">#REF!</definedName>
    <definedName name="page66" localSheetId="2">#REF!</definedName>
    <definedName name="page66">#REF!</definedName>
    <definedName name="page67" localSheetId="0">#REF!</definedName>
    <definedName name="page67" localSheetId="1">#REF!</definedName>
    <definedName name="page67" localSheetId="2">#REF!</definedName>
    <definedName name="page67">#REF!</definedName>
    <definedName name="page68" localSheetId="0">#REF!</definedName>
    <definedName name="page68" localSheetId="2">#REF!</definedName>
    <definedName name="page68">#REF!</definedName>
    <definedName name="page69" localSheetId="0">#REF!</definedName>
    <definedName name="page69" localSheetId="2">#REF!</definedName>
    <definedName name="page69">#REF!</definedName>
    <definedName name="Page7" localSheetId="0">#REF!</definedName>
    <definedName name="Page7" localSheetId="2">#REF!</definedName>
    <definedName name="Page7">#REF!</definedName>
    <definedName name="page8" localSheetId="0">#REF!</definedName>
    <definedName name="page8" localSheetId="2">#REF!</definedName>
    <definedName name="page8">#REF!</definedName>
    <definedName name="PALL" localSheetId="0">#REF!</definedName>
    <definedName name="PALL" localSheetId="2">#REF!</definedName>
    <definedName name="PALL">#REF!</definedName>
    <definedName name="paste.cell" localSheetId="0">'[50]1993'!#REF!</definedName>
    <definedName name="paste.cell" localSheetId="1">'[50]1993'!#REF!</definedName>
    <definedName name="paste.cell" localSheetId="2">'[50]1993'!#REF!</definedName>
    <definedName name="paste.cell">'[50]1993'!#REF!</definedName>
    <definedName name="patrickrrate">'[67]Invoicing Hours &amp; Dollars'!$Y$25</definedName>
    <definedName name="paulwrate">'[67]Invoicing Hours &amp; Dollars'!$Y$20</definedName>
    <definedName name="PBLOCK" localSheetId="0">#REF!</definedName>
    <definedName name="PBLOCK" localSheetId="1">#REF!</definedName>
    <definedName name="PBLOCK" localSheetId="2">#REF!</definedName>
    <definedName name="PBLOCK">#REF!</definedName>
    <definedName name="PBLOCKWZ" localSheetId="0">#REF!</definedName>
    <definedName name="PBLOCKWZ" localSheetId="1">#REF!</definedName>
    <definedName name="PBLOCKWZ" localSheetId="2">#REF!</definedName>
    <definedName name="PBLOCKWZ">#REF!</definedName>
    <definedName name="PCOMP" localSheetId="0">#REF!</definedName>
    <definedName name="PCOMP" localSheetId="1">#REF!</definedName>
    <definedName name="PCOMP" localSheetId="2">#REF!</definedName>
    <definedName name="PCOMP">#REF!</definedName>
    <definedName name="PCOMPOSITES" localSheetId="0">#REF!</definedName>
    <definedName name="PCOMPOSITES" localSheetId="2">#REF!</definedName>
    <definedName name="PCOMPOSITES">#REF!</definedName>
    <definedName name="PCOMPWZ" localSheetId="0">#REF!</definedName>
    <definedName name="PCOMPWZ" localSheetId="2">#REF!</definedName>
    <definedName name="PCOMPWZ">#REF!</definedName>
    <definedName name="PE_Lookup" localSheetId="0">'[21]Exhibit 1'!#REF!</definedName>
    <definedName name="PE_Lookup" localSheetId="1">'[21]Exhibit 1'!#REF!</definedName>
    <definedName name="PE_Lookup" localSheetId="2">'[21]Exhibit 1'!#REF!</definedName>
    <definedName name="PE_Lookup">'[21]Exhibit 1'!#REF!</definedName>
    <definedName name="Peak" localSheetId="1">'[21]Base NPC'!#REF!</definedName>
    <definedName name="Peak" localSheetId="2">'[21]Base NPC'!#REF!</definedName>
    <definedName name="Peak">'[21]Base NPC'!#REF!</definedName>
    <definedName name="PeakMethod">[12]Inputs!$T$5</definedName>
    <definedName name="Period2">[10]Inputs!$C$5</definedName>
    <definedName name="pete" localSheetId="0" hidden="1">{#N/A,#N/A,FALSE,"Bgt";#N/A,#N/A,FALSE,"Act";#N/A,#N/A,FALSE,"Chrt Data";#N/A,#N/A,FALSE,"Bus Result";#N/A,#N/A,FALSE,"Main Charts";#N/A,#N/A,FALSE,"P&amp;L Ttl";#N/A,#N/A,FALSE,"P&amp;L C_Ttl";#N/A,#N/A,FALSE,"P&amp;L C_Oct";#N/A,#N/A,FALSE,"P&amp;L C_Sep";#N/A,#N/A,FALSE,"1996";#N/A,#N/A,FALSE,"Data"}</definedName>
    <definedName name="pete" localSheetId="1" hidden="1">{#N/A,#N/A,FALSE,"Bgt";#N/A,#N/A,FALSE,"Act";#N/A,#N/A,FALSE,"Chrt Data";#N/A,#N/A,FALSE,"Bus Result";#N/A,#N/A,FALSE,"Main Charts";#N/A,#N/A,FALSE,"P&amp;L Ttl";#N/A,#N/A,FALSE,"P&amp;L C_Ttl";#N/A,#N/A,FALSE,"P&amp;L C_Oct";#N/A,#N/A,FALSE,"P&amp;L C_Sep";#N/A,#N/A,FALSE,"1996";#N/A,#N/A,FALSE,"Data"}</definedName>
    <definedName name="pete" localSheetId="2"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LUG" localSheetId="0">#REF!</definedName>
    <definedName name="PLUG" localSheetId="1">#REF!</definedName>
    <definedName name="PLUG" localSheetId="2">#REF!</definedName>
    <definedName name="PLUG">#REF!</definedName>
    <definedName name="PMAC" localSheetId="0">[40]Backup!#REF!</definedName>
    <definedName name="PMAC" localSheetId="1">[40]Backup!#REF!</definedName>
    <definedName name="PMAC" localSheetId="2">[40]Backup!#REF!</definedName>
    <definedName name="PMAC">[40]Backup!#REF!</definedName>
    <definedName name="PostDE" localSheetId="1">[20]Variables!#REF!</definedName>
    <definedName name="PostDE">[20]Variables!#REF!</definedName>
    <definedName name="PostDG">[20]Variables!#REF!</definedName>
    <definedName name="PostInstallInspection_CompletedNotify">'[76]WSB Monthly p.1-3 Projects'!#REF!</definedName>
    <definedName name="PostInstallInspection_Ordered">'[76]WSB Monthly p.1-3 Projects'!#REF!</definedName>
    <definedName name="PreDG">[20]Variables!#REF!</definedName>
    <definedName name="Pref">[27]Variables!$AQ$26</definedName>
    <definedName name="Pref_">'[9]Summary Table'!$K$20</definedName>
    <definedName name="PrefCost">[27]Variables!$AT$26</definedName>
    <definedName name="PreInstallInspection_Date">'[76]WSB Monthly p.1-3 Projects'!#REF!</definedName>
    <definedName name="PreInstallInspection_Ordered">'[76]WSB Monthly p.1-3 Projects'!#REF!</definedName>
    <definedName name="PRESENT" localSheetId="0">#REF!</definedName>
    <definedName name="PRESENT" localSheetId="1">#REF!</definedName>
    <definedName name="PRESENT" localSheetId="2">#REF!</definedName>
    <definedName name="PRESENT">#REF!</definedName>
    <definedName name="PRICCHNG" localSheetId="0">#REF!</definedName>
    <definedName name="PRICCHNG" localSheetId="1">#REF!</definedName>
    <definedName name="PRICCHNG" localSheetId="2">#REF!</definedName>
    <definedName name="PRICCHNG">#REF!</definedName>
    <definedName name="PricingInfo" localSheetId="0" hidden="1">[4]Inputs!#REF!</definedName>
    <definedName name="PricingInfo" localSheetId="1" hidden="1">[4]Inputs!#REF!</definedName>
    <definedName name="PricingInfo" localSheetId="2" hidden="1">[4]Inputs!#REF!</definedName>
    <definedName name="PricingInfo" hidden="1">[4]Inputs!#REF!</definedName>
    <definedName name="_xlnm.Print_Area" localSheetId="0">#REF!</definedName>
    <definedName name="_xlnm.Print_Area" localSheetId="1">'Attachment C'!$A$1:$P$23</definedName>
    <definedName name="_xlnm.Print_Area" localSheetId="2">'Attachment D'!$A$1:$L$36</definedName>
    <definedName name="_xlnm.Print_Area">#REF!</definedName>
    <definedName name="ProjectCounts_Database">'[94]Forecasting - UT'!#REF!</definedName>
    <definedName name="PROPOSED" localSheetId="0">#REF!</definedName>
    <definedName name="PROPOSED" localSheetId="1">#REF!</definedName>
    <definedName name="PROPOSED" localSheetId="2">#REF!</definedName>
    <definedName name="PROPOSED">#REF!</definedName>
    <definedName name="ProRate1" localSheetId="0">#REF!</definedName>
    <definedName name="ProRate1" localSheetId="1">#REF!</definedName>
    <definedName name="ProRate1" localSheetId="2">#REF!</definedName>
    <definedName name="ProRate1">#REF!</definedName>
    <definedName name="PSATable">[51]Hermiston!$A$32:$E$57</definedName>
    <definedName name="PTABLES" localSheetId="0">#REF!</definedName>
    <definedName name="PTABLES" localSheetId="1">#REF!</definedName>
    <definedName name="PTABLES" localSheetId="2">#REF!</definedName>
    <definedName name="PTABLES">#REF!</definedName>
    <definedName name="PTDMOD" localSheetId="0">#REF!</definedName>
    <definedName name="PTDMOD" localSheetId="1">#REF!</definedName>
    <definedName name="PTDMOD" localSheetId="2">#REF!</definedName>
    <definedName name="PTDMOD">#REF!</definedName>
    <definedName name="PTDROLL" localSheetId="0">#REF!</definedName>
    <definedName name="PTDROLL" localSheetId="1">#REF!</definedName>
    <definedName name="PTDROLL" localSheetId="2">#REF!</definedName>
    <definedName name="PTDROLL">#REF!</definedName>
    <definedName name="PTMOD" localSheetId="0">#REF!</definedName>
    <definedName name="PTMOD" localSheetId="2">#REF!</definedName>
    <definedName name="PTMOD">#REF!</definedName>
    <definedName name="PTROLL" localSheetId="0">#REF!</definedName>
    <definedName name="PTROLL" localSheetId="2">#REF!</definedName>
    <definedName name="PTROLL">#REF!</definedName>
    <definedName name="Purchases">[43]lookup!$C$21:$D$64</definedName>
    <definedName name="PWORKBACK" localSheetId="0">#REF!</definedName>
    <definedName name="PWORKBACK" localSheetId="1">#REF!</definedName>
    <definedName name="PWORKBACK" localSheetId="2">#REF!</definedName>
    <definedName name="PWORKBACK">#REF!</definedName>
    <definedName name="QFs">[43]lookup!$C$66:$D$96</definedName>
    <definedName name="qry2004DataSort">#REF!</definedName>
    <definedName name="qryExpressSummary">#REF!</definedName>
    <definedName name="qryProjectSummary">#REF!</definedName>
    <definedName name="Query1" localSheetId="0">#REF!</definedName>
    <definedName name="Query1" localSheetId="1">#REF!</definedName>
    <definedName name="Query1" localSheetId="2">#REF!</definedName>
    <definedName name="Query1">#REF!</definedName>
    <definedName name="RateBaseType">[68]Variables!$AP$14</definedName>
    <definedName name="RateCd" localSheetId="0">#REF!</definedName>
    <definedName name="RateCd" localSheetId="1">#REF!</definedName>
    <definedName name="RateCd" localSheetId="2">#REF!</definedName>
    <definedName name="RateCd">#REF!</definedName>
    <definedName name="Rates" localSheetId="0">[95]Codes!$A$1:$C$308</definedName>
    <definedName name="Rates" localSheetId="1">#REF!</definedName>
    <definedName name="Rates" localSheetId="2">#REF!</definedName>
    <definedName name="Rates">#REF!</definedName>
    <definedName name="RC_ADJ" localSheetId="0">#REF!</definedName>
    <definedName name="RC_ADJ" localSheetId="2">#REF!</definedName>
    <definedName name="RC_ADJ">#REF!</definedName>
    <definedName name="REAWY">'[96]Consolidated Submissions'!#REF!</definedName>
    <definedName name="recyear">#REF!</definedName>
    <definedName name="recyear1">#REF!</definedName>
    <definedName name="Report_Year">'[76]Date &amp; Goal'!$R$2</definedName>
    <definedName name="ReportDates_List">[90]!Table2[Report Dates]</definedName>
    <definedName name="ReportTimeDef" localSheetId="0">#REF!</definedName>
    <definedName name="ReportTimeDef" localSheetId="2">#REF!</definedName>
    <definedName name="ReportTimeDef">#REF!</definedName>
    <definedName name="ReportYear" localSheetId="0">#REF!</definedName>
    <definedName name="ReportYear" localSheetId="2">#REF!</definedName>
    <definedName name="ReportYear">#REF!</definedName>
    <definedName name="RESADJ" localSheetId="0">#REF!</definedName>
    <definedName name="RESADJ" localSheetId="2">#REF!</definedName>
    <definedName name="RESADJ">#REF!</definedName>
    <definedName name="RESIDENTIAL" localSheetId="0">#REF!</definedName>
    <definedName name="RESIDENTIAL" localSheetId="2">#REF!</definedName>
    <definedName name="RESIDENTIAL">#REF!</definedName>
    <definedName name="ResourceSupplier">[19]Variables!$D$28</definedName>
    <definedName name="retail" localSheetId="0" hidden="1">{#N/A,#N/A,FALSE,"Loans";#N/A,#N/A,FALSE,"Program Costs";#N/A,#N/A,FALSE,"Measures";#N/A,#N/A,FALSE,"Net Lost Rev";#N/A,#N/A,FALSE,"Incentive"}</definedName>
    <definedName name="retail" localSheetId="1" hidden="1">{#N/A,#N/A,FALSE,"Loans";#N/A,#N/A,FALSE,"Program Costs";#N/A,#N/A,FALSE,"Measures";#N/A,#N/A,FALSE,"Net Lost Rev";#N/A,#N/A,FALSE,"Incentive"}</definedName>
    <definedName name="retail" localSheetId="2"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0" hidden="1">{#N/A,#N/A,FALSE,"Loans";#N/A,#N/A,FALSE,"Program Costs";#N/A,#N/A,FALSE,"Measures";#N/A,#N/A,FALSE,"Net Lost Rev";#N/A,#N/A,FALSE,"Incentive"}</definedName>
    <definedName name="retail_CC" localSheetId="1" hidden="1">{#N/A,#N/A,FALSE,"Loans";#N/A,#N/A,FALSE,"Program Costs";#N/A,#N/A,FALSE,"Measures";#N/A,#N/A,FALSE,"Net Lost Rev";#N/A,#N/A,FALSE,"Incentive"}</definedName>
    <definedName name="retail_CC" localSheetId="2"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0" hidden="1">{#N/A,#N/A,FALSE,"Loans";#N/A,#N/A,FALSE,"Program Costs";#N/A,#N/A,FALSE,"Measures";#N/A,#N/A,FALSE,"Net Lost Rev";#N/A,#N/A,FALSE,"Incentive"}</definedName>
    <definedName name="retail_CC1" localSheetId="1" hidden="1">{#N/A,#N/A,FALSE,"Loans";#N/A,#N/A,FALSE,"Program Costs";#N/A,#N/A,FALSE,"Measures";#N/A,#N/A,FALSE,"Net Lost Rev";#N/A,#N/A,FALSE,"Incentive"}</definedName>
    <definedName name="retail_CC1" localSheetId="2" hidden="1">{#N/A,#N/A,FALSE,"Loans";#N/A,#N/A,FALSE,"Program Costs";#N/A,#N/A,FALSE,"Measures";#N/A,#N/A,FALSE,"Net Lost Rev";#N/A,#N/A,FALSE,"Incentive"}</definedName>
    <definedName name="retail_CC1" hidden="1">{#N/A,#N/A,FALSE,"Loans";#N/A,#N/A,FALSE,"Program Costs";#N/A,#N/A,FALSE,"Measures";#N/A,#N/A,FALSE,"Net Lost Rev";#N/A,#N/A,FALSE,"Incentive"}</definedName>
    <definedName name="RetailRate_BS_2018">'[79]3-Inputs'!$G$23</definedName>
    <definedName name="RetailRate_BS_2020">'[79]3-Inputs'!$G$25</definedName>
    <definedName name="RetailRate_BS_2022">'[97]3-Inputs'!$G$23</definedName>
    <definedName name="RetailRate_C">'[72]3-Inputs'!$D$23</definedName>
    <definedName name="RetailRate_C_2018">'[98]3-Inputs'!$D$23</definedName>
    <definedName name="RetailRate_C_2019">'[98]3-Inputs'!$D$24</definedName>
    <definedName name="RetailRate_C_2020">'[98]3-Inputs'!$D$25</definedName>
    <definedName name="RetailRate_C_2022">'[97]3-Inputs'!$D$23</definedName>
    <definedName name="RetailRate_I">'[72]3-Inputs'!$E$23</definedName>
    <definedName name="RetailRate_I_2018">'[98]3-Inputs'!$E$23</definedName>
    <definedName name="RetailRate_I_2019">'[98]3-Inputs'!$E$24</definedName>
    <definedName name="RetailRate_I_2020">'[98]3-Inputs'!$E$25</definedName>
    <definedName name="RetailRate_I_2022">'[97]3-Inputs'!$E$23</definedName>
    <definedName name="RetailRate_Irr">'[72]3-Inputs'!$F$23</definedName>
    <definedName name="RetailRate_Irr_2018">'[98]3-Inputs'!$F$23</definedName>
    <definedName name="RetailRate_Irr_2019">'[98]3-Inputs'!$F$24</definedName>
    <definedName name="RetailRate_Irr_2020">'[98]3-Inputs'!$F$25</definedName>
    <definedName name="RetailRate_Irr_2022">'[97]3-Inputs'!$F$23</definedName>
    <definedName name="RetailRate_LC">'[72]3-Inputs'!$G$23</definedName>
    <definedName name="RetailRate_LC_2018">'[98]3-Inputs'!$G$23</definedName>
    <definedName name="RetailRate_LC_2019">'[98]3-Inputs'!$G$24</definedName>
    <definedName name="RetailRate_LC_2020">'[98]3-Inputs'!$G$25</definedName>
    <definedName name="RetailRate_R">'[72]3-Inputs'!$C$23</definedName>
    <definedName name="RetailRate_R_2013">'[80]3-Inputs'!$C$25</definedName>
    <definedName name="RetailRate_R_2014">'[80]3-Inputs'!$C$26</definedName>
    <definedName name="RetailRate_R_2015">'[80]3-Inputs'!$C$27</definedName>
    <definedName name="RetailRate_R_2017">'[98]3-Inputs'!$C$23</definedName>
    <definedName name="RetailRate_R_2018">'[99]3-Inputs'!$C$23</definedName>
    <definedName name="RetailRate_R_2019">'[99]3-Inputs'!$C$24</definedName>
    <definedName name="RetailRate_R_2020">'[99]3-Inputs'!$C$25</definedName>
    <definedName name="RetailRate_R_2022">'[97]3-Inputs'!$C$23</definedName>
    <definedName name="REV_SCHD" localSheetId="0">#REF!</definedName>
    <definedName name="REV_SCHD" localSheetId="1">#REF!</definedName>
    <definedName name="REV_SCHD" localSheetId="2">#REF!</definedName>
    <definedName name="REV_SCHD">#REF!</definedName>
    <definedName name="RevCl" localSheetId="0">#REF!</definedName>
    <definedName name="RevCl" localSheetId="1">#REF!</definedName>
    <definedName name="RevCl" localSheetId="2">#REF!</definedName>
    <definedName name="RevCl">#REF!</definedName>
    <definedName name="RevClass" localSheetId="0">[95]Codes!$F$2:$G$10</definedName>
    <definedName name="RevClass" localSheetId="1">#REF!</definedName>
    <definedName name="RevClass" localSheetId="2">#REF!</definedName>
    <definedName name="RevClass">#REF!</definedName>
    <definedName name="Revenue_by_month_take_2" localSheetId="0">#REF!</definedName>
    <definedName name="Revenue_by_month_take_2" localSheetId="2">#REF!</definedName>
    <definedName name="Revenue_by_month_take_2">#REF!</definedName>
    <definedName name="revenue3" localSheetId="0">#REF!</definedName>
    <definedName name="revenue3" localSheetId="2">#REF!</definedName>
    <definedName name="revenue3">#REF!</definedName>
    <definedName name="RevenueCheck" localSheetId="0">#REF!</definedName>
    <definedName name="RevenueCheck" localSheetId="2">#REF!</definedName>
    <definedName name="RevenueCheck">#REF!</definedName>
    <definedName name="Revenues" localSheetId="0">#REF!</definedName>
    <definedName name="Revenues" localSheetId="2">#REF!</definedName>
    <definedName name="Revenues">#REF!</definedName>
    <definedName name="RevenueSum">"GRID Thermal Revenue!R2C1:R4C2"</definedName>
    <definedName name="RevenueTax">[20]Variables!$B$29</definedName>
    <definedName name="RevReqSettle" localSheetId="0">#REF!</definedName>
    <definedName name="RevReqSettle" localSheetId="1">#REF!</definedName>
    <definedName name="RevReqSettle" localSheetId="2">#REF!</definedName>
    <definedName name="RevReqSettle">#REF!</definedName>
    <definedName name="REVVSTRS" localSheetId="0">#REF!</definedName>
    <definedName name="REVVSTRS" localSheetId="1">#REF!</definedName>
    <definedName name="REVVSTRS" localSheetId="2">#REF!</definedName>
    <definedName name="REVVSTRS">#REF!</definedName>
    <definedName name="RISFORM" localSheetId="0">#REF!</definedName>
    <definedName name="RISFORM" localSheetId="1">#REF!</definedName>
    <definedName name="RISFORM" localSheetId="2">#REF!</definedName>
    <definedName name="RISFORM">#REF!</definedName>
    <definedName name="rrr" localSheetId="0" hidden="1">{"PRINT",#N/A,TRUE,"APPA";"PRINT",#N/A,TRUE,"APS";"PRINT",#N/A,TRUE,"BHPL";"PRINT",#N/A,TRUE,"BHPL2";"PRINT",#N/A,TRUE,"CDWR";"PRINT",#N/A,TRUE,"EWEB";"PRINT",#N/A,TRUE,"LADWP";"PRINT",#N/A,TRUE,"NEVBASE"}</definedName>
    <definedName name="rrr" localSheetId="1" hidden="1">{"PRINT",#N/A,TRUE,"APPA";"PRINT",#N/A,TRUE,"APS";"PRINT",#N/A,TRUE,"BHPL";"PRINT",#N/A,TRUE,"BHPL2";"PRINT",#N/A,TRUE,"CDWR";"PRINT",#N/A,TRUE,"EWEB";"PRINT",#N/A,TRUE,"LADWP";"PRINT",#N/A,TRUE,"NEVBASE"}</definedName>
    <definedName name="rrr" localSheetId="2"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Sales">[43]lookup!$C$3:$D$19</definedName>
    <definedName name="SAPBEXrevision" hidden="1">1</definedName>
    <definedName name="SAPBEXsysID" hidden="1">"BWP"</definedName>
    <definedName name="SAPBEXwbID" hidden="1">"44KU92Q9LH2VK4DK86GZ93AXN"</definedName>
    <definedName name="savings_score_lookup">[83]Savings!$D$81:$L$135</definedName>
    <definedName name="Sch25Split">[52]Inputs!$N$29</definedName>
    <definedName name="SCH33CUSTS" localSheetId="0">#REF!</definedName>
    <definedName name="SCH33CUSTS" localSheetId="1">#REF!</definedName>
    <definedName name="SCH33CUSTS" localSheetId="2">#REF!</definedName>
    <definedName name="SCH33CUSTS">#REF!</definedName>
    <definedName name="SCH48ADJ" localSheetId="0">#REF!</definedName>
    <definedName name="SCH48ADJ" localSheetId="1">#REF!</definedName>
    <definedName name="SCH48ADJ" localSheetId="2">#REF!</definedName>
    <definedName name="SCH48ADJ">#REF!</definedName>
    <definedName name="SCH98NOR" localSheetId="0">#REF!</definedName>
    <definedName name="SCH98NOR" localSheetId="1">#REF!</definedName>
    <definedName name="SCH98NOR" localSheetId="2">#REF!</definedName>
    <definedName name="SCH98NOR">#REF!</definedName>
    <definedName name="SCHED47" localSheetId="0">#REF!</definedName>
    <definedName name="SCHED47" localSheetId="2">#REF!</definedName>
    <definedName name="SCHED47">#REF!</definedName>
    <definedName name="Schedule" localSheetId="0">[66]Inputs!$N$14</definedName>
    <definedName name="Schedule">[16]Inputs!$N$14</definedName>
    <definedName name="se" localSheetId="0">#REF!</definedName>
    <definedName name="se" localSheetId="1">#REF!</definedName>
    <definedName name="se" localSheetId="2">#REF!</definedName>
    <definedName name="se">#REF!</definedName>
    <definedName name="SECOND" localSheetId="0">[60]Jan!#REF!</definedName>
    <definedName name="SECOND" localSheetId="1">[1]Jan!#REF!</definedName>
    <definedName name="SECOND" localSheetId="2">[1]Jan!#REF!</definedName>
    <definedName name="SECOND">[1]Jan!#REF!</definedName>
    <definedName name="SEP" localSheetId="0">[60]Jan!#REF!</definedName>
    <definedName name="SEP" localSheetId="1">#REF!</definedName>
    <definedName name="SEP" localSheetId="2">#REF!</definedName>
    <definedName name="SEP">#REF!</definedName>
    <definedName name="SEPT" localSheetId="0">#REF!</definedName>
    <definedName name="SEPT" localSheetId="1">#REF!</definedName>
    <definedName name="SEPT" localSheetId="2">#REF!</definedName>
    <definedName name="SEPT">#REF!</definedName>
    <definedName name="September_2001_305_Detail" localSheetId="0">#REF!</definedName>
    <definedName name="September_2001_305_Detail" localSheetId="1">#REF!</definedName>
    <definedName name="September_2001_305_Detail" localSheetId="2">#REF!</definedName>
    <definedName name="September_2001_305_Detail">#REF!</definedName>
    <definedName name="SERVICES_3" localSheetId="0">#REF!</definedName>
    <definedName name="SERVICES_3" localSheetId="2">#REF!</definedName>
    <definedName name="SERVICES_3">#REF!</definedName>
    <definedName name="sg" localSheetId="0">#REF!</definedName>
    <definedName name="sg" localSheetId="2">#REF!</definedName>
    <definedName name="sg">#REF!</definedName>
    <definedName name="shapefactortable">'[23]GAS CURVE Engine'!$AW$3:$CB$34</definedName>
    <definedName name="shit" localSheetId="0" hidden="1">{"PRINT",#N/A,TRUE,"APPA";"PRINT",#N/A,TRUE,"APS";"PRINT",#N/A,TRUE,"BHPL";"PRINT",#N/A,TRUE,"BHPL2";"PRINT",#N/A,TRUE,"CDWR";"PRINT",#N/A,TRUE,"EWEB";"PRINT",#N/A,TRUE,"LADWP";"PRINT",#N/A,TRUE,"NEVBASE"}</definedName>
    <definedName name="shit" localSheetId="1" hidden="1">{"PRINT",#N/A,TRUE,"APPA";"PRINT",#N/A,TRUE,"APS";"PRINT",#N/A,TRUE,"BHPL";"PRINT",#N/A,TRUE,"BHPL2";"PRINT",#N/A,TRUE,"CDWR";"PRINT",#N/A,TRUE,"EWEB";"PRINT",#N/A,TRUE,"LADWP";"PRINT",#N/A,TRUE,"NEVBASE"}</definedName>
    <definedName name="shit" localSheetId="2"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T">[20]Variables!$AF$32</definedName>
    <definedName name="SITRate">[8]Inputs!$H$20</definedName>
    <definedName name="SpecMaint" localSheetId="0" hidden="1">{#N/A,#N/A,FALSE,"Summary";#N/A,#N/A,FALSE,"SmPlants";#N/A,#N/A,FALSE,"Utah";#N/A,#N/A,FALSE,"Idaho";#N/A,#N/A,FALSE,"Lewis River";#N/A,#N/A,FALSE,"NrthUmpq";#N/A,#N/A,FALSE,"KlamRog"}</definedName>
    <definedName name="SpecMaint" localSheetId="1" hidden="1">{#N/A,#N/A,FALSE,"Summary";#N/A,#N/A,FALSE,"SmPlants";#N/A,#N/A,FALSE,"Utah";#N/A,#N/A,FALSE,"Idaho";#N/A,#N/A,FALSE,"Lewis River";#N/A,#N/A,FALSE,"NrthUmpq";#N/A,#N/A,FALSE,"KlamRog"}</definedName>
    <definedName name="SpecMaint" localSheetId="2" hidden="1">{#N/A,#N/A,FALSE,"Summary";#N/A,#N/A,FALSE,"SmPlants";#N/A,#N/A,FALSE,"Utah";#N/A,#N/A,FALSE,"Idaho";#N/A,#N/A,FALSE,"Lewis River";#N/A,#N/A,FALSE,"NrthUmpq";#N/A,#N/A,FALSE,"KlamRog"}</definedName>
    <definedName name="SpecMaint" hidden="1">{#N/A,#N/A,FALSE,"Summary";#N/A,#N/A,FALSE,"SmPlants";#N/A,#N/A,FALSE,"Utah";#N/A,#N/A,FALSE,"Idaho";#N/A,#N/A,FALSE,"Lewis River";#N/A,#N/A,FALSE,"NrthUmpq";#N/A,#N/A,FALSE,"KlamRog"}</definedName>
    <definedName name="spippw" localSheetId="0" hidden="1">{#N/A,#N/A,FALSE,"Actual";#N/A,#N/A,FALSE,"Normalized";#N/A,#N/A,FALSE,"Electric Actual";#N/A,#N/A,FALSE,"Electric Normalized"}</definedName>
    <definedName name="spippw" localSheetId="1" hidden="1">{#N/A,#N/A,FALSE,"Actual";#N/A,#N/A,FALSE,"Normalized";#N/A,#N/A,FALSE,"Electric Actual";#N/A,#N/A,FALSE,"Electric Normalized"}</definedName>
    <definedName name="spippw" localSheetId="2" hidden="1">{#N/A,#N/A,FALSE,"Actual";#N/A,#N/A,FALSE,"Normalized";#N/A,#N/A,FALSE,"Electric Actual";#N/A,#N/A,FALSE,"Electric Normalized"}</definedName>
    <definedName name="spippw" hidden="1">{#N/A,#N/A,FALSE,"Actual";#N/A,#N/A,FALSE,"Normalized";#N/A,#N/A,FALSE,"Electric Actual";#N/A,#N/A,FALSE,"Electric Normalized"}</definedName>
    <definedName name="SpringYear" localSheetId="0">#REF!</definedName>
    <definedName name="SpringYear" localSheetId="2">#REF!</definedName>
    <definedName name="SpringYear">#REF!</definedName>
    <definedName name="SPWS_WBID">"12F19027-1C25-43D5-BF1F-44D7E5A374C0"</definedName>
    <definedName name="ss" localSheetId="0" hidden="1">{"PRINT",#N/A,TRUE,"APPA";"PRINT",#N/A,TRUE,"APS";"PRINT",#N/A,TRUE,"BHPL";"PRINT",#N/A,TRUE,"BHPL2";"PRINT",#N/A,TRUE,"CDWR";"PRINT",#N/A,TRUE,"EWEB";"PRINT",#N/A,TRUE,"LADWP";"PRINT",#N/A,TRUE,"NEVBASE"}</definedName>
    <definedName name="ss" localSheetId="1" hidden="1">{"PRINT",#N/A,TRUE,"APPA";"PRINT",#N/A,TRUE,"APS";"PRINT",#N/A,TRUE,"BHPL";"PRINT",#N/A,TRUE,"BHPL2";"PRINT",#N/A,TRUE,"CDWR";"PRINT",#N/A,TRUE,"EWEB";"PRINT",#N/A,TRUE,"LADWP";"PRINT",#N/A,TRUE,"NEVBASE"}</definedName>
    <definedName name="ss" localSheetId="2" hidden="1">{"PRINT",#N/A,TRUE,"APPA";"PRINT",#N/A,TRUE,"APS";"PRINT",#N/A,TRUE,"BHPL";"PRINT",#N/A,TRUE,"BHPL2";"PRINT",#N/A,TRUE,"CDWR";"PRINT",#N/A,TRUE,"EWEB";"PRINT",#N/A,TRUE,"LADWP";"PRINT",#N/A,TRUE,"NEVBASE"}</definedName>
    <definedName name="ss" hidden="1">{"PRINT",#N/A,TRUE,"APPA";"PRINT",#N/A,TRUE,"APS";"PRINT",#N/A,TRUE,"BHPL";"PRINT",#N/A,TRUE,"BHPL2";"PRINT",#N/A,TRUE,"CDWR";"PRINT",#N/A,TRUE,"EWEB";"PRINT",#N/A,TRUE,"LADWP";"PRINT",#N/A,TRUE,"NEVBASE"}</definedName>
    <definedName name="ST_Bottom1">[22]Variance!#REF!</definedName>
    <definedName name="ST_Top1">[22]Variance!#REF!</definedName>
    <definedName name="ST_Top2">[22]Variance!#REF!</definedName>
    <definedName name="ST_Top3" localSheetId="0">#REF!</definedName>
    <definedName name="ST_Top3" localSheetId="1">#REF!</definedName>
    <definedName name="ST_Top3" localSheetId="2">#REF!</definedName>
    <definedName name="ST_Top3">#REF!</definedName>
    <definedName name="standard1" localSheetId="0" hidden="1">{"YTD-Total",#N/A,FALSE,"Provision"}</definedName>
    <definedName name="standard1" localSheetId="1" hidden="1">{"YTD-Total",#N/A,FALSE,"Provision"}</definedName>
    <definedName name="standard1" localSheetId="2" hidden="1">{"YTD-Total",#N/A,FALSE,"Provision"}</definedName>
    <definedName name="standard1" hidden="1">{"YTD-Total",#N/A,FALSE,"Provision"}</definedName>
    <definedName name="START" localSheetId="0">[60]Jan!#REF!</definedName>
    <definedName name="START">[1]Jan!#REF!</definedName>
    <definedName name="startDate" localSheetId="0">#REF!</definedName>
    <definedName name="startDate" localSheetId="2">#REF!</definedName>
    <definedName name="startDate">#REF!</definedName>
    <definedName name="startmonth">'[23]GAS CURVE Engine'!$N$2</definedName>
    <definedName name="startmonth1">'[23]OTC Gas Quotes'!$L$6</definedName>
    <definedName name="startmonth10">'[23]OTC Gas Quotes'!$L$15</definedName>
    <definedName name="startmonth2">'[23]OTC Gas Quotes'!$L$7</definedName>
    <definedName name="startmonth3">'[23]OTC Gas Quotes'!$L$8</definedName>
    <definedName name="startmonth4">'[23]OTC Gas Quotes'!$L$9</definedName>
    <definedName name="startmonth5">'[23]OTC Gas Quotes'!$L$10</definedName>
    <definedName name="startmonth6">'[23]OTC Gas Quotes'!$L$11</definedName>
    <definedName name="startmonth7">'[23]OTC Gas Quotes'!$L$12</definedName>
    <definedName name="startmonth8">'[23]OTC Gas Quotes'!$L$13</definedName>
    <definedName name="startmonth9">'[23]OTC Gas Quotes'!$L$14</definedName>
    <definedName name="state" localSheetId="0">[74]DATA!$Z$2:$Z$3000</definedName>
    <definedName name="State">[10]Inputs!$C$4</definedName>
    <definedName name="Storage">[43]lookup!$C$109:$D$126</definedName>
    <definedName name="StudyName">[81]Main!$S$5</definedName>
    <definedName name="SUM_TAB1" localSheetId="0">#REF!</definedName>
    <definedName name="SUM_TAB1" localSheetId="1">#REF!</definedName>
    <definedName name="SUM_TAB1" localSheetId="2">#REF!</definedName>
    <definedName name="SUM_TAB1">#REF!</definedName>
    <definedName name="SUM_TAB2" localSheetId="0">#REF!</definedName>
    <definedName name="SUM_TAB2" localSheetId="1">#REF!</definedName>
    <definedName name="SUM_TAB2" localSheetId="2">#REF!</definedName>
    <definedName name="SUM_TAB2">#REF!</definedName>
    <definedName name="SUM_TAB3" localSheetId="0">#REF!</definedName>
    <definedName name="SUM_TAB3" localSheetId="1">#REF!</definedName>
    <definedName name="SUM_TAB3" localSheetId="2">#REF!</definedName>
    <definedName name="SUM_TAB3">#REF!</definedName>
    <definedName name="susanhrate">'[67]Invoicing Hours &amp; Dollars'!$Y$21</definedName>
    <definedName name="T1_Print" localSheetId="0">#REF!</definedName>
    <definedName name="T1_Print" localSheetId="2">#REF!</definedName>
    <definedName name="T1_Print">#REF!</definedName>
    <definedName name="T2_Print" localSheetId="0">#REF!</definedName>
    <definedName name="T2_Print" localSheetId="2">#REF!</definedName>
    <definedName name="T2_Print">#REF!</definedName>
    <definedName name="T3_Print" localSheetId="0">#REF!</definedName>
    <definedName name="T3_Print" localSheetId="2">#REF!</definedName>
    <definedName name="T3_Print">#REF!</definedName>
    <definedName name="TABLE_1" localSheetId="0">#REF!</definedName>
    <definedName name="TABLE_1" localSheetId="2">#REF!</definedName>
    <definedName name="TABLE_1">#REF!</definedName>
    <definedName name="TABLE_2" localSheetId="0">#REF!</definedName>
    <definedName name="TABLE_2" localSheetId="2">#REF!</definedName>
    <definedName name="TABLE_2">#REF!</definedName>
    <definedName name="TABLE_3" localSheetId="0">#REF!</definedName>
    <definedName name="TABLE_3" localSheetId="2">#REF!</definedName>
    <definedName name="TABLE_3">#REF!</definedName>
    <definedName name="TABLE_4" localSheetId="0">#REF!</definedName>
    <definedName name="TABLE_4" localSheetId="2">#REF!</definedName>
    <definedName name="TABLE_4">#REF!</definedName>
    <definedName name="TABLE_4_A" localSheetId="0">#REF!</definedName>
    <definedName name="TABLE_4_A" localSheetId="2">#REF!</definedName>
    <definedName name="TABLE_4_A">#REF!</definedName>
    <definedName name="TABLE_5" localSheetId="0">#REF!</definedName>
    <definedName name="TABLE_5" localSheetId="2">#REF!</definedName>
    <definedName name="TABLE_5">#REF!</definedName>
    <definedName name="TABLE_6" localSheetId="0">#REF!</definedName>
    <definedName name="TABLE_6" localSheetId="2">#REF!</definedName>
    <definedName name="TABLE_6">#REF!</definedName>
    <definedName name="TABLE_7" localSheetId="0">#REF!</definedName>
    <definedName name="TABLE_7" localSheetId="2">#REF!</definedName>
    <definedName name="TABLE_7">#REF!</definedName>
    <definedName name="table1" localSheetId="0">'[100]PC Table updated May 2003'!#REF!</definedName>
    <definedName name="TABLE1" localSheetId="2">#REF!</definedName>
    <definedName name="TABLE1">#REF!</definedName>
    <definedName name="TABLE2" localSheetId="0">#REF!</definedName>
    <definedName name="TABLE2" localSheetId="2">#REF!</definedName>
    <definedName name="TABLE2">#REF!</definedName>
    <definedName name="TABLEA" localSheetId="0">#REF!</definedName>
    <definedName name="TABLEA" localSheetId="2">#REF!</definedName>
    <definedName name="TABLEA">#REF!</definedName>
    <definedName name="TABLEB" localSheetId="0">#REF!</definedName>
    <definedName name="TABLEB" localSheetId="2">#REF!</definedName>
    <definedName name="TABLEB">#REF!</definedName>
    <definedName name="TABLEC" localSheetId="0">#REF!</definedName>
    <definedName name="TABLEC" localSheetId="2">#REF!</definedName>
    <definedName name="TABLEC">#REF!</definedName>
    <definedName name="TABLEONE" localSheetId="0">#REF!</definedName>
    <definedName name="TABLEONE" localSheetId="2">#REF!</definedName>
    <definedName name="TABLEONE">#REF!</definedName>
    <definedName name="Target_Margin">[81]Main!$F$25</definedName>
    <definedName name="TargetInc">[11]Inputs!$K$19</definedName>
    <definedName name="TargetMarginWinter">'[81]Initial L&amp;R (Winter)'!$Z$4</definedName>
    <definedName name="Targetror">[18]Variables!$I$38</definedName>
    <definedName name="TargetROR1">[53]Inputs!$G$30</definedName>
    <definedName name="tbl_LRData">[81]CapacityBalance!$A$2:$Q$1522</definedName>
    <definedName name="TDMOD" localSheetId="0">#REF!</definedName>
    <definedName name="TDMOD" localSheetId="1">#REF!</definedName>
    <definedName name="TDMOD" localSheetId="2">#REF!</definedName>
    <definedName name="TDMOD">#REF!</definedName>
    <definedName name="TDROLL" localSheetId="0">#REF!</definedName>
    <definedName name="TDROLL" localSheetId="1">#REF!</definedName>
    <definedName name="TDROLL" localSheetId="2">#REF!</definedName>
    <definedName name="TDROLL">#REF!</definedName>
    <definedName name="TEMPADJ" localSheetId="0">#REF!</definedName>
    <definedName name="TEMPADJ" localSheetId="1">#REF!</definedName>
    <definedName name="TEMPADJ" localSheetId="2">#REF!</definedName>
    <definedName name="TEMPADJ">#REF!</definedName>
    <definedName name="Test" localSheetId="0">#REF!</definedName>
    <definedName name="Test" localSheetId="2">#REF!</definedName>
    <definedName name="Test">#REF!</definedName>
    <definedName name="Test1" localSheetId="0">#REF!</definedName>
    <definedName name="Test1" localSheetId="2">#REF!</definedName>
    <definedName name="Test1">#REF!</definedName>
    <definedName name="Test2" localSheetId="0">#REF!</definedName>
    <definedName name="Test2" localSheetId="2">#REF!</definedName>
    <definedName name="Test2">#REF!</definedName>
    <definedName name="Test3" localSheetId="0">#REF!</definedName>
    <definedName name="Test3" localSheetId="2">#REF!</definedName>
    <definedName name="Test3">#REF!</definedName>
    <definedName name="Test4" localSheetId="0">#REF!</definedName>
    <definedName name="Test4" localSheetId="2">#REF!</definedName>
    <definedName name="Test4">#REF!</definedName>
    <definedName name="Test5" localSheetId="0">#REF!</definedName>
    <definedName name="Test5" localSheetId="2">#REF!</definedName>
    <definedName name="Test5">#REF!</definedName>
    <definedName name="TestPeriod">[14]Inputs!$C$5</definedName>
    <definedName name="Top" localSheetId="0">#REF!</definedName>
    <definedName name="Top" localSheetId="1">#REF!</definedName>
    <definedName name="Top" localSheetId="2">#REF!</definedName>
    <definedName name="Top">#REF!</definedName>
    <definedName name="TotalRateBase">'[10]G+T+D+R+M'!$H$58</definedName>
    <definedName name="TotTaxRate">[8]Inputs!$H$17</definedName>
    <definedName name="TRANSM_2">[54]Transm2!$A$1:$M$461:'[54]10 Yr FC'!$M$47</definedName>
    <definedName name="UAACT115S" localSheetId="0">'[66]Functional Study'!#REF!</definedName>
    <definedName name="UAACT115S" localSheetId="1">'[16]Functional Study'!#REF!</definedName>
    <definedName name="UAACT115S" localSheetId="2">'[16]Functional Study'!#REF!</definedName>
    <definedName name="UAACT115S">'[16]Functional Study'!#REF!</definedName>
    <definedName name="UAACT550SGW">[8]FuncStudy!$Y$406</definedName>
    <definedName name="UAACT554SGW">[8]FuncStudy!$Y$428</definedName>
    <definedName name="UAcct103">'[10]Functional Study'!$AG$1568</definedName>
    <definedName name="UAcct105Dnpg">'[10]Functional Study'!$AG$1964</definedName>
    <definedName name="UAcct105S">'[10]Functional Study'!$AG$1959</definedName>
    <definedName name="UAcct105Seu">'[10]Functional Study'!$AG$1963</definedName>
    <definedName name="UAcct105SGG">[8]FuncStudy!$Y$1679</definedName>
    <definedName name="UAcct105SGP1">[8]FuncStudy!$Y$1675</definedName>
    <definedName name="UAcct105SGP2">[8]FuncStudy!$Y$1677</definedName>
    <definedName name="UAcct105SGT">[8]FuncStudy!$Y$1676</definedName>
    <definedName name="UAcct105Snppo">'[10]Functional Study'!$AG$1962</definedName>
    <definedName name="UAcct105Snpps">'[10]Functional Study'!$AG$1960</definedName>
    <definedName name="UAcct105Snpt">'[10]Functional Study'!$AG$1961</definedName>
    <definedName name="UAcct1081390">'[14]Func Study'!$AB$2451</definedName>
    <definedName name="UAcct1081390Rcl">'[10]Functional Study'!$AG$2406</definedName>
    <definedName name="UAcct1081390Sou">'[10]Functional Study'!$AG$2403</definedName>
    <definedName name="UAcct1081399">'[14]Func Study'!$AB$2459</definedName>
    <definedName name="UAcct1081399Rcl">'[10]Functional Study'!$AG$2414</definedName>
    <definedName name="UAcct1081399S">'[10]Functional Study'!$AG$2410</definedName>
    <definedName name="UAcct1081399Sep">'[10]Functional Study'!$AG$2411</definedName>
    <definedName name="UAcct108360">'[10]Functional Study'!$AG$2309</definedName>
    <definedName name="UAcct108361">'[10]Functional Study'!$AG$2313</definedName>
    <definedName name="UAcct108362">'[10]Functional Study'!$AG$2317</definedName>
    <definedName name="UAcct108364">'[10]Functional Study'!$AG$2324</definedName>
    <definedName name="UAcct108365">'[10]Functional Study'!$AG$2328</definedName>
    <definedName name="UAcct108366">'[10]Functional Study'!$AG$2332</definedName>
    <definedName name="UAcct108367">'[10]Functional Study'!$AG$2336</definedName>
    <definedName name="UAcct108368">'[10]Functional Study'!$AG$2340</definedName>
    <definedName name="UAcct108369">'[10]Functional Study'!$AG$2344</definedName>
    <definedName name="UAcct108370">'[10]Functional Study'!$AG$2348</definedName>
    <definedName name="UAcct108371">'[10]Functional Study'!$AG$2352</definedName>
    <definedName name="UAcct108372">'[10]Functional Study'!$AG$2356</definedName>
    <definedName name="UAcct108373">'[10]Functional Study'!$AG$2360</definedName>
    <definedName name="UAcct108D">'[10]Functional Study'!$AG$2372</definedName>
    <definedName name="UAcct108D00">'[10]Functional Study'!$AG$2364</definedName>
    <definedName name="UAcct108Ds">'[10]Functional Study'!$AG$2368</definedName>
    <definedName name="UAcct108Ep">'[10]Functional Study'!$AG$2282</definedName>
    <definedName name="UAcct108Epsgp" localSheetId="1">'[11]Functional Study'!#REF!</definedName>
    <definedName name="UAcct108Epsgp" localSheetId="2">'[11]Functional Study'!#REF!</definedName>
    <definedName name="UAcct108Epsgp">'[11]Functional Study'!#REF!</definedName>
    <definedName name="UAcct108Gpcn">'[10]Functional Study'!$AG$2386</definedName>
    <definedName name="UAcct108Gps">'[10]Functional Study'!$AG$2382</definedName>
    <definedName name="UAcct108Gpse">'[10]Functional Study'!$AG$2388</definedName>
    <definedName name="UAcct108Gpsg">'[10]Functional Study'!$AG$2385</definedName>
    <definedName name="UAcct108Gpsgp">'[10]Functional Study'!$AG$2383</definedName>
    <definedName name="UAcct108Gpsgu">'[10]Functional Study'!$AG$2384</definedName>
    <definedName name="UAcct108Gpso">'[10]Functional Study'!$AG$2387</definedName>
    <definedName name="UACCT108GPSSGCH">'[14]Func Study'!$AB$2434</definedName>
    <definedName name="UACCT108GPSSGCT">'[14]Func Study'!$AB$2433</definedName>
    <definedName name="UAcct108Hp">'[10]Functional Study'!$AG$2269</definedName>
    <definedName name="UAcct108Hpdgu" localSheetId="1">'[11]Functional Study'!#REF!</definedName>
    <definedName name="UAcct108Hpdgu" localSheetId="2">'[11]Functional Study'!#REF!</definedName>
    <definedName name="UAcct108Hpdgu">'[11]Functional Study'!#REF!</definedName>
    <definedName name="UAcct108Mp">'[10]Functional Study'!$AG$2400</definedName>
    <definedName name="UAcct108Np">'[10]Functional Study'!$AG$2262</definedName>
    <definedName name="UAcct108Npdgu" localSheetId="1">'[11]Functional Study'!#REF!</definedName>
    <definedName name="UAcct108Npdgu" localSheetId="2">'[11]Functional Study'!#REF!</definedName>
    <definedName name="UAcct108Npdgu">'[11]Functional Study'!#REF!</definedName>
    <definedName name="UAcct108Npsgu" localSheetId="1">'[11]Functional Study'!#REF!</definedName>
    <definedName name="UAcct108Npsgu" localSheetId="2">'[11]Functional Study'!#REF!</definedName>
    <definedName name="UAcct108Npsgu">'[11]Functional Study'!#REF!</definedName>
    <definedName name="UACCT108NPSSCCT">'[10]Functional Study'!$AG$2276</definedName>
    <definedName name="UAcct108Op">'[10]Functional Study'!$AG$2277</definedName>
    <definedName name="UAcct108OpSGW">'[49]Functional Study'!$AG$2274</definedName>
    <definedName name="UACCT108OPSSCCT">'[14]Func Study'!$AB$2321</definedName>
    <definedName name="UAcct108OPSSGCT">[8]FuncStudy!$Y$1984</definedName>
    <definedName name="UAcct108Sp">'[10]Functional Study'!$AG$2256</definedName>
    <definedName name="UAcct108Spdgp">'[11]Functional Study'!$AG$2002</definedName>
    <definedName name="UAcct108Spdgu" localSheetId="1">'[11]Functional Study'!#REF!</definedName>
    <definedName name="UAcct108Spdgu" localSheetId="2">'[11]Functional Study'!#REF!</definedName>
    <definedName name="UAcct108Spdgu">'[11]Functional Study'!#REF!</definedName>
    <definedName name="UAcct108Spsgp" localSheetId="1">'[11]Functional Study'!#REF!</definedName>
    <definedName name="UAcct108Spsgp" localSheetId="2">'[11]Functional Study'!#REF!</definedName>
    <definedName name="UAcct108Spsgp">'[11]Functional Study'!#REF!</definedName>
    <definedName name="UACCT108SPSSGCH">'[10]Functional Study'!$AG$2255</definedName>
    <definedName name="UACCT108SSGCH">'[10]Functional Study'!$AG$2390</definedName>
    <definedName name="UACCT108SSGCT">'[10]Functional Study'!$AG$2389</definedName>
    <definedName name="UAcct108Tp">'[10]Functional Study'!$AG$2300</definedName>
    <definedName name="UACCT111390">'[10]Functional Study'!$AG$2471</definedName>
    <definedName name="UAcct111Clg">'[10]Functional Study'!$AG$2443</definedName>
    <definedName name="UAcct111Clgcn">[8]FuncStudy!$Y$2126</definedName>
    <definedName name="UAcct111Clgsop">[8]FuncStudy!$Y$2129</definedName>
    <definedName name="UAcct111Clgsou">'[10]Functional Study'!$AG$2441</definedName>
    <definedName name="UAcct111Clh">'[10]Functional Study'!$AG$2449</definedName>
    <definedName name="UAcct111Clhdgu" localSheetId="1">'[11]Functional Study'!#REF!</definedName>
    <definedName name="UAcct111Clhdgu" localSheetId="2">'[11]Functional Study'!#REF!</definedName>
    <definedName name="UAcct111Clhdgu">'[11]Functional Study'!#REF!</definedName>
    <definedName name="UAcct111Cls">'[10]Functional Study'!$AG$2434</definedName>
    <definedName name="UAcct111Ipcn">'[10]Functional Study'!$AG$2458</definedName>
    <definedName name="UAcct111Ips">'[10]Functional Study'!$AG$2453</definedName>
    <definedName name="UAcct111Ipse">'[10]Functional Study'!$AG$2456</definedName>
    <definedName name="UAcct111Ipsg">'[10]Functional Study'!$AG$2457</definedName>
    <definedName name="UAcct111Ipsgp">'[10]Functional Study'!$AG$2454</definedName>
    <definedName name="UAcct111Ipsgu">'[10]Functional Study'!$AG$2455</definedName>
    <definedName name="UAcct111Ipso">'[10]Functional Study'!$AG$2459</definedName>
    <definedName name="UACCT111IPSSGCH">'[14]Func Study'!$AB$2505</definedName>
    <definedName name="UACCT111IPSSGCT">'[14]Func Study'!$AB$2504</definedName>
    <definedName name="UAcct114">'[10]Functional Study'!$AG$1971</definedName>
    <definedName name="UAcct114Dgp" localSheetId="1">'[11]Functional Study'!#REF!</definedName>
    <definedName name="UAcct114Dgp" localSheetId="2">'[11]Functional Study'!#REF!</definedName>
    <definedName name="UAcct114Dgp">'[11]Functional Study'!#REF!</definedName>
    <definedName name="UACCT115" localSheetId="0">'[66]Functional Study'!#REF!</definedName>
    <definedName name="UACCT115" localSheetId="1">'[16]Functional Study'!#REF!</definedName>
    <definedName name="UACCT115" localSheetId="2">'[16]Functional Study'!#REF!</definedName>
    <definedName name="UACCT115">'[16]Functional Study'!#REF!</definedName>
    <definedName name="UACCT115DGP" localSheetId="0">'[66]Functional Study'!#REF!</definedName>
    <definedName name="UACCT115DGP" localSheetId="1">'[16]Functional Study'!#REF!</definedName>
    <definedName name="UACCT115DGP" localSheetId="2">'[16]Functional Study'!#REF!</definedName>
    <definedName name="UACCT115DGP">'[16]Functional Study'!#REF!</definedName>
    <definedName name="UACCT115SG" localSheetId="0">'[66]Functional Study'!#REF!</definedName>
    <definedName name="UACCT115SG" localSheetId="1">'[16]Functional Study'!#REF!</definedName>
    <definedName name="UACCT115SG" localSheetId="2">'[16]Functional Study'!#REF!</definedName>
    <definedName name="UACCT115SG">'[16]Functional Study'!#REF!</definedName>
    <definedName name="UAcct120">'[10]Functional Study'!$AG$1975</definedName>
    <definedName name="UAcct124">'[10]Functional Study'!$AG$1980</definedName>
    <definedName name="UAcct141">'[10]Functional Study'!$AG$2123</definedName>
    <definedName name="UAcct151">'[14]Func Study'!$AB$2049</definedName>
    <definedName name="UAcct151Se">'[10]Functional Study'!$AG$2000</definedName>
    <definedName name="UACCT151SSECH">'[10]Functional Study'!$AG$2002</definedName>
    <definedName name="UACCT151SSECT">'[10]Functional Study'!$AG$2001</definedName>
    <definedName name="UAcct154">'[10]Functional Study'!$AG$2037</definedName>
    <definedName name="UAcct154Sg">'[11]Functional Study'!$AG$1795</definedName>
    <definedName name="UAcct154Sg2" localSheetId="1">'[11]Functional Study'!#REF!</definedName>
    <definedName name="UAcct154Sg2" localSheetId="2">'[11]Functional Study'!#REF!</definedName>
    <definedName name="UAcct154Sg2">'[11]Functional Study'!#REF!</definedName>
    <definedName name="UACCT154SSGCH">'[10]Functional Study'!$AG$2035</definedName>
    <definedName name="uacct154ssgct">'[10]Functional Study'!$AG$2036</definedName>
    <definedName name="UAcct163">'[10]Functional Study'!$AG$2047</definedName>
    <definedName name="UAcct165">'[10]Functional Study'!$AG$2062</definedName>
    <definedName name="UAcct165Gps">'[10]Functional Study'!$AG$2058</definedName>
    <definedName name="UAcct165Se">[8]FuncStudy!$Y$1769</definedName>
    <definedName name="UAcct182">'[10]Functional Study'!$AG$1987</definedName>
    <definedName name="UAcct18222">'[10]Functional Study'!$AG$2113</definedName>
    <definedName name="UAcct182M">'[10]Functional Study'!$AG$2070</definedName>
    <definedName name="UACCT182MSGCT">'[10]Functional Study'!$AG$2067</definedName>
    <definedName name="UAcct182MSSGCH">'[14]Func Study'!$AB$2113</definedName>
    <definedName name="UAcct182MSSGCT">[8]FuncStudy!$Y$1779</definedName>
    <definedName name="UAcct186">'[10]Functional Study'!$AG$1995</definedName>
    <definedName name="UAcct1869">'[10]Functional Study'!$AG$2118</definedName>
    <definedName name="UAcct186M">'[10]Functional Study'!$AG$2081</definedName>
    <definedName name="UAcct186Mse">[8]FuncStudy!$Y$1789</definedName>
    <definedName name="UAcct186Msg" localSheetId="1">'[11]Functional Study'!#REF!</definedName>
    <definedName name="UAcct186Msg" localSheetId="2">'[11]Functional Study'!#REF!</definedName>
    <definedName name="UAcct186Msg">'[11]Functional Study'!#REF!</definedName>
    <definedName name="UAcct190">'[10]Functional Study'!$AG$2194</definedName>
    <definedName name="UAcct190Baddebt">'[10]Functional Study'!$AG$2187</definedName>
    <definedName name="Uacct190CN">'[10]Functional Study'!$AG$2183</definedName>
    <definedName name="UAcct190Dop">'[10]Functional Study'!$AG$2184</definedName>
    <definedName name="UACCT190IBT">[8]FuncStudy!$Y$1896</definedName>
    <definedName name="UACCT190SSGCT">[8]FuncStudy!$Y$1903</definedName>
    <definedName name="UAcct2281">'[10]Functional Study'!$AG$2140</definedName>
    <definedName name="UAcct2282">'[10]Functional Study'!$AG$2144</definedName>
    <definedName name="UAcct2283">'[10]Functional Study'!$AG$2148</definedName>
    <definedName name="UAcct2283S">[8]FuncStudy!$Y$1861</definedName>
    <definedName name="UAcct22841">'[10]Functional Study'!$AG$2156</definedName>
    <definedName name="UACCT22841SG">'[14]Func Study'!$AB$2205</definedName>
    <definedName name="UAcct22842">'[10]Functional Study'!$AG$2160</definedName>
    <definedName name="UAcct22842Trojd" localSheetId="0">'[12]Func Study'!#REF!</definedName>
    <definedName name="UAcct22842Trojd" localSheetId="1">'[12]Func Study'!#REF!</definedName>
    <definedName name="UAcct22842Trojd" localSheetId="2">'[12]Func Study'!#REF!</definedName>
    <definedName name="UAcct22842Trojd">'[12]Func Study'!#REF!</definedName>
    <definedName name="UAcct235">'[10]Functional Study'!$AG$2136</definedName>
    <definedName name="UACCT235CN">'[14]Func Study'!$AB$2186</definedName>
    <definedName name="UAcct252">'[10]Functional Study'!$AG$2168</definedName>
    <definedName name="UAcct25316">'[10]Functional Study'!$AG$2011</definedName>
    <definedName name="UAcct25317">'[10]Functional Study'!$AG$2015</definedName>
    <definedName name="UAcct25318">'[10]Functional Study'!$AG$2052</definedName>
    <definedName name="UAcct25319">'[10]Functional Study'!$AG$2019</definedName>
    <definedName name="uacct25398">'[14]Func Study'!$AB$2222</definedName>
    <definedName name="UACCT25398SE">'[10]Functional Study'!$AG$2171</definedName>
    <definedName name="UAcct25399">'[10]Functional Study'!$AG$2179</definedName>
    <definedName name="UACCT254">'[10]Functional Study'!$AG$2152</definedName>
    <definedName name="UACCT254SO">'[14]Func Study'!$AB$2202</definedName>
    <definedName name="UAcct255">'[10]Functional Study'!$AG$2241</definedName>
    <definedName name="UAcct281">'[10]Functional Study'!$AG$2200</definedName>
    <definedName name="UAcct282">'[10]Functional Study'!$AG$2216</definedName>
    <definedName name="UAcct282Cn">'[10]Functional Study'!$AG$2207</definedName>
    <definedName name="UAcct282Sgp" localSheetId="1">'[10]Functional Study'!#REF!</definedName>
    <definedName name="UAcct282Sgp" localSheetId="2">'[10]Functional Study'!#REF!</definedName>
    <definedName name="UAcct282Sgp">'[10]Functional Study'!#REF!</definedName>
    <definedName name="UAcct282So">'[10]Functional Study'!$AG$2206</definedName>
    <definedName name="UAcct283">'[10]Functional Study'!$AG$2228</definedName>
    <definedName name="UAcct283S">'[10]Functional Study'!$AG$2219</definedName>
    <definedName name="UAcct283So">'[10]Functional Study'!$AG$2222</definedName>
    <definedName name="UAcct301S">'[10]Functional Study'!$AG$1919</definedName>
    <definedName name="UAcct301Sg">'[10]Functional Study'!$AG$1921</definedName>
    <definedName name="UAcct301So">'[10]Functional Study'!$AG$1920</definedName>
    <definedName name="UAcct302S">'[10]Functional Study'!$AG$1924</definedName>
    <definedName name="UAcct302Sg">'[10]Functional Study'!$AG$1925</definedName>
    <definedName name="UAcct302Sgp">'[10]Functional Study'!$AG$1926</definedName>
    <definedName name="UAcct302Sgu">'[10]Functional Study'!$AG$1927</definedName>
    <definedName name="UAcct303Cn">'[10]Functional Study'!$AG$1935</definedName>
    <definedName name="UAcct303S">'[10]Functional Study'!$AG$1931</definedName>
    <definedName name="UAcct303Se">'[10]Functional Study'!$AG$1934</definedName>
    <definedName name="UAcct303Sg">'[10]Functional Study'!$AG$1932</definedName>
    <definedName name="UAcct303Sgp">'[10]Functional Study'!$AG$1937</definedName>
    <definedName name="UAcct303Sgu">'[10]Functional Study'!$AG$1936</definedName>
    <definedName name="UAcct303So">'[10]Functional Study'!$AG$1933</definedName>
    <definedName name="UACCT303SSGCH">'[14]Func Study'!$AB$1983</definedName>
    <definedName name="UACCT303SSGCT">[8]FuncStudy!$Y$1655</definedName>
    <definedName name="UAcct310">'[10]Functional Study'!$AG$1368</definedName>
    <definedName name="UAcct310Dgu" localSheetId="1">'[11]Functional Study'!#REF!</definedName>
    <definedName name="UAcct310Dgu" localSheetId="2">'[11]Functional Study'!#REF!</definedName>
    <definedName name="UAcct310Dgu">'[11]Functional Study'!#REF!</definedName>
    <definedName name="UAcct310JBG">'[14]Func Study'!$AB$1413</definedName>
    <definedName name="UAcct310sg">'[11]Functional Study'!$AG$1208</definedName>
    <definedName name="UAcct310Sgp" localSheetId="1">'[11]Functional Study'!#REF!</definedName>
    <definedName name="UAcct310Sgp" localSheetId="2">'[11]Functional Study'!#REF!</definedName>
    <definedName name="UAcct310Sgp">'[11]Functional Study'!#REF!</definedName>
    <definedName name="UACCT310SSCH">'[10]Functional Study'!$AG$1367</definedName>
    <definedName name="uacct310ssgch">[8]FuncStudy!$Y$1151</definedName>
    <definedName name="UAcct311">'[10]Functional Study'!$AG$1375</definedName>
    <definedName name="UAcct311Dgu" localSheetId="1">'[11]Functional Study'!#REF!</definedName>
    <definedName name="UAcct311Dgu" localSheetId="2">'[11]Functional Study'!#REF!</definedName>
    <definedName name="UAcct311Dgu">'[11]Functional Study'!#REF!</definedName>
    <definedName name="UAcct311JBG">'[14]Func Study'!$AB$1420</definedName>
    <definedName name="UAcct311sg">'[11]Functional Study'!$AG$1213</definedName>
    <definedName name="UACCT311SGCH">'[10]Functional Study'!$AG$1374</definedName>
    <definedName name="UAcct311Sgu" localSheetId="1">'[11]Functional Study'!#REF!</definedName>
    <definedName name="UAcct311Sgu" localSheetId="2">'[11]Functional Study'!#REF!</definedName>
    <definedName name="UAcct311Sgu">'[11]Functional Study'!#REF!</definedName>
    <definedName name="uacct311ssgch">[8]FuncStudy!$Y$1156</definedName>
    <definedName name="UAcct312">'[10]Functional Study'!$AG$1382</definedName>
    <definedName name="UAcct312JBG">'[14]Func Study'!$AB$1427</definedName>
    <definedName name="UAcct312S" localSheetId="1">'[11]Functional Study'!#REF!</definedName>
    <definedName name="UAcct312S" localSheetId="2">'[11]Functional Study'!#REF!</definedName>
    <definedName name="UAcct312S">'[11]Functional Study'!#REF!</definedName>
    <definedName name="UAcct312Sg">'[11]Functional Study'!$AG$1217</definedName>
    <definedName name="UACCT312SGCH">'[10]Functional Study'!$AG$1381</definedName>
    <definedName name="UAcct312Sgu" localSheetId="1">'[11]Functional Study'!#REF!</definedName>
    <definedName name="UAcct312Sgu" localSheetId="2">'[11]Functional Study'!#REF!</definedName>
    <definedName name="UAcct312Sgu">'[11]Functional Study'!#REF!</definedName>
    <definedName name="uacct312ssgch">[8]FuncStudy!$Y$1161</definedName>
    <definedName name="UAcct314">'[10]Functional Study'!$AG$1389</definedName>
    <definedName name="UAcct314JBG">'[14]Func Study'!$AB$1434</definedName>
    <definedName name="UAcct314Sgp">'[11]Functional Study'!$AG$1221</definedName>
    <definedName name="UAcct314Sgu" localSheetId="1">'[11]Functional Study'!#REF!</definedName>
    <definedName name="UAcct314Sgu" localSheetId="2">'[11]Functional Study'!#REF!</definedName>
    <definedName name="UAcct314Sgu">'[11]Functional Study'!#REF!</definedName>
    <definedName name="UACCT314SSGCH">'[10]Functional Study'!$AG$1388</definedName>
    <definedName name="UAcct315">'[10]Functional Study'!$AG$1396</definedName>
    <definedName name="UAcct315JBG">'[14]Func Study'!$AB$1441</definedName>
    <definedName name="UAcct315Sgp">'[11]Functional Study'!$AG$1225</definedName>
    <definedName name="UAcct315Sgu" localSheetId="1">'[11]Functional Study'!#REF!</definedName>
    <definedName name="UAcct315Sgu" localSheetId="2">'[11]Functional Study'!#REF!</definedName>
    <definedName name="UAcct315Sgu">'[11]Functional Study'!#REF!</definedName>
    <definedName name="UACCT315SSGCH">'[10]Functional Study'!$AG$1395</definedName>
    <definedName name="UAcct316">'[10]Functional Study'!$AG$1403</definedName>
    <definedName name="UAcct316JBG">'[14]Func Study'!$AB$1449</definedName>
    <definedName name="UAcct316Sgp">'[11]Functional Study'!$AG$1229</definedName>
    <definedName name="UAcct316Sgu" localSheetId="1">'[11]Functional Study'!#REF!</definedName>
    <definedName name="UAcct316Sgu" localSheetId="2">'[11]Functional Study'!#REF!</definedName>
    <definedName name="UAcct316Sgu">'[11]Functional Study'!#REF!</definedName>
    <definedName name="UACCT316SSGCH">'[10]Functional Study'!$AG$1402</definedName>
    <definedName name="UAcct320">'[10]Functional Study'!$AG$1419</definedName>
    <definedName name="UAcct320Sgp" localSheetId="1">'[11]Functional Study'!#REF!</definedName>
    <definedName name="UAcct320Sgp" localSheetId="2">'[11]Functional Study'!#REF!</definedName>
    <definedName name="UAcct320Sgp">'[11]Functional Study'!#REF!</definedName>
    <definedName name="UAcct321">'[10]Functional Study'!$AG$1424</definedName>
    <definedName name="UAcct321Sgp" localSheetId="1">'[11]Functional Study'!#REF!</definedName>
    <definedName name="UAcct321Sgp" localSheetId="2">'[11]Functional Study'!#REF!</definedName>
    <definedName name="UAcct321Sgp">'[11]Functional Study'!#REF!</definedName>
    <definedName name="UAcct322">'[10]Functional Study'!$AG$1429</definedName>
    <definedName name="UAcct322Sgp" localSheetId="1">'[11]Functional Study'!#REF!</definedName>
    <definedName name="UAcct322Sgp" localSheetId="2">'[11]Functional Study'!#REF!</definedName>
    <definedName name="UAcct322Sgp">'[11]Functional Study'!#REF!</definedName>
    <definedName name="UAcct323">'[10]Functional Study'!$AG$1434</definedName>
    <definedName name="UAcct323Sgp" localSheetId="1">'[11]Functional Study'!#REF!</definedName>
    <definedName name="UAcct323Sgp" localSheetId="2">'[11]Functional Study'!#REF!</definedName>
    <definedName name="UAcct323Sgp">'[11]Functional Study'!#REF!</definedName>
    <definedName name="UAcct324">'[10]Functional Study'!$AG$1439</definedName>
    <definedName name="UAcct324Sgp" localSheetId="1">'[11]Functional Study'!#REF!</definedName>
    <definedName name="UAcct324Sgp" localSheetId="2">'[11]Functional Study'!#REF!</definedName>
    <definedName name="UAcct324Sgp">'[11]Functional Study'!#REF!</definedName>
    <definedName name="UAcct325">'[10]Functional Study'!$AG$1444</definedName>
    <definedName name="UAcct325Sgp" localSheetId="1">'[11]Functional Study'!#REF!</definedName>
    <definedName name="UAcct325Sgp" localSheetId="2">'[11]Functional Study'!#REF!</definedName>
    <definedName name="UAcct325Sgp">'[11]Functional Study'!#REF!</definedName>
    <definedName name="UAcct33">'[10]Functional Study'!$AG$296</definedName>
    <definedName name="UAcct330">'[10]Functional Study'!$AG$1461</definedName>
    <definedName name="UAcct331">'[10]Functional Study'!$AG$1466</definedName>
    <definedName name="UAcct332">'[10]Functional Study'!$AG$1471</definedName>
    <definedName name="UAcct333">'[10]Functional Study'!$AG$1476</definedName>
    <definedName name="UAcct334">'[10]Functional Study'!$AG$1481</definedName>
    <definedName name="UAcct335">'[10]Functional Study'!$AG$1486</definedName>
    <definedName name="UAcct336">'[10]Functional Study'!$AG$1491</definedName>
    <definedName name="UAcct33T">[8]FuncStudy!$Y$132</definedName>
    <definedName name="UAcct340">[8]FuncStudy!$Y$1267</definedName>
    <definedName name="UAcct340Dgu">'[10]Functional Study'!$AG$1516</definedName>
    <definedName name="UAcct340Sgu">'[10]Functional Study'!$AG$1517</definedName>
    <definedName name="UACCT340SGW">'[49]Functional Study'!$AG$1517</definedName>
    <definedName name="UACCT340SSGCT">'[10]Functional Study'!$AG$1518</definedName>
    <definedName name="UAcct341">[8]FuncStudy!$Y$1273</definedName>
    <definedName name="UAcct341Dgu">'[10]Functional Study'!$AG$1522</definedName>
    <definedName name="UAcct341Sgu">'[10]Functional Study'!$AG$1523</definedName>
    <definedName name="UACCT341SGW">'[49]Functional Study'!$AG$1524</definedName>
    <definedName name="UACCT341SSGCT">'[10]Functional Study'!$AG$1524</definedName>
    <definedName name="UAcct342">[8]FuncStudy!$Y$1278</definedName>
    <definedName name="UAcct342Dgu">'[10]Functional Study'!$AG$1528</definedName>
    <definedName name="UAcct342Sgu">'[10]Functional Study'!$AG$1529</definedName>
    <definedName name="UACCT342SSGCT">'[10]Functional Study'!$AG$1530</definedName>
    <definedName name="UAcct343">'[10]Functional Study'!$AG$1538</definedName>
    <definedName name="UAcct343SGW">'[49]Functional Study'!$AG$1536</definedName>
    <definedName name="UACCT343SSCCT">'[10]Functional Study'!$AG$1537</definedName>
    <definedName name="UAcct344">'[11]Functional Study'!$AG$1354</definedName>
    <definedName name="UAcct344S">'[10]Functional Study'!$AG$1541</definedName>
    <definedName name="UAcct344Sgp">'[10]Functional Study'!$AG$1542</definedName>
    <definedName name="UAcct344Sgu">'[10]Functional Study'!$AG$1543</definedName>
    <definedName name="UAcct344SGW">'[49]Functional Study'!$AG$1542</definedName>
    <definedName name="UACCT344SSGCT">'[10]Functional Study'!$AG$1544</definedName>
    <definedName name="UAcct345">'[11]Functional Study'!$AG$1359</definedName>
    <definedName name="UAcct345Dgu">'[10]Functional Study'!$AG$1548</definedName>
    <definedName name="UAcct345SG">'[11]Functional Study'!$AG$1357</definedName>
    <definedName name="UAcct345Sgu">'[10]Functional Study'!$AG$1549</definedName>
    <definedName name="UAcct345SGW">'[49]Functional Study'!$AG$1549</definedName>
    <definedName name="UACCT345SSGCT">'[10]Functional Study'!$AG$1550</definedName>
    <definedName name="UAcct346">'[10]Functional Study'!$AG$1556</definedName>
    <definedName name="UACCT346SGW">'[49]Functional Study'!$AG$1555</definedName>
    <definedName name="UAcct350">'[10]Functional Study'!$AG$1583</definedName>
    <definedName name="UAcct352">'[10]Functional Study'!$AG$1590</definedName>
    <definedName name="UAcct353">'[10]Functional Study'!$AG$1596</definedName>
    <definedName name="UAcct354">'[10]Functional Study'!$AG$1602</definedName>
    <definedName name="UAcct355">'[10]Functional Study'!$AG$1608</definedName>
    <definedName name="UAcct356">'[10]Functional Study'!$AG$1614</definedName>
    <definedName name="UAcct357">'[10]Functional Study'!$AG$1620</definedName>
    <definedName name="UAcct358">'[10]Functional Study'!$AG$1626</definedName>
    <definedName name="UAcct359">'[10]Functional Study'!$AG$1632</definedName>
    <definedName name="UAcct360">'[10]Functional Study'!$AG$1652</definedName>
    <definedName name="UAcct361">'[10]Functional Study'!$AG$1658</definedName>
    <definedName name="UAcct362">'[10]Functional Study'!$AG$1664</definedName>
    <definedName name="UAcct368">'[10]Functional Study'!$AG$1702</definedName>
    <definedName name="UAcct369">'[10]Functional Study'!$AG$1709</definedName>
    <definedName name="UAcct369Cug" localSheetId="1">'[49]Functional Study'!#REF!</definedName>
    <definedName name="UAcct369Cug" localSheetId="2">'[49]Functional Study'!#REF!</definedName>
    <definedName name="UAcct369Cug">'[49]Functional Study'!#REF!</definedName>
    <definedName name="UAcct370">'[10]Functional Study'!$AG$1720</definedName>
    <definedName name="UAcct372A">'[10]Functional Study'!$AG$1733</definedName>
    <definedName name="UAcct372Dp">'[10]Functional Study'!$AG$1731</definedName>
    <definedName name="UAcct372Ds">'[10]Functional Study'!$AG$1732</definedName>
    <definedName name="UAcct373">'[10]Functional Study'!$AG$1740</definedName>
    <definedName name="UAcct389Cn">'[10]Functional Study'!$AG$1758</definedName>
    <definedName name="UAcct389S">'[10]Functional Study'!$AG$1757</definedName>
    <definedName name="UAcct389Sg">'[10]Functional Study'!$AG$1760</definedName>
    <definedName name="UAcct389Sgu">'[10]Functional Study'!$AG$1759</definedName>
    <definedName name="UAcct389So">'[10]Functional Study'!$AG$1761</definedName>
    <definedName name="UAcct390Cn">'[10]Functional Study'!$AG$1768</definedName>
    <definedName name="UAcct390JBG">'[14]Func Study'!$AB$1812</definedName>
    <definedName name="UAcct390L">'[10]Functional Study'!$AG$1883</definedName>
    <definedName name="UAcct390Lrcl">'[10]Functional Study'!$AG$1885</definedName>
    <definedName name="UACCT390LS">[8]FuncStudy!$Y$1602</definedName>
    <definedName name="UAcct390LSG">[8]FuncStudy!$Y$1603</definedName>
    <definedName name="UAcct390LSO">[8]FuncStudy!$Y$1604</definedName>
    <definedName name="UAcct390S">'[10]Functional Study'!$AG$1765</definedName>
    <definedName name="UAcct390Sgp">'[10]Functional Study'!$AG$1766</definedName>
    <definedName name="UAcct390Sgu">'[10]Functional Study'!$AG$1767</definedName>
    <definedName name="UAcct390Sop">'[10]Functional Study'!$AG$1769</definedName>
    <definedName name="UAcct390Sou">'[10]Functional Study'!$AG$1770</definedName>
    <definedName name="UAcct391Cn">'[10]Functional Study'!$AG$1777</definedName>
    <definedName name="UACCT391JBE">'[14]Func Study'!$AB$1825</definedName>
    <definedName name="UAcct391S">'[10]Functional Study'!$AG$1774</definedName>
    <definedName name="UAcct391Se">'[10]Functional Study'!$AG$1779</definedName>
    <definedName name="UAcct391Sg">'[10]Functional Study'!$AG$1778</definedName>
    <definedName name="UAcct391Sgp">'[10]Functional Study'!$AG$1775</definedName>
    <definedName name="UAcct391Sgu">'[10]Functional Study'!$AG$1776</definedName>
    <definedName name="UAcct391So">'[10]Functional Study'!$AG$1780</definedName>
    <definedName name="UACCT391SSGCH">'[10]Functional Study'!$AG$1781</definedName>
    <definedName name="UACCT391SSGCT">'[10]Functional Study'!$AG$1782</definedName>
    <definedName name="UAcct392Cn">'[10]Functional Study'!$AG$1789</definedName>
    <definedName name="UAcct392L">'[10]Functional Study'!$AG$1890</definedName>
    <definedName name="UAcct392Lrcl">'[10]Functional Study'!$AG$1892</definedName>
    <definedName name="UAcct392S">'[10]Functional Study'!$AG$1786</definedName>
    <definedName name="UAcct392Se">'[10]Functional Study'!$AG$1791</definedName>
    <definedName name="UAcct392Sg">'[10]Functional Study'!$AG$1788</definedName>
    <definedName name="UAcct392Sgp">'[10]Functional Study'!$AG$1792</definedName>
    <definedName name="UAcct392Sgu">'[10]Functional Study'!$AG$1790</definedName>
    <definedName name="UAcct392So">'[10]Functional Study'!$AG$1787</definedName>
    <definedName name="UACCT392SSGCH">'[10]Functional Study'!$AG$1793</definedName>
    <definedName name="UACCT392SSGCT">'[10]Functional Study'!$AG$1794</definedName>
    <definedName name="UAcct393S">'[10]Functional Study'!$AG$1798</definedName>
    <definedName name="UAcct393Sg">'[10]Functional Study'!$AG$1802</definedName>
    <definedName name="UAcct393Sgp">'[10]Functional Study'!$AG$1799</definedName>
    <definedName name="UAcct393Sgu">'[10]Functional Study'!$AG$1800</definedName>
    <definedName name="UAcct393So">'[10]Functional Study'!$AG$1801</definedName>
    <definedName name="UACCT393SSGCT">'[10]Functional Study'!$AG$1803</definedName>
    <definedName name="UAcct394S">'[10]Functional Study'!$AG$1807</definedName>
    <definedName name="UAcct394Se">'[10]Functional Study'!$AG$1811</definedName>
    <definedName name="UAcct394Sg">'[10]Functional Study'!$AG$1812</definedName>
    <definedName name="UAcct394Sgp">'[10]Functional Study'!$AG$1808</definedName>
    <definedName name="UAcct394Sgu">'[10]Functional Study'!$AG$1809</definedName>
    <definedName name="UAcct394So">'[10]Functional Study'!$AG$1810</definedName>
    <definedName name="UACCT394SSGCH">'[10]Functional Study'!$AG$1813</definedName>
    <definedName name="UACCT394SSGCT">'[10]Functional Study'!$AG$1814</definedName>
    <definedName name="UAcct395S">'[10]Functional Study'!$AG$1818</definedName>
    <definedName name="UAcct395Se">'[10]Functional Study'!$AG$1822</definedName>
    <definedName name="UAcct395Sg">'[10]Functional Study'!$AG$1823</definedName>
    <definedName name="UAcct395Sgp">'[10]Functional Study'!$AG$1819</definedName>
    <definedName name="UAcct395Sgu">'[10]Functional Study'!$AG$1820</definedName>
    <definedName name="UAcct395So">'[10]Functional Study'!$AG$1821</definedName>
    <definedName name="UACCT395SSGCH">'[10]Functional Study'!$AG$1824</definedName>
    <definedName name="UACCT395SSGCT">'[10]Functional Study'!$AG$1825</definedName>
    <definedName name="UAcct396S">'[10]Functional Study'!$AG$1829</definedName>
    <definedName name="UAcct396Se">'[10]Functional Study'!$AG$1834</definedName>
    <definedName name="UAcct396Sg">'[10]Functional Study'!$AG$1831</definedName>
    <definedName name="UAcct396Sgp">'[10]Functional Study'!$AG$1830</definedName>
    <definedName name="UAcct396Sgu">'[10]Functional Study'!$AG$1833</definedName>
    <definedName name="UAcct396So">'[10]Functional Study'!$AG$1832</definedName>
    <definedName name="UACCT396SSGCH">'[10]Functional Study'!$AG$1836</definedName>
    <definedName name="UACCT396SSGCT">'[14]Func Study'!$AB$1878</definedName>
    <definedName name="UAcct397Cn">'[10]Functional Study'!$AG$1847</definedName>
    <definedName name="UAcct397JBG">'[14]Func Study'!$AB$1893</definedName>
    <definedName name="UAcct397S">'[10]Functional Study'!$AG$1843</definedName>
    <definedName name="UAcct397Se">'[10]Functional Study'!$AG$1849</definedName>
    <definedName name="UAcct397Sg">'[10]Functional Study'!$AG$1848</definedName>
    <definedName name="UAcct397Sgp">'[10]Functional Study'!$AG$1844</definedName>
    <definedName name="UAcct397Sgu">'[10]Functional Study'!$AG$1845</definedName>
    <definedName name="UAcct397So">'[10]Functional Study'!$AG$1846</definedName>
    <definedName name="UACCT397SSGCH">'[10]Functional Study'!$AG$1850</definedName>
    <definedName name="UACCT397SSGCT">'[10]Functional Study'!$AG$1851</definedName>
    <definedName name="UAcct398Cn">'[10]Functional Study'!$AG$1858</definedName>
    <definedName name="UAcct398S">'[10]Functional Study'!$AG$1855</definedName>
    <definedName name="UAcct398Se">'[10]Functional Study'!$AG$1860</definedName>
    <definedName name="UAcct398Sg">'[10]Functional Study'!$AG$1861</definedName>
    <definedName name="UAcct398Sgp">'[10]Functional Study'!$AG$1856</definedName>
    <definedName name="UAcct398Sgu">'[10]Functional Study'!$AG$1857</definedName>
    <definedName name="UAcct398So">'[10]Functional Study'!$AG$1859</definedName>
    <definedName name="UACCT398SSGCT">'[10]Functional Study'!$AG$1862</definedName>
    <definedName name="UAcct399">'[10]Functional Study'!$AG$1869</definedName>
    <definedName name="UAcct399G">'[10]Functional Study'!$AG$1910</definedName>
    <definedName name="UAcct399L">'[10]Functional Study'!$AG$1873</definedName>
    <definedName name="UAcct399Lrcl">'[10]Functional Study'!$AG$1875</definedName>
    <definedName name="UAcct403360">'[10]Functional Study'!$AG$1073</definedName>
    <definedName name="UAcct403361">'[10]Functional Study'!$AG$1074</definedName>
    <definedName name="UAcct403362">'[10]Functional Study'!$AG$1075</definedName>
    <definedName name="UAcct403363">'[10]Functional Study'!$AG$1076</definedName>
    <definedName name="UAcct403364">'[10]Functional Study'!$AG$1077</definedName>
    <definedName name="UAcct403365">'[10]Functional Study'!$AG$1078</definedName>
    <definedName name="UAcct403366">'[10]Functional Study'!$AG$1079</definedName>
    <definedName name="UAcct403367">'[10]Functional Study'!$AG$1080</definedName>
    <definedName name="UAcct403368">'[10]Functional Study'!$AG$1081</definedName>
    <definedName name="UAcct403369">'[10]Functional Study'!$AG$1082</definedName>
    <definedName name="UAcct403370">'[10]Functional Study'!$AG$1083</definedName>
    <definedName name="UAcct403371">'[10]Functional Study'!$AG$1084</definedName>
    <definedName name="UAcct403372">'[10]Functional Study'!$AG$1085</definedName>
    <definedName name="UAcct403373">'[10]Functional Study'!$AG$1086</definedName>
    <definedName name="UAcct403Ep">'[10]Functional Study'!$AG$1112</definedName>
    <definedName name="UAcct403Epsg" localSheetId="1">'[11]Functional Study'!#REF!</definedName>
    <definedName name="UAcct403Epsg" localSheetId="2">'[11]Functional Study'!#REF!</definedName>
    <definedName name="UAcct403Epsg">'[11]Functional Study'!#REF!</definedName>
    <definedName name="UAcct403Gpcn">'[10]Functional Study'!$AG$1094</definedName>
    <definedName name="UAcct403GPDGP">'[14]Func Study'!$AB$1108</definedName>
    <definedName name="UAcct403GPDGU">'[14]Func Study'!$AB$1109</definedName>
    <definedName name="UAcct403GPJBG">'[14]Func Study'!$AB$1115</definedName>
    <definedName name="UAcct403Gps">'[10]Functional Study'!$AG$1090</definedName>
    <definedName name="UAcct403Gpse">'[10]Functional Study'!$AG$1093</definedName>
    <definedName name="UAcct403Gpseu">[8]FuncStudy!$Y$828</definedName>
    <definedName name="UAcct403Gpsg">'[10]Functional Study'!$AG$1095</definedName>
    <definedName name="UACCT403gpsg1">'[11]Functional Study'!$AG$991</definedName>
    <definedName name="UAcct403Gpsgp">'[10]Functional Study'!$AG$1091</definedName>
    <definedName name="UAcct403Gpsgu">'[10]Functional Study'!$AG$1092</definedName>
    <definedName name="UAcct403Gpso">'[10]Functional Study'!$AG$1096</definedName>
    <definedName name="uacct403gpssgch">[8]FuncStudy!$Y$833</definedName>
    <definedName name="UACCT403GPSSGCT">'[10]Functional Study'!$AG$1097</definedName>
    <definedName name="UAcct403Gv0">'[10]Functional Study'!$AG$1103</definedName>
    <definedName name="UAcct403Hp">'[10]Functional Study'!$AG$1057</definedName>
    <definedName name="UAcct403Hpdgu" localSheetId="1">'[11]Functional Study'!#REF!</definedName>
    <definedName name="UAcct403Hpdgu" localSheetId="2">'[11]Functional Study'!#REF!</definedName>
    <definedName name="UAcct403Hpdgu">'[11]Functional Study'!#REF!</definedName>
    <definedName name="UACCT403JBE">'[14]Func Study'!$AB$1116</definedName>
    <definedName name="UAcct403Mp">'[10]Functional Study'!$AG$1107</definedName>
    <definedName name="UAcct403Np">'[10]Functional Study'!$AG$1051</definedName>
    <definedName name="UAcct403Op">'[11]Functional Study'!$AG$964</definedName>
    <definedName name="UAcct403OPCAGE">'[14]Func Study'!$AB$1078</definedName>
    <definedName name="UAcct403Opsgp">'[10]Functional Study'!$AG$1060</definedName>
    <definedName name="UAcct403Opsgu">'[10]Functional Study'!$AG$1061</definedName>
    <definedName name="uacct403opsgw">'[49]Functional Study'!$AG$1063</definedName>
    <definedName name="uacct403opssgch">'[10]Functional Study'!$AG$1063</definedName>
    <definedName name="uacct403opssgct">'[10]Functional Study'!$AG$1062</definedName>
    <definedName name="uacct403sgw">[8]FuncStudy!$Y$799</definedName>
    <definedName name="UAcct403Sp">'[11]Functional Study'!$AG$951</definedName>
    <definedName name="uacct403spdg">'[10]Functional Study'!$AG$1046</definedName>
    <definedName name="uacct403spdgp">[8]FuncStudy!$Y$780</definedName>
    <definedName name="uacct403spdgu">[8]FuncStudy!$Y$781</definedName>
    <definedName name="UAcct403SPJBG">'[14]Func Study'!$AB$1058</definedName>
    <definedName name="uacct403spsg">[8]FuncStudy!$Y$782</definedName>
    <definedName name="UAcct403Spsgp">'[10]Functional Study'!$AG$1043</definedName>
    <definedName name="UAcct403Spsgu">'[10]Functional Study'!$AG$1044</definedName>
    <definedName name="UACCT403SPSSGCH">'[10]Functional Study'!$AG$1045</definedName>
    <definedName name="uacct403ssgch">'[10]Functional Study'!$AG$1098</definedName>
    <definedName name="UAcct403Tp">'[10]Functional Study'!$AG$1070</definedName>
    <definedName name="UAcct403Tpsgu" localSheetId="1">'[11]Functional Study'!#REF!</definedName>
    <definedName name="UAcct403Tpsgu" localSheetId="2">'[11]Functional Study'!#REF!</definedName>
    <definedName name="UAcct403Tpsgu">'[11]Functional Study'!#REF!</definedName>
    <definedName name="UAcct404330">'[10]Functional Study'!$AG$1158</definedName>
    <definedName name="UAcct404330Dgu" localSheetId="1">'[11]Functional Study'!#REF!</definedName>
    <definedName name="UAcct404330Dgu" localSheetId="2">'[11]Functional Study'!#REF!</definedName>
    <definedName name="UAcct404330Dgu">'[11]Functional Study'!#REF!</definedName>
    <definedName name="UAcct404Clg">'[10]Functional Study'!$AG$1127</definedName>
    <definedName name="UAcct404Clgsop">'[10]Functional Study'!$AG$1125</definedName>
    <definedName name="UAcct404Clgsou">'[10]Functional Study'!$AG$1123</definedName>
    <definedName name="UAcct404Cls">'[10]Functional Study'!$AG$1132</definedName>
    <definedName name="UACCT404GP">'[14]Func Study'!$AB$1146</definedName>
    <definedName name="UACCT404GPCN">'[14]Func Study'!$AB$1143</definedName>
    <definedName name="UACCT404GPSO">'[14]Func Study'!$AB$1141</definedName>
    <definedName name="UAcct404Ipcn">'[10]Functional Study'!$AG$1139</definedName>
    <definedName name="UACCT404IPDGU">[8]FuncStudy!$Y$870</definedName>
    <definedName name="UACCT404IPIDGU">'[10]Functional Study'!$AG$1143</definedName>
    <definedName name="UAcct404IPJBG">'[14]Func Study'!$AB$1163</definedName>
    <definedName name="UAcct404Ips">'[10]Functional Study'!$AG$1135</definedName>
    <definedName name="UAcct404Ipse">'[10]Functional Study'!$AG$1136</definedName>
    <definedName name="UAcct404Ipsg">'[10]Functional Study'!$AG$1137</definedName>
    <definedName name="UAcct404Ipsg1">'[10]Functional Study'!$AG$1140</definedName>
    <definedName name="UAcct404Ipsg2">'[14]Func Study'!$AB$1160</definedName>
    <definedName name="UACCT404IPSGP">[8]FuncStudy!$Y$869</definedName>
    <definedName name="UAcct404Ipso">'[10]Functional Study'!$AG$1138</definedName>
    <definedName name="UACCT404IPSSGCH">'[10]Functional Study'!$AG$1142</definedName>
    <definedName name="UACCT404IPSSGCT">'[10]Functional Study'!$AG$1141</definedName>
    <definedName name="UAcct404M">'[10]Functional Study'!$AG$1148</definedName>
    <definedName name="UAcct404O">[8]FuncStudy!$Y$876</definedName>
    <definedName name="UACCT404OP">'[14]Func Study'!$AB$1172</definedName>
    <definedName name="UACCT404SP">'[14]Func Study'!$AB$1151</definedName>
    <definedName name="UAcct405">'[10]Functional Study'!$AG$1166</definedName>
    <definedName name="UAcct406">'[10]Functional Study'!$AG$1174</definedName>
    <definedName name="UAcct406Dgp" localSheetId="1">'[11]Functional Study'!#REF!</definedName>
    <definedName name="UAcct406Dgp" localSheetId="2">'[11]Functional Study'!#REF!</definedName>
    <definedName name="UAcct406Dgp">'[11]Functional Study'!#REF!</definedName>
    <definedName name="UAcct406Dgu" localSheetId="1">'[11]Functional Study'!#REF!</definedName>
    <definedName name="UAcct406Dgu" localSheetId="2">'[11]Functional Study'!#REF!</definedName>
    <definedName name="UAcct406Dgu">'[11]Functional Study'!#REF!</definedName>
    <definedName name="UAcct407">'[10]Functional Study'!$AG$1183</definedName>
    <definedName name="UAcct407Sgp" localSheetId="1">'[11]Functional Study'!#REF!</definedName>
    <definedName name="UAcct407Sgp" localSheetId="2">'[11]Functional Study'!#REF!</definedName>
    <definedName name="UAcct407Sgp">'[11]Functional Study'!#REF!</definedName>
    <definedName name="UAcct408">'[10]Functional Study'!$AG$1202</definedName>
    <definedName name="UAcct408S">'[10]Functional Study'!$AG$1194</definedName>
    <definedName name="UAcct40910FITOther">[8]FuncStudy!$Y$1136</definedName>
    <definedName name="UAcct40910FitPMI">[8]FuncStudy!$Y$1134</definedName>
    <definedName name="UAcct40910FITPTC">[8]FuncStudy!$Y$1135</definedName>
    <definedName name="UAcct40910FITSitus">[8]FuncStudy!$Y$1137</definedName>
    <definedName name="UAcct40911Dgu">[8]FuncStudy!$Y$1104</definedName>
    <definedName name="UAcct41010">'[10]Functional Study'!$AG$1276</definedName>
    <definedName name="UAcct41011">'[14]Func Study'!$AB$1309</definedName>
    <definedName name="UACCT41020" localSheetId="0">'[65]Functional Study'!#REF!</definedName>
    <definedName name="UACCT41020" localSheetId="1">'[13]Functional Study'!#REF!</definedName>
    <definedName name="UACCT41020" localSheetId="2">'[13]Functional Study'!#REF!</definedName>
    <definedName name="UACCT41020">'[13]Functional Study'!#REF!</definedName>
    <definedName name="UACCT41020BADDEBT" localSheetId="0">'[65]Functional Study'!#REF!</definedName>
    <definedName name="UACCT41020BADDEBT" localSheetId="1">'[13]Functional Study'!#REF!</definedName>
    <definedName name="UACCT41020BADDEBT" localSheetId="2">'[13]Functional Study'!#REF!</definedName>
    <definedName name="UACCT41020BADDEBT">'[13]Functional Study'!#REF!</definedName>
    <definedName name="UACCT41020DITEXP" localSheetId="0">'[65]Functional Study'!#REF!</definedName>
    <definedName name="UACCT41020DITEXP" localSheetId="1">'[13]Functional Study'!#REF!</definedName>
    <definedName name="UACCT41020DITEXP" localSheetId="2">'[13]Functional Study'!#REF!</definedName>
    <definedName name="UACCT41020DITEXP">'[13]Functional Study'!#REF!</definedName>
    <definedName name="UACCT41020DNPU" localSheetId="0">'[65]Functional Study'!#REF!</definedName>
    <definedName name="UACCT41020DNPU" localSheetId="1">'[13]Functional Study'!#REF!</definedName>
    <definedName name="UACCT41020DNPU" localSheetId="2">'[13]Functional Study'!#REF!</definedName>
    <definedName name="UACCT41020DNPU">'[13]Functional Study'!#REF!</definedName>
    <definedName name="UACCT41020S" localSheetId="0">'[65]Functional Study'!#REF!</definedName>
    <definedName name="UACCT41020S">'[13]Functional Study'!#REF!</definedName>
    <definedName name="UACCT41020SE" localSheetId="0">'[65]Functional Study'!#REF!</definedName>
    <definedName name="UACCT41020SE">'[13]Functional Study'!#REF!</definedName>
    <definedName name="UACCT41020SG" localSheetId="0">'[65]Functional Study'!#REF!</definedName>
    <definedName name="UACCT41020SG">'[13]Functional Study'!#REF!</definedName>
    <definedName name="UACCT41020SGCT" localSheetId="0">'[65]Functional Study'!#REF!</definedName>
    <definedName name="UACCT41020SGCT">'[13]Functional Study'!#REF!</definedName>
    <definedName name="UACCT41020SGPP" localSheetId="0">'[65]Functional Study'!#REF!</definedName>
    <definedName name="UACCT41020SGPP">'[13]Functional Study'!#REF!</definedName>
    <definedName name="UACCT41020SO" localSheetId="0">'[65]Functional Study'!#REF!</definedName>
    <definedName name="UACCT41020SO">'[13]Functional Study'!#REF!</definedName>
    <definedName name="UACCT41020TROJP" localSheetId="0">'[65]Functional Study'!#REF!</definedName>
    <definedName name="UACCT41020TROJP">'[13]Functional Study'!#REF!</definedName>
    <definedName name="UACCT4102SNPD" localSheetId="0">'[65]Functional Study'!#REF!</definedName>
    <definedName name="UACCT4102SNPD">'[13]Functional Study'!#REF!</definedName>
    <definedName name="uacct41110">'[10]Functional Study'!$AG$1294</definedName>
    <definedName name="uacct41110sgct" localSheetId="1">'[11]Functional Study'!#REF!</definedName>
    <definedName name="uacct41110sgct" localSheetId="2">'[11]Functional Study'!#REF!</definedName>
    <definedName name="uacct41110sgct">'[11]Functional Study'!#REF!</definedName>
    <definedName name="UAcct41111" localSheetId="0">'[65]Functional Study'!#REF!</definedName>
    <definedName name="UAcct41111" localSheetId="1">'[13]Functional Study'!#REF!</definedName>
    <definedName name="UAcct41111" localSheetId="2">'[13]Functional Study'!#REF!</definedName>
    <definedName name="UAcct41111">'[13]Functional Study'!#REF!</definedName>
    <definedName name="UAcct41111Baddebt" localSheetId="0">'[65]Functional Study'!#REF!</definedName>
    <definedName name="UAcct41111Baddebt" localSheetId="1">'[13]Functional Study'!#REF!</definedName>
    <definedName name="UAcct41111Baddebt" localSheetId="2">'[13]Functional Study'!#REF!</definedName>
    <definedName name="UAcct41111Baddebt">'[13]Functional Study'!#REF!</definedName>
    <definedName name="UAcct41111Dgp" localSheetId="0">'[65]Functional Study'!#REF!</definedName>
    <definedName name="UAcct41111Dgp" localSheetId="1">'[13]Functional Study'!#REF!</definedName>
    <definedName name="UAcct41111Dgp" localSheetId="2">'[13]Functional Study'!#REF!</definedName>
    <definedName name="UAcct41111Dgp">'[13]Functional Study'!#REF!</definedName>
    <definedName name="UAcct41111Dgu" localSheetId="0">'[65]Functional Study'!#REF!</definedName>
    <definedName name="UAcct41111Dgu">'[13]Functional Study'!#REF!</definedName>
    <definedName name="UAcct41111Ditexp" localSheetId="0">'[65]Functional Study'!#REF!</definedName>
    <definedName name="UAcct41111Ditexp">'[13]Functional Study'!#REF!</definedName>
    <definedName name="UAcct41111Dnpp" localSheetId="0">'[65]Functional Study'!#REF!</definedName>
    <definedName name="UAcct41111Dnpp">'[13]Functional Study'!#REF!</definedName>
    <definedName name="UAcct41111Dnptp" localSheetId="0">'[65]Functional Study'!#REF!</definedName>
    <definedName name="UAcct41111Dnptp">'[13]Functional Study'!#REF!</definedName>
    <definedName name="UAcct41111S" localSheetId="0">'[65]Functional Study'!#REF!</definedName>
    <definedName name="UAcct41111S">'[13]Functional Study'!#REF!</definedName>
    <definedName name="UAcct41111Se" localSheetId="0">'[65]Functional Study'!#REF!</definedName>
    <definedName name="UAcct41111Se">'[13]Functional Study'!#REF!</definedName>
    <definedName name="UAcct41111Sg" localSheetId="0">'[65]Functional Study'!#REF!</definedName>
    <definedName name="UAcct41111Sg">'[13]Functional Study'!#REF!</definedName>
    <definedName name="UAcct41111Sgpp" localSheetId="0">'[65]Functional Study'!#REF!</definedName>
    <definedName name="UAcct41111Sgpp">'[13]Functional Study'!#REF!</definedName>
    <definedName name="UAcct41111So" localSheetId="0">'[65]Functional Study'!#REF!</definedName>
    <definedName name="UAcct41111So">'[13]Functional Study'!#REF!</definedName>
    <definedName name="UAcct41111Trojp" localSheetId="0">'[65]Functional Study'!#REF!</definedName>
    <definedName name="UAcct41111Trojp">'[13]Functional Study'!#REF!</definedName>
    <definedName name="UAcct41120">[8]FuncStudy!$Y$1012</definedName>
    <definedName name="UAcct41140">'[10]Functional Study'!$AG$1213</definedName>
    <definedName name="UAcct41141">'[10]Functional Study'!$AG$1218</definedName>
    <definedName name="UAcct41160">'[10]Functional Study'!$AG$361</definedName>
    <definedName name="UAcct41170">'[10]Functional Study'!$AG$366</definedName>
    <definedName name="UAcct4118">'[10]Functional Study'!$AG$370</definedName>
    <definedName name="UAcct41181">'[10]Functional Study'!$AG$373</definedName>
    <definedName name="UAcct4194">'[10]Functional Study'!$AG$377</definedName>
    <definedName name="UAcct419Doth">[8]FuncStudy!$Y$958</definedName>
    <definedName name="UAcct421">'[10]Functional Study'!$AG$386</definedName>
    <definedName name="UAcct4311">'[10]Functional Study'!$AG$393</definedName>
    <definedName name="UAcct442Se">'[10]Functional Study'!$AG$260</definedName>
    <definedName name="UAcct442Sg">'[10]Functional Study'!$AG$261</definedName>
    <definedName name="UAcct447">'[10]Functional Study'!$AG$288</definedName>
    <definedName name="UAcct447CAEE" localSheetId="0">'[7]Func Study'!#REF!</definedName>
    <definedName name="UAcct447CAEE" localSheetId="1">'[7]Func Study'!#REF!</definedName>
    <definedName name="UAcct447CAEE" localSheetId="2">'[7]Func Study'!#REF!</definedName>
    <definedName name="UAcct447CAEE">'[7]Func Study'!#REF!</definedName>
    <definedName name="UAcct447CAGE" localSheetId="1">'[7]Func Study'!#REF!</definedName>
    <definedName name="UAcct447CAGE" localSheetId="2">'[7]Func Study'!#REF!</definedName>
    <definedName name="UAcct447CAGE">'[7]Func Study'!#REF!</definedName>
    <definedName name="UAcct447Dgu" localSheetId="1">'[12]Func Study'!#REF!</definedName>
    <definedName name="UAcct447Dgu" localSheetId="2">'[12]Func Study'!#REF!</definedName>
    <definedName name="UAcct447Dgu">'[12]Func Study'!#REF!</definedName>
    <definedName name="UACCT447NPC">'[14]Func Study'!$AB$289</definedName>
    <definedName name="UACCT447NPCCAEW">'[14]Func Study'!$AB$286</definedName>
    <definedName name="UACCT447NPCCAGW">'[14]Func Study'!$AB$287</definedName>
    <definedName name="UACCT447NPCDGP">'[14]Func Study'!$AB$288</definedName>
    <definedName name="UAcct447S">'[10]Functional Study'!$AG$281</definedName>
    <definedName name="UAcct447Se">'[10]Functional Study'!$AG$287</definedName>
    <definedName name="UAcct448">'[10]Functional Study'!$AG$276</definedName>
    <definedName name="UAcct448S">'[14]Func Study'!$AB$274</definedName>
    <definedName name="UAcct448So">'[14]Func Study'!$AB$275</definedName>
    <definedName name="UAcct449">'[10]Functional Study'!$AG$295</definedName>
    <definedName name="UAcct450">'[10]Functional Study'!$AG$305</definedName>
    <definedName name="UAcct450S">'[10]Functional Study'!$AG$303</definedName>
    <definedName name="UAcct450So">'[10]Functional Study'!$AG$304</definedName>
    <definedName name="UAcct451S">'[10]Functional Study'!$AG$308</definedName>
    <definedName name="UAcct451Sg">'[10]Functional Study'!$AG$309</definedName>
    <definedName name="UAcct451So">'[10]Functional Study'!$AG$310</definedName>
    <definedName name="UAcct453">'[10]Functional Study'!$AG$315</definedName>
    <definedName name="UAcct453CAGE" localSheetId="0">'[7]Func Study'!#REF!</definedName>
    <definedName name="UAcct453CAGE" localSheetId="1">'[7]Func Study'!#REF!</definedName>
    <definedName name="UAcct453CAGE" localSheetId="2">'[7]Func Study'!#REF!</definedName>
    <definedName name="UAcct453CAGE">'[7]Func Study'!#REF!</definedName>
    <definedName name="UAcct453CAGW" localSheetId="1">'[7]Func Study'!#REF!</definedName>
    <definedName name="UAcct453CAGW" localSheetId="2">'[7]Func Study'!#REF!</definedName>
    <definedName name="UAcct453CAGW">'[7]Func Study'!#REF!</definedName>
    <definedName name="UAcct454">'[10]Functional Study'!$AG$321</definedName>
    <definedName name="UAcct454JBG">'[14]Func Study'!$AB$319</definedName>
    <definedName name="UAcct454S">'[10]Functional Study'!$AG$318</definedName>
    <definedName name="UAcct454Sg">'[10]Functional Study'!$AG$319</definedName>
    <definedName name="UAcct454So">'[10]Functional Study'!$AG$320</definedName>
    <definedName name="UAcct456">'[10]Functional Study'!$AG$329</definedName>
    <definedName name="UAcct456CAEW">'[14]Func Study'!$AB$331</definedName>
    <definedName name="UAcct456Cn">'[10]Functional Study'!$AG$325</definedName>
    <definedName name="UAcct456S">'[10]Functional Study'!$AG$324</definedName>
    <definedName name="UAcct456Se">'[10]Functional Study'!$AG$326</definedName>
    <definedName name="UAcct456Sg">'[11]Functional Study'!$AG$328</definedName>
    <definedName name="UAcct456So">'[10]Functional Study'!$AG$327</definedName>
    <definedName name="UAcct500">'[10]Functional Study'!$AG$412</definedName>
    <definedName name="UAcct500Dnppsu">'[10]Functional Study'!$AG$410</definedName>
    <definedName name="UAcct500DSG">'[11]Functional Study'!$AG$400</definedName>
    <definedName name="UAcct500JBG">'[14]Func Study'!$AB$414</definedName>
    <definedName name="UACCT500SSGCH">'[10]Functional Study'!$AG$411</definedName>
    <definedName name="UAcct501">'[10]Functional Study'!$AG$426</definedName>
    <definedName name="UAcct501CAEW">'[14]Func Study'!$AB$420</definedName>
    <definedName name="UAcct501JBE">'[14]Func Study'!$AB$421</definedName>
    <definedName name="UACCT501NPC">'[11]Functional Study'!$AG$409</definedName>
    <definedName name="UACCT501NPCCAEW">'[14]Func Study'!$AB$426</definedName>
    <definedName name="UACCT501nPCSE">'[11]Functional Study'!$AG$408</definedName>
    <definedName name="UACCT501NPCSE1" localSheetId="1">'[11]Functional Study'!#REF!</definedName>
    <definedName name="UACCT501NPCSE1" localSheetId="2">'[11]Functional Study'!#REF!</definedName>
    <definedName name="UACCT501NPCSE1">'[11]Functional Study'!#REF!</definedName>
    <definedName name="UAcct501Se">'[10]Functional Study'!$AG$422</definedName>
    <definedName name="UACCT501SE1" localSheetId="1">'[11]Functional Study'!#REF!</definedName>
    <definedName name="UACCT501SE1" localSheetId="2">'[11]Functional Study'!#REF!</definedName>
    <definedName name="UACCT501SE1">'[11]Functional Study'!#REF!</definedName>
    <definedName name="UACCT501SE2" localSheetId="1">'[11]Functional Study'!#REF!</definedName>
    <definedName name="UACCT501SE2" localSheetId="2">'[11]Functional Study'!#REF!</definedName>
    <definedName name="UACCT501SE2">'[11]Functional Study'!#REF!</definedName>
    <definedName name="UACCT501SE3" localSheetId="1">'[11]Functional Study'!#REF!</definedName>
    <definedName name="UACCT501SE3" localSheetId="2">'[11]Functional Study'!#REF!</definedName>
    <definedName name="UACCT501SE3">'[11]Functional Study'!#REF!</definedName>
    <definedName name="UACCT501SENNPC">[8]FuncStudy!$Y$230</definedName>
    <definedName name="UACCT501SSECH">'[10]Functional Study'!$AG$425</definedName>
    <definedName name="UACCT501SSECHNNPC">[8]FuncStudy!$Y$232</definedName>
    <definedName name="UACCT501SSECT">'[10]Functional Study'!$AG$424</definedName>
    <definedName name="UAcct502">'[10]Functional Study'!$AG$431</definedName>
    <definedName name="UAcct502CAGE">'[14]Func Study'!$AB$431</definedName>
    <definedName name="UAcct502Dnppsu">'[10]Functional Study'!$AG$429</definedName>
    <definedName name="UAcct502JBG" localSheetId="0">'[7]Func Study'!#REF!</definedName>
    <definedName name="UAcct502JBG" localSheetId="1">'[7]Func Study'!#REF!</definedName>
    <definedName name="UAcct502JBG" localSheetId="2">'[7]Func Study'!#REF!</definedName>
    <definedName name="UAcct502JBG">'[7]Func Study'!#REF!</definedName>
    <definedName name="UAcct502SG">'[11]Functional Study'!$AG$412</definedName>
    <definedName name="uacct502snpps">[8]FuncStudy!$Y$237</definedName>
    <definedName name="UACCT502SSGCH">'[10]Functional Study'!$AG$430</definedName>
    <definedName name="UAcct503">'[10]Functional Study'!$AG$438</definedName>
    <definedName name="UAcct503npc">'[11]Functional Study'!$AG$420</definedName>
    <definedName name="UAcct503Se">[8]FuncStudy!$Y$242</definedName>
    <definedName name="UACCT503SENNPC">[8]FuncStudy!$Y$243</definedName>
    <definedName name="UAcct505">'[10]Functional Study'!$AG$443</definedName>
    <definedName name="UAcct505CAGE">'[14]Func Study'!$AB$447</definedName>
    <definedName name="UAcct505Dnppsu">'[10]Functional Study'!$AG$441</definedName>
    <definedName name="UAcct505JBG" localSheetId="0">'[7]Func Study'!#REF!</definedName>
    <definedName name="UAcct505JBG" localSheetId="1">'[7]Func Study'!#REF!</definedName>
    <definedName name="UAcct505JBG" localSheetId="2">'[7]Func Study'!#REF!</definedName>
    <definedName name="UAcct505JBG">'[7]Func Study'!#REF!</definedName>
    <definedName name="UAcct505sg">'[11]Functional Study'!$AG$423</definedName>
    <definedName name="uacct505snpps">[8]FuncStudy!$Y$247</definedName>
    <definedName name="UACCT505SSGCH">'[10]Functional Study'!$AG$442</definedName>
    <definedName name="UAcct506">'[10]Functional Study'!$AG$449</definedName>
    <definedName name="UAcct506CAGE">'[14]Func Study'!$AB$452</definedName>
    <definedName name="UAcct506JBG" localSheetId="0">'[7]Func Study'!#REF!</definedName>
    <definedName name="UAcct506JBG" localSheetId="1">'[7]Func Study'!#REF!</definedName>
    <definedName name="UAcct506JBG" localSheetId="2">'[7]Func Study'!#REF!</definedName>
    <definedName name="UAcct506JBG">'[7]Func Study'!#REF!</definedName>
    <definedName name="UAcct506Se">'[10]Functional Study'!$AG$447</definedName>
    <definedName name="uacct506snpps">[8]FuncStudy!$Y$252</definedName>
    <definedName name="UACCT506SSGCH">'[10]Functional Study'!$AG$448</definedName>
    <definedName name="UAcct507">'[10]Functional Study'!$AG$458</definedName>
    <definedName name="UAcct507CAGE">'[14]Func Study'!$AB$462</definedName>
    <definedName name="UAcct507JBG" localSheetId="0">'[7]Func Study'!#REF!</definedName>
    <definedName name="UAcct507JBG" localSheetId="1">'[7]Func Study'!#REF!</definedName>
    <definedName name="UAcct507JBG" localSheetId="2">'[7]Func Study'!#REF!</definedName>
    <definedName name="UAcct507JBG">'[7]Func Study'!#REF!</definedName>
    <definedName name="UAcct507SG">'[11]Functional Study'!$AG$432</definedName>
    <definedName name="uacct507ssgch">'[10]Functional Study'!$AG$457</definedName>
    <definedName name="UAcct510">'[10]Functional Study'!$AG$463</definedName>
    <definedName name="UAcct510CAGE">'[14]Func Study'!$AB$467</definedName>
    <definedName name="UAcct510JBG" localSheetId="0">'[7]Func Study'!#REF!</definedName>
    <definedName name="UAcct510JBG" localSheetId="1">'[7]Func Study'!#REF!</definedName>
    <definedName name="UAcct510JBG" localSheetId="2">'[7]Func Study'!#REF!</definedName>
    <definedName name="UAcct510JBG">'[7]Func Study'!#REF!</definedName>
    <definedName name="UAcct510sg">'[11]Functional Study'!$AG$436</definedName>
    <definedName name="uacct510ssgch">'[10]Functional Study'!$AG$462</definedName>
    <definedName name="UAcct511">'[10]Functional Study'!$AG$468</definedName>
    <definedName name="UAcct511CAGE">'[14]Func Study'!$AB$472</definedName>
    <definedName name="UAcct511JBG" localSheetId="0">'[7]Func Study'!#REF!</definedName>
    <definedName name="UAcct511JBG" localSheetId="1">'[7]Func Study'!#REF!</definedName>
    <definedName name="UAcct511JBG" localSheetId="2">'[7]Func Study'!#REF!</definedName>
    <definedName name="UAcct511JBG">'[7]Func Study'!#REF!</definedName>
    <definedName name="UAcct511sg">'[11]Functional Study'!$AG$440</definedName>
    <definedName name="UACCT511SSGCH">'[10]Functional Study'!$AG$467</definedName>
    <definedName name="UAcct512">'[10]Functional Study'!$AG$473</definedName>
    <definedName name="UAcct512CAGE">'[14]Func Study'!$AB$477</definedName>
    <definedName name="UAcct512JBG" localSheetId="0">'[7]Func Study'!#REF!</definedName>
    <definedName name="UAcct512JBG" localSheetId="1">'[7]Func Study'!#REF!</definedName>
    <definedName name="UAcct512JBG" localSheetId="2">'[7]Func Study'!#REF!</definedName>
    <definedName name="UAcct512JBG">'[7]Func Study'!#REF!</definedName>
    <definedName name="UAcct512sg">'[11]Functional Study'!$AG$444</definedName>
    <definedName name="UACCT512SSGCH">'[10]Functional Study'!$AG$472</definedName>
    <definedName name="UAcct513">'[10]Functional Study'!$AG$478</definedName>
    <definedName name="UAcct513CAGE">'[14]Func Study'!$AB$482</definedName>
    <definedName name="UAcct513JBG" localSheetId="0">'[7]Func Study'!#REF!</definedName>
    <definedName name="UAcct513JBG" localSheetId="1">'[7]Func Study'!#REF!</definedName>
    <definedName name="UAcct513JBG" localSheetId="2">'[7]Func Study'!#REF!</definedName>
    <definedName name="UAcct513JBG">'[7]Func Study'!#REF!</definedName>
    <definedName name="UAcct513sg">'[11]Functional Study'!$AG$448</definedName>
    <definedName name="UACCT513SSGCH">'[10]Functional Study'!$AG$477</definedName>
    <definedName name="UAcct514">'[10]Functional Study'!$AG$483</definedName>
    <definedName name="UAcct514CAGE">'[14]Func Study'!$AB$487</definedName>
    <definedName name="UAcct514JBG" localSheetId="0">'[7]Func Study'!#REF!</definedName>
    <definedName name="UAcct514JBG" localSheetId="1">'[7]Func Study'!#REF!</definedName>
    <definedName name="UAcct514JBG" localSheetId="2">'[7]Func Study'!#REF!</definedName>
    <definedName name="UAcct514JBG">'[7]Func Study'!#REF!</definedName>
    <definedName name="UAcct514sg">'[11]Functional Study'!$AG$452</definedName>
    <definedName name="UACCT514SSGCH">'[10]Functional Study'!$AG$482</definedName>
    <definedName name="UAcct517">'[10]Functional Study'!$AG$492</definedName>
    <definedName name="UAcct518">'[10]Functional Study'!$AG$496</definedName>
    <definedName name="UAcct519">'[10]Functional Study'!$AG$501</definedName>
    <definedName name="UAcct520">'[10]Functional Study'!$AG$505</definedName>
    <definedName name="UAcct523">'[10]Functional Study'!$AG$509</definedName>
    <definedName name="UAcct524">'[10]Functional Study'!$AG$513</definedName>
    <definedName name="UAcct528">'[10]Functional Study'!$AG$517</definedName>
    <definedName name="UAcct529">'[10]Functional Study'!$AG$521</definedName>
    <definedName name="UAcct530">'[10]Functional Study'!$AG$525</definedName>
    <definedName name="UAcct531">'[10]Functional Study'!$AG$529</definedName>
    <definedName name="UAcct532">'[10]Functional Study'!$AG$533</definedName>
    <definedName name="UAcct535">'[10]Functional Study'!$AG$545</definedName>
    <definedName name="UAcct536">'[10]Functional Study'!$AG$549</definedName>
    <definedName name="UAcct537">'[10]Functional Study'!$AG$553</definedName>
    <definedName name="UAcct538">'[10]Functional Study'!$AG$557</definedName>
    <definedName name="UAcct539">'[10]Functional Study'!$AG$561</definedName>
    <definedName name="UAcct540">'[10]Functional Study'!$AG$565</definedName>
    <definedName name="UAcct541">'[10]Functional Study'!$AG$569</definedName>
    <definedName name="UAcct542">'[10]Functional Study'!$AG$573</definedName>
    <definedName name="UAcct543">'[10]Functional Study'!$AG$577</definedName>
    <definedName name="UAcct544">'[10]Functional Study'!$AG$581</definedName>
    <definedName name="UAcct545">'[10]Functional Study'!$AG$585</definedName>
    <definedName name="UAcct546">'[10]Functional Study'!$AG$599</definedName>
    <definedName name="UAcct546CAGE">'[14]Func Study'!$AB$605</definedName>
    <definedName name="UACCT546sg">'[11]Functional Study'!$AG$554</definedName>
    <definedName name="UAcct547">'[10]Functional Study'!$AG$608</definedName>
    <definedName name="UAcct547CAEW">'[14]Func Study'!$AB$610</definedName>
    <definedName name="UACCT547n">'[11]Functional Study'!$AG$559</definedName>
    <definedName name="UACCT547NPCCAEW">'[14]Func Study'!$AB$613</definedName>
    <definedName name="UACCT547nse">'[11]Functional Study'!$AG$558</definedName>
    <definedName name="UAcct547Se">'[10]Functional Study'!$AG$606</definedName>
    <definedName name="UACCT547SSECT">'[10]Functional Study'!$AG$607</definedName>
    <definedName name="UAcct548">'[10]Functional Study'!$AG$613</definedName>
    <definedName name="UACCT548CAGE">'[14]Func Study'!$AB$620</definedName>
    <definedName name="UACCT548sg">'[11]Functional Study'!$AG$565</definedName>
    <definedName name="UACCT548SSCCT">'[10]Functional Study'!$AG$612</definedName>
    <definedName name="uacct548ssgct">[8]FuncStudy!$Y$395</definedName>
    <definedName name="UAcct549">'[10]Functional Study'!$AG$618</definedName>
    <definedName name="Uacct549CAGE">'[14]Func Study'!$AB$625</definedName>
    <definedName name="UAcct549Dnppou">'[10]Functional Study'!$AG$616</definedName>
    <definedName name="UAcct549sg">[8]FuncStudy!$Y$399</definedName>
    <definedName name="UACCT549SGW">'[49]Functional Study'!$AG$617</definedName>
    <definedName name="UACCT549SSGCT">'[10]Functional Study'!$AG$617</definedName>
    <definedName name="uacct550">[8]FuncStudy!$Y$407</definedName>
    <definedName name="UAcct5506SE" localSheetId="0">'[7]Func Study'!#REF!</definedName>
    <definedName name="UAcct5506SE" localSheetId="1">'[7]Func Study'!#REF!</definedName>
    <definedName name="UAcct5506SE" localSheetId="2">'[7]Func Study'!#REF!</definedName>
    <definedName name="UAcct5506SE">'[7]Func Study'!#REF!</definedName>
    <definedName name="UACCT550sg">[8]FuncStudy!$Y$405</definedName>
    <definedName name="uacct550sgw">'[49]Functional Study'!$AG$627</definedName>
    <definedName name="uacct550snppo">'[10]Functional Study'!$AG$626</definedName>
    <definedName name="uacct550ssgct">'[10]Functional Study'!$AG$627</definedName>
    <definedName name="UAcct551">'[10]Functional Study'!$AG$631</definedName>
    <definedName name="UAcct551CAGE">'[14]Func Study'!$AB$634</definedName>
    <definedName name="UACCT551SG">'[14]Func Study'!$AB$635</definedName>
    <definedName name="UAcct552">'[11]Functional Study'!$AG$583</definedName>
    <definedName name="UACCT552CAGE">'[14]Func Study'!$AB$640</definedName>
    <definedName name="UAcct552Dnppou">'[10]Functional Study'!$AG$634</definedName>
    <definedName name="UAcct552sg">'[11]Functional Study'!$AG$582</definedName>
    <definedName name="UACCT552SSGCT">'[10]Functional Study'!$AG$635</definedName>
    <definedName name="UAcct553">[8]FuncStudy!$Y$423</definedName>
    <definedName name="UACCT553CAGE">'[14]Func Study'!$AB$646</definedName>
    <definedName name="UAcct553Dnppou">'[10]Functional Study'!$AG$640</definedName>
    <definedName name="UAcct553SG">'[14]Func Study'!$AB$645</definedName>
    <definedName name="UACCT553SGW">'[49]Functional Study'!$AG$641</definedName>
    <definedName name="UACCT553SSGCT">'[10]Functional Study'!$AG$641</definedName>
    <definedName name="UAcct554">[8]FuncStudy!$Y$429</definedName>
    <definedName name="UACCT554CAGE">'[14]Func Study'!$AB$651</definedName>
    <definedName name="UAcct554Dnppou">'[10]Functional Study'!$AG$645</definedName>
    <definedName name="UAcct554SG">'[14]Func Study'!$AB$650</definedName>
    <definedName name="UACCT554SGW">'[49]Functional Study'!$AG$646</definedName>
    <definedName name="UAcct554SSCT">[8]FuncStudy!$Y$427</definedName>
    <definedName name="UACCT554SSGCT">'[10]Functional Study'!$AG$646</definedName>
    <definedName name="UAcct555CAEE" localSheetId="0">'[7]Func Study'!#REF!</definedName>
    <definedName name="UAcct555CAEE" localSheetId="1">'[7]Func Study'!#REF!</definedName>
    <definedName name="UAcct555CAEE" localSheetId="2">'[7]Func Study'!#REF!</definedName>
    <definedName name="UAcct555CAEE">'[7]Func Study'!#REF!</definedName>
    <definedName name="UAcct555CAEW">'[14]Func Study'!$AB$665</definedName>
    <definedName name="UAcct555CAGE" localSheetId="0">'[7]Func Study'!#REF!</definedName>
    <definedName name="UAcct555CAGE" localSheetId="1">'[7]Func Study'!#REF!</definedName>
    <definedName name="UAcct555CAGE" localSheetId="2">'[7]Func Study'!#REF!</definedName>
    <definedName name="UAcct555CAGE">'[7]Func Study'!#REF!</definedName>
    <definedName name="UAcct555CAGW">'[14]Func Study'!$AB$664</definedName>
    <definedName name="uacct555dgp">'[10]Functional Study'!$AG$665</definedName>
    <definedName name="UAcct555Dgu">[8]FuncStudy!$Y$435</definedName>
    <definedName name="UACCT555NPCCAEW">'[14]Func Study'!$AB$669</definedName>
    <definedName name="UACCT555NPCCAGW">'[14]Func Study'!$AB$668</definedName>
    <definedName name="UAcct555S">'[10]Functional Study'!$AG$658</definedName>
    <definedName name="UAcct555Se">'[10]Functional Study'!$AG$663</definedName>
    <definedName name="UAcct555SG">'[10]Functional Study'!$AG$662</definedName>
    <definedName name="uacct555ssgc">'[10]Functional Study'!$AG$664</definedName>
    <definedName name="uacct555ssgp">[8]FuncStudy!$Y$437</definedName>
    <definedName name="UAcct556">'[10]Functional Study'!$AG$673</definedName>
    <definedName name="UAcct557">'[11]Functional Study'!$AG$621</definedName>
    <definedName name="UAcct557S">'[10]Functional Study'!$AG$676</definedName>
    <definedName name="uacct557se">'[10]Functional Study'!$AG$679</definedName>
    <definedName name="UAcct557Sg">'[10]Functional Study'!$AG$677</definedName>
    <definedName name="Uacct557SSGCT">'[10]Functional Study'!$AG$678</definedName>
    <definedName name="uacct557trojp">'[10]Functional Study'!$AG$680</definedName>
    <definedName name="UAcct560">'[10]Functional Study'!$AG$707</definedName>
    <definedName name="UAcct561">'[10]Functional Study'!$AG$711</definedName>
    <definedName name="UAcct562">'[10]Functional Study'!$AG$715</definedName>
    <definedName name="UAcct563">'[10]Functional Study'!$AG$719</definedName>
    <definedName name="UAcct564">'[10]Functional Study'!$AG$723</definedName>
    <definedName name="UAcct565">'[10]Functional Study'!$AG$732</definedName>
    <definedName name="UACCT565NPC">'[14]Func Study'!$AB$744</definedName>
    <definedName name="UACCT565NPCCAGW">'[14]Func Study'!$AB$742</definedName>
    <definedName name="UAcct565Se">'[10]Functional Study'!$AG$731</definedName>
    <definedName name="UAcct566">'[10]Functional Study'!$AG$738</definedName>
    <definedName name="UAcct567">'[10]Functional Study'!$AG$742</definedName>
    <definedName name="UAcct568">'[10]Functional Study'!$AG$746</definedName>
    <definedName name="UAcct569">'[10]Functional Study'!$AG$750</definedName>
    <definedName name="UAcct570">'[10]Functional Study'!$AG$754</definedName>
    <definedName name="UAcct571">'[10]Functional Study'!$AG$758</definedName>
    <definedName name="UAcct572">'[10]Functional Study'!$AG$762</definedName>
    <definedName name="UAcct573">'[10]Functional Study'!$AG$766</definedName>
    <definedName name="UAcct580">'[10]Functional Study'!$AG$779</definedName>
    <definedName name="UAcct581">'[10]Functional Study'!$AG$784</definedName>
    <definedName name="UAcct582">'[10]Functional Study'!$AG$789</definedName>
    <definedName name="UAcct583">'[10]Functional Study'!$AG$794</definedName>
    <definedName name="UAcct584">'[10]Functional Study'!$AG$799</definedName>
    <definedName name="UAcct585">'[10]Functional Study'!$AG$804</definedName>
    <definedName name="UAcct586">'[10]Functional Study'!$AG$809</definedName>
    <definedName name="UAcct587">'[10]Functional Study'!$AG$814</definedName>
    <definedName name="UAcct588">'[10]Functional Study'!$AG$819</definedName>
    <definedName name="UAcct589">'[10]Functional Study'!$AG$824</definedName>
    <definedName name="UAcct590">'[10]Functional Study'!$AG$829</definedName>
    <definedName name="UAcct591">'[10]Functional Study'!$AG$834</definedName>
    <definedName name="UAcct592">'[10]Functional Study'!$AG$839</definedName>
    <definedName name="UAcct593">'[10]Functional Study'!$AG$844</definedName>
    <definedName name="UAcct594">'[10]Functional Study'!$AG$849</definedName>
    <definedName name="UAcct595">'[10]Functional Study'!$AG$854</definedName>
    <definedName name="UAcct596">'[10]Functional Study'!$AG$864</definedName>
    <definedName name="UAcct597">'[10]Functional Study'!$AG$869</definedName>
    <definedName name="UAcct598">'[10]Functional Study'!$AG$874</definedName>
    <definedName name="UAcct901">'[10]Functional Study'!$AG$886</definedName>
    <definedName name="UAcct902">'[10]Functional Study'!$AG$891</definedName>
    <definedName name="UAcct903">'[10]Functional Study'!$AG$896</definedName>
    <definedName name="UAcct904">'[10]Functional Study'!$AG$901</definedName>
    <definedName name="Uacct904SG" localSheetId="0">'[66]Functional Study'!#REF!</definedName>
    <definedName name="Uacct904SG" localSheetId="1">'[16]Functional Study'!#REF!</definedName>
    <definedName name="Uacct904SG" localSheetId="2">'[16]Functional Study'!#REF!</definedName>
    <definedName name="Uacct904SG">'[16]Functional Study'!#REF!</definedName>
    <definedName name="UAcct905">'[10]Functional Study'!$AG$906</definedName>
    <definedName name="UAcct907">'[10]Functional Study'!$AG$920</definedName>
    <definedName name="UAcct908">'[10]Functional Study'!$AG$925</definedName>
    <definedName name="UAcct909">'[10]Functional Study'!$AG$930</definedName>
    <definedName name="UAcct910">'[10]Functional Study'!$AG$935</definedName>
    <definedName name="UAcct911">'[10]Functional Study'!$AG$946</definedName>
    <definedName name="UAcct912">'[10]Functional Study'!$AG$951</definedName>
    <definedName name="UAcct913">'[10]Functional Study'!$AG$956</definedName>
    <definedName name="UAcct916">'[10]Functional Study'!$AG$961</definedName>
    <definedName name="UAcct920">'[10]Functional Study'!$AG$972</definedName>
    <definedName name="UAcct920Cn">'[10]Functional Study'!$AG$970</definedName>
    <definedName name="UAcct921">'[10]Functional Study'!$AG$978</definedName>
    <definedName name="UAcct921Cn">'[10]Functional Study'!$AG$976</definedName>
    <definedName name="UAcct923">'[10]Functional Study'!$AG$984</definedName>
    <definedName name="UAcct923CAGW">'[14]Func Study'!$AB$995</definedName>
    <definedName name="UAcct923Cn">'[10]Functional Study'!$AG$982</definedName>
    <definedName name="UAcct924">'[10]Functional Study'!$AG$988</definedName>
    <definedName name="UAcct924S">[8]FuncStudy!$Y$723</definedName>
    <definedName name="UACCT924SG">[8]FuncStudy!$Y$724</definedName>
    <definedName name="UAcct924SO">[8]FuncStudy!$Y$725</definedName>
    <definedName name="UAcct925">'[10]Functional Study'!$AG$992</definedName>
    <definedName name="UAcct926">'[10]Functional Study'!$AG$998</definedName>
    <definedName name="UAcct927">'[10]Functional Study'!$AG$1003</definedName>
    <definedName name="UAcct928">'[10]Functional Study'!$AG$1010</definedName>
    <definedName name="UAcct928RE">[8]FuncStudy!$Y$750</definedName>
    <definedName name="UAcct929">'[10]Functional Study'!$AG$1015</definedName>
    <definedName name="UAcct930">'[10]Functional Study'!$AG$1021</definedName>
    <definedName name="UACCT930cn">[8]FuncStudy!$Y$759</definedName>
    <definedName name="UAcct930S">[8]FuncStudy!$Y$758</definedName>
    <definedName name="UAcct930So">[8]FuncStudy!$Y$760</definedName>
    <definedName name="UAcct931">'[10]Functional Study'!$AG$1026</definedName>
    <definedName name="UAcct935">'[10]Functional Study'!$AG$1032</definedName>
    <definedName name="UAcctAGA">'[10]Functional Study'!$AG$297</definedName>
    <definedName name="UACCTCOHDGP">'[10]Functional Study'!$AG$683</definedName>
    <definedName name="UACCTCOWSG">'[10]Functional Study'!$AG$684</definedName>
    <definedName name="UAcctcwc">'[10]Functional Study'!$AG$2088</definedName>
    <definedName name="UAcctd00">'[10]Functional Study'!$AG$1744</definedName>
    <definedName name="UAcctdfa" localSheetId="1">'[14]Func Study'!#REF!</definedName>
    <definedName name="UAcctdfa" localSheetId="2">'[14]Func Study'!#REF!</definedName>
    <definedName name="UAcctdfa">'[14]Func Study'!#REF!</definedName>
    <definedName name="UAcctdfad">'[10]Functional Study'!$AG$398</definedName>
    <definedName name="UAcctdfap">'[10]Functional Study'!$AG$396</definedName>
    <definedName name="UAcctdfat">'[10]Functional Study'!$AG$397</definedName>
    <definedName name="UAcctds0">'[10]Functional Study'!$AG$1748</definedName>
    <definedName name="UACCTECD">'[49]Functional Study'!$AG$689</definedName>
    <definedName name="UACCTECDDGP">'[14]Func Study'!$AB$687</definedName>
    <definedName name="UACCTECDMC">'[14]Func Study'!$AB$689</definedName>
    <definedName name="UACCTECDS">'[14]Func Study'!$AB$691</definedName>
    <definedName name="UACCTECDSG1">'[14]Func Study'!$AB$688</definedName>
    <definedName name="UACCTECDSG2">'[14]Func Study'!$AB$690</definedName>
    <definedName name="UACCTECDSG3">'[14]Func Study'!$AB$692</definedName>
    <definedName name="UACCTEQFCS">'[10]Functional Study'!$AG$687</definedName>
    <definedName name="UACCTEQFCSG">'[10]Functional Study'!$AG$688</definedName>
    <definedName name="UAcctfit">'[10]Functional Study'!$AG$1349</definedName>
    <definedName name="UAcctg00">'[10]Functional Study'!$AG$1902</definedName>
    <definedName name="UAccth00">'[10]Functional Study'!$AG$1497</definedName>
    <definedName name="UAccti00">'[10]Functional Study'!$AG$1947</definedName>
    <definedName name="UACCTMCCMC">'[10]Functional Study'!$AG$685</definedName>
    <definedName name="UACCTMCSG">'[10]Functional Study'!$AG$686</definedName>
    <definedName name="UAcctn00">'[10]Functional Study'!$AG$1449</definedName>
    <definedName name="UAccto00">'[10]Functional Study'!$AG$1561</definedName>
    <definedName name="UAcctowc">'[10]Functional Study'!$AG$2099</definedName>
    <definedName name="UAcctowcdgp" localSheetId="1">'[11]Functional Study'!#REF!</definedName>
    <definedName name="UAcctowcdgp" localSheetId="2">'[11]Functional Study'!#REF!</definedName>
    <definedName name="UAcctowcdgp">'[11]Functional Study'!#REF!</definedName>
    <definedName name="UAcctowcse">'[11]Functional Study'!$AG$1855</definedName>
    <definedName name="UACCTOWCSSECH">'[10]Functional Study'!$AG$2098</definedName>
    <definedName name="UAccts00">'[10]Functional Study'!$AG$1408</definedName>
    <definedName name="UAcctSchM">[8]FuncStudy!$Y$1121</definedName>
    <definedName name="UAcctsttax">'[10]Functional Study'!$AG$1332</definedName>
    <definedName name="UAcctt00">'[10]Functional Study'!$AG$1636</definedName>
    <definedName name="UACT553SGW">[8]FuncStudy!$Y$422</definedName>
    <definedName name="UNBILREV" localSheetId="0">#REF!</definedName>
    <definedName name="UNBILREV" localSheetId="1">#REF!</definedName>
    <definedName name="UNBILREV" localSheetId="2">#REF!</definedName>
    <definedName name="UNBILREV">#REF!</definedName>
    <definedName name="Uncertainty_Lookup">'[83]Uncertainty Score Lookup'!$B$3:$C$6</definedName>
    <definedName name="UncollectibleAccounts">[19]Variables!$D$25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BR" localSheetId="0">#REF!</definedName>
    <definedName name="USBR" localSheetId="1">#REF!</definedName>
    <definedName name="USBR" localSheetId="2">#REF!</definedName>
    <definedName name="USBR">#REF!</definedName>
    <definedName name="USCHMAFS">[8]FuncStudy!$Y$1032</definedName>
    <definedName name="USCHMAFSE">[8]FuncStudy!$Y$1035</definedName>
    <definedName name="USCHMAFSG">[8]FuncStudy!$Y$1037</definedName>
    <definedName name="USCHMAFSNP">[8]FuncStudy!$Y$1033</definedName>
    <definedName name="USCHMAFSO">[8]FuncStudy!$Y$1034</definedName>
    <definedName name="USCHMAFTROJP">[8]FuncStudy!$Y$1036</definedName>
    <definedName name="USCHMAPBADDEBT">[8]FuncStudy!$Y$1046</definedName>
    <definedName name="USCHMAPS">[8]FuncStudy!$Y$1041</definedName>
    <definedName name="USCHMAPSE">[8]FuncStudy!$Y$1042</definedName>
    <definedName name="USCHMAPSG">[8]FuncStudy!$Y$1045</definedName>
    <definedName name="USCHMAPSNP">[8]FuncStudy!$Y$1043</definedName>
    <definedName name="USCHMAPSO">[8]FuncStudy!$Y$1044</definedName>
    <definedName name="USCHMATBADDEBT">[8]FuncStudy!$Y$1061</definedName>
    <definedName name="USCHMATCIAC">[8]FuncStudy!$Y$1052</definedName>
    <definedName name="USCHMATGPS">[8]FuncStudy!$Y$1058</definedName>
    <definedName name="USCHMATS">[8]FuncStudy!$Y$1050</definedName>
    <definedName name="USCHMATSCHMDEXP">[8]FuncStudy!$Y$1063</definedName>
    <definedName name="USCHMATSE">[8]FuncStudy!$Y$1056</definedName>
    <definedName name="USCHMATSG">[8]FuncStudy!$Y$1055</definedName>
    <definedName name="USCHMATSG2">[8]FuncStudy!$Y$1057</definedName>
    <definedName name="USCHMATSGCT">[8]FuncStudy!$Y$1051</definedName>
    <definedName name="USCHMATSNP">[8]FuncStudy!$Y$1053</definedName>
    <definedName name="USCHMATSNPD">[8]FuncStudy!$Y$1060</definedName>
    <definedName name="USCHMATSO">[8]FuncStudy!$Y$1059</definedName>
    <definedName name="USCHMATTAXDEPR">[8]FuncStudy!$Y$1062</definedName>
    <definedName name="USCHMATTROJD">[8]FuncStudy!$Y$1054</definedName>
    <definedName name="USCHMDFDGP">[8]FuncStudy!$Y$1070</definedName>
    <definedName name="USCHMDFDGU">[8]FuncStudy!$Y$1071</definedName>
    <definedName name="USCHMDFS">[8]FuncStudy!$Y$1069</definedName>
    <definedName name="USCHMDPIBT">[8]FuncStudy!$Y$1077</definedName>
    <definedName name="USCHMDPS">[8]FuncStudy!$Y$1074</definedName>
    <definedName name="USCHMDPSE">[8]FuncStudy!$Y$1075</definedName>
    <definedName name="USCHMDPSG">[8]FuncStudy!$Y$1078</definedName>
    <definedName name="USCHMDPSNP">[8]FuncStudy!$Y$1076</definedName>
    <definedName name="USCHMDPSO">[8]FuncStudy!$Y$1079</definedName>
    <definedName name="USCHMDTBADDEBT">[8]FuncStudy!$Y$1084</definedName>
    <definedName name="USCHMDTCN">[8]FuncStudy!$Y$1086</definedName>
    <definedName name="USCHMDTDGP">[8]FuncStudy!$Y$1088</definedName>
    <definedName name="USCHMDTGPS">[8]FuncStudy!$Y$1091</definedName>
    <definedName name="USCHMDTS">[8]FuncStudy!$Y$1083</definedName>
    <definedName name="USCHMDTSE">[8]FuncStudy!$Y$1089</definedName>
    <definedName name="USCHMDTSG">[8]FuncStudy!$Y$1090</definedName>
    <definedName name="USCHMDTSNP">[8]FuncStudy!$Y$1085</definedName>
    <definedName name="USCHMDTSNPD">[8]FuncStudy!$Y$1094</definedName>
    <definedName name="USCHMDTSO">[8]FuncStudy!$Y$1092</definedName>
    <definedName name="USCHMDTTAXDEPR">[8]FuncStudy!$Y$1093</definedName>
    <definedName name="USCHMDTTROJD">[8]FuncStudy!$Y$1087</definedName>
    <definedName name="USYieldCurves">'[23]Calcoutput (futures)'!$B$4:$C$124</definedName>
    <definedName name="UT_305A_FY_2002" localSheetId="0">#REF!</definedName>
    <definedName name="UT_305A_FY_2002" localSheetId="1">#REF!</definedName>
    <definedName name="UT_305A_FY_2002" localSheetId="2">#REF!</definedName>
    <definedName name="UT_305A_FY_2002">#REF!</definedName>
    <definedName name="UT_RVN_0302" localSheetId="0">#REF!</definedName>
    <definedName name="UT_RVN_0302" localSheetId="1">#REF!</definedName>
    <definedName name="UT_RVN_0302" localSheetId="2">#REF!</definedName>
    <definedName name="UT_RVN_0302">#REF!</definedName>
    <definedName name="UtahPercentage">[73]CBECS!$G$6</definedName>
    <definedName name="UtahTenants">'[101]EIA Sales Data for PCorp UT'!$I$9</definedName>
    <definedName name="utenergy">'[70]UT no Thrive Life'!$AD$5:$AD$190</definedName>
    <definedName name="UtGrossReceipts">[19]Variables!$D$29</definedName>
    <definedName name="utiladminfactor">'[89]Ind-ag adds '!$C$98</definedName>
    <definedName name="utmonth">'[70]UT no Thrive Life'!$AH$5:$AH$190</definedName>
    <definedName name="utyear">'[70]UT no Thrive Life'!$AG$5:$AG$190</definedName>
    <definedName name="ValidAccount" localSheetId="0">[68]Variables!$AK$43:$AK$367</definedName>
    <definedName name="ValidAccount">[17]Variables!$AK$43:$AK$369</definedName>
    <definedName name="VAR" localSheetId="0">[40]Backup!#REF!</definedName>
    <definedName name="VAR" localSheetId="1">[40]Backup!#REF!</definedName>
    <definedName name="VAR" localSheetId="2">[40]Backup!#REF!</definedName>
    <definedName name="VAR">[40]Backup!#REF!</definedName>
    <definedName name="VARIABLE" localSheetId="0">[85]Summary!#REF!</definedName>
    <definedName name="VARIABLE" localSheetId="1">[38]Summary!#REF!</definedName>
    <definedName name="VARIABLE" localSheetId="2">[38]Summary!#REF!</definedName>
    <definedName name="VARIABLE">[38]Summary!#REF!</definedName>
    <definedName name="Version" localSheetId="0">#REF!</definedName>
    <definedName name="Version" localSheetId="1">#REF!</definedName>
    <definedName name="Version" localSheetId="2">#REF!</definedName>
    <definedName name="Version">#REF!</definedName>
    <definedName name="VOUCHER" localSheetId="0">#REF!</definedName>
    <definedName name="VOUCHER" localSheetId="1">#REF!</definedName>
    <definedName name="VOUCHER" localSheetId="2">#REF!</definedName>
    <definedName name="VOUCHER">#REF!</definedName>
    <definedName name="w" localSheetId="0" hidden="1">[55]Inputs!#REF!</definedName>
    <definedName name="w" localSheetId="1" hidden="1">[55]Inputs!#REF!</definedName>
    <definedName name="w" localSheetId="2" hidden="1">[55]Inputs!#REF!</definedName>
    <definedName name="w" hidden="1">[55]Inputs!#REF!</definedName>
    <definedName name="WA16_2018" localSheetId="0">#REF!</definedName>
    <definedName name="WA16_2018" localSheetId="1">#REF!</definedName>
    <definedName name="WA16_2018" localSheetId="2">#REF!</definedName>
    <definedName name="WA16_2018">#REF!</definedName>
    <definedName name="WA16_2019" localSheetId="0">#REF!</definedName>
    <definedName name="WA16_2019" localSheetId="1">#REF!</definedName>
    <definedName name="WA16_2019" localSheetId="2">#REF!</definedName>
    <definedName name="WA16_2019">#REF!</definedName>
    <definedName name="WA24_2018" localSheetId="0">#REF!</definedName>
    <definedName name="WA24_2018" localSheetId="1">#REF!</definedName>
    <definedName name="WA24_2018" localSheetId="2">#REF!</definedName>
    <definedName name="WA24_2018">#REF!</definedName>
    <definedName name="WA24_2019" localSheetId="0">#REF!</definedName>
    <definedName name="WA24_2019" localSheetId="2">#REF!</definedName>
    <definedName name="WA24_2019">#REF!</definedName>
    <definedName name="WA36_2018" localSheetId="0">#REF!</definedName>
    <definedName name="WA36_2018" localSheetId="2">#REF!</definedName>
    <definedName name="WA36_2018">#REF!</definedName>
    <definedName name="WA36_2019" localSheetId="0">#REF!</definedName>
    <definedName name="WA36_2019" localSheetId="2">#REF!</definedName>
    <definedName name="WA36_2019">#REF!</definedName>
    <definedName name="WA40_2018" localSheetId="0">#REF!</definedName>
    <definedName name="WA40_2018" localSheetId="2">#REF!</definedName>
    <definedName name="WA40_2018">#REF!</definedName>
    <definedName name="WA40_2019" localSheetId="0">#REF!</definedName>
    <definedName name="WA40_2019" localSheetId="2">#REF!</definedName>
    <definedName name="WA40_2019">#REF!</definedName>
    <definedName name="WA48pri_2018" localSheetId="0">#REF!</definedName>
    <definedName name="WA48pri_2018" localSheetId="2">#REF!</definedName>
    <definedName name="WA48pri_2018">#REF!</definedName>
    <definedName name="WA48pri_2019" localSheetId="0">#REF!</definedName>
    <definedName name="WA48pri_2019" localSheetId="2">#REF!</definedName>
    <definedName name="WA48pri_2019">#REF!</definedName>
    <definedName name="WA48sec_2018" localSheetId="0">#REF!</definedName>
    <definedName name="WA48sec_2018" localSheetId="2">#REF!</definedName>
    <definedName name="WA48sec_2018">#REF!</definedName>
    <definedName name="WA48sec_2019" localSheetId="0">#REF!</definedName>
    <definedName name="WA48sec_2019" localSheetId="2">#REF!</definedName>
    <definedName name="WA48sec_2019">#REF!</definedName>
    <definedName name="WABoise_2018" localSheetId="0">#REF!</definedName>
    <definedName name="WABoise_2018" localSheetId="2">#REF!</definedName>
    <definedName name="WABoise_2018">#REF!</definedName>
    <definedName name="WABoise_2019" localSheetId="0">#REF!</definedName>
    <definedName name="WABoise_2019" localSheetId="2">#REF!</definedName>
    <definedName name="WABoise_2019">#REF!</definedName>
    <definedName name="wadate">'[71]Cascade 2016 Forecast WA'!#REF!</definedName>
    <definedName name="waenergy">'[71]Cascade 2016 Forecast WA'!#REF!</definedName>
    <definedName name="wamonth">'[71]Cascade 2016 Forecast WA'!#REF!</definedName>
    <definedName name="WaRevenueTax">[19]Variables!$D$27</definedName>
    <definedName name="WAS_LTG_Inc">'[76]ECG-TAC LTG'!$A$171:$E$208</definedName>
    <definedName name="WAS_LTG_kWh">'[76]ECG-TAC LTG'!$A$95:$E$132</definedName>
    <definedName name="wayear">'[71]Cascade 2016 Forecast WA'!#REF!</definedName>
    <definedName name="WEATHER" localSheetId="0">#REF!</definedName>
    <definedName name="WEATHER" localSheetId="1">#REF!</definedName>
    <definedName name="WEATHER" localSheetId="2">#REF!</definedName>
    <definedName name="WEATHER">#REF!</definedName>
    <definedName name="WEATHRNORM" localSheetId="0">#REF!</definedName>
    <definedName name="WEATHRNORM" localSheetId="1">#REF!</definedName>
    <definedName name="WEATHRNORM" localSheetId="2">#REF!</definedName>
    <definedName name="WEATHRNORM">#REF!</definedName>
    <definedName name="WestTAList">'[81]Transmission Areas'!$E$5:$G$50</definedName>
    <definedName name="WIDTH" localSheetId="0">#REF!</definedName>
    <definedName name="WIDTH" localSheetId="1">#REF!</definedName>
    <definedName name="WIDTH" localSheetId="2">#REF!</definedName>
    <definedName name="WIDTH">#REF!</definedName>
    <definedName name="WinterPeak">'[56]Load Data'!$D$9:$H$12,'[56]Load Data'!$D$20:$H$22</definedName>
    <definedName name="WN" localSheetId="0">#REF!</definedName>
    <definedName name="WN" localSheetId="1">#REF!</definedName>
    <definedName name="WN" localSheetId="2">#REF!</definedName>
    <definedName name="WN">#REF!</definedName>
    <definedName name="WORK1" localSheetId="0">#REF!</definedName>
    <definedName name="WORK1" localSheetId="1">#REF!</definedName>
    <definedName name="WORK1" localSheetId="2">#REF!</definedName>
    <definedName name="WORK1">#REF!</definedName>
    <definedName name="WORK2" localSheetId="0">#REF!</definedName>
    <definedName name="WORK2" localSheetId="1">#REF!</definedName>
    <definedName name="WORK2" localSheetId="2">#REF!</definedName>
    <definedName name="WORK2">#REF!</definedName>
    <definedName name="WORK3" localSheetId="0">#REF!</definedName>
    <definedName name="WORK3" localSheetId="2">#REF!</definedName>
    <definedName name="WORK3">#REF!</definedName>
    <definedName name="Workforce_Data">OFFSET([57]Workforce!$A$1,0,0,COUNTA([57]Workforce!$A$1:$A$65536),COUNTA([57]Workforce!$A$1:$IV$1))</definedName>
    <definedName name="wrn.1996._.Hydro._.5._.Year._.Forecast._.Budget." localSheetId="0" hidden="1">{#N/A,#N/A,FALSE,"Summary";#N/A,#N/A,FALSE,"SmPlants";#N/A,#N/A,FALSE,"Utah";#N/A,#N/A,FALSE,"Idaho";#N/A,#N/A,FALSE,"Lewis River";#N/A,#N/A,FALSE,"NrthUmpq";#N/A,#N/A,FALSE,"KlamRog"}</definedName>
    <definedName name="wrn.1996._.Hydro._.5._.Year._.Forecast._.Budget." localSheetId="1" hidden="1">{#N/A,#N/A,FALSE,"Summary";#N/A,#N/A,FALSE,"SmPlants";#N/A,#N/A,FALSE,"Utah";#N/A,#N/A,FALSE,"Idaho";#N/A,#N/A,FALSE,"Lewis River";#N/A,#N/A,FALSE,"NrthUmpq";#N/A,#N/A,FALSE,"KlamRog"}</definedName>
    <definedName name="wrn.1996._.Hydro._.5._.Year._.Forecast._.Budget." localSheetId="2"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dj._.Back_Up." localSheetId="0" hidden="1">{"Page 3.4.1",#N/A,FALSE,"Totals";"Page 3.4.2",#N/A,FALSE,"Totals"}</definedName>
    <definedName name="wrn.Adj._.Back_Up." localSheetId="1" hidden="1">{"Page 3.4.1",#N/A,FALSE,"Totals";"Page 3.4.2",#N/A,FALSE,"Totals"}</definedName>
    <definedName name="wrn.Adj._.Back_Up." localSheetId="2" hidden="1">{"Page 3.4.1",#N/A,FALSE,"Totals";"Page 3.4.2",#N/A,FALSE,"Totals"}</definedName>
    <definedName name="wrn.Adj._.Back_Up." hidden="1">{"Page 3.4.1",#N/A,FALSE,"Totals";"Page 3.4.2",#N/A,FALSE,"Totals"}</definedName>
    <definedName name="wrn.ALL." localSheetId="0" hidden="1">{#N/A,#N/A,FALSE,"Summary EPS";#N/A,#N/A,FALSE,"1st Qtr Electric";#N/A,#N/A,FALSE,"1st Qtr Australia";#N/A,#N/A,FALSE,"1st Qtr Telecom";#N/A,#N/A,FALSE,"1st QTR Other"}</definedName>
    <definedName name="wrn.ALL." localSheetId="1" hidden="1">{#N/A,#N/A,FALSE,"Summary EPS";#N/A,#N/A,FALSE,"1st Qtr Electric";#N/A,#N/A,FALSE,"1st Qtr Australia";#N/A,#N/A,FALSE,"1st Qtr Telecom";#N/A,#N/A,FALSE,"1st QTR Other"}</definedName>
    <definedName name="wrn.ALL." localSheetId="2"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BSs._.and._.JEs." localSheetId="0" hidden="1">{#N/A,#N/A,FALSE,"Top level";#N/A,#N/A,FALSE,"Top level JEs";#N/A,#N/A,FALSE,"PHI";#N/A,#N/A,FALSE,"PHI JEs";#N/A,#N/A,FALSE,"PacifiCorp";#N/A,#N/A,FALSE,"PacifiCorp JEs";#N/A,#N/A,FALSE,"PGHC";#N/A,#N/A,FALSE,"PGHC JEs";#N/A,#N/A,FALSE,"Domestic"}</definedName>
    <definedName name="wrn.All._.BSs._.and._.JEs." localSheetId="1" hidden="1">{#N/A,#N/A,FALSE,"Top level";#N/A,#N/A,FALSE,"Top level JEs";#N/A,#N/A,FALSE,"PHI";#N/A,#N/A,FALSE,"PHI JEs";#N/A,#N/A,FALSE,"PacifiCorp";#N/A,#N/A,FALSE,"PacifiCorp JEs";#N/A,#N/A,FALSE,"PGHC";#N/A,#N/A,FALSE,"PGHC JEs";#N/A,#N/A,FALSE,"Domestic"}</definedName>
    <definedName name="wrn.All._.BSs._.and._.JEs." localSheetId="2"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Ss._.and._.JEs." localSheetId="0"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2"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0" hidden="1">{#N/A,#N/A,FALSE,"Top level MTD";#N/A,#N/A,FALSE,"PHI MTD";#N/A,#N/A,FALSE,"PacifiCorp MTD";#N/A,#N/A,FALSE,"PGHC MTD";#N/A,#N/A,FALSE,"Top level YTD";#N/A,#N/A,FALSE,"PHI YTD";#N/A,#N/A,FALSE,"PacifiCorp YTD";#N/A,#N/A,FALSE,"PGHC YTD"}</definedName>
    <definedName name="wrn.All._.other._.months." localSheetId="1" hidden="1">{#N/A,#N/A,FALSE,"Top level MTD";#N/A,#N/A,FALSE,"PHI MTD";#N/A,#N/A,FALSE,"PacifiCorp MTD";#N/A,#N/A,FALSE,"PGHC MTD";#N/A,#N/A,FALSE,"Top level YTD";#N/A,#N/A,FALSE,"PHI YTD";#N/A,#N/A,FALSE,"PacifiCorp YTD";#N/A,#N/A,FALSE,"PGHC YTD"}</definedName>
    <definedName name="wrn.All._.other._.months." localSheetId="2"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0" hidden="1">{#N/A,#N/A,FALSE,"Cover";#N/A,#N/A,FALSE,"Lead Sheet";#N/A,#N/A,FALSE,"Interest Expense A ";#N/A,#N/A,FALSE,"Deposits 3 01";#N/A,#N/A,FALSE,"Deposits 3 02";#N/A,#N/A,FALSE,"T-Accounts";#N/A,#N/A,FALSE,"Interest Expense B";#N/A,#N/A,FALSE,"IntRate"}</definedName>
    <definedName name="wrn.All._.Pages." localSheetId="1" hidden="1">{#N/A,#N/A,FALSE,"cover";#N/A,#N/A,FALSE,"lead sheet";#N/A,#N/A,FALSE,"Adj backup";#N/A,#N/A,FALSE,"t Accounts"}</definedName>
    <definedName name="wrn.All._.Pages." localSheetId="2" hidden="1">{#N/A,#N/A,FALSE,"cover";#N/A,#N/A,FALSE,"lead sheet";#N/A,#N/A,FALSE,"Adj backup";#N/A,#N/A,FALSE,"t Accounts"}</definedName>
    <definedName name="wrn.All._.Pages." hidden="1">{#N/A,#N/A,FALSE,"cover";#N/A,#N/A,FALSE,"lead sheet";#N/A,#N/A,FALSE,"Adj backup";#N/A,#N/A,FALSE,"t Accounts"}</definedName>
    <definedName name="wrn.BUS._.RPT." localSheetId="0" hidden="1">{#N/A,#N/A,FALSE,"P&amp;L Ttl";#N/A,#N/A,FALSE,"P&amp;L C_Ttl New";#N/A,#N/A,FALSE,"Bus Res";#N/A,#N/A,FALSE,"Chrts";#N/A,#N/A,FALSE,"pcf";#N/A,#N/A,FALSE,"pcr ";#N/A,#N/A,FALSE,"Exp Stmt ";#N/A,#N/A,FALSE,"Exp Stmt BU";#N/A,#N/A,FALSE,"Cap";#N/A,#N/A,FALSE,"IT Ytd"}</definedName>
    <definedName name="wrn.BUS._.RPT." localSheetId="1" hidden="1">{#N/A,#N/A,FALSE,"P&amp;L Ttl";#N/A,#N/A,FALSE,"P&amp;L C_Ttl New";#N/A,#N/A,FALSE,"Bus Res";#N/A,#N/A,FALSE,"Chrts";#N/A,#N/A,FALSE,"pcf";#N/A,#N/A,FALSE,"pcr ";#N/A,#N/A,FALSE,"Exp Stmt ";#N/A,#N/A,FALSE,"Exp Stmt BU";#N/A,#N/A,FALSE,"Cap";#N/A,#N/A,FALSE,"IT Ytd"}</definedName>
    <definedName name="wrn.BUS._.RPT." localSheetId="2"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0" hidden="1">{"YTD-Total",#N/A,TRUE,"Provision";"YTD-Utility",#N/A,TRUE,"Prov Utility";"YTD-NonUtility",#N/A,TRUE,"Prov NonUtility"}</definedName>
    <definedName name="wrn.Combined._.YTD." localSheetId="1" hidden="1">{"YTD-Total",#N/A,TRUE,"Provision";"YTD-Utility",#N/A,TRUE,"Prov Utility";"YTD-NonUtility",#N/A,TRUE,"Prov NonUtility"}</definedName>
    <definedName name="wrn.Combined._.YTD." localSheetId="2"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0" hidden="1">{"Conol gross povision grouped",#N/A,FALSE,"Consol Gross";"Consol Gross Grouped",#N/A,FALSE,"Consol Gross"}</definedName>
    <definedName name="wrn.ConsolGrossGrp." localSheetId="1" hidden="1">{"Conol gross povision grouped",#N/A,FALSE,"Consol Gross";"Consol Gross Grouped",#N/A,FALSE,"Consol Gross"}</definedName>
    <definedName name="wrn.ConsolGrossGrp." localSheetId="2" hidden="1">{"Conol gross povision grouped",#N/A,FALSE,"Consol Gross";"Consol Gross Grouped",#N/A,FALSE,"Consol Gross"}</definedName>
    <definedName name="wrn.ConsolGrossGrp." hidden="1">{"Conol gross povision grouped",#N/A,FALSE,"Consol Gross";"Consol Gross Grouped",#N/A,FALSE,"Consol Gross"}</definedName>
    <definedName name="wrn.Cover." localSheetId="0" hidden="1">{#N/A,#N/A,TRUE,"Cover";#N/A,#N/A,TRUE,"Contents"}</definedName>
    <definedName name="wrn.Cover." localSheetId="1" hidden="1">{#N/A,#N/A,TRUE,"Cover";#N/A,#N/A,TRUE,"Contents"}</definedName>
    <definedName name="wrn.Cover." localSheetId="2" hidden="1">{#N/A,#N/A,TRUE,"Cover";#N/A,#N/A,TRUE,"Contents"}</definedName>
    <definedName name="wrn.Cover." hidden="1">{#N/A,#N/A,TRUE,"Cover";#N/A,#N/A,TRUE,"Contents"}</definedName>
    <definedName name="wrn.CoverContents." localSheetId="0" hidden="1">{#N/A,#N/A,FALSE,"Cover";#N/A,#N/A,FALSE,"Contents"}</definedName>
    <definedName name="wrn.CoverContents." localSheetId="1" hidden="1">{#N/A,#N/A,FALSE,"Cover";#N/A,#N/A,FALSE,"Contents"}</definedName>
    <definedName name="wrn.CoverContents." localSheetId="2" hidden="1">{#N/A,#N/A,FALSE,"Cover";#N/A,#N/A,FALSE,"Contents"}</definedName>
    <definedName name="wrn.CoverContents." hidden="1">{#N/A,#N/A,FALSE,"Cover";#N/A,#N/A,FALSE,"Contents"}</definedName>
    <definedName name="wrn.El._.Paso._.Offshore." localSheetId="0" hidden="1">{#N/A,#N/A,TRUE,"EPEsum";#N/A,#N/A,TRUE,"Approve1";#N/A,#N/A,TRUE,"Approve2";#N/A,#N/A,TRUE,"Approve3";#N/A,#N/A,TRUE,"EPE1";#N/A,#N/A,TRUE,"EPE2";#N/A,#N/A,TRUE,"CashCompare";#N/A,#N/A,TRUE,"XIRR";#N/A,#N/A,TRUE,"EPEloan";#N/A,#N/A,TRUE,"GraphEPE";#N/A,#N/A,TRUE,"OrgChart";#N/A,#N/A,TRUE,"SA08B"}</definedName>
    <definedName name="wrn.El._.Paso._.Offshore." localSheetId="1" hidden="1">{#N/A,#N/A,TRUE,"EPEsum";#N/A,#N/A,TRUE,"Approve1";#N/A,#N/A,TRUE,"Approve2";#N/A,#N/A,TRUE,"Approve3";#N/A,#N/A,TRUE,"EPE1";#N/A,#N/A,TRUE,"EPE2";#N/A,#N/A,TRUE,"CashCompare";#N/A,#N/A,TRUE,"XIRR";#N/A,#N/A,TRUE,"EPEloan";#N/A,#N/A,TRUE,"GraphEPE";#N/A,#N/A,TRUE,"OrgChart";#N/A,#N/A,TRUE,"SA08B"}</definedName>
    <definedName name="wrn.El._.Paso._.Offshore." localSheetId="2" hidden="1">{#N/A,#N/A,TRUE,"EPEsum";#N/A,#N/A,TRUE,"Approve1";#N/A,#N/A,TRUE,"Approve2";#N/A,#N/A,TRUE,"Approve3";#N/A,#N/A,TRUE,"EPE1";#N/A,#N/A,TRUE,"EPE2";#N/A,#N/A,TRUE,"CashCompare";#N/A,#N/A,TRUE,"XIRR";#N/A,#N/A,TRUE,"EPEloan";#N/A,#N/A,TRUE,"GraphEPE";#N/A,#N/A,TRUE,"OrgChart";#N/A,#N/A,TRUE,"SA08B"}</definedName>
    <definedName name="wrn.El._.Paso._.Offshore." hidden="1">{#N/A,#N/A,TRUE,"EPEsum";#N/A,#N/A,TRUE,"Approve1";#N/A,#N/A,TRUE,"Approve2";#N/A,#N/A,TRUE,"Approve3";#N/A,#N/A,TRUE,"EPE1";#N/A,#N/A,TRUE,"EPE2";#N/A,#N/A,TRUE,"CashCompare";#N/A,#N/A,TRUE,"XIRR";#N/A,#N/A,TRUE,"EPEloan";#N/A,#N/A,TRUE,"GraphEPE";#N/A,#N/A,TRUE,"OrgChart";#N/A,#N/A,TRUE,"SA08B"}</definedName>
    <definedName name="wrn.Exec._.Summary." localSheetId="0" hidden="1">{#N/A,#N/A,FALSE,"Output Ass";#N/A,#N/A,FALSE,"Sum Tot";#N/A,#N/A,FALSE,"Ex Sum Year";#N/A,#N/A,FALSE,"Sum Qtr"}</definedName>
    <definedName name="wrn.Exec._.Summary." localSheetId="1" hidden="1">{#N/A,#N/A,FALSE,"Output Ass";#N/A,#N/A,FALSE,"Sum Tot";#N/A,#N/A,FALSE,"Ex Sum Year";#N/A,#N/A,FALSE,"Sum Qtr"}</definedName>
    <definedName name="wrn.Exec._.Summary." localSheetId="2" hidden="1">{#N/A,#N/A,FALSE,"Output Ass";#N/A,#N/A,FALSE,"Sum Tot";#N/A,#N/A,FALSE,"Ex Sum Year";#N/A,#N/A,FALSE,"Sum Qtr"}</definedName>
    <definedName name="wrn.Exec._.Summary." hidden="1">{#N/A,#N/A,FALSE,"Output Ass";#N/A,#N/A,FALSE,"Sum Tot";#N/A,#N/A,FALSE,"Ex Sum Year";#N/A,#N/A,FALSE,"Sum Qtr"}</definedName>
    <definedName name="wrn.Factors._.Tab._.10." localSheetId="0" hidden="1">{"Factors Pages 1-2",#N/A,FALSE,"Factors";"Factors Page 3",#N/A,FALSE,"Factors";"Factors Page 4",#N/A,FALSE,"Factors";"Factors Page 5",#N/A,FALSE,"Factors";"Factors Pages 8-27",#N/A,FALSE,"Factors"}</definedName>
    <definedName name="wrn.Factors._.Tab._.10." localSheetId="1" hidden="1">{"Factors Pages 1-2",#N/A,FALSE,"Factors";"Factors Page 3",#N/A,FALSE,"Factors";"Factors Page 4",#N/A,FALSE,"Factors";"Factors Page 5",#N/A,FALSE,"Factors";"Factors Pages 8-27",#N/A,FALSE,"Factors"}</definedName>
    <definedName name="wrn.Factors._.Tab._.10." localSheetId="2"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report." localSheetId="0" hidden="1">{"print_su",#N/A,TRUE,"bond_size1";"print_cf",#N/A,TRUE,"bond_size1";"print_sads",#N/A,TRUE,"bond_size1";"print_capi",#N/A,TRUE,"bond_size1";"print_ads",#N/A,TRUE,"bond_size1";"print_bp",#N/A,TRUE,"bond_size1";"print_nds",#N/A,TRUE,"bond_size1";"print_yield",#N/A,TRUE,"bond_size1"}</definedName>
    <definedName name="wrn.full._.report." localSheetId="1" hidden="1">{"print_su",#N/A,TRUE,"bond_size1";"print_cf",#N/A,TRUE,"bond_size1";"print_sads",#N/A,TRUE,"bond_size1";"print_capi",#N/A,TRUE,"bond_size1";"print_ads",#N/A,TRUE,"bond_size1";"print_bp",#N/A,TRUE,"bond_size1";"print_nds",#N/A,TRUE,"bond_size1";"print_yield",#N/A,TRUE,"bond_size1"}</definedName>
    <definedName name="wrn.full._.report." localSheetId="2" hidden="1">{"print_su",#N/A,TRUE,"bond_size1";"print_cf",#N/A,TRUE,"bond_size1";"print_sads",#N/A,TRUE,"bond_size1";"print_capi",#N/A,TRUE,"bond_size1";"print_ads",#N/A,TRUE,"bond_size1";"print_bp",#N/A,TRUE,"bond_size1";"print_nds",#N/A,TRUE,"bond_size1";"print_yield",#N/A,TRUE,"bond_size1"}</definedName>
    <definedName name="wrn.full._.report." hidden="1">{"print_su",#N/A,TRUE,"bond_size1";"print_cf",#N/A,TRUE,"bond_size1";"print_sads",#N/A,TRUE,"bond_size1";"print_capi",#N/A,TRUE,"bond_size1";"print_ads",#N/A,TRUE,"bond_size1";"print_bp",#N/A,TRUE,"bond_size1";"print_nds",#N/A,TRUE,"bond_size1";"print_yield",#N/A,TRUE,"bond_size1"}</definedName>
    <definedName name="wrn.Full._.View." localSheetId="0" hidden="1">{"FullView",#N/A,FALSE,"Consltd-For contngcy"}</definedName>
    <definedName name="wrn.Full._.View." localSheetId="1" hidden="1">{"FullView",#N/A,FALSE,"Consltd-For contngcy"}</definedName>
    <definedName name="wrn.Full._.View." localSheetId="2" hidden="1">{"FullView",#N/A,FALSE,"Consltd-For contngcy"}</definedName>
    <definedName name="wrn.Full._.View." hidden="1">{"FullView",#N/A,FALSE,"Consltd-For contngcy"}</definedName>
    <definedName name="wrn.GLReport." localSheetId="0"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2"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life." localSheetId="0" hidden="1">{"life_te",#N/A,TRUE,"life";"duration_te",#N/A,TRUE,"duration";"life_ab",#N/A,TRUE,"life";"duration_ab",#N/A,TRUE,"duration";"life_fed_tax",#N/A,TRUE,"life";"duration_tax",#N/A,TRUE,"duration";"life_tax",#N/A,TRUE,"life";"life_fed",#N/A,TRUE,"life";"duration_cd_fed",#N/A,TRUE,"duration"}</definedName>
    <definedName name="wrn.life." localSheetId="1" hidden="1">{"life_te",#N/A,TRUE,"life";"duration_te",#N/A,TRUE,"duration";"life_ab",#N/A,TRUE,"life";"duration_ab",#N/A,TRUE,"duration";"life_fed_tax",#N/A,TRUE,"life";"duration_tax",#N/A,TRUE,"duration";"life_tax",#N/A,TRUE,"life";"life_fed",#N/A,TRUE,"life";"duration_cd_fed",#N/A,TRUE,"duration"}</definedName>
    <definedName name="wrn.life." localSheetId="2" hidden="1">{"life_te",#N/A,TRUE,"life";"duration_te",#N/A,TRUE,"duration";"life_ab",#N/A,TRUE,"life";"duration_ab",#N/A,TRUE,"duration";"life_fed_tax",#N/A,TRUE,"life";"duration_tax",#N/A,TRUE,"duration";"life_tax",#N/A,TRUE,"life";"life_fed",#N/A,TRUE,"life";"duration_cd_fed",#N/A,TRUE,"duration"}</definedName>
    <definedName name="wrn.life." hidden="1">{"life_te",#N/A,TRUE,"life";"duration_te",#N/A,TRUE,"duration";"life_ab",#N/A,TRUE,"life";"duration_ab",#N/A,TRUE,"duration";"life_fed_tax",#N/A,TRUE,"life";"duration_tax",#N/A,TRUE,"duration";"life_tax",#N/A,TRUE,"life";"life_fed",#N/A,TRUE,"life";"duration_cd_fed",#N/A,TRUE,"duration"}</definedName>
    <definedName name="wrn.new." localSheetId="0" hidden="1">{#N/A,#N/A,TRUE,"Filing Back-Up Pages_4.8.4-7";#N/A,#N/A,TRUE,"GI Back-up Page_4.8.8"}</definedName>
    <definedName name="wrn.new." localSheetId="1" hidden="1">{#N/A,#N/A,TRUE,"Filing Back-Up Pages_4.8.4-7";#N/A,#N/A,TRUE,"GI Back-up Page_4.8.8"}</definedName>
    <definedName name="wrn.new." localSheetId="2" hidden="1">{#N/A,#N/A,TRUE,"Filing Back-Up Pages_4.8.4-7";#N/A,#N/A,TRUE,"GI Back-up Page_4.8.8"}</definedName>
    <definedName name="wrn.new." hidden="1">{#N/A,#N/A,TRUE,"Filing Back-Up Pages_4.8.4-7";#N/A,#N/A,TRUE,"GI Back-up Page_4.8.8"}</definedName>
    <definedName name="wrn.om." localSheetId="0" hidden="1">{#N/A,#N/A,TRUE,"Detail Lead Sheet_4.8.1-3";#N/A,#N/A,TRUE,"Filing Back-Up Pages_4.8.4-7";#N/A,#N/A,TRUE,"GI Back-up Page_4.8.8"}</definedName>
    <definedName name="wrn.om." localSheetId="1" hidden="1">{#N/A,#N/A,TRUE,"Detail Lead Sheet_4.8.1-3";#N/A,#N/A,TRUE,"Filing Back-Up Pages_4.8.4-7";#N/A,#N/A,TRUE,"GI Back-up Page_4.8.8"}</definedName>
    <definedName name="wrn.om." localSheetId="2" hidden="1">{#N/A,#N/A,TRUE,"Detail Lead Sheet_4.8.1-3";#N/A,#N/A,TRUE,"Filing Back-Up Pages_4.8.4-7";#N/A,#N/A,TRUE,"GI Back-up Page_4.8.8"}</definedName>
    <definedName name="wrn.om." hidden="1">{#N/A,#N/A,TRUE,"Detail Lead Sheet_4.8.1-3";#N/A,#N/A,TRUE,"Filing Back-Up Pages_4.8.4-7";#N/A,#N/A,TRUE,"GI Back-up Page_4.8.8"}</definedName>
    <definedName name="wrn.Open._.Issues._.Only." localSheetId="0" hidden="1">{"Open issues Only",#N/A,FALSE,"TIMELINE"}</definedName>
    <definedName name="wrn.Open._.Issues._.Only." localSheetId="1" hidden="1">{"Open issues Only",#N/A,FALSE,"TIMELINE"}</definedName>
    <definedName name="wrn.Open._.Issues._.Only." localSheetId="2" hidden="1">{"Open issues Only",#N/A,FALSE,"TIMELINE"}</definedName>
    <definedName name="wrn.Open._.Issues._.Only." hidden="1">{"Open issues Only",#N/A,FALSE,"TIMELINE"}</definedName>
    <definedName name="wrn.OR._.Carrying._.Charge._.JV." localSheetId="0" hidden="1">{#N/A,#N/A,FALSE,"Loans";#N/A,#N/A,FALSE,"Program Costs";#N/A,#N/A,FALSE,"Measures";#N/A,#N/A,FALSE,"Net Lost Rev";#N/A,#N/A,FALSE,"Incentive"}</definedName>
    <definedName name="wrn.OR._.Carrying._.Charge._.JV." localSheetId="1" hidden="1">{#N/A,#N/A,FALSE,"Loans";#N/A,#N/A,FALSE,"Program Costs";#N/A,#N/A,FALSE,"Measures";#N/A,#N/A,FALSE,"Net Lost Rev";#N/A,#N/A,FALSE,"Incentive"}</definedName>
    <definedName name="wrn.OR._.Carrying._.Charge._.JV." localSheetId="2"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0" hidden="1">{#N/A,#N/A,FALSE,"Loans";#N/A,#N/A,FALSE,"Program Costs";#N/A,#N/A,FALSE,"Measures";#N/A,#N/A,FALSE,"Net Lost Rev";#N/A,#N/A,FALSE,"Incentive"}</definedName>
    <definedName name="wrn.OR._.Carrying._.Charge._.JV.1" localSheetId="1" hidden="1">{#N/A,#N/A,FALSE,"Loans";#N/A,#N/A,FALSE,"Program Costs";#N/A,#N/A,FALSE,"Measures";#N/A,#N/A,FALSE,"Net Lost Rev";#N/A,#N/A,FALSE,"Incentive"}</definedName>
    <definedName name="wrn.OR._.Carrying._.Charge._.JV.1" localSheetId="2"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0" hidden="1">{#N/A,#N/A,FALSE,"Bgt";#N/A,#N/A,FALSE,"Act";#N/A,#N/A,FALSE,"Chrt Data";#N/A,#N/A,FALSE,"Bus Result";#N/A,#N/A,FALSE,"Main Charts";#N/A,#N/A,FALSE,"P&amp;L Ttl";#N/A,#N/A,FALSE,"P&amp;L C_Ttl";#N/A,#N/A,FALSE,"P&amp;L C_Oct";#N/A,#N/A,FALSE,"P&amp;L C_Sep";#N/A,#N/A,FALSE,"1996";#N/A,#N/A,FALSE,"Data"}</definedName>
    <definedName name="wrn.pages." localSheetId="1" hidden="1">{#N/A,#N/A,FALSE,"Bgt";#N/A,#N/A,FALSE,"Act";#N/A,#N/A,FALSE,"Chrt Data";#N/A,#N/A,FALSE,"Bus Result";#N/A,#N/A,FALSE,"Main Charts";#N/A,#N/A,FALSE,"P&amp;L Ttl";#N/A,#N/A,FALSE,"P&amp;L C_Ttl";#N/A,#N/A,FALSE,"P&amp;L C_Oct";#N/A,#N/A,FALSE,"P&amp;L C_Sep";#N/A,#N/A,FALSE,"1996";#N/A,#N/A,FALSE,"Data"}</definedName>
    <definedName name="wrn.pages." localSheetId="2"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rtial." localSheetId="0"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2"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yment._.View." localSheetId="0" hidden="1">{#N/A,#N/A,FALSE,"Consltd-For contngcy";"PaymentView",#N/A,FALSE,"Consltd-For contngcy"}</definedName>
    <definedName name="wrn.Payment._.View." localSheetId="1" hidden="1">{#N/A,#N/A,FALSE,"Consltd-For contngcy";"PaymentView",#N/A,FALSE,"Consltd-For contngcy"}</definedName>
    <definedName name="wrn.Payment._.View." localSheetId="2" hidden="1">{#N/A,#N/A,FALSE,"Consltd-For contngcy";"PaymentView",#N/A,FALSE,"Consltd-For contngcy"}</definedName>
    <definedName name="wrn.Payment._.View." hidden="1">{#N/A,#N/A,FALSE,"Consltd-For contngcy";"PaymentView",#N/A,FALSE,"Consltd-For contngcy"}</definedName>
    <definedName name="wrn.PFSreconview." localSheetId="0" hidden="1">{"PFS recon view",#N/A,FALSE,"Hyperion Proof"}</definedName>
    <definedName name="wrn.PFSreconview." localSheetId="1" hidden="1">{"PFS recon view",#N/A,FALSE,"Hyperion Proof"}</definedName>
    <definedName name="wrn.PFSreconview." localSheetId="2" hidden="1">{"PFS recon view",#N/A,FALSE,"Hyperion Proof"}</definedName>
    <definedName name="wrn.PFSreconview." hidden="1">{"PFS recon view",#N/A,FALSE,"Hyperion Proof"}</definedName>
    <definedName name="wrn.PGHCreconview." localSheetId="0" hidden="1">{"PGHC recon view",#N/A,FALSE,"Hyperion Proof"}</definedName>
    <definedName name="wrn.PGHCreconview." localSheetId="1" hidden="1">{"PGHC recon view",#N/A,FALSE,"Hyperion Proof"}</definedName>
    <definedName name="wrn.PGHCreconview." localSheetId="2" hidden="1">{"PGHC recon view",#N/A,FALSE,"Hyperion Proof"}</definedName>
    <definedName name="wrn.PGHCreconview." hidden="1">{"PGHC recon view",#N/A,FALSE,"Hyperion Proof"}</definedName>
    <definedName name="wrn.PHI._.all._.other._.months." localSheetId="0" hidden="1">{#N/A,#N/A,FALSE,"PHI MTD";#N/A,#N/A,FALSE,"PHI YTD"}</definedName>
    <definedName name="wrn.PHI._.all._.other._.months." localSheetId="1" hidden="1">{#N/A,#N/A,FALSE,"PHI MTD";#N/A,#N/A,FALSE,"PHI YTD"}</definedName>
    <definedName name="wrn.PHI._.all._.other._.months." localSheetId="2" hidden="1">{#N/A,#N/A,FALSE,"PHI MTD";#N/A,#N/A,FALSE,"PHI YTD"}</definedName>
    <definedName name="wrn.PHI._.all._.other._.months." hidden="1">{#N/A,#N/A,FALSE,"PHI MTD";#N/A,#N/A,FALSE,"PHI YTD"}</definedName>
    <definedName name="wrn.PHI._.only." localSheetId="0" hidden="1">{#N/A,#N/A,FALSE,"PHI"}</definedName>
    <definedName name="wrn.PHI._.only." localSheetId="1" hidden="1">{#N/A,#N/A,FALSE,"PHI"}</definedName>
    <definedName name="wrn.PHI._.only." localSheetId="2" hidden="1">{#N/A,#N/A,FALSE,"PHI"}</definedName>
    <definedName name="wrn.PHI._.only." hidden="1">{#N/A,#N/A,FALSE,"PHI"}</definedName>
    <definedName name="wrn.PHI._.Sept._.Dec._.March." localSheetId="0" hidden="1">{#N/A,#N/A,FALSE,"PHI MTD";#N/A,#N/A,FALSE,"PHI QTD";#N/A,#N/A,FALSE,"PHI YTD"}</definedName>
    <definedName name="wrn.PHI._.Sept._.Dec._.March." localSheetId="1" hidden="1">{#N/A,#N/A,FALSE,"PHI MTD";#N/A,#N/A,FALSE,"PHI QTD";#N/A,#N/A,FALSE,"PHI YTD"}</definedName>
    <definedName name="wrn.PHI._.Sept._.Dec._.March." localSheetId="2" hidden="1">{#N/A,#N/A,FALSE,"PHI MTD";#N/A,#N/A,FALSE,"PHI QTD";#N/A,#N/A,FALSE,"PHI YTD"}</definedName>
    <definedName name="wrn.PHI._.Sept._.Dec._.March." hidden="1">{#N/A,#N/A,FALSE,"PHI MTD";#N/A,#N/A,FALSE,"PHI QTD";#N/A,#N/A,FALSE,"PHI YTD"}</definedName>
    <definedName name="wrn.PPMCoCodeView." localSheetId="0" hidden="1">{"PPM Co Code View",#N/A,FALSE,"Comp Codes"}</definedName>
    <definedName name="wrn.PPMCoCodeView." localSheetId="1" hidden="1">{"PPM Co Code View",#N/A,FALSE,"Comp Codes"}</definedName>
    <definedName name="wrn.PPMCoCodeView." localSheetId="2" hidden="1">{"PPM Co Code View",#N/A,FALSE,"Comp Codes"}</definedName>
    <definedName name="wrn.PPMCoCodeView." hidden="1">{"PPM Co Code View",#N/A,FALSE,"Comp Codes"}</definedName>
    <definedName name="wrn.PPMreconview." localSheetId="0" hidden="1">{"PPM Recon View",#N/A,FALSE,"Hyperion Proof"}</definedName>
    <definedName name="wrn.PPMreconview." localSheetId="1" hidden="1">{"PPM Recon View",#N/A,FALSE,"Hyperion Proof"}</definedName>
    <definedName name="wrn.PPMreconview." localSheetId="2" hidden="1">{"PPM Recon View",#N/A,FALSE,"Hyperion Proof"}</definedName>
    <definedName name="wrn.PPMreconview." hidden="1">{"PPM Recon View",#N/A,FALSE,"Hyperion Proof"}</definedName>
    <definedName name="wrn.print._.reports." localSheetId="0" hidden="1">{#N/A,#N/A,FALSE,"NI Sum";#N/A,#N/A,FALSE,"EBITDA";#N/A,#N/A,FALSE,"Cap Ex";#N/A,#N/A,FALSE,"Op CFLO Sum";#N/A,#N/A,FALSE,"NI MEC";#N/A,#N/A,FALSE,"EBITDA MEC";#N/A,#N/A,FALSE,"Cap Ex MEC";#N/A,#N/A,FALSE,"Op CFLO MEC Sum";#N/A,#N/A,FALSE,"NI CE";#N/A,#N/A,FALSE,"EBITDA CE";#N/A,#N/A,FALSE,"Cap Ex CE";#N/A,#N/A,FALSE,"Op CFLO CE"}</definedName>
    <definedName name="wrn.print._.reports." localSheetId="1" hidden="1">{#N/A,#N/A,FALSE,"NI Sum";#N/A,#N/A,FALSE,"EBITDA";#N/A,#N/A,FALSE,"Cap Ex";#N/A,#N/A,FALSE,"Op CFLO Sum";#N/A,#N/A,FALSE,"NI MEC";#N/A,#N/A,FALSE,"EBITDA MEC";#N/A,#N/A,FALSE,"Cap Ex MEC";#N/A,#N/A,FALSE,"Op CFLO MEC Sum";#N/A,#N/A,FALSE,"NI CE";#N/A,#N/A,FALSE,"EBITDA CE";#N/A,#N/A,FALSE,"Cap Ex CE";#N/A,#N/A,FALSE,"Op CFLO CE"}</definedName>
    <definedName name="wrn.print._.reports." localSheetId="2" hidden="1">{#N/A,#N/A,FALSE,"NI Sum";#N/A,#N/A,FALSE,"EBITDA";#N/A,#N/A,FALSE,"Cap Ex";#N/A,#N/A,FALSE,"Op CFLO Sum";#N/A,#N/A,FALSE,"NI MEC";#N/A,#N/A,FALSE,"EBITDA MEC";#N/A,#N/A,FALSE,"Cap Ex MEC";#N/A,#N/A,FALSE,"Op CFLO MEC Sum";#N/A,#N/A,FALSE,"NI CE";#N/A,#N/A,FALSE,"EBITDA CE";#N/A,#N/A,FALSE,"Cap Ex CE";#N/A,#N/A,FALSE,"Op CFLO CE"}</definedName>
    <definedName name="wrn.print._.reports." hidden="1">{#N/A,#N/A,FALSE,"NI Sum";#N/A,#N/A,FALSE,"EBITDA";#N/A,#N/A,FALSE,"Cap Ex";#N/A,#N/A,FALSE,"Op CFLO Sum";#N/A,#N/A,FALSE,"NI MEC";#N/A,#N/A,FALSE,"EBITDA MEC";#N/A,#N/A,FALSE,"Cap Ex MEC";#N/A,#N/A,FALSE,"Op CFLO MEC Sum";#N/A,#N/A,FALSE,"NI CE";#N/A,#N/A,FALSE,"EBITDA CE";#N/A,#N/A,FALSE,"Cap Ex CE";#N/A,#N/A,FALSE,"Op CFLO CE"}</definedName>
    <definedName name="wrn.PRINT._.SOURCE._.DATA." localSheetId="0" hidden="1">{"DATA_SET",#N/A,FALSE,"HOURLY SPREAD"}</definedName>
    <definedName name="wrn.PRINT._.SOURCE._.DATA." localSheetId="1" hidden="1">{"DATA_SET",#N/A,FALSE,"HOURLY SPREAD"}</definedName>
    <definedName name="wrn.PRINT._.SOURCE._.DATA." localSheetId="2" hidden="1">{"DATA_SET",#N/A,FALSE,"HOURLY SPREAD"}</definedName>
    <definedName name="wrn.PRINT._.SOURCE._.DATA." hidden="1">{"DATA_SET",#N/A,FALSE,"HOURLY SPREAD"}</definedName>
    <definedName name="wrn.PrintHistory." localSheetId="0"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2"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localSheetId="0" hidden="1">{#N/A,#N/A,FALSE,"Cover";#N/A,#N/A,FALSE,"ProjectSelector";#N/A,#N/A,FALSE,"ProjectTable";#N/A,#N/A,FALSE,"SanGorgonio";#N/A,#N/A,FALSE,"Tehachapi";#N/A,#N/A,FALSE,"Results";#N/A,#N/A,FALSE,"ReplaceForecast"}</definedName>
    <definedName name="wrn.PrintOther." localSheetId="1" hidden="1">{#N/A,#N/A,FALSE,"Cover";#N/A,#N/A,FALSE,"ProjectSelector";#N/A,#N/A,FALSE,"ProjectTable";#N/A,#N/A,FALSE,"SanGorgonio";#N/A,#N/A,FALSE,"Tehachapi";#N/A,#N/A,FALSE,"Results";#N/A,#N/A,FALSE,"ReplaceForecast"}</definedName>
    <definedName name="wrn.PrintOther." localSheetId="2" hidden="1">{#N/A,#N/A,FALSE,"Cover";#N/A,#N/A,FALSE,"ProjectSelector";#N/A,#N/A,FALSE,"ProjectTable";#N/A,#N/A,FALSE,"SanGorgonio";#N/A,#N/A,FALSE,"Tehachapi";#N/A,#N/A,FALSE,"Results";#N/A,#N/A,FALSE,"ReplaceForecast"}</definedName>
    <definedName name="wrn.PrintOther." hidden="1">{#N/A,#N/A,FALSE,"Cover";#N/A,#N/A,FALSE,"ProjectSelector";#N/A,#N/A,FALSE,"ProjectTable";#N/A,#N/A,FALSE,"SanGorgonio";#N/A,#N/A,FALSE,"Tehachapi";#N/A,#N/A,FALSE,"Results";#N/A,#N/A,FALSE,"ReplaceForecast"}</definedName>
    <definedName name="wrn.ProofElectricOnly." localSheetId="0" hidden="1">{"Electric Only",#N/A,FALSE,"Hyperion Proof"}</definedName>
    <definedName name="wrn.ProofElectricOnly." localSheetId="1" hidden="1">{"Electric Only",#N/A,FALSE,"Hyperion Proof"}</definedName>
    <definedName name="wrn.ProofElectricOnly." localSheetId="2" hidden="1">{"Electric Only",#N/A,FALSE,"Hyperion Proof"}</definedName>
    <definedName name="wrn.ProofElectricOnly." hidden="1">{"Electric Only",#N/A,FALSE,"Hyperion Proof"}</definedName>
    <definedName name="wrn.ProofTotal." localSheetId="0" hidden="1">{"Proof Total",#N/A,FALSE,"Hyperion Proof"}</definedName>
    <definedName name="wrn.ProofTotal." localSheetId="1" hidden="1">{"Proof Total",#N/A,FALSE,"Hyperion Proof"}</definedName>
    <definedName name="wrn.ProofTotal." localSheetId="2" hidden="1">{"Proof Total",#N/A,FALSE,"Hyperion Proof"}</definedName>
    <definedName name="wrn.ProofTotal." hidden="1">{"Proof Total",#N/A,FALSE,"Hyperion Proof"}</definedName>
    <definedName name="wrn.Reformat._.only." localSheetId="0" hidden="1">{#N/A,#N/A,FALSE,"Dec 1999 mapping"}</definedName>
    <definedName name="wrn.Reformat._.only." localSheetId="1" hidden="1">{#N/A,#N/A,FALSE,"Dec 1999 mapping"}</definedName>
    <definedName name="wrn.Reformat._.only." localSheetId="2" hidden="1">{#N/A,#N/A,FALSE,"Dec 1999 mapping"}</definedName>
    <definedName name="wrn.Reformat._.only." hidden="1">{#N/A,#N/A,FALSE,"Dec 1999 mapping"}</definedName>
    <definedName name="wrn.SALES._.VAR._.95._.BUDGET." localSheetId="0" hidden="1">{"PRINT",#N/A,TRUE,"APPA";"PRINT",#N/A,TRUE,"APS";"PRINT",#N/A,TRUE,"BHPL";"PRINT",#N/A,TRUE,"BHPL2";"PRINT",#N/A,TRUE,"CDWR";"PRINT",#N/A,TRUE,"EWEB";"PRINT",#N/A,TRUE,"LADWP";"PRINT",#N/A,TRUE,"NEVBASE"}</definedName>
    <definedName name="wrn.SALES._.VAR._.95._.BUDGET." localSheetId="1" hidden="1">{"PRINT",#N/A,TRUE,"APPA";"PRINT",#N/A,TRUE,"APS";"PRINT",#N/A,TRUE,"BHPL";"PRINT",#N/A,TRUE,"BHPL2";"PRINT",#N/A,TRUE,"CDWR";"PRINT",#N/A,TRUE,"EWEB";"PRINT",#N/A,TRUE,"LADWP";"PRINT",#N/A,TRUE,"NEVBASE"}</definedName>
    <definedName name="wrn.SALES._.VAR._.95._.BUDGET." localSheetId="2"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ection1." localSheetId="0" hidden="1">{#N/A,#N/A,TRUE,"Section1";"SavingsTop",#N/A,TRUE,"SumSavings";#N/A,#N/A,TRUE,"GraphSum";"SavingsAll",#N/A,TRUE,"SumSavings";#N/A,#N/A,TRUE,"Inputs";#N/A,#N/A,TRUE,"Scenarios";#N/A,#N/A,TRUE,"LineLoss";#N/A,#N/A,TRUE,"Summary";#N/A,#N/A,TRUE,"TermSummary";#N/A,#N/A,TRUE,"NetRates";#N/A,#N/A,TRUE,"PPAtypes"}</definedName>
    <definedName name="wrn.Section1." localSheetId="1" hidden="1">{#N/A,#N/A,TRUE,"Section1";"SavingsTop",#N/A,TRUE,"SumSavings";#N/A,#N/A,TRUE,"GraphSum";"SavingsAll",#N/A,TRUE,"SumSavings";#N/A,#N/A,TRUE,"Inputs";#N/A,#N/A,TRUE,"Scenarios";#N/A,#N/A,TRUE,"LineLoss";#N/A,#N/A,TRUE,"Summary";#N/A,#N/A,TRUE,"TermSummary";#N/A,#N/A,TRUE,"NetRates";#N/A,#N/A,TRUE,"PPAtypes"}</definedName>
    <definedName name="wrn.Section1." localSheetId="2" hidden="1">{#N/A,#N/A,TRUE,"Section1";"SavingsTop",#N/A,TRUE,"SumSavings";#N/A,#N/A,TRUE,"GraphSum";"SavingsAll",#N/A,TRUE,"SumSavings";#N/A,#N/A,TRUE,"Inputs";#N/A,#N/A,TRUE,"Scenarios";#N/A,#N/A,TRUE,"LineLoss";#N/A,#N/A,TRUE,"Summary";#N/A,#N/A,TRUE,"TermSummary";#N/A,#N/A,TRUE,"NetRates";#N/A,#N/A,TRUE,"PPAtype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localSheetId="0" hidden="1">{#N/A,#N/A,TRUE,"Section1";#N/A,#N/A,TRUE,"SumF";#N/A,#N/A,TRUE,"FigExchange";#N/A,#N/A,TRUE,"Escalation";#N/A,#N/A,TRUE,"GraphEscalate";#N/A,#N/A,TRUE,"Scenarios"}</definedName>
    <definedName name="wrn.Section1Summaries." localSheetId="1" hidden="1">{#N/A,#N/A,TRUE,"Section1";#N/A,#N/A,TRUE,"SumF";#N/A,#N/A,TRUE,"FigExchange";#N/A,#N/A,TRUE,"Escalation";#N/A,#N/A,TRUE,"GraphEscalate";#N/A,#N/A,TRUE,"Scenarios"}</definedName>
    <definedName name="wrn.Section1Summaries." localSheetId="2" hidden="1">{#N/A,#N/A,TRUE,"Section1";#N/A,#N/A,TRUE,"SumF";#N/A,#N/A,TRUE,"FigExchange";#N/A,#N/A,TRUE,"Escalation";#N/A,#N/A,TRUE,"GraphEscalate";#N/A,#N/A,TRUE,"Scenarios"}</definedName>
    <definedName name="wrn.Section1Summaries." hidden="1">{#N/A,#N/A,TRUE,"Section1";#N/A,#N/A,TRUE,"SumF";#N/A,#N/A,TRUE,"FigExchange";#N/A,#N/A,TRUE,"Escalation";#N/A,#N/A,TRUE,"GraphEscalate";#N/A,#N/A,TRUE,"Scenarios"}</definedName>
    <definedName name="wrn.Section2." localSheetId="0" hidden="1">{#N/A,#N/A,TRUE,"Section2";#N/A,#N/A,TRUE,"OverPymt";#N/A,#N/A,TRUE,"Energy";#N/A,#N/A,TRUE,"EnergyDiff1";#N/A,#N/A,TRUE,"EnergyDiff2";#N/A,#N/A,TRUE,"CapPerformance";#N/A,#N/A,TRUE,"BonusPerformance";#N/A,#N/A,TRUE,"BonusFormula";#N/A,#N/A,TRUE,"GraphPymt"}</definedName>
    <definedName name="wrn.Section2." localSheetId="1" hidden="1">{#N/A,#N/A,TRUE,"Section2";#N/A,#N/A,TRUE,"OverPymt";#N/A,#N/A,TRUE,"Energy";#N/A,#N/A,TRUE,"EnergyDiff1";#N/A,#N/A,TRUE,"EnergyDiff2";#N/A,#N/A,TRUE,"CapPerformance";#N/A,#N/A,TRUE,"BonusPerformance";#N/A,#N/A,TRUE,"BonusFormula";#N/A,#N/A,TRUE,"GraphPymt"}</definedName>
    <definedName name="wrn.Section2." localSheetId="2" hidden="1">{#N/A,#N/A,TRUE,"Section2";#N/A,#N/A,TRUE,"OverPymt";#N/A,#N/A,TRUE,"Energy";#N/A,#N/A,TRUE,"EnergyDiff1";#N/A,#N/A,TRUE,"EnergyDiff2";#N/A,#N/A,TRUE,"CapPerformance";#N/A,#N/A,TRUE,"BonusPerformance";#N/A,#N/A,TRUE,"BonusFormula";#N/A,#N/A,TRUE,"GraphPymt"}</definedName>
    <definedName name="wrn.Section2." hidden="1">{#N/A,#N/A,TRUE,"Section2";#N/A,#N/A,TRUE,"OverPymt";#N/A,#N/A,TRUE,"Energy";#N/A,#N/A,TRUE,"EnergyDiff1";#N/A,#N/A,TRUE,"EnergyDiff2";#N/A,#N/A,TRUE,"CapPerformance";#N/A,#N/A,TRUE,"BonusPerformance";#N/A,#N/A,TRUE,"BonusFormula";#N/A,#N/A,TRUE,"GraphPymt"}</definedName>
    <definedName name="wrn.Section2TotalProjectCost." localSheetId="0" hidden="1">{#N/A,#N/A,TRUE,"Section2";#N/A,#N/A,TRUE,"TPCestimate";#N/A,#N/A,TRUE,"SumTPC";#N/A,#N/A,TRUE,"ConstrLoan";#N/A,#N/A,TRUE,"FigBalance";#N/A,#N/A,TRUE,"DEV27air";#N/A,#N/A,TRUE,"Graph27air";#N/A,#N/A,TRUE,"PreOp"}</definedName>
    <definedName name="wrn.Section2TotalProjectCost." localSheetId="1" hidden="1">{#N/A,#N/A,TRUE,"Section2";#N/A,#N/A,TRUE,"TPCestimate";#N/A,#N/A,TRUE,"SumTPC";#N/A,#N/A,TRUE,"ConstrLoan";#N/A,#N/A,TRUE,"FigBalance";#N/A,#N/A,TRUE,"DEV27air";#N/A,#N/A,TRUE,"Graph27air";#N/A,#N/A,TRUE,"PreOp"}</definedName>
    <definedName name="wrn.Section2TotalProjectCost." localSheetId="2" hidden="1">{#N/A,#N/A,TRUE,"Section2";#N/A,#N/A,TRUE,"TPCestimate";#N/A,#N/A,TRUE,"SumTPC";#N/A,#N/A,TRUE,"ConstrLoan";#N/A,#N/A,TRUE,"FigBalance";#N/A,#N/A,TRUE,"DEV27air";#N/A,#N/A,TRUE,"Graph27air";#N/A,#N/A,TRUE,"PreOp"}</definedName>
    <definedName name="wrn.Section2TotalProjectCost." hidden="1">{#N/A,#N/A,TRUE,"Section2";#N/A,#N/A,TRUE,"TPCestimate";#N/A,#N/A,TRUE,"SumTPC";#N/A,#N/A,TRUE,"ConstrLoan";#N/A,#N/A,TRUE,"FigBalance";#N/A,#N/A,TRUE,"DEV27air";#N/A,#N/A,TRUE,"Graph27air";#N/A,#N/A,TRUE,"PreOp"}</definedName>
    <definedName name="wrn.Section3." localSheetId="0" hidden="1">{#N/A,#N/A,TRUE,"Section3";#N/A,#N/A,TRUE,"BaseYear";#N/A,#N/A,TRUE,"GenHistory";#N/A,#N/A,TRUE,"GenGraph";#N/A,#N/A,TRUE,"MonthCompare";#N/A,#N/A,TRUE,"HourHistory";#N/A,#N/A,TRUE,"PayHistory";#N/A,#N/A,TRUE,"PayGraphs";#N/A,#N/A,TRUE,"ReplaceForecast";#N/A,#N/A,TRUE,"PPAforecast";#N/A,#N/A,TRUE,"OLSier"}</definedName>
    <definedName name="wrn.Section3." localSheetId="1" hidden="1">{#N/A,#N/A,TRUE,"Section3";#N/A,#N/A,TRUE,"BaseYear";#N/A,#N/A,TRUE,"GenHistory";#N/A,#N/A,TRUE,"GenGraph";#N/A,#N/A,TRUE,"MonthCompare";#N/A,#N/A,TRUE,"HourHistory";#N/A,#N/A,TRUE,"PayHistory";#N/A,#N/A,TRUE,"PayGraphs";#N/A,#N/A,TRUE,"ReplaceForecast";#N/A,#N/A,TRUE,"PPAforecast";#N/A,#N/A,TRUE,"OLSier"}</definedName>
    <definedName name="wrn.Section3." localSheetId="2" hidden="1">{#N/A,#N/A,TRUE,"Section3";#N/A,#N/A,TRUE,"BaseYear";#N/A,#N/A,TRUE,"GenHistory";#N/A,#N/A,TRUE,"GenGraph";#N/A,#N/A,TRUE,"MonthCompare";#N/A,#N/A,TRUE,"HourHistory";#N/A,#N/A,TRUE,"PayHistory";#N/A,#N/A,TRUE,"PayGraphs";#N/A,#N/A,TRUE,"ReplaceForecast";#N/A,#N/A,TRUE,"PPAforecast";#N/A,#N/A,TRUE,"OLSier"}</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localSheetId="0" hidden="1">{#N/A,#N/A,TRUE,"Section3";#N/A,#N/A,TRUE,"Tax";#N/A,#N/A,TRUE,"Dividend";#N/A,#N/A,TRUE,"Depreciation";#N/A,#N/A,TRUE,"Balance";#N/A,#N/A,TRUE,"SaleGain";#N/A,#N/A,TRUE,"RevExp";#N/A,#N/A,TRUE,"PIG";#N/A,#N/A,TRUE,"GraphPlant"}</definedName>
    <definedName name="wrn.Section3PowerPlantCompany." localSheetId="1" hidden="1">{#N/A,#N/A,TRUE,"Section3";#N/A,#N/A,TRUE,"Tax";#N/A,#N/A,TRUE,"Dividend";#N/A,#N/A,TRUE,"Depreciation";#N/A,#N/A,TRUE,"Balance";#N/A,#N/A,TRUE,"SaleGain";#N/A,#N/A,TRUE,"RevExp";#N/A,#N/A,TRUE,"PIG";#N/A,#N/A,TRUE,"GraphPlant"}</definedName>
    <definedName name="wrn.Section3PowerPlantCompany." localSheetId="2" hidden="1">{#N/A,#N/A,TRUE,"Section3";#N/A,#N/A,TRUE,"Tax";#N/A,#N/A,TRUE,"Dividend";#N/A,#N/A,TRUE,"Depreciation";#N/A,#N/A,TRUE,"Balance";#N/A,#N/A,TRUE,"SaleGain";#N/A,#N/A,TRUE,"RevExp";#N/A,#N/A,TRUE,"PIG";#N/A,#N/A,TRUE,"GraphPlant"}</definedName>
    <definedName name="wrn.Section3PowerPlantCompany." hidden="1">{#N/A,#N/A,TRUE,"Section3";#N/A,#N/A,TRUE,"Tax";#N/A,#N/A,TRUE,"Dividend";#N/A,#N/A,TRUE,"Depreciation";#N/A,#N/A,TRUE,"Balance";#N/A,#N/A,TRUE,"SaleGain";#N/A,#N/A,TRUE,"RevExp";#N/A,#N/A,TRUE,"PIG";#N/A,#N/A,TRUE,"GraphPlant"}</definedName>
    <definedName name="wrn.Section4." localSheetId="0" hidden="1">{#N/A,#N/A,TRUE,"Section4";#N/A,#N/A,TRUE,"Tariffwksht";#N/A,#N/A,TRUE,"TariffINFO";#N/A,#N/A,TRUE,"Generation";#N/A,#N/A,TRUE,"PPAsum";#N/A,#N/A,TRUE,"PPApayments";#N/A,#N/A,TRUE,"RevExp";#N/A,#N/A,TRUE,"GraphRevenue";#N/A,#N/A,TRUE,"GraphRevExp"}</definedName>
    <definedName name="wrn.Section4." localSheetId="1" hidden="1">{#N/A,#N/A,TRUE,"Section4";#N/A,#N/A,TRUE,"Tariffwksht";#N/A,#N/A,TRUE,"TariffINFO";#N/A,#N/A,TRUE,"Generation";#N/A,#N/A,TRUE,"PPAsum";#N/A,#N/A,TRUE,"PPApayments";#N/A,#N/A,TRUE,"RevExp";#N/A,#N/A,TRUE,"GraphRevenue";#N/A,#N/A,TRUE,"GraphRevExp"}</definedName>
    <definedName name="wrn.Section4." localSheetId="2" hidden="1">{#N/A,#N/A,TRUE,"Section4";#N/A,#N/A,TRUE,"Tariffwksht";#N/A,#N/A,TRUE,"TariffINFO";#N/A,#N/A,TRUE,"Generation";#N/A,#N/A,TRUE,"PPAsum";#N/A,#N/A,TRUE,"PPApayments";#N/A,#N/A,TRUE,"RevExp";#N/A,#N/A,TRUE,"GraphRevenue";#N/A,#N/A,TRUE,"GraphRevExp"}</definedName>
    <definedName name="wrn.Section4." hidden="1">{#N/A,#N/A,TRUE,"Section4";#N/A,#N/A,TRUE,"Tariffwksht";#N/A,#N/A,TRUE,"TariffINFO";#N/A,#N/A,TRUE,"Generation";#N/A,#N/A,TRUE,"PPAsum";#N/A,#N/A,TRUE,"PPApayments";#N/A,#N/A,TRUE,"RevExp";#N/A,#N/A,TRUE,"GraphRevenue";#N/A,#N/A,TRUE,"GraphRevExp"}</definedName>
    <definedName name="wrn.Section4Revenue." localSheetId="0" hidden="1">{#N/A,#N/A,TRUE,"Section4";#N/A,#N/A,TRUE,"PPAtable";#N/A,#N/A,TRUE,"RFPtable";#N/A,#N/A,TRUE,"RevCap";#N/A,#N/A,TRUE,"RevOther";#N/A,#N/A,TRUE,"RevGas";#N/A,#N/A,TRUE,"GraphRev"}</definedName>
    <definedName name="wrn.Section4Revenue." localSheetId="1" hidden="1">{#N/A,#N/A,TRUE,"Section4";#N/A,#N/A,TRUE,"PPAtable";#N/A,#N/A,TRUE,"RFPtable";#N/A,#N/A,TRUE,"RevCap";#N/A,#N/A,TRUE,"RevOther";#N/A,#N/A,TRUE,"RevGas";#N/A,#N/A,TRUE,"GraphRev"}</definedName>
    <definedName name="wrn.Section4Revenue." localSheetId="2" hidden="1">{#N/A,#N/A,TRUE,"Section4";#N/A,#N/A,TRUE,"PPAtable";#N/A,#N/A,TRUE,"RFPtable";#N/A,#N/A,TRUE,"RevCap";#N/A,#N/A,TRUE,"RevOther";#N/A,#N/A,TRUE,"RevGas";#N/A,#N/A,TRUE,"GraphRev"}</definedName>
    <definedName name="wrn.Section4Revenue." hidden="1">{#N/A,#N/A,TRUE,"Section4";#N/A,#N/A,TRUE,"PPAtable";#N/A,#N/A,TRUE,"RFPtable";#N/A,#N/A,TRUE,"RevCap";#N/A,#N/A,TRUE,"RevOther";#N/A,#N/A,TRUE,"RevGas";#N/A,#N/A,TRUE,"GraphRev"}</definedName>
    <definedName name="wrn.Section5." localSheetId="0" hidden="1">{#N/A,#N/A,TRUE,"Section5";#N/A,#N/A,TRUE,"Coal";#N/A,#N/A,TRUE,"Fuel";#N/A,#N/A,TRUE,"OMwksht";#N/A,#N/A,TRUE,"VOM";#N/A,#N/A,TRUE,"FOM";#N/A,#N/A,TRUE,"Debt";#N/A,#N/A,TRUE,"LoanSchedules";#N/A,#N/A,TRUE,"GraphExp";#N/A,#N/A,TRUE,"Conversions"}</definedName>
    <definedName name="wrn.Section5." localSheetId="1" hidden="1">{#N/A,#N/A,TRUE,"Section5";#N/A,#N/A,TRUE,"Coal";#N/A,#N/A,TRUE,"Fuel";#N/A,#N/A,TRUE,"OMwksht";#N/A,#N/A,TRUE,"VOM";#N/A,#N/A,TRUE,"FOM";#N/A,#N/A,TRUE,"Debt";#N/A,#N/A,TRUE,"LoanSchedules";#N/A,#N/A,TRUE,"GraphExp";#N/A,#N/A,TRUE,"Conversions"}</definedName>
    <definedName name="wrn.Section5." localSheetId="2" hidden="1">{#N/A,#N/A,TRUE,"Section5";#N/A,#N/A,TRUE,"Coal";#N/A,#N/A,TRUE,"Fuel";#N/A,#N/A,TRUE,"OMwksht";#N/A,#N/A,TRUE,"VOM";#N/A,#N/A,TRUE,"FOM";#N/A,#N/A,TRUE,"Debt";#N/A,#N/A,TRUE,"LoanSchedules";#N/A,#N/A,TRUE,"GraphExp";#N/A,#N/A,TRUE,"Conversions"}</definedName>
    <definedName name="wrn.Section5." hidden="1">{#N/A,#N/A,TRUE,"Section5";#N/A,#N/A,TRUE,"Coal";#N/A,#N/A,TRUE,"Fuel";#N/A,#N/A,TRUE,"OMwksht";#N/A,#N/A,TRUE,"VOM";#N/A,#N/A,TRUE,"FOM";#N/A,#N/A,TRUE,"Debt";#N/A,#N/A,TRUE,"LoanSchedules";#N/A,#N/A,TRUE,"GraphExp";#N/A,#N/A,TRUE,"Conversions"}</definedName>
    <definedName name="wrn.Section6Equipment." localSheetId="0" hidden="1">{#N/A,#N/A,TRUE,"Section6";#N/A,#N/A,TRUE,"OHcycles";#N/A,#N/A,TRUE,"OHtiming";#N/A,#N/A,TRUE,"OHcosts";#N/A,#N/A,TRUE,"GTdegradation";#N/A,#N/A,TRUE,"GTperformance";#N/A,#N/A,TRUE,"GraphEquip"}</definedName>
    <definedName name="wrn.Section6Equipment." localSheetId="1" hidden="1">{#N/A,#N/A,TRUE,"Section6";#N/A,#N/A,TRUE,"OHcycles";#N/A,#N/A,TRUE,"OHtiming";#N/A,#N/A,TRUE,"OHcosts";#N/A,#N/A,TRUE,"GTdegradation";#N/A,#N/A,TRUE,"GTperformance";#N/A,#N/A,TRUE,"GraphEquip"}</definedName>
    <definedName name="wrn.Section6Equipment." localSheetId="2" hidden="1">{#N/A,#N/A,TRUE,"Section6";#N/A,#N/A,TRUE,"OHcycles";#N/A,#N/A,TRUE,"OHtiming";#N/A,#N/A,TRUE,"OHcosts";#N/A,#N/A,TRUE,"GTdegradation";#N/A,#N/A,TRUE,"GTperformance";#N/A,#N/A,TRUE,"GraphEquip"}</definedName>
    <definedName name="wrn.Section6Equipment." hidden="1">{#N/A,#N/A,TRUE,"Section6";#N/A,#N/A,TRUE,"OHcycles";#N/A,#N/A,TRUE,"OHtiming";#N/A,#N/A,TRUE,"OHcosts";#N/A,#N/A,TRUE,"GTdegradation";#N/A,#N/A,TRUE,"GTperformance";#N/A,#N/A,TRUE,"GraphEquip"}</definedName>
    <definedName name="wrn.Section7DebtService." localSheetId="0" hidden="1">{#N/A,#N/A,TRUE,"Section7";#N/A,#N/A,TRUE,"DebtService";#N/A,#N/A,TRUE,"LoanSchedules";#N/A,#N/A,TRUE,"GraphDebt"}</definedName>
    <definedName name="wrn.Section7DebtService." localSheetId="1" hidden="1">{#N/A,#N/A,TRUE,"Section7";#N/A,#N/A,TRUE,"DebtService";#N/A,#N/A,TRUE,"LoanSchedules";#N/A,#N/A,TRUE,"GraphDebt"}</definedName>
    <definedName name="wrn.Section7DebtService." localSheetId="2" hidden="1">{#N/A,#N/A,TRUE,"Section7";#N/A,#N/A,TRUE,"DebtService";#N/A,#N/A,TRUE,"LoanSchedules";#N/A,#N/A,TRUE,"GraphDebt"}</definedName>
    <definedName name="wrn.Section7DebtService." hidden="1">{#N/A,#N/A,TRUE,"Section7";#N/A,#N/A,TRUE,"DebtService";#N/A,#N/A,TRUE,"LoanSchedules";#N/A,#N/A,TRUE,"GraphDebt"}</definedName>
    <definedName name="wrn.Sept._.Dec._.March._.IS." localSheetId="0"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2"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ponsorSection." localSheetId="0" hidden="1">{#N/A,#N/A,TRUE,"Cover";#N/A,#N/A,TRUE,"Contents";#N/A,#N/A,TRUE,"Organization";#N/A,#N/A,TRUE,"SumSponsor";#N/A,#N/A,TRUE,"Plant1";#N/A,#N/A,TRUE,"Plant2";#N/A,#N/A,TRUE,"Sponsors";#N/A,#N/A,TRUE,"ElPaso1";#N/A,#N/A,TRUE,"GraphSponsor"}</definedName>
    <definedName name="wrn.SponsorSection." localSheetId="1" hidden="1">{#N/A,#N/A,TRUE,"Cover";#N/A,#N/A,TRUE,"Contents";#N/A,#N/A,TRUE,"Organization";#N/A,#N/A,TRUE,"SumSponsor";#N/A,#N/A,TRUE,"Plant1";#N/A,#N/A,TRUE,"Plant2";#N/A,#N/A,TRUE,"Sponsors";#N/A,#N/A,TRUE,"ElPaso1";#N/A,#N/A,TRUE,"GraphSponsor"}</definedName>
    <definedName name="wrn.SponsorSection." localSheetId="2" hidden="1">{#N/A,#N/A,TRUE,"Cover";#N/A,#N/A,TRUE,"Contents";#N/A,#N/A,TRUE,"Organization";#N/A,#N/A,TRUE,"SumSponsor";#N/A,#N/A,TRUE,"Plant1";#N/A,#N/A,TRUE,"Plant2";#N/A,#N/A,TRUE,"Sponsors";#N/A,#N/A,TRUE,"ElPaso1";#N/A,#N/A,TRUE,"GraphSponsor"}</definedName>
    <definedName name="wrn.SponsorSection." hidden="1">{#N/A,#N/A,TRUE,"Cover";#N/A,#N/A,TRUE,"Contents";#N/A,#N/A,TRUE,"Organization";#N/A,#N/A,TRUE,"SumSponsor";#N/A,#N/A,TRUE,"Plant1";#N/A,#N/A,TRUE,"Plant2";#N/A,#N/A,TRUE,"Sponsors";#N/A,#N/A,TRUE,"ElPaso1";#N/A,#N/A,TRUE,"GraphSponsor"}</definedName>
    <definedName name="wrn.Standard." localSheetId="0" hidden="1">{"YTD-Total",#N/A,FALSE,"Provision"}</definedName>
    <definedName name="wrn.Standard." localSheetId="1" hidden="1">{"YTD-Total",#N/A,FALSE,"Provision"}</definedName>
    <definedName name="wrn.Standard." localSheetId="2" hidden="1">{"YTD-Total",#N/A,FALSE,"Provision"}</definedName>
    <definedName name="wrn.Standard." hidden="1">{"YTD-Total",#N/A,FALSE,"Provision"}</definedName>
    <definedName name="wrn.Standard._.NonUtility._.Only." localSheetId="0" hidden="1">{"YTD-NonUtility",#N/A,FALSE,"Prov NonUtility"}</definedName>
    <definedName name="wrn.Standard._.NonUtility._.Only." localSheetId="1" hidden="1">{"YTD-NonUtility",#N/A,FALSE,"Prov NonUtility"}</definedName>
    <definedName name="wrn.Standard._.NonUtility._.Only." localSheetId="2" hidden="1">{"YTD-NonUtility",#N/A,FALSE,"Prov NonUtility"}</definedName>
    <definedName name="wrn.Standard._.NonUtility._.Only." hidden="1">{"YTD-NonUtility",#N/A,FALSE,"Prov NonUtility"}</definedName>
    <definedName name="wrn.Standard._.Utility._.Only." localSheetId="0" hidden="1">{"YTD-Utility",#N/A,FALSE,"Prov Utility"}</definedName>
    <definedName name="wrn.Standard._.Utility._.Only." localSheetId="1" hidden="1">{"YTD-Utility",#N/A,FALSE,"Prov Utility"}</definedName>
    <definedName name="wrn.Standard._.Utility._.Only." localSheetId="2" hidden="1">{"YTD-Utility",#N/A,FALSE,"Prov Utility"}</definedName>
    <definedName name="wrn.Standard._.Utility._.Only." hidden="1">{"YTD-Utility",#N/A,FALSE,"Prov Utility"}</definedName>
    <definedName name="wrn.Summary." localSheetId="0" hidden="1">{#N/A,#N/A,FALSE,"Sum Qtr";#N/A,#N/A,FALSE,"Oper Sum";#N/A,#N/A,FALSE,"Land Sales";#N/A,#N/A,FALSE,"Finance";#N/A,#N/A,FALSE,"Oper Ass"}</definedName>
    <definedName name="wrn.Summary." localSheetId="1" hidden="1">{#N/A,#N/A,FALSE,"Sum Qtr";#N/A,#N/A,FALSE,"Oper Sum";#N/A,#N/A,FALSE,"Land Sales";#N/A,#N/A,FALSE,"Finance";#N/A,#N/A,FALSE,"Oper Ass"}</definedName>
    <definedName name="wrn.Summary." localSheetId="2" hidden="1">{#N/A,#N/A,FALSE,"Sum Qtr";#N/A,#N/A,FALSE,"Oper Sum";#N/A,#N/A,FALSE,"Land Sales";#N/A,#N/A,FALSE,"Finance";#N/A,#N/A,FALSE,"Oper Ass"}</definedName>
    <definedName name="wrn.Summary." hidden="1">{#N/A,#N/A,FALSE,"Sum Qtr";#N/A,#N/A,FALSE,"Oper Sum";#N/A,#N/A,FALSE,"Land Sales";#N/A,#N/A,FALSE,"Finance";#N/A,#N/A,FALSE,"Oper Ass"}</definedName>
    <definedName name="wrn.Summary._.View." localSheetId="0" hidden="1">{#N/A,#N/A,FALSE,"Consltd-For contngcy"}</definedName>
    <definedName name="wrn.Summary._.View." localSheetId="1" hidden="1">{#N/A,#N/A,FALSE,"Consltd-For contngcy"}</definedName>
    <definedName name="wrn.Summary._.View." localSheetId="2" hidden="1">{#N/A,#N/A,FALSE,"Consltd-For contngcy"}</definedName>
    <definedName name="wrn.Summary._.View." hidden="1">{#N/A,#N/A,FALSE,"Consltd-For contngcy"}</definedName>
    <definedName name="wrn.Total._.Summary." localSheetId="0" hidden="1">{"Total Summary",#N/A,FALSE,"Summary"}</definedName>
    <definedName name="wrn.Total._.Summary." localSheetId="1" hidden="1">{"Total Summary",#N/A,FALSE,"Summary"}</definedName>
    <definedName name="wrn.Total._.Summary." localSheetId="2" hidden="1">{"Total Summary",#N/A,FALSE,"Summary"}</definedName>
    <definedName name="wrn.Total._.Summary." hidden="1">{"Total Summary",#N/A,FALSE,"Summary"}</definedName>
    <definedName name="wrn.UK._.Conversion._.Only." localSheetId="0" hidden="1">{#N/A,#N/A,FALSE,"Dec 1999 UK Continuing Ops"}</definedName>
    <definedName name="wrn.UK._.Conversion._.Only." localSheetId="1" hidden="1">{#N/A,#N/A,FALSE,"Dec 1999 UK Continuing Ops"}</definedName>
    <definedName name="wrn.UK._.Conversion._.Only." localSheetId="2" hidden="1">{#N/A,#N/A,FALSE,"Dec 1999 UK Continuing Ops"}</definedName>
    <definedName name="wrn.UK._.Conversion._.Only." hidden="1">{#N/A,#N/A,FALSE,"Dec 1999 UK Continuing Ops"}</definedName>
    <definedName name="wrn.YearEnd." localSheetId="0" hidden="1">{"Factors Pages 1-2",#N/A,FALSE,"Variables";"Factors Page 3",#N/A,FALSE,"Variables";"Factors Page 4",#N/A,FALSE,"Variables";"Factors Page 5",#N/A,FALSE,"Variables";"YE Pages 7-26",#N/A,FALSE,"Variables"}</definedName>
    <definedName name="wrn.YearEnd." localSheetId="1" hidden="1">{"Factors Pages 1-2",#N/A,FALSE,"Variables";"Factors Page 3",#N/A,FALSE,"Variables";"Factors Page 4",#N/A,FALSE,"Variables";"Factors Page 5",#N/A,FALSE,"Variables";"YE Pages 7-26",#N/A,FALSE,"Variables"}</definedName>
    <definedName name="wrn.YearEnd." localSheetId="2"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yenergy">[70]WY!#REF!</definedName>
    <definedName name="wymonth">[70]WY!#REF!</definedName>
    <definedName name="wyyear">[70]WY!#REF!</definedName>
    <definedName name="x">'[58]Weather Present'!$K$7</definedName>
    <definedName name="xx" hidden="1">{#N/A,#N/A,FALSE,"Loans";#N/A,#N/A,FALSE,"Program Costs";#N/A,#N/A,FALSE,"Measures";#N/A,#N/A,FALSE,"Net Lost Rev";#N/A,#N/A,FALSE,"Incentive"}</definedName>
    <definedName name="xxx">[102]Variables!$AK$2:$AL$12</definedName>
    <definedName name="y" localSheetId="0" hidden="1">#REF!</definedName>
    <definedName name="y" localSheetId="1" hidden="1">#REF!</definedName>
    <definedName name="y" localSheetId="2" hidden="1">#REF!</definedName>
    <definedName name="y" hidden="1">#REF!</definedName>
    <definedName name="Year" localSheetId="0">#REF!</definedName>
    <definedName name="Year" localSheetId="1">#REF!</definedName>
    <definedName name="Year" localSheetId="2">#REF!</definedName>
    <definedName name="Year">#REF!</definedName>
    <definedName name="YearEndFactors">[20]UTCR!$G$22:$U$108</definedName>
    <definedName name="YearEndInput">[20]Inputs!$A$3:$D$1681</definedName>
    <definedName name="YEFactors" localSheetId="0">[68]Factors!$S$3:$AG$99</definedName>
    <definedName name="YEFactors">[17]Factors!$S$3:$AG$99</definedName>
    <definedName name="yesterdayscurves">'[23]Calcoutput (futures)'!$L$7:$T$128</definedName>
    <definedName name="yyy" hidden="1">{#N/A,#N/A,FALSE,"Loans";#N/A,#N/A,FALSE,"Program Costs";#N/A,#N/A,FALSE,"Measures";#N/A,#N/A,FALSE,"Net Lost Rev";#N/A,#N/A,FALSE,"Incentive"}</definedName>
    <definedName name="z" localSheetId="0" hidden="1">#REF!</definedName>
    <definedName name="z" localSheetId="1" hidden="1">#REF!</definedName>
    <definedName name="z" localSheetId="2" hidden="1">#REF!</definedName>
    <definedName name="z" hidden="1">#REF!</definedName>
    <definedName name="Z_01844156_6462_4A28_9785_1A86F4D0C834_.wvu.PrintTitles" localSheetId="0" hidden="1">#REF!</definedName>
    <definedName name="Z_01844156_6462_4A28_9785_1A86F4D0C834_.wvu.PrintTitles" localSheetId="1" hidden="1">#REF!</definedName>
    <definedName name="Z_01844156_6462_4A28_9785_1A86F4D0C834_.wvu.PrintTitles" localSheetId="2" hidden="1">#REF!</definedName>
    <definedName name="Z_01844156_6462_4A28_9785_1A86F4D0C834_.wvu.PrintTitles" hidden="1">#REF!</definedName>
    <definedName name="ZA" localSheetId="0">'[103] annual balance '!#REF!</definedName>
    <definedName name="ZA" localSheetId="1">'[59] annual balance '!#REF!</definedName>
    <definedName name="ZA" localSheetId="2">'[59] annual balance '!#REF!</definedName>
    <definedName name="ZA">'[59] annual balance '!#REF!</definedName>
    <definedName name="zz" hidden="1">{#N/A,#N/A,FALSE,"Loans";#N/A,#N/A,FALSE,"Program Costs";#N/A,#N/A,FALSE,"Measures";#N/A,#N/A,FALSE,"Net Lost Rev";#N/A,#N/A,FALSE,"Incentive"}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37" i="4" l="1"/>
  <c r="K136" i="4"/>
  <c r="K135" i="4"/>
  <c r="K134" i="4"/>
  <c r="K133" i="4"/>
  <c r="B133" i="4"/>
  <c r="K132" i="4"/>
  <c r="K131" i="4"/>
  <c r="K130" i="4"/>
  <c r="K129" i="4"/>
  <c r="B129" i="4"/>
  <c r="K128" i="4"/>
  <c r="K127" i="4"/>
  <c r="K126" i="4"/>
  <c r="K125" i="4"/>
  <c r="J125" i="4"/>
  <c r="B136" i="4" s="1"/>
  <c r="E123" i="4"/>
  <c r="K122" i="4"/>
  <c r="K121" i="4"/>
  <c r="K120" i="4"/>
  <c r="K119" i="4"/>
  <c r="B119" i="4"/>
  <c r="B116" i="4"/>
  <c r="B115" i="4"/>
  <c r="K114" i="4"/>
  <c r="K115" i="4" s="1"/>
  <c r="B114" i="4"/>
  <c r="B113" i="4"/>
  <c r="E109" i="4"/>
  <c r="C109" i="4"/>
  <c r="C113" i="4" s="1"/>
  <c r="B109" i="4"/>
  <c r="E95" i="4"/>
  <c r="C95" i="4"/>
  <c r="B95" i="4"/>
  <c r="E81" i="4"/>
  <c r="C81" i="4"/>
  <c r="B81" i="4"/>
  <c r="E67" i="4"/>
  <c r="C67" i="4"/>
  <c r="B67" i="4"/>
  <c r="E53" i="4"/>
  <c r="C53" i="4"/>
  <c r="B53" i="4"/>
  <c r="E39" i="4"/>
  <c r="C39" i="4"/>
  <c r="B39" i="4"/>
  <c r="E25" i="4"/>
  <c r="C25" i="4"/>
  <c r="B25" i="4"/>
  <c r="D18" i="4"/>
  <c r="D19" i="4" s="1"/>
  <c r="F19" i="4" s="1"/>
  <c r="D16" i="4"/>
  <c r="D17" i="4" s="1"/>
  <c r="F17" i="4" s="1"/>
  <c r="F15" i="4"/>
  <c r="D14" i="4"/>
  <c r="D15" i="4" s="1"/>
  <c r="F13" i="4"/>
  <c r="D13" i="4"/>
  <c r="F5" i="4"/>
  <c r="C115" i="4" l="1"/>
  <c r="K116" i="4"/>
  <c r="C131" i="4"/>
  <c r="C135" i="4"/>
  <c r="F14" i="4"/>
  <c r="D20" i="4"/>
  <c r="B125" i="4"/>
  <c r="B122" i="4"/>
  <c r="B117" i="4"/>
  <c r="B123" i="4" s="1"/>
  <c r="B135" i="4"/>
  <c r="B131" i="4"/>
  <c r="B127" i="4"/>
  <c r="B121" i="4"/>
  <c r="C118" i="4"/>
  <c r="B120" i="4"/>
  <c r="C125" i="4"/>
  <c r="B126" i="4"/>
  <c r="B130" i="4"/>
  <c r="B134" i="4"/>
  <c r="C114" i="4"/>
  <c r="C119" i="4"/>
  <c r="C120" i="4"/>
  <c r="C122" i="4"/>
  <c r="C126" i="4"/>
  <c r="C128" i="4"/>
  <c r="C129" i="4"/>
  <c r="C130" i="4"/>
  <c r="C132" i="4"/>
  <c r="C133" i="4"/>
  <c r="C134" i="4"/>
  <c r="C136" i="4"/>
  <c r="C121" i="4"/>
  <c r="C127" i="4"/>
  <c r="F18" i="4"/>
  <c r="F16" i="4"/>
  <c r="E138" i="4"/>
  <c r="B118" i="4"/>
  <c r="B128" i="4"/>
  <c r="B132" i="4"/>
  <c r="C123" i="4" l="1"/>
  <c r="D21" i="4"/>
  <c r="F20" i="4"/>
  <c r="K117" i="4"/>
  <c r="C117" i="4" s="1"/>
  <c r="C116" i="4"/>
  <c r="C137" i="4"/>
  <c r="B137" i="4"/>
  <c r="D22" i="4" l="1"/>
  <c r="F21" i="4"/>
  <c r="D23" i="4" l="1"/>
  <c r="F22" i="4"/>
  <c r="F23" i="4" l="1"/>
  <c r="D24" i="4"/>
  <c r="F24" i="4" l="1"/>
  <c r="F25" i="4" s="1"/>
  <c r="D25" i="4"/>
  <c r="D27" i="4"/>
  <c r="D28" i="4" l="1"/>
  <c r="F27" i="4"/>
  <c r="F28" i="4" l="1"/>
  <c r="D29" i="4"/>
  <c r="D30" i="4" l="1"/>
  <c r="F29" i="4"/>
  <c r="F30" i="4" l="1"/>
  <c r="D31" i="4"/>
  <c r="F31" i="4" l="1"/>
  <c r="D32" i="4"/>
  <c r="F32" i="4" l="1"/>
  <c r="D33" i="4"/>
  <c r="D34" i="4" l="1"/>
  <c r="F33" i="4"/>
  <c r="F34" i="4" l="1"/>
  <c r="D35" i="4"/>
  <c r="F35" i="4" l="1"/>
  <c r="D36" i="4"/>
  <c r="F36" i="4" l="1"/>
  <c r="D37" i="4"/>
  <c r="F37" i="4" l="1"/>
  <c r="D38" i="4"/>
  <c r="F38" i="4" l="1"/>
  <c r="F39" i="4" s="1"/>
  <c r="D41" i="4"/>
  <c r="D39" i="4"/>
  <c r="D42" i="4" l="1"/>
  <c r="F41" i="4"/>
  <c r="D43" i="4" l="1"/>
  <c r="F42" i="4"/>
  <c r="D44" i="4" l="1"/>
  <c r="F43" i="4"/>
  <c r="F44" i="4" l="1"/>
  <c r="D45" i="4"/>
  <c r="D46" i="4" l="1"/>
  <c r="F45" i="4"/>
  <c r="F46" i="4" l="1"/>
  <c r="D47" i="4"/>
  <c r="D48" i="4" l="1"/>
  <c r="F47" i="4"/>
  <c r="D49" i="4" l="1"/>
  <c r="F48" i="4"/>
  <c r="D50" i="4" l="1"/>
  <c r="F49" i="4"/>
  <c r="D51" i="4" l="1"/>
  <c r="F50" i="4"/>
  <c r="D52" i="4" l="1"/>
  <c r="F51" i="4"/>
  <c r="D53" i="4" l="1"/>
  <c r="D55" i="4"/>
  <c r="F52" i="4"/>
  <c r="F53" i="4" s="1"/>
  <c r="F55" i="4" l="1"/>
  <c r="D56" i="4"/>
  <c r="F56" i="4" l="1"/>
  <c r="D57" i="4"/>
  <c r="F57" i="4" l="1"/>
  <c r="D58" i="4"/>
  <c r="D59" i="4" l="1"/>
  <c r="F58" i="4"/>
  <c r="F59" i="4" l="1"/>
  <c r="D60" i="4"/>
  <c r="F60" i="4" l="1"/>
  <c r="D61" i="4"/>
  <c r="F61" i="4" l="1"/>
  <c r="D62" i="4"/>
  <c r="D63" i="4" l="1"/>
  <c r="F62" i="4"/>
  <c r="F63" i="4" l="1"/>
  <c r="D64" i="4"/>
  <c r="F64" i="4" l="1"/>
  <c r="D65" i="4"/>
  <c r="F65" i="4" l="1"/>
  <c r="D66" i="4"/>
  <c r="D69" i="4" l="1"/>
  <c r="F66" i="4"/>
  <c r="F67" i="4" s="1"/>
  <c r="D67" i="4"/>
  <c r="F69" i="4" l="1"/>
  <c r="D70" i="4"/>
  <c r="D71" i="4" l="1"/>
  <c r="F70" i="4"/>
  <c r="F71" i="4" l="1"/>
  <c r="D72" i="4"/>
  <c r="D73" i="4" l="1"/>
  <c r="F72" i="4"/>
  <c r="D74" i="4" l="1"/>
  <c r="F73" i="4"/>
  <c r="D75" i="4" l="1"/>
  <c r="F74" i="4"/>
  <c r="D76" i="4" l="1"/>
  <c r="F75" i="4"/>
  <c r="D77" i="4" l="1"/>
  <c r="F76" i="4"/>
  <c r="D78" i="4" l="1"/>
  <c r="F77" i="4"/>
  <c r="D79" i="4" l="1"/>
  <c r="F78" i="4"/>
  <c r="F79" i="4" l="1"/>
  <c r="D80" i="4"/>
  <c r="D83" i="4" l="1"/>
  <c r="F80" i="4"/>
  <c r="F83" i="4" l="1"/>
  <c r="D84" i="4"/>
  <c r="F84" i="4" l="1"/>
  <c r="D85" i="4"/>
  <c r="F85" i="4" l="1"/>
  <c r="D86" i="4"/>
  <c r="D87" i="4" l="1"/>
  <c r="F86" i="4"/>
  <c r="F87" i="4" l="1"/>
  <c r="D88" i="4"/>
  <c r="D89" i="4" l="1"/>
  <c r="F88" i="4"/>
  <c r="F89" i="4" l="1"/>
  <c r="D90" i="4"/>
  <c r="F90" i="4" l="1"/>
  <c r="D91" i="4"/>
  <c r="F91" i="4" l="1"/>
  <c r="D92" i="4"/>
  <c r="F92" i="4" l="1"/>
  <c r="D93" i="4"/>
  <c r="F93" i="4" l="1"/>
  <c r="D94" i="4"/>
  <c r="D97" i="4" l="1"/>
  <c r="F94" i="4"/>
  <c r="D98" i="4" l="1"/>
  <c r="F97" i="4"/>
  <c r="D99" i="4" l="1"/>
  <c r="F98" i="4"/>
  <c r="D100" i="4" l="1"/>
  <c r="F99" i="4"/>
  <c r="F100" i="4" l="1"/>
  <c r="D101" i="4"/>
  <c r="D102" i="4" l="1"/>
  <c r="F101" i="4"/>
  <c r="D103" i="4" l="1"/>
  <c r="F102" i="4"/>
  <c r="D104" i="4" l="1"/>
  <c r="F103" i="4"/>
  <c r="D105" i="4" l="1"/>
  <c r="F104" i="4"/>
  <c r="D106" i="4" l="1"/>
  <c r="F105" i="4"/>
  <c r="D107" i="4" l="1"/>
  <c r="F106" i="4"/>
  <c r="D108" i="4" l="1"/>
  <c r="F107" i="4"/>
  <c r="D111" i="4" l="1"/>
  <c r="F108" i="4"/>
  <c r="D112" i="4" l="1"/>
  <c r="F111" i="4"/>
  <c r="F112" i="4" l="1"/>
  <c r="D113" i="4"/>
  <c r="F113" i="4" l="1"/>
  <c r="D114" i="4"/>
  <c r="D115" i="4" l="1"/>
  <c r="F114" i="4"/>
  <c r="F115" i="4" l="1"/>
  <c r="D116" i="4"/>
  <c r="F116" i="4" l="1"/>
  <c r="D117" i="4"/>
  <c r="D118" i="4" l="1"/>
  <c r="F117" i="4"/>
  <c r="F118" i="4" l="1"/>
  <c r="D119" i="4"/>
  <c r="D120" i="4" l="1"/>
  <c r="F119" i="4"/>
  <c r="D121" i="4" l="1"/>
  <c r="F120" i="4"/>
  <c r="D122" i="4" l="1"/>
  <c r="F121" i="4"/>
  <c r="F122" i="4" l="1"/>
  <c r="D125" i="4"/>
  <c r="D126" i="4" l="1"/>
  <c r="F125" i="4"/>
  <c r="D127" i="4" l="1"/>
  <c r="F126" i="4"/>
  <c r="D128" i="4" l="1"/>
  <c r="F127" i="4"/>
  <c r="D129" i="4" l="1"/>
  <c r="F128" i="4"/>
  <c r="D130" i="4" l="1"/>
  <c r="F129" i="4"/>
  <c r="D131" i="4" l="1"/>
  <c r="F130" i="4"/>
  <c r="D132" i="4" l="1"/>
  <c r="F131" i="4"/>
  <c r="D133" i="4" l="1"/>
  <c r="F132" i="4"/>
  <c r="D134" i="4" l="1"/>
  <c r="F133" i="4"/>
  <c r="D135" i="4" l="1"/>
  <c r="F134" i="4"/>
  <c r="D136" i="4" l="1"/>
  <c r="F136" i="4" s="1"/>
  <c r="F135" i="4"/>
  <c r="A35" i="3" l="1"/>
  <c r="J10" i="1"/>
  <c r="D5" i="3" s="1"/>
  <c r="H8" i="3"/>
  <c r="H9" i="3"/>
  <c r="H10" i="3"/>
  <c r="H12" i="3"/>
  <c r="H13" i="3"/>
  <c r="H14" i="3"/>
  <c r="H15" i="3"/>
  <c r="H17" i="3"/>
  <c r="H18" i="3"/>
  <c r="H19" i="3"/>
  <c r="H20" i="3"/>
  <c r="H21" i="3"/>
  <c r="H23" i="3"/>
  <c r="H24" i="3"/>
  <c r="H25" i="3"/>
  <c r="H26" i="3"/>
  <c r="H27" i="3"/>
  <c r="H29" i="3"/>
  <c r="H30" i="3"/>
  <c r="H31" i="3"/>
  <c r="H7" i="3"/>
  <c r="C5" i="3"/>
  <c r="L10" i="1" l="1"/>
  <c r="D8" i="3" l="1"/>
  <c r="D7" i="3"/>
  <c r="D6" i="3"/>
  <c r="I8" i="3" l="1"/>
  <c r="J8" i="3" s="1"/>
  <c r="K8" i="3" s="1"/>
  <c r="I9" i="3"/>
  <c r="J9" i="3" s="1"/>
  <c r="K9" i="3" s="1"/>
  <c r="I19" i="3"/>
  <c r="J19" i="3" s="1"/>
  <c r="K19" i="3" s="1"/>
  <c r="I30" i="3"/>
  <c r="J30" i="3" s="1"/>
  <c r="K30" i="3" s="1"/>
  <c r="I10" i="3"/>
  <c r="J10" i="3" s="1"/>
  <c r="K10" i="3" s="1"/>
  <c r="I20" i="3"/>
  <c r="J20" i="3" s="1"/>
  <c r="K20" i="3" s="1"/>
  <c r="I23" i="3"/>
  <c r="J23" i="3" s="1"/>
  <c r="K23" i="3" s="1"/>
  <c r="I26" i="3"/>
  <c r="J26" i="3" s="1"/>
  <c r="K26" i="3" s="1"/>
  <c r="I31" i="3"/>
  <c r="J31" i="3" s="1"/>
  <c r="K31" i="3" s="1"/>
  <c r="I25" i="3"/>
  <c r="J25" i="3" s="1"/>
  <c r="K25" i="3" s="1"/>
  <c r="I7" i="3"/>
  <c r="J7" i="3" s="1"/>
  <c r="K7" i="3" s="1"/>
  <c r="I17" i="3"/>
  <c r="J17" i="3" s="1"/>
  <c r="K17" i="3" s="1"/>
  <c r="I18" i="3"/>
  <c r="J18" i="3" s="1"/>
  <c r="K18" i="3" s="1"/>
  <c r="I12" i="3"/>
  <c r="J12" i="3" s="1"/>
  <c r="K12" i="3" s="1"/>
  <c r="I21" i="3"/>
  <c r="J21" i="3" s="1"/>
  <c r="K21" i="3" s="1"/>
  <c r="I13" i="3"/>
  <c r="J13" i="3" s="1"/>
  <c r="K13" i="3" s="1"/>
  <c r="I14" i="3"/>
  <c r="J14" i="3" s="1"/>
  <c r="K14" i="3" s="1"/>
  <c r="I24" i="3"/>
  <c r="J24" i="3" s="1"/>
  <c r="K24" i="3" s="1"/>
  <c r="I15" i="3"/>
  <c r="J15" i="3" s="1"/>
  <c r="K15" i="3" s="1"/>
  <c r="I27" i="3"/>
  <c r="J27" i="3" s="1"/>
  <c r="K27" i="3" s="1"/>
  <c r="I29" i="3"/>
  <c r="J29" i="3" s="1"/>
  <c r="K29" i="3" s="1"/>
  <c r="J17" i="1"/>
  <c r="M17" i="1" s="1"/>
  <c r="J16" i="1"/>
  <c r="M16" i="1" s="1"/>
  <c r="J15" i="1"/>
  <c r="K15" i="1" s="1"/>
  <c r="J14" i="1"/>
  <c r="J13" i="1"/>
  <c r="J12" i="1"/>
  <c r="K12" i="1" s="1"/>
  <c r="J11" i="1"/>
  <c r="M11" i="1" s="1"/>
  <c r="M13" i="1"/>
  <c r="M14" i="1"/>
  <c r="M10" i="1"/>
  <c r="M15" i="1" l="1"/>
  <c r="M12" i="1"/>
  <c r="K11" i="1"/>
  <c r="K17" i="1"/>
  <c r="K16" i="1"/>
  <c r="K14" i="1"/>
  <c r="K10" i="1"/>
  <c r="K13" i="1"/>
  <c r="M21" i="1" l="1"/>
  <c r="M27" i="1" s="1"/>
  <c r="L11" i="1" l="1"/>
  <c r="L12" i="1"/>
  <c r="L13" i="1"/>
  <c r="L14" i="1"/>
  <c r="L15" i="1"/>
  <c r="L16" i="1"/>
  <c r="L17" i="1"/>
  <c r="N10" i="1"/>
  <c r="O10" i="1" s="1"/>
  <c r="N13" i="1" l="1"/>
  <c r="O13" i="1" s="1"/>
  <c r="N12" i="1"/>
  <c r="O12" i="1" s="1"/>
  <c r="N11" i="1"/>
  <c r="O11" i="1" s="1"/>
  <c r="N16" i="1"/>
  <c r="O16" i="1" s="1"/>
  <c r="N14" i="1"/>
  <c r="O14" i="1" s="1"/>
  <c r="N15" i="1"/>
  <c r="O15" i="1" s="1"/>
  <c r="N17" i="1"/>
  <c r="O17" i="1" s="1"/>
  <c r="L21" i="1"/>
  <c r="N21" i="1" l="1"/>
  <c r="O21" i="1" s="1"/>
  <c r="G21" i="1" l="1"/>
  <c r="F21" i="1"/>
  <c r="E21" i="1" l="1"/>
</calcChain>
</file>

<file path=xl/sharedStrings.xml><?xml version="1.0" encoding="utf-8"?>
<sst xmlns="http://schemas.openxmlformats.org/spreadsheetml/2006/main" count="221" uniqueCount="110">
  <si>
    <t>Average</t>
  </si>
  <si>
    <t>Schedule Description</t>
  </si>
  <si>
    <t>Schedule</t>
  </si>
  <si>
    <t>Customer</t>
  </si>
  <si>
    <t>Hour</t>
  </si>
  <si>
    <t>Base</t>
  </si>
  <si>
    <t>Total</t>
  </si>
  <si>
    <t>A</t>
  </si>
  <si>
    <t>B</t>
  </si>
  <si>
    <t>C</t>
  </si>
  <si>
    <t>D</t>
  </si>
  <si>
    <t>E</t>
  </si>
  <si>
    <t>F</t>
  </si>
  <si>
    <t>G</t>
  </si>
  <si>
    <t>H</t>
  </si>
  <si>
    <t>I</t>
  </si>
  <si>
    <t>J</t>
  </si>
  <si>
    <t>Residential</t>
  </si>
  <si>
    <t>General - Small</t>
  </si>
  <si>
    <t>General - Medium</t>
  </si>
  <si>
    <t>General - Large</t>
  </si>
  <si>
    <t>Sch.40</t>
  </si>
  <si>
    <t>Lighting - Company Owned</t>
  </si>
  <si>
    <t>Lighting - Customer Owned</t>
  </si>
  <si>
    <t>Sch.54</t>
  </si>
  <si>
    <t>Annual Guarantee Adjustment</t>
  </si>
  <si>
    <t>Sch.300</t>
  </si>
  <si>
    <t>All</t>
  </si>
  <si>
    <t>Notes:</t>
  </si>
  <si>
    <t>Sch.24</t>
  </si>
  <si>
    <t>Sch.29,33,36</t>
  </si>
  <si>
    <t>Sch.47T,48T</t>
  </si>
  <si>
    <t>Agricultural Pumping</t>
  </si>
  <si>
    <t>Sch.53</t>
  </si>
  <si>
    <t>Kilowatt</t>
  </si>
  <si>
    <t>Present</t>
  </si>
  <si>
    <t>Proposed</t>
  </si>
  <si>
    <t>Billing Data</t>
  </si>
  <si>
    <t>Base $</t>
  </si>
  <si>
    <t>Schedule 191</t>
  </si>
  <si>
    <t>$</t>
  </si>
  <si>
    <t>Change</t>
  </si>
  <si>
    <t>Sch.15,51</t>
  </si>
  <si>
    <t>Increase</t>
  </si>
  <si>
    <t>as a Percent</t>
  </si>
  <si>
    <t>of Base $</t>
  </si>
  <si>
    <t>$ Increase</t>
  </si>
  <si>
    <t>=E-F</t>
  </si>
  <si>
    <t>=D*B/100</t>
  </si>
  <si>
    <t>=E*B/100</t>
  </si>
  <si>
    <t>=F*B/100</t>
  </si>
  <si>
    <t>=I/C</t>
  </si>
  <si>
    <t>Present and Proposed Prices</t>
  </si>
  <si>
    <t>Monthly Billing Comparisons</t>
  </si>
  <si>
    <t>Monthly Billing ($)</t>
  </si>
  <si>
    <t>Percent</t>
  </si>
  <si>
    <t xml:space="preserve"> </t>
  </si>
  <si>
    <t>Excludes Rider Schedules 92, 93, 94, 97, 98, and 197</t>
  </si>
  <si>
    <t>Base Block 1</t>
  </si>
  <si>
    <t>Base Block 2</t>
  </si>
  <si>
    <t>Note: Columns A:C per Docket UE-210402</t>
  </si>
  <si>
    <t>Price (¢ per kilowatt hour)</t>
  </si>
  <si>
    <t>$ Per</t>
  </si>
  <si>
    <t>Kilowatt Hour</t>
  </si>
  <si>
    <t>Month</t>
  </si>
  <si>
    <t>Hours</t>
  </si>
  <si>
    <t>Proposed Price Rounding Difference</t>
  </si>
  <si>
    <t>Estimated Effect of Proposed Schedule 191 Prices on Revenue</t>
  </si>
  <si>
    <t>Estimated Effect of Proposed Schedule 191 Prices on Monthly Residential (Schedule 16) Bills</t>
  </si>
  <si>
    <t>Sch.16,17,18,19</t>
  </si>
  <si>
    <t>Washington System Benefit Charge Deferred Account Analysis</t>
  </si>
  <si>
    <t>Monthly Conservation Costs</t>
  </si>
  <si>
    <t>SBC Recovery</t>
  </si>
  <si>
    <t xml:space="preserve">Cash Basis Accumulative  Balance  </t>
  </si>
  <si>
    <t>Accrued Costs</t>
  </si>
  <si>
    <t xml:space="preserve">Accrual Basis Accumulative  Balance  </t>
  </si>
  <si>
    <t>2011 Totals</t>
  </si>
  <si>
    <t>2012 Totals</t>
  </si>
  <si>
    <t>2013 Totals</t>
  </si>
  <si>
    <t>2014 Totals</t>
  </si>
  <si>
    <t>January</t>
  </si>
  <si>
    <t>February</t>
  </si>
  <si>
    <t>March</t>
  </si>
  <si>
    <t>April</t>
  </si>
  <si>
    <t>May</t>
  </si>
  <si>
    <t>June</t>
  </si>
  <si>
    <t>July</t>
  </si>
  <si>
    <t>August</t>
  </si>
  <si>
    <t>September</t>
  </si>
  <si>
    <t>October</t>
  </si>
  <si>
    <t>November</t>
  </si>
  <si>
    <t>December</t>
  </si>
  <si>
    <t>2015 Totals</t>
  </si>
  <si>
    <t>2016 Totals</t>
  </si>
  <si>
    <t>2017 Totals</t>
  </si>
  <si>
    <t>2018 Totals</t>
  </si>
  <si>
    <t>2019 Totals</t>
  </si>
  <si>
    <t>2020 Totals</t>
  </si>
  <si>
    <t>2021 Totals</t>
  </si>
  <si>
    <t>Actuals</t>
  </si>
  <si>
    <t>2022 expenditure forecast</t>
  </si>
  <si>
    <t>2022 annual revenue</t>
  </si>
  <si>
    <t>Forecast</t>
  </si>
  <si>
    <t>assumed 8/1/2022 effective date</t>
  </si>
  <si>
    <t>2022 Totals</t>
  </si>
  <si>
    <t>2023 expenditure forecast</t>
  </si>
  <si>
    <t xml:space="preserve">2023 annual revenue </t>
  </si>
  <si>
    <t>account close to in balance</t>
  </si>
  <si>
    <t>2023 Totals</t>
  </si>
  <si>
    <t>Total Accrual in July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</si>
</sst>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_(* #,##0_);_(* \(#,##0\);_(* &quot;-&quot;??_);_(@_)"/>
    <numFmt numFmtId="165" formatCode="0.0%"/>
    <numFmt numFmtId="166" formatCode="_(* #,##0.0_);_(* \(#,##0.0\);_(* &quot;-&quot;??_);_(@_)"/>
    <numFmt numFmtId="167" formatCode="_(* #,##0.000_);_(* \(#,##0.000\);_(* &quot;-&quot;??_);_(@_)"/>
    <numFmt numFmtId="168" formatCode="_(* #,##0.00000_);_(* \(#,##0.00000\);_(* &quot;-&quot;??_);_(@_)"/>
    <numFmt numFmtId="169" formatCode="0.00_)"/>
    <numFmt numFmtId="170" formatCode="0.00000"/>
    <numFmt numFmtId="171" formatCode="&quot;$&quot;#,##0.00000_);\(&quot;$&quot;#,##0.00000\)"/>
    <numFmt numFmtId="172" formatCode="0_);\(0\)"/>
    <numFmt numFmtId="173" formatCode="_(&quot;$&quot;* #,##0_);_(&quot;$&quot;* \(#,##0\);_(&quot;$&quot;* &quot;-&quot;??_);_(@_)"/>
  </numFmts>
  <fonts count="15" x14ac:knownFonts="1">
    <font>
      <sz val="11"/>
      <color theme="1"/>
      <name val="Calibri"/>
      <family val="2"/>
      <scheme val="minor"/>
    </font>
    <font>
      <sz val="11"/>
      <color theme="1"/>
      <name val="Calibri"/>
      <family val="2"/>
      <scheme val="minor"/>
    </font>
    <font>
      <sz val="12"/>
      <name val="Times New Roman"/>
      <family val="1"/>
    </font>
    <font>
      <sz val="12"/>
      <color theme="1"/>
      <name val="Times New Roman"/>
      <family val="1"/>
    </font>
    <font>
      <sz val="12"/>
      <color rgb="FF0000FF"/>
      <name val="Times New Roman"/>
      <family val="1"/>
    </font>
    <font>
      <sz val="11"/>
      <name val="Times New Roman"/>
      <family val="1"/>
    </font>
    <font>
      <u/>
      <sz val="12"/>
      <name val="Times New Roman"/>
      <family val="1"/>
    </font>
    <font>
      <sz val="10"/>
      <name val="MS Sans Serif"/>
      <family val="2"/>
    </font>
    <font>
      <b/>
      <sz val="12"/>
      <name val="Times New Roman"/>
      <family val="1"/>
    </font>
    <font>
      <b/>
      <sz val="11"/>
      <color theme="1"/>
      <name val="Calibri"/>
      <family val="2"/>
      <scheme val="minor"/>
    </font>
    <font>
      <sz val="10"/>
      <name val="Arial Narrow"/>
      <family val="2"/>
    </font>
    <font>
      <b/>
      <sz val="8"/>
      <color indexed="8"/>
      <name val="Arial"/>
      <family val="2"/>
    </font>
    <font>
      <b/>
      <sz val="12"/>
      <color theme="1"/>
      <name val="Calibri"/>
      <family val="2"/>
      <scheme val="minor"/>
    </font>
    <font>
      <b/>
      <sz val="11"/>
      <color indexed="8"/>
      <name val="Calibri"/>
      <family val="2"/>
      <scheme val="minor"/>
    </font>
    <font>
      <b/>
      <sz val="11"/>
      <name val="Calibri"/>
      <family val="2"/>
      <scheme val="minor"/>
    </font>
  </fonts>
  <fills count="5">
    <fill>
      <patternFill patternType="none"/>
    </fill>
    <fill>
      <patternFill patternType="gray125"/>
    </fill>
    <fill>
      <patternFill patternType="solid">
        <fgColor rgb="FFFFFF99"/>
        <bgColor indexed="64"/>
      </patternFill>
    </fill>
    <fill>
      <patternFill patternType="solid">
        <fgColor theme="5" tint="0.79998168889431442"/>
        <bgColor indexed="64"/>
      </patternFill>
    </fill>
    <fill>
      <patternFill patternType="solid">
        <fgColor theme="7" tint="0.79998168889431442"/>
        <bgColor indexed="64"/>
      </patternFill>
    </fill>
  </fills>
  <borders count="17">
    <border>
      <left/>
      <right/>
      <top/>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style="thin">
        <color indexed="64"/>
      </right>
      <top style="thin">
        <color auto="1"/>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style="double">
        <color indexed="64"/>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5" fillId="0" borderId="0"/>
    <xf numFmtId="9" fontId="7" fillId="0" borderId="0" applyFont="0" applyFill="0" applyBorder="0" applyAlignment="0" applyProtection="0"/>
    <xf numFmtId="44" fontId="1" fillId="0" borderId="0" applyFont="0" applyFill="0" applyBorder="0" applyAlignment="0" applyProtection="0"/>
    <xf numFmtId="0" fontId="10" fillId="0" borderId="0"/>
  </cellStyleXfs>
  <cellXfs count="179">
    <xf numFmtId="0" fontId="0" fillId="0" borderId="0" xfId="0"/>
    <xf numFmtId="164" fontId="2" fillId="0" borderId="0" xfId="1" applyNumberFormat="1" applyFont="1" applyAlignment="1">
      <alignment horizontal="left"/>
    </xf>
    <xf numFmtId="0" fontId="3" fillId="0" borderId="0" xfId="0" applyFont="1"/>
    <xf numFmtId="164" fontId="2" fillId="0" borderId="0" xfId="1" applyNumberFormat="1" applyFont="1" applyAlignment="1">
      <alignment horizontal="centerContinuous"/>
    </xf>
    <xf numFmtId="0" fontId="3" fillId="0" borderId="0" xfId="0" applyFont="1" applyAlignment="1">
      <alignment horizontal="left"/>
    </xf>
    <xf numFmtId="164" fontId="3" fillId="0" borderId="0" xfId="1" applyNumberFormat="1" applyFont="1" applyAlignment="1">
      <alignment horizontal="centerContinuous"/>
    </xf>
    <xf numFmtId="164" fontId="3" fillId="0" borderId="0" xfId="1" applyNumberFormat="1" applyFont="1" applyAlignment="1">
      <alignment horizontal="left"/>
    </xf>
    <xf numFmtId="43" fontId="3" fillId="0" borderId="0" xfId="1" applyFont="1" applyBorder="1"/>
    <xf numFmtId="43" fontId="3" fillId="0" borderId="4" xfId="1" applyFont="1" applyBorder="1" applyAlignment="1">
      <alignment horizontal="centerContinuous"/>
    </xf>
    <xf numFmtId="43" fontId="3" fillId="0" borderId="2" xfId="1" applyFont="1" applyBorder="1" applyAlignment="1">
      <alignment horizontal="centerContinuous"/>
    </xf>
    <xf numFmtId="0" fontId="3" fillId="0" borderId="5" xfId="0" applyFont="1" applyBorder="1" applyAlignment="1">
      <alignment horizontal="centerContinuous"/>
    </xf>
    <xf numFmtId="0" fontId="3" fillId="0" borderId="6" xfId="0" applyFont="1" applyBorder="1"/>
    <xf numFmtId="0" fontId="3" fillId="0" borderId="1" xfId="0" applyFont="1" applyBorder="1"/>
    <xf numFmtId="43" fontId="3" fillId="0" borderId="10" xfId="1" applyFont="1" applyBorder="1" applyAlignment="1">
      <alignment horizontal="centerContinuous"/>
    </xf>
    <xf numFmtId="164" fontId="2" fillId="0" borderId="12" xfId="1" applyNumberFormat="1" applyFont="1" applyBorder="1" applyAlignment="1">
      <alignment horizontal="left"/>
    </xf>
    <xf numFmtId="164" fontId="2" fillId="0" borderId="12" xfId="1" applyNumberFormat="1" applyFont="1" applyBorder="1" applyAlignment="1"/>
    <xf numFmtId="164" fontId="2" fillId="0" borderId="10" xfId="1" applyNumberFormat="1" applyFont="1" applyBorder="1" applyAlignment="1">
      <alignment horizontal="left"/>
    </xf>
    <xf numFmtId="0" fontId="2" fillId="0" borderId="12" xfId="1" applyNumberFormat="1" applyFont="1" applyBorder="1" applyAlignment="1">
      <alignment horizontal="center"/>
    </xf>
    <xf numFmtId="0" fontId="2" fillId="0" borderId="9" xfId="1" applyNumberFormat="1" applyFont="1" applyBorder="1" applyAlignment="1">
      <alignment horizontal="center"/>
    </xf>
    <xf numFmtId="0" fontId="3" fillId="0" borderId="10" xfId="0" applyFont="1" applyBorder="1"/>
    <xf numFmtId="0" fontId="3" fillId="0" borderId="2" xfId="0" applyFont="1" applyBorder="1"/>
    <xf numFmtId="164" fontId="2" fillId="0" borderId="2" xfId="1" applyNumberFormat="1" applyFont="1" applyBorder="1" applyAlignment="1">
      <alignment horizontal="left"/>
    </xf>
    <xf numFmtId="0" fontId="3" fillId="0" borderId="4" xfId="0" applyFont="1" applyBorder="1"/>
    <xf numFmtId="0" fontId="3" fillId="0" borderId="5" xfId="0" applyFont="1" applyBorder="1"/>
    <xf numFmtId="0" fontId="2" fillId="0" borderId="1" xfId="1" applyNumberFormat="1" applyFont="1" applyBorder="1" applyAlignment="1">
      <alignment horizontal="center"/>
    </xf>
    <xf numFmtId="0" fontId="2" fillId="0" borderId="4" xfId="1" applyNumberFormat="1" applyFont="1" applyBorder="1" applyAlignment="1">
      <alignment horizontal="center"/>
    </xf>
    <xf numFmtId="164" fontId="2" fillId="0" borderId="6" xfId="1" applyNumberFormat="1" applyFont="1" applyBorder="1"/>
    <xf numFmtId="164" fontId="2" fillId="0" borderId="6" xfId="1" quotePrefix="1" applyNumberFormat="1" applyFont="1" applyBorder="1" applyAlignment="1">
      <alignment horizontal="left"/>
    </xf>
    <xf numFmtId="164" fontId="2" fillId="0" borderId="0" xfId="1" applyNumberFormat="1" applyFont="1" applyBorder="1" applyAlignment="1">
      <alignment horizontal="left"/>
    </xf>
    <xf numFmtId="164" fontId="3" fillId="0" borderId="6" xfId="1" applyNumberFormat="1" applyFont="1" applyBorder="1"/>
    <xf numFmtId="164" fontId="3" fillId="0" borderId="14" xfId="1" applyNumberFormat="1" applyFont="1" applyBorder="1"/>
    <xf numFmtId="43" fontId="2" fillId="0" borderId="6" xfId="1" applyFont="1" applyBorder="1"/>
    <xf numFmtId="43" fontId="2" fillId="0" borderId="0" xfId="1" applyFont="1" applyBorder="1" applyAlignment="1">
      <alignment horizontal="left"/>
    </xf>
    <xf numFmtId="164" fontId="2" fillId="0" borderId="6" xfId="1" applyNumberFormat="1" applyFont="1" applyBorder="1" applyAlignment="1">
      <alignment horizontal="left"/>
    </xf>
    <xf numFmtId="164" fontId="2" fillId="0" borderId="12" xfId="1" applyNumberFormat="1" applyFont="1" applyBorder="1"/>
    <xf numFmtId="164" fontId="3" fillId="0" borderId="12" xfId="1" applyNumberFormat="1" applyFont="1" applyBorder="1"/>
    <xf numFmtId="164" fontId="3" fillId="0" borderId="9" xfId="1" applyNumberFormat="1" applyFont="1" applyBorder="1"/>
    <xf numFmtId="43" fontId="3" fillId="0" borderId="12" xfId="1" applyFont="1" applyBorder="1"/>
    <xf numFmtId="164" fontId="2" fillId="0" borderId="9" xfId="1" applyNumberFormat="1" applyFont="1" applyBorder="1" applyAlignment="1">
      <alignment horizontal="left"/>
    </xf>
    <xf numFmtId="164" fontId="2" fillId="0" borderId="11" xfId="1" applyNumberFormat="1" applyFont="1" applyBorder="1" applyAlignment="1">
      <alignment horizontal="left"/>
    </xf>
    <xf numFmtId="164" fontId="3" fillId="0" borderId="0" xfId="1" applyNumberFormat="1" applyFont="1"/>
    <xf numFmtId="43" fontId="3" fillId="0" borderId="0" xfId="1" applyFont="1"/>
    <xf numFmtId="164" fontId="2" fillId="0" borderId="0" xfId="1" applyNumberFormat="1" applyFont="1"/>
    <xf numFmtId="0" fontId="2" fillId="0" borderId="12" xfId="1" applyNumberFormat="1" applyFont="1" applyBorder="1" applyAlignment="1">
      <alignment horizontal="left"/>
    </xf>
    <xf numFmtId="164" fontId="2" fillId="0" borderId="1" xfId="1" applyNumberFormat="1" applyFont="1" applyBorder="1" applyAlignment="1">
      <alignment horizontal="left"/>
    </xf>
    <xf numFmtId="164" fontId="3" fillId="0" borderId="6" xfId="1" applyNumberFormat="1" applyFont="1" applyBorder="1" applyAlignment="1">
      <alignment horizontal="left"/>
    </xf>
    <xf numFmtId="164" fontId="3" fillId="0" borderId="12" xfId="1" applyNumberFormat="1" applyFont="1" applyBorder="1" applyAlignment="1">
      <alignment horizontal="left"/>
    </xf>
    <xf numFmtId="43" fontId="3" fillId="0" borderId="9" xfId="1" applyFont="1" applyBorder="1" applyAlignment="1">
      <alignment horizontal="centerContinuous"/>
    </xf>
    <xf numFmtId="43" fontId="3" fillId="0" borderId="11" xfId="1" applyFont="1" applyBorder="1" applyAlignment="1">
      <alignment horizontal="centerContinuous"/>
    </xf>
    <xf numFmtId="43" fontId="2" fillId="0" borderId="0" xfId="1" applyFont="1" applyBorder="1" applyAlignment="1">
      <alignment horizontal="center"/>
    </xf>
    <xf numFmtId="0" fontId="3" fillId="0" borderId="0" xfId="0" applyFont="1" applyBorder="1" applyAlignment="1">
      <alignment horizontal="left"/>
    </xf>
    <xf numFmtId="0" fontId="3" fillId="0" borderId="0" xfId="0" applyFont="1" applyBorder="1" applyAlignment="1">
      <alignment horizontal="centerContinuous"/>
    </xf>
    <xf numFmtId="0" fontId="2" fillId="0" borderId="11" xfId="3" applyBorder="1" applyAlignment="1">
      <alignment horizontal="center"/>
    </xf>
    <xf numFmtId="164" fontId="2" fillId="0" borderId="5" xfId="1" applyNumberFormat="1" applyFont="1" applyBorder="1" applyAlignment="1">
      <alignment horizontal="left"/>
    </xf>
    <xf numFmtId="164" fontId="3" fillId="0" borderId="15" xfId="1" applyNumberFormat="1" applyFont="1" applyBorder="1" applyAlignment="1">
      <alignment horizontal="left"/>
    </xf>
    <xf numFmtId="164" fontId="3" fillId="0" borderId="11" xfId="1" applyNumberFormat="1" applyFont="1" applyBorder="1" applyAlignment="1">
      <alignment horizontal="left"/>
    </xf>
    <xf numFmtId="164" fontId="3" fillId="0" borderId="1" xfId="1" applyNumberFormat="1" applyFont="1" applyBorder="1" applyAlignment="1">
      <alignment horizontal="left"/>
    </xf>
    <xf numFmtId="167" fontId="3" fillId="0" borderId="6" xfId="1" applyNumberFormat="1" applyFont="1" applyBorder="1" applyAlignment="1">
      <alignment horizontal="left"/>
    </xf>
    <xf numFmtId="0" fontId="3" fillId="0" borderId="0" xfId="0" applyFont="1" applyBorder="1"/>
    <xf numFmtId="164" fontId="2" fillId="0" borderId="1" xfId="1" applyNumberFormat="1" applyFont="1" applyBorder="1"/>
    <xf numFmtId="165" fontId="3" fillId="0" borderId="6" xfId="2" applyNumberFormat="1" applyFont="1" applyBorder="1" applyAlignment="1">
      <alignment horizontal="right"/>
    </xf>
    <xf numFmtId="164" fontId="3" fillId="0" borderId="6" xfId="1" applyNumberFormat="1" applyFont="1" applyBorder="1" applyAlignment="1">
      <alignment horizontal="right"/>
    </xf>
    <xf numFmtId="164" fontId="3" fillId="0" borderId="12" xfId="1" applyNumberFormat="1" applyFont="1" applyBorder="1" applyAlignment="1">
      <alignment horizontal="right"/>
    </xf>
    <xf numFmtId="165" fontId="2" fillId="0" borderId="12" xfId="2" applyNumberFormat="1" applyFont="1" applyBorder="1" applyAlignment="1">
      <alignment horizontal="right"/>
    </xf>
    <xf numFmtId="164" fontId="2" fillId="0" borderId="6" xfId="1" applyNumberFormat="1" applyFont="1" applyBorder="1" applyAlignment="1"/>
    <xf numFmtId="0" fontId="2" fillId="0" borderId="1" xfId="3" applyBorder="1" applyAlignment="1">
      <alignment horizontal="center"/>
    </xf>
    <xf numFmtId="164" fontId="2" fillId="0" borderId="14" xfId="1" applyNumberFormat="1" applyFont="1" applyBorder="1" applyAlignment="1">
      <alignment horizontal="left"/>
    </xf>
    <xf numFmtId="0" fontId="2" fillId="0" borderId="5" xfId="3" applyBorder="1" applyAlignment="1">
      <alignment horizontal="center"/>
    </xf>
    <xf numFmtId="167" fontId="3" fillId="0" borderId="15" xfId="1" applyNumberFormat="1" applyFont="1" applyBorder="1" applyAlignment="1">
      <alignment horizontal="left"/>
    </xf>
    <xf numFmtId="43" fontId="2" fillId="0" borderId="1" xfId="1" applyFont="1" applyBorder="1" applyAlignment="1">
      <alignment horizontal="center"/>
    </xf>
    <xf numFmtId="43" fontId="3" fillId="0" borderId="6" xfId="1" applyFont="1" applyBorder="1" applyAlignment="1">
      <alignment horizontal="center"/>
    </xf>
    <xf numFmtId="43" fontId="2" fillId="0" borderId="6" xfId="1" applyFont="1" applyBorder="1" applyAlignment="1">
      <alignment horizontal="center"/>
    </xf>
    <xf numFmtId="164" fontId="2" fillId="0" borderId="1" xfId="1" applyNumberFormat="1" applyFont="1" applyBorder="1" applyAlignment="1"/>
    <xf numFmtId="43" fontId="3" fillId="0" borderId="1" xfId="1" applyFont="1" applyBorder="1" applyAlignment="1">
      <alignment horizontal="center"/>
    </xf>
    <xf numFmtId="0" fontId="2" fillId="0" borderId="12" xfId="3" applyBorder="1" applyAlignment="1">
      <alignment horizontal="center"/>
    </xf>
    <xf numFmtId="0" fontId="2" fillId="0" borderId="12" xfId="3" quotePrefix="1" applyBorder="1" applyAlignment="1">
      <alignment horizontal="center"/>
    </xf>
    <xf numFmtId="164" fontId="4" fillId="0" borderId="0" xfId="1" applyNumberFormat="1" applyFont="1" applyAlignment="1">
      <alignment horizontal="left"/>
    </xf>
    <xf numFmtId="43" fontId="2" fillId="0" borderId="6" xfId="1" applyFont="1" applyBorder="1" applyAlignment="1">
      <alignment horizontal="centerContinuous"/>
    </xf>
    <xf numFmtId="43" fontId="2" fillId="0" borderId="6" xfId="1" applyFont="1" applyBorder="1" applyAlignment="1">
      <alignment horizontal="left"/>
    </xf>
    <xf numFmtId="43" fontId="3" fillId="0" borderId="15" xfId="1" applyFont="1" applyBorder="1" applyAlignment="1">
      <alignment horizontal="center"/>
    </xf>
    <xf numFmtId="43" fontId="2" fillId="0" borderId="14" xfId="1" applyFont="1" applyBorder="1"/>
    <xf numFmtId="43" fontId="2" fillId="0" borderId="14" xfId="1" applyFont="1" applyBorder="1" applyAlignment="1">
      <alignment horizontal="center"/>
    </xf>
    <xf numFmtId="43" fontId="2" fillId="0" borderId="5" xfId="1" applyFont="1" applyBorder="1" applyAlignment="1">
      <alignment horizontal="center"/>
    </xf>
    <xf numFmtId="43" fontId="2" fillId="0" borderId="14" xfId="1" applyFont="1" applyBorder="1" applyAlignment="1">
      <alignment horizontal="left"/>
    </xf>
    <xf numFmtId="43" fontId="3" fillId="0" borderId="1" xfId="1" applyFont="1" applyBorder="1" applyAlignment="1">
      <alignment horizontal="left"/>
    </xf>
    <xf numFmtId="43" fontId="3" fillId="0" borderId="6" xfId="1" applyFont="1" applyBorder="1" applyAlignment="1">
      <alignment horizontal="left"/>
    </xf>
    <xf numFmtId="0" fontId="2" fillId="0" borderId="1" xfId="1" applyNumberFormat="1" applyFont="1" applyBorder="1" applyAlignment="1">
      <alignment horizontal="left"/>
    </xf>
    <xf numFmtId="164" fontId="3" fillId="0" borderId="1" xfId="1" applyNumberFormat="1" applyFont="1" applyBorder="1"/>
    <xf numFmtId="164" fontId="3" fillId="0" borderId="4" xfId="1" applyNumberFormat="1" applyFont="1" applyBorder="1"/>
    <xf numFmtId="164" fontId="3" fillId="0" borderId="5" xfId="1" applyNumberFormat="1" applyFont="1" applyBorder="1" applyAlignment="1">
      <alignment horizontal="left"/>
    </xf>
    <xf numFmtId="164" fontId="3" fillId="0" borderId="1" xfId="1" applyNumberFormat="1" applyFont="1" applyBorder="1" applyAlignment="1">
      <alignment horizontal="right"/>
    </xf>
    <xf numFmtId="43" fontId="2" fillId="0" borderId="0" xfId="1" applyFont="1"/>
    <xf numFmtId="0" fontId="2" fillId="0" borderId="0" xfId="4" applyFont="1"/>
    <xf numFmtId="0" fontId="2" fillId="0" borderId="0" xfId="4" applyFont="1" applyAlignment="1">
      <alignment horizontal="centerContinuous"/>
    </xf>
    <xf numFmtId="0" fontId="2" fillId="0" borderId="0" xfId="4" applyFont="1" applyAlignment="1">
      <alignment horizontal="left"/>
    </xf>
    <xf numFmtId="164" fontId="2" fillId="0" borderId="7" xfId="1" applyNumberFormat="1" applyFont="1" applyBorder="1" applyAlignment="1">
      <alignment horizontal="centerContinuous"/>
    </xf>
    <xf numFmtId="0" fontId="2" fillId="0" borderId="13" xfId="4" applyFont="1" applyBorder="1" applyAlignment="1">
      <alignment horizontal="centerContinuous"/>
    </xf>
    <xf numFmtId="0" fontId="2" fillId="0" borderId="8" xfId="4" applyFont="1" applyBorder="1" applyAlignment="1">
      <alignment horizontal="centerContinuous"/>
    </xf>
    <xf numFmtId="164" fontId="2" fillId="0" borderId="13" xfId="1" applyNumberFormat="1" applyFont="1" applyBorder="1" applyAlignment="1">
      <alignment horizontal="centerContinuous"/>
    </xf>
    <xf numFmtId="164" fontId="2" fillId="0" borderId="8" xfId="1" applyNumberFormat="1" applyFont="1" applyBorder="1" applyAlignment="1">
      <alignment horizontal="centerContinuous"/>
    </xf>
    <xf numFmtId="43" fontId="2" fillId="0" borderId="7" xfId="1" applyFont="1" applyBorder="1" applyAlignment="1">
      <alignment horizontal="centerContinuous"/>
    </xf>
    <xf numFmtId="0" fontId="2" fillId="0" borderId="3" xfId="4" applyFont="1" applyBorder="1" applyAlignment="1">
      <alignment horizontal="center"/>
    </xf>
    <xf numFmtId="0" fontId="2" fillId="0" borderId="8" xfId="4" applyFont="1" applyBorder="1" applyAlignment="1">
      <alignment horizontal="center"/>
    </xf>
    <xf numFmtId="164" fontId="2" fillId="0" borderId="8" xfId="1" applyNumberFormat="1" applyFont="1" applyBorder="1"/>
    <xf numFmtId="164" fontId="2" fillId="0" borderId="0" xfId="1" applyNumberFormat="1" applyFont="1" applyBorder="1"/>
    <xf numFmtId="0" fontId="2" fillId="0" borderId="9" xfId="4" applyFont="1" applyBorder="1" applyAlignment="1">
      <alignment horizontal="centerContinuous"/>
    </xf>
    <xf numFmtId="0" fontId="2" fillId="0" borderId="11" xfId="4" applyFont="1" applyBorder="1" applyAlignment="1">
      <alignment horizontal="centerContinuous"/>
    </xf>
    <xf numFmtId="164" fontId="2" fillId="0" borderId="9" xfId="1" applyNumberFormat="1" applyFont="1" applyBorder="1" applyAlignment="1">
      <alignment horizontal="center"/>
    </xf>
    <xf numFmtId="0" fontId="2" fillId="0" borderId="9" xfId="4" applyFont="1" applyBorder="1" applyAlignment="1">
      <alignment horizontal="center"/>
    </xf>
    <xf numFmtId="0" fontId="2" fillId="0" borderId="11" xfId="4" applyFont="1" applyBorder="1" applyAlignment="1">
      <alignment horizontal="center"/>
    </xf>
    <xf numFmtId="168" fontId="2" fillId="0" borderId="6" xfId="1" applyNumberFormat="1" applyFont="1" applyBorder="1"/>
    <xf numFmtId="168" fontId="2" fillId="0" borderId="15" xfId="1" applyNumberFormat="1" applyFont="1" applyBorder="1"/>
    <xf numFmtId="0" fontId="2" fillId="0" borderId="15" xfId="4" applyFont="1" applyBorder="1"/>
    <xf numFmtId="43" fontId="2" fillId="0" borderId="0" xfId="1" applyFont="1" applyAlignment="1">
      <alignment horizontal="left"/>
    </xf>
    <xf numFmtId="43" fontId="2" fillId="0" borderId="15" xfId="1" applyFont="1" applyBorder="1"/>
    <xf numFmtId="10" fontId="2" fillId="0" borderId="15" xfId="4" applyNumberFormat="1" applyFont="1" applyBorder="1"/>
    <xf numFmtId="10" fontId="2" fillId="0" borderId="0" xfId="2" applyNumberFormat="1" applyFont="1"/>
    <xf numFmtId="168" fontId="2" fillId="0" borderId="12" xfId="1" applyNumberFormat="1" applyFont="1" applyBorder="1"/>
    <xf numFmtId="0" fontId="2" fillId="0" borderId="0" xfId="4" applyFont="1" applyAlignment="1">
      <alignment horizontal="center"/>
    </xf>
    <xf numFmtId="10" fontId="2" fillId="0" borderId="0" xfId="4" applyNumberFormat="1" applyFont="1"/>
    <xf numFmtId="169" fontId="2" fillId="0" borderId="0" xfId="4" applyNumberFormat="1" applyFont="1"/>
    <xf numFmtId="10" fontId="2" fillId="0" borderId="0" xfId="5" applyNumberFormat="1" applyFont="1" applyFill="1"/>
    <xf numFmtId="170" fontId="2" fillId="0" borderId="0" xfId="4" applyNumberFormat="1" applyFont="1"/>
    <xf numFmtId="43" fontId="2" fillId="0" borderId="9" xfId="1" applyFont="1" applyBorder="1"/>
    <xf numFmtId="43" fontId="2" fillId="0" borderId="11" xfId="1" applyFont="1" applyBorder="1"/>
    <xf numFmtId="169" fontId="2" fillId="0" borderId="11" xfId="4" applyNumberFormat="1" applyFont="1" applyBorder="1"/>
    <xf numFmtId="43" fontId="2" fillId="0" borderId="0" xfId="1" applyFont="1" applyBorder="1"/>
    <xf numFmtId="43" fontId="2" fillId="0" borderId="0" xfId="1" applyFont="1" applyFill="1" applyBorder="1" applyAlignment="1">
      <alignment horizontal="center"/>
    </xf>
    <xf numFmtId="43" fontId="8" fillId="0" borderId="0" xfId="1" applyFont="1" applyBorder="1" applyAlignment="1">
      <alignment horizontal="right"/>
    </xf>
    <xf numFmtId="171" fontId="2" fillId="0" borderId="0" xfId="4" applyNumberFormat="1" applyFont="1"/>
    <xf numFmtId="9" fontId="2" fillId="0" borderId="0" xfId="2" applyFont="1" applyBorder="1"/>
    <xf numFmtId="166" fontId="2" fillId="0" borderId="0" xfId="1" applyNumberFormat="1" applyFont="1" applyBorder="1"/>
    <xf numFmtId="0" fontId="2" fillId="0" borderId="0" xfId="4" applyFont="1" applyBorder="1"/>
    <xf numFmtId="43" fontId="2" fillId="0" borderId="10" xfId="1" applyFont="1" applyBorder="1"/>
    <xf numFmtId="0" fontId="2" fillId="0" borderId="14" xfId="4" applyFont="1" applyBorder="1" applyAlignment="1">
      <alignment horizontal="centerContinuous"/>
    </xf>
    <xf numFmtId="0" fontId="2" fillId="0" borderId="15" xfId="4" applyFont="1" applyBorder="1" applyAlignment="1">
      <alignment horizontal="centerContinuous"/>
    </xf>
    <xf numFmtId="0" fontId="6" fillId="0" borderId="4" xfId="4" applyFont="1" applyBorder="1"/>
    <xf numFmtId="0" fontId="6" fillId="0" borderId="5" xfId="4" applyFont="1" applyBorder="1"/>
    <xf numFmtId="43" fontId="2" fillId="0" borderId="9" xfId="1" applyFont="1" applyBorder="1" applyAlignment="1">
      <alignment horizontal="left"/>
    </xf>
    <xf numFmtId="168" fontId="2" fillId="0" borderId="11" xfId="1" applyNumberFormat="1" applyFont="1" applyBorder="1"/>
    <xf numFmtId="168" fontId="2" fillId="0" borderId="1" xfId="1" applyNumberFormat="1" applyFont="1" applyBorder="1"/>
    <xf numFmtId="164" fontId="2" fillId="0" borderId="14" xfId="1" applyNumberFormat="1" applyFont="1" applyBorder="1" applyAlignment="1">
      <alignment horizontal="center"/>
    </xf>
    <xf numFmtId="10" fontId="3" fillId="0" borderId="0" xfId="2" applyNumberFormat="1" applyFont="1" applyAlignment="1">
      <alignment horizontal="right"/>
    </xf>
    <xf numFmtId="43" fontId="3" fillId="0" borderId="0" xfId="1" applyFont="1" applyAlignment="1">
      <alignment horizontal="left"/>
    </xf>
    <xf numFmtId="0" fontId="11" fillId="0" borderId="0" xfId="7" applyFont="1" applyAlignment="1">
      <alignment horizontal="center"/>
    </xf>
    <xf numFmtId="164" fontId="12" fillId="0" borderId="0" xfId="1" applyNumberFormat="1" applyFont="1" applyAlignment="1">
      <alignment horizontal="center"/>
    </xf>
    <xf numFmtId="4" fontId="11" fillId="0" borderId="0" xfId="7" applyNumberFormat="1" applyFont="1" applyAlignment="1">
      <alignment horizontal="center"/>
    </xf>
    <xf numFmtId="0" fontId="11" fillId="0" borderId="0" xfId="7" applyFont="1" applyAlignment="1">
      <alignment horizontal="center"/>
    </xf>
    <xf numFmtId="4" fontId="13" fillId="0" borderId="0" xfId="7" applyNumberFormat="1" applyFont="1" applyAlignment="1">
      <alignment horizontal="center" wrapText="1"/>
    </xf>
    <xf numFmtId="172" fontId="13" fillId="0" borderId="0" xfId="7" applyNumberFormat="1" applyFont="1" applyAlignment="1">
      <alignment horizontal="center" wrapText="1"/>
    </xf>
    <xf numFmtId="4" fontId="13" fillId="0" borderId="0" xfId="7" quotePrefix="1" applyNumberFormat="1" applyFont="1" applyAlignment="1">
      <alignment horizontal="center" wrapText="1"/>
    </xf>
    <xf numFmtId="164" fontId="0" fillId="0" borderId="0" xfId="1" applyNumberFormat="1" applyFont="1" applyAlignment="1">
      <alignment horizontal="right"/>
    </xf>
    <xf numFmtId="164" fontId="0" fillId="0" borderId="0" xfId="1" applyNumberFormat="1" applyFont="1"/>
    <xf numFmtId="164" fontId="0" fillId="0" borderId="16" xfId="1" applyNumberFormat="1" applyFont="1" applyBorder="1"/>
    <xf numFmtId="164" fontId="0" fillId="0" borderId="16" xfId="1" applyNumberFormat="1" applyFont="1" applyFill="1" applyBorder="1"/>
    <xf numFmtId="164" fontId="0" fillId="0" borderId="0" xfId="1" applyNumberFormat="1" applyFont="1" applyFill="1"/>
    <xf numFmtId="164" fontId="0" fillId="0" borderId="0" xfId="1" applyNumberFormat="1" applyFont="1" applyFill="1" applyBorder="1"/>
    <xf numFmtId="164" fontId="0" fillId="0" borderId="0" xfId="1" applyNumberFormat="1" applyFont="1" applyBorder="1"/>
    <xf numFmtId="0" fontId="9" fillId="0" borderId="0" xfId="0" applyFont="1"/>
    <xf numFmtId="173" fontId="9" fillId="0" borderId="0" xfId="6" applyNumberFormat="1" applyFont="1"/>
    <xf numFmtId="173" fontId="0" fillId="0" borderId="0" xfId="6" applyNumberFormat="1" applyFont="1"/>
    <xf numFmtId="0" fontId="9" fillId="0" borderId="0" xfId="0" applyFont="1" applyAlignment="1">
      <alignment wrapText="1"/>
    </xf>
    <xf numFmtId="173" fontId="9" fillId="0" borderId="0" xfId="6" applyNumberFormat="1" applyFont="1" applyAlignment="1">
      <alignment wrapText="1"/>
    </xf>
    <xf numFmtId="0" fontId="0" fillId="0" borderId="0" xfId="0" applyAlignment="1">
      <alignment wrapText="1"/>
    </xf>
    <xf numFmtId="173" fontId="0" fillId="0" borderId="0" xfId="6" applyNumberFormat="1" applyFont="1" applyAlignment="1">
      <alignment wrapText="1"/>
    </xf>
    <xf numFmtId="173" fontId="0" fillId="0" borderId="0" xfId="0" applyNumberFormat="1"/>
    <xf numFmtId="173" fontId="9" fillId="0" borderId="0" xfId="0" applyNumberFormat="1" applyFont="1"/>
    <xf numFmtId="173" fontId="0" fillId="0" borderId="0" xfId="6" applyNumberFormat="1" applyFont="1" applyFill="1"/>
    <xf numFmtId="164" fontId="1" fillId="0" borderId="0" xfId="1" applyNumberFormat="1" applyFont="1" applyFill="1"/>
    <xf numFmtId="164" fontId="1" fillId="0" borderId="0" xfId="1" applyNumberFormat="1" applyFont="1"/>
    <xf numFmtId="164" fontId="1" fillId="0" borderId="0" xfId="1" applyNumberFormat="1" applyFont="1" applyFill="1" applyBorder="1"/>
    <xf numFmtId="0" fontId="14" fillId="0" borderId="0" xfId="0" applyFont="1"/>
    <xf numFmtId="0" fontId="0" fillId="0" borderId="10" xfId="0" applyBorder="1"/>
    <xf numFmtId="164" fontId="0" fillId="2" borderId="0" xfId="1" applyNumberFormat="1" applyFont="1" applyFill="1"/>
    <xf numFmtId="2" fontId="0" fillId="0" borderId="0" xfId="0" applyNumberFormat="1"/>
    <xf numFmtId="173" fontId="0" fillId="3" borderId="0" xfId="6" applyNumberFormat="1" applyFont="1" applyFill="1"/>
    <xf numFmtId="173" fontId="0" fillId="4" borderId="3" xfId="0" applyNumberFormat="1" applyFill="1" applyBorder="1"/>
    <xf numFmtId="0" fontId="0" fillId="0" borderId="0" xfId="0" applyAlignment="1">
      <alignment horizontal="right"/>
    </xf>
    <xf numFmtId="164" fontId="0" fillId="0" borderId="0" xfId="0" applyNumberFormat="1"/>
  </cellXfs>
  <cellStyles count="8">
    <cellStyle name="Comma" xfId="1" builtinId="3"/>
    <cellStyle name="Currency" xfId="6" builtinId="4"/>
    <cellStyle name="Normal" xfId="0" builtinId="0"/>
    <cellStyle name="Normal 4 9" xfId="7" xr:uid="{D8B1DEE1-D6EE-4A53-8BA0-7C82B505368D}"/>
    <cellStyle name="Normal_Monthly Bill Comparisons" xfId="4" xr:uid="{FDE3738D-96DB-4CA8-AE9F-DC157FD4A262}"/>
    <cellStyle name="Normal_WA98" xfId="3" xr:uid="{C2A08DA2-3257-4C1D-AE3A-0F52284360A7}"/>
    <cellStyle name="Percent" xfId="2" builtinId="5"/>
    <cellStyle name="Percent 2 3" xfId="5" xr:uid="{67A16E16-4FAF-4D61-92FB-110A72766CFB}"/>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externalLink" Target="externalLinks/externalLink81.xml"/><Relationship Id="rId89" Type="http://schemas.openxmlformats.org/officeDocument/2006/relationships/externalLink" Target="externalLinks/externalLink86.xml"/><Relationship Id="rId112" Type="http://schemas.openxmlformats.org/officeDocument/2006/relationships/customXml" Target="../customXml/item2.xml"/><Relationship Id="rId16" Type="http://schemas.openxmlformats.org/officeDocument/2006/relationships/externalLink" Target="externalLinks/externalLink13.xml"/><Relationship Id="rId107" Type="http://schemas.openxmlformats.org/officeDocument/2006/relationships/theme" Target="theme/theme1.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5" Type="http://schemas.openxmlformats.org/officeDocument/2006/relationships/externalLink" Target="externalLinks/externalLink2.xml"/><Relationship Id="rId90" Type="http://schemas.openxmlformats.org/officeDocument/2006/relationships/externalLink" Target="externalLinks/externalLink87.xml"/><Relationship Id="rId95" Type="http://schemas.openxmlformats.org/officeDocument/2006/relationships/externalLink" Target="externalLinks/externalLink92.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113" Type="http://schemas.openxmlformats.org/officeDocument/2006/relationships/customXml" Target="../customXml/item3.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08" Type="http://schemas.openxmlformats.org/officeDocument/2006/relationships/styles" Target="styles.xml"/><Relationship Id="rId54" Type="http://schemas.openxmlformats.org/officeDocument/2006/relationships/externalLink" Target="externalLinks/externalLink51.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91" Type="http://schemas.openxmlformats.org/officeDocument/2006/relationships/externalLink" Target="externalLinks/externalLink88.xml"/><Relationship Id="rId96" Type="http://schemas.openxmlformats.org/officeDocument/2006/relationships/externalLink" Target="externalLinks/externalLink93.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 Id="rId114" Type="http://schemas.openxmlformats.org/officeDocument/2006/relationships/customXml" Target="../customXml/item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sharedStrings" Target="sharedStrings.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externalLink" Target="externalLinks/externalLink101.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calcChain" Target="calcChain.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3" Type="http://schemas.openxmlformats.org/officeDocument/2006/relationships/worksheet" Target="worksheets/sheet3.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111"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EGULATN\COS\Wyoming%20GRC%20FTY%2012-2010%20(2009%20GRC)\COS\WY%20COS%20FTY%20Dec%202010_0826HYBRID.xlsm"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ACCTNG\GENERAL\Regulatory%20Accounting\JAN%20LEWIS\Profit%20center%20JV%20changes%20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Projects\PacifiCorp\2003%20Support\HVAC%20and%20Motor%20Trade%20Ally\Market%20Characterization\PCorp%20Utah%20EIA%20Sales%20Data.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TEMP\RAM%20Mar%20200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ACCTNG\GENERAL\JAN%20LEWIS\DSM\DSM%20-%20OR\SBC2001%20updated%20July%20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GULATN\COS\Wyoming%20GRC%20FTY%2003-31-2013%20(2011%20GRC)\COS\WY%20COS%20FTY%20March%202013_NS_run%20for%20mike.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GULATN\COS\Wyoming%20GRC%202015%20(20000-xxx-ER-15)\COS\WY%20COS%20FTY%20Dec%202016%20-%20NS.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acificorp.us\WY%2020000-xxx-EP-13%20(2013%20ECAM)\Final%20Deferral\WY%20JAM%20Dec%202010%20GRC_Settlement_Alt%20Cap%20Structur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LCSHRN102\shr02\WY%2020000-XXX-EP-09%20(PCAM)\Deferral\Source\Wyoming%20PCAM%20Quartely%20Report%20-%20Deferral%20Period%20(December%201,%202007%20-%20November%2030,%202008)%20_Quarter%2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p05771\LOCALS~1\Temp\xSAPtemp867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hared\Trading\Structuring%20&amp;%20Pricing\Models\NatGasCurve\Gas%20Forward%20Price%20Curv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SHARED\DistributionFinance\Activity%20Rate%20Analysis\Field%20Ops%20and%20PandD%20Correction%20of%20CC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p74933\Local%20Settings\Temporary%20Internet%20Files\OLK9E\COS%20ID%20GRC%2012-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lcshrn102\SHR02\USER\CraigS\1%20-%20MISC%20PROJECTS\MASTER%20MODEL%20REVIEW\Models%20as%20of%20Mon%20Dec%2011\RAM%20-%20UT%20-%20Dec%2020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Shared\Trading\Structuring%20&amp;%20Pricing\Models\NatGasCurve\Gas%20Forward%20Price%20Curv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p17149\Local%20Settings\Temporary%20Internet%20Files\OLK7\WA%20SB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GULATN\PA&amp;D\CASES\Wyoming99\EAST99adj.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p21027\Local%20Settings\Temporary%20Internet%20Files\Content.Outlook\ANWNCKU5\JARS%20Depreciation%20Issue\JARS%20Asset%20Variances%20-%20FY2012%20Jan%20thru%20Jun.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p74933\AppData\Local\Microsoft\Windows\Temporary%20Internet%20Files\Content.Outlook\6V34N0TJ\_WY%20ECAM%20(Jan15%20-%20Dec15)%20CONF_2016%2002%2026%20Sent%20Out.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p15887\Local%20Settings\Temp\Wyoming%20GRC%20(Semi%20Annual)%20-%20GOLD_09260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acificorp.us\dfs\Administration%20Shared%20Directory\TJ%20Financials\2006%20Planning\PLAN%20FTE%20COMPARIS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HI1\USERS\USERS\NADOLPHS\MSPRO\EXCEL\JE_X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p12508\Local%20Settings\Temp\WY%20GRC%20Rebuttal%20CY2011%20NPC%20Allocation%20Support%20(Confidential)_2011%2004%2025.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p11382\Local%20Settings\Temporary%20Internet%20Files\OLK1DE\JAM%20CY06%20OR%20PARTIAL%20SETTLEMENT-Update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REGULATN\COS\Wyoming%20GRC%20FTY%2012-2009%20(2008%20GRC)\Rebuttal\WY%20COS%20FTY%20June%202009%20Rebuttal%20Filing.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REGULATN\PA&amp;D\CASES\Wy0901\Integration%20plans\Rate%20design%20options\Wyo%202001%20COS%20Summary%20-%201st%20Draf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s%20and%20Settings\p74933\Local%20Settings\Temporary%20Internet%20Files\Content.Outlook\1VOS77IL\Attachment%20WIEC%2035.1_no%20sit%20fix_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p70596\Local%20Settings\Temporary%20Internet%20Files\OLK3B\ORA%20Workpaper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acificorp.us\groups\NPC\Actual%20NPCs\2009\01%20-%20January\2008\09%20-%20September\2008\03%20-%20March\2008\01%20-%20January%20(Book%20Run)\1992-2004\NPC%20Actual%20%201992-2004%20Monthl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WY%2020000-446-ER-14%20(GRC%202014)\Final%20Study\C02%20JUN_WYGRC14%20NPC%20Study%20(ID%20QF%20Price%20wEIM)%20CONF%20Final%20(excl%20Latigo).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REGULATN\COS\Wyoming%20GRC%20FTY%2012-2009%20(2008%20GRC)\COS\WY%20COS%20FTY%20Dec%202009%20Draft%2006-17-0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p74933\Application%20Data\Microsoft\Excel\Rate%20Spread%20-%20RMM\WY%20COS%20FTY%20Dec%202011%20Rebuttal%20-%20RMM.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1August\Monthly%20Workforce%20Repor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p74933\AppData\Local\Microsoft\Windows\Temporary%20Internet%20Files\Content.Outlook\6V34N0TJ\Source\WY%20(CY%202012)%20ECAM%20ECD_Exhibit%202.1.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MFechner\Files\FILES\AMORT\ACCT9922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Attachments%20B_C%20and%20D%20Washington%20Sch.191%20Revision%20Attachments.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CASES\Wyoming98\EAST97%20B.xlw"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Becky\SAP\Accrual\Old%20sheet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p10829\Local%20Settings\Temporary%20Internet%20Files\OLK3E\Accrual\Old%20sheet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EGULATN\COS\Wyoming%20FY%202005\COS\COS%20Sep%202006\Wyoming%20Combined%20Sept%202006%20MSP-UCAM%20and%20AFOR-09-22-05%2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REGULATN\COS\Wyoming%20FY%202005\COS\COS%20Sep%202006\Wyoming%20Combined%20Sept%202006%20MSP-UCAM%20and%20AFOR-09-09-05-JAM%20updat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PacifiCorp\Trade%20Ally%20Coordination\Invoicing\Program%20Invoices\Actual%20Invoices\2013\01.2013\Invoicing%20January%202013.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REGULATN\ER\WA601rc\Copy%20of%20Models%20as%20Filed\Ram%20Dec%201998%20-%20WA%20Rate%20CaseRevised.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LCFPS05\Files\CLIENTS\A02648_Wattsmart%20Business%20RMP\WSB%20RMP\05%20-%20Management\Budget\A02648%20&amp;%20A02649%20Budget%20Tracking%200127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Finance\Forecast\2016\10.%20October%202016\Supporting%20Documentation\TAC-SMM%20Forecast%20by%20Month%20Cascade%202016%2010%2005.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P39016\Desktop\WA%20CE%20inputs%20for%202016-2017%20Business%20Plan_nmg%2010-6-2016.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CA/Filings/2018%20Application/Program%20forecasts/P-Corp%20Design%20Tool%20-%20CA%20HES%20-%20Revised%20CE%20Inputs.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Marketing\PacifiCorp\PCorp%20EIA%20Sales%20Dat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Users\paul.warila\Desktop\HOLDING%20TANK\2015%20Data%20Dump%20LOCAL.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2009%20Projects\2009-137%20(PC)%20Utah%20Annual%20Report%20%7b6014.0011%7d\2008%20Annual%20Report\Utah%20HESI%2004240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CLIENTS\A02648_Wattsmart%20Business%20RMP\WSB%20RMP\05%20-%20Management\Reports\Forecast%20Reports\2019\Aug%202019%20Monthly%20Dashboard%20121218%20draft%202.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MFechner\Files\FILES\AMORT\ACCT99189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CA/Filings/2018%20Application/Program%20forecasts/2015-2016%20montly%20averages%20c.xlsm" TargetMode="External"/></Relationships>
</file>

<file path=xl/externalLinks/_rels/externalLink79.xml.rels><?xml version="1.0" encoding="UTF-8" standalone="yes"?>
<Relationships xmlns="http://schemas.openxmlformats.org/package/2006/relationships"><Relationship Id="rId2" Type="http://schemas.microsoft.com/office/2019/04/relationships/externalLinkLongPath" Target="file:///\\pacificorp.us\dfs\CA\Filings\2019-09-01%20ABAL%20for%202020\ABAL%20questions%20protests\DEER%20SW%20workpaper%20review\CE\Final%20-%202020%20calendar%20year\PY2018-20%20PCorp%20CE%20Model_CA_Portfolio-Res,%20C&amp;I_20Apr2020_to%20Nexant_ADEC_Fix_Full%202020%20Final%202_052020.xlsx?DBDA7A49" TargetMode="External"/><Relationship Id="rId1" Type="http://schemas.openxmlformats.org/officeDocument/2006/relationships/externalLinkPath" Target="file:///\\DBDA7A49\PY2018-20%20PCorp%20CE%20Model_CA_Portfolio-Res,%20C&amp;I_20Apr2020_to%20Nexant_ADEC_Fix_Full%202020%20Final%202_0520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p74618\Local%20Settings\Temporary%20Internet%20Files\Content.Outlook\0APVEUJB\COS%20UT%20June%202015%20_NS%20Current.xlsm"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clearesult5.sharepoint.com/Users/dbasak/Desktop/Desktop%20Projects/PacifiCorp/Idaho/P-Corp%20Design%20Tool%20-%202013-2015%20Idaho%20LIW_22Aug2017.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dxfilc21p\PaR\Data1\2017%20IRP\_Preferred%20Portfolio\SO\SO%20L&amp;R%20I17_S_FS-GW4_1703031937.xlsm"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Projects\PacifiCorp%20-%20Cost%20Effectiveness\Program%20Design\Washington\PY2017\HES\P-Corp%20Design%20Tool%20-%20Washington%20Home%20Energy%20Savers_06Oct2016.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acificorp.us\dfs\PDXCO\PDX2\DSM\Program%20Mgmt\Other%20program%20management%20files\2017%20Measure%20Life%20Update\Measure_EUL%20Review_6_30_2017.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06_MANAGEMENT\CE%20MODELING%20and%20%20AMW%20REPORTING\TRACKING%20AND%20REPORTS\Savings%20Tracking\NEEA%20Funder%20Savings%20Tracking_FY2009_Feb4_201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CASES\Wyoming98\East%20West%20Rate%20Migratio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EGULATN\COS\Wyoming%20FY%202005\COS\COS%20Sep%202006\Wyoming%20Combined%20Sept%202006%20MSP-UCAM%20and%20AFOR-09-12-05-JAM%20updat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LCFPS05\Files\CLIENTS\PacifiCorp\03-Projects\01789%20FinAnswer%20Express%202011%20-%202016\Admin\Reports\Dashboard%20Reports\2016\2016%20Dashboard%20020516.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CLIENTS\A02648_Wattsmart%20Business%20RMP\WSB%20RMP\01%20-%20Projects\PF\1.%20%20Resources\Tracking\Dashcast%20v2.1%20122216.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p70869\AppData\Local\Microsoft\Windows\Temporary%20Internet%20Files\Content.Outlook\L29D04NO\2014-2015%20Business%20Plan%20Table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tah%20Docket%2009-035-23%20(GRC%20Jun%202009)\Pricing\To%20Pricing\COS%20UT%20Jun%202010%20-%20AMR%20revised.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LCFPS05\Files\CLIENTS\PacifiCorp\03-Projects\02225%20Small%20Business%20Lighting%20(Direct%20Install)\ADMIN\Reporting\SBL%20Monthly%20Report_Template.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ACCTNG\RegulatoryAcctg-Rptg\John%20Petrusich\DSM\Recovery%20Files\2007\11-2007-RECOV0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Workhorse\webdrive\Common\DSM\DSM%20Incentive%20Analysis\SUMMIT%20BLUE%2006-01-05\Lighting%20100s\Incentive%20analysis%20-%20ligh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REGULATN\PA&amp;D\CASES\Wy0901\Integration%20plans\Rate%20design%20options\Wyo%202001%20COS%20Summary%20-%201st%20Draft.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LCFPS05\Files\CLIENTS\PacifiCorp\03-Projects\02225%20Small%20Business%20Lighting%20(Direct%20Install)\APP%20PROCESSING\Batch%20Files\WSBL%20-%20EQUIPMENTSUMMARY%20-%20Cumulative.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ocuments%20and%20Settings\p17639\Local%20Settings\Temporary%20Internet%20Files\Content.Outlook\7DES93QX\RECOV10%20-%20WA%20by%20Revenue%20Class.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2003.04%20Planning\SAP%20Upload%20Masters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CA/Filings/2021-09%20ABAL%20for%202022/CE%20Inputs/PCorp%20CA%20ABAL%20PY2022%20CE%20Model_16Jul2021_to%20Nexant%20Cascadev3_Nexant_072221.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clearesult5.sharepoint.com/Users/P39016/Desktop/DEER%20NTG/P-Corp%20Design%20Tool%20-%20%202018-2020%20CA%20WSB%20-%2028Aug2017_NTG%2085%20and%20GHG%20Adder.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CA/Filings/2019-09-01%20ABAL%20for%202020/Nexant%20deliverables/Forecast_P-Corp%20Design%20Tool_2019-2020%20CA%20HES%20-%2011Jan2019_Nexant%20input%20DEER2017%20PC%20NTG%200802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Cover Sheet"/>
      <sheetName val="Procedures and Assumptions"/>
      <sheetName val="Lead Sheet - WY Type 3"/>
      <sheetName val="WY Backup 1 Type 3"/>
      <sheetName val="WY Back-up 2 Type 3"/>
      <sheetName val="Lead Sheet - UT Type 1"/>
      <sheetName val="Backup 1 UT Type 1"/>
      <sheetName val="UT Back-Up 2"/>
      <sheetName val="Internal Backup"/>
      <sheetName val="ID &amp; WY Backup"/>
      <sheetName val="ID&amp; WY Depr Calculation Jun2015"/>
      <sheetName val="ID&amp;WY DEPR Calculation - 2014"/>
      <sheetName val="ID&amp;WY Composite Depr Rate"/>
      <sheetName val="EPIS Existing Plant YE Dec14 "/>
      <sheetName val="EPIS Existing Plant YE Jun15"/>
      <sheetName val="Depr Reserve Existing YE Dec14"/>
      <sheetName val="Depr Expense Existing YE Dec14"/>
      <sheetName val="Relicen EPIS YE Jun 15"/>
      <sheetName val="Relicen EPIS YE Dec 14"/>
      <sheetName val="Amort Relicen Reserve YE Dec 14"/>
      <sheetName val="Amort Relicen Reserve YE Jun 15"/>
      <sheetName val="Amort Relicen Expe YE Jun15"/>
      <sheetName val="Amort Relicen Exp YE Dec14"/>
      <sheetName val="UT Backup "/>
      <sheetName val="UT DEPR Calculation - 2015"/>
      <sheetName val="UT DEPR Calculation - 2014"/>
      <sheetName val="13 MA Adjustment (2)"/>
      <sheetName val="13 MA Backup (2)"/>
      <sheetName val="13 MA Adjustment"/>
      <sheetName val="13 MA Backup"/>
      <sheetName val="Relicen EPIS 13MA Jun15"/>
      <sheetName val="Relicen EPIS 13MA Dec 14"/>
      <sheetName val="Amortization Reserve 13MA Jun15"/>
      <sheetName val="Amortization Reserve 13MA Dec14"/>
      <sheetName val="Amortization Expense Dec14"/>
      <sheetName val="Amort Relicen Expense June15"/>
      <sheetName val="BU Approval"/>
      <sheetName val="Ke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4">
          <cell r="C4" t="str">
            <v>State of Wyoming</v>
          </cell>
        </row>
        <row r="5">
          <cell r="C5" t="str">
            <v>12 Months Ending December 31, 2010</v>
          </cell>
        </row>
        <row r="8">
          <cell r="D8">
            <v>0.75</v>
          </cell>
        </row>
        <row r="9">
          <cell r="D9">
            <v>0.25</v>
          </cell>
        </row>
        <row r="10">
          <cell r="D10">
            <v>0.5</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1724573805.7033823</v>
          </cell>
        </row>
      </sheetData>
      <sheetData sheetId="14"/>
      <sheetData sheetId="15"/>
      <sheetData sheetId="16"/>
      <sheetData sheetId="17"/>
      <sheetData sheetId="18"/>
      <sheetData sheetId="19"/>
      <sheetData sheetId="20">
        <row r="9">
          <cell r="A9" t="str">
            <v>Factor Name</v>
          </cell>
          <cell r="B9" t="str">
            <v>GEN</v>
          </cell>
          <cell r="C9" t="str">
            <v>TRN</v>
          </cell>
          <cell r="D9" t="str">
            <v>DIS</v>
          </cell>
          <cell r="E9" t="str">
            <v>Distribution</v>
          </cell>
          <cell r="F9" t="str">
            <v>Retail</v>
          </cell>
          <cell r="G9" t="str">
            <v>Misc</v>
          </cell>
          <cell r="H9" t="str">
            <v>TOTAL</v>
          </cell>
        </row>
        <row r="10">
          <cell r="A10" t="str">
            <v>ACCMDIT</v>
          </cell>
          <cell r="B10">
            <v>0.74495515661281908</v>
          </cell>
          <cell r="C10">
            <v>9.9010139495827501E-2</v>
          </cell>
          <cell r="D10">
            <v>0.15603470389135346</v>
          </cell>
          <cell r="E10">
            <v>0.15478498479579109</v>
          </cell>
          <cell r="F10">
            <v>1.249719095562386E-3</v>
          </cell>
          <cell r="G10">
            <v>0</v>
          </cell>
          <cell r="H10">
            <v>1.0000000000000002</v>
          </cell>
        </row>
        <row r="11">
          <cell r="A11" t="str">
            <v>BOOKDEPR</v>
          </cell>
          <cell r="B11">
            <v>0.47236937786008926</v>
          </cell>
          <cell r="C11">
            <v>0.16345806659108336</v>
          </cell>
          <cell r="D11">
            <v>0.36417255554882738</v>
          </cell>
          <cell r="E11">
            <v>0.36002405504552565</v>
          </cell>
          <cell r="F11">
            <v>4.1485005033017356E-3</v>
          </cell>
          <cell r="G11">
            <v>0</v>
          </cell>
          <cell r="H11">
            <v>1</v>
          </cell>
        </row>
        <row r="12">
          <cell r="A12" t="str">
            <v>COM-EQ</v>
          </cell>
          <cell r="B12">
            <v>0.16236300000000001</v>
          </cell>
          <cell r="C12">
            <v>0.393536</v>
          </cell>
          <cell r="D12">
            <v>0.44410099999999997</v>
          </cell>
          <cell r="E12">
            <v>0.42978699999999997</v>
          </cell>
          <cell r="F12">
            <v>1.4314E-2</v>
          </cell>
          <cell r="G12">
            <v>0</v>
          </cell>
          <cell r="H12">
            <v>0.99999999999999989</v>
          </cell>
        </row>
        <row r="13">
          <cell r="A13" t="str">
            <v>CUST</v>
          </cell>
          <cell r="B13">
            <v>0</v>
          </cell>
          <cell r="C13">
            <v>0</v>
          </cell>
          <cell r="D13">
            <v>1</v>
          </cell>
          <cell r="E13">
            <v>0</v>
          </cell>
          <cell r="F13">
            <v>1</v>
          </cell>
          <cell r="G13">
            <v>0</v>
          </cell>
          <cell r="H13">
            <v>1</v>
          </cell>
        </row>
        <row r="14">
          <cell r="A14" t="str">
            <v>CWC</v>
          </cell>
          <cell r="B14">
            <v>0.81523126057525774</v>
          </cell>
          <cell r="C14">
            <v>9.0081286261251683E-2</v>
          </cell>
          <cell r="D14">
            <v>9.4687453163520258E-2</v>
          </cell>
          <cell r="E14">
            <v>6.800117783440135E-2</v>
          </cell>
          <cell r="F14">
            <v>2.0624488515458412E-2</v>
          </cell>
          <cell r="G14">
            <v>6.0617868136604936E-3</v>
          </cell>
          <cell r="H14">
            <v>1.00000000000003</v>
          </cell>
        </row>
        <row r="15">
          <cell r="A15" t="str">
            <v>DDS2</v>
          </cell>
          <cell r="B15">
            <v>0.32902913863412747</v>
          </cell>
          <cell r="C15">
            <v>0.12307782839922311</v>
          </cell>
          <cell r="D15">
            <v>0.54789303296664948</v>
          </cell>
          <cell r="E15">
            <v>0.17754200693945807</v>
          </cell>
          <cell r="F15">
            <v>0.40617143372192882</v>
          </cell>
          <cell r="G15">
            <v>-3.5820407694737426E-2</v>
          </cell>
          <cell r="H15">
            <v>0.99999999999999989</v>
          </cell>
        </row>
        <row r="16">
          <cell r="A16" t="str">
            <v>DDS6</v>
          </cell>
          <cell r="B16">
            <v>0</v>
          </cell>
          <cell r="C16">
            <v>0</v>
          </cell>
          <cell r="D16">
            <v>0</v>
          </cell>
          <cell r="E16">
            <v>0</v>
          </cell>
          <cell r="F16">
            <v>0</v>
          </cell>
          <cell r="G16">
            <v>0</v>
          </cell>
          <cell r="H16">
            <v>0</v>
          </cell>
        </row>
        <row r="17">
          <cell r="A17" t="str">
            <v>DDSO2</v>
          </cell>
          <cell r="B17">
            <v>0.37011722310029527</v>
          </cell>
          <cell r="C17">
            <v>4.3398726102133731E-2</v>
          </cell>
          <cell r="D17">
            <v>0.58648405079757093</v>
          </cell>
          <cell r="E17">
            <v>0.16016989205133106</v>
          </cell>
          <cell r="F17">
            <v>0</v>
          </cell>
          <cell r="G17">
            <v>0.4263141587462399</v>
          </cell>
          <cell r="H17">
            <v>1</v>
          </cell>
        </row>
        <row r="18">
          <cell r="A18" t="str">
            <v>DDSO6</v>
          </cell>
          <cell r="B18">
            <v>0</v>
          </cell>
          <cell r="C18">
            <v>0</v>
          </cell>
          <cell r="D18">
            <v>1</v>
          </cell>
          <cell r="E18">
            <v>0</v>
          </cell>
          <cell r="F18">
            <v>0</v>
          </cell>
          <cell r="G18">
            <v>1</v>
          </cell>
          <cell r="H18">
            <v>1</v>
          </cell>
        </row>
        <row r="19">
          <cell r="A19" t="str">
            <v>DEFSG</v>
          </cell>
          <cell r="B19">
            <v>0.31333888726195358</v>
          </cell>
          <cell r="C19">
            <v>0.68666111273804642</v>
          </cell>
          <cell r="D19">
            <v>0</v>
          </cell>
          <cell r="E19">
            <v>0</v>
          </cell>
          <cell r="F19">
            <v>0</v>
          </cell>
          <cell r="G19">
            <v>0</v>
          </cell>
          <cell r="H19">
            <v>1</v>
          </cell>
        </row>
        <row r="20">
          <cell r="A20" t="str">
            <v>DITEXP</v>
          </cell>
          <cell r="B20">
            <v>0.79717661821009744</v>
          </cell>
          <cell r="C20">
            <v>9.2701374035050937E-2</v>
          </cell>
          <cell r="D20">
            <v>0.11012200775485158</v>
          </cell>
          <cell r="E20">
            <v>9.853619601441134E-2</v>
          </cell>
          <cell r="F20">
            <v>1.1585811740440242E-2</v>
          </cell>
          <cell r="G20">
            <v>0</v>
          </cell>
          <cell r="H20">
            <v>0.99999999999999989</v>
          </cell>
        </row>
        <row r="21">
          <cell r="A21" t="str">
            <v>DMSC</v>
          </cell>
          <cell r="B21">
            <v>0</v>
          </cell>
          <cell r="C21">
            <v>0</v>
          </cell>
          <cell r="D21">
            <v>1</v>
          </cell>
          <cell r="E21">
            <v>0</v>
          </cell>
          <cell r="F21">
            <v>0</v>
          </cell>
          <cell r="G21">
            <v>1</v>
          </cell>
          <cell r="H21">
            <v>1</v>
          </cell>
        </row>
        <row r="22">
          <cell r="A22" t="str">
            <v>DPW</v>
          </cell>
          <cell r="B22">
            <v>0</v>
          </cell>
          <cell r="C22">
            <v>0</v>
          </cell>
          <cell r="D22">
            <v>1</v>
          </cell>
          <cell r="E22">
            <v>1</v>
          </cell>
          <cell r="F22">
            <v>0</v>
          </cell>
          <cell r="G22">
            <v>0</v>
          </cell>
          <cell r="H22">
            <v>1</v>
          </cell>
        </row>
        <row r="23">
          <cell r="A23" t="str">
            <v>ESD</v>
          </cell>
          <cell r="B23">
            <v>0.3</v>
          </cell>
          <cell r="C23">
            <v>0.1</v>
          </cell>
          <cell r="D23">
            <v>0.6</v>
          </cell>
          <cell r="E23">
            <v>0.6</v>
          </cell>
          <cell r="F23">
            <v>0</v>
          </cell>
          <cell r="G23">
            <v>0</v>
          </cell>
          <cell r="H23">
            <v>1</v>
          </cell>
        </row>
        <row r="24">
          <cell r="A24" t="str">
            <v>FERC</v>
          </cell>
          <cell r="B24">
            <v>0.49836117388135187</v>
          </cell>
          <cell r="C24">
            <v>0.50163882611864807</v>
          </cell>
          <cell r="D24">
            <v>0</v>
          </cell>
          <cell r="E24">
            <v>0</v>
          </cell>
          <cell r="F24">
            <v>0</v>
          </cell>
          <cell r="G24">
            <v>0</v>
          </cell>
          <cell r="H24">
            <v>1</v>
          </cell>
        </row>
        <row r="25">
          <cell r="A25" t="str">
            <v>FIT</v>
          </cell>
          <cell r="B25">
            <v>0.77894402960283227</v>
          </cell>
          <cell r="C25">
            <v>0.20376759808637118</v>
          </cell>
          <cell r="D25">
            <v>1.7288372310814728E-2</v>
          </cell>
          <cell r="E25">
            <v>-5.6175145201646126E-2</v>
          </cell>
          <cell r="F25">
            <v>7.8169201793699628E-2</v>
          </cell>
          <cell r="G25">
            <v>-4.7056842812387744E-3</v>
          </cell>
          <cell r="H25">
            <v>1.0000000000000182</v>
          </cell>
        </row>
        <row r="26">
          <cell r="A26" t="str">
            <v>G</v>
          </cell>
          <cell r="B26">
            <v>0.23793139621679221</v>
          </cell>
          <cell r="C26">
            <v>0.25229617520709113</v>
          </cell>
          <cell r="D26">
            <v>0.5097724285761166</v>
          </cell>
          <cell r="E26">
            <v>0.48180350779066089</v>
          </cell>
          <cell r="F26">
            <v>2.7968920785455677E-2</v>
          </cell>
          <cell r="G26">
            <v>0</v>
          </cell>
          <cell r="H26">
            <v>0.99999999999999989</v>
          </cell>
        </row>
        <row r="27">
          <cell r="A27" t="str">
            <v>G-DGP</v>
          </cell>
          <cell r="B27">
            <v>0.72330432660099286</v>
          </cell>
          <cell r="C27">
            <v>0.27669567339900702</v>
          </cell>
          <cell r="D27">
            <v>0</v>
          </cell>
          <cell r="E27">
            <v>0</v>
          </cell>
          <cell r="F27">
            <v>0</v>
          </cell>
          <cell r="G27">
            <v>0</v>
          </cell>
          <cell r="H27">
            <v>0.99999999999999989</v>
          </cell>
        </row>
        <row r="28">
          <cell r="A28" t="str">
            <v>G-DGU</v>
          </cell>
          <cell r="B28">
            <v>0.72330432660099286</v>
          </cell>
          <cell r="C28">
            <v>0.27669567339900702</v>
          </cell>
          <cell r="D28">
            <v>0</v>
          </cell>
          <cell r="E28">
            <v>0</v>
          </cell>
          <cell r="F28">
            <v>0</v>
          </cell>
          <cell r="G28">
            <v>0</v>
          </cell>
          <cell r="H28">
            <v>0.99999999999999989</v>
          </cell>
        </row>
        <row r="29">
          <cell r="A29" t="str">
            <v>GP</v>
          </cell>
          <cell r="B29">
            <v>0.49359769744154941</v>
          </cell>
          <cell r="C29">
            <v>0.18602832046604992</v>
          </cell>
          <cell r="D29">
            <v>0.32037398209240092</v>
          </cell>
          <cell r="E29">
            <v>0.31264549259506758</v>
          </cell>
          <cell r="F29">
            <v>7.7284894973333436E-3</v>
          </cell>
          <cell r="G29">
            <v>0</v>
          </cell>
          <cell r="H29">
            <v>1</v>
          </cell>
        </row>
        <row r="30">
          <cell r="A30" t="str">
            <v>G-SG</v>
          </cell>
          <cell r="B30">
            <v>0.52387269264682568</v>
          </cell>
          <cell r="C30">
            <v>0.47612730735317443</v>
          </cell>
          <cell r="D30">
            <v>0</v>
          </cell>
          <cell r="E30">
            <v>0</v>
          </cell>
          <cell r="F30">
            <v>0</v>
          </cell>
          <cell r="G30">
            <v>0</v>
          </cell>
          <cell r="H30">
            <v>1</v>
          </cell>
        </row>
        <row r="31">
          <cell r="A31" t="str">
            <v>G-SITUS</v>
          </cell>
          <cell r="B31">
            <v>0</v>
          </cell>
          <cell r="C31">
            <v>0.21389688346143262</v>
          </cell>
          <cell r="D31">
            <v>0.78610311653856735</v>
          </cell>
          <cell r="E31">
            <v>0.78610311653856735</v>
          </cell>
          <cell r="F31">
            <v>0</v>
          </cell>
          <cell r="G31">
            <v>0</v>
          </cell>
          <cell r="H31">
            <v>1</v>
          </cell>
        </row>
        <row r="32">
          <cell r="A32" t="str">
            <v>I</v>
          </cell>
          <cell r="B32">
            <v>0.49587937259200254</v>
          </cell>
          <cell r="C32">
            <v>0.12157608795569541</v>
          </cell>
          <cell r="D32">
            <v>0.3825445394523021</v>
          </cell>
          <cell r="E32">
            <v>0.20216388477973263</v>
          </cell>
          <cell r="F32">
            <v>0.17964332461596177</v>
          </cell>
          <cell r="G32">
            <v>7.3733005660767776E-4</v>
          </cell>
          <cell r="H32">
            <v>0.99999999999999978</v>
          </cell>
        </row>
        <row r="33">
          <cell r="A33" t="str">
            <v>IBT</v>
          </cell>
          <cell r="B33">
            <v>1.3119414474627689</v>
          </cell>
          <cell r="C33">
            <v>-0.28754509266983574</v>
          </cell>
          <cell r="D33">
            <v>-2.439635479295732E-2</v>
          </cell>
          <cell r="E33">
            <v>7.927112791456703E-2</v>
          </cell>
          <cell r="F33">
            <v>-0.11030787320842358</v>
          </cell>
          <cell r="G33">
            <v>6.6403905008992365E-3</v>
          </cell>
          <cell r="H33">
            <v>0.9999999999999758</v>
          </cell>
        </row>
        <row r="34">
          <cell r="A34" t="str">
            <v>I-DGP</v>
          </cell>
          <cell r="B34">
            <v>1</v>
          </cell>
          <cell r="C34">
            <v>0</v>
          </cell>
          <cell r="D34">
            <v>0</v>
          </cell>
          <cell r="E34">
            <v>0</v>
          </cell>
          <cell r="F34">
            <v>0</v>
          </cell>
          <cell r="G34">
            <v>0</v>
          </cell>
          <cell r="H34">
            <v>1</v>
          </cell>
        </row>
        <row r="35">
          <cell r="A35" t="str">
            <v>I-DGU</v>
          </cell>
          <cell r="B35">
            <v>1</v>
          </cell>
          <cell r="C35">
            <v>0</v>
          </cell>
          <cell r="D35">
            <v>0</v>
          </cell>
          <cell r="E35">
            <v>0</v>
          </cell>
          <cell r="F35">
            <v>0</v>
          </cell>
          <cell r="G35">
            <v>0</v>
          </cell>
          <cell r="H35">
            <v>1</v>
          </cell>
        </row>
        <row r="36">
          <cell r="A36" t="str">
            <v>I-SG</v>
          </cell>
          <cell r="B36">
            <v>0.9085301978096797</v>
          </cell>
          <cell r="C36">
            <v>9.1210085338377711E-2</v>
          </cell>
          <cell r="D36">
            <v>2.5971685194265109E-4</v>
          </cell>
          <cell r="E36">
            <v>2.5971685194265109E-4</v>
          </cell>
          <cell r="F36">
            <v>0</v>
          </cell>
          <cell r="G36">
            <v>0</v>
          </cell>
          <cell r="H36">
            <v>1</v>
          </cell>
        </row>
        <row r="37">
          <cell r="A37" t="str">
            <v>I-SITUS</v>
          </cell>
          <cell r="B37">
            <v>0</v>
          </cell>
          <cell r="C37">
            <v>0.37432864478085648</v>
          </cell>
          <cell r="D37">
            <v>0.62567135521914352</v>
          </cell>
          <cell r="E37">
            <v>0.62567135521914352</v>
          </cell>
          <cell r="F37">
            <v>0</v>
          </cell>
          <cell r="G37">
            <v>0</v>
          </cell>
          <cell r="H37">
            <v>1</v>
          </cell>
        </row>
        <row r="38">
          <cell r="A38" t="str">
            <v>LABOR</v>
          </cell>
          <cell r="B38">
            <v>0.44963792155873378</v>
          </cell>
          <cell r="C38">
            <v>6.6520721509520903E-2</v>
          </cell>
          <cell r="D38">
            <v>0.48384135693174535</v>
          </cell>
          <cell r="E38">
            <v>0.33592790122010735</v>
          </cell>
          <cell r="F38">
            <v>0.14791345571163803</v>
          </cell>
          <cell r="G38">
            <v>0</v>
          </cell>
          <cell r="H38">
            <v>0.99999999999999989</v>
          </cell>
        </row>
        <row r="39">
          <cell r="A39" t="str">
            <v>MSS</v>
          </cell>
          <cell r="B39">
            <v>0.80484912398185993</v>
          </cell>
          <cell r="C39">
            <v>5.6232060738029103E-3</v>
          </cell>
          <cell r="D39">
            <v>0.1895276699443372</v>
          </cell>
          <cell r="E39">
            <v>0.1895276699443372</v>
          </cell>
          <cell r="F39">
            <v>0</v>
          </cell>
          <cell r="G39">
            <v>0</v>
          </cell>
          <cell r="H39">
            <v>0.99999999999999989</v>
          </cell>
        </row>
        <row r="40">
          <cell r="A40" t="str">
            <v>NONE</v>
          </cell>
          <cell r="B40">
            <v>0</v>
          </cell>
          <cell r="C40">
            <v>0</v>
          </cell>
          <cell r="D40">
            <v>0</v>
          </cell>
          <cell r="E40">
            <v>0</v>
          </cell>
          <cell r="F40">
            <v>0</v>
          </cell>
          <cell r="G40">
            <v>0</v>
          </cell>
          <cell r="H40">
            <v>0</v>
          </cell>
        </row>
        <row r="41">
          <cell r="A41" t="str">
            <v>NUTIL</v>
          </cell>
          <cell r="B41">
            <v>0</v>
          </cell>
          <cell r="C41">
            <v>0</v>
          </cell>
          <cell r="D41">
            <v>0</v>
          </cell>
          <cell r="E41">
            <v>0</v>
          </cell>
          <cell r="F41">
            <v>0</v>
          </cell>
          <cell r="G41">
            <v>0</v>
          </cell>
          <cell r="H41">
            <v>0</v>
          </cell>
        </row>
        <row r="42">
          <cell r="A42" t="str">
            <v>OTHDGP</v>
          </cell>
          <cell r="B42">
            <v>0.41128385441016818</v>
          </cell>
          <cell r="C42">
            <v>0.58871614558983187</v>
          </cell>
          <cell r="D42">
            <v>0</v>
          </cell>
          <cell r="E42">
            <v>0</v>
          </cell>
          <cell r="F42">
            <v>0</v>
          </cell>
          <cell r="G42">
            <v>0</v>
          </cell>
          <cell r="H42">
            <v>1</v>
          </cell>
        </row>
        <row r="43">
          <cell r="A43" t="str">
            <v>OTHDGU</v>
          </cell>
          <cell r="B43">
            <v>0.41128385441016818</v>
          </cell>
          <cell r="C43">
            <v>0.58871614558983187</v>
          </cell>
          <cell r="D43">
            <v>0</v>
          </cell>
          <cell r="E43">
            <v>0</v>
          </cell>
          <cell r="F43">
            <v>0</v>
          </cell>
          <cell r="G43">
            <v>0</v>
          </cell>
          <cell r="H43">
            <v>1</v>
          </cell>
        </row>
        <row r="44">
          <cell r="A44" t="str">
            <v>OTHSE</v>
          </cell>
          <cell r="B44">
            <v>1.6709244474134212E-4</v>
          </cell>
          <cell r="C44">
            <v>0.99983290755525878</v>
          </cell>
          <cell r="D44">
            <v>0</v>
          </cell>
          <cell r="E44">
            <v>0</v>
          </cell>
          <cell r="F44">
            <v>0</v>
          </cell>
          <cell r="G44">
            <v>0</v>
          </cell>
          <cell r="H44">
            <v>1.0000000000000002</v>
          </cell>
        </row>
        <row r="45">
          <cell r="A45" t="str">
            <v>OTHSG</v>
          </cell>
          <cell r="B45">
            <v>0.41128385441016818</v>
          </cell>
          <cell r="C45">
            <v>0.58871614558983187</v>
          </cell>
          <cell r="D45">
            <v>0</v>
          </cell>
          <cell r="E45">
            <v>0</v>
          </cell>
          <cell r="F45">
            <v>0</v>
          </cell>
          <cell r="G45">
            <v>0</v>
          </cell>
          <cell r="H45">
            <v>1</v>
          </cell>
        </row>
        <row r="46">
          <cell r="A46" t="str">
            <v>OTHSGR</v>
          </cell>
          <cell r="B46">
            <v>0.41128385441016818</v>
          </cell>
          <cell r="C46">
            <v>0.58871614558983187</v>
          </cell>
          <cell r="D46">
            <v>0</v>
          </cell>
          <cell r="E46">
            <v>0</v>
          </cell>
          <cell r="F46">
            <v>0</v>
          </cell>
          <cell r="G46">
            <v>0</v>
          </cell>
          <cell r="H46">
            <v>1</v>
          </cell>
        </row>
        <row r="47">
          <cell r="A47" t="str">
            <v>OTHSITUS</v>
          </cell>
          <cell r="B47">
            <v>0</v>
          </cell>
          <cell r="C47">
            <v>0</v>
          </cell>
          <cell r="D47">
            <v>1</v>
          </cell>
          <cell r="E47">
            <v>0</v>
          </cell>
          <cell r="F47">
            <v>0</v>
          </cell>
          <cell r="G47">
            <v>1</v>
          </cell>
          <cell r="H47">
            <v>1</v>
          </cell>
        </row>
        <row r="48">
          <cell r="A48" t="str">
            <v>OTHSO</v>
          </cell>
          <cell r="B48">
            <v>-4.9439403713756017E-4</v>
          </cell>
          <cell r="C48">
            <v>-1.8605500655683802E-4</v>
          </cell>
          <cell r="D48">
            <v>1.0006804490436945</v>
          </cell>
          <cell r="E48">
            <v>-3.1098151242439127E-4</v>
          </cell>
          <cell r="F48">
            <v>0</v>
          </cell>
          <cell r="G48">
            <v>1.0009914305561189</v>
          </cell>
          <cell r="H48">
            <v>1.0000000000000002</v>
          </cell>
        </row>
        <row r="49">
          <cell r="A49" t="str">
            <v>P</v>
          </cell>
          <cell r="B49">
            <v>1</v>
          </cell>
          <cell r="C49">
            <v>0</v>
          </cell>
          <cell r="D49">
            <v>0</v>
          </cell>
          <cell r="E49">
            <v>0</v>
          </cell>
          <cell r="F49">
            <v>0</v>
          </cell>
          <cell r="G49">
            <v>0</v>
          </cell>
          <cell r="H49">
            <v>1</v>
          </cell>
        </row>
        <row r="50">
          <cell r="A50" t="str">
            <v>PT</v>
          </cell>
          <cell r="B50">
            <v>0.72330432660099286</v>
          </cell>
          <cell r="C50">
            <v>0.27669567339900702</v>
          </cell>
          <cell r="D50">
            <v>0</v>
          </cell>
          <cell r="E50">
            <v>0</v>
          </cell>
          <cell r="F50">
            <v>0</v>
          </cell>
          <cell r="G50">
            <v>0</v>
          </cell>
          <cell r="H50">
            <v>0.99999999999999989</v>
          </cell>
        </row>
        <row r="51">
          <cell r="A51" t="str">
            <v>PTD</v>
          </cell>
          <cell r="B51">
            <v>0.57194000757612629</v>
          </cell>
          <cell r="C51">
            <v>0.21879217325269656</v>
          </cell>
          <cell r="D51">
            <v>0.20926781917117701</v>
          </cell>
          <cell r="E51">
            <v>0.20926781917117701</v>
          </cell>
          <cell r="F51">
            <v>0</v>
          </cell>
          <cell r="G51">
            <v>0</v>
          </cell>
          <cell r="H51">
            <v>0.99999999999999978</v>
          </cell>
        </row>
        <row r="52">
          <cell r="A52" t="str">
            <v>REVREQ</v>
          </cell>
          <cell r="B52">
            <v>0.73859568781979135</v>
          </cell>
          <cell r="C52">
            <v>0.12906002499291849</v>
          </cell>
          <cell r="D52">
            <v>0.13234428718728974</v>
          </cell>
          <cell r="E52">
            <v>0.11307850965347395</v>
          </cell>
          <cell r="F52">
            <v>1.5126221085671354E-2</v>
          </cell>
          <cell r="G52">
            <v>4.1395564481444503E-3</v>
          </cell>
          <cell r="H52">
            <v>0.99999999999999933</v>
          </cell>
        </row>
        <row r="53">
          <cell r="A53" t="str">
            <v>SCHMA</v>
          </cell>
          <cell r="B53">
            <v>0.48218645105590618</v>
          </cell>
          <cell r="C53">
            <v>0.14009067428039623</v>
          </cell>
          <cell r="D53">
            <v>0.37772287466369781</v>
          </cell>
          <cell r="E53">
            <v>0.35023012442569618</v>
          </cell>
          <cell r="F53">
            <v>1.8864498040665909E-2</v>
          </cell>
          <cell r="G53">
            <v>8.6282521973357253E-3</v>
          </cell>
          <cell r="H53">
            <v>1.0000000000000002</v>
          </cell>
        </row>
        <row r="54">
          <cell r="A54" t="str">
            <v>SCHMAF</v>
          </cell>
          <cell r="B54">
            <v>1</v>
          </cell>
          <cell r="C54">
            <v>0</v>
          </cell>
          <cell r="D54">
            <v>0</v>
          </cell>
          <cell r="E54">
            <v>0</v>
          </cell>
          <cell r="F54">
            <v>0</v>
          </cell>
          <cell r="G54">
            <v>0</v>
          </cell>
          <cell r="H54">
            <v>1</v>
          </cell>
        </row>
        <row r="55">
          <cell r="A55" t="str">
            <v>SCHMAP</v>
          </cell>
          <cell r="B55">
            <v>0.45457619913791397</v>
          </cell>
          <cell r="C55">
            <v>6.5923845742731663E-2</v>
          </cell>
          <cell r="D55">
            <v>0.47949995511935445</v>
          </cell>
          <cell r="E55">
            <v>0.33291369423201933</v>
          </cell>
          <cell r="F55">
            <v>0.14658626088733512</v>
          </cell>
          <cell r="G55">
            <v>0</v>
          </cell>
          <cell r="H55">
            <v>1.0000000000000002</v>
          </cell>
        </row>
        <row r="56">
          <cell r="A56" t="str">
            <v>SCHMAP-SO</v>
          </cell>
          <cell r="B56">
            <v>0.44963792155873378</v>
          </cell>
          <cell r="C56">
            <v>6.6520721509520903E-2</v>
          </cell>
          <cell r="D56">
            <v>0.48384135693174535</v>
          </cell>
          <cell r="E56">
            <v>0.33592790122010735</v>
          </cell>
          <cell r="F56">
            <v>0.14791345571163803</v>
          </cell>
          <cell r="G56">
            <v>0</v>
          </cell>
          <cell r="H56">
            <v>0.99999999999999989</v>
          </cell>
        </row>
        <row r="57">
          <cell r="A57" t="str">
            <v>SCHMAT</v>
          </cell>
          <cell r="B57">
            <v>0.4825317217368611</v>
          </cell>
          <cell r="C57">
            <v>0.14101814250739847</v>
          </cell>
          <cell r="D57">
            <v>0.3764501357557406</v>
          </cell>
          <cell r="E57">
            <v>0.35044666919545908</v>
          </cell>
          <cell r="F57">
            <v>1.7267316668985132E-2</v>
          </cell>
          <cell r="G57">
            <v>8.7361498912964033E-3</v>
          </cell>
          <cell r="H57">
            <v>1.0000000000000002</v>
          </cell>
        </row>
        <row r="58">
          <cell r="A58" t="str">
            <v>SCHMAT-GPS</v>
          </cell>
          <cell r="B58">
            <v>0</v>
          </cell>
          <cell r="C58">
            <v>0</v>
          </cell>
          <cell r="D58">
            <v>0</v>
          </cell>
          <cell r="E58">
            <v>0</v>
          </cell>
          <cell r="F58">
            <v>0</v>
          </cell>
          <cell r="G58">
            <v>0</v>
          </cell>
          <cell r="H58">
            <v>0</v>
          </cell>
        </row>
        <row r="59">
          <cell r="A59" t="str">
            <v>SCHMAT-SE</v>
          </cell>
          <cell r="B59">
            <v>1</v>
          </cell>
          <cell r="C59">
            <v>0</v>
          </cell>
          <cell r="D59">
            <v>0</v>
          </cell>
          <cell r="E59">
            <v>0</v>
          </cell>
          <cell r="F59">
            <v>0</v>
          </cell>
          <cell r="G59">
            <v>0</v>
          </cell>
          <cell r="H59">
            <v>1</v>
          </cell>
        </row>
        <row r="60">
          <cell r="A60" t="str">
            <v>SCHMAT-SITUS</v>
          </cell>
          <cell r="B60">
            <v>0.60942277496089625</v>
          </cell>
          <cell r="C60">
            <v>4.5474492983071491E-2</v>
          </cell>
          <cell r="D60">
            <v>0.34510273205603248</v>
          </cell>
          <cell r="E60">
            <v>0.23985184929228417</v>
          </cell>
          <cell r="F60">
            <v>8.8314391013465193E-2</v>
          </cell>
          <cell r="G60">
            <v>1.6936491750283104E-2</v>
          </cell>
          <cell r="H60">
            <v>1</v>
          </cell>
        </row>
        <row r="61">
          <cell r="A61" t="str">
            <v>SCHMAT-SNP</v>
          </cell>
          <cell r="B61">
            <v>0.49833915177035581</v>
          </cell>
          <cell r="C61">
            <v>0.18755734200257712</v>
          </cell>
          <cell r="D61">
            <v>0.31410350622706712</v>
          </cell>
          <cell r="E61">
            <v>0.31360319650990731</v>
          </cell>
          <cell r="F61">
            <v>5.0030971715980214E-4</v>
          </cell>
          <cell r="G61">
            <v>0</v>
          </cell>
          <cell r="H61">
            <v>1</v>
          </cell>
        </row>
        <row r="62">
          <cell r="A62" t="str">
            <v>SCHMAT-SO</v>
          </cell>
          <cell r="B62">
            <v>0.44265497159546541</v>
          </cell>
          <cell r="C62">
            <v>6.548796122115462E-2</v>
          </cell>
          <cell r="D62">
            <v>0.49185706718338007</v>
          </cell>
          <cell r="E62">
            <v>0.33071072226594755</v>
          </cell>
          <cell r="F62">
            <v>0.14561587865440037</v>
          </cell>
          <cell r="G62">
            <v>1.5530466263032096E-2</v>
          </cell>
          <cell r="H62">
            <v>0.99999999999999989</v>
          </cell>
        </row>
        <row r="63">
          <cell r="A63" t="str">
            <v>SCHMD</v>
          </cell>
          <cell r="B63">
            <v>0.50692673204599281</v>
          </cell>
          <cell r="C63">
            <v>0.18053508662745368</v>
          </cell>
          <cell r="D63">
            <v>0.31253818132655348</v>
          </cell>
          <cell r="E63">
            <v>0.29602247815487709</v>
          </cell>
          <cell r="F63">
            <v>8.9026231350714715E-3</v>
          </cell>
          <cell r="G63">
            <v>7.6130800366049182E-3</v>
          </cell>
          <cell r="H63">
            <v>1</v>
          </cell>
        </row>
        <row r="64">
          <cell r="A64" t="str">
            <v>SCHMDF</v>
          </cell>
          <cell r="B64">
            <v>1</v>
          </cell>
          <cell r="C64">
            <v>0</v>
          </cell>
          <cell r="D64">
            <v>0</v>
          </cell>
          <cell r="E64">
            <v>0</v>
          </cell>
          <cell r="F64">
            <v>0</v>
          </cell>
          <cell r="G64">
            <v>0</v>
          </cell>
          <cell r="H64">
            <v>1</v>
          </cell>
        </row>
        <row r="65">
          <cell r="A65" t="str">
            <v>SCHMDP</v>
          </cell>
          <cell r="B65">
            <v>0.54556464061993948</v>
          </cell>
          <cell r="C65">
            <v>5.8140031253589741E-2</v>
          </cell>
          <cell r="D65">
            <v>0.39629532812647089</v>
          </cell>
          <cell r="E65">
            <v>0.27757044873007236</v>
          </cell>
          <cell r="F65">
            <v>0.11872487939639852</v>
          </cell>
          <cell r="G65">
            <v>0</v>
          </cell>
          <cell r="H65">
            <v>1</v>
          </cell>
        </row>
        <row r="66">
          <cell r="A66" t="str">
            <v>SCHMDP-SO</v>
          </cell>
          <cell r="B66">
            <v>0.449637920666832</v>
          </cell>
          <cell r="C66">
            <v>6.6520719305799517E-2</v>
          </cell>
          <cell r="D66">
            <v>0.48384136002736866</v>
          </cell>
          <cell r="E66">
            <v>0.33592790162501374</v>
          </cell>
          <cell r="F66">
            <v>0.1479134584023549</v>
          </cell>
          <cell r="G66">
            <v>0</v>
          </cell>
          <cell r="H66">
            <v>1.0000000000000004</v>
          </cell>
        </row>
        <row r="67">
          <cell r="A67" t="str">
            <v>SCHMDT</v>
          </cell>
          <cell r="B67">
            <v>0.50652035035912346</v>
          </cell>
          <cell r="C67">
            <v>0.18182240032798955</v>
          </cell>
          <cell r="D67">
            <v>0.31165724931288696</v>
          </cell>
          <cell r="E67">
            <v>0.29621655094816673</v>
          </cell>
          <cell r="F67">
            <v>7.7475462843186E-3</v>
          </cell>
          <cell r="G67">
            <v>7.6931520804016341E-3</v>
          </cell>
          <cell r="H67">
            <v>0.99999999999999989</v>
          </cell>
        </row>
        <row r="68">
          <cell r="A68" t="str">
            <v>SCHMDT-GPS</v>
          </cell>
          <cell r="B68">
            <v>0.49865582610889497</v>
          </cell>
          <cell r="C68">
            <v>0.18765946296591746</v>
          </cell>
          <cell r="D68">
            <v>0.31368471092518746</v>
          </cell>
          <cell r="E68">
            <v>0.3136671600604799</v>
          </cell>
          <cell r="F68">
            <v>1.7550864707538964E-5</v>
          </cell>
          <cell r="G68">
            <v>0</v>
          </cell>
          <cell r="H68">
            <v>0.99999999999999978</v>
          </cell>
        </row>
        <row r="69">
          <cell r="A69" t="str">
            <v>SCHMDT-SG</v>
          </cell>
          <cell r="B69">
            <v>0.45853237793195234</v>
          </cell>
          <cell r="C69">
            <v>0.52837938706658216</v>
          </cell>
          <cell r="D69">
            <v>1.3088235001465628E-2</v>
          </cell>
          <cell r="E69">
            <v>1.2772503099371644E-2</v>
          </cell>
          <cell r="F69">
            <v>3.1573190209398418E-4</v>
          </cell>
          <cell r="G69">
            <v>0</v>
          </cell>
          <cell r="H69">
            <v>1.0000000000000002</v>
          </cell>
        </row>
        <row r="70">
          <cell r="A70" t="str">
            <v>SCHMDT-SITUS</v>
          </cell>
          <cell r="B70">
            <v>0.72702649516875972</v>
          </cell>
          <cell r="C70">
            <v>7.7655105401263927E-2</v>
          </cell>
          <cell r="D70">
            <v>0.19531839942997631</v>
          </cell>
          <cell r="E70">
            <v>0.16657956290043582</v>
          </cell>
          <cell r="F70">
            <v>8.9964486432799994E-3</v>
          </cell>
          <cell r="G70">
            <v>1.9742387886260485E-2</v>
          </cell>
          <cell r="H70">
            <v>1.0000000000000002</v>
          </cell>
        </row>
        <row r="71">
          <cell r="A71" t="str">
            <v>SCHMDT-SNP</v>
          </cell>
          <cell r="B71">
            <v>0.49866733891377441</v>
          </cell>
          <cell r="C71">
            <v>0.18766317560878726</v>
          </cell>
          <cell r="D71">
            <v>0.31366948547743834</v>
          </cell>
          <cell r="E71">
            <v>0.31366948547743834</v>
          </cell>
          <cell r="F71">
            <v>0</v>
          </cell>
          <cell r="G71">
            <v>0</v>
          </cell>
          <cell r="H71">
            <v>0.99999999999999989</v>
          </cell>
        </row>
        <row r="72">
          <cell r="A72" t="str">
            <v>SCHMDT-SO</v>
          </cell>
          <cell r="B72">
            <v>0.42914274867056212</v>
          </cell>
          <cell r="C72">
            <v>0.10185613874296097</v>
          </cell>
          <cell r="D72">
            <v>0.46900111258647703</v>
          </cell>
          <cell r="E72">
            <v>0.24912054574679812</v>
          </cell>
          <cell r="F72">
            <v>3.7694139651065918E-2</v>
          </cell>
          <cell r="G72">
            <v>0.18218642718861297</v>
          </cell>
          <cell r="H72">
            <v>1</v>
          </cell>
        </row>
        <row r="73">
          <cell r="A73" t="str">
            <v>SIT</v>
          </cell>
          <cell r="B73">
            <v>1.4966063906775111</v>
          </cell>
          <cell r="C73">
            <v>-0.45776773746883931</v>
          </cell>
          <cell r="D73">
            <v>-3.8838653208671803E-2</v>
          </cell>
          <cell r="E73">
            <v>0.12619851910921165</v>
          </cell>
          <cell r="F73">
            <v>-0.17560858046567096</v>
          </cell>
          <cell r="G73">
            <v>1.0571408147787511E-2</v>
          </cell>
          <cell r="H73">
            <v>1</v>
          </cell>
        </row>
        <row r="74">
          <cell r="A74" t="str">
            <v>T</v>
          </cell>
          <cell r="B74">
            <v>0</v>
          </cell>
          <cell r="C74">
            <v>1</v>
          </cell>
          <cell r="D74">
            <v>0</v>
          </cell>
          <cell r="E74">
            <v>0</v>
          </cell>
          <cell r="F74">
            <v>0</v>
          </cell>
          <cell r="G74">
            <v>0</v>
          </cell>
          <cell r="H74">
            <v>1</v>
          </cell>
        </row>
        <row r="75">
          <cell r="A75" t="str">
            <v>T_SPLIT</v>
          </cell>
          <cell r="D75">
            <v>0</v>
          </cell>
          <cell r="H75">
            <v>0</v>
          </cell>
        </row>
        <row r="76">
          <cell r="A76" t="str">
            <v>TAXDEPR</v>
          </cell>
          <cell r="B76">
            <v>0.47916783478420477</v>
          </cell>
          <cell r="C76">
            <v>0.19264002050825607</v>
          </cell>
          <cell r="D76">
            <v>0.3281921447075391</v>
          </cell>
          <cell r="E76">
            <v>0.32043212539134819</v>
          </cell>
          <cell r="F76">
            <v>7.7600193161909354E-3</v>
          </cell>
          <cell r="G76">
            <v>0</v>
          </cell>
          <cell r="H76">
            <v>1</v>
          </cell>
        </row>
        <row r="77">
          <cell r="A77" t="str">
            <v>TD</v>
          </cell>
          <cell r="B77">
            <v>0</v>
          </cell>
          <cell r="C77">
            <v>0.37432864478085648</v>
          </cell>
          <cell r="D77">
            <v>0.62567135521914352</v>
          </cell>
          <cell r="E77">
            <v>0.62567135521914352</v>
          </cell>
          <cell r="F77">
            <v>0</v>
          </cell>
          <cell r="G77">
            <v>0</v>
          </cell>
          <cell r="H77">
            <v>1</v>
          </cell>
        </row>
        <row r="78">
          <cell r="A78" t="str">
            <v>WSF</v>
          </cell>
          <cell r="B78">
            <v>0.79533531783513034</v>
          </cell>
          <cell r="C78">
            <v>0.20466468216486969</v>
          </cell>
          <cell r="D78">
            <v>0</v>
          </cell>
          <cell r="E78">
            <v>0</v>
          </cell>
          <cell r="F78">
            <v>0</v>
          </cell>
          <cell r="G78">
            <v>0</v>
          </cell>
          <cell r="H78">
            <v>1</v>
          </cell>
        </row>
      </sheetData>
      <sheetData sheetId="21">
        <row r="11">
          <cell r="A11" t="str">
            <v>Factor Name</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0.20965308958851622</v>
          </cell>
          <cell r="C19">
            <v>0.51710161778320196</v>
          </cell>
          <cell r="D19">
            <v>0.16066879702406001</v>
          </cell>
          <cell r="E19">
            <v>3.245124711767846E-2</v>
          </cell>
          <cell r="F19">
            <v>8.0125248486543121E-2</v>
          </cell>
          <cell r="G19">
            <v>0.99999999999999978</v>
          </cell>
        </row>
        <row r="20">
          <cell r="A20" t="str">
            <v>PLNT2</v>
          </cell>
          <cell r="B20">
            <v>0.28847847487182976</v>
          </cell>
          <cell r="C20">
            <v>0.71152152512817024</v>
          </cell>
          <cell r="D20">
            <v>0</v>
          </cell>
          <cell r="E20">
            <v>0</v>
          </cell>
          <cell r="F20">
            <v>0</v>
          </cell>
          <cell r="G20">
            <v>1</v>
          </cell>
        </row>
        <row r="21">
          <cell r="A21" t="str">
            <v>DISom</v>
          </cell>
          <cell r="B21">
            <v>0.15451662355583209</v>
          </cell>
          <cell r="C21">
            <v>0.70816618498566508</v>
          </cell>
          <cell r="D21">
            <v>9.216717321878785E-3</v>
          </cell>
          <cell r="E21">
            <v>0.12810047413662409</v>
          </cell>
          <cell r="F21">
            <v>0</v>
          </cell>
          <cell r="G21">
            <v>1</v>
          </cell>
        </row>
        <row r="22">
          <cell r="A22" t="str">
            <v>INTN</v>
          </cell>
          <cell r="B22">
            <v>0.20965308958851619</v>
          </cell>
          <cell r="C22">
            <v>0.51710161778320185</v>
          </cell>
          <cell r="D22">
            <v>0.16066879702406001</v>
          </cell>
          <cell r="E22">
            <v>3.2451247117678453E-2</v>
          </cell>
          <cell r="F22">
            <v>8.0125248486543121E-2</v>
          </cell>
          <cell r="G22">
            <v>0.99999999999999956</v>
          </cell>
        </row>
        <row r="23">
          <cell r="A23" t="str">
            <v>GENL</v>
          </cell>
          <cell r="B23">
            <v>0.20965308958851622</v>
          </cell>
          <cell r="C23">
            <v>0.51710161778320196</v>
          </cell>
          <cell r="D23">
            <v>0.16066879702405998</v>
          </cell>
          <cell r="E23">
            <v>3.2451247117678446E-2</v>
          </cell>
          <cell r="F23">
            <v>8.0125248486543107E-2</v>
          </cell>
          <cell r="G23">
            <v>0.99999999999999978</v>
          </cell>
        </row>
        <row r="24">
          <cell r="A24" t="str">
            <v>ZERO</v>
          </cell>
          <cell r="B24">
            <v>0</v>
          </cell>
          <cell r="C24">
            <v>0</v>
          </cell>
          <cell r="D24">
            <v>0</v>
          </cell>
          <cell r="E24">
            <v>0</v>
          </cell>
          <cell r="F24">
            <v>0</v>
          </cell>
          <cell r="G24">
            <v>0</v>
          </cell>
        </row>
        <row r="25">
          <cell r="A25" t="str">
            <v>DRB</v>
          </cell>
          <cell r="B25">
            <v>0.23727306589327696</v>
          </cell>
          <cell r="C25">
            <v>0.46866254844072719</v>
          </cell>
          <cell r="D25">
            <v>0.17512688579623858</v>
          </cell>
          <cell r="E25">
            <v>2.7824451997385667E-2</v>
          </cell>
          <cell r="F25">
            <v>9.1113047872372885E-2</v>
          </cell>
          <cell r="G25">
            <v>1.0000000000000013</v>
          </cell>
        </row>
      </sheetData>
      <sheetData sheetId="22">
        <row r="4">
          <cell r="P4">
            <v>0.74495515661281908</v>
          </cell>
        </row>
      </sheetData>
      <sheetData sheetId="23"/>
      <sheetData sheetId="24">
        <row r="251">
          <cell r="AG251" t="str">
            <v>DIS</v>
          </cell>
        </row>
        <row r="252">
          <cell r="AG252" t="str">
            <v>METER</v>
          </cell>
        </row>
        <row r="260">
          <cell r="AG260">
            <v>0</v>
          </cell>
        </row>
        <row r="261">
          <cell r="AG261">
            <v>0</v>
          </cell>
        </row>
        <row r="275">
          <cell r="H275">
            <v>0</v>
          </cell>
        </row>
        <row r="276">
          <cell r="H276">
            <v>0</v>
          </cell>
          <cell r="AG276">
            <v>0</v>
          </cell>
        </row>
        <row r="281">
          <cell r="AG281">
            <v>0</v>
          </cell>
        </row>
        <row r="287">
          <cell r="AG287">
            <v>0</v>
          </cell>
        </row>
        <row r="288">
          <cell r="H288">
            <v>115938437.37436633</v>
          </cell>
          <cell r="AG288">
            <v>0</v>
          </cell>
        </row>
        <row r="295">
          <cell r="AG295">
            <v>0</v>
          </cell>
        </row>
        <row r="296">
          <cell r="AG296">
            <v>172191.985458073</v>
          </cell>
        </row>
        <row r="297">
          <cell r="H297">
            <v>3501262.93</v>
          </cell>
          <cell r="AG297">
            <v>97420.722326010902</v>
          </cell>
        </row>
        <row r="303">
          <cell r="H303">
            <v>610870.80000000005</v>
          </cell>
          <cell r="AG303">
            <v>0</v>
          </cell>
        </row>
        <row r="304">
          <cell r="AG304">
            <v>0</v>
          </cell>
        </row>
        <row r="305">
          <cell r="AG305">
            <v>0</v>
          </cell>
        </row>
        <row r="308">
          <cell r="H308">
            <v>645493.84000000008</v>
          </cell>
          <cell r="AG308">
            <v>0</v>
          </cell>
        </row>
        <row r="309">
          <cell r="AG309">
            <v>0</v>
          </cell>
        </row>
        <row r="310">
          <cell r="AG310">
            <v>41.514652902145976</v>
          </cell>
        </row>
        <row r="315">
          <cell r="AG315">
            <v>0</v>
          </cell>
        </row>
        <row r="318">
          <cell r="H318">
            <v>422841.25</v>
          </cell>
          <cell r="AG318">
            <v>13721.725895298057</v>
          </cell>
        </row>
        <row r="319">
          <cell r="AG319">
            <v>0</v>
          </cell>
        </row>
        <row r="320">
          <cell r="AG320">
            <v>4810.0660627519674</v>
          </cell>
        </row>
        <row r="321">
          <cell r="AG321">
            <v>18531.791958050024</v>
          </cell>
        </row>
        <row r="324">
          <cell r="H324">
            <v>205820</v>
          </cell>
          <cell r="AG324">
            <v>0</v>
          </cell>
        </row>
        <row r="325">
          <cell r="AG325">
            <v>0</v>
          </cell>
        </row>
        <row r="326">
          <cell r="AG326">
            <v>0</v>
          </cell>
        </row>
        <row r="327">
          <cell r="AG327">
            <v>5.1178549502640197E-2</v>
          </cell>
        </row>
        <row r="329">
          <cell r="AG329">
            <v>5.1178549502640197E-2</v>
          </cell>
        </row>
        <row r="361">
          <cell r="AG361">
            <v>0</v>
          </cell>
        </row>
        <row r="366">
          <cell r="AG366">
            <v>0</v>
          </cell>
        </row>
        <row r="370">
          <cell r="AG370">
            <v>0</v>
          </cell>
        </row>
        <row r="373">
          <cell r="AG373">
            <v>0</v>
          </cell>
        </row>
        <row r="377">
          <cell r="AG377">
            <v>0</v>
          </cell>
        </row>
        <row r="386">
          <cell r="AG386">
            <v>247.1613289414606</v>
          </cell>
        </row>
        <row r="393">
          <cell r="AG393">
            <v>0</v>
          </cell>
        </row>
        <row r="398">
          <cell r="AG398">
            <v>0</v>
          </cell>
        </row>
        <row r="412">
          <cell r="AG412">
            <v>0</v>
          </cell>
        </row>
        <row r="426">
          <cell r="AG426">
            <v>0</v>
          </cell>
        </row>
        <row r="431">
          <cell r="AG431">
            <v>0</v>
          </cell>
        </row>
        <row r="438">
          <cell r="AG438">
            <v>0</v>
          </cell>
        </row>
        <row r="443">
          <cell r="AG443">
            <v>0</v>
          </cell>
        </row>
        <row r="449">
          <cell r="AG449">
            <v>0</v>
          </cell>
        </row>
        <row r="458">
          <cell r="AG458">
            <v>0</v>
          </cell>
        </row>
        <row r="463">
          <cell r="AG463">
            <v>0</v>
          </cell>
        </row>
        <row r="468">
          <cell r="AG468">
            <v>0</v>
          </cell>
        </row>
        <row r="473">
          <cell r="AG473">
            <v>0</v>
          </cell>
        </row>
        <row r="478">
          <cell r="AG478">
            <v>0</v>
          </cell>
        </row>
        <row r="483">
          <cell r="AG483">
            <v>0</v>
          </cell>
        </row>
        <row r="492">
          <cell r="AG492">
            <v>0</v>
          </cell>
        </row>
        <row r="496">
          <cell r="AG496">
            <v>0</v>
          </cell>
        </row>
        <row r="501">
          <cell r="AG501">
            <v>0</v>
          </cell>
        </row>
        <row r="505">
          <cell r="AG505">
            <v>0</v>
          </cell>
        </row>
        <row r="509">
          <cell r="AG509">
            <v>0</v>
          </cell>
        </row>
        <row r="513">
          <cell r="AG513">
            <v>0</v>
          </cell>
        </row>
        <row r="517">
          <cell r="AG517">
            <v>0</v>
          </cell>
        </row>
        <row r="521">
          <cell r="AG521">
            <v>0</v>
          </cell>
        </row>
        <row r="525">
          <cell r="AG525">
            <v>0</v>
          </cell>
        </row>
        <row r="529">
          <cell r="AG529">
            <v>0</v>
          </cell>
        </row>
        <row r="533">
          <cell r="AG533">
            <v>0</v>
          </cell>
        </row>
        <row r="545">
          <cell r="AG545">
            <v>0</v>
          </cell>
        </row>
        <row r="549">
          <cell r="AG549">
            <v>0</v>
          </cell>
        </row>
        <row r="553">
          <cell r="AG553">
            <v>0</v>
          </cell>
        </row>
        <row r="557">
          <cell r="AG557">
            <v>0</v>
          </cell>
        </row>
        <row r="561">
          <cell r="AG561">
            <v>0</v>
          </cell>
        </row>
        <row r="565">
          <cell r="AG565">
            <v>0</v>
          </cell>
        </row>
        <row r="569">
          <cell r="AG569">
            <v>0</v>
          </cell>
        </row>
        <row r="573">
          <cell r="AG573">
            <v>0</v>
          </cell>
        </row>
        <row r="577">
          <cell r="AG577">
            <v>0</v>
          </cell>
        </row>
        <row r="581">
          <cell r="AG581">
            <v>0</v>
          </cell>
        </row>
        <row r="585">
          <cell r="AG585">
            <v>0</v>
          </cell>
        </row>
        <row r="599">
          <cell r="AG599">
            <v>0</v>
          </cell>
        </row>
        <row r="608">
          <cell r="AG608">
            <v>0</v>
          </cell>
        </row>
        <row r="613">
          <cell r="AG613">
            <v>0</v>
          </cell>
        </row>
        <row r="618">
          <cell r="AG618">
            <v>0</v>
          </cell>
        </row>
        <row r="631">
          <cell r="AG631">
            <v>0</v>
          </cell>
        </row>
        <row r="673">
          <cell r="AG673">
            <v>0</v>
          </cell>
        </row>
        <row r="707">
          <cell r="AG707">
            <v>0</v>
          </cell>
        </row>
        <row r="711">
          <cell r="AG711">
            <v>0</v>
          </cell>
        </row>
        <row r="715">
          <cell r="AG715">
            <v>0</v>
          </cell>
        </row>
        <row r="719">
          <cell r="AG719">
            <v>0</v>
          </cell>
        </row>
        <row r="723">
          <cell r="AG723">
            <v>0</v>
          </cell>
        </row>
        <row r="732">
          <cell r="H732">
            <v>25091221.66910474</v>
          </cell>
          <cell r="AG732">
            <v>0</v>
          </cell>
        </row>
        <row r="738">
          <cell r="AG738">
            <v>0</v>
          </cell>
        </row>
        <row r="742">
          <cell r="AG742">
            <v>0</v>
          </cell>
        </row>
        <row r="746">
          <cell r="AG746">
            <v>0</v>
          </cell>
        </row>
        <row r="750">
          <cell r="AG750">
            <v>0</v>
          </cell>
        </row>
        <row r="754">
          <cell r="AG754">
            <v>0</v>
          </cell>
        </row>
        <row r="758">
          <cell r="AG758">
            <v>0</v>
          </cell>
        </row>
        <row r="762">
          <cell r="AG762">
            <v>0</v>
          </cell>
        </row>
        <row r="766">
          <cell r="AG766">
            <v>0</v>
          </cell>
        </row>
        <row r="779">
          <cell r="H779">
            <v>2238257.0882576611</v>
          </cell>
          <cell r="AG779">
            <v>72634.233883944806</v>
          </cell>
        </row>
        <row r="784">
          <cell r="H784">
            <v>1401469.4541549219</v>
          </cell>
          <cell r="AG784">
            <v>0</v>
          </cell>
        </row>
        <row r="789">
          <cell r="H789">
            <v>667271.64242570347</v>
          </cell>
          <cell r="AG789">
            <v>0</v>
          </cell>
        </row>
        <row r="794">
          <cell r="H794">
            <v>533842.45030057663</v>
          </cell>
          <cell r="AG794">
            <v>0</v>
          </cell>
        </row>
        <row r="799">
          <cell r="H799">
            <v>407.0789473684211</v>
          </cell>
          <cell r="AG799">
            <v>0</v>
          </cell>
        </row>
        <row r="804">
          <cell r="H804">
            <v>24835.991744445288</v>
          </cell>
          <cell r="AG804">
            <v>24835.991744445288</v>
          </cell>
        </row>
        <row r="809">
          <cell r="H809">
            <v>777485.90922456933</v>
          </cell>
          <cell r="AG809">
            <v>777485.90922456933</v>
          </cell>
        </row>
        <row r="814">
          <cell r="H814">
            <v>793343.77101197036</v>
          </cell>
          <cell r="AG814">
            <v>0</v>
          </cell>
        </row>
        <row r="819">
          <cell r="H819">
            <v>187434.05512716898</v>
          </cell>
          <cell r="AG819">
            <v>0</v>
          </cell>
        </row>
        <row r="824">
          <cell r="H824">
            <v>511741.60398796288</v>
          </cell>
          <cell r="AG824">
            <v>0</v>
          </cell>
        </row>
        <row r="827">
          <cell r="H827">
            <v>98238.50889699017</v>
          </cell>
        </row>
        <row r="828">
          <cell r="H828">
            <v>652910.76721132139</v>
          </cell>
        </row>
        <row r="829">
          <cell r="H829">
            <v>751149.27610831161</v>
          </cell>
          <cell r="AG829">
            <v>24375.730781256108</v>
          </cell>
        </row>
        <row r="834">
          <cell r="H834">
            <v>237928.37525667154</v>
          </cell>
          <cell r="AG834">
            <v>0</v>
          </cell>
        </row>
        <row r="839">
          <cell r="H839">
            <v>1323539.9690477981</v>
          </cell>
          <cell r="AG839">
            <v>0</v>
          </cell>
        </row>
        <row r="844">
          <cell r="H844">
            <v>6267616.1296323612</v>
          </cell>
          <cell r="AG844">
            <v>0</v>
          </cell>
        </row>
        <row r="849">
          <cell r="H849">
            <v>1969946.1092652881</v>
          </cell>
          <cell r="AG849">
            <v>0</v>
          </cell>
        </row>
        <row r="854">
          <cell r="H854">
            <v>118749.34516308023</v>
          </cell>
          <cell r="AG854">
            <v>0</v>
          </cell>
        </row>
        <row r="864">
          <cell r="H864">
            <v>327454.43363825686</v>
          </cell>
          <cell r="AG864">
            <v>0</v>
          </cell>
        </row>
        <row r="869">
          <cell r="H869">
            <v>872976.71076856949</v>
          </cell>
          <cell r="AG869">
            <v>872976.71076856949</v>
          </cell>
        </row>
        <row r="874">
          <cell r="H874">
            <v>315740.65929771168</v>
          </cell>
          <cell r="AG874">
            <v>0</v>
          </cell>
        </row>
        <row r="886">
          <cell r="AG886">
            <v>0</v>
          </cell>
        </row>
        <row r="891">
          <cell r="AG891">
            <v>0</v>
          </cell>
        </row>
        <row r="896">
          <cell r="AG896">
            <v>0</v>
          </cell>
        </row>
        <row r="901">
          <cell r="AG901">
            <v>0</v>
          </cell>
        </row>
        <row r="906">
          <cell r="AG906">
            <v>0</v>
          </cell>
        </row>
        <row r="920">
          <cell r="AG920">
            <v>0</v>
          </cell>
        </row>
        <row r="925">
          <cell r="AG925">
            <v>0</v>
          </cell>
        </row>
        <row r="930">
          <cell r="AG930">
            <v>0</v>
          </cell>
        </row>
        <row r="935">
          <cell r="AG935">
            <v>0</v>
          </cell>
        </row>
        <row r="946">
          <cell r="AG946">
            <v>0</v>
          </cell>
        </row>
        <row r="951">
          <cell r="AG951">
            <v>0</v>
          </cell>
        </row>
        <row r="956">
          <cell r="AG956">
            <v>0</v>
          </cell>
        </row>
        <row r="961">
          <cell r="AG961">
            <v>0</v>
          </cell>
        </row>
        <row r="970">
          <cell r="AG970">
            <v>0</v>
          </cell>
        </row>
        <row r="972">
          <cell r="AG972">
            <v>74347.386278588863</v>
          </cell>
        </row>
        <row r="976">
          <cell r="AG976">
            <v>0</v>
          </cell>
        </row>
        <row r="978">
          <cell r="AG978">
            <v>-10375.408574773594</v>
          </cell>
        </row>
        <row r="982">
          <cell r="AG982">
            <v>0</v>
          </cell>
        </row>
        <row r="984">
          <cell r="AG984">
            <v>11981.557627884238</v>
          </cell>
        </row>
        <row r="988">
          <cell r="AG988">
            <v>33755.147867115855</v>
          </cell>
        </row>
        <row r="992">
          <cell r="AG992">
            <v>9541.4102387306611</v>
          </cell>
        </row>
        <row r="998">
          <cell r="AG998">
            <v>0</v>
          </cell>
        </row>
        <row r="1003">
          <cell r="AG1003">
            <v>0</v>
          </cell>
        </row>
        <row r="1010">
          <cell r="AG1010">
            <v>0</v>
          </cell>
        </row>
        <row r="1015">
          <cell r="AG1015">
            <v>-26047.065579416467</v>
          </cell>
        </row>
        <row r="1021">
          <cell r="AG1021">
            <v>43810.742231877011</v>
          </cell>
        </row>
        <row r="1026">
          <cell r="AG1026">
            <v>5530.848353654982</v>
          </cell>
        </row>
        <row r="1032">
          <cell r="AG1032">
            <v>62304.726722075829</v>
          </cell>
        </row>
        <row r="1051">
          <cell r="AG1051">
            <v>0</v>
          </cell>
        </row>
        <row r="1057">
          <cell r="AG1057">
            <v>0</v>
          </cell>
        </row>
        <row r="1070">
          <cell r="AG1070">
            <v>0</v>
          </cell>
        </row>
        <row r="1073">
          <cell r="AG1073">
            <v>0</v>
          </cell>
        </row>
        <row r="1074">
          <cell r="AG1074">
            <v>0</v>
          </cell>
        </row>
        <row r="1075">
          <cell r="AG1075">
            <v>0</v>
          </cell>
        </row>
        <row r="1076">
          <cell r="AG1076">
            <v>0</v>
          </cell>
        </row>
        <row r="1077">
          <cell r="AG1077">
            <v>0</v>
          </cell>
        </row>
        <row r="1078">
          <cell r="AG1078">
            <v>0</v>
          </cell>
        </row>
        <row r="1079">
          <cell r="AG1079">
            <v>0</v>
          </cell>
        </row>
        <row r="1080">
          <cell r="AG1080">
            <v>0</v>
          </cell>
        </row>
        <row r="1081">
          <cell r="AG1081">
            <v>0</v>
          </cell>
        </row>
        <row r="1082">
          <cell r="AG1082">
            <v>0</v>
          </cell>
        </row>
        <row r="1083">
          <cell r="AG1083">
            <v>561450.94748813414</v>
          </cell>
        </row>
        <row r="1084">
          <cell r="AG1084">
            <v>0</v>
          </cell>
        </row>
        <row r="1085">
          <cell r="AG1085">
            <v>0</v>
          </cell>
        </row>
        <row r="1086">
          <cell r="AG1086">
            <v>0</v>
          </cell>
        </row>
        <row r="1090">
          <cell r="AG1090">
            <v>56810.292481002129</v>
          </cell>
        </row>
        <row r="1091">
          <cell r="AG1091">
            <v>0</v>
          </cell>
        </row>
        <row r="1092">
          <cell r="AG1092">
            <v>0</v>
          </cell>
        </row>
        <row r="1093">
          <cell r="AG1093">
            <v>0</v>
          </cell>
        </row>
        <row r="1094">
          <cell r="AG1094">
            <v>0</v>
          </cell>
        </row>
        <row r="1095">
          <cell r="AG1095">
            <v>0</v>
          </cell>
        </row>
        <row r="1096">
          <cell r="AG1096">
            <v>15206.505484580011</v>
          </cell>
        </row>
        <row r="1097">
          <cell r="AG1097">
            <v>0</v>
          </cell>
        </row>
        <row r="1098">
          <cell r="AG1098">
            <v>0</v>
          </cell>
        </row>
        <row r="1103">
          <cell r="AG1103">
            <v>0</v>
          </cell>
        </row>
        <row r="1107">
          <cell r="AG1107">
            <v>0</v>
          </cell>
        </row>
        <row r="1112">
          <cell r="AG1112">
            <v>0</v>
          </cell>
        </row>
        <row r="1123">
          <cell r="AG1123">
            <v>872.16970535431574</v>
          </cell>
        </row>
        <row r="1125">
          <cell r="AG1125">
            <v>0</v>
          </cell>
        </row>
        <row r="1127">
          <cell r="AG1127">
            <v>10294.054225680906</v>
          </cell>
        </row>
        <row r="1132">
          <cell r="AG1132">
            <v>0</v>
          </cell>
        </row>
        <row r="1135">
          <cell r="AG1135">
            <v>216.7592732809463</v>
          </cell>
        </row>
        <row r="1136">
          <cell r="AG1136">
            <v>0</v>
          </cell>
        </row>
        <row r="1137">
          <cell r="AG1137">
            <v>14.133093145343381</v>
          </cell>
        </row>
        <row r="1138">
          <cell r="AG1138">
            <v>25143.711613710278</v>
          </cell>
        </row>
        <row r="1139">
          <cell r="AG1139">
            <v>0</v>
          </cell>
        </row>
        <row r="1140">
          <cell r="AG1140">
            <v>0</v>
          </cell>
        </row>
        <row r="1141">
          <cell r="AG1141">
            <v>0</v>
          </cell>
        </row>
        <row r="1142">
          <cell r="AG1142">
            <v>0</v>
          </cell>
        </row>
        <row r="1143">
          <cell r="AG1143">
            <v>0</v>
          </cell>
        </row>
        <row r="1148">
          <cell r="AG1148">
            <v>0</v>
          </cell>
        </row>
        <row r="1158">
          <cell r="AG1158">
            <v>0</v>
          </cell>
        </row>
        <row r="1166">
          <cell r="AG1166">
            <v>0</v>
          </cell>
        </row>
        <row r="1174">
          <cell r="AG1174">
            <v>0</v>
          </cell>
        </row>
        <row r="1183">
          <cell r="AG1183">
            <v>0</v>
          </cell>
        </row>
        <row r="1194">
          <cell r="AG1194">
            <v>0</v>
          </cell>
        </row>
        <row r="1202">
          <cell r="AG1202">
            <v>154389.61535114929</v>
          </cell>
        </row>
        <row r="1213">
          <cell r="AG1213">
            <v>-835.98073697774475</v>
          </cell>
        </row>
        <row r="1218">
          <cell r="AG1218">
            <v>0</v>
          </cell>
        </row>
        <row r="1276">
          <cell r="AG1276">
            <v>682802.44100470957</v>
          </cell>
        </row>
        <row r="1294">
          <cell r="AG1294">
            <v>-433227.37494349119</v>
          </cell>
        </row>
        <row r="1332">
          <cell r="AG1332">
            <v>1220.1018575969101</v>
          </cell>
        </row>
        <row r="1349">
          <cell r="AG1349">
            <v>9002.8687430767259</v>
          </cell>
        </row>
        <row r="1368">
          <cell r="AG1368">
            <v>0</v>
          </cell>
        </row>
        <row r="1375">
          <cell r="AG1375">
            <v>0</v>
          </cell>
        </row>
        <row r="1382">
          <cell r="AG1382">
            <v>0</v>
          </cell>
        </row>
        <row r="1389">
          <cell r="AG1389">
            <v>0</v>
          </cell>
        </row>
        <row r="1396">
          <cell r="AG1396">
            <v>0</v>
          </cell>
        </row>
        <row r="1403">
          <cell r="AG1403">
            <v>0</v>
          </cell>
        </row>
        <row r="1408">
          <cell r="AG1408">
            <v>0</v>
          </cell>
        </row>
        <row r="1419">
          <cell r="AG1419">
            <v>0</v>
          </cell>
        </row>
        <row r="1424">
          <cell r="AG1424">
            <v>0</v>
          </cell>
        </row>
        <row r="1429">
          <cell r="AG1429">
            <v>0</v>
          </cell>
        </row>
        <row r="1434">
          <cell r="AG1434">
            <v>0</v>
          </cell>
        </row>
        <row r="1439">
          <cell r="AG1439">
            <v>0</v>
          </cell>
        </row>
        <row r="1444">
          <cell r="AG1444">
            <v>0</v>
          </cell>
        </row>
        <row r="1449">
          <cell r="AG1449">
            <v>0</v>
          </cell>
        </row>
        <row r="1461">
          <cell r="AG1461">
            <v>0</v>
          </cell>
        </row>
        <row r="1466">
          <cell r="AG1466">
            <v>0</v>
          </cell>
        </row>
        <row r="1471">
          <cell r="AG1471">
            <v>0</v>
          </cell>
        </row>
        <row r="1476">
          <cell r="AG1476">
            <v>0</v>
          </cell>
        </row>
        <row r="1481">
          <cell r="AG1481">
            <v>0</v>
          </cell>
        </row>
        <row r="1486">
          <cell r="AG1486">
            <v>0</v>
          </cell>
        </row>
        <row r="1491">
          <cell r="AG1491">
            <v>0</v>
          </cell>
        </row>
        <row r="1497">
          <cell r="AG1497">
            <v>0</v>
          </cell>
        </row>
        <row r="1538">
          <cell r="AG1538">
            <v>0</v>
          </cell>
        </row>
        <row r="1556">
          <cell r="AG1556">
            <v>0</v>
          </cell>
        </row>
        <row r="1561">
          <cell r="AG1561">
            <v>0</v>
          </cell>
        </row>
        <row r="1568">
          <cell r="AG1568">
            <v>0</v>
          </cell>
        </row>
        <row r="1583">
          <cell r="H1583">
            <v>15281456.530494425</v>
          </cell>
          <cell r="AG1583">
            <v>0</v>
          </cell>
        </row>
        <row r="1590">
          <cell r="H1590">
            <v>11374078.100113656</v>
          </cell>
          <cell r="AG1590">
            <v>0</v>
          </cell>
        </row>
        <row r="1596">
          <cell r="H1596">
            <v>184997296.41627666</v>
          </cell>
          <cell r="AG1596">
            <v>0</v>
          </cell>
        </row>
        <row r="1602">
          <cell r="H1602">
            <v>69279707.494527459</v>
          </cell>
          <cell r="AG1602">
            <v>0</v>
          </cell>
        </row>
        <row r="1608">
          <cell r="H1608">
            <v>194825659.94103575</v>
          </cell>
          <cell r="AG1608">
            <v>0</v>
          </cell>
        </row>
        <row r="1614">
          <cell r="H1614">
            <v>115253829.37929001</v>
          </cell>
          <cell r="AG1614">
            <v>0</v>
          </cell>
        </row>
        <row r="1620">
          <cell r="H1620">
            <v>516733.11491092551</v>
          </cell>
          <cell r="AG1620">
            <v>0</v>
          </cell>
        </row>
        <row r="1626">
          <cell r="H1626">
            <v>1205895.824762776</v>
          </cell>
          <cell r="AG1626">
            <v>0</v>
          </cell>
        </row>
        <row r="1632">
          <cell r="H1632">
            <v>1843970.6782873054</v>
          </cell>
          <cell r="AG1632">
            <v>0</v>
          </cell>
        </row>
        <row r="1636">
          <cell r="AG1636">
            <v>0</v>
          </cell>
        </row>
        <row r="1640">
          <cell r="H1640">
            <v>0</v>
          </cell>
        </row>
        <row r="1652">
          <cell r="H1652">
            <v>4566678.8961954499</v>
          </cell>
          <cell r="AG1652">
            <v>0</v>
          </cell>
        </row>
        <row r="1658">
          <cell r="H1658">
            <v>6200331.210666257</v>
          </cell>
          <cell r="AG1658">
            <v>0</v>
          </cell>
        </row>
        <row r="1664">
          <cell r="H1664">
            <v>117197700.28799777</v>
          </cell>
          <cell r="AG1664">
            <v>0</v>
          </cell>
        </row>
        <row r="1675">
          <cell r="H1675">
            <v>112481405.59180149</v>
          </cell>
        </row>
        <row r="1682">
          <cell r="H1682">
            <v>101166102.59175569</v>
          </cell>
        </row>
        <row r="1689">
          <cell r="H1689">
            <v>16150579.661044646</v>
          </cell>
        </row>
        <row r="1696">
          <cell r="H1696">
            <v>48087752.904791288</v>
          </cell>
        </row>
        <row r="1702">
          <cell r="H1702">
            <v>89815101.490831316</v>
          </cell>
          <cell r="AG1702">
            <v>0</v>
          </cell>
        </row>
        <row r="1709">
          <cell r="H1709">
            <v>44790634.261855371</v>
          </cell>
          <cell r="AG1709">
            <v>0</v>
          </cell>
        </row>
        <row r="1720">
          <cell r="H1720">
            <v>18140498.387760241</v>
          </cell>
          <cell r="AG1720">
            <v>18140498.387760241</v>
          </cell>
        </row>
        <row r="1727">
          <cell r="H1727">
            <v>1052032.2635645953</v>
          </cell>
        </row>
        <row r="1731">
          <cell r="H1731">
            <v>0</v>
          </cell>
          <cell r="AG1731">
            <v>0</v>
          </cell>
        </row>
        <row r="1732">
          <cell r="H1732">
            <v>0</v>
          </cell>
          <cell r="AG1732">
            <v>0</v>
          </cell>
        </row>
        <row r="1733">
          <cell r="H1733">
            <v>0</v>
          </cell>
          <cell r="AG1733">
            <v>0</v>
          </cell>
        </row>
        <row r="1734">
          <cell r="H1734">
            <v>0</v>
          </cell>
        </row>
        <row r="1740">
          <cell r="H1740">
            <v>10125934.910596197</v>
          </cell>
          <cell r="AG1740">
            <v>0</v>
          </cell>
        </row>
        <row r="1744">
          <cell r="AG1744">
            <v>0</v>
          </cell>
        </row>
        <row r="1748">
          <cell r="AG1748">
            <v>0</v>
          </cell>
        </row>
        <row r="1757">
          <cell r="AG1757">
            <v>22792.639799486373</v>
          </cell>
        </row>
        <row r="1758">
          <cell r="AG1758">
            <v>0</v>
          </cell>
        </row>
        <row r="1759">
          <cell r="AG1759">
            <v>0</v>
          </cell>
        </row>
        <row r="1760">
          <cell r="AG1760">
            <v>0</v>
          </cell>
        </row>
        <row r="1761">
          <cell r="AG1761">
            <v>5524.3557152940821</v>
          </cell>
        </row>
        <row r="1765">
          <cell r="AG1765">
            <v>356229.54920620186</v>
          </cell>
        </row>
        <row r="1766">
          <cell r="AG1766">
            <v>0</v>
          </cell>
        </row>
        <row r="1767">
          <cell r="AG1767">
            <v>0</v>
          </cell>
        </row>
        <row r="1768">
          <cell r="AG1768">
            <v>0</v>
          </cell>
        </row>
        <row r="1769">
          <cell r="AG1769">
            <v>0</v>
          </cell>
        </row>
        <row r="1770">
          <cell r="AG1770">
            <v>100057.21025003344</v>
          </cell>
        </row>
        <row r="1774">
          <cell r="AG1774">
            <v>83950.754356240126</v>
          </cell>
        </row>
        <row r="1775">
          <cell r="AG1775">
            <v>0</v>
          </cell>
        </row>
        <row r="1776">
          <cell r="AG1776">
            <v>0</v>
          </cell>
        </row>
        <row r="1777">
          <cell r="AG1777">
            <v>0</v>
          </cell>
        </row>
        <row r="1778">
          <cell r="AG1778">
            <v>0</v>
          </cell>
        </row>
        <row r="1779">
          <cell r="AG1779">
            <v>0</v>
          </cell>
        </row>
        <row r="1780">
          <cell r="AG1780">
            <v>60962.316553880417</v>
          </cell>
        </row>
        <row r="1781">
          <cell r="AG1781">
            <v>0</v>
          </cell>
        </row>
        <row r="1782">
          <cell r="AG1782">
            <v>0</v>
          </cell>
        </row>
        <row r="1786">
          <cell r="AG1786">
            <v>222510.70406331201</v>
          </cell>
        </row>
        <row r="1787">
          <cell r="AG1787">
            <v>8181.9201364654491</v>
          </cell>
        </row>
        <row r="1788">
          <cell r="AG1788">
            <v>0</v>
          </cell>
        </row>
        <row r="1789">
          <cell r="AG1789">
            <v>0</v>
          </cell>
        </row>
        <row r="1790">
          <cell r="AG1790">
            <v>0</v>
          </cell>
        </row>
        <row r="1791">
          <cell r="AG1791">
            <v>0</v>
          </cell>
        </row>
        <row r="1792">
          <cell r="AG1792">
            <v>0</v>
          </cell>
        </row>
        <row r="1793">
          <cell r="AG1793">
            <v>0</v>
          </cell>
        </row>
        <row r="1794">
          <cell r="AG1794">
            <v>0</v>
          </cell>
        </row>
        <row r="1798">
          <cell r="AG1798">
            <v>34248.618212491034</v>
          </cell>
        </row>
        <row r="1799">
          <cell r="AG1799">
            <v>0</v>
          </cell>
        </row>
        <row r="1800">
          <cell r="AG1800">
            <v>0</v>
          </cell>
        </row>
        <row r="1801">
          <cell r="AG1801">
            <v>383.6739056620213</v>
          </cell>
        </row>
        <row r="1802">
          <cell r="AG1802">
            <v>0</v>
          </cell>
        </row>
        <row r="1803">
          <cell r="AG1803">
            <v>0</v>
          </cell>
        </row>
        <row r="1807">
          <cell r="AG1807">
            <v>111416.59325612149</v>
          </cell>
        </row>
        <row r="1808">
          <cell r="AG1808">
            <v>0</v>
          </cell>
        </row>
        <row r="1809">
          <cell r="AG1809">
            <v>0</v>
          </cell>
        </row>
        <row r="1810">
          <cell r="AG1810">
            <v>4014.7642143966073</v>
          </cell>
        </row>
        <row r="1811">
          <cell r="AG1811">
            <v>0</v>
          </cell>
        </row>
        <row r="1812">
          <cell r="AG1812">
            <v>0</v>
          </cell>
        </row>
        <row r="1813">
          <cell r="AG1813">
            <v>0</v>
          </cell>
        </row>
        <row r="1814">
          <cell r="AG1814">
            <v>0</v>
          </cell>
        </row>
        <row r="1818">
          <cell r="AG1818">
            <v>112332.26290213803</v>
          </cell>
        </row>
        <row r="1819">
          <cell r="AG1819">
            <v>0</v>
          </cell>
        </row>
        <row r="1820">
          <cell r="AG1820">
            <v>0</v>
          </cell>
        </row>
        <row r="1821">
          <cell r="AG1821">
            <v>5371.4622514344428</v>
          </cell>
        </row>
        <row r="1822">
          <cell r="AG1822">
            <v>0</v>
          </cell>
        </row>
        <row r="1823">
          <cell r="AG1823">
            <v>0</v>
          </cell>
        </row>
        <row r="1824">
          <cell r="AG1824">
            <v>0</v>
          </cell>
        </row>
        <row r="1825">
          <cell r="AG1825">
            <v>0</v>
          </cell>
        </row>
        <row r="1829">
          <cell r="AG1829">
            <v>343644.49064303207</v>
          </cell>
        </row>
        <row r="1830">
          <cell r="AG1830">
            <v>0</v>
          </cell>
        </row>
        <row r="1831">
          <cell r="AG1831">
            <v>0</v>
          </cell>
        </row>
        <row r="1832">
          <cell r="AG1832">
            <v>1553.6643255939528</v>
          </cell>
        </row>
        <row r="1833">
          <cell r="AG1833">
            <v>0</v>
          </cell>
        </row>
        <row r="1834">
          <cell r="AG1834">
            <v>0</v>
          </cell>
        </row>
        <row r="1836">
          <cell r="AG1836">
            <v>0</v>
          </cell>
        </row>
        <row r="1843">
          <cell r="AG1843">
            <v>335843.18089089869</v>
          </cell>
        </row>
        <row r="1844">
          <cell r="AG1844">
            <v>9378.13928842313</v>
          </cell>
        </row>
        <row r="1845">
          <cell r="AG1845">
            <v>15699.478314587393</v>
          </cell>
        </row>
        <row r="1846">
          <cell r="AG1846">
            <v>110162.71151464102</v>
          </cell>
        </row>
        <row r="1847">
          <cell r="AG1847">
            <v>2195.0684462205809</v>
          </cell>
        </row>
        <row r="1848">
          <cell r="AG1848">
            <v>174304.76241200717</v>
          </cell>
        </row>
        <row r="1849">
          <cell r="AG1849">
            <v>299.73389603177679</v>
          </cell>
        </row>
        <row r="1850">
          <cell r="AG1850">
            <v>1676.148392889191</v>
          </cell>
        </row>
        <row r="1851">
          <cell r="AG1851">
            <v>-26.194269122424597</v>
          </cell>
        </row>
        <row r="1855">
          <cell r="AG1855">
            <v>4426.9811715724882</v>
          </cell>
        </row>
        <row r="1856">
          <cell r="AG1856">
            <v>0</v>
          </cell>
        </row>
        <row r="1857">
          <cell r="AG1857">
            <v>0</v>
          </cell>
        </row>
        <row r="1858">
          <cell r="AG1858">
            <v>0</v>
          </cell>
        </row>
        <row r="1859">
          <cell r="AG1859">
            <v>3361.5208422881674</v>
          </cell>
        </row>
        <row r="1860">
          <cell r="AG1860">
            <v>0</v>
          </cell>
        </row>
        <row r="1861">
          <cell r="AG1861">
            <v>0</v>
          </cell>
        </row>
        <row r="1862">
          <cell r="AG1862">
            <v>0</v>
          </cell>
        </row>
        <row r="1869">
          <cell r="AG1869">
            <v>0</v>
          </cell>
        </row>
        <row r="1873">
          <cell r="AG1873">
            <v>0</v>
          </cell>
        </row>
        <row r="1875">
          <cell r="AG1875">
            <v>0</v>
          </cell>
        </row>
        <row r="1883">
          <cell r="AG1883">
            <v>48134.263537467246</v>
          </cell>
        </row>
        <row r="1885">
          <cell r="AG1885">
            <v>-48134.263537467246</v>
          </cell>
        </row>
        <row r="1890">
          <cell r="AG1890">
            <v>0</v>
          </cell>
        </row>
        <row r="1892">
          <cell r="AG1892">
            <v>0</v>
          </cell>
        </row>
        <row r="1902">
          <cell r="AG1902">
            <v>204.26283700040253</v>
          </cell>
        </row>
        <row r="1910">
          <cell r="AG1910">
            <v>0</v>
          </cell>
        </row>
        <row r="1919">
          <cell r="AG1919">
            <v>0</v>
          </cell>
        </row>
        <row r="1920">
          <cell r="AG1920">
            <v>0</v>
          </cell>
        </row>
        <row r="1921">
          <cell r="AG1921">
            <v>0</v>
          </cell>
        </row>
        <row r="1924">
          <cell r="AG1924">
            <v>0</v>
          </cell>
        </row>
        <row r="1925">
          <cell r="AG1925">
            <v>180.3935430559485</v>
          </cell>
        </row>
        <row r="1926">
          <cell r="AG1926">
            <v>0</v>
          </cell>
        </row>
        <row r="1927">
          <cell r="AG1927">
            <v>0</v>
          </cell>
        </row>
        <row r="1931">
          <cell r="AG1931">
            <v>5002.7333050731759</v>
          </cell>
        </row>
        <row r="1932">
          <cell r="AG1932">
            <v>101.73401867180809</v>
          </cell>
        </row>
        <row r="1933">
          <cell r="AG1933">
            <v>396901.02818394318</v>
          </cell>
        </row>
        <row r="1934">
          <cell r="AG1934">
            <v>0</v>
          </cell>
        </row>
        <row r="1935">
          <cell r="AG1935">
            <v>0</v>
          </cell>
        </row>
        <row r="1936">
          <cell r="AG1936">
            <v>0</v>
          </cell>
        </row>
        <row r="1937">
          <cell r="AG1937">
            <v>0</v>
          </cell>
        </row>
        <row r="1947">
          <cell r="AG1947">
            <v>0</v>
          </cell>
        </row>
        <row r="1959">
          <cell r="AG1959">
            <v>0</v>
          </cell>
        </row>
        <row r="1960">
          <cell r="AG1960">
            <v>0</v>
          </cell>
        </row>
        <row r="1961">
          <cell r="AG1961">
            <v>0</v>
          </cell>
        </row>
        <row r="1962">
          <cell r="AG1962">
            <v>0</v>
          </cell>
        </row>
        <row r="1963">
          <cell r="AG1963">
            <v>0</v>
          </cell>
        </row>
        <row r="1964">
          <cell r="AG1964">
            <v>0</v>
          </cell>
        </row>
        <row r="1971">
          <cell r="AG1971">
            <v>0</v>
          </cell>
        </row>
        <row r="1975">
          <cell r="AG1975">
            <v>0</v>
          </cell>
        </row>
        <row r="1980">
          <cell r="AG1980">
            <v>0</v>
          </cell>
        </row>
        <row r="1987">
          <cell r="AG1987">
            <v>0</v>
          </cell>
        </row>
        <row r="1995">
          <cell r="AG1995">
            <v>0</v>
          </cell>
        </row>
        <row r="2000">
          <cell r="AG2000">
            <v>0</v>
          </cell>
        </row>
        <row r="2001">
          <cell r="AG2001">
            <v>0</v>
          </cell>
        </row>
        <row r="2002">
          <cell r="AG2002">
            <v>0</v>
          </cell>
        </row>
        <row r="2011">
          <cell r="AG2011">
            <v>0</v>
          </cell>
        </row>
        <row r="2015">
          <cell r="AG2015">
            <v>0</v>
          </cell>
        </row>
        <row r="2019">
          <cell r="AG2019">
            <v>0</v>
          </cell>
        </row>
        <row r="2034">
          <cell r="H2034">
            <v>128921.22893744383</v>
          </cell>
        </row>
        <row r="2035">
          <cell r="AG2035">
            <v>0</v>
          </cell>
        </row>
        <row r="2036">
          <cell r="AG2036">
            <v>0</v>
          </cell>
        </row>
        <row r="2037">
          <cell r="AG2037">
            <v>143033.0458033894</v>
          </cell>
        </row>
        <row r="2047">
          <cell r="AG2047">
            <v>0</v>
          </cell>
        </row>
        <row r="2052">
          <cell r="AG2052">
            <v>-270.73483302291777</v>
          </cell>
        </row>
        <row r="2058">
          <cell r="AG2058">
            <v>13140.555274701919</v>
          </cell>
        </row>
        <row r="2062">
          <cell r="AG2062">
            <v>32668.913618079881</v>
          </cell>
        </row>
        <row r="2067">
          <cell r="AG2067">
            <v>0</v>
          </cell>
        </row>
        <row r="2070">
          <cell r="AG2070">
            <v>6958.945902575887</v>
          </cell>
        </row>
        <row r="2081">
          <cell r="AG2081">
            <v>89.005769744383628</v>
          </cell>
        </row>
        <row r="2088">
          <cell r="AG2088">
            <v>8079.0817983031639</v>
          </cell>
        </row>
        <row r="2098">
          <cell r="AG2098">
            <v>0</v>
          </cell>
        </row>
        <row r="2099">
          <cell r="AG2099">
            <v>34021.493052327591</v>
          </cell>
        </row>
        <row r="2113">
          <cell r="AG2113">
            <v>0</v>
          </cell>
        </row>
        <row r="2118">
          <cell r="AG2118">
            <v>0</v>
          </cell>
        </row>
        <row r="2123">
          <cell r="AG2123">
            <v>0</v>
          </cell>
        </row>
        <row r="2136">
          <cell r="AG2136">
            <v>0</v>
          </cell>
        </row>
        <row r="2139">
          <cell r="H2139">
            <v>0</v>
          </cell>
        </row>
        <row r="2140">
          <cell r="AG2140">
            <v>0</v>
          </cell>
        </row>
        <row r="2143">
          <cell r="H2143">
            <v>-1235405.4542094748</v>
          </cell>
        </row>
        <row r="2144">
          <cell r="AG2144">
            <v>-8389.6405566527428</v>
          </cell>
        </row>
        <row r="2147">
          <cell r="H2147">
            <v>-3029085.4566001594</v>
          </cell>
        </row>
        <row r="2148">
          <cell r="AG2148">
            <v>-20570.524526720019</v>
          </cell>
        </row>
        <row r="2151">
          <cell r="H2151">
            <v>-3.4157553211878022E-2</v>
          </cell>
        </row>
        <row r="2152">
          <cell r="AG2152">
            <v>-2.3196400239771436E-4</v>
          </cell>
        </row>
        <row r="2155">
          <cell r="H2155">
            <v>0</v>
          </cell>
        </row>
        <row r="2156">
          <cell r="AG2156">
            <v>0</v>
          </cell>
        </row>
        <row r="2160">
          <cell r="AG2160">
            <v>0</v>
          </cell>
        </row>
        <row r="2168">
          <cell r="AG2168">
            <v>-92194.989314611012</v>
          </cell>
        </row>
        <row r="2171">
          <cell r="AG2171">
            <v>0</v>
          </cell>
        </row>
        <row r="2179">
          <cell r="AG2179">
            <v>-773.77773536357881</v>
          </cell>
        </row>
        <row r="2183">
          <cell r="AG2183">
            <v>0</v>
          </cell>
        </row>
        <row r="2184">
          <cell r="AG2184">
            <v>176949.25094638686</v>
          </cell>
        </row>
        <row r="2187">
          <cell r="AG2187">
            <v>0</v>
          </cell>
        </row>
        <row r="2194">
          <cell r="AG2194">
            <v>179296.05522516451</v>
          </cell>
        </row>
        <row r="2200">
          <cell r="AG2200">
            <v>0</v>
          </cell>
        </row>
        <row r="2206">
          <cell r="AG2206">
            <v>-42975.085173876068</v>
          </cell>
        </row>
        <row r="2207">
          <cell r="AG2207">
            <v>-26922.482423796235</v>
          </cell>
        </row>
        <row r="2216">
          <cell r="AG2216">
            <v>-3066488.6608194499</v>
          </cell>
        </row>
        <row r="2219">
          <cell r="AG2219">
            <v>864.02560103648705</v>
          </cell>
        </row>
        <row r="2222">
          <cell r="AG2222">
            <v>-64485.023674055643</v>
          </cell>
        </row>
        <row r="2228">
          <cell r="AG2228">
            <v>-93314.79160264344</v>
          </cell>
        </row>
        <row r="2241">
          <cell r="AG2241">
            <v>-5185.5181454456269</v>
          </cell>
        </row>
        <row r="2256">
          <cell r="AG2256">
            <v>0</v>
          </cell>
        </row>
        <row r="2262">
          <cell r="AG2262">
            <v>0</v>
          </cell>
        </row>
        <row r="2269">
          <cell r="AG2269">
            <v>0</v>
          </cell>
        </row>
        <row r="2282">
          <cell r="AG2282">
            <v>0</v>
          </cell>
        </row>
        <row r="2300">
          <cell r="AG2300">
            <v>0</v>
          </cell>
        </row>
        <row r="2309">
          <cell r="AG2309">
            <v>0</v>
          </cell>
        </row>
        <row r="2313">
          <cell r="AG2313">
            <v>0</v>
          </cell>
        </row>
        <row r="2317">
          <cell r="AG2317">
            <v>0</v>
          </cell>
        </row>
        <row r="2324">
          <cell r="AG2324">
            <v>0</v>
          </cell>
        </row>
        <row r="2328">
          <cell r="AG2328">
            <v>0</v>
          </cell>
        </row>
        <row r="2332">
          <cell r="AG2332">
            <v>0</v>
          </cell>
        </row>
        <row r="2336">
          <cell r="AG2336">
            <v>0</v>
          </cell>
        </row>
        <row r="2340">
          <cell r="AG2340">
            <v>0</v>
          </cell>
        </row>
        <row r="2344">
          <cell r="AG2344">
            <v>0</v>
          </cell>
        </row>
        <row r="2348">
          <cell r="AG2348">
            <v>-8280836.1699999999</v>
          </cell>
        </row>
        <row r="2352">
          <cell r="AG2352">
            <v>0</v>
          </cell>
        </row>
        <row r="2356">
          <cell r="AG2356">
            <v>0</v>
          </cell>
        </row>
        <row r="2360">
          <cell r="AG2360">
            <v>0</v>
          </cell>
        </row>
        <row r="2364">
          <cell r="AG2364">
            <v>0</v>
          </cell>
        </row>
        <row r="2368">
          <cell r="AG2368">
            <v>0</v>
          </cell>
        </row>
        <row r="2372">
          <cell r="AG2372">
            <v>162.25623558839229</v>
          </cell>
        </row>
        <row r="2382">
          <cell r="AG2382">
            <v>-552606.28300322534</v>
          </cell>
        </row>
        <row r="2383">
          <cell r="AG2383">
            <v>0</v>
          </cell>
        </row>
        <row r="2384">
          <cell r="AG2384">
            <v>0</v>
          </cell>
        </row>
        <row r="2385">
          <cell r="AG2385">
            <v>0</v>
          </cell>
        </row>
        <row r="2386">
          <cell r="AG2386">
            <v>0</v>
          </cell>
        </row>
        <row r="2387">
          <cell r="AG2387">
            <v>-80878.217305024489</v>
          </cell>
        </row>
        <row r="2388">
          <cell r="AG2388">
            <v>0</v>
          </cell>
        </row>
        <row r="2389">
          <cell r="AG2389">
            <v>0</v>
          </cell>
        </row>
        <row r="2390">
          <cell r="AG2390">
            <v>0</v>
          </cell>
        </row>
        <row r="2400">
          <cell r="AG2400">
            <v>0</v>
          </cell>
        </row>
        <row r="2403">
          <cell r="AG2403">
            <v>0</v>
          </cell>
        </row>
        <row r="2410">
          <cell r="AG2410">
            <v>0</v>
          </cell>
        </row>
        <row r="2411">
          <cell r="AG2411">
            <v>0</v>
          </cell>
        </row>
        <row r="2434">
          <cell r="AG2434">
            <v>0</v>
          </cell>
        </row>
        <row r="2441">
          <cell r="AG2441">
            <v>-10796.439863960213</v>
          </cell>
        </row>
        <row r="2443">
          <cell r="AG2443">
            <v>-191451.33410487621</v>
          </cell>
        </row>
        <row r="2449">
          <cell r="AG2449">
            <v>0</v>
          </cell>
        </row>
        <row r="2453">
          <cell r="AG2453">
            <v>-966.80456175128677</v>
          </cell>
        </row>
        <row r="2454">
          <cell r="AG2454">
            <v>0</v>
          </cell>
        </row>
        <row r="2455">
          <cell r="AG2455">
            <v>0</v>
          </cell>
        </row>
        <row r="2456">
          <cell r="AG2456">
            <v>0</v>
          </cell>
        </row>
        <row r="2457">
          <cell r="AG2457">
            <v>-75.304290127976827</v>
          </cell>
        </row>
        <row r="2458">
          <cell r="AG2458">
            <v>0</v>
          </cell>
        </row>
        <row r="2459">
          <cell r="AG2459">
            <v>-280651.93776917399</v>
          </cell>
        </row>
        <row r="2471">
          <cell r="AG2471">
            <v>-8728.8933272206759</v>
          </cell>
        </row>
      </sheetData>
      <sheetData sheetId="25"/>
      <sheetData sheetId="26">
        <row r="14">
          <cell r="A14" t="str">
            <v>A</v>
          </cell>
          <cell r="B14" t="str">
            <v>Direct Assignment</v>
          </cell>
        </row>
        <row r="15">
          <cell r="A15" t="str">
            <v>F10</v>
          </cell>
          <cell r="B15" t="str">
            <v xml:space="preserve">Coincident Peak, System </v>
          </cell>
          <cell r="C15">
            <v>0.75</v>
          </cell>
          <cell r="D15" t="str">
            <v>/</v>
          </cell>
          <cell r="E15">
            <v>0.25</v>
          </cell>
          <cell r="F15">
            <v>0.13711846467969196</v>
          </cell>
          <cell r="G15">
            <v>2.528882867586716E-2</v>
          </cell>
          <cell r="H15">
            <v>0.19005609905954446</v>
          </cell>
          <cell r="I15">
            <v>0.23859192838822588</v>
          </cell>
          <cell r="J15">
            <v>0.40508345399268908</v>
          </cell>
          <cell r="K15">
            <v>2.2596637159267847E-3</v>
          </cell>
          <cell r="L15">
            <v>1.0051989654422636E-3</v>
          </cell>
          <cell r="M15">
            <v>4.8577124182435337E-4</v>
          </cell>
          <cell r="N15">
            <v>1.0254271785880927E-4</v>
          </cell>
          <cell r="O15">
            <v>8.0485629293052817E-6</v>
          </cell>
          <cell r="P15">
            <v>1</v>
          </cell>
          <cell r="R15">
            <v>1.0254271785880927E-4</v>
          </cell>
          <cell r="S15">
            <v>0</v>
          </cell>
          <cell r="T15">
            <v>0</v>
          </cell>
          <cell r="U15">
            <v>1.0051989654422636E-3</v>
          </cell>
          <cell r="V15">
            <v>0</v>
          </cell>
          <cell r="W15">
            <v>0</v>
          </cell>
          <cell r="X15">
            <v>0</v>
          </cell>
          <cell r="Y15">
            <v>0</v>
          </cell>
        </row>
        <row r="16">
          <cell r="A16" t="str">
            <v>F11</v>
          </cell>
          <cell r="B16" t="str">
            <v xml:space="preserve">Coincident Peak, System </v>
          </cell>
          <cell r="C16">
            <v>0.5</v>
          </cell>
          <cell r="D16" t="str">
            <v>/</v>
          </cell>
          <cell r="E16">
            <v>0.5</v>
          </cell>
          <cell r="F16">
            <v>0.13453492890768334</v>
          </cell>
          <cell r="G16">
            <v>2.4355402123577501E-2</v>
          </cell>
          <cell r="H16">
            <v>0.1836405268477041</v>
          </cell>
          <cell r="I16">
            <v>0.24047392614192747</v>
          </cell>
          <cell r="J16">
            <v>0.41287882419901856</v>
          </cell>
          <cell r="K16">
            <v>2.1781018534132056E-3</v>
          </cell>
          <cell r="L16">
            <v>1.3212015843208978E-3</v>
          </cell>
          <cell r="M16">
            <v>4.6440879086187342E-4</v>
          </cell>
          <cell r="N16">
            <v>1.4266136809322369E-4</v>
          </cell>
          <cell r="O16">
            <v>1.0018183399917816E-5</v>
          </cell>
          <cell r="P16">
            <v>1</v>
          </cell>
          <cell r="R16">
            <v>1.4266136809322369E-4</v>
          </cell>
          <cell r="S16">
            <v>0</v>
          </cell>
          <cell r="T16">
            <v>0</v>
          </cell>
          <cell r="U16">
            <v>1.3212015843208978E-3</v>
          </cell>
          <cell r="V16">
            <v>0</v>
          </cell>
          <cell r="W16">
            <v>0</v>
          </cell>
          <cell r="X16">
            <v>0</v>
          </cell>
          <cell r="Y16">
            <v>0</v>
          </cell>
        </row>
        <row r="17">
          <cell r="A17" t="str">
            <v>F12</v>
          </cell>
          <cell r="B17" t="str">
            <v xml:space="preserve">Coincident Peak, System </v>
          </cell>
          <cell r="C17">
            <v>1</v>
          </cell>
          <cell r="D17" t="str">
            <v>/</v>
          </cell>
          <cell r="E17">
            <v>0</v>
          </cell>
          <cell r="F17">
            <v>0.13970200045170059</v>
          </cell>
          <cell r="G17">
            <v>2.6222255228156823E-2</v>
          </cell>
          <cell r="H17">
            <v>0.19647167127138485</v>
          </cell>
          <cell r="I17">
            <v>0.23670993063452428</v>
          </cell>
          <cell r="J17">
            <v>0.39728808378635955</v>
          </cell>
          <cell r="K17">
            <v>2.3412255784403639E-3</v>
          </cell>
          <cell r="L17">
            <v>6.8919634656362967E-4</v>
          </cell>
          <cell r="M17">
            <v>5.0713369278683332E-4</v>
          </cell>
          <cell r="N17">
            <v>6.2424067624394864E-5</v>
          </cell>
          <cell r="O17">
            <v>6.0789424586927476E-6</v>
          </cell>
          <cell r="P17">
            <v>1</v>
          </cell>
          <cell r="R17">
            <v>6.2424067624394864E-5</v>
          </cell>
          <cell r="S17">
            <v>0</v>
          </cell>
          <cell r="T17">
            <v>0</v>
          </cell>
          <cell r="U17">
            <v>6.8919634656362967E-4</v>
          </cell>
          <cell r="V17">
            <v>0</v>
          </cell>
          <cell r="W17">
            <v>0</v>
          </cell>
          <cell r="X17">
            <v>0</v>
          </cell>
          <cell r="Y17">
            <v>0</v>
          </cell>
        </row>
        <row r="18">
          <cell r="A18" t="str">
            <v>F13</v>
          </cell>
          <cell r="B18" t="str">
            <v>SS Generation Combustion Turbine</v>
          </cell>
          <cell r="C18" t="str">
            <v>SSCCT</v>
          </cell>
          <cell r="F18">
            <v>0.14134765049065057</v>
          </cell>
          <cell r="G18">
            <v>2.8614581992512007E-2</v>
          </cell>
          <cell r="H18">
            <v>0.21050162062900327</v>
          </cell>
          <cell r="I18">
            <v>0.23123565126568923</v>
          </cell>
          <cell r="J18">
            <v>0.38103722452357586</v>
          </cell>
          <cell r="K18">
            <v>6.2443095249706806E-3</v>
          </cell>
          <cell r="L18">
            <v>4.9851346097439185E-10</v>
          </cell>
          <cell r="M18">
            <v>1.0125066607558652E-3</v>
          </cell>
          <cell r="N18">
            <v>0</v>
          </cell>
          <cell r="O18">
            <v>6.4544143291060335E-6</v>
          </cell>
          <cell r="P18">
            <v>1</v>
          </cell>
          <cell r="R18">
            <v>0</v>
          </cell>
          <cell r="S18">
            <v>0</v>
          </cell>
          <cell r="T18">
            <v>0</v>
          </cell>
          <cell r="U18">
            <v>4.9851346097439185E-10</v>
          </cell>
          <cell r="V18">
            <v>0</v>
          </cell>
          <cell r="W18">
            <v>0</v>
          </cell>
          <cell r="X18">
            <v>0</v>
          </cell>
          <cell r="Y18">
            <v>0</v>
          </cell>
        </row>
        <row r="19">
          <cell r="A19" t="str">
            <v>F14</v>
          </cell>
          <cell r="B19" t="str">
            <v>SS Gen Combustion Turbine</v>
          </cell>
          <cell r="C19" t="str">
            <v>SSGCT</v>
          </cell>
          <cell r="F19">
            <v>0.13637881378376485</v>
          </cell>
          <cell r="G19">
            <v>2.7195019572458904E-2</v>
          </cell>
          <cell r="H19">
            <v>0.20142883367342462</v>
          </cell>
          <cell r="I19">
            <v>0.23533739612801613</v>
          </cell>
          <cell r="J19">
            <v>0.39181069486748688</v>
          </cell>
          <cell r="K19">
            <v>6.2728773330731121E-3</v>
          </cell>
          <cell r="L19">
            <v>4.9367875355993277E-4</v>
          </cell>
          <cell r="M19">
            <v>1.0187298804298416E-3</v>
          </cell>
          <cell r="N19">
            <v>5.4212988636592055E-5</v>
          </cell>
          <cell r="O19">
            <v>9.7430191492351267E-6</v>
          </cell>
          <cell r="P19">
            <v>1</v>
          </cell>
          <cell r="R19">
            <v>5.4212988636592055E-5</v>
          </cell>
          <cell r="S19">
            <v>0</v>
          </cell>
          <cell r="T19">
            <v>0</v>
          </cell>
          <cell r="U19">
            <v>4.9367875355993277E-4</v>
          </cell>
          <cell r="V19">
            <v>0</v>
          </cell>
          <cell r="W19">
            <v>0</v>
          </cell>
          <cell r="X19">
            <v>0</v>
          </cell>
          <cell r="Y19">
            <v>0</v>
          </cell>
        </row>
        <row r="20">
          <cell r="A20" t="str">
            <v>F15</v>
          </cell>
          <cell r="B20" t="str">
            <v>SS Capacity Cholla</v>
          </cell>
          <cell r="C20" t="str">
            <v>SSCCH</v>
          </cell>
          <cell r="F20">
            <v>0.15035938900263582</v>
          </cell>
          <cell r="G20">
            <v>2.5408334643241784E-2</v>
          </cell>
          <cell r="H20">
            <v>0.19099122218695563</v>
          </cell>
          <cell r="I20">
            <v>0.2363449522260806</v>
          </cell>
          <cell r="J20">
            <v>0.39403294424575885</v>
          </cell>
          <cell r="K20">
            <v>1.3205810847786792E-3</v>
          </cell>
          <cell r="L20">
            <v>1.1056185936935087E-3</v>
          </cell>
          <cell r="M20">
            <v>3.3096985806141583E-4</v>
          </cell>
          <cell r="N20">
            <v>1.0007690910006752E-4</v>
          </cell>
          <cell r="O20">
            <v>5.911249693778098E-6</v>
          </cell>
          <cell r="P20">
            <v>1</v>
          </cell>
          <cell r="R20">
            <v>1.0007690910006752E-4</v>
          </cell>
          <cell r="S20">
            <v>0</v>
          </cell>
          <cell r="T20">
            <v>0</v>
          </cell>
          <cell r="U20">
            <v>1.1056185936935087E-3</v>
          </cell>
          <cell r="V20">
            <v>0</v>
          </cell>
          <cell r="W20">
            <v>0</v>
          </cell>
          <cell r="X20">
            <v>0</v>
          </cell>
          <cell r="Y20">
            <v>0</v>
          </cell>
        </row>
        <row r="21">
          <cell r="A21" t="str">
            <v>F16</v>
          </cell>
          <cell r="B21" t="str">
            <v>SS Generation Cholla</v>
          </cell>
          <cell r="C21" t="str">
            <v>SSGCH</v>
          </cell>
          <cell r="F21">
            <v>0.14646007155767291</v>
          </cell>
          <cell r="G21">
            <v>2.4664316400072599E-2</v>
          </cell>
          <cell r="H21">
            <v>0.18583888110400187</v>
          </cell>
          <cell r="I21">
            <v>0.23829436458139336</v>
          </cell>
          <cell r="J21">
            <v>0.40170053505966652</v>
          </cell>
          <cell r="K21">
            <v>1.2751910688107741E-3</v>
          </cell>
          <cell r="L21">
            <v>1.3098888642634776E-3</v>
          </cell>
          <cell r="M21">
            <v>3.1871113584628968E-4</v>
          </cell>
          <cell r="N21">
            <v>1.3037038047514519E-4</v>
          </cell>
          <cell r="O21">
            <v>7.6698477972538247E-6</v>
          </cell>
          <cell r="P21">
            <v>1</v>
          </cell>
          <cell r="R21">
            <v>1.3037038047514519E-4</v>
          </cell>
          <cell r="S21">
            <v>0</v>
          </cell>
          <cell r="T21">
            <v>0</v>
          </cell>
          <cell r="U21">
            <v>1.3098888642634776E-3</v>
          </cell>
          <cell r="V21">
            <v>0</v>
          </cell>
          <cell r="W21">
            <v>0</v>
          </cell>
          <cell r="X21">
            <v>0</v>
          </cell>
          <cell r="Y21">
            <v>0</v>
          </cell>
        </row>
        <row r="22">
          <cell r="A22" t="str">
            <v>F17</v>
          </cell>
          <cell r="B22" t="str">
            <v>SS Capacity Contract</v>
          </cell>
          <cell r="C22" t="str">
            <v>SSCC</v>
          </cell>
          <cell r="F22">
            <v>0</v>
          </cell>
          <cell r="G22">
            <v>0</v>
          </cell>
          <cell r="H22">
            <v>0</v>
          </cell>
          <cell r="I22">
            <v>0</v>
          </cell>
          <cell r="J22">
            <v>0</v>
          </cell>
          <cell r="K22">
            <v>0</v>
          </cell>
          <cell r="L22">
            <v>0</v>
          </cell>
          <cell r="M22">
            <v>0</v>
          </cell>
          <cell r="N22">
            <v>0</v>
          </cell>
          <cell r="O22">
            <v>0</v>
          </cell>
          <cell r="P22">
            <v>1</v>
          </cell>
          <cell r="R22">
            <v>0</v>
          </cell>
          <cell r="S22">
            <v>0</v>
          </cell>
          <cell r="T22">
            <v>0</v>
          </cell>
          <cell r="U22">
            <v>0</v>
          </cell>
          <cell r="V22">
            <v>0</v>
          </cell>
          <cell r="W22">
            <v>0</v>
          </cell>
          <cell r="X22">
            <v>0</v>
          </cell>
          <cell r="Y22">
            <v>0</v>
          </cell>
        </row>
        <row r="23">
          <cell r="A23" t="str">
            <v>F18</v>
          </cell>
          <cell r="B23" t="str">
            <v>SS Generation Contract</v>
          </cell>
          <cell r="C23" t="str">
            <v>SSGC</v>
          </cell>
          <cell r="F23">
            <v>0</v>
          </cell>
          <cell r="G23">
            <v>0</v>
          </cell>
          <cell r="H23">
            <v>0</v>
          </cell>
          <cell r="I23">
            <v>0</v>
          </cell>
          <cell r="J23">
            <v>0</v>
          </cell>
          <cell r="K23">
            <v>0</v>
          </cell>
          <cell r="L23">
            <v>0</v>
          </cell>
          <cell r="M23">
            <v>0</v>
          </cell>
          <cell r="N23">
            <v>0</v>
          </cell>
          <cell r="O23">
            <v>0</v>
          </cell>
          <cell r="P23">
            <v>1</v>
          </cell>
          <cell r="R23">
            <v>0</v>
          </cell>
          <cell r="S23">
            <v>0</v>
          </cell>
          <cell r="T23">
            <v>0</v>
          </cell>
          <cell r="U23">
            <v>0</v>
          </cell>
          <cell r="V23">
            <v>0</v>
          </cell>
          <cell r="W23">
            <v>0</v>
          </cell>
          <cell r="X23">
            <v>0</v>
          </cell>
          <cell r="Y23">
            <v>0</v>
          </cell>
        </row>
        <row r="24">
          <cell r="A24" t="str">
            <v>F20</v>
          </cell>
          <cell r="B24" t="str">
            <v>12 Weighted Distribution Peaks</v>
          </cell>
          <cell r="F24">
            <v>0.2991499143326416</v>
          </cell>
          <cell r="G24">
            <v>3.8889685435023157E-2</v>
          </cell>
          <cell r="H24">
            <v>0.29060924993164622</v>
          </cell>
          <cell r="I24">
            <v>0.36455182094817801</v>
          </cell>
          <cell r="J24">
            <v>0</v>
          </cell>
          <cell r="K24">
            <v>2.7648252822818705E-3</v>
          </cell>
          <cell r="L24">
            <v>3.1650974140124116E-3</v>
          </cell>
          <cell r="M24">
            <v>5.7912311574561011E-4</v>
          </cell>
          <cell r="N24">
            <v>2.8097779813115911E-4</v>
          </cell>
          <cell r="O24">
            <v>9.3057423397379572E-6</v>
          </cell>
          <cell r="P24">
            <v>1</v>
          </cell>
          <cell r="R24">
            <v>2.8097779813115911E-4</v>
          </cell>
          <cell r="S24">
            <v>0</v>
          </cell>
          <cell r="T24">
            <v>0</v>
          </cell>
          <cell r="U24">
            <v>3.1650974140124116E-3</v>
          </cell>
          <cell r="V24">
            <v>0</v>
          </cell>
          <cell r="W24">
            <v>0</v>
          </cell>
          <cell r="X24">
            <v>0</v>
          </cell>
          <cell r="Y24">
            <v>0</v>
          </cell>
        </row>
        <row r="25">
          <cell r="A25" t="str">
            <v>F21</v>
          </cell>
          <cell r="B25" t="str">
            <v>Transformers      - NCP</v>
          </cell>
          <cell r="F25">
            <v>0.47696705914900295</v>
          </cell>
          <cell r="G25">
            <v>5.4110053815390829E-2</v>
          </cell>
          <cell r="H25">
            <v>0.40268935089199642</v>
          </cell>
          <cell r="I25">
            <v>4.538114518194173E-2</v>
          </cell>
          <cell r="J25">
            <v>0</v>
          </cell>
          <cell r="K25">
            <v>1.4211109841076595E-2</v>
          </cell>
          <cell r="L25">
            <v>4.2712844787559231E-3</v>
          </cell>
          <cell r="M25">
            <v>1.8083601662937925E-3</v>
          </cell>
          <cell r="N25">
            <v>5.5441129222908803E-4</v>
          </cell>
          <cell r="O25">
            <v>7.2251833128176633E-6</v>
          </cell>
          <cell r="P25">
            <v>1</v>
          </cell>
          <cell r="R25">
            <v>5.5441129222908803E-4</v>
          </cell>
          <cell r="S25">
            <v>0</v>
          </cell>
          <cell r="T25">
            <v>0</v>
          </cell>
          <cell r="U25">
            <v>4.2712844787559231E-3</v>
          </cell>
          <cell r="V25">
            <v>0</v>
          </cell>
          <cell r="W25">
            <v>0</v>
          </cell>
          <cell r="X25">
            <v>0</v>
          </cell>
          <cell r="Y25">
            <v>0</v>
          </cell>
        </row>
        <row r="26">
          <cell r="A26" t="str">
            <v>F22</v>
          </cell>
          <cell r="B26" t="str">
            <v>Secondary Lines - NCP</v>
          </cell>
          <cell r="F26">
            <v>0.89811262339407449</v>
          </cell>
          <cell r="G26">
            <v>0.10188737660592551</v>
          </cell>
          <cell r="H26">
            <v>0</v>
          </cell>
          <cell r="I26">
            <v>0</v>
          </cell>
          <cell r="J26">
            <v>0</v>
          </cell>
          <cell r="K26">
            <v>0</v>
          </cell>
          <cell r="L26">
            <v>0</v>
          </cell>
          <cell r="M26">
            <v>0</v>
          </cell>
          <cell r="N26">
            <v>0</v>
          </cell>
          <cell r="O26">
            <v>0</v>
          </cell>
          <cell r="P26">
            <v>1</v>
          </cell>
          <cell r="R26">
            <v>0</v>
          </cell>
          <cell r="S26">
            <v>0</v>
          </cell>
          <cell r="T26">
            <v>0</v>
          </cell>
          <cell r="U26">
            <v>0</v>
          </cell>
          <cell r="V26">
            <v>0</v>
          </cell>
          <cell r="W26">
            <v>0</v>
          </cell>
          <cell r="X26">
            <v>0</v>
          </cell>
          <cell r="Y26">
            <v>0</v>
          </cell>
        </row>
        <row r="27">
          <cell r="A27" t="str">
            <v>F23</v>
          </cell>
          <cell r="B27" t="str">
            <v>Max NCP (sec &amp; pri) - Facilities</v>
          </cell>
          <cell r="F27">
            <v>0.35952359301940018</v>
          </cell>
          <cell r="G27">
            <v>4.115906892493227E-2</v>
          </cell>
          <cell r="H27">
            <v>0.34628181082531684</v>
          </cell>
          <cell r="I27">
            <v>0.23731761468737528</v>
          </cell>
          <cell r="J27">
            <v>0</v>
          </cell>
          <cell r="K27">
            <v>1.0711912222980388E-2</v>
          </cell>
          <cell r="L27">
            <v>3.2195672911881326E-3</v>
          </cell>
          <cell r="M27">
            <v>1.3630881462109528E-3</v>
          </cell>
          <cell r="N27">
            <v>4.1789875415790978E-4</v>
          </cell>
          <cell r="O27">
            <v>5.4461284380574596E-6</v>
          </cell>
          <cell r="P27">
            <v>1</v>
          </cell>
          <cell r="R27">
            <v>4.1789875415790978E-4</v>
          </cell>
          <cell r="S27">
            <v>0</v>
          </cell>
          <cell r="T27">
            <v>0</v>
          </cell>
          <cell r="U27">
            <v>3.2195672911881326E-3</v>
          </cell>
          <cell r="V27">
            <v>0</v>
          </cell>
          <cell r="W27">
            <v>0</v>
          </cell>
          <cell r="X27">
            <v>0</v>
          </cell>
          <cell r="Y27">
            <v>0</v>
          </cell>
        </row>
        <row r="28">
          <cell r="A28" t="str">
            <v>F24</v>
          </cell>
          <cell r="B28" t="str">
            <v>12 Dist Peaks - Distance</v>
          </cell>
          <cell r="F28">
            <v>0.27168396442251785</v>
          </cell>
          <cell r="G28">
            <v>4.190629857711349E-2</v>
          </cell>
          <cell r="H28">
            <v>0.30446015363309753</v>
          </cell>
          <cell r="I28">
            <v>0.37207396348272109</v>
          </cell>
          <cell r="J28">
            <v>0</v>
          </cell>
          <cell r="K28">
            <v>5.0807544812223595E-3</v>
          </cell>
          <cell r="L28">
            <v>2.9136112272467895E-3</v>
          </cell>
          <cell r="M28">
            <v>1.7188909289998823E-3</v>
          </cell>
          <cell r="N28">
            <v>1.5715829973774549E-4</v>
          </cell>
          <cell r="O28">
            <v>5.2049473433060739E-6</v>
          </cell>
          <cell r="P28">
            <v>1</v>
          </cell>
          <cell r="R28">
            <v>1.5715829973774549E-4</v>
          </cell>
          <cell r="S28">
            <v>0</v>
          </cell>
          <cell r="T28">
            <v>0</v>
          </cell>
          <cell r="U28">
            <v>2.9136112272467895E-3</v>
          </cell>
          <cell r="V28">
            <v>0</v>
          </cell>
          <cell r="W28">
            <v>0</v>
          </cell>
          <cell r="X28">
            <v>0</v>
          </cell>
          <cell r="Y28">
            <v>0</v>
          </cell>
        </row>
        <row r="29">
          <cell r="A29" t="str">
            <v>F25</v>
          </cell>
          <cell r="B29" t="str">
            <v>Max NCP (sec &amp; pri) x Feeder Dist Wgt. - Fac &amp; Dist.</v>
          </cell>
          <cell r="F29">
            <v>0.32560356883995795</v>
          </cell>
          <cell r="G29">
            <v>4.4227974702921509E-2</v>
          </cell>
          <cell r="H29">
            <v>0.3617739957083701</v>
          </cell>
          <cell r="I29">
            <v>0.24153864254651941</v>
          </cell>
          <cell r="J29">
            <v>0</v>
          </cell>
          <cell r="K29">
            <v>1.9629722494864582E-2</v>
          </cell>
          <cell r="L29">
            <v>2.9554843598854166E-3</v>
          </cell>
          <cell r="M29">
            <v>4.0344840105335207E-3</v>
          </cell>
          <cell r="N29">
            <v>2.3308967225002048E-4</v>
          </cell>
          <cell r="O29">
            <v>3.0376646975565094E-6</v>
          </cell>
          <cell r="P29">
            <v>1</v>
          </cell>
          <cell r="R29">
            <v>2.3308967225002048E-4</v>
          </cell>
          <cell r="S29">
            <v>0</v>
          </cell>
          <cell r="T29">
            <v>0</v>
          </cell>
          <cell r="U29">
            <v>2.9554843598854166E-3</v>
          </cell>
          <cell r="V29">
            <v>0</v>
          </cell>
          <cell r="W29">
            <v>0</v>
          </cell>
          <cell r="X29">
            <v>0</v>
          </cell>
          <cell r="Y29">
            <v>0</v>
          </cell>
        </row>
        <row r="30">
          <cell r="A30" t="str">
            <v>F26</v>
          </cell>
          <cell r="B30" t="str">
            <v xml:space="preserve">12 WDP &amp; Facilities  </v>
          </cell>
          <cell r="F30">
            <v>0.35904795662445349</v>
          </cell>
          <cell r="G30">
            <v>4.667647029203658E-2</v>
          </cell>
          <cell r="H30">
            <v>0.34879721626160393</v>
          </cell>
          <cell r="I30">
            <v>0.23731761468737528</v>
          </cell>
          <cell r="J30">
            <v>0</v>
          </cell>
          <cell r="K30">
            <v>3.3184193625510759E-3</v>
          </cell>
          <cell r="L30">
            <v>3.7988369863106398E-3</v>
          </cell>
          <cell r="M30">
            <v>6.9507949486235143E-4</v>
          </cell>
          <cell r="N30">
            <v>3.372372828549492E-4</v>
          </cell>
          <cell r="O30">
            <v>1.1169007951783325E-5</v>
          </cell>
          <cell r="P30">
            <v>1</v>
          </cell>
          <cell r="R30">
            <v>3.372372828549492E-4</v>
          </cell>
          <cell r="S30">
            <v>0</v>
          </cell>
          <cell r="T30">
            <v>0</v>
          </cell>
          <cell r="U30">
            <v>3.7988369863106398E-3</v>
          </cell>
          <cell r="V30">
            <v>0</v>
          </cell>
          <cell r="W30">
            <v>0</v>
          </cell>
          <cell r="X30">
            <v>0</v>
          </cell>
          <cell r="Y30">
            <v>0</v>
          </cell>
        </row>
        <row r="31">
          <cell r="A31" t="str">
            <v>F27</v>
          </cell>
          <cell r="B31" t="str">
            <v>12 WDP &amp; Facilities  - Composite 2</v>
          </cell>
          <cell r="F31">
            <v>0.35928577482192686</v>
          </cell>
          <cell r="G31">
            <v>4.3917769608484425E-2</v>
          </cell>
          <cell r="H31">
            <v>0.34753951354346041</v>
          </cell>
          <cell r="I31">
            <v>0.23731761468737528</v>
          </cell>
          <cell r="J31">
            <v>0</v>
          </cell>
          <cell r="K31">
            <v>7.0151657927657327E-3</v>
          </cell>
          <cell r="L31">
            <v>3.5092021387493864E-3</v>
          </cell>
          <cell r="M31">
            <v>1.0290838205366522E-3</v>
          </cell>
          <cell r="N31">
            <v>3.7756801850642952E-4</v>
          </cell>
          <cell r="O31">
            <v>8.3075681949203931E-6</v>
          </cell>
          <cell r="P31">
            <v>1</v>
          </cell>
          <cell r="R31">
            <v>3.7756801850642952E-4</v>
          </cell>
          <cell r="S31">
            <v>0</v>
          </cell>
          <cell r="T31">
            <v>0</v>
          </cell>
          <cell r="U31">
            <v>3.5092021387493864E-3</v>
          </cell>
          <cell r="V31">
            <v>0</v>
          </cell>
          <cell r="W31">
            <v>0</v>
          </cell>
          <cell r="X31">
            <v>0</v>
          </cell>
          <cell r="Y31">
            <v>0</v>
          </cell>
        </row>
        <row r="32">
          <cell r="A32" t="str">
            <v>F30</v>
          </cell>
          <cell r="B32" t="str">
            <v>MWH @ Input</v>
          </cell>
          <cell r="F32">
            <v>0.1293678573636661</v>
          </cell>
          <cell r="G32">
            <v>2.2488549018998178E-2</v>
          </cell>
          <cell r="H32">
            <v>0.17080938242402338</v>
          </cell>
          <cell r="I32">
            <v>0.24423792164933064</v>
          </cell>
          <cell r="J32">
            <v>0.42846956461167757</v>
          </cell>
          <cell r="K32">
            <v>2.0149781283860472E-3</v>
          </cell>
          <cell r="L32">
            <v>1.9532068220781658E-3</v>
          </cell>
          <cell r="M32">
            <v>4.2168388893691356E-4</v>
          </cell>
          <cell r="N32">
            <v>2.228986685620525E-4</v>
          </cell>
          <cell r="O32">
            <v>1.3957424341142882E-5</v>
          </cell>
          <cell r="P32">
            <v>1</v>
          </cell>
          <cell r="R32">
            <v>2.228986685620525E-4</v>
          </cell>
          <cell r="S32">
            <v>0</v>
          </cell>
          <cell r="T32">
            <v>0</v>
          </cell>
          <cell r="U32">
            <v>1.9532068220781658E-3</v>
          </cell>
          <cell r="V32">
            <v>0</v>
          </cell>
          <cell r="W32">
            <v>0</v>
          </cell>
          <cell r="X32">
            <v>0</v>
          </cell>
          <cell r="Y32">
            <v>0</v>
          </cell>
        </row>
        <row r="33">
          <cell r="A33" t="str">
            <v>F33</v>
          </cell>
          <cell r="B33" t="str">
            <v>SS Energy Combustion Turbine</v>
          </cell>
          <cell r="C33" t="str">
            <v>SSECT</v>
          </cell>
          <cell r="F33">
            <v>0.12147230366310764</v>
          </cell>
          <cell r="G33">
            <v>2.2936332312299593E-2</v>
          </cell>
          <cell r="H33">
            <v>0.17421047280668861</v>
          </cell>
          <cell r="I33">
            <v>0.24764263071499681</v>
          </cell>
          <cell r="J33">
            <v>0.42413110589921987</v>
          </cell>
          <cell r="K33">
            <v>6.3585807573804075E-3</v>
          </cell>
          <cell r="L33">
            <v>1.9747135186993481E-3</v>
          </cell>
          <cell r="M33">
            <v>1.0373995394517704E-3</v>
          </cell>
          <cell r="N33">
            <v>2.1685195454636822E-4</v>
          </cell>
          <cell r="O33">
            <v>1.9608833609622407E-5</v>
          </cell>
          <cell r="P33">
            <v>1</v>
          </cell>
          <cell r="R33">
            <v>2.1685195454636822E-4</v>
          </cell>
          <cell r="S33">
            <v>0</v>
          </cell>
          <cell r="T33">
            <v>0</v>
          </cell>
          <cell r="U33">
            <v>1.9747135186993481E-3</v>
          </cell>
          <cell r="V33">
            <v>0</v>
          </cell>
          <cell r="W33">
            <v>0</v>
          </cell>
          <cell r="X33">
            <v>0</v>
          </cell>
          <cell r="Y33">
            <v>0</v>
          </cell>
        </row>
        <row r="34">
          <cell r="A34" t="str">
            <v>F35</v>
          </cell>
          <cell r="B34" t="str">
            <v>SS Energy Cholla</v>
          </cell>
          <cell r="C34" t="str">
            <v>SSECH</v>
          </cell>
          <cell r="F34">
            <v>0.13476211922278417</v>
          </cell>
          <cell r="G34">
            <v>2.243226167056505E-2</v>
          </cell>
          <cell r="H34">
            <v>0.17038185785514054</v>
          </cell>
          <cell r="I34">
            <v>0.24414260164733165</v>
          </cell>
          <cell r="J34">
            <v>0.4247033075013894</v>
          </cell>
          <cell r="K34">
            <v>1.1390210209070591E-3</v>
          </cell>
          <cell r="L34">
            <v>1.922699675973384E-3</v>
          </cell>
          <cell r="M34">
            <v>2.81934969200911E-4</v>
          </cell>
          <cell r="N34">
            <v>2.2125079460037824E-4</v>
          </cell>
          <cell r="O34">
            <v>1.2945642107681007E-5</v>
          </cell>
          <cell r="P34">
            <v>1</v>
          </cell>
          <cell r="R34">
            <v>2.2125079460037824E-4</v>
          </cell>
          <cell r="S34">
            <v>0</v>
          </cell>
          <cell r="T34">
            <v>0</v>
          </cell>
          <cell r="U34">
            <v>1.922699675973384E-3</v>
          </cell>
          <cell r="V34">
            <v>0</v>
          </cell>
          <cell r="W34">
            <v>0</v>
          </cell>
          <cell r="X34">
            <v>0</v>
          </cell>
          <cell r="Y34">
            <v>0</v>
          </cell>
        </row>
        <row r="35">
          <cell r="A35" t="str">
            <v>F37</v>
          </cell>
          <cell r="B35" t="str">
            <v>SSystem Energy Purchase</v>
          </cell>
          <cell r="C35" t="str">
            <v>SSEC</v>
          </cell>
          <cell r="F35">
            <v>0</v>
          </cell>
          <cell r="G35">
            <v>0</v>
          </cell>
          <cell r="H35">
            <v>0</v>
          </cell>
          <cell r="I35">
            <v>0</v>
          </cell>
          <cell r="J35">
            <v>0</v>
          </cell>
          <cell r="K35">
            <v>0</v>
          </cell>
          <cell r="L35">
            <v>0</v>
          </cell>
          <cell r="M35">
            <v>0</v>
          </cell>
          <cell r="N35">
            <v>0</v>
          </cell>
          <cell r="O35">
            <v>0</v>
          </cell>
          <cell r="P35">
            <v>1</v>
          </cell>
          <cell r="R35">
            <v>0</v>
          </cell>
          <cell r="S35">
            <v>0</v>
          </cell>
          <cell r="T35">
            <v>0</v>
          </cell>
          <cell r="U35">
            <v>0</v>
          </cell>
          <cell r="V35">
            <v>0</v>
          </cell>
          <cell r="W35">
            <v>0</v>
          </cell>
          <cell r="X35">
            <v>0</v>
          </cell>
          <cell r="Y35">
            <v>0</v>
          </cell>
        </row>
        <row r="36">
          <cell r="A36" t="str">
            <v>F40</v>
          </cell>
          <cell r="B36" t="str">
            <v>Average Customers</v>
          </cell>
          <cell r="F36">
            <v>0.78294857882466329</v>
          </cell>
          <cell r="G36">
            <v>0.14197346798440139</v>
          </cell>
          <cell r="H36">
            <v>4.3433610798457999E-2</v>
          </cell>
          <cell r="I36">
            <v>5.660824082312655E-4</v>
          </cell>
          <cell r="J36">
            <v>1.910528127780521E-4</v>
          </cell>
          <cell r="K36">
            <v>4.1819337908084739E-3</v>
          </cell>
          <cell r="L36">
            <v>2.4327391493738634E-2</v>
          </cell>
          <cell r="M36">
            <v>2.2087204388953295E-4</v>
          </cell>
          <cell r="N36">
            <v>2.0579454215907465E-3</v>
          </cell>
          <cell r="O36">
            <v>9.9064421440471455E-5</v>
          </cell>
          <cell r="P36">
            <v>1</v>
          </cell>
          <cell r="R36">
            <v>2.0579454215907465E-3</v>
          </cell>
          <cell r="S36">
            <v>0</v>
          </cell>
          <cell r="T36">
            <v>0</v>
          </cell>
          <cell r="U36">
            <v>2.4327391493738634E-2</v>
          </cell>
          <cell r="V36">
            <v>0</v>
          </cell>
          <cell r="W36">
            <v>0</v>
          </cell>
          <cell r="X36">
            <v>0</v>
          </cell>
          <cell r="Y36">
            <v>0</v>
          </cell>
        </row>
        <row r="37">
          <cell r="A37" t="str">
            <v>F41</v>
          </cell>
          <cell r="B37" t="str">
            <v>Weighted Customers Acct 902</v>
          </cell>
          <cell r="F37">
            <v>0.71838003661607253</v>
          </cell>
          <cell r="G37">
            <v>0.20544752962174839</v>
          </cell>
          <cell r="H37">
            <v>6.2852081926153228E-2</v>
          </cell>
          <cell r="I37">
            <v>3.5148312502757718E-3</v>
          </cell>
          <cell r="J37">
            <v>1.8242508122425368E-3</v>
          </cell>
          <cell r="K37">
            <v>6.9962659943951181E-3</v>
          </cell>
          <cell r="L37">
            <v>5.2233741399101063E-4</v>
          </cell>
          <cell r="M37">
            <v>4.1635285289583093E-4</v>
          </cell>
          <cell r="N37">
            <v>4.4186483780022959E-5</v>
          </cell>
          <cell r="O37">
            <v>2.1270284455713062E-6</v>
          </cell>
          <cell r="P37">
            <v>1</v>
          </cell>
          <cell r="R37">
            <v>4.4186483780022959E-5</v>
          </cell>
          <cell r="S37">
            <v>0</v>
          </cell>
          <cell r="T37">
            <v>0</v>
          </cell>
          <cell r="U37">
            <v>5.2233741399101063E-4</v>
          </cell>
          <cell r="V37">
            <v>0</v>
          </cell>
          <cell r="W37">
            <v>0</v>
          </cell>
          <cell r="X37">
            <v>0</v>
          </cell>
          <cell r="Y37">
            <v>0</v>
          </cell>
        </row>
        <row r="38">
          <cell r="A38" t="str">
            <v>F42</v>
          </cell>
          <cell r="B38" t="str">
            <v>Weighted Customers Acct 903</v>
          </cell>
          <cell r="F38">
            <v>0.78654218542922494</v>
          </cell>
          <cell r="G38">
            <v>0.13475933422546368</v>
          </cell>
          <cell r="H38">
            <v>4.4072082656981169E-2</v>
          </cell>
          <cell r="I38">
            <v>4.1977033713737726E-3</v>
          </cell>
          <cell r="J38">
            <v>1.4167248878386484E-3</v>
          </cell>
          <cell r="K38">
            <v>4.3048051324217334E-3</v>
          </cell>
          <cell r="L38">
            <v>2.2486056475586529E-2</v>
          </cell>
          <cell r="M38">
            <v>2.2736158813272935E-4</v>
          </cell>
          <cell r="N38">
            <v>1.9021799762409582E-3</v>
          </cell>
          <cell r="O38">
            <v>9.1566256735954447E-5</v>
          </cell>
          <cell r="P38">
            <v>1</v>
          </cell>
          <cell r="R38">
            <v>1.9021799762409582E-3</v>
          </cell>
          <cell r="S38">
            <v>0</v>
          </cell>
          <cell r="T38">
            <v>0</v>
          </cell>
          <cell r="U38">
            <v>2.2486056475586529E-2</v>
          </cell>
          <cell r="V38">
            <v>0</v>
          </cell>
          <cell r="W38">
            <v>0</v>
          </cell>
          <cell r="X38">
            <v>0</v>
          </cell>
          <cell r="Y38">
            <v>0</v>
          </cell>
        </row>
        <row r="39">
          <cell r="A39" t="str">
            <v>F43</v>
          </cell>
          <cell r="B39" t="str">
            <v>Residential Split</v>
          </cell>
          <cell r="F39">
            <v>1</v>
          </cell>
          <cell r="G39">
            <v>0</v>
          </cell>
          <cell r="H39">
            <v>0</v>
          </cell>
          <cell r="I39">
            <v>0</v>
          </cell>
          <cell r="J39">
            <v>0</v>
          </cell>
          <cell r="K39">
            <v>0</v>
          </cell>
          <cell r="L39">
            <v>0</v>
          </cell>
          <cell r="M39">
            <v>0</v>
          </cell>
          <cell r="N39">
            <v>0</v>
          </cell>
          <cell r="O39">
            <v>0</v>
          </cell>
          <cell r="P39">
            <v>1</v>
          </cell>
          <cell r="R39">
            <v>0</v>
          </cell>
          <cell r="S39">
            <v>0</v>
          </cell>
          <cell r="T39">
            <v>0</v>
          </cell>
          <cell r="U39">
            <v>0</v>
          </cell>
          <cell r="V39">
            <v>0</v>
          </cell>
          <cell r="W39">
            <v>0</v>
          </cell>
          <cell r="X39">
            <v>0</v>
          </cell>
          <cell r="Y39">
            <v>0</v>
          </cell>
        </row>
        <row r="40">
          <cell r="A40" t="str">
            <v>F44</v>
          </cell>
          <cell r="B40" t="str">
            <v>Commercial Split</v>
          </cell>
          <cell r="F40">
            <v>0</v>
          </cell>
          <cell r="G40">
            <v>0.77453592895344492</v>
          </cell>
          <cell r="H40">
            <v>0.22546407104655503</v>
          </cell>
          <cell r="I40">
            <v>0</v>
          </cell>
          <cell r="J40">
            <v>0</v>
          </cell>
          <cell r="K40">
            <v>0</v>
          </cell>
          <cell r="L40">
            <v>0</v>
          </cell>
          <cell r="M40">
            <v>0</v>
          </cell>
          <cell r="N40">
            <v>0</v>
          </cell>
          <cell r="O40">
            <v>0</v>
          </cell>
          <cell r="P40">
            <v>1</v>
          </cell>
          <cell r="R40">
            <v>0</v>
          </cell>
          <cell r="S40">
            <v>0</v>
          </cell>
          <cell r="T40">
            <v>0</v>
          </cell>
          <cell r="U40">
            <v>0</v>
          </cell>
          <cell r="V40">
            <v>0</v>
          </cell>
          <cell r="W40">
            <v>0</v>
          </cell>
          <cell r="X40">
            <v>0</v>
          </cell>
          <cell r="Y40">
            <v>0</v>
          </cell>
        </row>
        <row r="41">
          <cell r="A41" t="str">
            <v>F45</v>
          </cell>
          <cell r="B41" t="str">
            <v>Industrial / Irrigation Split</v>
          </cell>
          <cell r="F41">
            <v>0</v>
          </cell>
          <cell r="G41">
            <v>0.48111130290670967</v>
          </cell>
          <cell r="H41">
            <v>0.24984486674944467</v>
          </cell>
          <cell r="I41">
            <v>2.9516030853172372E-2</v>
          </cell>
          <cell r="J41">
            <v>9.9616604129456766E-3</v>
          </cell>
          <cell r="K41">
            <v>0.21804967792781091</v>
          </cell>
          <cell r="L41">
            <v>0</v>
          </cell>
          <cell r="M41">
            <v>1.1516461149916776E-2</v>
          </cell>
          <cell r="N41">
            <v>0</v>
          </cell>
          <cell r="O41">
            <v>0</v>
          </cell>
          <cell r="P41">
            <v>1</v>
          </cell>
          <cell r="R41">
            <v>0</v>
          </cell>
          <cell r="S41">
            <v>0</v>
          </cell>
          <cell r="T41">
            <v>0</v>
          </cell>
          <cell r="U41">
            <v>0</v>
          </cell>
          <cell r="V41">
            <v>0</v>
          </cell>
          <cell r="W41">
            <v>0</v>
          </cell>
          <cell r="X41">
            <v>0</v>
          </cell>
          <cell r="Y41">
            <v>0</v>
          </cell>
        </row>
        <row r="42">
          <cell r="A42" t="str">
            <v>F46</v>
          </cell>
          <cell r="B42" t="str">
            <v>Lighting / OSPA  Split</v>
          </cell>
          <cell r="F42">
            <v>0</v>
          </cell>
          <cell r="G42">
            <v>0</v>
          </cell>
          <cell r="H42">
            <v>0</v>
          </cell>
          <cell r="I42">
            <v>0</v>
          </cell>
          <cell r="J42">
            <v>0</v>
          </cell>
          <cell r="K42">
            <v>0</v>
          </cell>
          <cell r="L42">
            <v>0.91855546154873757</v>
          </cell>
          <cell r="M42">
            <v>0</v>
          </cell>
          <cell r="N42">
            <v>7.7704056641581698E-2</v>
          </cell>
          <cell r="O42">
            <v>3.740481809680723E-3</v>
          </cell>
          <cell r="P42">
            <v>1</v>
          </cell>
          <cell r="R42">
            <v>7.7704056641581698E-2</v>
          </cell>
          <cell r="S42">
            <v>0</v>
          </cell>
          <cell r="T42">
            <v>0</v>
          </cell>
          <cell r="U42">
            <v>0.91855546154873757</v>
          </cell>
          <cell r="V42">
            <v>0</v>
          </cell>
          <cell r="W42">
            <v>0</v>
          </cell>
          <cell r="X42">
            <v>0</v>
          </cell>
          <cell r="Y42">
            <v>0</v>
          </cell>
        </row>
        <row r="43">
          <cell r="A43" t="str">
            <v>F47</v>
          </cell>
          <cell r="B43" t="str">
            <v>Wtd Customers Acct 902 - irrigation</v>
          </cell>
          <cell r="F43">
            <v>0.72016361234431292</v>
          </cell>
          <cell r="G43">
            <v>0.20595760953569811</v>
          </cell>
          <cell r="H43">
            <v>6.3008129480482442E-2</v>
          </cell>
          <cell r="I43">
            <v>3.5235577841259925E-3</v>
          </cell>
          <cell r="J43">
            <v>1.8287800158744546E-3</v>
          </cell>
          <cell r="K43">
            <v>4.5303817238116495E-3</v>
          </cell>
          <cell r="L43">
            <v>5.2363426006977239E-4</v>
          </cell>
          <cell r="M43">
            <v>4.1786635738595777E-4</v>
          </cell>
          <cell r="N43">
            <v>4.4296188860856733E-5</v>
          </cell>
          <cell r="O43">
            <v>2.1323093778292071E-6</v>
          </cell>
          <cell r="P43">
            <v>1</v>
          </cell>
          <cell r="R43">
            <v>4.4296188860856733E-5</v>
          </cell>
          <cell r="S43">
            <v>0</v>
          </cell>
          <cell r="T43">
            <v>0</v>
          </cell>
          <cell r="U43">
            <v>5.2363426006977239E-4</v>
          </cell>
          <cell r="V43">
            <v>0</v>
          </cell>
          <cell r="W43">
            <v>0</v>
          </cell>
          <cell r="X43">
            <v>0</v>
          </cell>
          <cell r="Y43">
            <v>0</v>
          </cell>
        </row>
        <row r="44">
          <cell r="A44" t="str">
            <v>F48</v>
          </cell>
          <cell r="B44" t="str">
            <v>Wtd Customers Acct 903 - irrigation</v>
          </cell>
          <cell r="F44">
            <v>0.78774262790227745</v>
          </cell>
          <cell r="G44">
            <v>0.13496500765460881</v>
          </cell>
          <cell r="H44">
            <v>4.4139346690465209E-2</v>
          </cell>
          <cell r="I44">
            <v>4.2041100225485252E-3</v>
          </cell>
          <cell r="J44">
            <v>1.4188871326101275E-3</v>
          </cell>
          <cell r="K44">
            <v>2.7848857866028744E-3</v>
          </cell>
          <cell r="L44">
            <v>2.2520375317912858E-2</v>
          </cell>
          <cell r="M44">
            <v>2.2797034926349662E-4</v>
          </cell>
          <cell r="N44">
            <v>1.9050831360169639E-3</v>
          </cell>
          <cell r="O44">
            <v>9.1706007693653283E-5</v>
          </cell>
          <cell r="P44">
            <v>1</v>
          </cell>
          <cell r="R44">
            <v>1.9050831360169639E-3</v>
          </cell>
          <cell r="S44">
            <v>0</v>
          </cell>
          <cell r="T44">
            <v>0</v>
          </cell>
          <cell r="U44">
            <v>2.2520375317912858E-2</v>
          </cell>
          <cell r="V44">
            <v>0</v>
          </cell>
          <cell r="W44">
            <v>0</v>
          </cell>
          <cell r="X44">
            <v>0</v>
          </cell>
          <cell r="Y44">
            <v>0</v>
          </cell>
        </row>
        <row r="45">
          <cell r="A45" t="str">
            <v>F50</v>
          </cell>
          <cell r="B45" t="str">
            <v>Customer Advances</v>
          </cell>
          <cell r="F45">
            <v>2.9925853026538076E-2</v>
          </cell>
          <cell r="G45">
            <v>1.7151697302240951E-2</v>
          </cell>
          <cell r="H45">
            <v>0.18960833374802827</v>
          </cell>
          <cell r="I45">
            <v>0.72774563115564639</v>
          </cell>
          <cell r="J45">
            <v>1.6773771746032194E-2</v>
          </cell>
          <cell r="K45">
            <v>8.5718330017953894E-3</v>
          </cell>
          <cell r="L45">
            <v>6.9885317205666082E-3</v>
          </cell>
          <cell r="M45">
            <v>1.6340591561510075E-3</v>
          </cell>
          <cell r="N45">
            <v>1.5807955408015119E-3</v>
          </cell>
          <cell r="O45">
            <v>1.9493602199644007E-5</v>
          </cell>
          <cell r="P45">
            <v>1</v>
          </cell>
          <cell r="R45">
            <v>1.5807955408015119E-3</v>
          </cell>
          <cell r="S45">
            <v>0</v>
          </cell>
          <cell r="T45">
            <v>0</v>
          </cell>
          <cell r="U45">
            <v>6.9885317205666082E-3</v>
          </cell>
          <cell r="V45">
            <v>0</v>
          </cell>
          <cell r="W45">
            <v>0</v>
          </cell>
          <cell r="X45">
            <v>0</v>
          </cell>
          <cell r="Y45">
            <v>0</v>
          </cell>
        </row>
        <row r="46">
          <cell r="A46" t="str">
            <v>F51</v>
          </cell>
          <cell r="B46" t="str">
            <v>Security Deposits</v>
          </cell>
          <cell r="F46">
            <v>0.60546867333539756</v>
          </cell>
          <cell r="G46">
            <v>4.8736394935561117E-2</v>
          </cell>
          <cell r="H46">
            <v>0.30671659673056489</v>
          </cell>
          <cell r="I46">
            <v>3.3864709101763993E-2</v>
          </cell>
          <cell r="J46">
            <v>0</v>
          </cell>
          <cell r="K46">
            <v>2.4274839206128098E-3</v>
          </cell>
          <cell r="L46">
            <v>2.3012609139607802E-3</v>
          </cell>
          <cell r="M46">
            <v>0</v>
          </cell>
          <cell r="N46">
            <v>4.8488106213889353E-4</v>
          </cell>
          <cell r="O46">
            <v>0</v>
          </cell>
          <cell r="P46">
            <v>1</v>
          </cell>
          <cell r="R46">
            <v>4.8488106213889353E-4</v>
          </cell>
          <cell r="S46">
            <v>0</v>
          </cell>
          <cell r="T46">
            <v>0</v>
          </cell>
          <cell r="U46">
            <v>2.3012609139607802E-3</v>
          </cell>
          <cell r="V46">
            <v>0</v>
          </cell>
          <cell r="W46">
            <v>0</v>
          </cell>
          <cell r="X46">
            <v>0</v>
          </cell>
          <cell r="Y46">
            <v>0</v>
          </cell>
        </row>
        <row r="47">
          <cell r="A47" t="str">
            <v>F60</v>
          </cell>
          <cell r="B47" t="str">
            <v>Meters</v>
          </cell>
          <cell r="F47">
            <v>0.43882459760597325</v>
          </cell>
          <cell r="G47">
            <v>0.10611722466064373</v>
          </cell>
          <cell r="H47">
            <v>0.13711762692082805</v>
          </cell>
          <cell r="I47">
            <v>1.9201870945668477E-2</v>
          </cell>
          <cell r="J47">
            <v>0.2921707064255511</v>
          </cell>
          <cell r="K47">
            <v>6.1261202743662594E-3</v>
          </cell>
          <cell r="L47">
            <v>0</v>
          </cell>
          <cell r="M47">
            <v>4.4185316696925041E-4</v>
          </cell>
          <cell r="N47">
            <v>0</v>
          </cell>
          <cell r="O47">
            <v>0</v>
          </cell>
          <cell r="P47">
            <v>1</v>
          </cell>
          <cell r="R47">
            <v>0</v>
          </cell>
          <cell r="S47">
            <v>0</v>
          </cell>
          <cell r="T47">
            <v>0</v>
          </cell>
          <cell r="U47">
            <v>0</v>
          </cell>
          <cell r="V47">
            <v>0</v>
          </cell>
          <cell r="W47">
            <v>0</v>
          </cell>
          <cell r="X47">
            <v>0</v>
          </cell>
          <cell r="Y47">
            <v>0</v>
          </cell>
        </row>
        <row r="48">
          <cell r="A48" t="str">
            <v>F70</v>
          </cell>
          <cell r="B48" t="str">
            <v>Services</v>
          </cell>
          <cell r="F48">
            <v>0.69438815520581876</v>
          </cell>
          <cell r="G48">
            <v>0.17349906313648156</v>
          </cell>
          <cell r="H48">
            <v>0.10561627595941649</v>
          </cell>
          <cell r="I48">
            <v>2.504423838883349E-3</v>
          </cell>
          <cell r="J48">
            <v>0</v>
          </cell>
          <cell r="K48">
            <v>0</v>
          </cell>
          <cell r="L48">
            <v>2.2083292338391694E-2</v>
          </cell>
          <cell r="M48">
            <v>0</v>
          </cell>
          <cell r="N48">
            <v>1.8188633741966012E-3</v>
          </cell>
          <cell r="O48">
            <v>8.9926146811368163E-5</v>
          </cell>
          <cell r="P48">
            <v>1</v>
          </cell>
          <cell r="R48">
            <v>1.8188633741966012E-3</v>
          </cell>
          <cell r="U48">
            <v>2.2083292338391694E-2</v>
          </cell>
          <cell r="V48">
            <v>0</v>
          </cell>
          <cell r="W48">
            <v>0</v>
          </cell>
          <cell r="X48">
            <v>0</v>
          </cell>
          <cell r="Y48">
            <v>0</v>
          </cell>
        </row>
        <row r="49">
          <cell r="A49" t="str">
            <v>F80</v>
          </cell>
          <cell r="B49" t="str">
            <v>Uncollectables</v>
          </cell>
          <cell r="F49">
            <v>0.87700847975718921</v>
          </cell>
          <cell r="G49">
            <v>1.7765624487311039E-2</v>
          </cell>
          <cell r="H49">
            <v>9.6806624131417551E-2</v>
          </cell>
          <cell r="I49">
            <v>1.2961847152623213E-2</v>
          </cell>
          <cell r="J49">
            <v>-3.2419917118296213E-3</v>
          </cell>
          <cell r="K49">
            <v>-1.0923481366602993E-3</v>
          </cell>
          <cell r="L49">
            <v>0</v>
          </cell>
          <cell r="M49">
            <v>-2.0823568005120838E-4</v>
          </cell>
          <cell r="N49">
            <v>0</v>
          </cell>
          <cell r="O49">
            <v>0</v>
          </cell>
          <cell r="P49">
            <v>1</v>
          </cell>
          <cell r="R49">
            <v>0</v>
          </cell>
          <cell r="U49">
            <v>0</v>
          </cell>
          <cell r="V49">
            <v>0</v>
          </cell>
          <cell r="W49">
            <v>0</v>
          </cell>
          <cell r="X49">
            <v>0</v>
          </cell>
          <cell r="Y49">
            <v>0</v>
          </cell>
        </row>
        <row r="50">
          <cell r="A50" t="str">
            <v>F90</v>
          </cell>
          <cell r="B50" t="str">
            <v>Account 908</v>
          </cell>
          <cell r="F50">
            <v>0.74512828359081196</v>
          </cell>
          <cell r="G50">
            <v>0.13511310966797718</v>
          </cell>
          <cell r="H50">
            <v>5.1611518465098288E-2</v>
          </cell>
          <cell r="I50">
            <v>1.4559287949303326E-2</v>
          </cell>
          <cell r="J50">
            <v>2.4262065745997617E-2</v>
          </cell>
          <cell r="K50">
            <v>4.0650554439676688E-3</v>
          </cell>
          <cell r="L50">
            <v>2.2985499794371058E-2</v>
          </cell>
          <cell r="M50">
            <v>2.3507691399361687E-4</v>
          </cell>
          <cell r="N50">
            <v>1.9462318443561554E-3</v>
          </cell>
          <cell r="O50">
            <v>9.3870584122906153E-5</v>
          </cell>
          <cell r="P50">
            <v>1</v>
          </cell>
          <cell r="R50">
            <v>1.9462318443561554E-3</v>
          </cell>
          <cell r="U50">
            <v>2.2985499794371058E-2</v>
          </cell>
          <cell r="V50">
            <v>0</v>
          </cell>
          <cell r="W50">
            <v>0</v>
          </cell>
          <cell r="X50">
            <v>0</v>
          </cell>
          <cell r="Y50">
            <v>0</v>
          </cell>
        </row>
        <row r="51">
          <cell r="A51" t="str">
            <v>F101</v>
          </cell>
          <cell r="B51" t="str">
            <v>Rate Base</v>
          </cell>
          <cell r="F51">
            <v>0.19102144183955383</v>
          </cell>
          <cell r="G51">
            <v>3.1952704538869919E-2</v>
          </cell>
          <cell r="H51">
            <v>0.20885622491225805</v>
          </cell>
          <cell r="I51">
            <v>0.22320971805802489</v>
          </cell>
          <cell r="J51">
            <v>0.33634563524055083</v>
          </cell>
          <cell r="K51">
            <v>2.6487386255184108E-3</v>
          </cell>
          <cell r="L51">
            <v>4.4167300870392966E-3</v>
          </cell>
          <cell r="M51">
            <v>5.2541140661152769E-4</v>
          </cell>
          <cell r="N51">
            <v>1.0137347848826646E-3</v>
          </cell>
          <cell r="O51">
            <v>9.6605066907189713E-6</v>
          </cell>
          <cell r="P51">
            <v>1</v>
          </cell>
          <cell r="R51">
            <v>8.3333333333333329E-2</v>
          </cell>
          <cell r="S51">
            <v>8.3333333333333329E-2</v>
          </cell>
          <cell r="T51">
            <v>8.3333333333333329E-2</v>
          </cell>
          <cell r="U51">
            <v>8.3333333333333329E-2</v>
          </cell>
          <cell r="V51">
            <v>8.3333333333333329E-2</v>
          </cell>
          <cell r="W51">
            <v>8.3333333333333329E-2</v>
          </cell>
          <cell r="X51">
            <v>0.2455832699129607</v>
          </cell>
          <cell r="Y51">
            <v>0.24898626521511733</v>
          </cell>
        </row>
        <row r="52">
          <cell r="A52" t="str">
            <v>F101G</v>
          </cell>
          <cell r="B52" t="str">
            <v>Generation Rate Base</v>
          </cell>
          <cell r="F52">
            <v>0.13597578088240175</v>
          </cell>
          <cell r="G52">
            <v>2.488331223769482E-2</v>
          </cell>
          <cell r="H52">
            <v>0.18865597477429902</v>
          </cell>
          <cell r="I52">
            <v>0.23935304135812385</v>
          </cell>
          <cell r="J52">
            <v>0.40727179858443513</v>
          </cell>
          <cell r="K52">
            <v>2.2136476663586241E-3</v>
          </cell>
          <cell r="L52">
            <v>1.0528988311933397E-3</v>
          </cell>
          <cell r="M52">
            <v>4.7613533715025935E-4</v>
          </cell>
          <cell r="N52">
            <v>1.0905105873622344E-4</v>
          </cell>
          <cell r="O52">
            <v>8.3592696074004485E-6</v>
          </cell>
          <cell r="P52">
            <v>1</v>
          </cell>
          <cell r="R52">
            <v>7.1428571428571425E-2</v>
          </cell>
          <cell r="S52">
            <v>7.1428571428571425E-2</v>
          </cell>
          <cell r="T52">
            <v>7.1428571428571425E-2</v>
          </cell>
          <cell r="U52">
            <v>7.1428571428571425E-2</v>
          </cell>
          <cell r="V52">
            <v>7.1428571428571425E-2</v>
          </cell>
          <cell r="W52">
            <v>7.1428571428571425E-2</v>
          </cell>
          <cell r="X52">
            <v>0.21323281545452094</v>
          </cell>
          <cell r="Y52">
            <v>0.21417666322697804</v>
          </cell>
        </row>
        <row r="53">
          <cell r="A53" t="str">
            <v>F101T</v>
          </cell>
          <cell r="B53" t="str">
            <v>Transmission Rate Base</v>
          </cell>
          <cell r="F53">
            <v>0.13621129656431721</v>
          </cell>
          <cell r="G53">
            <v>2.5117802610724552E-2</v>
          </cell>
          <cell r="H53">
            <v>0.19017487262301586</v>
          </cell>
          <cell r="I53">
            <v>0.23727512217127686</v>
          </cell>
          <cell r="J53">
            <v>0.4074816142030494</v>
          </cell>
          <cell r="K53">
            <v>2.2316977350348363E-3</v>
          </cell>
          <cell r="L53">
            <v>9.2911713559814949E-4</v>
          </cell>
          <cell r="M53">
            <v>4.818261728439698E-4</v>
          </cell>
          <cell r="N53">
            <v>8.8783646565061833E-5</v>
          </cell>
          <cell r="O53">
            <v>7.8671375740338091E-6</v>
          </cell>
          <cell r="P53">
            <v>1</v>
          </cell>
          <cell r="R53">
            <v>0.14285714285714285</v>
          </cell>
          <cell r="S53">
            <v>0.14285714285714285</v>
          </cell>
          <cell r="T53">
            <v>0.14285714285714285</v>
          </cell>
          <cell r="U53">
            <v>0.14285714285714285</v>
          </cell>
          <cell r="V53">
            <v>0.14285714285714285</v>
          </cell>
          <cell r="W53">
            <v>0.14285714285714285</v>
          </cell>
          <cell r="X53">
            <v>0.42764231143583042</v>
          </cell>
          <cell r="Y53">
            <v>0.42848264492486349</v>
          </cell>
        </row>
        <row r="54">
          <cell r="A54" t="str">
            <v>F101D</v>
          </cell>
          <cell r="B54" t="str">
            <v>Distribution Rate Base</v>
          </cell>
          <cell r="F54">
            <v>0.44670328436569895</v>
          </cell>
          <cell r="G54">
            <v>6.4391262514519668E-2</v>
          </cell>
          <cell r="H54">
            <v>0.30263023740109929</v>
          </cell>
          <cell r="I54">
            <v>0.15100183921238267</v>
          </cell>
          <cell r="J54">
            <v>4.2399848954134765E-3</v>
          </cell>
          <cell r="K54">
            <v>4.6645244225237657E-3</v>
          </cell>
          <cell r="L54">
            <v>2.0312485200507543E-2</v>
          </cell>
          <cell r="M54">
            <v>7.5114505002238624E-4</v>
          </cell>
          <cell r="N54">
            <v>5.2891756900357578E-3</v>
          </cell>
          <cell r="O54">
            <v>1.6061247797069218E-5</v>
          </cell>
          <cell r="P54">
            <v>1</v>
          </cell>
          <cell r="R54">
            <v>0.14285714285714285</v>
          </cell>
          <cell r="S54">
            <v>0.14285714285714285</v>
          </cell>
          <cell r="T54">
            <v>0.14285714285714285</v>
          </cell>
          <cell r="U54">
            <v>0.14285714285714285</v>
          </cell>
          <cell r="V54">
            <v>0.14285714285714285</v>
          </cell>
          <cell r="W54">
            <v>0.14285714285714285</v>
          </cell>
          <cell r="X54">
            <v>0.408258943370921</v>
          </cell>
          <cell r="Y54">
            <v>0.42328225288139276</v>
          </cell>
        </row>
        <row r="55">
          <cell r="A55" t="str">
            <v>F101R</v>
          </cell>
          <cell r="B55" t="str">
            <v>Retail Rate Base</v>
          </cell>
          <cell r="F55">
            <v>0.71997126830425762</v>
          </cell>
          <cell r="G55">
            <v>0.12471088301704786</v>
          </cell>
          <cell r="H55">
            <v>7.9887491912985178E-2</v>
          </cell>
          <cell r="I55">
            <v>3.0670179374956634E-2</v>
          </cell>
          <cell r="J55">
            <v>1.877795600526401E-2</v>
          </cell>
          <cell r="K55">
            <v>4.0045599366036111E-3</v>
          </cell>
          <cell r="L55">
            <v>1.9595829127931529E-2</v>
          </cell>
          <cell r="M55">
            <v>2.9674442431757027E-4</v>
          </cell>
          <cell r="N55">
            <v>2.0121171860751465E-3</v>
          </cell>
          <cell r="O55">
            <v>7.2970710558938133E-5</v>
          </cell>
          <cell r="P55">
            <v>1</v>
          </cell>
          <cell r="R55">
            <v>0.14285714285714285</v>
          </cell>
          <cell r="S55">
            <v>0.14285714285714285</v>
          </cell>
          <cell r="T55">
            <v>0.14285714285714285</v>
          </cell>
          <cell r="U55">
            <v>0.14285714285714285</v>
          </cell>
          <cell r="V55">
            <v>0.14285714285714285</v>
          </cell>
          <cell r="W55">
            <v>0.14285714285714285</v>
          </cell>
          <cell r="X55">
            <v>0.40897559944349704</v>
          </cell>
          <cell r="Y55">
            <v>0.42655931138535341</v>
          </cell>
        </row>
        <row r="56">
          <cell r="A56" t="str">
            <v>F101M</v>
          </cell>
          <cell r="B56" t="str">
            <v>Misc Rate Base</v>
          </cell>
          <cell r="F56">
            <v>0.1747591231098263</v>
          </cell>
          <cell r="G56">
            <v>2.9758952134617822E-2</v>
          </cell>
          <cell r="H56">
            <v>0.20160232475306025</v>
          </cell>
          <cell r="I56">
            <v>0.22949177570829762</v>
          </cell>
          <cell r="J56">
            <v>0.35704836740023843</v>
          </cell>
          <cell r="K56">
            <v>2.5102111192472683E-3</v>
          </cell>
          <cell r="L56">
            <v>3.5612047689141963E-3</v>
          </cell>
          <cell r="M56">
            <v>5.0747338973818968E-4</v>
          </cell>
          <cell r="N56">
            <v>7.506770746746541E-4</v>
          </cell>
          <cell r="O56">
            <v>9.8905413852467611E-6</v>
          </cell>
          <cell r="P56">
            <v>1</v>
          </cell>
          <cell r="R56">
            <v>0.14285714285714285</v>
          </cell>
          <cell r="S56">
            <v>0.14285714285714285</v>
          </cell>
          <cell r="T56">
            <v>0.14285714285714285</v>
          </cell>
          <cell r="U56">
            <v>0.14285714285714285</v>
          </cell>
          <cell r="V56">
            <v>0.14285714285714285</v>
          </cell>
          <cell r="W56">
            <v>0.14285714285714285</v>
          </cell>
          <cell r="X56">
            <v>0.42501022380251435</v>
          </cell>
          <cell r="Y56">
            <v>0.42782075149675391</v>
          </cell>
        </row>
        <row r="57">
          <cell r="A57" t="str">
            <v>F102</v>
          </cell>
          <cell r="B57" t="str">
            <v>SGP - System Gross Plant</v>
          </cell>
          <cell r="F57">
            <v>0.20035682611125133</v>
          </cell>
          <cell r="G57">
            <v>3.3101816681216346E-2</v>
          </cell>
          <cell r="H57">
            <v>0.21291966162741818</v>
          </cell>
          <cell r="I57">
            <v>0.22220037409972354</v>
          </cell>
          <cell r="J57">
            <v>0.32208414757509352</v>
          </cell>
          <cell r="K57">
            <v>2.7257892339797251E-3</v>
          </cell>
          <cell r="L57">
            <v>4.9392431992498912E-3</v>
          </cell>
          <cell r="M57">
            <v>5.3685319677269081E-4</v>
          </cell>
          <cell r="N57">
            <v>1.1257211814460735E-3</v>
          </cell>
          <cell r="O57">
            <v>9.5670938487392404E-6</v>
          </cell>
          <cell r="P57">
            <v>1</v>
          </cell>
          <cell r="R57">
            <v>0.14285714285714285</v>
          </cell>
          <cell r="S57">
            <v>0.14285714285714285</v>
          </cell>
          <cell r="T57">
            <v>0.14285714285714285</v>
          </cell>
          <cell r="U57">
            <v>0.14285714285714285</v>
          </cell>
          <cell r="V57">
            <v>0.14285714285714285</v>
          </cell>
          <cell r="W57">
            <v>0.14285714285714285</v>
          </cell>
          <cell r="X57">
            <v>0.42363218537217867</v>
          </cell>
          <cell r="Y57">
            <v>0.4274457073899825</v>
          </cell>
        </row>
        <row r="58">
          <cell r="A58" t="str">
            <v>F102G</v>
          </cell>
          <cell r="B58" t="str">
            <v>SGGP - System Gross Generation Plant</v>
          </cell>
          <cell r="F58">
            <v>0.13761698360089908</v>
          </cell>
          <cell r="G58">
            <v>2.5269422725487833E-2</v>
          </cell>
          <cell r="H58">
            <v>0.18991381185991518</v>
          </cell>
          <cell r="I58">
            <v>0.23855147040493935</v>
          </cell>
          <cell r="J58">
            <v>0.4048013987556533</v>
          </cell>
          <cell r="K58">
            <v>2.2366325856760187E-3</v>
          </cell>
          <cell r="L58">
            <v>1.0178044994430904E-3</v>
          </cell>
          <cell r="M58">
            <v>4.8075282704622988E-4</v>
          </cell>
          <cell r="N58">
            <v>1.0368190850615091E-4</v>
          </cell>
          <cell r="O58">
            <v>8.0408324339174489E-6</v>
          </cell>
          <cell r="P58">
            <v>1</v>
          </cell>
          <cell r="R58">
            <v>6.25E-2</v>
          </cell>
          <cell r="S58">
            <v>6.25E-2</v>
          </cell>
          <cell r="T58">
            <v>6.25E-2</v>
          </cell>
          <cell r="U58">
            <v>6.25E-2</v>
          </cell>
          <cell r="V58">
            <v>6.25E-2</v>
          </cell>
          <cell r="W58">
            <v>6.25E-2</v>
          </cell>
          <cell r="X58">
            <v>0.18648219550055692</v>
          </cell>
          <cell r="Y58">
            <v>0.18739631809149385</v>
          </cell>
        </row>
        <row r="59">
          <cell r="A59" t="str">
            <v>F102T</v>
          </cell>
          <cell r="B59" t="str">
            <v>SGTP - System Gross Transmission Plant</v>
          </cell>
          <cell r="F59">
            <v>0.13711846467969196</v>
          </cell>
          <cell r="G59">
            <v>2.5288828675867157E-2</v>
          </cell>
          <cell r="H59">
            <v>0.19005609905954446</v>
          </cell>
          <cell r="I59">
            <v>0.23859192838822585</v>
          </cell>
          <cell r="J59">
            <v>0.40508345399268902</v>
          </cell>
          <cell r="K59">
            <v>2.2596637159267843E-3</v>
          </cell>
          <cell r="L59">
            <v>1.0051989654422636E-3</v>
          </cell>
          <cell r="M59">
            <v>4.8577124182435342E-4</v>
          </cell>
          <cell r="N59">
            <v>1.0254271785880926E-4</v>
          </cell>
          <cell r="O59">
            <v>8.04856292930528E-6</v>
          </cell>
          <cell r="P59">
            <v>1</v>
          </cell>
          <cell r="R59">
            <v>0.14285714285714285</v>
          </cell>
          <cell r="S59">
            <v>0.14285714285714285</v>
          </cell>
          <cell r="T59">
            <v>0.14285714285714285</v>
          </cell>
          <cell r="U59">
            <v>0.14285714285714285</v>
          </cell>
          <cell r="V59">
            <v>0.14285714285714285</v>
          </cell>
          <cell r="W59">
            <v>0.14285714285714285</v>
          </cell>
          <cell r="X59">
            <v>0.42756622960598628</v>
          </cell>
          <cell r="Y59">
            <v>0.42846888585356974</v>
          </cell>
        </row>
        <row r="60">
          <cell r="A60" t="str">
            <v>F102D</v>
          </cell>
          <cell r="B60" t="str">
            <v>SGDP - System Gross Distribution Plant</v>
          </cell>
          <cell r="F60">
            <v>0.43794464409570999</v>
          </cell>
          <cell r="G60">
            <v>6.2676741809114894E-2</v>
          </cell>
          <cell r="H60">
            <v>0.29970001086969789</v>
          </cell>
          <cell r="I60">
            <v>0.16037438488792369</v>
          </cell>
          <cell r="J60">
            <v>9.2366961334288105E-3</v>
          </cell>
          <cell r="K60">
            <v>4.5500203735406993E-3</v>
          </cell>
          <cell r="L60">
            <v>1.9769835784176525E-2</v>
          </cell>
          <cell r="M60">
            <v>7.4358530682603306E-4</v>
          </cell>
          <cell r="N60">
            <v>4.988754649199221E-3</v>
          </cell>
          <cell r="O60">
            <v>1.5326090382195199E-5</v>
          </cell>
          <cell r="P60">
            <v>1</v>
          </cell>
          <cell r="R60">
            <v>0.14285714285714285</v>
          </cell>
          <cell r="S60">
            <v>0.14285714285714285</v>
          </cell>
          <cell r="T60">
            <v>0.14285714285714285</v>
          </cell>
          <cell r="U60">
            <v>0.14285714285714285</v>
          </cell>
          <cell r="V60">
            <v>0.14285714285714285</v>
          </cell>
          <cell r="W60">
            <v>0.14285714285714285</v>
          </cell>
          <cell r="X60">
            <v>0.40880159278725203</v>
          </cell>
          <cell r="Y60">
            <v>0.42358267392222931</v>
          </cell>
        </row>
        <row r="61">
          <cell r="A61" t="str">
            <v>F102R</v>
          </cell>
          <cell r="B61" t="str">
            <v>SGTP - System Gross Retail Plant</v>
          </cell>
          <cell r="F61">
            <v>0.20035682611125133</v>
          </cell>
          <cell r="G61">
            <v>3.3101816681216346E-2</v>
          </cell>
          <cell r="H61">
            <v>0.21291966162741818</v>
          </cell>
          <cell r="I61">
            <v>0.22220037409972354</v>
          </cell>
          <cell r="J61">
            <v>0.32208414757509352</v>
          </cell>
          <cell r="K61">
            <v>2.7257892339797251E-3</v>
          </cell>
          <cell r="L61">
            <v>4.9392431992498912E-3</v>
          </cell>
          <cell r="M61">
            <v>5.3685319677269081E-4</v>
          </cell>
          <cell r="N61">
            <v>1.1257211814460735E-3</v>
          </cell>
          <cell r="O61">
            <v>9.5670938487392404E-6</v>
          </cell>
          <cell r="P61">
            <v>1</v>
          </cell>
          <cell r="R61">
            <v>0.14285714285714285</v>
          </cell>
          <cell r="S61">
            <v>0.14285714285714285</v>
          </cell>
          <cell r="T61">
            <v>0.14285714285714285</v>
          </cell>
          <cell r="U61">
            <v>0.14285714285714285</v>
          </cell>
          <cell r="V61">
            <v>0.14285714285714285</v>
          </cell>
          <cell r="W61">
            <v>0.14285714285714285</v>
          </cell>
          <cell r="X61">
            <v>0.42363218537217867</v>
          </cell>
          <cell r="Y61">
            <v>0.4274457073899825</v>
          </cell>
        </row>
        <row r="62">
          <cell r="A62" t="str">
            <v>F102M</v>
          </cell>
          <cell r="B62" t="str">
            <v>SGDP - System Gross Misc Plant</v>
          </cell>
          <cell r="F62">
            <v>0.20035682611125133</v>
          </cell>
          <cell r="G62">
            <v>3.3101816681216346E-2</v>
          </cell>
          <cell r="H62">
            <v>0.21291966162741818</v>
          </cell>
          <cell r="I62">
            <v>0.22220037409972354</v>
          </cell>
          <cell r="J62">
            <v>0.32208414757509352</v>
          </cell>
          <cell r="K62">
            <v>2.7257892339797251E-3</v>
          </cell>
          <cell r="L62">
            <v>4.9392431992498912E-3</v>
          </cell>
          <cell r="M62">
            <v>5.3685319677269081E-4</v>
          </cell>
          <cell r="N62">
            <v>1.1257211814460735E-3</v>
          </cell>
          <cell r="O62">
            <v>9.5670938487392404E-6</v>
          </cell>
          <cell r="P62">
            <v>1</v>
          </cell>
          <cell r="R62">
            <v>0.14285714285714285</v>
          </cell>
          <cell r="S62">
            <v>0.14285714285714285</v>
          </cell>
          <cell r="T62">
            <v>0.14285714285714285</v>
          </cell>
          <cell r="U62">
            <v>0.14285714285714285</v>
          </cell>
          <cell r="V62">
            <v>0.14285714285714285</v>
          </cell>
          <cell r="W62">
            <v>0.14285714285714285</v>
          </cell>
          <cell r="X62">
            <v>0.42363218537217867</v>
          </cell>
          <cell r="Y62">
            <v>0.4274457073899825</v>
          </cell>
        </row>
        <row r="63">
          <cell r="A63" t="str">
            <v>F104</v>
          </cell>
          <cell r="B63" t="str">
            <v>SNP - System Net Plant</v>
          </cell>
          <cell r="F63">
            <v>0.19796850788178733</v>
          </cell>
          <cell r="G63">
            <v>3.293058023434519E-2</v>
          </cell>
          <cell r="H63">
            <v>0.21093851302831806</v>
          </cell>
          <cell r="I63">
            <v>0.22224250882380595</v>
          </cell>
          <cell r="J63">
            <v>0.32672281973253481</v>
          </cell>
          <cell r="K63">
            <v>2.7211011824505916E-3</v>
          </cell>
          <cell r="L63">
            <v>4.8173781623083636E-3</v>
          </cell>
          <cell r="M63">
            <v>5.3418980999203288E-4</v>
          </cell>
          <cell r="N63">
            <v>1.1144663798984867E-3</v>
          </cell>
          <cell r="O63">
            <v>9.9347645592681537E-6</v>
          </cell>
          <cell r="P63">
            <v>1</v>
          </cell>
          <cell r="R63">
            <v>6.25E-2</v>
          </cell>
          <cell r="S63">
            <v>6.25E-2</v>
          </cell>
          <cell r="T63">
            <v>6.25E-2</v>
          </cell>
          <cell r="U63">
            <v>6.25E-2</v>
          </cell>
          <cell r="V63">
            <v>6.25E-2</v>
          </cell>
          <cell r="W63">
            <v>6.25E-2</v>
          </cell>
          <cell r="X63">
            <v>0.18268262183769163</v>
          </cell>
          <cell r="Y63">
            <v>0.18638553362010152</v>
          </cell>
        </row>
        <row r="64">
          <cell r="A64" t="str">
            <v>F104G</v>
          </cell>
          <cell r="B64" t="str">
            <v>SNP - System Net Generation Plant</v>
          </cell>
          <cell r="F64">
            <v>0.13716451141828825</v>
          </cell>
          <cell r="G64">
            <v>2.5122045277937415E-2</v>
          </cell>
          <cell r="H64">
            <v>0.18891877984606309</v>
          </cell>
          <cell r="I64">
            <v>0.2388499745527243</v>
          </cell>
          <cell r="J64">
            <v>0.40606384155453484</v>
          </cell>
          <cell r="K64">
            <v>2.2245393797933645E-3</v>
          </cell>
          <cell r="L64">
            <v>1.0616950247903287E-3</v>
          </cell>
          <cell r="M64">
            <v>4.7757546734037695E-4</v>
          </cell>
          <cell r="N64">
            <v>1.0869833239167154E-4</v>
          </cell>
          <cell r="O64">
            <v>8.3391461364425239E-6</v>
          </cell>
          <cell r="P64">
            <v>1</v>
          </cell>
          <cell r="R64">
            <v>6.25E-2</v>
          </cell>
          <cell r="S64">
            <v>6.25E-2</v>
          </cell>
          <cell r="T64">
            <v>6.25E-2</v>
          </cell>
          <cell r="U64">
            <v>6.25E-2</v>
          </cell>
          <cell r="V64">
            <v>6.25E-2</v>
          </cell>
          <cell r="W64">
            <v>6.25E-2</v>
          </cell>
          <cell r="X64">
            <v>0.18643830497520966</v>
          </cell>
          <cell r="Y64">
            <v>0.18739130166760834</v>
          </cell>
        </row>
        <row r="65">
          <cell r="A65" t="str">
            <v>F104T</v>
          </cell>
          <cell r="B65" t="str">
            <v>SNP - System Net Transmission Plant</v>
          </cell>
          <cell r="F65">
            <v>0.13684485477809277</v>
          </cell>
          <cell r="G65">
            <v>2.5260489266445831E-2</v>
          </cell>
          <cell r="H65">
            <v>0.18993993215631841</v>
          </cell>
          <cell r="I65">
            <v>0.23865057890146543</v>
          </cell>
          <cell r="J65">
            <v>0.40547285796498422</v>
          </cell>
          <cell r="K65">
            <v>2.2573539931389905E-3</v>
          </cell>
          <cell r="L65">
            <v>9.8366902128589314E-4</v>
          </cell>
          <cell r="M65">
            <v>4.8550457546673524E-4</v>
          </cell>
          <cell r="N65">
            <v>9.672011868952908E-5</v>
          </cell>
          <cell r="O65">
            <v>8.0392241121772419E-6</v>
          </cell>
          <cell r="P65">
            <v>1</v>
          </cell>
          <cell r="R65">
            <v>6.25E-2</v>
          </cell>
          <cell r="S65">
            <v>6.25E-2</v>
          </cell>
          <cell r="T65">
            <v>6.25E-2</v>
          </cell>
          <cell r="U65">
            <v>6.25E-2</v>
          </cell>
          <cell r="V65">
            <v>6.25E-2</v>
          </cell>
          <cell r="W65">
            <v>6.25E-2</v>
          </cell>
          <cell r="X65">
            <v>0.18651633097871412</v>
          </cell>
          <cell r="Y65">
            <v>0.18740327988131047</v>
          </cell>
        </row>
        <row r="66">
          <cell r="A66" t="str">
            <v>F104D</v>
          </cell>
          <cell r="B66" t="str">
            <v>SNP - System Net Distribution Plant</v>
          </cell>
          <cell r="F66">
            <v>0.44357755948632227</v>
          </cell>
          <cell r="G66">
            <v>6.4075695244164163E-2</v>
          </cell>
          <cell r="H66">
            <v>0.30143663088741385</v>
          </cell>
          <cell r="I66">
            <v>0.15590432013414565</v>
          </cell>
          <cell r="J66">
            <v>4.0737796526411274E-3</v>
          </cell>
          <cell r="K66">
            <v>4.7112895822073184E-3</v>
          </cell>
          <cell r="L66">
            <v>2.0192914903958966E-2</v>
          </cell>
          <cell r="M66">
            <v>7.6002106996943849E-4</v>
          </cell>
          <cell r="N66">
            <v>5.251572933399392E-3</v>
          </cell>
          <cell r="O66">
            <v>1.6216105777866648E-5</v>
          </cell>
          <cell r="P66">
            <v>1</v>
          </cell>
          <cell r="R66">
            <v>0.14285714285714285</v>
          </cell>
          <cell r="S66">
            <v>0.14285714285714285</v>
          </cell>
          <cell r="T66">
            <v>0.14285714285714285</v>
          </cell>
          <cell r="U66">
            <v>0.14285714285714285</v>
          </cell>
          <cell r="V66">
            <v>0.14285714285714285</v>
          </cell>
          <cell r="W66">
            <v>0.14285714285714285</v>
          </cell>
          <cell r="X66">
            <v>0.40837851366746958</v>
          </cell>
          <cell r="Y66">
            <v>0.42331985563802915</v>
          </cell>
        </row>
        <row r="67">
          <cell r="A67" t="str">
            <v>F104R</v>
          </cell>
          <cell r="B67" t="str">
            <v>SNP - System Net Retail Plant</v>
          </cell>
          <cell r="F67">
            <v>0.74375298577872784</v>
          </cell>
          <cell r="G67">
            <v>0.12555327936352037</v>
          </cell>
          <cell r="H67">
            <v>8.1136335883004521E-2</v>
          </cell>
          <cell r="I67">
            <v>2.4195268188031971E-2</v>
          </cell>
          <cell r="J67">
            <v>-4.1809884057184832E-3</v>
          </cell>
          <cell r="K67">
            <v>4.3787455877530761E-3</v>
          </cell>
          <cell r="L67">
            <v>2.2383331989515167E-2</v>
          </cell>
          <cell r="M67">
            <v>3.0324471000819968E-4</v>
          </cell>
          <cell r="N67">
            <v>2.396671927151814E-3</v>
          </cell>
          <cell r="O67">
            <v>8.1124978005591108E-5</v>
          </cell>
          <cell r="P67">
            <v>1</v>
          </cell>
          <cell r="R67">
            <v>0.14285714285714285</v>
          </cell>
          <cell r="S67">
            <v>0.14285714285714285</v>
          </cell>
          <cell r="T67">
            <v>0.14285714285714285</v>
          </cell>
          <cell r="U67">
            <v>0.14285714285714285</v>
          </cell>
          <cell r="V67">
            <v>0.14285714285714285</v>
          </cell>
          <cell r="W67">
            <v>0.14285714285714285</v>
          </cell>
          <cell r="X67">
            <v>0.4061880965819134</v>
          </cell>
          <cell r="Y67">
            <v>0.42617475664427673</v>
          </cell>
        </row>
        <row r="68">
          <cell r="A68" t="str">
            <v>F104M</v>
          </cell>
          <cell r="B68" t="str">
            <v>SNP - System Net Misc Plant</v>
          </cell>
          <cell r="F68">
            <v>0.19796850788178733</v>
          </cell>
          <cell r="G68">
            <v>3.293058023434519E-2</v>
          </cell>
          <cell r="H68">
            <v>0.21093851302831806</v>
          </cell>
          <cell r="I68">
            <v>0.22224250882380595</v>
          </cell>
          <cell r="J68">
            <v>0.32672281973253481</v>
          </cell>
          <cell r="K68">
            <v>2.7211011824505916E-3</v>
          </cell>
          <cell r="L68">
            <v>4.8173781623083636E-3</v>
          </cell>
          <cell r="M68">
            <v>5.3418980999203288E-4</v>
          </cell>
          <cell r="N68">
            <v>1.1144663798984867E-3</v>
          </cell>
          <cell r="O68">
            <v>9.9347645592681537E-6</v>
          </cell>
          <cell r="P68">
            <v>1</v>
          </cell>
          <cell r="R68">
            <v>6.25E-2</v>
          </cell>
          <cell r="S68">
            <v>6.25E-2</v>
          </cell>
          <cell r="T68">
            <v>6.25E-2</v>
          </cell>
          <cell r="U68">
            <v>6.25E-2</v>
          </cell>
          <cell r="V68">
            <v>6.25E-2</v>
          </cell>
          <cell r="W68">
            <v>6.25E-2</v>
          </cell>
          <cell r="X68">
            <v>0.18268262183769163</v>
          </cell>
          <cell r="Y68">
            <v>0.18638553362010152</v>
          </cell>
        </row>
        <row r="69">
          <cell r="A69" t="str">
            <v>F105</v>
          </cell>
          <cell r="B69" t="str">
            <v>STP - System Prod &amp; Trans Plant</v>
          </cell>
          <cell r="F69">
            <v>0.13747904557229351</v>
          </cell>
          <cell r="G69">
            <v>2.5274792267995991E-2</v>
          </cell>
          <cell r="H69">
            <v>0.18995318211243267</v>
          </cell>
          <cell r="I69">
            <v>0.23856266495386916</v>
          </cell>
          <cell r="J69">
            <v>0.40487944221940059</v>
          </cell>
          <cell r="K69">
            <v>2.2430051997698948E-3</v>
          </cell>
          <cell r="L69">
            <v>1.0143166027241776E-3</v>
          </cell>
          <cell r="M69">
            <v>4.8214140070265829E-4</v>
          </cell>
          <cell r="N69">
            <v>1.0336669938285485E-4</v>
          </cell>
          <cell r="O69">
            <v>8.0429714285444931E-6</v>
          </cell>
          <cell r="P69">
            <v>1</v>
          </cell>
          <cell r="R69">
            <v>0.14285714285714285</v>
          </cell>
          <cell r="S69">
            <v>0.14285714285714285</v>
          </cell>
          <cell r="T69">
            <v>0.14285714285714285</v>
          </cell>
          <cell r="U69">
            <v>0.14285714285714285</v>
          </cell>
          <cell r="V69">
            <v>0.14285714285714285</v>
          </cell>
          <cell r="W69">
            <v>0.14285714285714285</v>
          </cell>
          <cell r="X69">
            <v>0.42755711196870438</v>
          </cell>
          <cell r="Y69">
            <v>0.42846806187204567</v>
          </cell>
        </row>
        <row r="70">
          <cell r="A70" t="str">
            <v>F105G</v>
          </cell>
          <cell r="B70" t="str">
            <v>SGGP - System Gross Generation Plant</v>
          </cell>
          <cell r="F70">
            <v>0.13761698360089908</v>
          </cell>
          <cell r="G70">
            <v>2.5269422725487833E-2</v>
          </cell>
          <cell r="H70">
            <v>0.18991381185991518</v>
          </cell>
          <cell r="I70">
            <v>0.23855147040493935</v>
          </cell>
          <cell r="J70">
            <v>0.4048013987556533</v>
          </cell>
          <cell r="K70">
            <v>2.2366325856760187E-3</v>
          </cell>
          <cell r="L70">
            <v>1.0178044994430904E-3</v>
          </cell>
          <cell r="M70">
            <v>4.8075282704622988E-4</v>
          </cell>
          <cell r="N70">
            <v>1.0368190850615091E-4</v>
          </cell>
          <cell r="O70">
            <v>8.0408324339174489E-6</v>
          </cell>
          <cell r="P70">
            <v>1</v>
          </cell>
          <cell r="R70">
            <v>6.25E-2</v>
          </cell>
          <cell r="S70">
            <v>6.25E-2</v>
          </cell>
          <cell r="T70">
            <v>6.25E-2</v>
          </cell>
          <cell r="U70">
            <v>6.25E-2</v>
          </cell>
          <cell r="V70">
            <v>6.25E-2</v>
          </cell>
          <cell r="W70">
            <v>6.25E-2</v>
          </cell>
          <cell r="X70">
            <v>0.18648219550055692</v>
          </cell>
          <cell r="Y70">
            <v>0.18739631809149385</v>
          </cell>
        </row>
        <row r="71">
          <cell r="A71" t="str">
            <v>F105T</v>
          </cell>
          <cell r="B71" t="str">
            <v>SGTP - System Gross Transmission Plant</v>
          </cell>
          <cell r="F71">
            <v>0.13711846467969196</v>
          </cell>
          <cell r="G71">
            <v>2.5288828675867157E-2</v>
          </cell>
          <cell r="H71">
            <v>0.19005609905954446</v>
          </cell>
          <cell r="I71">
            <v>0.23859192838822585</v>
          </cell>
          <cell r="J71">
            <v>0.40508345399268902</v>
          </cell>
          <cell r="K71">
            <v>2.2596637159267843E-3</v>
          </cell>
          <cell r="L71">
            <v>1.0051989654422636E-3</v>
          </cell>
          <cell r="M71">
            <v>4.8577124182435342E-4</v>
          </cell>
          <cell r="N71">
            <v>1.0254271785880926E-4</v>
          </cell>
          <cell r="O71">
            <v>8.04856292930528E-6</v>
          </cell>
          <cell r="P71">
            <v>1</v>
          </cell>
          <cell r="R71">
            <v>0.14285714285714285</v>
          </cell>
          <cell r="S71">
            <v>0.14285714285714285</v>
          </cell>
          <cell r="T71">
            <v>0.14285714285714285</v>
          </cell>
          <cell r="U71">
            <v>0.14285714285714285</v>
          </cell>
          <cell r="V71">
            <v>0.14285714285714285</v>
          </cell>
          <cell r="W71">
            <v>0.14285714285714285</v>
          </cell>
          <cell r="X71">
            <v>0.42756622960598628</v>
          </cell>
          <cell r="Y71">
            <v>0.42846888585356974</v>
          </cell>
        </row>
        <row r="72">
          <cell r="A72" t="str">
            <v>F105D</v>
          </cell>
          <cell r="B72" t="str">
            <v>SGDP - System Gross Distribution Plant</v>
          </cell>
          <cell r="F72">
            <v>0.43794464409570999</v>
          </cell>
          <cell r="G72">
            <v>6.2676741809114894E-2</v>
          </cell>
          <cell r="H72">
            <v>0.29970001086969789</v>
          </cell>
          <cell r="I72">
            <v>0.16037438488792369</v>
          </cell>
          <cell r="J72">
            <v>9.2366961334288105E-3</v>
          </cell>
          <cell r="K72">
            <v>4.5500203735406993E-3</v>
          </cell>
          <cell r="L72">
            <v>1.9769835784176525E-2</v>
          </cell>
          <cell r="M72">
            <v>7.4358530682603306E-4</v>
          </cell>
          <cell r="N72">
            <v>4.988754649199221E-3</v>
          </cell>
          <cell r="O72">
            <v>1.5326090382195199E-5</v>
          </cell>
          <cell r="P72">
            <v>1</v>
          </cell>
          <cell r="R72">
            <v>8.3333333333333329E-2</v>
          </cell>
          <cell r="S72">
            <v>8.3333333333333329E-2</v>
          </cell>
          <cell r="T72">
            <v>8.3333333333333329E-2</v>
          </cell>
          <cell r="U72">
            <v>8.3333333333333329E-2</v>
          </cell>
          <cell r="V72">
            <v>8.3333333333333329E-2</v>
          </cell>
          <cell r="W72">
            <v>8.3333333333333329E-2</v>
          </cell>
          <cell r="X72">
            <v>0.23023016421582349</v>
          </cell>
          <cell r="Y72">
            <v>0.24501124535080077</v>
          </cell>
        </row>
        <row r="73">
          <cell r="A73" t="str">
            <v>F105R</v>
          </cell>
          <cell r="B73" t="str">
            <v>SGTP - System Gross Retail Plant</v>
          </cell>
          <cell r="F73">
            <v>0.43794464409570999</v>
          </cell>
          <cell r="G73">
            <v>6.2676741809114894E-2</v>
          </cell>
          <cell r="H73">
            <v>0.29970001086969789</v>
          </cell>
          <cell r="I73">
            <v>0.16037438488792369</v>
          </cell>
          <cell r="J73">
            <v>9.2366961334288105E-3</v>
          </cell>
          <cell r="K73">
            <v>4.5500203735406993E-3</v>
          </cell>
          <cell r="L73">
            <v>1.9769835784176525E-2</v>
          </cell>
          <cell r="M73">
            <v>7.4358530682603306E-4</v>
          </cell>
          <cell r="N73">
            <v>4.988754649199221E-3</v>
          </cell>
          <cell r="O73">
            <v>1.5326090382195199E-5</v>
          </cell>
          <cell r="P73">
            <v>1</v>
          </cell>
          <cell r="R73">
            <v>8.3333333333333329E-2</v>
          </cell>
          <cell r="S73">
            <v>8.3333333333333329E-2</v>
          </cell>
          <cell r="T73">
            <v>8.3333333333333329E-2</v>
          </cell>
          <cell r="U73">
            <v>8.3333333333333329E-2</v>
          </cell>
          <cell r="V73">
            <v>8.3333333333333329E-2</v>
          </cell>
          <cell r="W73">
            <v>8.3333333333333329E-2</v>
          </cell>
          <cell r="X73">
            <v>0.23023016421582349</v>
          </cell>
          <cell r="Y73">
            <v>0.24501124535080077</v>
          </cell>
        </row>
        <row r="74">
          <cell r="A74" t="str">
            <v>F105M</v>
          </cell>
          <cell r="B74" t="str">
            <v>SGDP - System Gross Misc Plant</v>
          </cell>
          <cell r="F74">
            <v>0.43794464409570999</v>
          </cell>
          <cell r="G74">
            <v>6.2676741809114894E-2</v>
          </cell>
          <cell r="H74">
            <v>0.29970001086969789</v>
          </cell>
          <cell r="I74">
            <v>0.16037438488792369</v>
          </cell>
          <cell r="J74">
            <v>9.2366961334288105E-3</v>
          </cell>
          <cell r="K74">
            <v>4.5500203735406993E-3</v>
          </cell>
          <cell r="L74">
            <v>1.9769835784176525E-2</v>
          </cell>
          <cell r="M74">
            <v>7.4358530682603306E-4</v>
          </cell>
          <cell r="N74">
            <v>4.988754649199221E-3</v>
          </cell>
          <cell r="O74">
            <v>1.5326090382195199E-5</v>
          </cell>
          <cell r="P74">
            <v>1</v>
          </cell>
          <cell r="R74">
            <v>8.3333333333333329E-2</v>
          </cell>
          <cell r="S74">
            <v>8.3333333333333329E-2</v>
          </cell>
          <cell r="T74">
            <v>8.3333333333333329E-2</v>
          </cell>
          <cell r="U74">
            <v>8.3333333333333329E-2</v>
          </cell>
          <cell r="V74">
            <v>8.3333333333333329E-2</v>
          </cell>
          <cell r="W74">
            <v>8.3333333333333329E-2</v>
          </cell>
          <cell r="X74">
            <v>0.23023016421582349</v>
          </cell>
          <cell r="Y74">
            <v>0.24501124535080077</v>
          </cell>
        </row>
        <row r="75">
          <cell r="A75" t="str">
            <v>F106</v>
          </cell>
          <cell r="B75" t="str">
            <v>STP - System Transmission Plant</v>
          </cell>
          <cell r="F75">
            <v>0.13711846467969196</v>
          </cell>
          <cell r="G75">
            <v>2.5288828675867157E-2</v>
          </cell>
          <cell r="H75">
            <v>0.19005609905954446</v>
          </cell>
          <cell r="I75">
            <v>0.23859192838822585</v>
          </cell>
          <cell r="J75">
            <v>0.40508345399268902</v>
          </cell>
          <cell r="K75">
            <v>2.2596637159267843E-3</v>
          </cell>
          <cell r="L75">
            <v>1.0051989654422636E-3</v>
          </cell>
          <cell r="M75">
            <v>4.8577124182435342E-4</v>
          </cell>
          <cell r="N75">
            <v>1.0254271785880926E-4</v>
          </cell>
          <cell r="O75">
            <v>8.04856292930528E-6</v>
          </cell>
          <cell r="P75">
            <v>1</v>
          </cell>
          <cell r="R75">
            <v>0.14285714285714285</v>
          </cell>
          <cell r="S75">
            <v>0.14285714285714285</v>
          </cell>
          <cell r="T75">
            <v>0.14285714285714285</v>
          </cell>
          <cell r="U75">
            <v>0.14285714285714285</v>
          </cell>
          <cell r="V75">
            <v>0.14285714285714285</v>
          </cell>
          <cell r="W75">
            <v>0.14285714285714285</v>
          </cell>
          <cell r="X75">
            <v>0.42756622960598628</v>
          </cell>
          <cell r="Y75">
            <v>0.42846888585356974</v>
          </cell>
        </row>
        <row r="76">
          <cell r="A76" t="str">
            <v>F107</v>
          </cell>
          <cell r="B76" t="str">
            <v>STP - System Trans &amp; Dist Plant</v>
          </cell>
          <cell r="F76">
            <v>0.2841848563775401</v>
          </cell>
          <cell r="G76">
            <v>4.3566843868206348E-2</v>
          </cell>
          <cell r="H76">
            <v>0.24365826398036033</v>
          </cell>
          <cell r="I76">
            <v>0.20035332856825813</v>
          </cell>
          <cell r="J76">
            <v>0.21156387914496408</v>
          </cell>
          <cell r="K76">
            <v>3.3793617754185011E-3</v>
          </cell>
          <cell r="L76">
            <v>1.0178760368273067E-2</v>
          </cell>
          <cell r="M76">
            <v>6.1181008705503089E-4</v>
          </cell>
          <cell r="N76">
            <v>2.4912894659250618E-3</v>
          </cell>
          <cell r="O76">
            <v>1.1606363999199675E-5</v>
          </cell>
          <cell r="P76">
            <v>1</v>
          </cell>
          <cell r="R76">
            <v>0.14285714285714285</v>
          </cell>
          <cell r="S76">
            <v>0.14285714285714285</v>
          </cell>
          <cell r="T76">
            <v>0.14285714285714285</v>
          </cell>
          <cell r="U76">
            <v>0.14285714285714285</v>
          </cell>
          <cell r="V76">
            <v>0.14285714285714285</v>
          </cell>
          <cell r="W76">
            <v>0.14285714285714285</v>
          </cell>
          <cell r="X76">
            <v>0.41839266820315546</v>
          </cell>
          <cell r="Y76">
            <v>0.42608013910550346</v>
          </cell>
        </row>
        <row r="77">
          <cell r="A77" t="str">
            <v>F107G</v>
          </cell>
          <cell r="B77" t="str">
            <v>SGGP - System Gross Generation Plant</v>
          </cell>
          <cell r="F77">
            <v>0.13761698360089908</v>
          </cell>
          <cell r="G77">
            <v>2.5269422725487833E-2</v>
          </cell>
          <cell r="H77">
            <v>0.18991381185991518</v>
          </cell>
          <cell r="I77">
            <v>0.23855147040493935</v>
          </cell>
          <cell r="J77">
            <v>0.4048013987556533</v>
          </cell>
          <cell r="K77">
            <v>2.2366325856760187E-3</v>
          </cell>
          <cell r="L77">
            <v>1.0178044994430904E-3</v>
          </cell>
          <cell r="M77">
            <v>4.8075282704622988E-4</v>
          </cell>
          <cell r="N77">
            <v>1.0368190850615091E-4</v>
          </cell>
          <cell r="O77">
            <v>8.0408324339174489E-6</v>
          </cell>
          <cell r="P77">
            <v>1</v>
          </cell>
          <cell r="R77">
            <v>6.25E-2</v>
          </cell>
          <cell r="S77">
            <v>6.25E-2</v>
          </cell>
          <cell r="T77">
            <v>6.25E-2</v>
          </cell>
          <cell r="U77">
            <v>6.25E-2</v>
          </cell>
          <cell r="V77">
            <v>6.25E-2</v>
          </cell>
          <cell r="W77">
            <v>6.25E-2</v>
          </cell>
          <cell r="X77">
            <v>0.18648219550055692</v>
          </cell>
          <cell r="Y77">
            <v>0.18739631809149385</v>
          </cell>
        </row>
        <row r="78">
          <cell r="A78" t="str">
            <v>F107T</v>
          </cell>
          <cell r="B78" t="str">
            <v>SGTP - System Gross Transmission Plant</v>
          </cell>
          <cell r="F78">
            <v>0.13711846467969196</v>
          </cell>
          <cell r="G78">
            <v>2.5288828675867157E-2</v>
          </cell>
          <cell r="H78">
            <v>0.19005609905954446</v>
          </cell>
          <cell r="I78">
            <v>0.23859192838822585</v>
          </cell>
          <cell r="J78">
            <v>0.40508345399268902</v>
          </cell>
          <cell r="K78">
            <v>2.2596637159267843E-3</v>
          </cell>
          <cell r="L78">
            <v>1.0051989654422636E-3</v>
          </cell>
          <cell r="M78">
            <v>4.8577124182435342E-4</v>
          </cell>
          <cell r="N78">
            <v>1.0254271785880926E-4</v>
          </cell>
          <cell r="O78">
            <v>8.04856292930528E-6</v>
          </cell>
          <cell r="P78">
            <v>1</v>
          </cell>
          <cell r="R78">
            <v>0.14285714285714285</v>
          </cell>
          <cell r="S78">
            <v>0.14285714285714285</v>
          </cell>
          <cell r="T78">
            <v>0.14285714285714285</v>
          </cell>
          <cell r="U78">
            <v>0.14285714285714285</v>
          </cell>
          <cell r="V78">
            <v>0.14285714285714285</v>
          </cell>
          <cell r="W78">
            <v>0.14285714285714285</v>
          </cell>
          <cell r="X78">
            <v>0.42756622960598628</v>
          </cell>
          <cell r="Y78">
            <v>0.42846888585356974</v>
          </cell>
        </row>
        <row r="79">
          <cell r="A79" t="str">
            <v>F107D</v>
          </cell>
          <cell r="B79" t="str">
            <v>SGDP - System Gross Distribution Plant</v>
          </cell>
          <cell r="F79">
            <v>0.43794464409570999</v>
          </cell>
          <cell r="G79">
            <v>6.2676741809114894E-2</v>
          </cell>
          <cell r="H79">
            <v>0.29970001086969789</v>
          </cell>
          <cell r="I79">
            <v>0.16037438488792369</v>
          </cell>
          <cell r="J79">
            <v>9.2366961334288105E-3</v>
          </cell>
          <cell r="K79">
            <v>4.5500203735406993E-3</v>
          </cell>
          <cell r="L79">
            <v>1.9769835784176525E-2</v>
          </cell>
          <cell r="M79">
            <v>7.4358530682603306E-4</v>
          </cell>
          <cell r="N79">
            <v>4.988754649199221E-3</v>
          </cell>
          <cell r="O79">
            <v>1.5326090382195199E-5</v>
          </cell>
          <cell r="P79">
            <v>1</v>
          </cell>
          <cell r="R79">
            <v>0.14285714285714285</v>
          </cell>
          <cell r="S79">
            <v>0.14285714285714285</v>
          </cell>
          <cell r="T79">
            <v>0.14285714285714285</v>
          </cell>
          <cell r="U79">
            <v>0.14285714285714285</v>
          </cell>
          <cell r="V79">
            <v>0.14285714285714285</v>
          </cell>
          <cell r="W79">
            <v>0.14285714285714285</v>
          </cell>
          <cell r="X79">
            <v>0.40880159278725203</v>
          </cell>
          <cell r="Y79">
            <v>0.42358267392222931</v>
          </cell>
        </row>
        <row r="80">
          <cell r="A80" t="str">
            <v>F107R</v>
          </cell>
          <cell r="B80" t="str">
            <v>SGTP - System Gross Retail Plant</v>
          </cell>
          <cell r="F80">
            <v>0.43794464409570999</v>
          </cell>
          <cell r="G80">
            <v>6.2676741809114894E-2</v>
          </cell>
          <cell r="H80">
            <v>0.29970001086969789</v>
          </cell>
          <cell r="I80">
            <v>0.16037438488792369</v>
          </cell>
          <cell r="J80">
            <v>9.2366961334288105E-3</v>
          </cell>
          <cell r="K80">
            <v>4.5500203735406993E-3</v>
          </cell>
          <cell r="L80">
            <v>1.9769835784176525E-2</v>
          </cell>
          <cell r="M80">
            <v>7.4358530682603306E-4</v>
          </cell>
          <cell r="N80">
            <v>4.988754649199221E-3</v>
          </cell>
          <cell r="O80">
            <v>1.5326090382195199E-5</v>
          </cell>
          <cell r="P80">
            <v>1</v>
          </cell>
          <cell r="R80">
            <v>8.3333333333333329E-2</v>
          </cell>
          <cell r="S80">
            <v>8.3333333333333329E-2</v>
          </cell>
          <cell r="T80">
            <v>8.3333333333333329E-2</v>
          </cell>
          <cell r="U80">
            <v>8.3333333333333329E-2</v>
          </cell>
          <cell r="V80">
            <v>8.3333333333333329E-2</v>
          </cell>
          <cell r="W80">
            <v>8.3333333333333329E-2</v>
          </cell>
          <cell r="X80">
            <v>0.23023016421582349</v>
          </cell>
          <cell r="Y80">
            <v>0.24501124535080077</v>
          </cell>
        </row>
        <row r="81">
          <cell r="A81" t="str">
            <v>F107M</v>
          </cell>
          <cell r="B81" t="str">
            <v>SGDP - System Gross Misc Plant</v>
          </cell>
          <cell r="F81">
            <v>0.43794464409570999</v>
          </cell>
          <cell r="G81">
            <v>6.2676741809114894E-2</v>
          </cell>
          <cell r="H81">
            <v>0.29970001086969789</v>
          </cell>
          <cell r="I81">
            <v>0.16037438488792369</v>
          </cell>
          <cell r="J81">
            <v>9.2366961334288105E-3</v>
          </cell>
          <cell r="K81">
            <v>4.5500203735406993E-3</v>
          </cell>
          <cell r="L81">
            <v>1.9769835784176525E-2</v>
          </cell>
          <cell r="M81">
            <v>7.4358530682603306E-4</v>
          </cell>
          <cell r="N81">
            <v>4.988754649199221E-3</v>
          </cell>
          <cell r="O81">
            <v>1.5326090382195199E-5</v>
          </cell>
          <cell r="P81">
            <v>1</v>
          </cell>
          <cell r="R81">
            <v>8.3333333333333329E-2</v>
          </cell>
          <cell r="S81">
            <v>8.3333333333333329E-2</v>
          </cell>
          <cell r="T81">
            <v>8.3333333333333329E-2</v>
          </cell>
          <cell r="U81">
            <v>8.3333333333333329E-2</v>
          </cell>
          <cell r="V81">
            <v>8.3333333333333329E-2</v>
          </cell>
          <cell r="W81">
            <v>8.3333333333333329E-2</v>
          </cell>
          <cell r="X81">
            <v>0.23023016421582349</v>
          </cell>
          <cell r="Y81">
            <v>0.24501124535080077</v>
          </cell>
        </row>
        <row r="82">
          <cell r="A82" t="str">
            <v>F108</v>
          </cell>
          <cell r="B82" t="str">
            <v>SGP - System General Plant</v>
          </cell>
          <cell r="F82">
            <v>0.22409677390862176</v>
          </cell>
          <cell r="G82">
            <v>3.5587917868175327E-2</v>
          </cell>
          <cell r="H82">
            <v>0.21236023935387274</v>
          </cell>
          <cell r="I82">
            <v>0.21690618696635366</v>
          </cell>
          <cell r="J82">
            <v>0.29930244701786451</v>
          </cell>
          <cell r="K82">
            <v>2.8211392328010509E-3</v>
          </cell>
          <cell r="L82">
            <v>6.8389378132108379E-3</v>
          </cell>
          <cell r="M82">
            <v>5.3050847726725779E-4</v>
          </cell>
          <cell r="N82">
            <v>1.5428057973780034E-3</v>
          </cell>
          <cell r="O82">
            <v>1.3043564454852124E-5</v>
          </cell>
          <cell r="P82">
            <v>1</v>
          </cell>
          <cell r="R82">
            <v>0.14285714285714285</v>
          </cell>
          <cell r="S82">
            <v>0.14285714285714285</v>
          </cell>
          <cell r="T82">
            <v>0.14285714285714285</v>
          </cell>
          <cell r="U82">
            <v>0.14285714285714285</v>
          </cell>
          <cell r="V82">
            <v>0.14285714285714285</v>
          </cell>
          <cell r="W82">
            <v>0.14285714285714285</v>
          </cell>
          <cell r="X82">
            <v>0.42173249075821773</v>
          </cell>
          <cell r="Y82">
            <v>0.42702862277405057</v>
          </cell>
        </row>
        <row r="83">
          <cell r="A83" t="str">
            <v>F110</v>
          </cell>
          <cell r="B83" t="str">
            <v>SIP - System Intangible Plant</v>
          </cell>
          <cell r="F83">
            <v>0.23084669801302293</v>
          </cell>
          <cell r="G83">
            <v>3.9394366137737648E-2</v>
          </cell>
          <cell r="H83">
            <v>0.19039341661740627</v>
          </cell>
          <cell r="I83">
            <v>0.20855965463969225</v>
          </cell>
          <cell r="J83">
            <v>0.32155626794214992</v>
          </cell>
          <cell r="K83">
            <v>2.7034537142725944E-3</v>
          </cell>
          <cell r="L83">
            <v>5.1827336156516487E-3</v>
          </cell>
          <cell r="M83">
            <v>4.9120880622445084E-4</v>
          </cell>
          <cell r="N83">
            <v>8.5591636781932683E-4</v>
          </cell>
          <cell r="O83">
            <v>1.6284146023082439E-5</v>
          </cell>
          <cell r="P83">
            <v>1</v>
          </cell>
          <cell r="R83">
            <v>0.14285714285714285</v>
          </cell>
          <cell r="S83">
            <v>0.14285714285714285</v>
          </cell>
          <cell r="T83">
            <v>0.14285714285714285</v>
          </cell>
          <cell r="U83">
            <v>0.14285714285714285</v>
          </cell>
          <cell r="V83">
            <v>0.14285714285714285</v>
          </cell>
          <cell r="W83">
            <v>0.14285714285714285</v>
          </cell>
          <cell r="X83">
            <v>0.42338869495577691</v>
          </cell>
          <cell r="Y83">
            <v>0.4277155122036092</v>
          </cell>
        </row>
        <row r="84">
          <cell r="A84" t="str">
            <v>F118</v>
          </cell>
          <cell r="B84" t="str">
            <v>Account 360</v>
          </cell>
          <cell r="F84">
            <v>0.35904795662445349</v>
          </cell>
          <cell r="G84">
            <v>4.667647029203658E-2</v>
          </cell>
          <cell r="H84">
            <v>0.34879721626160393</v>
          </cell>
          <cell r="I84">
            <v>0.23731761468737525</v>
          </cell>
          <cell r="J84">
            <v>0</v>
          </cell>
          <cell r="K84">
            <v>3.3184193625510759E-3</v>
          </cell>
          <cell r="L84">
            <v>3.7988369863106394E-3</v>
          </cell>
          <cell r="M84">
            <v>6.9507949486235143E-4</v>
          </cell>
          <cell r="N84">
            <v>3.372372828549492E-4</v>
          </cell>
          <cell r="O84">
            <v>1.1169007951783325E-5</v>
          </cell>
          <cell r="P84">
            <v>1</v>
          </cell>
          <cell r="R84">
            <v>0.14285714285714285</v>
          </cell>
          <cell r="S84">
            <v>0.14285714285714285</v>
          </cell>
          <cell r="T84">
            <v>0.14285714285714285</v>
          </cell>
          <cell r="U84">
            <v>0.14285714285714285</v>
          </cell>
          <cell r="V84">
            <v>0.14285714285714285</v>
          </cell>
          <cell r="W84">
            <v>0.14285714285714285</v>
          </cell>
          <cell r="X84">
            <v>0.42477259158511793</v>
          </cell>
          <cell r="Y84">
            <v>0.4282341912885736</v>
          </cell>
        </row>
        <row r="85">
          <cell r="A85" t="str">
            <v>F119</v>
          </cell>
          <cell r="B85" t="str">
            <v>Account 361</v>
          </cell>
          <cell r="F85">
            <v>0.35904795662445349</v>
          </cell>
          <cell r="G85">
            <v>4.667647029203658E-2</v>
          </cell>
          <cell r="H85">
            <v>0.34879721626160393</v>
          </cell>
          <cell r="I85">
            <v>0.23731761468737525</v>
          </cell>
          <cell r="J85">
            <v>0</v>
          </cell>
          <cell r="K85">
            <v>3.3184193625510759E-3</v>
          </cell>
          <cell r="L85">
            <v>3.7988369863106398E-3</v>
          </cell>
          <cell r="M85">
            <v>6.9507949486235143E-4</v>
          </cell>
          <cell r="N85">
            <v>3.3723728285494926E-4</v>
          </cell>
          <cell r="O85">
            <v>1.1169007951783325E-5</v>
          </cell>
          <cell r="P85">
            <v>1</v>
          </cell>
          <cell r="R85">
            <v>0.14285714285714285</v>
          </cell>
          <cell r="S85">
            <v>0.14285714285714285</v>
          </cell>
          <cell r="T85">
            <v>0.14285714285714285</v>
          </cell>
          <cell r="U85">
            <v>0.14285714285714285</v>
          </cell>
          <cell r="V85">
            <v>0.14285714285714285</v>
          </cell>
          <cell r="W85">
            <v>0.14285714285714285</v>
          </cell>
          <cell r="X85">
            <v>0.42477259158511793</v>
          </cell>
          <cell r="Y85">
            <v>0.4282341912885736</v>
          </cell>
        </row>
        <row r="86">
          <cell r="A86" t="str">
            <v>F120</v>
          </cell>
          <cell r="B86" t="str">
            <v>Account 362</v>
          </cell>
          <cell r="F86">
            <v>0.35904795662445349</v>
          </cell>
          <cell r="G86">
            <v>4.667647029203658E-2</v>
          </cell>
          <cell r="H86">
            <v>0.34879721626160393</v>
          </cell>
          <cell r="I86">
            <v>0.23731761468737528</v>
          </cell>
          <cell r="J86">
            <v>0</v>
          </cell>
          <cell r="K86">
            <v>3.3184193625510759E-3</v>
          </cell>
          <cell r="L86">
            <v>3.7988369863106398E-3</v>
          </cell>
          <cell r="M86">
            <v>6.9507949486235143E-4</v>
          </cell>
          <cell r="N86">
            <v>3.372372828549492E-4</v>
          </cell>
          <cell r="O86">
            <v>1.1169007951783325E-5</v>
          </cell>
          <cell r="P86">
            <v>1</v>
          </cell>
          <cell r="R86">
            <v>0.14285714285714285</v>
          </cell>
          <cell r="S86">
            <v>0.14285714285714285</v>
          </cell>
          <cell r="T86">
            <v>0.14285714285714285</v>
          </cell>
          <cell r="U86">
            <v>0.14285714285714285</v>
          </cell>
          <cell r="V86">
            <v>0.14285714285714285</v>
          </cell>
          <cell r="W86">
            <v>0.14285714285714285</v>
          </cell>
          <cell r="X86">
            <v>0.42477259158511793</v>
          </cell>
          <cell r="Y86">
            <v>0.4282341912885736</v>
          </cell>
        </row>
        <row r="87">
          <cell r="A87" t="str">
            <v>F121</v>
          </cell>
          <cell r="B87" t="str">
            <v>Account 364</v>
          </cell>
          <cell r="F87">
            <v>0.40567705030002571</v>
          </cell>
          <cell r="G87">
            <v>5.1452213688187969E-2</v>
          </cell>
          <cell r="H87">
            <v>0.31862625705497516</v>
          </cell>
          <cell r="I87">
            <v>0.21678964101691731</v>
          </cell>
          <cell r="J87">
            <v>0</v>
          </cell>
          <cell r="K87">
            <v>3.0313760876904076E-3</v>
          </cell>
          <cell r="L87">
            <v>3.4702375869947689E-3</v>
          </cell>
          <cell r="M87">
            <v>6.3495511855675803E-4</v>
          </cell>
          <cell r="N87">
            <v>3.0806625788799607E-4</v>
          </cell>
          <cell r="O87">
            <v>1.0202888763954066E-5</v>
          </cell>
          <cell r="P87">
            <v>1</v>
          </cell>
          <cell r="R87">
            <v>0.14285714285714285</v>
          </cell>
          <cell r="S87">
            <v>0.14285714285714285</v>
          </cell>
          <cell r="T87">
            <v>0.14285714285714285</v>
          </cell>
          <cell r="U87">
            <v>0.14285714285714285</v>
          </cell>
          <cell r="V87">
            <v>0.14285714285714285</v>
          </cell>
          <cell r="W87">
            <v>0.14285714285714285</v>
          </cell>
          <cell r="X87">
            <v>0.42510119098443377</v>
          </cell>
          <cell r="Y87">
            <v>0.42826336231354056</v>
          </cell>
        </row>
        <row r="88">
          <cell r="A88" t="str">
            <v>F122</v>
          </cell>
          <cell r="B88" t="str">
            <v>Account 365</v>
          </cell>
          <cell r="F88">
            <v>0.40972003530079781</v>
          </cell>
          <cell r="G88">
            <v>5.1866295485542141E-2</v>
          </cell>
          <cell r="H88">
            <v>0.31601027793301317</v>
          </cell>
          <cell r="I88">
            <v>0.21500975890676199</v>
          </cell>
          <cell r="J88">
            <v>0</v>
          </cell>
          <cell r="K88">
            <v>3.006487942471275E-3</v>
          </cell>
          <cell r="L88">
            <v>3.44174630959744E-3</v>
          </cell>
          <cell r="M88">
            <v>6.2974202234529042E-4</v>
          </cell>
          <cell r="N88">
            <v>3.0553697826658397E-4</v>
          </cell>
          <cell r="O88">
            <v>1.0119121204315692E-5</v>
          </cell>
          <cell r="P88">
            <v>1</v>
          </cell>
          <cell r="R88">
            <v>0.14285714285714285</v>
          </cell>
          <cell r="S88">
            <v>0.14285714285714285</v>
          </cell>
          <cell r="T88">
            <v>0.14285714285714285</v>
          </cell>
          <cell r="U88">
            <v>0.14285714285714285</v>
          </cell>
          <cell r="V88">
            <v>0.14285714285714285</v>
          </cell>
          <cell r="W88">
            <v>0.14285714285714285</v>
          </cell>
          <cell r="X88">
            <v>0.42512968226183112</v>
          </cell>
          <cell r="Y88">
            <v>0.42826589159316197</v>
          </cell>
        </row>
        <row r="89">
          <cell r="A89" t="str">
            <v>F123</v>
          </cell>
          <cell r="B89" t="str">
            <v>Account 366</v>
          </cell>
          <cell r="F89">
            <v>0.52583456452297428</v>
          </cell>
          <cell r="G89">
            <v>6.3758724705553813E-2</v>
          </cell>
          <cell r="H89">
            <v>0.24087935755026366</v>
          </cell>
          <cell r="I89">
            <v>0.16389154470310138</v>
          </cell>
          <cell r="J89">
            <v>0</v>
          </cell>
          <cell r="K89">
            <v>2.2917004117777732E-3</v>
          </cell>
          <cell r="L89">
            <v>2.6234768227461278E-3</v>
          </cell>
          <cell r="M89">
            <v>4.8002189915193982E-4</v>
          </cell>
          <cell r="N89">
            <v>2.328960675396279E-4</v>
          </cell>
          <cell r="O89">
            <v>7.7133168915015637E-6</v>
          </cell>
          <cell r="P89">
            <v>1</v>
          </cell>
          <cell r="R89">
            <v>0.14285714285714285</v>
          </cell>
          <cell r="S89">
            <v>0.14285714285714285</v>
          </cell>
          <cell r="T89">
            <v>0.14285714285714285</v>
          </cell>
          <cell r="U89">
            <v>0.14285714285714285</v>
          </cell>
          <cell r="V89">
            <v>0.14285714285714285</v>
          </cell>
          <cell r="W89">
            <v>0.14285714285714285</v>
          </cell>
          <cell r="X89">
            <v>0.42594795174868244</v>
          </cell>
          <cell r="Y89">
            <v>0.42833853250388892</v>
          </cell>
        </row>
        <row r="90">
          <cell r="A90" t="str">
            <v>F124</v>
          </cell>
          <cell r="B90" t="str">
            <v>Account 367</v>
          </cell>
          <cell r="F90">
            <v>0.50432588431886638</v>
          </cell>
          <cell r="G90">
            <v>6.1555809543629637E-2</v>
          </cell>
          <cell r="H90">
            <v>0.2547963664791017</v>
          </cell>
          <cell r="I90">
            <v>0.17336051752912765</v>
          </cell>
          <cell r="J90">
            <v>0</v>
          </cell>
          <cell r="K90">
            <v>2.4241053443435612E-3</v>
          </cell>
          <cell r="L90">
            <v>2.7750504184999229E-3</v>
          </cell>
          <cell r="M90">
            <v>5.0775557099694767E-4</v>
          </cell>
          <cell r="N90">
            <v>2.463518351255404E-4</v>
          </cell>
          <cell r="O90">
            <v>8.1589603087777191E-6</v>
          </cell>
          <cell r="P90">
            <v>1</v>
          </cell>
          <cell r="R90">
            <v>0.14285714285714285</v>
          </cell>
          <cell r="S90">
            <v>0.14285714285714285</v>
          </cell>
          <cell r="T90">
            <v>0.14285714285714285</v>
          </cell>
          <cell r="U90">
            <v>0.14285714285714285</v>
          </cell>
          <cell r="V90">
            <v>0.14285714285714285</v>
          </cell>
          <cell r="W90">
            <v>0.14285714285714285</v>
          </cell>
          <cell r="X90">
            <v>0.42579637815292865</v>
          </cell>
          <cell r="Y90">
            <v>0.42832507673630299</v>
          </cell>
        </row>
        <row r="91">
          <cell r="A91" t="str">
            <v>F125</v>
          </cell>
          <cell r="B91" t="str">
            <v>Account 368</v>
          </cell>
          <cell r="F91">
            <v>0.47696705914900295</v>
          </cell>
          <cell r="G91">
            <v>5.4110053815390829E-2</v>
          </cell>
          <cell r="H91">
            <v>0.40268935089199642</v>
          </cell>
          <cell r="I91">
            <v>4.538114518194173E-2</v>
          </cell>
          <cell r="J91">
            <v>0</v>
          </cell>
          <cell r="K91">
            <v>1.4211109841076593E-2</v>
          </cell>
          <cell r="L91">
            <v>4.2712844787559231E-3</v>
          </cell>
          <cell r="M91">
            <v>1.8083601662937923E-3</v>
          </cell>
          <cell r="N91">
            <v>5.5441129222908803E-4</v>
          </cell>
          <cell r="O91">
            <v>7.2251833128176641E-6</v>
          </cell>
          <cell r="P91">
            <v>1</v>
          </cell>
          <cell r="R91">
            <v>0.14285714285714285</v>
          </cell>
          <cell r="S91">
            <v>0.14285714285714285</v>
          </cell>
          <cell r="T91">
            <v>0.14285714285714285</v>
          </cell>
          <cell r="U91">
            <v>0.14285714285714285</v>
          </cell>
          <cell r="V91">
            <v>0.14285714285714285</v>
          </cell>
          <cell r="W91">
            <v>0.14285714285714285</v>
          </cell>
          <cell r="X91">
            <v>0.42430014409267264</v>
          </cell>
          <cell r="Y91">
            <v>0.42801701727919944</v>
          </cell>
        </row>
        <row r="92">
          <cell r="A92" t="str">
            <v>F126</v>
          </cell>
          <cell r="B92" t="str">
            <v>Account 369</v>
          </cell>
          <cell r="F92">
            <v>0.69438815520581876</v>
          </cell>
          <cell r="G92">
            <v>0.17349906313648156</v>
          </cell>
          <cell r="H92">
            <v>0.10561627595941649</v>
          </cell>
          <cell r="I92">
            <v>2.504423838883349E-3</v>
          </cell>
          <cell r="J92">
            <v>0</v>
          </cell>
          <cell r="K92">
            <v>0</v>
          </cell>
          <cell r="L92">
            <v>2.2083292338391694E-2</v>
          </cell>
          <cell r="M92">
            <v>0</v>
          </cell>
          <cell r="N92">
            <v>1.818863374196601E-3</v>
          </cell>
          <cell r="O92">
            <v>8.9926146811368163E-5</v>
          </cell>
          <cell r="P92">
            <v>1</v>
          </cell>
          <cell r="R92">
            <v>0.14285714285714285</v>
          </cell>
          <cell r="S92">
            <v>0.14285714285714285</v>
          </cell>
          <cell r="T92">
            <v>0.14285714285714285</v>
          </cell>
          <cell r="U92">
            <v>0.14285714285714285</v>
          </cell>
          <cell r="V92">
            <v>0.14285714285714285</v>
          </cell>
          <cell r="W92">
            <v>0.14285714285714285</v>
          </cell>
          <cell r="X92">
            <v>0.40648813623303687</v>
          </cell>
          <cell r="Y92">
            <v>0.42675256519723193</v>
          </cell>
        </row>
        <row r="93">
          <cell r="A93" t="str">
            <v>F127</v>
          </cell>
          <cell r="B93" t="str">
            <v>Account 370</v>
          </cell>
          <cell r="F93">
            <v>0.43882459760597325</v>
          </cell>
          <cell r="G93">
            <v>0.10611722466064373</v>
          </cell>
          <cell r="H93">
            <v>0.13711762692082805</v>
          </cell>
          <cell r="I93">
            <v>1.9201870945668477E-2</v>
          </cell>
          <cell r="J93">
            <v>0.2921707064255511</v>
          </cell>
          <cell r="K93">
            <v>6.1261202743662594E-3</v>
          </cell>
          <cell r="L93">
            <v>0</v>
          </cell>
          <cell r="M93">
            <v>4.4185316696925041E-4</v>
          </cell>
          <cell r="N93">
            <v>0</v>
          </cell>
          <cell r="O93">
            <v>0</v>
          </cell>
          <cell r="P93">
            <v>1</v>
          </cell>
          <cell r="R93">
            <v>6.25E-2</v>
          </cell>
          <cell r="S93">
            <v>6.25E-2</v>
          </cell>
          <cell r="T93">
            <v>6.25E-2</v>
          </cell>
          <cell r="U93">
            <v>6.25E-2</v>
          </cell>
          <cell r="V93">
            <v>6.25E-2</v>
          </cell>
          <cell r="W93">
            <v>6.25E-2</v>
          </cell>
          <cell r="X93">
            <v>0.1875</v>
          </cell>
          <cell r="Y93">
            <v>0.1875</v>
          </cell>
        </row>
        <row r="94">
          <cell r="A94" t="str">
            <v>F128</v>
          </cell>
          <cell r="B94" t="str">
            <v>Account 371</v>
          </cell>
          <cell r="F94">
            <v>0</v>
          </cell>
          <cell r="G94">
            <v>0</v>
          </cell>
          <cell r="H94">
            <v>0</v>
          </cell>
          <cell r="I94">
            <v>0</v>
          </cell>
          <cell r="J94">
            <v>0</v>
          </cell>
          <cell r="K94">
            <v>0</v>
          </cell>
          <cell r="L94">
            <v>0.84434160240088663</v>
          </cell>
          <cell r="M94">
            <v>0</v>
          </cell>
          <cell r="N94">
            <v>0.1556583975991134</v>
          </cell>
          <cell r="O94">
            <v>0</v>
          </cell>
          <cell r="P94">
            <v>1</v>
          </cell>
          <cell r="R94">
            <v>0.14285714285714285</v>
          </cell>
          <cell r="S94">
            <v>0.14285714285714285</v>
          </cell>
          <cell r="T94">
            <v>0.14285714285714285</v>
          </cell>
          <cell r="U94">
            <v>0.14285714285714285</v>
          </cell>
          <cell r="V94">
            <v>0.14285714285714285</v>
          </cell>
          <cell r="W94">
            <v>0.14285714285714285</v>
          </cell>
          <cell r="X94">
            <v>-0.41577017382945808</v>
          </cell>
          <cell r="Y94">
            <v>0.27291303097231512</v>
          </cell>
        </row>
        <row r="95">
          <cell r="A95" t="str">
            <v>F129</v>
          </cell>
          <cell r="B95" t="str">
            <v>Account 372</v>
          </cell>
          <cell r="F95">
            <v>0</v>
          </cell>
          <cell r="G95">
            <v>0</v>
          </cell>
          <cell r="H95">
            <v>0</v>
          </cell>
          <cell r="I95">
            <v>0</v>
          </cell>
          <cell r="J95">
            <v>0</v>
          </cell>
          <cell r="K95">
            <v>0</v>
          </cell>
          <cell r="L95">
            <v>0</v>
          </cell>
          <cell r="M95">
            <v>0</v>
          </cell>
          <cell r="N95">
            <v>0</v>
          </cell>
          <cell r="O95">
            <v>0</v>
          </cell>
          <cell r="P95">
            <v>1</v>
          </cell>
          <cell r="R95">
            <v>0</v>
          </cell>
          <cell r="S95">
            <v>0</v>
          </cell>
          <cell r="T95">
            <v>0</v>
          </cell>
          <cell r="U95">
            <v>0</v>
          </cell>
          <cell r="V95">
            <v>0</v>
          </cell>
          <cell r="W95">
            <v>0</v>
          </cell>
          <cell r="X95">
            <v>0</v>
          </cell>
          <cell r="Y95">
            <v>0</v>
          </cell>
        </row>
        <row r="96">
          <cell r="A96" t="str">
            <v>F130</v>
          </cell>
          <cell r="B96" t="str">
            <v>Account 373</v>
          </cell>
          <cell r="F96">
            <v>0</v>
          </cell>
          <cell r="G96">
            <v>0</v>
          </cell>
          <cell r="H96">
            <v>0</v>
          </cell>
          <cell r="I96">
            <v>0</v>
          </cell>
          <cell r="J96">
            <v>0</v>
          </cell>
          <cell r="K96">
            <v>0</v>
          </cell>
          <cell r="L96">
            <v>0.7587126145488825</v>
          </cell>
          <cell r="M96">
            <v>0</v>
          </cell>
          <cell r="N96">
            <v>0.24128738545111758</v>
          </cell>
          <cell r="O96">
            <v>0</v>
          </cell>
          <cell r="P96">
            <v>1</v>
          </cell>
          <cell r="R96">
            <v>0.125</v>
          </cell>
          <cell r="S96">
            <v>0.125</v>
          </cell>
          <cell r="T96">
            <v>0.125</v>
          </cell>
          <cell r="U96">
            <v>0.125</v>
          </cell>
          <cell r="V96">
            <v>0.125</v>
          </cell>
          <cell r="W96">
            <v>0.125</v>
          </cell>
          <cell r="X96">
            <v>-0.3837126145488825</v>
          </cell>
          <cell r="Y96">
            <v>0.13371261454888242</v>
          </cell>
        </row>
        <row r="97">
          <cell r="A97" t="str">
            <v>F131</v>
          </cell>
          <cell r="B97" t="str">
            <v>Account 581 thru 587 &amp; 591 thru 597</v>
          </cell>
          <cell r="F97">
            <v>0.40802574583189105</v>
          </cell>
          <cell r="G97">
            <v>6.2999737294764602E-2</v>
          </cell>
          <cell r="H97">
            <v>0.27183114786997847</v>
          </cell>
          <cell r="I97">
            <v>0.19438769871016973</v>
          </cell>
          <cell r="J97">
            <v>3.1482731941554418E-2</v>
          </cell>
          <cell r="K97">
            <v>3.1179285030852127E-3</v>
          </cell>
          <cell r="L97">
            <v>2.1671472240871632E-2</v>
          </cell>
          <cell r="M97">
            <v>5.533695349557177E-4</v>
          </cell>
          <cell r="N97">
            <v>5.9161009077249539E-3</v>
          </cell>
          <cell r="O97">
            <v>1.4067165004363965E-5</v>
          </cell>
          <cell r="P97">
            <v>1</v>
          </cell>
          <cell r="R97">
            <v>6.25E-2</v>
          </cell>
          <cell r="S97">
            <v>6.25E-2</v>
          </cell>
          <cell r="T97">
            <v>6.25E-2</v>
          </cell>
          <cell r="U97">
            <v>6.25E-2</v>
          </cell>
          <cell r="V97">
            <v>6.25E-2</v>
          </cell>
          <cell r="W97">
            <v>6.25E-2</v>
          </cell>
          <cell r="X97">
            <v>0.16582852775912837</v>
          </cell>
          <cell r="Y97">
            <v>0.18158389909227504</v>
          </cell>
        </row>
        <row r="98">
          <cell r="A98" t="str">
            <v>F132</v>
          </cell>
          <cell r="B98" t="str">
            <v>Account 364 + 365</v>
          </cell>
          <cell r="F98">
            <v>0.40759147953368491</v>
          </cell>
          <cell r="G98">
            <v>5.1648289186323519E-2</v>
          </cell>
          <cell r="H98">
            <v>0.31738754187181967</v>
          </cell>
          <cell r="I98">
            <v>0.21594683345183915</v>
          </cell>
          <cell r="J98">
            <v>0</v>
          </cell>
          <cell r="K98">
            <v>3.0195910840928272E-3</v>
          </cell>
          <cell r="L98">
            <v>3.456746432725504E-3</v>
          </cell>
          <cell r="M98">
            <v>6.3248661971661757E-4</v>
          </cell>
          <cell r="N98">
            <v>3.0686859654460621E-4</v>
          </cell>
          <cell r="O98">
            <v>1.0163223253205604E-5</v>
          </cell>
          <cell r="P98">
            <v>1</v>
          </cell>
          <cell r="R98">
            <v>0.14285714285714285</v>
          </cell>
          <cell r="S98">
            <v>0.14285714285714285</v>
          </cell>
          <cell r="T98">
            <v>0.14285714285714285</v>
          </cell>
          <cell r="U98">
            <v>0.14285714285714285</v>
          </cell>
          <cell r="V98">
            <v>0.14285714285714285</v>
          </cell>
          <cell r="W98">
            <v>0.14285714285714285</v>
          </cell>
          <cell r="X98">
            <v>0.42511468213870307</v>
          </cell>
          <cell r="Y98">
            <v>0.42826455997488394</v>
          </cell>
        </row>
        <row r="99">
          <cell r="A99" t="str">
            <v>F133</v>
          </cell>
          <cell r="B99" t="str">
            <v>Account 366 + 367</v>
          </cell>
          <cell r="F99">
            <v>0.50973352239359937</v>
          </cell>
          <cell r="G99">
            <v>6.2109658863624302E-2</v>
          </cell>
          <cell r="H99">
            <v>0.25129740017081043</v>
          </cell>
          <cell r="I99">
            <v>0.17097986109197197</v>
          </cell>
          <cell r="J99">
            <v>0</v>
          </cell>
          <cell r="K99">
            <v>2.390816553593468E-3</v>
          </cell>
          <cell r="L99">
            <v>2.7369423086696472E-3</v>
          </cell>
          <cell r="M99">
            <v>5.0078286702822284E-4</v>
          </cell>
          <cell r="N99">
            <v>2.4296883252231967E-4</v>
          </cell>
          <cell r="O99">
            <v>8.0469181802906139E-6</v>
          </cell>
          <cell r="P99">
            <v>1</v>
          </cell>
          <cell r="R99">
            <v>0.14285714285714285</v>
          </cell>
          <cell r="S99">
            <v>0.14285714285714285</v>
          </cell>
          <cell r="T99">
            <v>0.14285714285714285</v>
          </cell>
          <cell r="U99">
            <v>0.14285714285714285</v>
          </cell>
          <cell r="V99">
            <v>0.14285714285714285</v>
          </cell>
          <cell r="W99">
            <v>0.14285714285714285</v>
          </cell>
          <cell r="X99">
            <v>0.42583448626275888</v>
          </cell>
          <cell r="Y99">
            <v>0.42832845973890621</v>
          </cell>
        </row>
        <row r="100">
          <cell r="A100" t="str">
            <v>F134</v>
          </cell>
          <cell r="B100" t="str">
            <v>Account 364 + 365 + 369  (OH)</v>
          </cell>
          <cell r="F100">
            <v>0.42696354886662452</v>
          </cell>
          <cell r="G100">
            <v>5.9878864508379724E-2</v>
          </cell>
          <cell r="H100">
            <v>0.30308316530830115</v>
          </cell>
          <cell r="I100">
            <v>0.20152957722694895</v>
          </cell>
          <cell r="J100">
            <v>0</v>
          </cell>
          <cell r="K100">
            <v>2.8156287205086511E-3</v>
          </cell>
          <cell r="L100">
            <v>4.7149016671685128E-3</v>
          </cell>
          <cell r="M100">
            <v>5.8976445558904544E-4</v>
          </cell>
          <cell r="N100">
            <v>4.0899832868000248E-4</v>
          </cell>
          <cell r="O100">
            <v>1.5550917799334639E-5</v>
          </cell>
          <cell r="P100">
            <v>1</v>
          </cell>
          <cell r="R100">
            <v>0.14285714285714285</v>
          </cell>
          <cell r="S100">
            <v>0.14285714285714285</v>
          </cell>
          <cell r="T100">
            <v>0.14285714285714285</v>
          </cell>
          <cell r="U100">
            <v>0.14285714285714285</v>
          </cell>
          <cell r="V100">
            <v>0.14285714285714285</v>
          </cell>
          <cell r="W100">
            <v>0.14285714285714285</v>
          </cell>
          <cell r="X100">
            <v>0.42385652690426001</v>
          </cell>
          <cell r="Y100">
            <v>0.42816243024274853</v>
          </cell>
        </row>
        <row r="101">
          <cell r="A101" t="str">
            <v>F135</v>
          </cell>
          <cell r="B101" t="str">
            <v>Account 366 + 367 + 369  (UG)</v>
          </cell>
          <cell r="F101">
            <v>0.56759401613050164</v>
          </cell>
          <cell r="G101">
            <v>9.7012904074054981E-2</v>
          </cell>
          <cell r="H101">
            <v>0.20564903680919297</v>
          </cell>
          <cell r="I101">
            <v>0.11818902755833784</v>
          </cell>
          <cell r="J101">
            <v>0</v>
          </cell>
          <cell r="K101">
            <v>1.6416675930799628E-3</v>
          </cell>
          <cell r="L101">
            <v>8.7990126054110843E-3</v>
          </cell>
          <cell r="M101">
            <v>3.4386536379557705E-4</v>
          </cell>
          <cell r="N101">
            <v>7.3676655029357592E-4</v>
          </cell>
          <cell r="O101">
            <v>3.3703315332311314E-5</v>
          </cell>
          <cell r="P101">
            <v>1</v>
          </cell>
          <cell r="R101">
            <v>0.14285714285714285</v>
          </cell>
          <cell r="S101">
            <v>0.14285714285714285</v>
          </cell>
          <cell r="T101">
            <v>0.14285714285714285</v>
          </cell>
          <cell r="U101">
            <v>0.14285714285714285</v>
          </cell>
          <cell r="V101">
            <v>0.14285714285714285</v>
          </cell>
          <cell r="W101">
            <v>0.14285714285714285</v>
          </cell>
          <cell r="X101">
            <v>0.41977241596601744</v>
          </cell>
          <cell r="Y101">
            <v>0.42783466202113496</v>
          </cell>
        </row>
        <row r="102">
          <cell r="A102" t="str">
            <v>F136</v>
          </cell>
          <cell r="B102" t="str">
            <v>Account 902 + 903 + 904</v>
          </cell>
          <cell r="F102">
            <v>0.77468321834221543</v>
          </cell>
          <cell r="G102">
            <v>0.14612232259268235</v>
          </cell>
          <cell r="H102">
            <v>5.6271239473074143E-2</v>
          </cell>
          <cell r="I102">
            <v>4.9320516381936913E-3</v>
          </cell>
          <cell r="J102">
            <v>1.0475848976319606E-3</v>
          </cell>
          <cell r="K102">
            <v>2.9503240013297157E-3</v>
          </cell>
          <cell r="L102">
            <v>1.2629094584464201E-2</v>
          </cell>
          <cell r="M102">
            <v>2.4439454627694609E-4</v>
          </cell>
          <cell r="N102">
            <v>1.0683425465333541E-3</v>
          </cell>
          <cell r="O102">
            <v>5.1427377598167185E-5</v>
          </cell>
          <cell r="P102">
            <v>1</v>
          </cell>
          <cell r="R102">
            <v>0.14285714285714285</v>
          </cell>
          <cell r="S102">
            <v>0.14285714285714285</v>
          </cell>
          <cell r="T102">
            <v>0.14285714285714285</v>
          </cell>
          <cell r="U102">
            <v>0.14285714285714285</v>
          </cell>
          <cell r="V102">
            <v>0.14285714285714285</v>
          </cell>
          <cell r="W102">
            <v>0.14285714285714285</v>
          </cell>
          <cell r="X102">
            <v>0.41594233398696434</v>
          </cell>
          <cell r="Y102">
            <v>0.42750308602489517</v>
          </cell>
        </row>
        <row r="103">
          <cell r="A103" t="str">
            <v>F137</v>
          </cell>
          <cell r="B103" t="str">
            <v>Total O &amp; M Expense</v>
          </cell>
          <cell r="F103">
            <v>0.16317107421363097</v>
          </cell>
          <cell r="G103">
            <v>2.8674635913755783E-2</v>
          </cell>
          <cell r="H103">
            <v>0.18266412288654221</v>
          </cell>
          <cell r="I103">
            <v>0.23335737424474354</v>
          </cell>
          <cell r="J103">
            <v>0.38604089041848705</v>
          </cell>
          <cell r="K103">
            <v>2.2096547053967568E-3</v>
          </cell>
          <cell r="L103">
            <v>2.91233506721239E-3</v>
          </cell>
          <cell r="M103">
            <v>4.5230730104223291E-4</v>
          </cell>
          <cell r="N103">
            <v>5.0522021439275801E-4</v>
          </cell>
          <cell r="O103">
            <v>1.238503479669328E-5</v>
          </cell>
          <cell r="P103">
            <v>1</v>
          </cell>
          <cell r="R103">
            <v>0.14285714285714285</v>
          </cell>
          <cell r="S103">
            <v>0.14285714285714285</v>
          </cell>
          <cell r="T103">
            <v>0.14285714285714285</v>
          </cell>
          <cell r="U103">
            <v>0.14285714285714285</v>
          </cell>
          <cell r="V103">
            <v>0.14285714285714285</v>
          </cell>
          <cell r="W103">
            <v>0.14285714285714285</v>
          </cell>
          <cell r="X103">
            <v>0.42565909350421616</v>
          </cell>
          <cell r="Y103">
            <v>0.42806620835703579</v>
          </cell>
        </row>
        <row r="104">
          <cell r="A104" t="str">
            <v>F137G</v>
          </cell>
          <cell r="B104" t="str">
            <v>Generation O &amp; M Exp</v>
          </cell>
          <cell r="F104">
            <v>0.13309012972417777</v>
          </cell>
          <cell r="G104">
            <v>2.3676886800455415E-2</v>
          </cell>
          <cell r="H104">
            <v>0.17883231711144895</v>
          </cell>
          <cell r="I104">
            <v>0.24183297771968273</v>
          </cell>
          <cell r="J104">
            <v>0.418254604741365</v>
          </cell>
          <cell r="K104">
            <v>2.1001769924190289E-3</v>
          </cell>
          <cell r="L104">
            <v>1.5790109226728557E-3</v>
          </cell>
          <cell r="M104">
            <v>4.4500494844597685E-4</v>
          </cell>
          <cell r="N104">
            <v>1.7738522396675523E-4</v>
          </cell>
          <cell r="O104">
            <v>1.1505815365792705E-5</v>
          </cell>
          <cell r="P104">
            <v>1</v>
          </cell>
          <cell r="R104">
            <v>0.14285714285714285</v>
          </cell>
          <cell r="S104">
            <v>0.14285714285714285</v>
          </cell>
          <cell r="T104">
            <v>0.14285714285714285</v>
          </cell>
          <cell r="U104">
            <v>0.14285714285714285</v>
          </cell>
          <cell r="V104">
            <v>0.14285714285714285</v>
          </cell>
          <cell r="W104">
            <v>0.14285714285714285</v>
          </cell>
          <cell r="X104">
            <v>0.42699241764875567</v>
          </cell>
          <cell r="Y104">
            <v>0.42839404334746178</v>
          </cell>
        </row>
        <row r="105">
          <cell r="A105" t="str">
            <v>F137T</v>
          </cell>
          <cell r="B105" t="str">
            <v>Transmission O &amp; M Exp</v>
          </cell>
          <cell r="F105">
            <v>0.13958010568565149</v>
          </cell>
          <cell r="G105">
            <v>2.5587797252604957E-2</v>
          </cell>
          <cell r="H105">
            <v>0.19070510150474582</v>
          </cell>
          <cell r="I105">
            <v>0.23800401563093254</v>
          </cell>
          <cell r="J105">
            <v>0.40203387600534229</v>
          </cell>
          <cell r="K105">
            <v>2.2752435560228694E-3</v>
          </cell>
          <cell r="L105">
            <v>1.1743609920459954E-3</v>
          </cell>
          <cell r="M105">
            <v>4.8688856895788075E-4</v>
          </cell>
          <cell r="N105">
            <v>1.4440288570325254E-4</v>
          </cell>
          <cell r="O105">
            <v>8.2079179928206223E-6</v>
          </cell>
          <cell r="P105">
            <v>1</v>
          </cell>
          <cell r="R105">
            <v>0.14285714285714285</v>
          </cell>
          <cell r="S105">
            <v>0.14285714285714285</v>
          </cell>
          <cell r="T105">
            <v>0.14285714285714285</v>
          </cell>
          <cell r="U105">
            <v>0.14285714285714285</v>
          </cell>
          <cell r="V105">
            <v>0.14285714285714285</v>
          </cell>
          <cell r="W105">
            <v>0.14285714285714285</v>
          </cell>
          <cell r="X105">
            <v>0.42739706757938256</v>
          </cell>
          <cell r="Y105">
            <v>0.42842702568572527</v>
          </cell>
        </row>
        <row r="106">
          <cell r="A106" t="str">
            <v>F137D</v>
          </cell>
          <cell r="B106" t="str">
            <v xml:space="preserve">Distribution O &amp; M Exp </v>
          </cell>
          <cell r="F106">
            <v>0.39859906181284638</v>
          </cell>
          <cell r="G106">
            <v>6.0866820619268285E-2</v>
          </cell>
          <cell r="H106">
            <v>0.27155319634095121</v>
          </cell>
          <cell r="I106">
            <v>0.1909212247727545</v>
          </cell>
          <cell r="J106">
            <v>4.8454603969789643E-2</v>
          </cell>
          <cell r="K106">
            <v>3.3133917971445155E-3</v>
          </cell>
          <cell r="L106">
            <v>2.0254450463521215E-2</v>
          </cell>
          <cell r="M106">
            <v>5.8059049536751239E-4</v>
          </cell>
          <cell r="N106">
            <v>5.4424787126756422E-3</v>
          </cell>
          <cell r="O106">
            <v>1.4181015681031008E-5</v>
          </cell>
          <cell r="P106">
            <v>1</v>
          </cell>
          <cell r="R106">
            <v>0.14285714285714285</v>
          </cell>
          <cell r="S106">
            <v>0.14285714285714285</v>
          </cell>
          <cell r="T106">
            <v>0.14285714285714285</v>
          </cell>
          <cell r="U106">
            <v>0.14285714285714285</v>
          </cell>
          <cell r="V106">
            <v>0.14285714285714285</v>
          </cell>
          <cell r="W106">
            <v>0.14285714285714285</v>
          </cell>
          <cell r="X106">
            <v>0.40831697810790735</v>
          </cell>
          <cell r="Y106">
            <v>0.42312894985875288</v>
          </cell>
        </row>
        <row r="107">
          <cell r="A107" t="str">
            <v>F137R</v>
          </cell>
          <cell r="B107" t="str">
            <v>Retail O &amp; M Exp  (Customer)</v>
          </cell>
          <cell r="F107">
            <v>0.76525805655836532</v>
          </cell>
          <cell r="G107">
            <v>0.14347708155159336</v>
          </cell>
          <cell r="H107">
            <v>5.7150372658520202E-2</v>
          </cell>
          <cell r="I107">
            <v>8.3271159643169921E-3</v>
          </cell>
          <cell r="J107">
            <v>7.0742162353785885E-3</v>
          </cell>
          <cell r="K107">
            <v>3.1128046606554625E-3</v>
          </cell>
          <cell r="L107">
            <v>1.4093568881687233E-2</v>
          </cell>
          <cell r="M107">
            <v>2.4591954915041821E-4</v>
          </cell>
          <cell r="N107">
            <v>1.2036145305325335E-3</v>
          </cell>
          <cell r="O107">
            <v>5.724940979984529E-5</v>
          </cell>
          <cell r="P107">
            <v>1</v>
          </cell>
          <cell r="R107">
            <v>0.14285714285714285</v>
          </cell>
          <cell r="S107">
            <v>0.14285714285714285</v>
          </cell>
          <cell r="T107">
            <v>0.14285714285714285</v>
          </cell>
          <cell r="U107">
            <v>0.14285714285714285</v>
          </cell>
          <cell r="V107">
            <v>0.14285714285714285</v>
          </cell>
          <cell r="W107">
            <v>0.14285714285714285</v>
          </cell>
          <cell r="X107">
            <v>0.41447785968974132</v>
          </cell>
          <cell r="Y107">
            <v>0.42736781404089602</v>
          </cell>
        </row>
        <row r="108">
          <cell r="A108" t="str">
            <v>F137M</v>
          </cell>
          <cell r="B108" t="str">
            <v xml:space="preserve">Misc &amp; Customer O &amp; M Exp </v>
          </cell>
          <cell r="F108">
            <v>0.18778092143245431</v>
          </cell>
          <cell r="G108">
            <v>3.3345795768901038E-2</v>
          </cell>
          <cell r="H108">
            <v>0.20958626270756697</v>
          </cell>
          <cell r="I108">
            <v>0.23173979698517622</v>
          </cell>
          <cell r="J108">
            <v>0.32814104398573168</v>
          </cell>
          <cell r="K108">
            <v>2.5365741850266474E-3</v>
          </cell>
          <cell r="L108">
            <v>5.1961900493634533E-3</v>
          </cell>
          <cell r="M108">
            <v>4.8355028281942865E-4</v>
          </cell>
          <cell r="N108">
            <v>1.1753705052260906E-3</v>
          </cell>
          <cell r="O108">
            <v>1.449409773414139E-5</v>
          </cell>
          <cell r="P108">
            <v>1</v>
          </cell>
          <cell r="R108">
            <v>0.14285714285714285</v>
          </cell>
          <cell r="S108">
            <v>0.14285714285714285</v>
          </cell>
          <cell r="T108">
            <v>0.14285714285714285</v>
          </cell>
          <cell r="U108">
            <v>0.14285714285714285</v>
          </cell>
          <cell r="V108">
            <v>0.14285714285714285</v>
          </cell>
          <cell r="W108">
            <v>0.14285714285714285</v>
          </cell>
          <cell r="X108">
            <v>0.4233752385220651</v>
          </cell>
          <cell r="Y108">
            <v>0.42739605806620246</v>
          </cell>
        </row>
        <row r="109">
          <cell r="A109" t="str">
            <v>F138</v>
          </cell>
          <cell r="B109" t="str">
            <v>GTD O&amp;M Exp  (less fuel, purchased p &amp; wheeling)</v>
          </cell>
          <cell r="F109">
            <v>0.25761190328258715</v>
          </cell>
          <cell r="G109">
            <v>4.5067934927283976E-2</v>
          </cell>
          <cell r="H109">
            <v>0.19248814148480137</v>
          </cell>
          <cell r="I109">
            <v>0.20606367576288193</v>
          </cell>
          <cell r="J109">
            <v>0.28771062733802594</v>
          </cell>
          <cell r="K109">
            <v>2.4848369569964108E-3</v>
          </cell>
          <cell r="L109">
            <v>6.6676499905060135E-3</v>
          </cell>
          <cell r="M109">
            <v>4.6702685498917657E-4</v>
          </cell>
          <cell r="N109">
            <v>1.4236636740965712E-3</v>
          </cell>
          <cell r="O109">
            <v>1.4539727832537836E-5</v>
          </cell>
          <cell r="P109">
            <v>1</v>
          </cell>
          <cell r="R109">
            <v>0.14285714285714285</v>
          </cell>
          <cell r="S109">
            <v>0.14285714285714285</v>
          </cell>
          <cell r="T109">
            <v>0.14285714285714285</v>
          </cell>
          <cell r="U109">
            <v>0.14285714285714285</v>
          </cell>
          <cell r="V109">
            <v>0.14285714285714285</v>
          </cell>
          <cell r="W109">
            <v>0.14285714285714285</v>
          </cell>
          <cell r="X109">
            <v>0.42190377858092254</v>
          </cell>
          <cell r="Y109">
            <v>0.42714776489733197</v>
          </cell>
        </row>
        <row r="110">
          <cell r="A110" t="str">
            <v>F138G</v>
          </cell>
          <cell r="B110" t="str">
            <v xml:space="preserve">Generation O &amp; M Exp (less fuel &amp; purchased power) </v>
          </cell>
          <cell r="F110">
            <v>0.13734628541502761</v>
          </cell>
          <cell r="G110">
            <v>2.5078941813149895E-2</v>
          </cell>
          <cell r="H110">
            <v>0.18860646503631331</v>
          </cell>
          <cell r="I110">
            <v>0.23890361504608426</v>
          </cell>
          <cell r="J110">
            <v>0.40619426481985843</v>
          </cell>
          <cell r="K110">
            <v>2.1942367654432353E-3</v>
          </cell>
          <cell r="L110">
            <v>1.0836934029697454E-3</v>
          </cell>
          <cell r="M110">
            <v>4.7225249342885685E-4</v>
          </cell>
          <cell r="N110">
            <v>1.1184564781563317E-4</v>
          </cell>
          <cell r="O110">
            <v>8.3995599104068846E-6</v>
          </cell>
          <cell r="P110">
            <v>1</v>
          </cell>
          <cell r="R110">
            <v>0.14285714285714285</v>
          </cell>
          <cell r="S110">
            <v>0.14285714285714285</v>
          </cell>
          <cell r="T110">
            <v>0.14285714285714285</v>
          </cell>
          <cell r="U110">
            <v>0.14285714285714285</v>
          </cell>
          <cell r="V110">
            <v>0.14285714285714285</v>
          </cell>
          <cell r="W110">
            <v>0.14285714285714285</v>
          </cell>
          <cell r="X110">
            <v>0.42748773516845878</v>
          </cell>
          <cell r="Y110">
            <v>0.42845958292361291</v>
          </cell>
        </row>
        <row r="111">
          <cell r="A111" t="str">
            <v>F138T</v>
          </cell>
          <cell r="B111" t="str">
            <v>Transmission O &amp; M Exp - (less wheeling exp)</v>
          </cell>
          <cell r="F111">
            <v>0.13711846467969196</v>
          </cell>
          <cell r="G111">
            <v>2.528882867586715E-2</v>
          </cell>
          <cell r="H111">
            <v>0.1900560990595444</v>
          </cell>
          <cell r="I111">
            <v>0.23859192838822596</v>
          </cell>
          <cell r="J111">
            <v>0.40508345399268914</v>
          </cell>
          <cell r="K111">
            <v>2.2596637159267839E-3</v>
          </cell>
          <cell r="L111">
            <v>1.0051989654422642E-3</v>
          </cell>
          <cell r="M111">
            <v>4.8577124182435342E-4</v>
          </cell>
          <cell r="N111">
            <v>1.0254271785880926E-4</v>
          </cell>
          <cell r="O111">
            <v>8.0485629293052783E-6</v>
          </cell>
          <cell r="P111">
            <v>1</v>
          </cell>
          <cell r="R111">
            <v>0.14285714285714285</v>
          </cell>
          <cell r="S111">
            <v>0.14285714285714285</v>
          </cell>
          <cell r="T111">
            <v>0.14285714285714285</v>
          </cell>
          <cell r="U111">
            <v>0.14285714285714285</v>
          </cell>
          <cell r="V111">
            <v>0.14285714285714285</v>
          </cell>
          <cell r="W111">
            <v>0.14285714285714285</v>
          </cell>
          <cell r="X111">
            <v>0.42756622960598628</v>
          </cell>
          <cell r="Y111">
            <v>0.42846888585356974</v>
          </cell>
        </row>
        <row r="112">
          <cell r="A112" t="str">
            <v>F138D</v>
          </cell>
          <cell r="B112" t="str">
            <v xml:space="preserve">Distribution O &amp; M Exp </v>
          </cell>
          <cell r="F112">
            <v>0.40802574583189105</v>
          </cell>
          <cell r="G112">
            <v>6.2999737294764602E-2</v>
          </cell>
          <cell r="H112">
            <v>0.27183114786997847</v>
          </cell>
          <cell r="I112">
            <v>0.1943876987101697</v>
          </cell>
          <cell r="J112">
            <v>3.1482731941554411E-2</v>
          </cell>
          <cell r="K112">
            <v>3.1179285030852122E-3</v>
          </cell>
          <cell r="L112">
            <v>2.1671472240871632E-2</v>
          </cell>
          <cell r="M112">
            <v>5.533695349557177E-4</v>
          </cell>
          <cell r="N112">
            <v>5.916100907724953E-3</v>
          </cell>
          <cell r="O112">
            <v>1.4067165004363965E-5</v>
          </cell>
          <cell r="P112">
            <v>1</v>
          </cell>
          <cell r="R112">
            <v>0.14285714285714285</v>
          </cell>
          <cell r="S112">
            <v>0.14285714285714285</v>
          </cell>
          <cell r="T112">
            <v>0.14285714285714285</v>
          </cell>
          <cell r="U112">
            <v>0.14285714285714285</v>
          </cell>
          <cell r="V112">
            <v>0.14285714285714285</v>
          </cell>
          <cell r="W112">
            <v>0.14285714285714285</v>
          </cell>
          <cell r="X112">
            <v>0.40689995633055692</v>
          </cell>
          <cell r="Y112">
            <v>0.42265532766370362</v>
          </cell>
        </row>
        <row r="113">
          <cell r="A113" t="str">
            <v>F138R</v>
          </cell>
          <cell r="B113" t="str">
            <v>Retail O &amp; M Exp  (Customer)</v>
          </cell>
          <cell r="F113">
            <v>0.77160898461396321</v>
          </cell>
          <cell r="G113">
            <v>0.1447432407143055</v>
          </cell>
          <cell r="H113">
            <v>5.5328870033508677E-2</v>
          </cell>
          <cell r="I113">
            <v>5.87928623904313E-3</v>
          </cell>
          <cell r="J113">
            <v>3.644701728304319E-3</v>
          </cell>
          <cell r="K113">
            <v>3.1162275702537596E-3</v>
          </cell>
          <cell r="L113">
            <v>1.4178707344956821E-2</v>
          </cell>
          <cell r="M113">
            <v>2.4257968751242376E-4</v>
          </cell>
          <cell r="N113">
            <v>1.1996338700494425E-3</v>
          </cell>
          <cell r="O113">
            <v>5.7768198102748784E-5</v>
          </cell>
          <cell r="P113">
            <v>1</v>
          </cell>
          <cell r="R113">
            <v>0.14285714285714285</v>
          </cell>
          <cell r="S113">
            <v>0.14285714285714285</v>
          </cell>
          <cell r="T113">
            <v>0.14285714285714285</v>
          </cell>
          <cell r="U113">
            <v>0.14285714285714285</v>
          </cell>
          <cell r="V113">
            <v>0.14285714285714285</v>
          </cell>
          <cell r="W113">
            <v>0.14285714285714285</v>
          </cell>
          <cell r="X113">
            <v>0.41439272122647175</v>
          </cell>
          <cell r="Y113">
            <v>0.42737179470137909</v>
          </cell>
        </row>
        <row r="114">
          <cell r="A114" t="str">
            <v>F138M</v>
          </cell>
          <cell r="B114" t="str">
            <v xml:space="preserve">Misc &amp; Customer O &amp; M Exp </v>
          </cell>
          <cell r="F114">
            <v>0</v>
          </cell>
          <cell r="G114">
            <v>0</v>
          </cell>
          <cell r="H114">
            <v>0</v>
          </cell>
          <cell r="I114">
            <v>0</v>
          </cell>
          <cell r="J114">
            <v>0</v>
          </cell>
          <cell r="K114">
            <v>0</v>
          </cell>
          <cell r="L114">
            <v>0</v>
          </cell>
          <cell r="M114">
            <v>0</v>
          </cell>
          <cell r="N114">
            <v>0</v>
          </cell>
          <cell r="O114">
            <v>0</v>
          </cell>
          <cell r="P114">
            <v>1</v>
          </cell>
          <cell r="R114">
            <v>0</v>
          </cell>
          <cell r="S114">
            <v>0</v>
          </cell>
          <cell r="T114">
            <v>0</v>
          </cell>
          <cell r="U114">
            <v>0</v>
          </cell>
          <cell r="V114">
            <v>0</v>
          </cell>
          <cell r="W114">
            <v>0</v>
          </cell>
          <cell r="X114">
            <v>0</v>
          </cell>
          <cell r="Y114">
            <v>0</v>
          </cell>
        </row>
        <row r="115">
          <cell r="A115" t="str">
            <v>F140</v>
          </cell>
          <cell r="B115" t="str">
            <v>Revenue Requirement Before Rev Credits</v>
          </cell>
          <cell r="F115">
            <v>0.17738627351556316</v>
          </cell>
          <cell r="G115">
            <v>3.0379989915114251E-2</v>
          </cell>
          <cell r="H115">
            <v>0.19344411761763936</v>
          </cell>
          <cell r="I115">
            <v>0.22886391064152981</v>
          </cell>
          <cell r="J115">
            <v>0.36258647532134164</v>
          </cell>
          <cell r="K115">
            <v>2.3954909982336482E-3</v>
          </cell>
          <cell r="L115">
            <v>3.7031010007015238E-3</v>
          </cell>
          <cell r="M115">
            <v>4.8174292642627858E-4</v>
          </cell>
          <cell r="N115">
            <v>7.4737604006095153E-4</v>
          </cell>
          <cell r="O115">
            <v>1.1522023389604549E-5</v>
          </cell>
          <cell r="P115">
            <v>1</v>
          </cell>
          <cell r="R115">
            <v>6.25E-2</v>
          </cell>
          <cell r="S115">
            <v>6.25E-2</v>
          </cell>
          <cell r="T115">
            <v>6.25E-2</v>
          </cell>
          <cell r="U115">
            <v>6.25E-2</v>
          </cell>
          <cell r="V115">
            <v>6.25E-2</v>
          </cell>
          <cell r="W115">
            <v>6.25E-2</v>
          </cell>
          <cell r="X115">
            <v>0.18379689899929846</v>
          </cell>
          <cell r="Y115">
            <v>0.18675262395993905</v>
          </cell>
        </row>
        <row r="116">
          <cell r="A116" t="str">
            <v>F140G</v>
          </cell>
          <cell r="B116" t="str">
            <v>Revenue Requirement Before Rev Credits</v>
          </cell>
          <cell r="F116">
            <v>0.13408844935533684</v>
          </cell>
          <cell r="G116">
            <v>2.40539513482966E-2</v>
          </cell>
          <cell r="H116">
            <v>0.18163053372730059</v>
          </cell>
          <cell r="I116">
            <v>0.24105936498127997</v>
          </cell>
          <cell r="J116">
            <v>0.41497246027961276</v>
          </cell>
          <cell r="K116">
            <v>2.1359581715979527E-3</v>
          </cell>
          <cell r="L116">
            <v>1.4354957187778781E-3</v>
          </cell>
          <cell r="M116">
            <v>4.542883275266272E-4</v>
          </cell>
          <cell r="N116">
            <v>1.5886977424434424E-4</v>
          </cell>
          <cell r="O116">
            <v>1.0628316026690344E-5</v>
          </cell>
          <cell r="P116">
            <v>1</v>
          </cell>
          <cell r="R116">
            <v>0.14285714285714285</v>
          </cell>
          <cell r="S116">
            <v>0.14285714285714285</v>
          </cell>
          <cell r="T116">
            <v>0.14285714285714285</v>
          </cell>
          <cell r="U116">
            <v>0.14285714285714285</v>
          </cell>
          <cell r="V116">
            <v>0.14285714285714285</v>
          </cell>
          <cell r="W116">
            <v>0.14285714285714285</v>
          </cell>
          <cell r="X116">
            <v>0.42713593285265067</v>
          </cell>
          <cell r="Y116">
            <v>0.42841255879718421</v>
          </cell>
        </row>
        <row r="117">
          <cell r="A117" t="str">
            <v>F140T</v>
          </cell>
          <cell r="B117" t="str">
            <v>Revenue Requirement Before Rev Credits</v>
          </cell>
          <cell r="F117">
            <v>0.13787876824871004</v>
          </cell>
          <cell r="G117">
            <v>2.5357381320768577E-2</v>
          </cell>
          <cell r="H117">
            <v>0.19039488722689502</v>
          </cell>
          <cell r="I117">
            <v>0.23781525797839845</v>
          </cell>
          <cell r="J117">
            <v>0.40463697908303559</v>
          </cell>
          <cell r="K117">
            <v>2.2557642666585962E-3</v>
          </cell>
          <cell r="L117">
            <v>1.0520759342447122E-3</v>
          </cell>
          <cell r="M117">
            <v>4.8473029828690825E-4</v>
          </cell>
          <cell r="N117">
            <v>1.1610558112825946E-4</v>
          </cell>
          <cell r="O117">
            <v>8.0500618736386767E-6</v>
          </cell>
          <cell r="P117">
            <v>1</v>
          </cell>
          <cell r="R117">
            <v>0.14285714285714285</v>
          </cell>
          <cell r="S117">
            <v>0.14285714285714285</v>
          </cell>
          <cell r="T117">
            <v>0.14285714285714285</v>
          </cell>
          <cell r="U117">
            <v>0.14285714285714285</v>
          </cell>
          <cell r="V117">
            <v>0.14285714285714285</v>
          </cell>
          <cell r="W117">
            <v>0.14285714285714285</v>
          </cell>
          <cell r="X117">
            <v>0.42751935263718382</v>
          </cell>
          <cell r="Y117">
            <v>0.42845532299030031</v>
          </cell>
        </row>
        <row r="118">
          <cell r="A118" t="str">
            <v>F140D</v>
          </cell>
          <cell r="B118" t="str">
            <v>Revenue Requirement Before Rev Credits</v>
          </cell>
          <cell r="F118">
            <v>0.42636292507864698</v>
          </cell>
          <cell r="G118">
            <v>6.2315400363432125E-2</v>
          </cell>
          <cell r="H118">
            <v>0.29200691963658026</v>
          </cell>
          <cell r="I118">
            <v>0.16848053487816458</v>
          </cell>
          <cell r="J118">
            <v>2.0670215554061185E-2</v>
          </cell>
          <cell r="K118">
            <v>4.1422243969366588E-3</v>
          </cell>
          <cell r="L118">
            <v>2.0077898507661444E-2</v>
          </cell>
          <cell r="M118">
            <v>6.8879647767880285E-4</v>
          </cell>
          <cell r="N118">
            <v>5.2401111236213974E-3</v>
          </cell>
          <cell r="O118">
            <v>1.4973983216916935E-5</v>
          </cell>
          <cell r="P118">
            <v>1</v>
          </cell>
          <cell r="R118">
            <v>0.14285714285714285</v>
          </cell>
          <cell r="S118">
            <v>0.14285714285714285</v>
          </cell>
          <cell r="T118">
            <v>0.14285714285714285</v>
          </cell>
          <cell r="U118">
            <v>0.14285714285714285</v>
          </cell>
          <cell r="V118">
            <v>0.14285714285714285</v>
          </cell>
          <cell r="W118">
            <v>0.14285714285714285</v>
          </cell>
          <cell r="X118">
            <v>0.4084935300637671</v>
          </cell>
          <cell r="Y118">
            <v>0.42333131744780716</v>
          </cell>
        </row>
        <row r="119">
          <cell r="A119" t="str">
            <v>F140R</v>
          </cell>
          <cell r="B119" t="str">
            <v>Revenue Requirement Before Rev Credits</v>
          </cell>
          <cell r="F119">
            <v>0.76663400933646175</v>
          </cell>
          <cell r="G119">
            <v>0.14315176762589454</v>
          </cell>
          <cell r="H119">
            <v>5.6337401376081439E-2</v>
          </cell>
          <cell r="I119">
            <v>7.9736006296983169E-3</v>
          </cell>
          <cell r="J119">
            <v>6.7106086717609783E-3</v>
          </cell>
          <cell r="K119">
            <v>3.1679756085362196E-3</v>
          </cell>
          <cell r="L119">
            <v>1.4486966328834099E-2</v>
          </cell>
          <cell r="M119">
            <v>2.4464743633124324E-4</v>
          </cell>
          <cell r="N119">
            <v>1.2341217015365009E-3</v>
          </cell>
          <cell r="O119">
            <v>5.8901284864879871E-5</v>
          </cell>
          <cell r="P119">
            <v>1</v>
          </cell>
          <cell r="R119">
            <v>0.14285714285714285</v>
          </cell>
          <cell r="S119">
            <v>0.14285714285714285</v>
          </cell>
          <cell r="T119">
            <v>0.14285714285714285</v>
          </cell>
          <cell r="U119">
            <v>0.14285714285714285</v>
          </cell>
          <cell r="V119">
            <v>0.14285714285714285</v>
          </cell>
          <cell r="W119">
            <v>0.14285714285714285</v>
          </cell>
          <cell r="X119">
            <v>0.41408446224259443</v>
          </cell>
          <cell r="Y119">
            <v>0.42733730686989202</v>
          </cell>
        </row>
        <row r="120">
          <cell r="A120" t="str">
            <v>F140M</v>
          </cell>
          <cell r="B120" t="str">
            <v>Revenue Requirement Before Rev Credits</v>
          </cell>
          <cell r="F120">
            <v>0.18018030558784737</v>
          </cell>
          <cell r="G120">
            <v>3.1252212387910802E-2</v>
          </cell>
          <cell r="H120">
            <v>0.2049261655523274</v>
          </cell>
          <cell r="I120">
            <v>0.23042766284573363</v>
          </cell>
          <cell r="J120">
            <v>0.34501378728322857</v>
          </cell>
          <cell r="K120">
            <v>2.5211864843027801E-3</v>
          </cell>
          <cell r="L120">
            <v>4.2418752365862124E-3</v>
          </cell>
          <cell r="M120">
            <v>4.9751381849967287E-4</v>
          </cell>
          <cell r="N120">
            <v>9.2748372819464651E-4</v>
          </cell>
          <cell r="O120">
            <v>1.1807075369024016E-5</v>
          </cell>
          <cell r="P120">
            <v>1</v>
          </cell>
          <cell r="R120">
            <v>0.14285714285714285</v>
          </cell>
          <cell r="S120">
            <v>0.14285714285714285</v>
          </cell>
          <cell r="T120">
            <v>0.14285714285714285</v>
          </cell>
          <cell r="U120">
            <v>0.14285714285714285</v>
          </cell>
          <cell r="V120">
            <v>0.14285714285714285</v>
          </cell>
          <cell r="W120">
            <v>0.14285714285714285</v>
          </cell>
          <cell r="X120">
            <v>0.42432955333484235</v>
          </cell>
          <cell r="Y120">
            <v>0.42764394484323393</v>
          </cell>
        </row>
        <row r="121">
          <cell r="A121" t="str">
            <v>F141</v>
          </cell>
          <cell r="B121" t="str">
            <v>Firm Revenues</v>
          </cell>
          <cell r="F121">
            <v>0.18778092143245431</v>
          </cell>
          <cell r="G121">
            <v>3.3345795768901038E-2</v>
          </cell>
          <cell r="H121">
            <v>0.20958626270756697</v>
          </cell>
          <cell r="I121">
            <v>0.23173979698517622</v>
          </cell>
          <cell r="J121">
            <v>0.32814104398573168</v>
          </cell>
          <cell r="K121">
            <v>2.5365741850266474E-3</v>
          </cell>
          <cell r="L121">
            <v>5.1961900493634533E-3</v>
          </cell>
          <cell r="M121">
            <v>4.8355028281942865E-4</v>
          </cell>
          <cell r="N121">
            <v>1.1753705052260906E-3</v>
          </cell>
          <cell r="O121">
            <v>1.449409773414139E-5</v>
          </cell>
          <cell r="P121">
            <v>1</v>
          </cell>
          <cell r="R121">
            <v>5.1675076869164155E-4</v>
          </cell>
          <cell r="S121">
            <v>2.3358656953321414E-4</v>
          </cell>
          <cell r="T121">
            <v>4.2503316700123473E-4</v>
          </cell>
          <cell r="U121">
            <v>2.2845010916450717E-3</v>
          </cell>
          <cell r="V121">
            <v>1.0326617886671885E-3</v>
          </cell>
          <cell r="W121">
            <v>1.8790271690511924E-3</v>
          </cell>
          <cell r="X121">
            <v>0</v>
          </cell>
          <cell r="Y121">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O DOWNLOAD FERC"/>
      <sheetName val="186000 DOWNLOAD FERC"/>
      <sheetName val="Buyout download FERC"/>
      <sheetName val="ENVIRONMENTAL DOWNLOAD FERC"/>
      <sheetName val="RETAIL ACCESS DOWNLOAD FERC"/>
      <sheetName val="Sheet1"/>
      <sheetName val="Add'l PC Changes"/>
      <sheetName val="PC Chgs Template 3"/>
      <sheetName val="PC Chgs Template 2"/>
      <sheetName val="PC Changes Template"/>
      <sheetName val="Reg Asset Default Chgs Rev"/>
      <sheetName val="Reg Asset Default Changes"/>
      <sheetName val="PC Table updated May 2003"/>
      <sheetName val="Sheet3"/>
      <sheetName val="PC JV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Sales Data for PCorp UT"/>
      <sheetName val="CBECS"/>
      <sheetName val="Cooled Sq Ft"/>
      <sheetName val="Comm Mrkt Est"/>
      <sheetName val="Equipment Info"/>
      <sheetName val="Potential savings analysis"/>
    </sheetNames>
    <sheetDataSet>
      <sheetData sheetId="0">
        <row r="9">
          <cell r="I9">
            <v>56141</v>
          </cell>
        </row>
      </sheetData>
      <sheetData sheetId="1"/>
      <sheetData sheetId="2"/>
      <sheetData sheetId="3"/>
      <sheetData sheetId="4"/>
      <sheetData sheetId="5"/>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WY-ALL</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sheetData>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 val="Sheet1"/>
    </sheetNames>
    <sheetDataSet>
      <sheetData sheetId="0">
        <row r="3">
          <cell r="C3" t="str">
            <v>Rocky Mountain Power</v>
          </cell>
        </row>
        <row r="19">
          <cell r="K19">
            <v>67875230.453694463</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1935861328.0220451</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0.81307706711145988</v>
          </cell>
        </row>
      </sheetData>
      <sheetData sheetId="23"/>
      <sheetData sheetId="24">
        <row r="251">
          <cell r="AG251" t="str">
            <v>DIS</v>
          </cell>
        </row>
        <row r="328">
          <cell r="AG328">
            <v>0</v>
          </cell>
        </row>
        <row r="409">
          <cell r="AG409">
            <v>0</v>
          </cell>
        </row>
        <row r="420">
          <cell r="AG420">
            <v>0</v>
          </cell>
        </row>
        <row r="559">
          <cell r="AG559">
            <v>0</v>
          </cell>
        </row>
        <row r="583">
          <cell r="AG583">
            <v>0</v>
          </cell>
        </row>
        <row r="621">
          <cell r="AG621">
            <v>0</v>
          </cell>
        </row>
        <row r="951">
          <cell r="AG951">
            <v>0</v>
          </cell>
        </row>
        <row r="964">
          <cell r="AG964">
            <v>0</v>
          </cell>
        </row>
        <row r="991">
          <cell r="AG991">
            <v>0</v>
          </cell>
        </row>
        <row r="1354">
          <cell r="AG1354">
            <v>0</v>
          </cell>
        </row>
        <row r="1359">
          <cell r="AG1359">
            <v>0</v>
          </cell>
        </row>
        <row r="1518">
          <cell r="I1518">
            <v>970663.84981162648</v>
          </cell>
        </row>
        <row r="1795">
          <cell r="AG1795">
            <v>6925.8930178870532</v>
          </cell>
        </row>
        <row r="1855">
          <cell r="AG1855">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row r="8">
          <cell r="D8">
            <v>0.1576213356965549</v>
          </cell>
        </row>
        <row r="9">
          <cell r="D9">
            <v>0.8423786643034451</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ow r="5">
          <cell r="C5" t="str">
            <v>12 Months Ending June 2012</v>
          </cell>
          <cell r="R5">
            <v>3</v>
          </cell>
        </row>
      </sheetData>
      <sheetData sheetId="1"/>
      <sheetData sheetId="2"/>
      <sheetData sheetId="3"/>
      <sheetData sheetId="4"/>
      <sheetData sheetId="5"/>
      <sheetData sheetId="6"/>
      <sheetData sheetId="7"/>
      <sheetData sheetId="8"/>
      <sheetData sheetId="9"/>
      <sheetData sheetId="10"/>
      <sheetData sheetId="11">
        <row r="58">
          <cell r="H58">
            <v>828428746.40643871</v>
          </cell>
        </row>
      </sheetData>
      <sheetData sheetId="12"/>
      <sheetData sheetId="13"/>
      <sheetData sheetId="14"/>
      <sheetData sheetId="15"/>
      <sheetData sheetId="16"/>
      <sheetData sheetId="17"/>
      <sheetData sheetId="18">
        <row r="4">
          <cell r="K4">
            <v>0.79018896309372733</v>
          </cell>
        </row>
      </sheetData>
      <sheetData sheetId="19">
        <row r="250">
          <cell r="AB250" t="str">
            <v>DIS</v>
          </cell>
        </row>
        <row r="274">
          <cell r="H274">
            <v>0</v>
          </cell>
          <cell r="AB274">
            <v>0</v>
          </cell>
        </row>
        <row r="275">
          <cell r="AB275">
            <v>0</v>
          </cell>
        </row>
        <row r="286">
          <cell r="AB286">
            <v>0</v>
          </cell>
        </row>
        <row r="287">
          <cell r="AB287">
            <v>0</v>
          </cell>
        </row>
        <row r="288">
          <cell r="AB288">
            <v>0</v>
          </cell>
        </row>
        <row r="289">
          <cell r="AB289">
            <v>0</v>
          </cell>
        </row>
        <row r="319">
          <cell r="AB319">
            <v>0</v>
          </cell>
        </row>
        <row r="331">
          <cell r="AB331">
            <v>0</v>
          </cell>
        </row>
        <row r="681">
          <cell r="H681">
            <v>453048.07815530774</v>
          </cell>
        </row>
        <row r="683">
          <cell r="H683">
            <v>727723.91183378792</v>
          </cell>
        </row>
        <row r="744">
          <cell r="AB744">
            <v>0</v>
          </cell>
        </row>
        <row r="995">
          <cell r="AB995">
            <v>0</v>
          </cell>
        </row>
        <row r="1108">
          <cell r="AB1108">
            <v>0</v>
          </cell>
        </row>
        <row r="1109">
          <cell r="AB1109">
            <v>0</v>
          </cell>
        </row>
        <row r="1115">
          <cell r="AB1115">
            <v>0</v>
          </cell>
        </row>
        <row r="1116">
          <cell r="AB1116">
            <v>0</v>
          </cell>
        </row>
        <row r="1141">
          <cell r="AB1141">
            <v>723.47361058671254</v>
          </cell>
        </row>
        <row r="1143">
          <cell r="AB1143">
            <v>0</v>
          </cell>
        </row>
        <row r="1146">
          <cell r="AB1146">
            <v>3692.5269592552504</v>
          </cell>
        </row>
        <row r="1151">
          <cell r="AB1151">
            <v>0</v>
          </cell>
        </row>
        <row r="1160">
          <cell r="AB1160">
            <v>0</v>
          </cell>
        </row>
        <row r="1163">
          <cell r="AB1163">
            <v>0</v>
          </cell>
        </row>
        <row r="1172">
          <cell r="AB1172">
            <v>0</v>
          </cell>
        </row>
        <row r="1309">
          <cell r="AB1309">
            <v>0</v>
          </cell>
        </row>
        <row r="1812">
          <cell r="AB1812">
            <v>0</v>
          </cell>
        </row>
        <row r="1825">
          <cell r="AB1825">
            <v>0</v>
          </cell>
        </row>
        <row r="1878">
          <cell r="AB1878">
            <v>0</v>
          </cell>
        </row>
        <row r="1893">
          <cell r="AB1893">
            <v>0</v>
          </cell>
        </row>
        <row r="1983">
          <cell r="AB1983">
            <v>0</v>
          </cell>
        </row>
        <row r="2049">
          <cell r="AB2049">
            <v>0</v>
          </cell>
        </row>
        <row r="2113">
          <cell r="AB2113">
            <v>0</v>
          </cell>
        </row>
        <row r="2186">
          <cell r="AB2186">
            <v>0</v>
          </cell>
        </row>
        <row r="2202">
          <cell r="AB2202">
            <v>0</v>
          </cell>
        </row>
        <row r="2205">
          <cell r="AB2205">
            <v>0</v>
          </cell>
        </row>
        <row r="2222">
          <cell r="AB2222">
            <v>0</v>
          </cell>
        </row>
        <row r="2433">
          <cell r="AB2433">
            <v>0</v>
          </cell>
        </row>
        <row r="2434">
          <cell r="AB2434">
            <v>0</v>
          </cell>
        </row>
        <row r="2451">
          <cell r="AB2451">
            <v>0</v>
          </cell>
        </row>
        <row r="2459">
          <cell r="AB2459">
            <v>0</v>
          </cell>
        </row>
        <row r="2504">
          <cell r="AB2504">
            <v>0</v>
          </cell>
        </row>
        <row r="2505">
          <cell r="AB2505">
            <v>0</v>
          </cell>
        </row>
      </sheetData>
      <sheetData sheetId="20"/>
      <sheetData sheetId="21">
        <row r="11">
          <cell r="A11" t="str">
            <v>FACTOR</v>
          </cell>
        </row>
      </sheetData>
      <sheetData sheetId="22">
        <row r="10">
          <cell r="A10" t="str">
            <v>FACTOR NAME</v>
          </cell>
        </row>
      </sheetData>
      <sheetData sheetId="23"/>
      <sheetData sheetId="24">
        <row r="14">
          <cell r="A14" t="str">
            <v>A</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2117104954.5916018</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0.81778179787093319</v>
          </cell>
        </row>
      </sheetData>
      <sheetData sheetId="23"/>
      <sheetData sheetId="24">
        <row r="251">
          <cell r="AG251" t="str">
            <v>DIS</v>
          </cell>
        </row>
        <row r="305">
          <cell r="I305">
            <v>815891.14999999991</v>
          </cell>
        </row>
      </sheetData>
      <sheetData sheetId="25"/>
      <sheetData sheetId="26">
        <row r="15">
          <cell r="P15">
            <v>1</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20">
          <cell r="F120" t="str">
            <v>BaseCase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row r="86">
          <cell r="F86">
            <v>5.9243639404432336E-2</v>
          </cell>
        </row>
      </sheetData>
      <sheetData sheetId="42"/>
      <sheetData sheetId="43"/>
      <sheetData sheetId="4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
      <sheetName val="Function1149"/>
      <sheetName val="Non-NPC Results"/>
      <sheetName val="Report"/>
      <sheetName val="Results"/>
      <sheetName val="NRO"/>
      <sheetName val="UTCR"/>
      <sheetName val="ADJ"/>
      <sheetName val="URO"/>
      <sheetName val="ECD"/>
      <sheetName val="Unadj Data for RAM"/>
      <sheetName val="Variables"/>
      <sheetName val="Inputs"/>
      <sheetName val="Factors"/>
      <sheetName val="Adjustments"/>
      <sheetName val="Adj Summary"/>
      <sheetName val="GRID Inputs Filed"/>
      <sheetName val="GRID Inputs Revised"/>
      <sheetName val="GRID Inputs Settlement"/>
      <sheetName val="CWC"/>
      <sheetName val="WelcomeDialog"/>
      <sheetName val="Macro"/>
    </sheetNames>
    <sheetDataSet>
      <sheetData sheetId="0"/>
      <sheetData sheetId="1">
        <row r="6">
          <cell r="E6" t="str">
            <v>ACCMDIT</v>
          </cell>
        </row>
      </sheetData>
      <sheetData sheetId="2"/>
      <sheetData sheetId="3"/>
      <sheetData sheetId="4"/>
      <sheetData sheetId="5"/>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1.7735947932710956E-2</v>
          </cell>
          <cell r="L24">
            <v>0.26592235045374968</v>
          </cell>
          <cell r="M24">
            <v>8.4989701759535352E-2</v>
          </cell>
          <cell r="N24">
            <v>0</v>
          </cell>
          <cell r="O24">
            <v>0.1293456878806151</v>
          </cell>
          <cell r="P24">
            <v>0.42178875181632575</v>
          </cell>
          <cell r="Q24">
            <v>4.7677206808370634E-2</v>
          </cell>
          <cell r="R24">
            <v>2.8600102831646358E-2</v>
          </cell>
          <cell r="S24">
            <v>3.9402505170461014E-3</v>
          </cell>
          <cell r="AC24" t="str">
            <v>SG</v>
          </cell>
          <cell r="AF24">
            <v>0.99999999999999989</v>
          </cell>
          <cell r="AG24">
            <v>1.7735947932710956E-2</v>
          </cell>
          <cell r="AH24">
            <v>0.26592235045374968</v>
          </cell>
          <cell r="AI24">
            <v>8.4989701759535352E-2</v>
          </cell>
          <cell r="AJ24">
            <v>0</v>
          </cell>
          <cell r="AK24">
            <v>0.1293456878806151</v>
          </cell>
          <cell r="AL24">
            <v>0.42178875181632575</v>
          </cell>
          <cell r="AM24">
            <v>4.7677206808370634E-2</v>
          </cell>
          <cell r="AN24">
            <v>2.8600102831646358E-2</v>
          </cell>
          <cell r="AO24">
            <v>3.9402505170461014E-3</v>
          </cell>
        </row>
        <row r="25">
          <cell r="G25" t="str">
            <v>SG-P</v>
          </cell>
          <cell r="J25">
            <v>0.99999999999999989</v>
          </cell>
          <cell r="K25">
            <v>1.7735947932710956E-2</v>
          </cell>
          <cell r="L25">
            <v>0.26592235045374968</v>
          </cell>
          <cell r="M25">
            <v>8.4989701759535352E-2</v>
          </cell>
          <cell r="N25">
            <v>0</v>
          </cell>
          <cell r="O25">
            <v>0.1293456878806151</v>
          </cell>
          <cell r="P25">
            <v>0.42178875181632575</v>
          </cell>
          <cell r="Q25">
            <v>4.7677206808370634E-2</v>
          </cell>
          <cell r="R25">
            <v>2.8600102831646358E-2</v>
          </cell>
          <cell r="S25">
            <v>3.9402505170461014E-3</v>
          </cell>
          <cell r="AC25" t="str">
            <v>SG-P</v>
          </cell>
          <cell r="AF25">
            <v>0.99999999999999989</v>
          </cell>
          <cell r="AG25">
            <v>1.7735947932710956E-2</v>
          </cell>
          <cell r="AH25">
            <v>0.26592235045374968</v>
          </cell>
          <cell r="AI25">
            <v>8.4989701759535352E-2</v>
          </cell>
          <cell r="AJ25">
            <v>0</v>
          </cell>
          <cell r="AK25">
            <v>0.1293456878806151</v>
          </cell>
          <cell r="AL25">
            <v>0.42178875181632575</v>
          </cell>
          <cell r="AM25">
            <v>4.7677206808370634E-2</v>
          </cell>
          <cell r="AN25">
            <v>2.8600102831646358E-2</v>
          </cell>
          <cell r="AO25">
            <v>3.9402505170461014E-3</v>
          </cell>
        </row>
        <row r="26">
          <cell r="G26" t="str">
            <v>SG-U</v>
          </cell>
          <cell r="J26">
            <v>0.99999999999999989</v>
          </cell>
          <cell r="K26">
            <v>1.7735947932710956E-2</v>
          </cell>
          <cell r="L26">
            <v>0.26592235045374968</v>
          </cell>
          <cell r="M26">
            <v>8.4989701759535352E-2</v>
          </cell>
          <cell r="N26">
            <v>0</v>
          </cell>
          <cell r="O26">
            <v>0.1293456878806151</v>
          </cell>
          <cell r="P26">
            <v>0.42178875181632575</v>
          </cell>
          <cell r="Q26">
            <v>4.7677206808370634E-2</v>
          </cell>
          <cell r="R26">
            <v>2.8600102831646358E-2</v>
          </cell>
          <cell r="S26">
            <v>3.9402505170461014E-3</v>
          </cell>
          <cell r="AC26" t="str">
            <v>SG-U</v>
          </cell>
          <cell r="AF26">
            <v>0.99999999999999989</v>
          </cell>
          <cell r="AG26">
            <v>1.7735947932710956E-2</v>
          </cell>
          <cell r="AH26">
            <v>0.26592235045374968</v>
          </cell>
          <cell r="AI26">
            <v>8.4989701759535352E-2</v>
          </cell>
          <cell r="AJ26">
            <v>0</v>
          </cell>
          <cell r="AK26">
            <v>0.1293456878806151</v>
          </cell>
          <cell r="AL26">
            <v>0.42178875181632575</v>
          </cell>
          <cell r="AM26">
            <v>4.7677206808370634E-2</v>
          </cell>
          <cell r="AN26">
            <v>2.8600102831646358E-2</v>
          </cell>
          <cell r="AO26">
            <v>3.9402505170461014E-3</v>
          </cell>
        </row>
        <row r="27">
          <cell r="G27" t="str">
            <v>DGP</v>
          </cell>
          <cell r="J27">
            <v>1</v>
          </cell>
          <cell r="K27">
            <v>3.5614804683554963E-2</v>
          </cell>
          <cell r="L27">
            <v>0.53398739150191743</v>
          </cell>
          <cell r="M27">
            <v>0.17066421483437316</v>
          </cell>
          <cell r="N27">
            <v>0</v>
          </cell>
          <cell r="O27">
            <v>0.25973358898015453</v>
          </cell>
          <cell r="P27">
            <v>0</v>
          </cell>
          <cell r="Q27">
            <v>0</v>
          </cell>
          <cell r="R27">
            <v>0</v>
          </cell>
          <cell r="S27">
            <v>0</v>
          </cell>
          <cell r="AC27" t="str">
            <v>DGP</v>
          </cell>
          <cell r="AF27">
            <v>1</v>
          </cell>
          <cell r="AG27">
            <v>3.5614804683554963E-2</v>
          </cell>
          <cell r="AH27">
            <v>0.53398739150191743</v>
          </cell>
          <cell r="AI27">
            <v>0.17066421483437316</v>
          </cell>
          <cell r="AJ27">
            <v>0</v>
          </cell>
          <cell r="AK27">
            <v>0.25973358898015453</v>
          </cell>
          <cell r="AL27">
            <v>0</v>
          </cell>
          <cell r="AM27">
            <v>0</v>
          </cell>
          <cell r="AN27">
            <v>0</v>
          </cell>
          <cell r="AO27">
            <v>0</v>
          </cell>
        </row>
        <row r="28">
          <cell r="G28" t="str">
            <v>DGU</v>
          </cell>
          <cell r="J28">
            <v>0.99999999999999989</v>
          </cell>
          <cell r="K28">
            <v>0</v>
          </cell>
          <cell r="L28">
            <v>0</v>
          </cell>
          <cell r="M28">
            <v>0</v>
          </cell>
          <cell r="N28">
            <v>0</v>
          </cell>
          <cell r="O28">
            <v>0</v>
          </cell>
          <cell r="P28">
            <v>0.8402060726254067</v>
          </cell>
          <cell r="Q28">
            <v>9.4973321393014648E-2</v>
          </cell>
          <cell r="R28">
            <v>5.6971600056619283E-2</v>
          </cell>
          <cell r="S28">
            <v>7.8490059249593114E-3</v>
          </cell>
          <cell r="AC28" t="str">
            <v>DGU</v>
          </cell>
          <cell r="AF28">
            <v>0.99999999999999989</v>
          </cell>
          <cell r="AG28">
            <v>0</v>
          </cell>
          <cell r="AH28">
            <v>0</v>
          </cell>
          <cell r="AI28">
            <v>0</v>
          </cell>
          <cell r="AJ28">
            <v>0</v>
          </cell>
          <cell r="AK28">
            <v>0</v>
          </cell>
          <cell r="AL28">
            <v>0.8402060726254067</v>
          </cell>
          <cell r="AM28">
            <v>9.4973321393014648E-2</v>
          </cell>
          <cell r="AN28">
            <v>5.6971600056619283E-2</v>
          </cell>
          <cell r="AO28">
            <v>7.8490059249593114E-3</v>
          </cell>
        </row>
        <row r="29">
          <cell r="G29" t="str">
            <v>SC</v>
          </cell>
          <cell r="J29">
            <v>1</v>
          </cell>
          <cell r="K29">
            <v>1.8145360044758575E-2</v>
          </cell>
          <cell r="L29">
            <v>0.27252927677760497</v>
          </cell>
          <cell r="M29">
            <v>8.7108213198950873E-2</v>
          </cell>
          <cell r="N29">
            <v>0</v>
          </cell>
          <cell r="O29">
            <v>0.12471083419857862</v>
          </cell>
          <cell r="P29">
            <v>0.42235287409567118</v>
          </cell>
          <cell r="Q29">
            <v>4.4051147203762755E-2</v>
          </cell>
          <cell r="R29">
            <v>2.7192845768221882E-2</v>
          </cell>
          <cell r="S29">
            <v>3.9094487124510567E-3</v>
          </cell>
          <cell r="AC29" t="str">
            <v>SC</v>
          </cell>
          <cell r="AF29">
            <v>1</v>
          </cell>
          <cell r="AG29">
            <v>1.8145360044758575E-2</v>
          </cell>
          <cell r="AH29">
            <v>0.27252927677760497</v>
          </cell>
          <cell r="AI29">
            <v>8.7108213198950873E-2</v>
          </cell>
          <cell r="AJ29">
            <v>0</v>
          </cell>
          <cell r="AK29">
            <v>0.12471083419857862</v>
          </cell>
          <cell r="AL29">
            <v>0.42235287409567118</v>
          </cell>
          <cell r="AM29">
            <v>4.4051147203762755E-2</v>
          </cell>
          <cell r="AN29">
            <v>2.7192845768221882E-2</v>
          </cell>
          <cell r="AO29">
            <v>3.9094487124510567E-3</v>
          </cell>
        </row>
        <row r="30">
          <cell r="G30" t="str">
            <v>SE</v>
          </cell>
          <cell r="J30">
            <v>1</v>
          </cell>
          <cell r="K30">
            <v>1.6507711596568091E-2</v>
          </cell>
          <cell r="L30">
            <v>0.24610157148218376</v>
          </cell>
          <cell r="M30">
            <v>7.8634167441288802E-2</v>
          </cell>
          <cell r="N30">
            <v>0</v>
          </cell>
          <cell r="O30">
            <v>0.14325024892672458</v>
          </cell>
          <cell r="P30">
            <v>0.42009638497828944</v>
          </cell>
          <cell r="Q30">
            <v>5.855538562219427E-2</v>
          </cell>
          <cell r="R30">
            <v>3.2821874021919786E-2</v>
          </cell>
          <cell r="S30">
            <v>4.0326559308312363E-3</v>
          </cell>
          <cell r="AC30" t="str">
            <v>SE</v>
          </cell>
          <cell r="AF30">
            <v>1</v>
          </cell>
          <cell r="AG30">
            <v>1.6507711596568091E-2</v>
          </cell>
          <cell r="AH30">
            <v>0.24610157148218376</v>
          </cell>
          <cell r="AI30">
            <v>7.8634167441288802E-2</v>
          </cell>
          <cell r="AJ30">
            <v>0</v>
          </cell>
          <cell r="AK30">
            <v>0.14325024892672458</v>
          </cell>
          <cell r="AL30">
            <v>0.42009638497828944</v>
          </cell>
          <cell r="AM30">
            <v>5.855538562219427E-2</v>
          </cell>
          <cell r="AN30">
            <v>3.2821874021919786E-2</v>
          </cell>
          <cell r="AO30">
            <v>4.0326559308312363E-3</v>
          </cell>
        </row>
        <row r="31">
          <cell r="G31" t="str">
            <v>SE-P</v>
          </cell>
          <cell r="J31">
            <v>1</v>
          </cell>
          <cell r="K31">
            <v>1.6507711596568091E-2</v>
          </cell>
          <cell r="L31">
            <v>0.24610157148218376</v>
          </cell>
          <cell r="M31">
            <v>7.8634167441288802E-2</v>
          </cell>
          <cell r="N31">
            <v>0</v>
          </cell>
          <cell r="O31">
            <v>0.14325024892672458</v>
          </cell>
          <cell r="P31">
            <v>0.42009638497828944</v>
          </cell>
          <cell r="Q31">
            <v>5.855538562219427E-2</v>
          </cell>
          <cell r="R31">
            <v>3.2821874021919786E-2</v>
          </cell>
          <cell r="S31">
            <v>4.0326559308312363E-3</v>
          </cell>
          <cell r="AC31" t="str">
            <v>SE-P</v>
          </cell>
          <cell r="AF31">
            <v>1</v>
          </cell>
          <cell r="AG31">
            <v>1.6507711596568091E-2</v>
          </cell>
          <cell r="AH31">
            <v>0.24610157148218376</v>
          </cell>
          <cell r="AI31">
            <v>7.8634167441288802E-2</v>
          </cell>
          <cell r="AJ31">
            <v>0</v>
          </cell>
          <cell r="AK31">
            <v>0.14325024892672458</v>
          </cell>
          <cell r="AL31">
            <v>0.42009638497828944</v>
          </cell>
          <cell r="AM31">
            <v>5.855538562219427E-2</v>
          </cell>
          <cell r="AN31">
            <v>3.2821874021919786E-2</v>
          </cell>
          <cell r="AO31">
            <v>4.0326559308312363E-3</v>
          </cell>
        </row>
        <row r="32">
          <cell r="G32" t="str">
            <v>SE-U</v>
          </cell>
          <cell r="J32">
            <v>1</v>
          </cell>
          <cell r="K32">
            <v>1.6507711596568091E-2</v>
          </cell>
          <cell r="L32">
            <v>0.24610157148218376</v>
          </cell>
          <cell r="M32">
            <v>7.8634167441288802E-2</v>
          </cell>
          <cell r="N32">
            <v>0</v>
          </cell>
          <cell r="O32">
            <v>0.14325024892672458</v>
          </cell>
          <cell r="P32">
            <v>0.42009638497828944</v>
          </cell>
          <cell r="Q32">
            <v>5.855538562219427E-2</v>
          </cell>
          <cell r="R32">
            <v>3.2821874021919786E-2</v>
          </cell>
          <cell r="S32">
            <v>4.0326559308312363E-3</v>
          </cell>
          <cell r="AC32" t="str">
            <v>SE-U</v>
          </cell>
          <cell r="AF32">
            <v>1</v>
          </cell>
          <cell r="AG32">
            <v>1.6507711596568091E-2</v>
          </cell>
          <cell r="AH32">
            <v>0.24610157148218376</v>
          </cell>
          <cell r="AI32">
            <v>7.8634167441288802E-2</v>
          </cell>
          <cell r="AJ32">
            <v>0</v>
          </cell>
          <cell r="AK32">
            <v>0.14325024892672458</v>
          </cell>
          <cell r="AL32">
            <v>0.42009638497828944</v>
          </cell>
          <cell r="AM32">
            <v>5.855538562219427E-2</v>
          </cell>
          <cell r="AN32">
            <v>3.2821874021919786E-2</v>
          </cell>
          <cell r="AO32">
            <v>4.0326559308312363E-3</v>
          </cell>
        </row>
        <row r="33">
          <cell r="G33" t="str">
            <v>DEP</v>
          </cell>
          <cell r="J33">
            <v>1</v>
          </cell>
          <cell r="K33">
            <v>3.4072087243689556E-2</v>
          </cell>
          <cell r="L33">
            <v>0.50795618552563793</v>
          </cell>
          <cell r="M33">
            <v>0.16230173381218324</v>
          </cell>
          <cell r="N33">
            <v>0</v>
          </cell>
          <cell r="O33">
            <v>0.29566999341848926</v>
          </cell>
          <cell r="P33">
            <v>0</v>
          </cell>
          <cell r="Q33">
            <v>0</v>
          </cell>
          <cell r="R33">
            <v>0</v>
          </cell>
          <cell r="S33">
            <v>0</v>
          </cell>
          <cell r="AC33" t="str">
            <v>DEP</v>
          </cell>
          <cell r="AF33">
            <v>1</v>
          </cell>
          <cell r="AG33">
            <v>3.4072087243689556E-2</v>
          </cell>
          <cell r="AH33">
            <v>0.50795618552563793</v>
          </cell>
          <cell r="AI33">
            <v>0.16230173381218324</v>
          </cell>
          <cell r="AJ33">
            <v>0</v>
          </cell>
          <cell r="AK33">
            <v>0.29566999341848926</v>
          </cell>
          <cell r="AL33">
            <v>0</v>
          </cell>
          <cell r="AM33">
            <v>0</v>
          </cell>
          <cell r="AN33">
            <v>0</v>
          </cell>
          <cell r="AO33">
            <v>0</v>
          </cell>
        </row>
        <row r="34">
          <cell r="G34" t="str">
            <v>DEU</v>
          </cell>
          <cell r="J34">
            <v>0.99999999999999989</v>
          </cell>
          <cell r="K34">
            <v>0</v>
          </cell>
          <cell r="L34">
            <v>0</v>
          </cell>
          <cell r="M34">
            <v>0</v>
          </cell>
          <cell r="N34">
            <v>0</v>
          </cell>
          <cell r="O34">
            <v>0</v>
          </cell>
          <cell r="P34">
            <v>0.81491998163251811</v>
          </cell>
          <cell r="Q34">
            <v>0.11358810854368488</v>
          </cell>
          <cell r="R34">
            <v>6.3669200525184211E-2</v>
          </cell>
          <cell r="S34">
            <v>7.8227092986127254E-3</v>
          </cell>
          <cell r="AC34" t="str">
            <v>DEU</v>
          </cell>
          <cell r="AF34">
            <v>0.99999999999999989</v>
          </cell>
          <cell r="AG34">
            <v>0</v>
          </cell>
          <cell r="AH34">
            <v>0</v>
          </cell>
          <cell r="AI34">
            <v>0</v>
          </cell>
          <cell r="AJ34">
            <v>0</v>
          </cell>
          <cell r="AK34">
            <v>0</v>
          </cell>
          <cell r="AL34">
            <v>0.81491998163251811</v>
          </cell>
          <cell r="AM34">
            <v>0.11358810854368488</v>
          </cell>
          <cell r="AN34">
            <v>6.3669200525184211E-2</v>
          </cell>
          <cell r="AO34">
            <v>7.8227092986127254E-3</v>
          </cell>
        </row>
        <row r="35">
          <cell r="G35" t="str">
            <v>SO</v>
          </cell>
          <cell r="J35">
            <v>0.99999999999999989</v>
          </cell>
          <cell r="K35">
            <v>2.413003354638003E-2</v>
          </cell>
          <cell r="L35">
            <v>0.27950085138542602</v>
          </cell>
          <cell r="M35">
            <v>8.1634676005188977E-2</v>
          </cell>
          <cell r="N35">
            <v>0</v>
          </cell>
          <cell r="O35">
            <v>0.11850678618992204</v>
          </cell>
          <cell r="P35">
            <v>0.41981187973084916</v>
          </cell>
          <cell r="Q35">
            <v>4.9140508406916618E-2</v>
          </cell>
          <cell r="R35">
            <v>2.4524245468173934E-2</v>
          </cell>
          <cell r="S35">
            <v>2.7510192671430411E-3</v>
          </cell>
          <cell r="AC35" t="str">
            <v>SO</v>
          </cell>
          <cell r="AF35">
            <v>0.99999999999999989</v>
          </cell>
          <cell r="AG35">
            <v>2.413003354638003E-2</v>
          </cell>
          <cell r="AH35">
            <v>0.27950085138542602</v>
          </cell>
          <cell r="AI35">
            <v>8.1634676005188977E-2</v>
          </cell>
          <cell r="AJ35">
            <v>0</v>
          </cell>
          <cell r="AK35">
            <v>0.11850678618992204</v>
          </cell>
          <cell r="AL35">
            <v>0.41981187973084916</v>
          </cell>
          <cell r="AM35">
            <v>4.9140508406916618E-2</v>
          </cell>
          <cell r="AN35">
            <v>2.4524245468173934E-2</v>
          </cell>
          <cell r="AO35">
            <v>2.7510192671430411E-3</v>
          </cell>
        </row>
        <row r="36">
          <cell r="G36" t="str">
            <v>SO-P</v>
          </cell>
          <cell r="J36">
            <v>0.99999999999999989</v>
          </cell>
          <cell r="K36">
            <v>2.413003354638003E-2</v>
          </cell>
          <cell r="L36">
            <v>0.27950085138542602</v>
          </cell>
          <cell r="M36">
            <v>8.1634676005188977E-2</v>
          </cell>
          <cell r="N36">
            <v>0</v>
          </cell>
          <cell r="O36">
            <v>0.11850678618992204</v>
          </cell>
          <cell r="P36">
            <v>0.41981187973084916</v>
          </cell>
          <cell r="Q36">
            <v>4.9140508406916618E-2</v>
          </cell>
          <cell r="R36">
            <v>2.4524245468173934E-2</v>
          </cell>
          <cell r="S36">
            <v>2.7510192671430411E-3</v>
          </cell>
          <cell r="AC36" t="str">
            <v>SO-P</v>
          </cell>
          <cell r="AF36">
            <v>0.99999999999999989</v>
          </cell>
          <cell r="AG36">
            <v>2.413003354638003E-2</v>
          </cell>
          <cell r="AH36">
            <v>0.27950085138542602</v>
          </cell>
          <cell r="AI36">
            <v>8.1634676005188977E-2</v>
          </cell>
          <cell r="AJ36">
            <v>0</v>
          </cell>
          <cell r="AK36">
            <v>0.11850678618992204</v>
          </cell>
          <cell r="AL36">
            <v>0.41981187973084916</v>
          </cell>
          <cell r="AM36">
            <v>4.9140508406916618E-2</v>
          </cell>
          <cell r="AN36">
            <v>2.4524245468173934E-2</v>
          </cell>
          <cell r="AO36">
            <v>2.7510192671430411E-3</v>
          </cell>
        </row>
        <row r="37">
          <cell r="G37" t="str">
            <v>SO-U</v>
          </cell>
          <cell r="J37">
            <v>0.99999999999999989</v>
          </cell>
          <cell r="K37">
            <v>2.413003354638003E-2</v>
          </cell>
          <cell r="L37">
            <v>0.27950085138542602</v>
          </cell>
          <cell r="M37">
            <v>8.1634676005188977E-2</v>
          </cell>
          <cell r="N37">
            <v>0</v>
          </cell>
          <cell r="O37">
            <v>0.11850678618992204</v>
          </cell>
          <cell r="P37">
            <v>0.41981187973084916</v>
          </cell>
          <cell r="Q37">
            <v>4.9140508406916618E-2</v>
          </cell>
          <cell r="R37">
            <v>2.4524245468173934E-2</v>
          </cell>
          <cell r="S37">
            <v>2.7510192671430411E-3</v>
          </cell>
          <cell r="AC37" t="str">
            <v>SO-U</v>
          </cell>
          <cell r="AF37">
            <v>0.99999999999999989</v>
          </cell>
          <cell r="AG37">
            <v>2.413003354638003E-2</v>
          </cell>
          <cell r="AH37">
            <v>0.27950085138542602</v>
          </cell>
          <cell r="AI37">
            <v>8.1634676005188977E-2</v>
          </cell>
          <cell r="AJ37">
            <v>0</v>
          </cell>
          <cell r="AK37">
            <v>0.11850678618992204</v>
          </cell>
          <cell r="AL37">
            <v>0.41981187973084916</v>
          </cell>
          <cell r="AM37">
            <v>4.9140508406916618E-2</v>
          </cell>
          <cell r="AN37">
            <v>2.4524245468173934E-2</v>
          </cell>
          <cell r="AO37">
            <v>2.7510192671430411E-3</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0.99999999999999978</v>
          </cell>
          <cell r="K40">
            <v>2.413003354638003E-2</v>
          </cell>
          <cell r="L40">
            <v>0.27950085138542591</v>
          </cell>
          <cell r="M40">
            <v>8.1634676005188964E-2</v>
          </cell>
          <cell r="N40">
            <v>0</v>
          </cell>
          <cell r="O40">
            <v>0.11850678618992205</v>
          </cell>
          <cell r="P40">
            <v>0.41981187973084921</v>
          </cell>
          <cell r="Q40">
            <v>4.9140508406916618E-2</v>
          </cell>
          <cell r="R40">
            <v>2.4524245468173934E-2</v>
          </cell>
          <cell r="S40">
            <v>2.7510192671430411E-3</v>
          </cell>
          <cell r="AC40" t="str">
            <v>GPS</v>
          </cell>
          <cell r="AF40">
            <v>0.99999999999999978</v>
          </cell>
          <cell r="AG40">
            <v>2.413003354638003E-2</v>
          </cell>
          <cell r="AH40">
            <v>0.27950085138542591</v>
          </cell>
          <cell r="AI40">
            <v>8.1634676005188964E-2</v>
          </cell>
          <cell r="AJ40">
            <v>0</v>
          </cell>
          <cell r="AK40">
            <v>0.11850678618992205</v>
          </cell>
          <cell r="AL40">
            <v>0.41981187973084921</v>
          </cell>
          <cell r="AM40">
            <v>4.9140508406916618E-2</v>
          </cell>
          <cell r="AN40">
            <v>2.4524245468173934E-2</v>
          </cell>
          <cell r="AO40">
            <v>2.7510192671430411E-3</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0.99999999999999967</v>
          </cell>
          <cell r="K43">
            <v>2.2386578756464069E-2</v>
          </cell>
          <cell r="L43">
            <v>0.27129301200596184</v>
          </cell>
          <cell r="M43">
            <v>7.9729375066944497E-2</v>
          </cell>
          <cell r="N43">
            <v>0</v>
          </cell>
          <cell r="O43">
            <v>0.11940606885236635</v>
          </cell>
          <cell r="P43">
            <v>0.43173650529208407</v>
          </cell>
          <cell r="Q43">
            <v>4.8360617954450756E-2</v>
          </cell>
          <cell r="R43">
            <v>2.425919380668972E-2</v>
          </cell>
          <cell r="S43">
            <v>2.828648265038384E-3</v>
          </cell>
          <cell r="AC43" t="str">
            <v>SNP</v>
          </cell>
          <cell r="AF43">
            <v>0.99999999999999967</v>
          </cell>
          <cell r="AG43">
            <v>2.2386578756464069E-2</v>
          </cell>
          <cell r="AH43">
            <v>0.27129301200596184</v>
          </cell>
          <cell r="AI43">
            <v>7.9729375066944497E-2</v>
          </cell>
          <cell r="AJ43">
            <v>0</v>
          </cell>
          <cell r="AK43">
            <v>0.11940606885236635</v>
          </cell>
          <cell r="AL43">
            <v>0.43173650529208407</v>
          </cell>
          <cell r="AM43">
            <v>4.8360617954450756E-2</v>
          </cell>
          <cell r="AN43">
            <v>2.425919380668972E-2</v>
          </cell>
          <cell r="AO43">
            <v>2.828648265038384E-3</v>
          </cell>
        </row>
        <row r="44">
          <cell r="G44" t="str">
            <v>SSCCT</v>
          </cell>
          <cell r="J44">
            <v>1</v>
          </cell>
          <cell r="K44">
            <v>1.7059632906739043E-2</v>
          </cell>
          <cell r="L44">
            <v>0.25121399125765281</v>
          </cell>
          <cell r="M44">
            <v>8.30781280123985E-2</v>
          </cell>
          <cell r="N44">
            <v>0</v>
          </cell>
          <cell r="O44">
            <v>0.11482801474515517</v>
          </cell>
          <cell r="P44">
            <v>0.4674123008096292</v>
          </cell>
          <cell r="Q44">
            <v>3.7997910767382119E-2</v>
          </cell>
          <cell r="R44">
            <v>2.3706151550102597E-2</v>
          </cell>
          <cell r="S44">
            <v>4.7038699509405497E-3</v>
          </cell>
          <cell r="AC44" t="str">
            <v>SSCCT</v>
          </cell>
          <cell r="AF44">
            <v>1</v>
          </cell>
          <cell r="AG44">
            <v>1.7059632906739043E-2</v>
          </cell>
          <cell r="AH44">
            <v>0.25121399125765281</v>
          </cell>
          <cell r="AI44">
            <v>8.30781280123985E-2</v>
          </cell>
          <cell r="AJ44">
            <v>0</v>
          </cell>
          <cell r="AK44">
            <v>0.11482801474515517</v>
          </cell>
          <cell r="AL44">
            <v>0.4674123008096292</v>
          </cell>
          <cell r="AM44">
            <v>3.7997910767382119E-2</v>
          </cell>
          <cell r="AN44">
            <v>2.3706151550102597E-2</v>
          </cell>
          <cell r="AO44">
            <v>4.7038699509405497E-3</v>
          </cell>
        </row>
        <row r="45">
          <cell r="G45" t="str">
            <v>SSECT</v>
          </cell>
          <cell r="J45">
            <v>0.99999999999999967</v>
          </cell>
          <cell r="K45">
            <v>1.6591539979470608E-2</v>
          </cell>
          <cell r="L45">
            <v>0.22771419056716904</v>
          </cell>
          <cell r="M45">
            <v>7.3178045226805336E-2</v>
          </cell>
          <cell r="N45">
            <v>0</v>
          </cell>
          <cell r="O45">
            <v>0.13079417636251509</v>
          </cell>
          <cell r="P45">
            <v>0.44476145142438744</v>
          </cell>
          <cell r="Q45">
            <v>7.3107534999617182E-2</v>
          </cell>
          <cell r="R45">
            <v>2.9268882678896813E-2</v>
          </cell>
          <cell r="S45">
            <v>4.5841787611381902E-3</v>
          </cell>
          <cell r="AC45" t="str">
            <v>SSECT</v>
          </cell>
          <cell r="AF45">
            <v>0.99999999999999967</v>
          </cell>
          <cell r="AG45">
            <v>1.6591539979470608E-2</v>
          </cell>
          <cell r="AH45">
            <v>0.22771419056716904</v>
          </cell>
          <cell r="AI45">
            <v>7.3178045226805336E-2</v>
          </cell>
          <cell r="AJ45">
            <v>0</v>
          </cell>
          <cell r="AK45">
            <v>0.13079417636251509</v>
          </cell>
          <cell r="AL45">
            <v>0.44476145142438744</v>
          </cell>
          <cell r="AM45">
            <v>7.3107534999617182E-2</v>
          </cell>
          <cell r="AN45">
            <v>2.9268882678896813E-2</v>
          </cell>
          <cell r="AO45">
            <v>4.5841787611381902E-3</v>
          </cell>
        </row>
        <row r="46">
          <cell r="G46" t="str">
            <v>SSCCH</v>
          </cell>
          <cell r="J46">
            <v>0.99999999999999989</v>
          </cell>
          <cell r="K46">
            <v>1.8305605467372608E-2</v>
          </cell>
          <cell r="L46">
            <v>0.28128300464254719</v>
          </cell>
          <cell r="M46">
            <v>8.8826771438389851E-2</v>
          </cell>
          <cell r="N46">
            <v>0</v>
          </cell>
          <cell r="O46">
            <v>0.12605052400919556</v>
          </cell>
          <cell r="P46">
            <v>0.4083886036172899</v>
          </cell>
          <cell r="Q46">
            <v>4.5481015017230522E-2</v>
          </cell>
          <cell r="R46">
            <v>2.7871322783420985E-2</v>
          </cell>
          <cell r="S46">
            <v>3.7931530245532536E-3</v>
          </cell>
          <cell r="AC46" t="str">
            <v>SSCCH</v>
          </cell>
          <cell r="AF46">
            <v>0.99999999999999989</v>
          </cell>
          <cell r="AG46">
            <v>1.8305605467372608E-2</v>
          </cell>
          <cell r="AH46">
            <v>0.28128300464254719</v>
          </cell>
          <cell r="AI46">
            <v>8.8826771438389851E-2</v>
          </cell>
          <cell r="AJ46">
            <v>0</v>
          </cell>
          <cell r="AK46">
            <v>0.12605052400919556</v>
          </cell>
          <cell r="AL46">
            <v>0.4083886036172899</v>
          </cell>
          <cell r="AM46">
            <v>4.5481015017230522E-2</v>
          </cell>
          <cell r="AN46">
            <v>2.7871322783420985E-2</v>
          </cell>
          <cell r="AO46">
            <v>3.7931530245532536E-3</v>
          </cell>
        </row>
        <row r="47">
          <cell r="G47" t="str">
            <v>SSECH</v>
          </cell>
          <cell r="J47">
            <v>1</v>
          </cell>
          <cell r="K47">
            <v>1.6367248891010492E-2</v>
          </cell>
          <cell r="L47">
            <v>0.25140424378990783</v>
          </cell>
          <cell r="M47">
            <v>8.0451542932679448E-2</v>
          </cell>
          <cell r="N47">
            <v>0</v>
          </cell>
          <cell r="O47">
            <v>0.1448595276442127</v>
          </cell>
          <cell r="P47">
            <v>0.4142766876208081</v>
          </cell>
          <cell r="Q47">
            <v>5.5429967755181407E-2</v>
          </cell>
          <cell r="R47">
            <v>3.329568861349725E-2</v>
          </cell>
          <cell r="S47">
            <v>3.9150927527028092E-3</v>
          </cell>
          <cell r="AC47" t="str">
            <v>SSECH</v>
          </cell>
          <cell r="AF47">
            <v>1</v>
          </cell>
          <cell r="AG47">
            <v>1.6367248891010492E-2</v>
          </cell>
          <cell r="AH47">
            <v>0.25140424378990783</v>
          </cell>
          <cell r="AI47">
            <v>8.0451542932679448E-2</v>
          </cell>
          <cell r="AJ47">
            <v>0</v>
          </cell>
          <cell r="AK47">
            <v>0.1448595276442127</v>
          </cell>
          <cell r="AL47">
            <v>0.4142766876208081</v>
          </cell>
          <cell r="AM47">
            <v>5.5429967755181407E-2</v>
          </cell>
          <cell r="AN47">
            <v>3.329568861349725E-2</v>
          </cell>
          <cell r="AO47">
            <v>3.9150927527028092E-3</v>
          </cell>
        </row>
        <row r="48">
          <cell r="G48" t="str">
            <v>SSGCH</v>
          </cell>
          <cell r="J48">
            <v>1</v>
          </cell>
          <cell r="K48">
            <v>1.782101632328208E-2</v>
          </cell>
          <cell r="L48">
            <v>0.27381331442938733</v>
          </cell>
          <cell r="M48">
            <v>8.6732964311962257E-2</v>
          </cell>
          <cell r="N48">
            <v>0</v>
          </cell>
          <cell r="O48">
            <v>0.13075277491794984</v>
          </cell>
          <cell r="P48">
            <v>0.40986062461816947</v>
          </cell>
          <cell r="Q48">
            <v>4.7968253201718249E-2</v>
          </cell>
          <cell r="R48">
            <v>2.9227414240940053E-2</v>
          </cell>
          <cell r="S48">
            <v>3.8236379565906422E-3</v>
          </cell>
          <cell r="AC48" t="str">
            <v>SSGCH</v>
          </cell>
          <cell r="AF48">
            <v>1</v>
          </cell>
          <cell r="AG48">
            <v>1.782101632328208E-2</v>
          </cell>
          <cell r="AH48">
            <v>0.27381331442938733</v>
          </cell>
          <cell r="AI48">
            <v>8.6732964311962257E-2</v>
          </cell>
          <cell r="AJ48">
            <v>0</v>
          </cell>
          <cell r="AK48">
            <v>0.13075277491794984</v>
          </cell>
          <cell r="AL48">
            <v>0.40986062461816947</v>
          </cell>
          <cell r="AM48">
            <v>4.7968253201718249E-2</v>
          </cell>
          <cell r="AN48">
            <v>2.9227414240940053E-2</v>
          </cell>
          <cell r="AO48">
            <v>3.8236379565906422E-3</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1</v>
          </cell>
          <cell r="K52">
            <v>1.6942609674921935E-2</v>
          </cell>
          <cell r="L52">
            <v>0.24533904108503188</v>
          </cell>
          <cell r="M52">
            <v>8.0603107316000205E-2</v>
          </cell>
          <cell r="N52">
            <v>0</v>
          </cell>
          <cell r="O52">
            <v>0.11881955514949516</v>
          </cell>
          <cell r="P52">
            <v>0.46174958846331876</v>
          </cell>
          <cell r="Q52">
            <v>4.677531682544088E-2</v>
          </cell>
          <cell r="R52">
            <v>2.509683433230115E-2</v>
          </cell>
          <cell r="S52">
            <v>4.6739471534899598E-3</v>
          </cell>
          <cell r="AC52" t="str">
            <v>SSGCT</v>
          </cell>
          <cell r="AF52">
            <v>1</v>
          </cell>
          <cell r="AG52">
            <v>1.6942609674921935E-2</v>
          </cell>
          <cell r="AH52">
            <v>0.24533904108503188</v>
          </cell>
          <cell r="AI52">
            <v>8.0603107316000205E-2</v>
          </cell>
          <cell r="AJ52">
            <v>0</v>
          </cell>
          <cell r="AK52">
            <v>0.11881955514949516</v>
          </cell>
          <cell r="AL52">
            <v>0.46174958846331876</v>
          </cell>
          <cell r="AM52">
            <v>4.677531682544088E-2</v>
          </cell>
          <cell r="AN52">
            <v>2.509683433230115E-2</v>
          </cell>
          <cell r="AO52">
            <v>4.6739471534899598E-3</v>
          </cell>
        </row>
        <row r="53">
          <cell r="G53" t="str">
            <v>MC</v>
          </cell>
          <cell r="J53">
            <v>1</v>
          </cell>
          <cell r="K53">
            <v>9.1673925870135592E-3</v>
          </cell>
          <cell r="L53">
            <v>0.60924714383153811</v>
          </cell>
          <cell r="M53">
            <v>5.5250966817220318E-2</v>
          </cell>
          <cell r="N53">
            <v>0</v>
          </cell>
          <cell r="O53">
            <v>6.6856460378527702E-2</v>
          </cell>
          <cell r="P53">
            <v>0.2180150218841817</v>
          </cell>
          <cell r="Q53">
            <v>2.4643490944087472E-2</v>
          </cell>
          <cell r="R53">
            <v>1.478287891244303E-2</v>
          </cell>
          <cell r="S53">
            <v>2.0366446449881703E-3</v>
          </cell>
          <cell r="AC53" t="str">
            <v>MC</v>
          </cell>
          <cell r="AF53">
            <v>1</v>
          </cell>
          <cell r="AG53">
            <v>9.1673925870135592E-3</v>
          </cell>
          <cell r="AH53">
            <v>0.60924714383153811</v>
          </cell>
          <cell r="AI53">
            <v>5.5250966817220318E-2</v>
          </cell>
          <cell r="AJ53">
            <v>0</v>
          </cell>
          <cell r="AK53">
            <v>6.6856460378527702E-2</v>
          </cell>
          <cell r="AL53">
            <v>0.2180150218841817</v>
          </cell>
          <cell r="AM53">
            <v>2.4643490944087472E-2</v>
          </cell>
          <cell r="AN53">
            <v>1.478287891244303E-2</v>
          </cell>
          <cell r="AO53">
            <v>2.0366446449881703E-3</v>
          </cell>
        </row>
        <row r="54">
          <cell r="G54" t="str">
            <v>SNPD</v>
          </cell>
          <cell r="J54">
            <v>1</v>
          </cell>
          <cell r="K54">
            <v>3.4262125678236735E-2</v>
          </cell>
          <cell r="L54">
            <v>0.28111914533732002</v>
          </cell>
          <cell r="M54">
            <v>6.5464483089005363E-2</v>
          </cell>
          <cell r="N54">
            <v>0</v>
          </cell>
          <cell r="O54">
            <v>9.0612164510737364E-2</v>
          </cell>
          <cell r="P54">
            <v>0.4700867948843776</v>
          </cell>
          <cell r="Q54">
            <v>4.6231079666363542E-2</v>
          </cell>
          <cell r="R54">
            <v>1.2224206833959427E-2</v>
          </cell>
          <cell r="S54">
            <v>0</v>
          </cell>
          <cell r="AC54" t="str">
            <v>SNPD</v>
          </cell>
          <cell r="AF54">
            <v>1</v>
          </cell>
          <cell r="AG54">
            <v>3.4262125678236735E-2</v>
          </cell>
          <cell r="AH54">
            <v>0.28111914533732002</v>
          </cell>
          <cell r="AI54">
            <v>6.5464483089005363E-2</v>
          </cell>
          <cell r="AJ54">
            <v>0</v>
          </cell>
          <cell r="AK54">
            <v>9.0612164510737364E-2</v>
          </cell>
          <cell r="AL54">
            <v>0.4700867948843776</v>
          </cell>
          <cell r="AM54">
            <v>4.6231079666363542E-2</v>
          </cell>
          <cell r="AN54">
            <v>1.2224206833959427E-2</v>
          </cell>
          <cell r="AO54">
            <v>0</v>
          </cell>
        </row>
        <row r="55">
          <cell r="G55" t="str">
            <v>DGUH</v>
          </cell>
          <cell r="J55">
            <v>0.99999999999999989</v>
          </cell>
          <cell r="K55">
            <v>0</v>
          </cell>
          <cell r="L55">
            <v>0</v>
          </cell>
          <cell r="M55">
            <v>0</v>
          </cell>
          <cell r="N55">
            <v>0</v>
          </cell>
          <cell r="O55">
            <v>0</v>
          </cell>
          <cell r="P55">
            <v>0.8402060726254067</v>
          </cell>
          <cell r="Q55">
            <v>9.4973321393014648E-2</v>
          </cell>
          <cell r="R55">
            <v>5.6971600056619283E-2</v>
          </cell>
          <cell r="S55">
            <v>7.8490059249593114E-3</v>
          </cell>
          <cell r="AC55" t="str">
            <v>DGUH</v>
          </cell>
          <cell r="AF55">
            <v>0.99999999999999989</v>
          </cell>
          <cell r="AG55">
            <v>0</v>
          </cell>
          <cell r="AH55">
            <v>0</v>
          </cell>
          <cell r="AI55">
            <v>0</v>
          </cell>
          <cell r="AJ55">
            <v>0</v>
          </cell>
          <cell r="AK55">
            <v>0</v>
          </cell>
          <cell r="AL55">
            <v>0.8402060726254067</v>
          </cell>
          <cell r="AM55">
            <v>9.4973321393014648E-2</v>
          </cell>
          <cell r="AN55">
            <v>5.6971600056619283E-2</v>
          </cell>
          <cell r="AO55">
            <v>7.8490059249593114E-3</v>
          </cell>
        </row>
        <row r="56">
          <cell r="G56" t="str">
            <v>DEUH</v>
          </cell>
          <cell r="J56">
            <v>0.99999999999999989</v>
          </cell>
          <cell r="K56">
            <v>0</v>
          </cell>
          <cell r="L56">
            <v>0</v>
          </cell>
          <cell r="M56">
            <v>0</v>
          </cell>
          <cell r="N56">
            <v>0</v>
          </cell>
          <cell r="O56">
            <v>0</v>
          </cell>
          <cell r="P56">
            <v>0.81491998163251811</v>
          </cell>
          <cell r="Q56">
            <v>0.11358810854368488</v>
          </cell>
          <cell r="R56">
            <v>6.3669200525184211E-2</v>
          </cell>
          <cell r="S56">
            <v>7.8227092986127254E-3</v>
          </cell>
          <cell r="AC56" t="str">
            <v>DEUH</v>
          </cell>
          <cell r="AF56">
            <v>0.99999999999999989</v>
          </cell>
          <cell r="AG56">
            <v>0</v>
          </cell>
          <cell r="AH56">
            <v>0</v>
          </cell>
          <cell r="AI56">
            <v>0</v>
          </cell>
          <cell r="AJ56">
            <v>0</v>
          </cell>
          <cell r="AK56">
            <v>0</v>
          </cell>
          <cell r="AL56">
            <v>0.81491998163251811</v>
          </cell>
          <cell r="AM56">
            <v>0.11358810854368488</v>
          </cell>
          <cell r="AN56">
            <v>6.3669200525184211E-2</v>
          </cell>
          <cell r="AO56">
            <v>7.8227092986127254E-3</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1</v>
          </cell>
          <cell r="K58">
            <v>1.6507711596568091E-2</v>
          </cell>
          <cell r="L58">
            <v>0.24610157148218378</v>
          </cell>
          <cell r="M58">
            <v>7.8634167441288788E-2</v>
          </cell>
          <cell r="N58">
            <v>0</v>
          </cell>
          <cell r="O58">
            <v>0.14325024892672458</v>
          </cell>
          <cell r="P58">
            <v>0.42009638497828944</v>
          </cell>
          <cell r="Q58">
            <v>5.8555385622194263E-2</v>
          </cell>
          <cell r="R58">
            <v>3.2821874021919786E-2</v>
          </cell>
          <cell r="S58">
            <v>4.0326559308312363E-3</v>
          </cell>
          <cell r="AC58" t="str">
            <v>DNPGMU</v>
          </cell>
          <cell r="AF58">
            <v>1</v>
          </cell>
          <cell r="AG58">
            <v>1.6507711596568091E-2</v>
          </cell>
          <cell r="AH58">
            <v>0.24610157148218378</v>
          </cell>
          <cell r="AI58">
            <v>7.8634167441288788E-2</v>
          </cell>
          <cell r="AJ58">
            <v>0</v>
          </cell>
          <cell r="AK58">
            <v>0.14325024892672458</v>
          </cell>
          <cell r="AL58">
            <v>0.42009638497828944</v>
          </cell>
          <cell r="AM58">
            <v>5.8555385622194263E-2</v>
          </cell>
          <cell r="AN58">
            <v>3.2821874021919786E-2</v>
          </cell>
          <cell r="AO58">
            <v>4.0326559308312363E-3</v>
          </cell>
        </row>
        <row r="59">
          <cell r="G59" t="str">
            <v>DNPIP</v>
          </cell>
          <cell r="J59">
            <v>0</v>
          </cell>
          <cell r="K59">
            <v>0</v>
          </cell>
          <cell r="L59">
            <v>0</v>
          </cell>
          <cell r="M59">
            <v>0</v>
          </cell>
          <cell r="N59">
            <v>0</v>
          </cell>
          <cell r="O59">
            <v>0</v>
          </cell>
          <cell r="P59">
            <v>0</v>
          </cell>
          <cell r="Q59">
            <v>0</v>
          </cell>
          <cell r="R59">
            <v>0</v>
          </cell>
          <cell r="S59">
            <v>0</v>
          </cell>
          <cell r="AC59" t="str">
            <v>DNPIP</v>
          </cell>
          <cell r="AF59">
            <v>0</v>
          </cell>
          <cell r="AG59">
            <v>0</v>
          </cell>
          <cell r="AH59">
            <v>0</v>
          </cell>
          <cell r="AI59">
            <v>0</v>
          </cell>
          <cell r="AJ59">
            <v>0</v>
          </cell>
          <cell r="AK59">
            <v>0</v>
          </cell>
          <cell r="AL59">
            <v>0</v>
          </cell>
          <cell r="AM59">
            <v>0</v>
          </cell>
          <cell r="AN59">
            <v>0</v>
          </cell>
          <cell r="AO59">
            <v>0</v>
          </cell>
        </row>
        <row r="60">
          <cell r="G60" t="str">
            <v>DNPIU</v>
          </cell>
          <cell r="J60">
            <v>0</v>
          </cell>
          <cell r="K60">
            <v>0</v>
          </cell>
          <cell r="L60">
            <v>0</v>
          </cell>
          <cell r="M60">
            <v>0</v>
          </cell>
          <cell r="N60">
            <v>0</v>
          </cell>
          <cell r="O60">
            <v>0</v>
          </cell>
          <cell r="P60">
            <v>0</v>
          </cell>
          <cell r="Q60">
            <v>0</v>
          </cell>
          <cell r="R60">
            <v>0</v>
          </cell>
          <cell r="S60">
            <v>0</v>
          </cell>
          <cell r="AC60" t="str">
            <v>DNPIU</v>
          </cell>
          <cell r="AF60">
            <v>0</v>
          </cell>
          <cell r="AG60">
            <v>0</v>
          </cell>
          <cell r="AH60">
            <v>0</v>
          </cell>
          <cell r="AI60">
            <v>0</v>
          </cell>
          <cell r="AJ60">
            <v>0</v>
          </cell>
          <cell r="AK60">
            <v>0</v>
          </cell>
          <cell r="AL60">
            <v>0</v>
          </cell>
          <cell r="AM60">
            <v>0</v>
          </cell>
          <cell r="AN60">
            <v>0</v>
          </cell>
          <cell r="AO60">
            <v>0</v>
          </cell>
        </row>
        <row r="61">
          <cell r="G61" t="str">
            <v>DNPPSP</v>
          </cell>
          <cell r="J61">
            <v>0</v>
          </cell>
          <cell r="K61">
            <v>0</v>
          </cell>
          <cell r="L61">
            <v>0</v>
          </cell>
          <cell r="M61">
            <v>0</v>
          </cell>
          <cell r="N61">
            <v>0</v>
          </cell>
          <cell r="O61">
            <v>0</v>
          </cell>
          <cell r="P61">
            <v>0</v>
          </cell>
          <cell r="Q61">
            <v>0</v>
          </cell>
          <cell r="R61">
            <v>0</v>
          </cell>
          <cell r="S61">
            <v>0</v>
          </cell>
          <cell r="AC61" t="str">
            <v>DNPPSP</v>
          </cell>
          <cell r="AF61">
            <v>0</v>
          </cell>
          <cell r="AG61">
            <v>0</v>
          </cell>
          <cell r="AH61">
            <v>0</v>
          </cell>
          <cell r="AI61">
            <v>0</v>
          </cell>
          <cell r="AJ61">
            <v>0</v>
          </cell>
          <cell r="AK61">
            <v>0</v>
          </cell>
          <cell r="AL61">
            <v>0</v>
          </cell>
          <cell r="AM61">
            <v>0</v>
          </cell>
          <cell r="AN61">
            <v>0</v>
          </cell>
          <cell r="AO61">
            <v>0</v>
          </cell>
        </row>
        <row r="62">
          <cell r="G62" t="str">
            <v>DNPPSU</v>
          </cell>
          <cell r="J62">
            <v>0</v>
          </cell>
          <cell r="K62">
            <v>0</v>
          </cell>
          <cell r="L62">
            <v>0</v>
          </cell>
          <cell r="M62">
            <v>0</v>
          </cell>
          <cell r="N62">
            <v>0</v>
          </cell>
          <cell r="O62">
            <v>0</v>
          </cell>
          <cell r="P62">
            <v>0</v>
          </cell>
          <cell r="Q62">
            <v>0</v>
          </cell>
          <cell r="R62">
            <v>0</v>
          </cell>
          <cell r="S62">
            <v>0</v>
          </cell>
          <cell r="AC62" t="str">
            <v>DNPPSU</v>
          </cell>
          <cell r="AF62">
            <v>0</v>
          </cell>
          <cell r="AG62">
            <v>0</v>
          </cell>
          <cell r="AH62">
            <v>0</v>
          </cell>
          <cell r="AI62">
            <v>0</v>
          </cell>
          <cell r="AJ62">
            <v>0</v>
          </cell>
          <cell r="AK62">
            <v>0</v>
          </cell>
          <cell r="AL62">
            <v>0</v>
          </cell>
          <cell r="AM62">
            <v>0</v>
          </cell>
          <cell r="AN62">
            <v>0</v>
          </cell>
          <cell r="AO62">
            <v>0</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0.99999999999999989</v>
          </cell>
          <cell r="K65">
            <v>1.7735947932710952E-2</v>
          </cell>
          <cell r="L65">
            <v>0.26592235045374951</v>
          </cell>
          <cell r="M65">
            <v>8.4989701759535297E-2</v>
          </cell>
          <cell r="N65">
            <v>0</v>
          </cell>
          <cell r="O65">
            <v>0.12934568788061512</v>
          </cell>
          <cell r="P65">
            <v>0.42178875181632602</v>
          </cell>
          <cell r="Q65">
            <v>4.7677206808370613E-2</v>
          </cell>
          <cell r="R65">
            <v>2.8600102831646365E-2</v>
          </cell>
          <cell r="S65">
            <v>3.940250517046098E-3</v>
          </cell>
          <cell r="AC65" t="str">
            <v>SNPPH-P</v>
          </cell>
          <cell r="AF65">
            <v>0.99999999999999989</v>
          </cell>
          <cell r="AG65">
            <v>1.7735947932710952E-2</v>
          </cell>
          <cell r="AH65">
            <v>0.26592235045374951</v>
          </cell>
          <cell r="AI65">
            <v>8.4989701759535297E-2</v>
          </cell>
          <cell r="AJ65">
            <v>0</v>
          </cell>
          <cell r="AK65">
            <v>0.12934568788061512</v>
          </cell>
          <cell r="AL65">
            <v>0.42178875181632602</v>
          </cell>
          <cell r="AM65">
            <v>4.7677206808370613E-2</v>
          </cell>
          <cell r="AN65">
            <v>2.8600102831646365E-2</v>
          </cell>
          <cell r="AO65">
            <v>3.940250517046098E-3</v>
          </cell>
        </row>
        <row r="66">
          <cell r="G66" t="str">
            <v>SNPPH-U</v>
          </cell>
          <cell r="J66">
            <v>0.99999999999999989</v>
          </cell>
          <cell r="K66">
            <v>1.7735947932710952E-2</v>
          </cell>
          <cell r="L66">
            <v>0.26592235045374951</v>
          </cell>
          <cell r="M66">
            <v>8.4989701759535297E-2</v>
          </cell>
          <cell r="N66">
            <v>0</v>
          </cell>
          <cell r="O66">
            <v>0.12934568788061512</v>
          </cell>
          <cell r="P66">
            <v>0.42178875181632602</v>
          </cell>
          <cell r="Q66">
            <v>4.7677206808370613E-2</v>
          </cell>
          <cell r="R66">
            <v>2.8600102831646365E-2</v>
          </cell>
          <cell r="S66">
            <v>3.940250517046098E-3</v>
          </cell>
          <cell r="AC66" t="str">
            <v>SNPPH-U</v>
          </cell>
          <cell r="AF66">
            <v>0.99999999999999989</v>
          </cell>
          <cell r="AG66">
            <v>1.7735947932710952E-2</v>
          </cell>
          <cell r="AH66">
            <v>0.26592235045374951</v>
          </cell>
          <cell r="AI66">
            <v>8.4989701759535297E-2</v>
          </cell>
          <cell r="AJ66">
            <v>0</v>
          </cell>
          <cell r="AK66">
            <v>0.12934568788061512</v>
          </cell>
          <cell r="AL66">
            <v>0.42178875181632602</v>
          </cell>
          <cell r="AM66">
            <v>4.7677206808370613E-2</v>
          </cell>
          <cell r="AN66">
            <v>2.8600102831646365E-2</v>
          </cell>
          <cell r="AO66">
            <v>3.940250517046098E-3</v>
          </cell>
        </row>
        <row r="67">
          <cell r="G67" t="str">
            <v>CN</v>
          </cell>
          <cell r="J67">
            <v>1</v>
          </cell>
          <cell r="K67">
            <v>2.5417598474442263E-2</v>
          </cell>
          <cell r="L67">
            <v>0.30916514472138124</v>
          </cell>
          <cell r="M67">
            <v>7.0202562420221326E-2</v>
          </cell>
          <cell r="N67">
            <v>0</v>
          </cell>
          <cell r="O67">
            <v>6.6745820278237042E-2</v>
          </cell>
          <cell r="P67">
            <v>0.48041668824349987</v>
          </cell>
          <cell r="Q67">
            <v>3.9329984608822248E-2</v>
          </cell>
          <cell r="R67">
            <v>8.7222012533960148E-3</v>
          </cell>
          <cell r="S67">
            <v>0</v>
          </cell>
          <cell r="T67">
            <v>0</v>
          </cell>
          <cell r="U67">
            <v>0</v>
          </cell>
          <cell r="AC67" t="str">
            <v>CN</v>
          </cell>
          <cell r="AF67">
            <v>1</v>
          </cell>
          <cell r="AG67">
            <v>2.5417598474442263E-2</v>
          </cell>
          <cell r="AH67">
            <v>0.30916514472138124</v>
          </cell>
          <cell r="AI67">
            <v>7.0202562420221326E-2</v>
          </cell>
          <cell r="AJ67">
            <v>0</v>
          </cell>
          <cell r="AK67">
            <v>6.6745820278237042E-2</v>
          </cell>
          <cell r="AL67">
            <v>0.48041668824349987</v>
          </cell>
          <cell r="AM67">
            <v>3.9329984608822248E-2</v>
          </cell>
          <cell r="AN67">
            <v>8.7222012533960148E-3</v>
          </cell>
          <cell r="AO67">
            <v>0</v>
          </cell>
          <cell r="AP67">
            <v>0</v>
          </cell>
          <cell r="AQ67">
            <v>0</v>
          </cell>
        </row>
        <row r="68">
          <cell r="G68" t="str">
            <v>CNP</v>
          </cell>
          <cell r="J68">
            <v>1</v>
          </cell>
          <cell r="K68">
            <v>5.3904391626823242E-2</v>
          </cell>
          <cell r="L68">
            <v>0.65566221982702499</v>
          </cell>
          <cell r="M68">
            <v>0.14888213855888882</v>
          </cell>
          <cell r="N68">
            <v>0</v>
          </cell>
          <cell r="O68">
            <v>0.14155124998726293</v>
          </cell>
          <cell r="P68">
            <v>0</v>
          </cell>
          <cell r="Q68">
            <v>0</v>
          </cell>
          <cell r="R68">
            <v>0</v>
          </cell>
          <cell r="S68">
            <v>0</v>
          </cell>
          <cell r="T68">
            <v>0</v>
          </cell>
          <cell r="U68">
            <v>0</v>
          </cell>
          <cell r="AC68" t="str">
            <v>CNP</v>
          </cell>
          <cell r="AF68">
            <v>1</v>
          </cell>
          <cell r="AG68">
            <v>5.3904391626823242E-2</v>
          </cell>
          <cell r="AH68">
            <v>0.65566221982702499</v>
          </cell>
          <cell r="AI68">
            <v>0.14888213855888882</v>
          </cell>
          <cell r="AJ68">
            <v>0</v>
          </cell>
          <cell r="AK68">
            <v>0.14155124998726293</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0.90907281730918821</v>
          </cell>
          <cell r="Q69">
            <v>7.4422518592749579E-2</v>
          </cell>
          <cell r="R69">
            <v>1.6504664098062231E-2</v>
          </cell>
          <cell r="S69">
            <v>0</v>
          </cell>
          <cell r="T69">
            <v>0</v>
          </cell>
          <cell r="U69">
            <v>0</v>
          </cell>
          <cell r="AC69" t="str">
            <v>CNU</v>
          </cell>
          <cell r="AF69">
            <v>1</v>
          </cell>
          <cell r="AG69">
            <v>0</v>
          </cell>
          <cell r="AH69">
            <v>0</v>
          </cell>
          <cell r="AI69">
            <v>0</v>
          </cell>
          <cell r="AJ69">
            <v>0</v>
          </cell>
          <cell r="AK69">
            <v>0</v>
          </cell>
          <cell r="AL69">
            <v>0.90907281730918821</v>
          </cell>
          <cell r="AM69">
            <v>7.4422518592749579E-2</v>
          </cell>
          <cell r="AN69">
            <v>1.6504664098062231E-2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0.99999999999999856</v>
          </cell>
          <cell r="K73">
            <v>5.3655685680972842E-2</v>
          </cell>
          <cell r="L73">
            <v>0.22165796895920062</v>
          </cell>
          <cell r="M73">
            <v>0.12308503608096517</v>
          </cell>
          <cell r="N73">
            <v>0</v>
          </cell>
          <cell r="O73">
            <v>0.10421174335902278</v>
          </cell>
          <cell r="P73">
            <v>0.44695937017649068</v>
          </cell>
          <cell r="Q73">
            <v>5.7380700499134886E-2</v>
          </cell>
          <cell r="R73">
            <v>-3.5199027250285529E-2</v>
          </cell>
          <cell r="S73">
            <v>-7.8387252333755302E-3</v>
          </cell>
          <cell r="T73">
            <v>8.0080422405645724E-2</v>
          </cell>
          <cell r="U73">
            <v>-4.3993174677773243E-2</v>
          </cell>
          <cell r="AC73" t="str">
            <v>EXCTAX</v>
          </cell>
          <cell r="AF73">
            <v>0.99999999999999845</v>
          </cell>
          <cell r="AG73">
            <v>5.3642112877065329E-2</v>
          </cell>
          <cell r="AH73">
            <v>0.22100700602384002</v>
          </cell>
          <cell r="AI73">
            <v>0.12321776403991844</v>
          </cell>
          <cell r="AJ73">
            <v>0</v>
          </cell>
          <cell r="AK73">
            <v>0.1044533039709877</v>
          </cell>
          <cell r="AL73">
            <v>0.44720660865881806</v>
          </cell>
          <cell r="AM73">
            <v>5.7361820695510345E-2</v>
          </cell>
          <cell r="AN73">
            <v>-3.5144367348265031E-2</v>
          </cell>
          <cell r="AO73">
            <v>-7.8311954209960566E-3</v>
          </cell>
          <cell r="AP73">
            <v>8.008009190690063E-2</v>
          </cell>
          <cell r="AQ73">
            <v>-4.3993145403781179E-2</v>
          </cell>
        </row>
        <row r="74">
          <cell r="G74" t="str">
            <v>INT</v>
          </cell>
          <cell r="J74">
            <v>0.99999999999999967</v>
          </cell>
          <cell r="K74">
            <v>2.2386578756464069E-2</v>
          </cell>
          <cell r="L74">
            <v>0.27129301200596184</v>
          </cell>
          <cell r="M74">
            <v>7.9729375066944497E-2</v>
          </cell>
          <cell r="N74">
            <v>0</v>
          </cell>
          <cell r="O74">
            <v>0.11940606885236635</v>
          </cell>
          <cell r="P74">
            <v>0.43173650529208407</v>
          </cell>
          <cell r="Q74">
            <v>4.8360617954450756E-2</v>
          </cell>
          <cell r="R74">
            <v>2.425919380668972E-2</v>
          </cell>
          <cell r="S74">
            <v>2.828648265038384E-3</v>
          </cell>
          <cell r="U74">
            <v>0</v>
          </cell>
          <cell r="AC74" t="str">
            <v>INT</v>
          </cell>
          <cell r="AF74">
            <v>0.99999999999999967</v>
          </cell>
          <cell r="AG74">
            <v>2.2386578756464069E-2</v>
          </cell>
          <cell r="AH74">
            <v>0.27129301200596184</v>
          </cell>
          <cell r="AI74">
            <v>7.9729375066944497E-2</v>
          </cell>
          <cell r="AJ74">
            <v>0</v>
          </cell>
          <cell r="AK74">
            <v>0.11940606885236635</v>
          </cell>
          <cell r="AL74">
            <v>0.43173650529208407</v>
          </cell>
          <cell r="AM74">
            <v>4.8360617954450756E-2</v>
          </cell>
          <cell r="AN74">
            <v>2.425919380668972E-2</v>
          </cell>
          <cell r="AO74">
            <v>2.828648265038384E-3</v>
          </cell>
          <cell r="AQ74">
            <v>0</v>
          </cell>
        </row>
        <row r="75">
          <cell r="G75" t="str">
            <v>CIAC</v>
          </cell>
          <cell r="J75">
            <v>1</v>
          </cell>
          <cell r="K75">
            <v>3.4262125678236735E-2</v>
          </cell>
          <cell r="L75">
            <v>0.28111914533732002</v>
          </cell>
          <cell r="M75">
            <v>6.5464483089005363E-2</v>
          </cell>
          <cell r="N75">
            <v>0</v>
          </cell>
          <cell r="O75">
            <v>9.0612164510737364E-2</v>
          </cell>
          <cell r="P75">
            <v>0.4700867948843776</v>
          </cell>
          <cell r="Q75">
            <v>4.6231079666363542E-2</v>
          </cell>
          <cell r="R75">
            <v>1.2224206833959427E-2</v>
          </cell>
          <cell r="S75">
            <v>0</v>
          </cell>
          <cell r="AC75" t="str">
            <v>CIAC</v>
          </cell>
          <cell r="AF75">
            <v>1</v>
          </cell>
          <cell r="AG75">
            <v>3.4262125678236735E-2</v>
          </cell>
          <cell r="AH75">
            <v>0.28111914533732002</v>
          </cell>
          <cell r="AI75">
            <v>6.5464483089005363E-2</v>
          </cell>
          <cell r="AJ75">
            <v>0</v>
          </cell>
          <cell r="AK75">
            <v>9.0612164510737364E-2</v>
          </cell>
          <cell r="AL75">
            <v>0.4700867948843776</v>
          </cell>
          <cell r="AM75">
            <v>4.6231079666363542E-2</v>
          </cell>
          <cell r="AN75">
            <v>1.2224206833959427E-2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v>
          </cell>
          <cell r="K78">
            <v>5.8002558471171401E-3</v>
          </cell>
          <cell r="L78">
            <v>0.4302060051530609</v>
          </cell>
          <cell r="M78">
            <v>0.12876916250545772</v>
          </cell>
          <cell r="N78">
            <v>0</v>
          </cell>
          <cell r="O78">
            <v>5.9836418692970142E-2</v>
          </cell>
          <cell r="P78">
            <v>0.35454170109083055</v>
          </cell>
          <cell r="Q78">
            <v>2.0839511118404801E-2</v>
          </cell>
          <cell r="R78">
            <v>6.9455921588230413E-6</v>
          </cell>
          <cell r="S78">
            <v>0</v>
          </cell>
          <cell r="T78">
            <v>0</v>
          </cell>
          <cell r="U78">
            <v>0</v>
          </cell>
          <cell r="AC78" t="str">
            <v>BADDEBT</v>
          </cell>
          <cell r="AF78">
            <v>1</v>
          </cell>
          <cell r="AG78">
            <v>5.8002558471171401E-3</v>
          </cell>
          <cell r="AH78">
            <v>0.4302060051530609</v>
          </cell>
          <cell r="AI78">
            <v>0.12876916250545772</v>
          </cell>
          <cell r="AJ78">
            <v>0</v>
          </cell>
          <cell r="AK78">
            <v>5.9836418692970142E-2</v>
          </cell>
          <cell r="AL78">
            <v>0.35454170109083055</v>
          </cell>
          <cell r="AM78">
            <v>2.0839511118404801E-2</v>
          </cell>
          <cell r="AN78">
            <v>6.9455921588230413E-6</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0.99999999999999967</v>
          </cell>
          <cell r="K89">
            <v>1.7744993151746401E-2</v>
          </cell>
          <cell r="L89">
            <v>0.26676138710509828</v>
          </cell>
          <cell r="M89">
            <v>8.5175060757361892E-2</v>
          </cell>
          <cell r="N89">
            <v>0</v>
          </cell>
          <cell r="O89">
            <v>0.12949530174269924</v>
          </cell>
          <cell r="P89">
            <v>0.42052044848455267</v>
          </cell>
          <cell r="Q89">
            <v>4.7708153419204903E-2</v>
          </cell>
          <cell r="R89">
            <v>2.8666804094740646E-2</v>
          </cell>
          <cell r="S89">
            <v>3.9278512445957616E-3</v>
          </cell>
          <cell r="AC89" t="str">
            <v>SNPPS</v>
          </cell>
          <cell r="AF89">
            <v>0.99999999999999967</v>
          </cell>
          <cell r="AG89">
            <v>1.7744993151746401E-2</v>
          </cell>
          <cell r="AH89">
            <v>0.26676138710509828</v>
          </cell>
          <cell r="AI89">
            <v>8.5175060757361892E-2</v>
          </cell>
          <cell r="AJ89">
            <v>0</v>
          </cell>
          <cell r="AK89">
            <v>0.12949530174269924</v>
          </cell>
          <cell r="AL89">
            <v>0.42052044848455267</v>
          </cell>
          <cell r="AM89">
            <v>4.7708153419204903E-2</v>
          </cell>
          <cell r="AN89">
            <v>2.8666804094740646E-2</v>
          </cell>
          <cell r="AO89">
            <v>3.9278512445957616E-3</v>
          </cell>
        </row>
        <row r="90">
          <cell r="G90" t="str">
            <v>SNPT</v>
          </cell>
          <cell r="J90">
            <v>1.0000000000000007</v>
          </cell>
          <cell r="K90">
            <v>1.7735947932710969E-2</v>
          </cell>
          <cell r="L90">
            <v>0.26592235045374979</v>
          </cell>
          <cell r="M90">
            <v>8.4989701759535366E-2</v>
          </cell>
          <cell r="N90">
            <v>0</v>
          </cell>
          <cell r="O90">
            <v>0.12934568788061515</v>
          </cell>
          <cell r="P90">
            <v>0.42178875181632619</v>
          </cell>
          <cell r="Q90">
            <v>4.7677206808370641E-2</v>
          </cell>
          <cell r="R90">
            <v>2.8600102831646369E-2</v>
          </cell>
          <cell r="S90">
            <v>3.9402505170461032E-3</v>
          </cell>
          <cell r="AC90" t="str">
            <v>SNPT</v>
          </cell>
          <cell r="AF90">
            <v>1.0000000000000007</v>
          </cell>
          <cell r="AG90">
            <v>1.7735947932710969E-2</v>
          </cell>
          <cell r="AH90">
            <v>0.26592235045374979</v>
          </cell>
          <cell r="AI90">
            <v>8.4989701759535366E-2</v>
          </cell>
          <cell r="AJ90">
            <v>0</v>
          </cell>
          <cell r="AK90">
            <v>0.12934568788061515</v>
          </cell>
          <cell r="AL90">
            <v>0.42178875181632619</v>
          </cell>
          <cell r="AM90">
            <v>4.7677206808370641E-2</v>
          </cell>
          <cell r="AN90">
            <v>2.8600102831646369E-2</v>
          </cell>
          <cell r="AO90">
            <v>3.9402505170461032E-3</v>
          </cell>
        </row>
        <row r="91">
          <cell r="G91" t="str">
            <v>SNPP</v>
          </cell>
          <cell r="J91">
            <v>1</v>
          </cell>
          <cell r="K91">
            <v>1.7733780944046203E-2</v>
          </cell>
          <cell r="L91">
            <v>0.26618106499485777</v>
          </cell>
          <cell r="M91">
            <v>8.5048249946074572E-2</v>
          </cell>
          <cell r="N91">
            <v>0</v>
          </cell>
          <cell r="O91">
            <v>0.1293323611267739</v>
          </cell>
          <cell r="P91">
            <v>0.42147440107067302</v>
          </cell>
          <cell r="Q91">
            <v>4.7685511434090146E-2</v>
          </cell>
          <cell r="R91">
            <v>2.8604478081792166E-2</v>
          </cell>
          <cell r="S91">
            <v>3.9401524016922226E-3</v>
          </cell>
          <cell r="AC91" t="str">
            <v>SNPP</v>
          </cell>
          <cell r="AF91">
            <v>1</v>
          </cell>
          <cell r="AG91">
            <v>1.7733780944046203E-2</v>
          </cell>
          <cell r="AH91">
            <v>0.26618106499485777</v>
          </cell>
          <cell r="AI91">
            <v>8.5048249946074572E-2</v>
          </cell>
          <cell r="AJ91">
            <v>0</v>
          </cell>
          <cell r="AK91">
            <v>0.1293323611267739</v>
          </cell>
          <cell r="AL91">
            <v>0.42147440107067302</v>
          </cell>
          <cell r="AM91">
            <v>4.7685511434090146E-2</v>
          </cell>
          <cell r="AN91">
            <v>2.8604478081792166E-2</v>
          </cell>
          <cell r="AO91">
            <v>3.9401524016922226E-3</v>
          </cell>
        </row>
        <row r="92">
          <cell r="G92" t="str">
            <v>SNPPH</v>
          </cell>
          <cell r="J92">
            <v>0.99999999999999989</v>
          </cell>
          <cell r="K92">
            <v>1.7735947932710952E-2</v>
          </cell>
          <cell r="L92">
            <v>0.26592235045374951</v>
          </cell>
          <cell r="M92">
            <v>8.4989701759535297E-2</v>
          </cell>
          <cell r="N92">
            <v>0</v>
          </cell>
          <cell r="O92">
            <v>0.12934568788061512</v>
          </cell>
          <cell r="P92">
            <v>0.42178875181632602</v>
          </cell>
          <cell r="Q92">
            <v>4.7677206808370613E-2</v>
          </cell>
          <cell r="R92">
            <v>2.8600102831646365E-2</v>
          </cell>
          <cell r="S92">
            <v>3.940250517046098E-3</v>
          </cell>
          <cell r="AC92" t="str">
            <v>SNPPH</v>
          </cell>
          <cell r="AF92">
            <v>0.99999999999999989</v>
          </cell>
          <cell r="AG92">
            <v>1.7735947932710952E-2</v>
          </cell>
          <cell r="AH92">
            <v>0.26592235045374951</v>
          </cell>
          <cell r="AI92">
            <v>8.4989701759535297E-2</v>
          </cell>
          <cell r="AJ92">
            <v>0</v>
          </cell>
          <cell r="AK92">
            <v>0.12934568788061512</v>
          </cell>
          <cell r="AL92">
            <v>0.42178875181632602</v>
          </cell>
          <cell r="AM92">
            <v>4.7677206808370613E-2</v>
          </cell>
          <cell r="AN92">
            <v>2.8600102831646365E-2</v>
          </cell>
          <cell r="AO92">
            <v>3.940250517046098E-3</v>
          </cell>
        </row>
        <row r="93">
          <cell r="G93" t="str">
            <v>SNPPN</v>
          </cell>
          <cell r="J93">
            <v>0.99999999999999978</v>
          </cell>
          <cell r="K93">
            <v>1.7735947932710952E-2</v>
          </cell>
          <cell r="L93">
            <v>0.26592235045374968</v>
          </cell>
          <cell r="M93">
            <v>8.4989701759535352E-2</v>
          </cell>
          <cell r="N93">
            <v>0</v>
          </cell>
          <cell r="O93">
            <v>0.1293456878806151</v>
          </cell>
          <cell r="P93">
            <v>0.42178875181632569</v>
          </cell>
          <cell r="Q93">
            <v>4.7677206808370641E-2</v>
          </cell>
          <cell r="R93">
            <v>2.8600102831646355E-2</v>
          </cell>
          <cell r="S93">
            <v>3.9402505170461014E-3</v>
          </cell>
          <cell r="AC93" t="str">
            <v>SNPPN</v>
          </cell>
          <cell r="AF93">
            <v>0.99999999999999978</v>
          </cell>
          <cell r="AG93">
            <v>1.7735947932710952E-2</v>
          </cell>
          <cell r="AH93">
            <v>0.26592235045374968</v>
          </cell>
          <cell r="AI93">
            <v>8.4989701759535352E-2</v>
          </cell>
          <cell r="AJ93">
            <v>0</v>
          </cell>
          <cell r="AK93">
            <v>0.1293456878806151</v>
          </cell>
          <cell r="AL93">
            <v>0.42178875181632569</v>
          </cell>
          <cell r="AM93">
            <v>4.7677206808370641E-2</v>
          </cell>
          <cell r="AN93">
            <v>2.8600102831646355E-2</v>
          </cell>
          <cell r="AO93">
            <v>3.9402505170461014E-3</v>
          </cell>
        </row>
        <row r="94">
          <cell r="G94" t="str">
            <v>SNPPO</v>
          </cell>
          <cell r="J94">
            <v>0.99999999999999978</v>
          </cell>
          <cell r="K94">
            <v>1.7719409538615085E-2</v>
          </cell>
          <cell r="L94">
            <v>0.26549325872800122</v>
          </cell>
          <cell r="M94">
            <v>8.4898256241896883E-2</v>
          </cell>
          <cell r="N94">
            <v>0</v>
          </cell>
          <cell r="O94">
            <v>0.12912625395101007</v>
          </cell>
          <cell r="P94">
            <v>0.42262179882796269</v>
          </cell>
          <cell r="Q94">
            <v>4.7658405481417893E-2</v>
          </cell>
          <cell r="R94">
            <v>2.8527071644133394E-2</v>
          </cell>
          <cell r="S94">
            <v>3.9555455869626022E-3</v>
          </cell>
          <cell r="AC94" t="str">
            <v>SNPPO</v>
          </cell>
          <cell r="AF94">
            <v>0.99999999999999978</v>
          </cell>
          <cell r="AG94">
            <v>1.7719409538615085E-2</v>
          </cell>
          <cell r="AH94">
            <v>0.26549325872800122</v>
          </cell>
          <cell r="AI94">
            <v>8.4898256241896883E-2</v>
          </cell>
          <cell r="AJ94">
            <v>0</v>
          </cell>
          <cell r="AK94">
            <v>0.12912625395101007</v>
          </cell>
          <cell r="AL94">
            <v>0.42262179882796269</v>
          </cell>
          <cell r="AM94">
            <v>4.7658405481417893E-2</v>
          </cell>
          <cell r="AN94">
            <v>2.8527071644133394E-2</v>
          </cell>
          <cell r="AO94">
            <v>3.9555455869626022E-3</v>
          </cell>
        </row>
        <row r="95">
          <cell r="G95" t="str">
            <v>SNPG</v>
          </cell>
          <cell r="J95">
            <v>0.99999999999999989</v>
          </cell>
          <cell r="K95">
            <v>2.8603790009472E-2</v>
          </cell>
          <cell r="L95">
            <v>0.30503032330357899</v>
          </cell>
          <cell r="M95">
            <v>8.0951654922853375E-2</v>
          </cell>
          <cell r="N95">
            <v>0</v>
          </cell>
          <cell r="O95">
            <v>0.1209579675971314</v>
          </cell>
          <cell r="P95">
            <v>0.37877505854220994</v>
          </cell>
          <cell r="Q95">
            <v>6.1802560354282297E-2</v>
          </cell>
          <cell r="R95">
            <v>2.2409154734114471E-2</v>
          </cell>
          <cell r="S95">
            <v>1.4694905363574831E-3</v>
          </cell>
          <cell r="AC95" t="str">
            <v>SNPG</v>
          </cell>
          <cell r="AF95">
            <v>0.99999999999999989</v>
          </cell>
          <cell r="AG95">
            <v>2.8603790009472E-2</v>
          </cell>
          <cell r="AH95">
            <v>0.30503032330357899</v>
          </cell>
          <cell r="AI95">
            <v>8.0951654922853375E-2</v>
          </cell>
          <cell r="AJ95">
            <v>0</v>
          </cell>
          <cell r="AK95">
            <v>0.1209579675971314</v>
          </cell>
          <cell r="AL95">
            <v>0.37877505854220994</v>
          </cell>
          <cell r="AM95">
            <v>6.1802560354282297E-2</v>
          </cell>
          <cell r="AN95">
            <v>2.2409154734114471E-2</v>
          </cell>
          <cell r="AO95">
            <v>1.4694905363574831E-3</v>
          </cell>
        </row>
        <row r="96">
          <cell r="G96" t="str">
            <v>SNPI</v>
          </cell>
          <cell r="J96">
            <v>0.99999999999999989</v>
          </cell>
          <cell r="K96">
            <v>2.0642294683389496E-2</v>
          </cell>
          <cell r="L96">
            <v>0.27308509156357441</v>
          </cell>
          <cell r="M96">
            <v>8.141702704815984E-2</v>
          </cell>
          <cell r="N96">
            <v>0</v>
          </cell>
          <cell r="O96">
            <v>0.1192318913520055</v>
          </cell>
          <cell r="P96">
            <v>0.42364315053327639</v>
          </cell>
          <cell r="Q96">
            <v>5.3794145942488381E-2</v>
          </cell>
          <cell r="R96">
            <v>2.5078158243040764E-2</v>
          </cell>
          <cell r="S96">
            <v>3.1082406340650465E-3</v>
          </cell>
          <cell r="AC96" t="str">
            <v>SNPI</v>
          </cell>
          <cell r="AF96">
            <v>0.99999999999999989</v>
          </cell>
          <cell r="AG96">
            <v>2.0642294683389496E-2</v>
          </cell>
          <cell r="AH96">
            <v>0.27308509156357441</v>
          </cell>
          <cell r="AI96">
            <v>8.141702704815984E-2</v>
          </cell>
          <cell r="AJ96">
            <v>0</v>
          </cell>
          <cell r="AK96">
            <v>0.1192318913520055</v>
          </cell>
          <cell r="AL96">
            <v>0.42364315053327639</v>
          </cell>
          <cell r="AM96">
            <v>5.3794145942488381E-2</v>
          </cell>
          <cell r="AN96">
            <v>2.5078158243040764E-2</v>
          </cell>
          <cell r="AO96">
            <v>3.1082406340650465E-3</v>
          </cell>
        </row>
        <row r="97">
          <cell r="G97" t="str">
            <v>TROJP</v>
          </cell>
          <cell r="J97">
            <v>1</v>
          </cell>
          <cell r="K97">
            <v>1.7549369433401196E-2</v>
          </cell>
          <cell r="L97">
            <v>0.2629114224370141</v>
          </cell>
          <cell r="M97">
            <v>8.4024247456877282E-2</v>
          </cell>
          <cell r="N97">
            <v>0</v>
          </cell>
          <cell r="O97">
            <v>0.13145789711690192</v>
          </cell>
          <cell r="P97">
            <v>0.42153166834172823</v>
          </cell>
          <cell r="Q97">
            <v>4.9329685422283213E-2</v>
          </cell>
          <cell r="R97">
            <v>2.9241422185203376E-2</v>
          </cell>
          <cell r="S97">
            <v>3.9542876065905052E-3</v>
          </cell>
          <cell r="AC97" t="str">
            <v>TROJP</v>
          </cell>
          <cell r="AF97">
            <v>1</v>
          </cell>
          <cell r="AG97">
            <v>1.7549369433401196E-2</v>
          </cell>
          <cell r="AH97">
            <v>0.2629114224370141</v>
          </cell>
          <cell r="AI97">
            <v>8.4024247456877282E-2</v>
          </cell>
          <cell r="AJ97">
            <v>0</v>
          </cell>
          <cell r="AK97">
            <v>0.13145789711690192</v>
          </cell>
          <cell r="AL97">
            <v>0.42153166834172823</v>
          </cell>
          <cell r="AM97">
            <v>4.9329685422283213E-2</v>
          </cell>
          <cell r="AN97">
            <v>2.9241422185203376E-2</v>
          </cell>
          <cell r="AO97">
            <v>3.9542876065905052E-3</v>
          </cell>
        </row>
        <row r="98">
          <cell r="G98" t="str">
            <v>TROJD</v>
          </cell>
          <cell r="J98">
            <v>1</v>
          </cell>
          <cell r="K98">
            <v>1.7516415899660819E-2</v>
          </cell>
          <cell r="L98">
            <v>0.26237963169822903</v>
          </cell>
          <cell r="M98">
            <v>8.3853728715140519E-2</v>
          </cell>
          <cell r="N98">
            <v>0</v>
          </cell>
          <cell r="O98">
            <v>0.13183095595590114</v>
          </cell>
          <cell r="P98">
            <v>0.42148626220444246</v>
          </cell>
          <cell r="Q98">
            <v>4.9621546542188651E-2</v>
          </cell>
          <cell r="R98">
            <v>2.9354692144142824E-2</v>
          </cell>
          <cell r="S98">
            <v>3.9567668402944395E-3</v>
          </cell>
          <cell r="AC98" t="str">
            <v>TROJD</v>
          </cell>
          <cell r="AF98">
            <v>1</v>
          </cell>
          <cell r="AG98">
            <v>1.7516415899660819E-2</v>
          </cell>
          <cell r="AH98">
            <v>0.26237963169822903</v>
          </cell>
          <cell r="AI98">
            <v>8.3853728715140519E-2</v>
          </cell>
          <cell r="AJ98">
            <v>0</v>
          </cell>
          <cell r="AK98">
            <v>0.13183095595590114</v>
          </cell>
          <cell r="AL98">
            <v>0.42148626220444246</v>
          </cell>
          <cell r="AM98">
            <v>4.9621546542188651E-2</v>
          </cell>
          <cell r="AN98">
            <v>2.9354692144142824E-2</v>
          </cell>
          <cell r="AO98">
            <v>3.9567668402944395E-3</v>
          </cell>
        </row>
        <row r="99">
          <cell r="G99" t="str">
            <v>IBT</v>
          </cell>
          <cell r="J99">
            <v>0.99999999999999867</v>
          </cell>
          <cell r="K99">
            <v>5.4281227135674084E-2</v>
          </cell>
          <cell r="L99">
            <v>0.22352974320178998</v>
          </cell>
          <cell r="M99">
            <v>0.1243561843362983</v>
          </cell>
          <cell r="N99">
            <v>0</v>
          </cell>
          <cell r="O99">
            <v>0.10507576494444788</v>
          </cell>
          <cell r="P99">
            <v>0.45115682457356965</v>
          </cell>
          <cell r="Q99">
            <v>5.7943503340476411E-2</v>
          </cell>
          <cell r="R99">
            <v>-3.575817849727754E-2</v>
          </cell>
          <cell r="S99">
            <v>-7.9542647863435085E-3</v>
          </cell>
          <cell r="T99">
            <v>7.0540442550807561E-2</v>
          </cell>
          <cell r="U99">
            <v>-4.3171246799444077E-2</v>
          </cell>
          <cell r="AC99" t="str">
            <v>IBT</v>
          </cell>
          <cell r="AF99">
            <v>0.99999999999999867</v>
          </cell>
          <cell r="AG99">
            <v>5.4267457660419786E-2</v>
          </cell>
          <cell r="AH99">
            <v>0.22287033026980943</v>
          </cell>
          <cell r="AI99">
            <v>0.12449057747630576</v>
          </cell>
          <cell r="AJ99">
            <v>0</v>
          </cell>
          <cell r="AK99">
            <v>0.10532040675841706</v>
          </cell>
          <cell r="AL99">
            <v>0.45140710095946279</v>
          </cell>
          <cell r="AM99">
            <v>5.7924360700943443E-2</v>
          </cell>
          <cell r="AN99">
            <v>-3.5702795027351089E-2</v>
          </cell>
          <cell r="AO99">
            <v>-7.946633951876246E-3</v>
          </cell>
          <cell r="AP99">
            <v>7.0540441010841823E-2</v>
          </cell>
          <cell r="AQ99">
            <v>-4.3171245856974225E-2</v>
          </cell>
        </row>
        <row r="100">
          <cell r="G100" t="str">
            <v>DITEXP</v>
          </cell>
          <cell r="J100">
            <v>1</v>
          </cell>
          <cell r="K100">
            <v>2.4061298197267506E-2</v>
          </cell>
          <cell r="L100">
            <v>0.30298891324945071</v>
          </cell>
          <cell r="M100">
            <v>0.11635035289415781</v>
          </cell>
          <cell r="N100">
            <v>0</v>
          </cell>
          <cell r="O100">
            <v>0.1226845038531815</v>
          </cell>
          <cell r="P100">
            <v>0.39957743729534712</v>
          </cell>
          <cell r="Q100">
            <v>5.5338668354858893E-2</v>
          </cell>
          <cell r="R100">
            <v>1.6287834292724124E-2</v>
          </cell>
          <cell r="S100">
            <v>2.9222507968744175E-3</v>
          </cell>
          <cell r="T100">
            <v>0</v>
          </cell>
          <cell r="U100">
            <v>-4.0211258933862043E-2</v>
          </cell>
          <cell r="AC100" t="str">
            <v>DITEXP</v>
          </cell>
          <cell r="AF100">
            <v>1</v>
          </cell>
          <cell r="AG100">
            <v>2.4061298197267506E-2</v>
          </cell>
          <cell r="AH100">
            <v>0.30298891324945071</v>
          </cell>
          <cell r="AI100">
            <v>0.11635035289415781</v>
          </cell>
          <cell r="AJ100">
            <v>0</v>
          </cell>
          <cell r="AK100">
            <v>0.1226845038531815</v>
          </cell>
          <cell r="AL100">
            <v>0.39957743729534712</v>
          </cell>
          <cell r="AM100">
            <v>5.5338668354858893E-2</v>
          </cell>
          <cell r="AN100">
            <v>1.6287834292724124E-2</v>
          </cell>
          <cell r="AO100">
            <v>2.9222507968744175E-3</v>
          </cell>
          <cell r="AP100">
            <v>0</v>
          </cell>
          <cell r="AQ100">
            <v>-4.0211258933862043E-2</v>
          </cell>
        </row>
        <row r="101">
          <cell r="G101" t="str">
            <v>DITBAL</v>
          </cell>
          <cell r="J101">
            <v>0.99999999999999989</v>
          </cell>
          <cell r="K101">
            <v>2.5669711907681175E-2</v>
          </cell>
          <cell r="L101">
            <v>0.28761000168089934</v>
          </cell>
          <cell r="M101">
            <v>7.6356168697869611E-2</v>
          </cell>
          <cell r="N101">
            <v>0</v>
          </cell>
          <cell r="O101">
            <v>0.10405476077417572</v>
          </cell>
          <cell r="P101">
            <v>0.4370130664553874</v>
          </cell>
          <cell r="Q101">
            <v>6.1480577006416383E-2</v>
          </cell>
          <cell r="R101">
            <v>1.9557920576390178E-2</v>
          </cell>
          <cell r="S101">
            <v>2.3820708473146104E-3</v>
          </cell>
          <cell r="T101">
            <v>0</v>
          </cell>
          <cell r="U101">
            <v>-1.4124277946134441E-2</v>
          </cell>
          <cell r="AC101" t="str">
            <v>DITBAL</v>
          </cell>
          <cell r="AF101">
            <v>0.99999999999999989</v>
          </cell>
          <cell r="AG101">
            <v>2.5669711907681175E-2</v>
          </cell>
          <cell r="AH101">
            <v>0.28761000168089934</v>
          </cell>
          <cell r="AI101">
            <v>7.6356168697869611E-2</v>
          </cell>
          <cell r="AJ101">
            <v>0</v>
          </cell>
          <cell r="AK101">
            <v>0.10405476077417572</v>
          </cell>
          <cell r="AL101">
            <v>0.4370130664553874</v>
          </cell>
          <cell r="AM101">
            <v>6.1480577006416383E-2</v>
          </cell>
          <cell r="AN101">
            <v>1.9557920576390178E-2</v>
          </cell>
          <cell r="AO101">
            <v>2.3820708473146104E-3</v>
          </cell>
          <cell r="AP101">
            <v>0</v>
          </cell>
          <cell r="AQ101">
            <v>-1.4124277946134441E-2</v>
          </cell>
        </row>
        <row r="102">
          <cell r="G102" t="str">
            <v>TAXDEPR</v>
          </cell>
          <cell r="J102">
            <v>1</v>
          </cell>
          <cell r="K102">
            <v>1.8190999999999999E-2</v>
          </cell>
          <cell r="L102">
            <v>0.27165800000000001</v>
          </cell>
          <cell r="M102">
            <v>8.3719000000000002E-2</v>
          </cell>
          <cell r="N102">
            <v>0</v>
          </cell>
          <cell r="O102">
            <v>0.127021</v>
          </cell>
          <cell r="P102">
            <v>0.40258100000000002</v>
          </cell>
          <cell r="Q102">
            <v>4.5892000000000002E-2</v>
          </cell>
          <cell r="R102">
            <v>3.0356999999999999E-2</v>
          </cell>
          <cell r="S102">
            <v>3.5140000000000002E-3</v>
          </cell>
          <cell r="T102">
            <v>0</v>
          </cell>
          <cell r="U102">
            <v>1.7066999999999999E-2</v>
          </cell>
          <cell r="AC102" t="str">
            <v>TAXDEPR</v>
          </cell>
          <cell r="AF102">
            <v>1</v>
          </cell>
          <cell r="AG102">
            <v>1.8190999999999999E-2</v>
          </cell>
          <cell r="AH102">
            <v>0.27165800000000001</v>
          </cell>
          <cell r="AI102">
            <v>8.3719000000000002E-2</v>
          </cell>
          <cell r="AJ102">
            <v>0</v>
          </cell>
          <cell r="AK102">
            <v>0.127021</v>
          </cell>
          <cell r="AL102">
            <v>0.40258100000000002</v>
          </cell>
          <cell r="AM102">
            <v>4.5892000000000002E-2</v>
          </cell>
          <cell r="AN102">
            <v>3.0356999999999999E-2</v>
          </cell>
          <cell r="AO102">
            <v>3.5140000000000002E-3</v>
          </cell>
          <cell r="AP102">
            <v>0</v>
          </cell>
          <cell r="AQ102">
            <v>1.7066999999999999E-2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2.9284426072771545E-2</v>
          </cell>
          <cell r="L106">
            <v>0.28575728303946774</v>
          </cell>
          <cell r="M106">
            <v>8.4973702586683922E-2</v>
          </cell>
          <cell r="N106">
            <v>0</v>
          </cell>
          <cell r="O106">
            <v>0.11669520369479426</v>
          </cell>
          <cell r="P106">
            <v>0.40819354342337916</v>
          </cell>
          <cell r="Q106">
            <v>4.7846567329521618E-2</v>
          </cell>
          <cell r="R106">
            <v>2.4636292957685862E-2</v>
          </cell>
          <cell r="S106">
            <v>2.6129808956958682E-3</v>
          </cell>
          <cell r="T106">
            <v>0</v>
          </cell>
          <cell r="U106">
            <v>0</v>
          </cell>
          <cell r="AC106" t="str">
            <v>SCHMDEXP</v>
          </cell>
          <cell r="AF106">
            <v>0.99999999999999989</v>
          </cell>
          <cell r="AG106">
            <v>2.9284426072771545E-2</v>
          </cell>
          <cell r="AH106">
            <v>0.28575728303946774</v>
          </cell>
          <cell r="AI106">
            <v>8.4973702586683922E-2</v>
          </cell>
          <cell r="AJ106">
            <v>0</v>
          </cell>
          <cell r="AK106">
            <v>0.11669520369479426</v>
          </cell>
          <cell r="AL106">
            <v>0.40819354342337916</v>
          </cell>
          <cell r="AM106">
            <v>4.7846567329521618E-2</v>
          </cell>
          <cell r="AN106">
            <v>2.4636292957685862E-2</v>
          </cell>
          <cell r="AO106">
            <v>2.6129808956958682E-3</v>
          </cell>
          <cell r="AP106">
            <v>0</v>
          </cell>
          <cell r="AQ106">
            <v>0</v>
          </cell>
        </row>
        <row r="107">
          <cell r="G107" t="str">
            <v>SCHMAEXP</v>
          </cell>
          <cell r="J107">
            <v>0.99999999999999978</v>
          </cell>
          <cell r="K107">
            <v>2.2142357434354804E-2</v>
          </cell>
          <cell r="L107">
            <v>0.25475985509195742</v>
          </cell>
          <cell r="M107">
            <v>6.8893770860480652E-2</v>
          </cell>
          <cell r="N107">
            <v>0</v>
          </cell>
          <cell r="O107">
            <v>0.11208892783005457</v>
          </cell>
          <cell r="P107">
            <v>0.37737425919124151</v>
          </cell>
          <cell r="Q107">
            <v>4.3057457975637307E-2</v>
          </cell>
          <cell r="R107">
            <v>2.1647113744942239E-2</v>
          </cell>
          <cell r="S107">
            <v>2.5713889547629722E-3</v>
          </cell>
          <cell r="T107">
            <v>9.7464868916568387E-2</v>
          </cell>
          <cell r="U107">
            <v>0</v>
          </cell>
          <cell r="AC107" t="str">
            <v>SCHMAEXP</v>
          </cell>
          <cell r="AF107">
            <v>0.99999999999999978</v>
          </cell>
          <cell r="AG107">
            <v>2.2142357434354804E-2</v>
          </cell>
          <cell r="AH107">
            <v>0.25475985509195742</v>
          </cell>
          <cell r="AI107">
            <v>6.8893770860480652E-2</v>
          </cell>
          <cell r="AJ107">
            <v>0</v>
          </cell>
          <cell r="AK107">
            <v>0.11208892783005457</v>
          </cell>
          <cell r="AL107">
            <v>0.37737425919124151</v>
          </cell>
          <cell r="AM107">
            <v>4.3057457975637307E-2</v>
          </cell>
          <cell r="AN107">
            <v>2.1647113744942239E-2</v>
          </cell>
          <cell r="AO107">
            <v>2.5713889547629722E-3</v>
          </cell>
          <cell r="AP107">
            <v>9.7464868916568387E-2</v>
          </cell>
          <cell r="AQ107">
            <v>0</v>
          </cell>
        </row>
        <row r="108">
          <cell r="G108" t="str">
            <v>SGCT</v>
          </cell>
          <cell r="J108">
            <v>1</v>
          </cell>
          <cell r="K108">
            <v>1.7806108460780123E-2</v>
          </cell>
          <cell r="L108">
            <v>0.26697429606184542</v>
          </cell>
          <cell r="M108">
            <v>8.532590720953516E-2</v>
          </cell>
          <cell r="N108">
            <v>0</v>
          </cell>
          <cell r="O108">
            <v>0.12985735840420953</v>
          </cell>
          <cell r="P108">
            <v>0.42345727958114232</v>
          </cell>
          <cell r="Q108">
            <v>4.786581009133184E-2</v>
          </cell>
          <cell r="R108">
            <v>2.8713240191155631E-2</v>
          </cell>
          <cell r="AC108" t="str">
            <v>SGCT</v>
          </cell>
          <cell r="AF108">
            <v>1</v>
          </cell>
          <cell r="AG108">
            <v>1.7806108460780123E-2</v>
          </cell>
          <cell r="AH108">
            <v>0.26697429606184542</v>
          </cell>
          <cell r="AI108">
            <v>8.532590720953516E-2</v>
          </cell>
          <cell r="AJ108">
            <v>0</v>
          </cell>
          <cell r="AK108">
            <v>0.12985735840420953</v>
          </cell>
          <cell r="AL108">
            <v>0.42345727958114232</v>
          </cell>
          <cell r="AM108">
            <v>4.786581009133184E-2</v>
          </cell>
          <cell r="AN108">
            <v>2.8713240191155631E-2</v>
          </cell>
        </row>
      </sheetData>
      <sheetData sheetId="7"/>
      <sheetData sheetId="8"/>
      <sheetData sheetId="9"/>
      <sheetData sheetId="10"/>
      <sheetData sheetId="11">
        <row r="2">
          <cell r="AC2">
            <v>3</v>
          </cell>
        </row>
        <row r="3">
          <cell r="AH3" t="b">
            <v>1</v>
          </cell>
          <cell r="AI3" t="b">
            <v>1</v>
          </cell>
          <cell r="AJ3" t="b">
            <v>1</v>
          </cell>
        </row>
        <row r="29">
          <cell r="B29">
            <v>0</v>
          </cell>
        </row>
        <row r="31">
          <cell r="B31">
            <v>0</v>
          </cell>
        </row>
        <row r="32">
          <cell r="AF32">
            <v>4.5400000000000003E-2</v>
          </cell>
        </row>
      </sheetData>
      <sheetData sheetId="12">
        <row r="1">
          <cell r="E1">
            <v>21902889948.16433</v>
          </cell>
          <cell r="J1">
            <v>21902889948.16433</v>
          </cell>
        </row>
        <row r="3">
          <cell r="A3" t="str">
            <v>1011390OR</v>
          </cell>
          <cell r="B3" t="str">
            <v>1011390</v>
          </cell>
          <cell r="D3">
            <v>5882166.4100000001</v>
          </cell>
          <cell r="F3" t="str">
            <v>1011390OR</v>
          </cell>
          <cell r="G3" t="str">
            <v>1011390</v>
          </cell>
          <cell r="I3">
            <v>5882166.4100000001</v>
          </cell>
          <cell r="L3">
            <v>0</v>
          </cell>
          <cell r="M3">
            <v>0</v>
          </cell>
          <cell r="N3">
            <v>0</v>
          </cell>
          <cell r="O3">
            <v>0</v>
          </cell>
          <cell r="P3">
            <v>0</v>
          </cell>
          <cell r="Q3">
            <v>0</v>
          </cell>
          <cell r="R3">
            <v>0</v>
          </cell>
          <cell r="S3">
            <v>0</v>
          </cell>
          <cell r="T3">
            <v>0</v>
          </cell>
        </row>
        <row r="4">
          <cell r="A4" t="str">
            <v>1011390SG</v>
          </cell>
          <cell r="B4" t="str">
            <v>1011390</v>
          </cell>
          <cell r="D4">
            <v>17063031.539999999</v>
          </cell>
          <cell r="F4" t="str">
            <v>1011390SG</v>
          </cell>
          <cell r="G4" t="str">
            <v>1011390</v>
          </cell>
          <cell r="I4">
            <v>17063031.539999999</v>
          </cell>
          <cell r="L4">
            <v>0</v>
          </cell>
          <cell r="M4">
            <v>0</v>
          </cell>
          <cell r="N4">
            <v>0</v>
          </cell>
          <cell r="O4">
            <v>0</v>
          </cell>
          <cell r="P4">
            <v>0</v>
          </cell>
          <cell r="Q4">
            <v>0</v>
          </cell>
          <cell r="R4">
            <v>0</v>
          </cell>
          <cell r="S4">
            <v>0</v>
          </cell>
          <cell r="T4">
            <v>0</v>
          </cell>
        </row>
        <row r="5">
          <cell r="A5" t="str">
            <v>1011390SO</v>
          </cell>
          <cell r="B5" t="str">
            <v>1011390</v>
          </cell>
          <cell r="D5">
            <v>12902450.800000001</v>
          </cell>
          <cell r="F5" t="str">
            <v>1011390SO</v>
          </cell>
          <cell r="G5" t="str">
            <v>1011390</v>
          </cell>
          <cell r="I5">
            <v>12902450.800000001</v>
          </cell>
          <cell r="L5">
            <v>0</v>
          </cell>
          <cell r="M5">
            <v>0</v>
          </cell>
          <cell r="N5">
            <v>0</v>
          </cell>
          <cell r="O5">
            <v>0</v>
          </cell>
          <cell r="P5">
            <v>0</v>
          </cell>
          <cell r="Q5">
            <v>0</v>
          </cell>
          <cell r="R5">
            <v>0</v>
          </cell>
          <cell r="S5">
            <v>0</v>
          </cell>
          <cell r="T5">
            <v>0</v>
          </cell>
        </row>
        <row r="6">
          <cell r="A6" t="str">
            <v>1011390UT</v>
          </cell>
          <cell r="B6" t="str">
            <v>1011390</v>
          </cell>
          <cell r="D6">
            <v>11714234</v>
          </cell>
          <cell r="F6" t="str">
            <v>1011390UT</v>
          </cell>
          <cell r="G6" t="str">
            <v>1011390</v>
          </cell>
          <cell r="I6">
            <v>11714234</v>
          </cell>
          <cell r="L6">
            <v>0</v>
          </cell>
          <cell r="M6">
            <v>0</v>
          </cell>
          <cell r="N6">
            <v>0</v>
          </cell>
          <cell r="O6">
            <v>0</v>
          </cell>
          <cell r="P6">
            <v>0</v>
          </cell>
          <cell r="Q6">
            <v>0</v>
          </cell>
          <cell r="R6">
            <v>0</v>
          </cell>
          <cell r="S6">
            <v>0</v>
          </cell>
          <cell r="T6">
            <v>0</v>
          </cell>
        </row>
        <row r="7">
          <cell r="A7" t="str">
            <v>1011390WYP</v>
          </cell>
          <cell r="B7" t="str">
            <v>1011390</v>
          </cell>
          <cell r="D7">
            <v>1387755.33</v>
          </cell>
          <cell r="F7" t="str">
            <v>1011390WYP</v>
          </cell>
          <cell r="G7" t="str">
            <v>1011390</v>
          </cell>
          <cell r="I7">
            <v>1387755.33</v>
          </cell>
          <cell r="L7">
            <v>0</v>
          </cell>
          <cell r="M7">
            <v>0</v>
          </cell>
          <cell r="N7">
            <v>0</v>
          </cell>
          <cell r="O7">
            <v>0</v>
          </cell>
          <cell r="P7">
            <v>0</v>
          </cell>
          <cell r="Q7">
            <v>0</v>
          </cell>
          <cell r="R7">
            <v>0</v>
          </cell>
          <cell r="S7">
            <v>0</v>
          </cell>
          <cell r="T7">
            <v>0</v>
          </cell>
        </row>
        <row r="8">
          <cell r="A8" t="str">
            <v>105OR</v>
          </cell>
          <cell r="B8" t="str">
            <v>105</v>
          </cell>
          <cell r="D8">
            <v>746267.77</v>
          </cell>
          <cell r="F8" t="str">
            <v>105OR</v>
          </cell>
          <cell r="G8" t="str">
            <v>105</v>
          </cell>
          <cell r="I8">
            <v>746267.77</v>
          </cell>
          <cell r="L8">
            <v>0</v>
          </cell>
          <cell r="M8">
            <v>0</v>
          </cell>
          <cell r="N8">
            <v>0</v>
          </cell>
          <cell r="O8">
            <v>0</v>
          </cell>
          <cell r="P8">
            <v>0</v>
          </cell>
          <cell r="Q8">
            <v>0</v>
          </cell>
          <cell r="R8">
            <v>0</v>
          </cell>
          <cell r="S8">
            <v>0</v>
          </cell>
          <cell r="T8">
            <v>0</v>
          </cell>
        </row>
        <row r="9">
          <cell r="A9" t="str">
            <v>105SE</v>
          </cell>
          <cell r="B9" t="str">
            <v>105</v>
          </cell>
          <cell r="D9">
            <v>953013.91</v>
          </cell>
          <cell r="F9" t="str">
            <v>105SE</v>
          </cell>
          <cell r="G9" t="str">
            <v>105</v>
          </cell>
          <cell r="I9">
            <v>953013.91</v>
          </cell>
          <cell r="L9">
            <v>0</v>
          </cell>
          <cell r="M9">
            <v>0</v>
          </cell>
          <cell r="N9">
            <v>0</v>
          </cell>
          <cell r="O9">
            <v>0</v>
          </cell>
          <cell r="P9">
            <v>0</v>
          </cell>
          <cell r="Q9">
            <v>0</v>
          </cell>
          <cell r="R9">
            <v>0</v>
          </cell>
          <cell r="S9">
            <v>0</v>
          </cell>
          <cell r="T9">
            <v>0</v>
          </cell>
        </row>
        <row r="10">
          <cell r="A10" t="str">
            <v>105SG</v>
          </cell>
          <cell r="B10" t="str">
            <v>105</v>
          </cell>
          <cell r="D10">
            <v>0</v>
          </cell>
          <cell r="F10" t="str">
            <v>105SG</v>
          </cell>
          <cell r="G10" t="str">
            <v>105</v>
          </cell>
          <cell r="I10">
            <v>0</v>
          </cell>
          <cell r="L10">
            <v>0</v>
          </cell>
          <cell r="M10">
            <v>0</v>
          </cell>
          <cell r="N10">
            <v>0</v>
          </cell>
          <cell r="O10">
            <v>0</v>
          </cell>
          <cell r="P10">
            <v>0</v>
          </cell>
          <cell r="Q10">
            <v>0</v>
          </cell>
          <cell r="R10">
            <v>0</v>
          </cell>
          <cell r="S10">
            <v>0</v>
          </cell>
          <cell r="T10">
            <v>0</v>
          </cell>
        </row>
        <row r="11">
          <cell r="A11" t="str">
            <v>105SNPP</v>
          </cell>
          <cell r="B11" t="str">
            <v>105</v>
          </cell>
          <cell r="D11">
            <v>8923301.5399999991</v>
          </cell>
          <cell r="F11" t="str">
            <v>105SNPP</v>
          </cell>
          <cell r="G11" t="str">
            <v>105</v>
          </cell>
          <cell r="I11">
            <v>8923301.5399999991</v>
          </cell>
          <cell r="L11">
            <v>0</v>
          </cell>
          <cell r="M11">
            <v>0</v>
          </cell>
          <cell r="N11">
            <v>0</v>
          </cell>
          <cell r="O11">
            <v>0</v>
          </cell>
          <cell r="P11">
            <v>0</v>
          </cell>
          <cell r="Q11">
            <v>0</v>
          </cell>
          <cell r="R11">
            <v>0</v>
          </cell>
          <cell r="S11">
            <v>0</v>
          </cell>
          <cell r="T11">
            <v>0</v>
          </cell>
        </row>
        <row r="12">
          <cell r="A12" t="str">
            <v>105SNPT</v>
          </cell>
          <cell r="B12" t="str">
            <v>105</v>
          </cell>
          <cell r="D12">
            <v>3662319.31</v>
          </cell>
          <cell r="F12" t="str">
            <v>105SNPT</v>
          </cell>
          <cell r="G12" t="str">
            <v>105</v>
          </cell>
          <cell r="I12">
            <v>3662319.31</v>
          </cell>
          <cell r="L12">
            <v>0</v>
          </cell>
          <cell r="M12">
            <v>0</v>
          </cell>
          <cell r="N12">
            <v>0</v>
          </cell>
          <cell r="O12">
            <v>0</v>
          </cell>
          <cell r="P12">
            <v>0</v>
          </cell>
          <cell r="Q12">
            <v>0</v>
          </cell>
          <cell r="R12">
            <v>0</v>
          </cell>
          <cell r="S12">
            <v>0</v>
          </cell>
          <cell r="T12">
            <v>0</v>
          </cell>
        </row>
        <row r="13">
          <cell r="A13" t="str">
            <v>105UT</v>
          </cell>
          <cell r="B13" t="str">
            <v>105</v>
          </cell>
          <cell r="D13">
            <v>1881046.09</v>
          </cell>
          <cell r="F13" t="str">
            <v>105UT</v>
          </cell>
          <cell r="G13" t="str">
            <v>105</v>
          </cell>
          <cell r="I13">
            <v>1881046.09</v>
          </cell>
          <cell r="L13">
            <v>0</v>
          </cell>
          <cell r="M13">
            <v>0</v>
          </cell>
          <cell r="N13">
            <v>0</v>
          </cell>
          <cell r="O13">
            <v>0</v>
          </cell>
          <cell r="P13">
            <v>0</v>
          </cell>
          <cell r="Q13">
            <v>0</v>
          </cell>
          <cell r="R13">
            <v>0</v>
          </cell>
          <cell r="S13">
            <v>0</v>
          </cell>
          <cell r="T13">
            <v>0</v>
          </cell>
        </row>
        <row r="14">
          <cell r="A14" t="str">
            <v>108360CA</v>
          </cell>
          <cell r="B14" t="str">
            <v>108360</v>
          </cell>
          <cell r="D14">
            <v>-454978.43</v>
          </cell>
          <cell r="F14" t="str">
            <v>108360CA</v>
          </cell>
          <cell r="G14" t="str">
            <v>108360</v>
          </cell>
          <cell r="I14">
            <v>-454978.43</v>
          </cell>
          <cell r="L14">
            <v>0</v>
          </cell>
          <cell r="M14">
            <v>0</v>
          </cell>
          <cell r="N14">
            <v>0</v>
          </cell>
          <cell r="O14">
            <v>0</v>
          </cell>
          <cell r="P14">
            <v>0</v>
          </cell>
          <cell r="Q14">
            <v>0</v>
          </cell>
          <cell r="R14">
            <v>0</v>
          </cell>
          <cell r="S14">
            <v>0</v>
          </cell>
          <cell r="T14">
            <v>0</v>
          </cell>
        </row>
        <row r="15">
          <cell r="A15" t="str">
            <v>108360ID</v>
          </cell>
          <cell r="B15" t="str">
            <v>108360</v>
          </cell>
          <cell r="D15">
            <v>-241758.99</v>
          </cell>
          <cell r="F15" t="str">
            <v>108360ID</v>
          </cell>
          <cell r="G15" t="str">
            <v>108360</v>
          </cell>
          <cell r="I15">
            <v>-241758.99</v>
          </cell>
          <cell r="L15">
            <v>0</v>
          </cell>
          <cell r="M15">
            <v>0</v>
          </cell>
          <cell r="N15">
            <v>0</v>
          </cell>
          <cell r="O15">
            <v>0</v>
          </cell>
          <cell r="P15">
            <v>0</v>
          </cell>
          <cell r="Q15">
            <v>0</v>
          </cell>
          <cell r="R15">
            <v>0</v>
          </cell>
          <cell r="S15">
            <v>0</v>
          </cell>
          <cell r="T15">
            <v>0</v>
          </cell>
        </row>
        <row r="16">
          <cell r="A16" t="str">
            <v>108360OR</v>
          </cell>
          <cell r="B16" t="str">
            <v>108360</v>
          </cell>
          <cell r="D16">
            <v>-1630701.17</v>
          </cell>
          <cell r="F16" t="str">
            <v>108360OR</v>
          </cell>
          <cell r="G16" t="str">
            <v>108360</v>
          </cell>
          <cell r="I16">
            <v>-1630701.17</v>
          </cell>
          <cell r="L16">
            <v>0</v>
          </cell>
          <cell r="M16">
            <v>0</v>
          </cell>
          <cell r="N16">
            <v>0</v>
          </cell>
          <cell r="O16">
            <v>0</v>
          </cell>
          <cell r="P16">
            <v>0</v>
          </cell>
          <cell r="Q16">
            <v>0</v>
          </cell>
          <cell r="R16">
            <v>0</v>
          </cell>
          <cell r="S16">
            <v>0</v>
          </cell>
          <cell r="T16">
            <v>0</v>
          </cell>
        </row>
        <row r="17">
          <cell r="A17" t="str">
            <v>108360UT</v>
          </cell>
          <cell r="B17" t="str">
            <v>108360</v>
          </cell>
          <cell r="D17">
            <v>-1563621.9</v>
          </cell>
          <cell r="F17" t="str">
            <v>108360UT</v>
          </cell>
          <cell r="G17" t="str">
            <v>108360</v>
          </cell>
          <cell r="I17">
            <v>-1563621.9</v>
          </cell>
          <cell r="L17">
            <v>0</v>
          </cell>
          <cell r="M17">
            <v>0</v>
          </cell>
          <cell r="N17">
            <v>0</v>
          </cell>
          <cell r="O17">
            <v>0</v>
          </cell>
          <cell r="P17">
            <v>0</v>
          </cell>
          <cell r="Q17">
            <v>0</v>
          </cell>
          <cell r="R17">
            <v>0</v>
          </cell>
          <cell r="S17">
            <v>0</v>
          </cell>
          <cell r="T17">
            <v>0</v>
          </cell>
        </row>
        <row r="18">
          <cell r="A18" t="str">
            <v>108360WA</v>
          </cell>
          <cell r="B18" t="str">
            <v>108360</v>
          </cell>
          <cell r="D18">
            <v>-129648.94</v>
          </cell>
          <cell r="F18" t="str">
            <v>108360WA</v>
          </cell>
          <cell r="G18" t="str">
            <v>108360</v>
          </cell>
          <cell r="I18">
            <v>-129648.94</v>
          </cell>
          <cell r="L18">
            <v>0</v>
          </cell>
          <cell r="M18">
            <v>0</v>
          </cell>
          <cell r="N18">
            <v>0</v>
          </cell>
          <cell r="O18">
            <v>0</v>
          </cell>
          <cell r="P18">
            <v>0</v>
          </cell>
          <cell r="Q18">
            <v>0</v>
          </cell>
          <cell r="R18">
            <v>0</v>
          </cell>
          <cell r="S18">
            <v>0</v>
          </cell>
          <cell r="T18">
            <v>0</v>
          </cell>
        </row>
        <row r="19">
          <cell r="A19" t="str">
            <v>108360WYP</v>
          </cell>
          <cell r="B19" t="str">
            <v>108360</v>
          </cell>
          <cell r="D19">
            <v>-1068404.3799999999</v>
          </cell>
          <cell r="F19" t="str">
            <v>108360WYP</v>
          </cell>
          <cell r="G19" t="str">
            <v>108360</v>
          </cell>
          <cell r="I19">
            <v>-1068404.3799999999</v>
          </cell>
          <cell r="L19">
            <v>0</v>
          </cell>
          <cell r="M19">
            <v>0</v>
          </cell>
          <cell r="N19">
            <v>0</v>
          </cell>
          <cell r="O19">
            <v>0</v>
          </cell>
          <cell r="P19">
            <v>0</v>
          </cell>
          <cell r="Q19">
            <v>0</v>
          </cell>
          <cell r="R19">
            <v>0</v>
          </cell>
          <cell r="S19">
            <v>0</v>
          </cell>
          <cell r="T19">
            <v>0</v>
          </cell>
        </row>
        <row r="20">
          <cell r="A20" t="str">
            <v>108360WYU</v>
          </cell>
          <cell r="B20" t="str">
            <v>108360</v>
          </cell>
          <cell r="D20">
            <v>-349620.2</v>
          </cell>
          <cell r="F20" t="str">
            <v>108360WYU</v>
          </cell>
          <cell r="G20" t="str">
            <v>108360</v>
          </cell>
          <cell r="I20">
            <v>-349620.2</v>
          </cell>
          <cell r="L20">
            <v>0</v>
          </cell>
          <cell r="M20">
            <v>0</v>
          </cell>
          <cell r="N20">
            <v>0</v>
          </cell>
          <cell r="O20">
            <v>0</v>
          </cell>
          <cell r="P20">
            <v>0</v>
          </cell>
          <cell r="Q20">
            <v>0</v>
          </cell>
          <cell r="R20">
            <v>0</v>
          </cell>
          <cell r="S20">
            <v>0</v>
          </cell>
          <cell r="T20">
            <v>0</v>
          </cell>
        </row>
        <row r="21">
          <cell r="A21" t="str">
            <v>108361CA</v>
          </cell>
          <cell r="B21" t="str">
            <v>108361</v>
          </cell>
          <cell r="D21">
            <v>-467612.27</v>
          </cell>
          <cell r="F21" t="str">
            <v>108361CA</v>
          </cell>
          <cell r="G21" t="str">
            <v>108361</v>
          </cell>
          <cell r="I21">
            <v>-467612.27</v>
          </cell>
          <cell r="L21">
            <v>0</v>
          </cell>
          <cell r="M21">
            <v>0</v>
          </cell>
          <cell r="N21">
            <v>0</v>
          </cell>
          <cell r="O21">
            <v>0</v>
          </cell>
          <cell r="P21">
            <v>0</v>
          </cell>
          <cell r="Q21">
            <v>0</v>
          </cell>
          <cell r="R21">
            <v>0</v>
          </cell>
          <cell r="S21">
            <v>0</v>
          </cell>
          <cell r="T21">
            <v>0</v>
          </cell>
        </row>
        <row r="22">
          <cell r="A22" t="str">
            <v>108361ID</v>
          </cell>
          <cell r="B22" t="str">
            <v>108361</v>
          </cell>
          <cell r="D22">
            <v>-429596.05</v>
          </cell>
          <cell r="F22" t="str">
            <v>108361ID</v>
          </cell>
          <cell r="G22" t="str">
            <v>108361</v>
          </cell>
          <cell r="I22">
            <v>-429596.05</v>
          </cell>
          <cell r="L22">
            <v>0</v>
          </cell>
          <cell r="M22">
            <v>0</v>
          </cell>
          <cell r="N22">
            <v>0</v>
          </cell>
          <cell r="O22">
            <v>0</v>
          </cell>
          <cell r="P22">
            <v>0</v>
          </cell>
          <cell r="Q22">
            <v>0</v>
          </cell>
          <cell r="R22">
            <v>0</v>
          </cell>
          <cell r="S22">
            <v>0</v>
          </cell>
          <cell r="T22">
            <v>0</v>
          </cell>
        </row>
        <row r="23">
          <cell r="A23" t="str">
            <v>108361OR</v>
          </cell>
          <cell r="B23" t="str">
            <v>108361</v>
          </cell>
          <cell r="D23">
            <v>-2974247.94</v>
          </cell>
          <cell r="F23" t="str">
            <v>108361OR</v>
          </cell>
          <cell r="G23" t="str">
            <v>108361</v>
          </cell>
          <cell r="I23">
            <v>-2974247.94</v>
          </cell>
          <cell r="L23">
            <v>0</v>
          </cell>
          <cell r="M23">
            <v>0</v>
          </cell>
          <cell r="N23">
            <v>0</v>
          </cell>
          <cell r="O23">
            <v>0</v>
          </cell>
          <cell r="P23">
            <v>0</v>
          </cell>
          <cell r="Q23">
            <v>0</v>
          </cell>
          <cell r="R23">
            <v>0</v>
          </cell>
          <cell r="S23">
            <v>0</v>
          </cell>
          <cell r="T23">
            <v>0</v>
          </cell>
        </row>
        <row r="24">
          <cell r="A24" t="str">
            <v>108361UT</v>
          </cell>
          <cell r="B24" t="str">
            <v>108361</v>
          </cell>
          <cell r="D24">
            <v>-6179519.1200000001</v>
          </cell>
          <cell r="F24" t="str">
            <v>108361UT</v>
          </cell>
          <cell r="G24" t="str">
            <v>108361</v>
          </cell>
          <cell r="I24">
            <v>-6179519.1200000001</v>
          </cell>
          <cell r="L24">
            <v>0</v>
          </cell>
          <cell r="M24">
            <v>0</v>
          </cell>
          <cell r="N24">
            <v>0</v>
          </cell>
          <cell r="O24">
            <v>0</v>
          </cell>
          <cell r="P24">
            <v>0</v>
          </cell>
          <cell r="Q24">
            <v>0</v>
          </cell>
          <cell r="R24">
            <v>0</v>
          </cell>
          <cell r="S24">
            <v>0</v>
          </cell>
          <cell r="T24">
            <v>0</v>
          </cell>
        </row>
        <row r="25">
          <cell r="A25" t="str">
            <v>108361WA</v>
          </cell>
          <cell r="B25" t="str">
            <v>108361</v>
          </cell>
          <cell r="D25">
            <v>-565561.65</v>
          </cell>
          <cell r="F25" t="str">
            <v>108361WA</v>
          </cell>
          <cell r="G25" t="str">
            <v>108361</v>
          </cell>
          <cell r="I25">
            <v>-565561.65</v>
          </cell>
          <cell r="L25">
            <v>0</v>
          </cell>
          <cell r="M25">
            <v>0</v>
          </cell>
          <cell r="N25">
            <v>0</v>
          </cell>
          <cell r="O25">
            <v>0</v>
          </cell>
          <cell r="P25">
            <v>0</v>
          </cell>
          <cell r="Q25">
            <v>0</v>
          </cell>
          <cell r="R25">
            <v>0</v>
          </cell>
          <cell r="S25">
            <v>0</v>
          </cell>
          <cell r="T25">
            <v>0</v>
          </cell>
        </row>
        <row r="26">
          <cell r="A26" t="str">
            <v>108361WYP</v>
          </cell>
          <cell r="B26" t="str">
            <v>108361</v>
          </cell>
          <cell r="D26">
            <v>-1942275.26</v>
          </cell>
          <cell r="F26" t="str">
            <v>108361WYP</v>
          </cell>
          <cell r="G26" t="str">
            <v>108361</v>
          </cell>
          <cell r="I26">
            <v>-1942275.26</v>
          </cell>
          <cell r="L26">
            <v>0</v>
          </cell>
          <cell r="M26">
            <v>0</v>
          </cell>
          <cell r="N26">
            <v>0</v>
          </cell>
          <cell r="O26">
            <v>0</v>
          </cell>
          <cell r="P26">
            <v>0</v>
          </cell>
          <cell r="Q26">
            <v>0</v>
          </cell>
          <cell r="R26">
            <v>0</v>
          </cell>
          <cell r="S26">
            <v>0</v>
          </cell>
          <cell r="T26">
            <v>0</v>
          </cell>
        </row>
        <row r="27">
          <cell r="A27" t="str">
            <v>108361WYU</v>
          </cell>
          <cell r="B27" t="str">
            <v>108361</v>
          </cell>
          <cell r="D27">
            <v>-64406.05</v>
          </cell>
          <cell r="F27" t="str">
            <v>108361WYU</v>
          </cell>
          <cell r="G27" t="str">
            <v>108361</v>
          </cell>
          <cell r="I27">
            <v>-64406.05</v>
          </cell>
          <cell r="L27">
            <v>0</v>
          </cell>
          <cell r="M27">
            <v>0</v>
          </cell>
          <cell r="N27">
            <v>0</v>
          </cell>
          <cell r="O27">
            <v>0</v>
          </cell>
          <cell r="P27">
            <v>0</v>
          </cell>
          <cell r="Q27">
            <v>0</v>
          </cell>
          <cell r="R27">
            <v>0</v>
          </cell>
          <cell r="S27">
            <v>0</v>
          </cell>
          <cell r="T27">
            <v>0</v>
          </cell>
        </row>
        <row r="28">
          <cell r="A28" t="str">
            <v>108362CA</v>
          </cell>
          <cell r="B28" t="str">
            <v>108362</v>
          </cell>
          <cell r="D28">
            <v>-3962896.85</v>
          </cell>
          <cell r="F28" t="str">
            <v>108362CA</v>
          </cell>
          <cell r="G28" t="str">
            <v>108362</v>
          </cell>
          <cell r="I28">
            <v>-3962896.85</v>
          </cell>
          <cell r="L28">
            <v>0</v>
          </cell>
          <cell r="M28">
            <v>0</v>
          </cell>
          <cell r="N28">
            <v>0</v>
          </cell>
          <cell r="O28">
            <v>0</v>
          </cell>
          <cell r="P28">
            <v>0</v>
          </cell>
          <cell r="Q28">
            <v>0</v>
          </cell>
          <cell r="R28">
            <v>0</v>
          </cell>
          <cell r="S28">
            <v>0</v>
          </cell>
          <cell r="T28">
            <v>0</v>
          </cell>
        </row>
        <row r="29">
          <cell r="A29" t="str">
            <v>108362ID</v>
          </cell>
          <cell r="B29" t="str">
            <v>108362</v>
          </cell>
          <cell r="D29">
            <v>-9055212.8300000001</v>
          </cell>
          <cell r="F29" t="str">
            <v>108362ID</v>
          </cell>
          <cell r="G29" t="str">
            <v>108362</v>
          </cell>
          <cell r="I29">
            <v>-9055212.8300000001</v>
          </cell>
          <cell r="L29">
            <v>0</v>
          </cell>
          <cell r="M29">
            <v>0</v>
          </cell>
          <cell r="N29">
            <v>0</v>
          </cell>
          <cell r="O29">
            <v>0</v>
          </cell>
          <cell r="P29">
            <v>0</v>
          </cell>
          <cell r="Q29">
            <v>0</v>
          </cell>
          <cell r="R29">
            <v>0</v>
          </cell>
          <cell r="S29">
            <v>0</v>
          </cell>
          <cell r="T29">
            <v>0</v>
          </cell>
        </row>
        <row r="30">
          <cell r="A30" t="str">
            <v>108362OR</v>
          </cell>
          <cell r="B30" t="str">
            <v>108362</v>
          </cell>
          <cell r="D30">
            <v>-52145653.990000002</v>
          </cell>
          <cell r="F30" t="str">
            <v>108362OR</v>
          </cell>
          <cell r="G30" t="str">
            <v>108362</v>
          </cell>
          <cell r="I30">
            <v>-52145653.990000002</v>
          </cell>
          <cell r="L30">
            <v>0</v>
          </cell>
          <cell r="M30">
            <v>0</v>
          </cell>
          <cell r="N30">
            <v>0</v>
          </cell>
          <cell r="O30">
            <v>0</v>
          </cell>
          <cell r="P30">
            <v>0</v>
          </cell>
          <cell r="Q30">
            <v>0</v>
          </cell>
          <cell r="R30">
            <v>0</v>
          </cell>
          <cell r="S30">
            <v>0</v>
          </cell>
          <cell r="T30">
            <v>0</v>
          </cell>
        </row>
        <row r="31">
          <cell r="A31" t="str">
            <v>108362UT</v>
          </cell>
          <cell r="B31" t="str">
            <v>108362</v>
          </cell>
          <cell r="D31">
            <v>-80074275.719999999</v>
          </cell>
          <cell r="F31" t="str">
            <v>108362UT</v>
          </cell>
          <cell r="G31" t="str">
            <v>108362</v>
          </cell>
          <cell r="I31">
            <v>-80074275.719999999</v>
          </cell>
          <cell r="L31">
            <v>0</v>
          </cell>
          <cell r="M31">
            <v>0</v>
          </cell>
          <cell r="N31">
            <v>0</v>
          </cell>
          <cell r="O31">
            <v>0</v>
          </cell>
          <cell r="P31">
            <v>0</v>
          </cell>
          <cell r="Q31">
            <v>0</v>
          </cell>
          <cell r="R31">
            <v>0</v>
          </cell>
          <cell r="S31">
            <v>0</v>
          </cell>
          <cell r="T31">
            <v>0</v>
          </cell>
        </row>
        <row r="32">
          <cell r="A32" t="str">
            <v>108362WA</v>
          </cell>
          <cell r="B32" t="str">
            <v>108362</v>
          </cell>
          <cell r="D32">
            <v>-13758180.15</v>
          </cell>
          <cell r="F32" t="str">
            <v>108362WA</v>
          </cell>
          <cell r="G32" t="str">
            <v>108362</v>
          </cell>
          <cell r="I32">
            <v>-13758180.15</v>
          </cell>
          <cell r="L32">
            <v>0</v>
          </cell>
          <cell r="M32">
            <v>0</v>
          </cell>
          <cell r="N32">
            <v>0</v>
          </cell>
          <cell r="O32">
            <v>0</v>
          </cell>
          <cell r="P32">
            <v>0</v>
          </cell>
          <cell r="Q32">
            <v>0</v>
          </cell>
          <cell r="R32">
            <v>0</v>
          </cell>
          <cell r="S32">
            <v>0</v>
          </cell>
          <cell r="T32">
            <v>0</v>
          </cell>
        </row>
        <row r="33">
          <cell r="A33" t="str">
            <v>108362WYP</v>
          </cell>
          <cell r="B33" t="str">
            <v>108362</v>
          </cell>
          <cell r="D33">
            <v>-36777390.630000003</v>
          </cell>
          <cell r="F33" t="str">
            <v>108362WYP</v>
          </cell>
          <cell r="G33" t="str">
            <v>108362</v>
          </cell>
          <cell r="I33">
            <v>-36777390.630000003</v>
          </cell>
          <cell r="L33">
            <v>0</v>
          </cell>
          <cell r="M33">
            <v>0</v>
          </cell>
          <cell r="N33">
            <v>0</v>
          </cell>
          <cell r="O33">
            <v>0</v>
          </cell>
          <cell r="P33">
            <v>0</v>
          </cell>
          <cell r="Q33">
            <v>0</v>
          </cell>
          <cell r="R33">
            <v>0</v>
          </cell>
          <cell r="S33">
            <v>0</v>
          </cell>
          <cell r="T33">
            <v>0</v>
          </cell>
        </row>
        <row r="34">
          <cell r="A34" t="str">
            <v>108362WYU</v>
          </cell>
          <cell r="B34" t="str">
            <v>108362</v>
          </cell>
          <cell r="D34">
            <v>-2270267.77</v>
          </cell>
          <cell r="F34" t="str">
            <v>108362WYU</v>
          </cell>
          <cell r="G34" t="str">
            <v>108362</v>
          </cell>
          <cell r="I34">
            <v>-2270267.77</v>
          </cell>
          <cell r="L34">
            <v>0</v>
          </cell>
          <cell r="M34">
            <v>0</v>
          </cell>
          <cell r="N34">
            <v>0</v>
          </cell>
          <cell r="O34">
            <v>0</v>
          </cell>
          <cell r="P34">
            <v>0</v>
          </cell>
          <cell r="Q34">
            <v>0</v>
          </cell>
          <cell r="R34">
            <v>0</v>
          </cell>
          <cell r="S34">
            <v>0</v>
          </cell>
          <cell r="T34">
            <v>0</v>
          </cell>
        </row>
        <row r="35">
          <cell r="A35" t="str">
            <v>108363UT</v>
          </cell>
          <cell r="B35" t="str">
            <v>108363</v>
          </cell>
          <cell r="D35">
            <v>-670026.59</v>
          </cell>
          <cell r="F35" t="str">
            <v>108363UT</v>
          </cell>
          <cell r="G35" t="str">
            <v>108363</v>
          </cell>
          <cell r="I35">
            <v>-670026.59</v>
          </cell>
          <cell r="L35">
            <v>0</v>
          </cell>
          <cell r="M35">
            <v>0</v>
          </cell>
          <cell r="N35">
            <v>0</v>
          </cell>
          <cell r="O35">
            <v>0</v>
          </cell>
          <cell r="P35">
            <v>0</v>
          </cell>
          <cell r="Q35">
            <v>0</v>
          </cell>
          <cell r="R35">
            <v>0</v>
          </cell>
          <cell r="S35">
            <v>0</v>
          </cell>
          <cell r="T35">
            <v>0</v>
          </cell>
        </row>
        <row r="36">
          <cell r="A36" t="str">
            <v>108364CA</v>
          </cell>
          <cell r="B36" t="str">
            <v>108364</v>
          </cell>
          <cell r="D36">
            <v>-37584585.824692711</v>
          </cell>
          <cell r="F36" t="str">
            <v>108364CA</v>
          </cell>
          <cell r="G36" t="str">
            <v>108364</v>
          </cell>
          <cell r="I36">
            <v>-37584585.824692711</v>
          </cell>
          <cell r="L36">
            <v>0</v>
          </cell>
          <cell r="M36">
            <v>0</v>
          </cell>
          <cell r="N36">
            <v>0</v>
          </cell>
          <cell r="O36">
            <v>0</v>
          </cell>
          <cell r="P36">
            <v>0</v>
          </cell>
          <cell r="Q36">
            <v>0</v>
          </cell>
          <cell r="R36">
            <v>0</v>
          </cell>
          <cell r="S36">
            <v>0</v>
          </cell>
          <cell r="T36">
            <v>0</v>
          </cell>
        </row>
        <row r="37">
          <cell r="A37" t="str">
            <v>108364ID</v>
          </cell>
          <cell r="B37" t="str">
            <v>108364</v>
          </cell>
          <cell r="D37">
            <v>-40299799.256921783</v>
          </cell>
          <cell r="F37" t="str">
            <v>108364ID</v>
          </cell>
          <cell r="G37" t="str">
            <v>108364</v>
          </cell>
          <cell r="I37">
            <v>-40299799.256921783</v>
          </cell>
          <cell r="L37">
            <v>0</v>
          </cell>
          <cell r="M37">
            <v>0</v>
          </cell>
          <cell r="N37">
            <v>0</v>
          </cell>
          <cell r="O37">
            <v>0</v>
          </cell>
          <cell r="P37">
            <v>0</v>
          </cell>
          <cell r="Q37">
            <v>0</v>
          </cell>
          <cell r="R37">
            <v>0</v>
          </cell>
          <cell r="S37">
            <v>0</v>
          </cell>
          <cell r="T37">
            <v>0</v>
          </cell>
        </row>
        <row r="38">
          <cell r="A38" t="str">
            <v>108364OR</v>
          </cell>
          <cell r="B38" t="str">
            <v>108364</v>
          </cell>
          <cell r="D38">
            <v>-259434671.1886951</v>
          </cell>
          <cell r="F38" t="str">
            <v>108364OR</v>
          </cell>
          <cell r="G38" t="str">
            <v>108364</v>
          </cell>
          <cell r="I38">
            <v>-259434671.1886951</v>
          </cell>
          <cell r="L38">
            <v>0</v>
          </cell>
          <cell r="M38">
            <v>0</v>
          </cell>
          <cell r="N38">
            <v>0</v>
          </cell>
          <cell r="O38">
            <v>0</v>
          </cell>
          <cell r="P38">
            <v>0</v>
          </cell>
          <cell r="Q38">
            <v>0</v>
          </cell>
          <cell r="R38">
            <v>0</v>
          </cell>
          <cell r="S38">
            <v>0</v>
          </cell>
          <cell r="T38">
            <v>0</v>
          </cell>
        </row>
        <row r="39">
          <cell r="A39" t="str">
            <v>108364UT</v>
          </cell>
          <cell r="B39" t="str">
            <v>108364</v>
          </cell>
          <cell r="D39">
            <v>-204073122.89255294</v>
          </cell>
          <cell r="F39" t="str">
            <v>108364UT</v>
          </cell>
          <cell r="G39" t="str">
            <v>108364</v>
          </cell>
          <cell r="I39">
            <v>-204073122.89255294</v>
          </cell>
          <cell r="L39">
            <v>0</v>
          </cell>
          <cell r="M39">
            <v>0</v>
          </cell>
          <cell r="N39">
            <v>0</v>
          </cell>
          <cell r="O39">
            <v>0</v>
          </cell>
          <cell r="P39">
            <v>0</v>
          </cell>
          <cell r="Q39">
            <v>0</v>
          </cell>
          <cell r="R39">
            <v>0</v>
          </cell>
          <cell r="S39">
            <v>0</v>
          </cell>
          <cell r="T39">
            <v>0</v>
          </cell>
        </row>
        <row r="40">
          <cell r="A40" t="str">
            <v>108364WA</v>
          </cell>
          <cell r="B40" t="str">
            <v>108364</v>
          </cell>
          <cell r="D40">
            <v>-61428681.032726578</v>
          </cell>
          <cell r="F40" t="str">
            <v>108364WA</v>
          </cell>
          <cell r="G40" t="str">
            <v>108364</v>
          </cell>
          <cell r="I40">
            <v>-61428681.032726578</v>
          </cell>
          <cell r="L40">
            <v>0</v>
          </cell>
          <cell r="M40">
            <v>0</v>
          </cell>
          <cell r="N40">
            <v>0</v>
          </cell>
          <cell r="O40">
            <v>0</v>
          </cell>
          <cell r="P40">
            <v>0</v>
          </cell>
          <cell r="Q40">
            <v>0</v>
          </cell>
          <cell r="R40">
            <v>0</v>
          </cell>
          <cell r="S40">
            <v>0</v>
          </cell>
          <cell r="T40">
            <v>0</v>
          </cell>
        </row>
        <row r="41">
          <cell r="A41" t="str">
            <v>108364WYP</v>
          </cell>
          <cell r="B41" t="str">
            <v>108364</v>
          </cell>
          <cell r="D41">
            <v>-47607017.260858461</v>
          </cell>
          <cell r="F41" t="str">
            <v>108364WYP</v>
          </cell>
          <cell r="G41" t="str">
            <v>108364</v>
          </cell>
          <cell r="I41">
            <v>-47607017.260858461</v>
          </cell>
          <cell r="L41">
            <v>0</v>
          </cell>
          <cell r="M41">
            <v>0</v>
          </cell>
          <cell r="N41">
            <v>0</v>
          </cell>
          <cell r="O41">
            <v>0</v>
          </cell>
          <cell r="P41">
            <v>0</v>
          </cell>
          <cell r="Q41">
            <v>0</v>
          </cell>
          <cell r="R41">
            <v>0</v>
          </cell>
          <cell r="S41">
            <v>0</v>
          </cell>
          <cell r="T41">
            <v>0</v>
          </cell>
        </row>
        <row r="42">
          <cell r="A42" t="str">
            <v>108364WYU</v>
          </cell>
          <cell r="B42" t="str">
            <v>108364</v>
          </cell>
          <cell r="D42">
            <v>-9187693.6358473487</v>
          </cell>
          <cell r="F42" t="str">
            <v>108364WYU</v>
          </cell>
          <cell r="G42" t="str">
            <v>108364</v>
          </cell>
          <cell r="I42">
            <v>-9187693.6358473487</v>
          </cell>
          <cell r="L42">
            <v>0</v>
          </cell>
          <cell r="M42">
            <v>0</v>
          </cell>
          <cell r="N42">
            <v>0</v>
          </cell>
          <cell r="O42">
            <v>0</v>
          </cell>
          <cell r="P42">
            <v>0</v>
          </cell>
          <cell r="Q42">
            <v>0</v>
          </cell>
          <cell r="R42">
            <v>0</v>
          </cell>
          <cell r="S42">
            <v>0</v>
          </cell>
          <cell r="T42">
            <v>0</v>
          </cell>
        </row>
        <row r="43">
          <cell r="A43" t="str">
            <v>108365CA</v>
          </cell>
          <cell r="B43" t="str">
            <v>108365</v>
          </cell>
          <cell r="D43">
            <v>-11601595.529999999</v>
          </cell>
          <cell r="F43" t="str">
            <v>108365CA</v>
          </cell>
          <cell r="G43" t="str">
            <v>108365</v>
          </cell>
          <cell r="I43">
            <v>-11601595.529999999</v>
          </cell>
          <cell r="L43">
            <v>0</v>
          </cell>
          <cell r="M43">
            <v>0</v>
          </cell>
          <cell r="N43">
            <v>0</v>
          </cell>
          <cell r="O43">
            <v>0</v>
          </cell>
          <cell r="P43">
            <v>0</v>
          </cell>
          <cell r="Q43">
            <v>0</v>
          </cell>
          <cell r="R43">
            <v>0</v>
          </cell>
          <cell r="S43">
            <v>0</v>
          </cell>
          <cell r="T43">
            <v>0</v>
          </cell>
        </row>
        <row r="44">
          <cell r="A44" t="str">
            <v>108365ID</v>
          </cell>
          <cell r="B44" t="str">
            <v>108365</v>
          </cell>
          <cell r="D44">
            <v>-9793802.0399999991</v>
          </cell>
          <cell r="F44" t="str">
            <v>108365ID</v>
          </cell>
          <cell r="G44" t="str">
            <v>108365</v>
          </cell>
          <cell r="I44">
            <v>-9793802.0399999991</v>
          </cell>
          <cell r="L44">
            <v>0</v>
          </cell>
          <cell r="M44">
            <v>0</v>
          </cell>
          <cell r="N44">
            <v>0</v>
          </cell>
          <cell r="O44">
            <v>0</v>
          </cell>
          <cell r="P44">
            <v>0</v>
          </cell>
          <cell r="Q44">
            <v>0</v>
          </cell>
          <cell r="R44">
            <v>0</v>
          </cell>
          <cell r="S44">
            <v>0</v>
          </cell>
          <cell r="T44">
            <v>0</v>
          </cell>
        </row>
        <row r="45">
          <cell r="A45" t="str">
            <v>108365OR</v>
          </cell>
          <cell r="B45" t="str">
            <v>108365</v>
          </cell>
          <cell r="D45">
            <v>-114529490.90000001</v>
          </cell>
          <cell r="F45" t="str">
            <v>108365OR</v>
          </cell>
          <cell r="G45" t="str">
            <v>108365</v>
          </cell>
          <cell r="I45">
            <v>-114529490.90000001</v>
          </cell>
          <cell r="L45">
            <v>0</v>
          </cell>
          <cell r="M45">
            <v>0</v>
          </cell>
          <cell r="N45">
            <v>0</v>
          </cell>
          <cell r="O45">
            <v>0</v>
          </cell>
          <cell r="P45">
            <v>0</v>
          </cell>
          <cell r="Q45">
            <v>0</v>
          </cell>
          <cell r="R45">
            <v>0</v>
          </cell>
          <cell r="S45">
            <v>0</v>
          </cell>
          <cell r="T45">
            <v>0</v>
          </cell>
        </row>
        <row r="46">
          <cell r="A46" t="str">
            <v>108365UT</v>
          </cell>
          <cell r="B46" t="str">
            <v>108365</v>
          </cell>
          <cell r="D46">
            <v>-47926746.93</v>
          </cell>
          <cell r="F46" t="str">
            <v>108365UT</v>
          </cell>
          <cell r="G46" t="str">
            <v>108365</v>
          </cell>
          <cell r="I46">
            <v>-47926746.93</v>
          </cell>
          <cell r="L46">
            <v>0</v>
          </cell>
          <cell r="M46">
            <v>0</v>
          </cell>
          <cell r="N46">
            <v>0</v>
          </cell>
          <cell r="O46">
            <v>0</v>
          </cell>
          <cell r="P46">
            <v>0</v>
          </cell>
          <cell r="Q46">
            <v>0</v>
          </cell>
          <cell r="R46">
            <v>0</v>
          </cell>
          <cell r="S46">
            <v>0</v>
          </cell>
          <cell r="T46">
            <v>0</v>
          </cell>
        </row>
        <row r="47">
          <cell r="A47" t="str">
            <v>108365WA</v>
          </cell>
          <cell r="B47" t="str">
            <v>108365</v>
          </cell>
          <cell r="D47">
            <v>-25830319.050000001</v>
          </cell>
          <cell r="F47" t="str">
            <v>108365WA</v>
          </cell>
          <cell r="G47" t="str">
            <v>108365</v>
          </cell>
          <cell r="I47">
            <v>-25830319.050000001</v>
          </cell>
          <cell r="L47">
            <v>0</v>
          </cell>
          <cell r="M47">
            <v>0</v>
          </cell>
          <cell r="N47">
            <v>0</v>
          </cell>
          <cell r="O47">
            <v>0</v>
          </cell>
          <cell r="P47">
            <v>0</v>
          </cell>
          <cell r="Q47">
            <v>0</v>
          </cell>
          <cell r="R47">
            <v>0</v>
          </cell>
          <cell r="S47">
            <v>0</v>
          </cell>
          <cell r="T47">
            <v>0</v>
          </cell>
        </row>
        <row r="48">
          <cell r="A48" t="str">
            <v>108365WYP</v>
          </cell>
          <cell r="B48" t="str">
            <v>108365</v>
          </cell>
          <cell r="D48">
            <v>-32565512.18</v>
          </cell>
          <cell r="F48" t="str">
            <v>108365WYP</v>
          </cell>
          <cell r="G48" t="str">
            <v>108365</v>
          </cell>
          <cell r="I48">
            <v>-32565512.18</v>
          </cell>
          <cell r="L48">
            <v>0</v>
          </cell>
          <cell r="M48">
            <v>0</v>
          </cell>
          <cell r="N48">
            <v>0</v>
          </cell>
          <cell r="O48">
            <v>0</v>
          </cell>
          <cell r="P48">
            <v>0</v>
          </cell>
          <cell r="Q48">
            <v>0</v>
          </cell>
          <cell r="R48">
            <v>0</v>
          </cell>
          <cell r="S48">
            <v>0</v>
          </cell>
          <cell r="T48">
            <v>0</v>
          </cell>
        </row>
        <row r="49">
          <cell r="A49" t="str">
            <v>108365WYU</v>
          </cell>
          <cell r="B49" t="str">
            <v>108365</v>
          </cell>
          <cell r="D49">
            <v>-2891538.88</v>
          </cell>
          <cell r="F49" t="str">
            <v>108365WYU</v>
          </cell>
          <cell r="G49" t="str">
            <v>108365</v>
          </cell>
          <cell r="I49">
            <v>-2891538.88</v>
          </cell>
          <cell r="L49">
            <v>0</v>
          </cell>
          <cell r="M49">
            <v>0</v>
          </cell>
          <cell r="N49">
            <v>0</v>
          </cell>
          <cell r="O49">
            <v>0</v>
          </cell>
          <cell r="P49">
            <v>0</v>
          </cell>
          <cell r="Q49">
            <v>0</v>
          </cell>
          <cell r="R49">
            <v>0</v>
          </cell>
          <cell r="S49">
            <v>0</v>
          </cell>
          <cell r="T49">
            <v>0</v>
          </cell>
        </row>
        <row r="50">
          <cell r="A50" t="str">
            <v>108366CA</v>
          </cell>
          <cell r="B50" t="str">
            <v>108366</v>
          </cell>
          <cell r="D50">
            <v>-7015339.4900000002</v>
          </cell>
          <cell r="F50" t="str">
            <v>108366CA</v>
          </cell>
          <cell r="G50" t="str">
            <v>108366</v>
          </cell>
          <cell r="I50">
            <v>-7015339.4900000002</v>
          </cell>
          <cell r="L50">
            <v>0</v>
          </cell>
          <cell r="M50">
            <v>0</v>
          </cell>
          <cell r="N50">
            <v>0</v>
          </cell>
          <cell r="O50">
            <v>0</v>
          </cell>
          <cell r="P50">
            <v>0</v>
          </cell>
          <cell r="Q50">
            <v>0</v>
          </cell>
          <cell r="R50">
            <v>0</v>
          </cell>
          <cell r="S50">
            <v>0</v>
          </cell>
          <cell r="T50">
            <v>0</v>
          </cell>
        </row>
        <row r="51">
          <cell r="A51" t="str">
            <v>108366ID</v>
          </cell>
          <cell r="B51" t="str">
            <v>108366</v>
          </cell>
          <cell r="D51">
            <v>-3250816.97</v>
          </cell>
          <cell r="F51" t="str">
            <v>108366ID</v>
          </cell>
          <cell r="G51" t="str">
            <v>108366</v>
          </cell>
          <cell r="I51">
            <v>-3250816.97</v>
          </cell>
          <cell r="L51">
            <v>0</v>
          </cell>
          <cell r="M51">
            <v>0</v>
          </cell>
          <cell r="N51">
            <v>0</v>
          </cell>
          <cell r="O51">
            <v>0</v>
          </cell>
          <cell r="P51">
            <v>0</v>
          </cell>
          <cell r="Q51">
            <v>0</v>
          </cell>
          <cell r="R51">
            <v>0</v>
          </cell>
          <cell r="S51">
            <v>0</v>
          </cell>
          <cell r="T51">
            <v>0</v>
          </cell>
        </row>
        <row r="52">
          <cell r="A52" t="str">
            <v>108366OR</v>
          </cell>
          <cell r="B52" t="str">
            <v>108366</v>
          </cell>
          <cell r="D52">
            <v>-30956308.82</v>
          </cell>
          <cell r="F52" t="str">
            <v>108366OR</v>
          </cell>
          <cell r="G52" t="str">
            <v>108366</v>
          </cell>
          <cell r="I52">
            <v>-30956308.82</v>
          </cell>
          <cell r="L52">
            <v>0</v>
          </cell>
          <cell r="M52">
            <v>0</v>
          </cell>
          <cell r="N52">
            <v>0</v>
          </cell>
          <cell r="O52">
            <v>0</v>
          </cell>
          <cell r="P52">
            <v>0</v>
          </cell>
          <cell r="Q52">
            <v>0</v>
          </cell>
          <cell r="R52">
            <v>0</v>
          </cell>
          <cell r="S52">
            <v>0</v>
          </cell>
          <cell r="T52">
            <v>0</v>
          </cell>
        </row>
        <row r="53">
          <cell r="A53" t="str">
            <v>108366UT</v>
          </cell>
          <cell r="B53" t="str">
            <v>108366</v>
          </cell>
          <cell r="D53">
            <v>-57241371.549999997</v>
          </cell>
          <cell r="F53" t="str">
            <v>108366UT</v>
          </cell>
          <cell r="G53" t="str">
            <v>108366</v>
          </cell>
          <cell r="I53">
            <v>-57241371.549999997</v>
          </cell>
          <cell r="L53">
            <v>0</v>
          </cell>
          <cell r="M53">
            <v>0</v>
          </cell>
          <cell r="N53">
            <v>0</v>
          </cell>
          <cell r="O53">
            <v>0</v>
          </cell>
          <cell r="P53">
            <v>0</v>
          </cell>
          <cell r="Q53">
            <v>0</v>
          </cell>
          <cell r="R53">
            <v>0</v>
          </cell>
          <cell r="S53">
            <v>0</v>
          </cell>
          <cell r="T53">
            <v>0</v>
          </cell>
        </row>
        <row r="54">
          <cell r="A54" t="str">
            <v>108366WA</v>
          </cell>
          <cell r="B54" t="str">
            <v>108366</v>
          </cell>
          <cell r="D54">
            <v>-8995821.2899999991</v>
          </cell>
          <cell r="F54" t="str">
            <v>108366WA</v>
          </cell>
          <cell r="G54" t="str">
            <v>108366</v>
          </cell>
          <cell r="I54">
            <v>-8995821.2899999991</v>
          </cell>
          <cell r="L54">
            <v>0</v>
          </cell>
          <cell r="M54">
            <v>0</v>
          </cell>
          <cell r="N54">
            <v>0</v>
          </cell>
          <cell r="O54">
            <v>0</v>
          </cell>
          <cell r="P54">
            <v>0</v>
          </cell>
          <cell r="Q54">
            <v>0</v>
          </cell>
          <cell r="R54">
            <v>0</v>
          </cell>
          <cell r="S54">
            <v>0</v>
          </cell>
          <cell r="T54">
            <v>0</v>
          </cell>
        </row>
        <row r="55">
          <cell r="A55" t="str">
            <v>108366WYP</v>
          </cell>
          <cell r="B55" t="str">
            <v>108366</v>
          </cell>
          <cell r="D55">
            <v>-6137256.6699999999</v>
          </cell>
          <cell r="F55" t="str">
            <v>108366WYP</v>
          </cell>
          <cell r="G55" t="str">
            <v>108366</v>
          </cell>
          <cell r="I55">
            <v>-6137256.6699999999</v>
          </cell>
          <cell r="L55">
            <v>0</v>
          </cell>
          <cell r="M55">
            <v>0</v>
          </cell>
          <cell r="N55">
            <v>0</v>
          </cell>
          <cell r="O55">
            <v>0</v>
          </cell>
          <cell r="P55">
            <v>0</v>
          </cell>
          <cell r="Q55">
            <v>0</v>
          </cell>
          <cell r="R55">
            <v>0</v>
          </cell>
          <cell r="S55">
            <v>0</v>
          </cell>
          <cell r="T55">
            <v>0</v>
          </cell>
        </row>
        <row r="56">
          <cell r="A56" t="str">
            <v>108366WYU</v>
          </cell>
          <cell r="B56" t="str">
            <v>108366</v>
          </cell>
          <cell r="D56">
            <v>-2277515.5299999998</v>
          </cell>
          <cell r="F56" t="str">
            <v>108366WYU</v>
          </cell>
          <cell r="G56" t="str">
            <v>108366</v>
          </cell>
          <cell r="I56">
            <v>-2277515.5299999998</v>
          </cell>
          <cell r="L56">
            <v>0</v>
          </cell>
          <cell r="M56">
            <v>0</v>
          </cell>
          <cell r="N56">
            <v>0</v>
          </cell>
          <cell r="O56">
            <v>0</v>
          </cell>
          <cell r="P56">
            <v>0</v>
          </cell>
          <cell r="Q56">
            <v>0</v>
          </cell>
          <cell r="R56">
            <v>0</v>
          </cell>
          <cell r="S56">
            <v>0</v>
          </cell>
          <cell r="T56">
            <v>0</v>
          </cell>
        </row>
        <row r="57">
          <cell r="A57" t="str">
            <v>108367CA</v>
          </cell>
          <cell r="B57" t="str">
            <v>108367</v>
          </cell>
          <cell r="D57">
            <v>-12543002.74</v>
          </cell>
          <cell r="F57" t="str">
            <v>108367CA</v>
          </cell>
          <cell r="G57" t="str">
            <v>108367</v>
          </cell>
          <cell r="I57">
            <v>-12543002.74</v>
          </cell>
          <cell r="L57">
            <v>0</v>
          </cell>
          <cell r="M57">
            <v>0</v>
          </cell>
          <cell r="N57">
            <v>0</v>
          </cell>
          <cell r="O57">
            <v>0</v>
          </cell>
          <cell r="P57">
            <v>0</v>
          </cell>
          <cell r="Q57">
            <v>0</v>
          </cell>
          <cell r="R57">
            <v>0</v>
          </cell>
          <cell r="S57">
            <v>0</v>
          </cell>
          <cell r="T57">
            <v>0</v>
          </cell>
        </row>
        <row r="58">
          <cell r="A58" t="str">
            <v>108367ID</v>
          </cell>
          <cell r="B58" t="str">
            <v>108367</v>
          </cell>
          <cell r="D58">
            <v>-10634170.300000001</v>
          </cell>
          <cell r="F58" t="str">
            <v>108367ID</v>
          </cell>
          <cell r="G58" t="str">
            <v>108367</v>
          </cell>
          <cell r="I58">
            <v>-10634170.300000001</v>
          </cell>
          <cell r="L58">
            <v>0</v>
          </cell>
          <cell r="M58">
            <v>0</v>
          </cell>
          <cell r="N58">
            <v>0</v>
          </cell>
          <cell r="O58">
            <v>0</v>
          </cell>
          <cell r="P58">
            <v>0</v>
          </cell>
          <cell r="Q58">
            <v>0</v>
          </cell>
          <cell r="R58">
            <v>0</v>
          </cell>
          <cell r="S58">
            <v>0</v>
          </cell>
          <cell r="T58">
            <v>0</v>
          </cell>
        </row>
        <row r="59">
          <cell r="A59" t="str">
            <v>108367OR</v>
          </cell>
          <cell r="B59" t="str">
            <v>108367</v>
          </cell>
          <cell r="D59">
            <v>-50613611.990000002</v>
          </cell>
          <cell r="F59" t="str">
            <v>108367OR</v>
          </cell>
          <cell r="G59" t="str">
            <v>108367</v>
          </cell>
          <cell r="I59">
            <v>-50613611.990000002</v>
          </cell>
          <cell r="L59">
            <v>0</v>
          </cell>
          <cell r="M59">
            <v>0</v>
          </cell>
          <cell r="N59">
            <v>0</v>
          </cell>
          <cell r="O59">
            <v>0</v>
          </cell>
          <cell r="P59">
            <v>0</v>
          </cell>
          <cell r="Q59">
            <v>0</v>
          </cell>
          <cell r="R59">
            <v>0</v>
          </cell>
          <cell r="S59">
            <v>0</v>
          </cell>
          <cell r="T59">
            <v>0</v>
          </cell>
        </row>
        <row r="60">
          <cell r="A60" t="str">
            <v>108367UT</v>
          </cell>
          <cell r="B60" t="str">
            <v>108367</v>
          </cell>
          <cell r="D60">
            <v>-157412896.00999999</v>
          </cell>
          <cell r="F60" t="str">
            <v>108367UT</v>
          </cell>
          <cell r="G60" t="str">
            <v>108367</v>
          </cell>
          <cell r="I60">
            <v>-157412896.00999999</v>
          </cell>
          <cell r="L60">
            <v>0</v>
          </cell>
          <cell r="M60">
            <v>0</v>
          </cell>
          <cell r="N60">
            <v>0</v>
          </cell>
          <cell r="O60">
            <v>0</v>
          </cell>
          <cell r="P60">
            <v>0</v>
          </cell>
          <cell r="Q60">
            <v>0</v>
          </cell>
          <cell r="R60">
            <v>0</v>
          </cell>
          <cell r="S60">
            <v>0</v>
          </cell>
          <cell r="T60">
            <v>0</v>
          </cell>
        </row>
        <row r="61">
          <cell r="A61" t="str">
            <v>108367WA</v>
          </cell>
          <cell r="B61" t="str">
            <v>108367</v>
          </cell>
          <cell r="D61">
            <v>-7626087.25</v>
          </cell>
          <cell r="F61" t="str">
            <v>108367WA</v>
          </cell>
          <cell r="G61" t="str">
            <v>108367</v>
          </cell>
          <cell r="I61">
            <v>-7626087.25</v>
          </cell>
          <cell r="L61">
            <v>0</v>
          </cell>
          <cell r="M61">
            <v>0</v>
          </cell>
          <cell r="N61">
            <v>0</v>
          </cell>
          <cell r="O61">
            <v>0</v>
          </cell>
          <cell r="P61">
            <v>0</v>
          </cell>
          <cell r="Q61">
            <v>0</v>
          </cell>
          <cell r="R61">
            <v>0</v>
          </cell>
          <cell r="S61">
            <v>0</v>
          </cell>
          <cell r="T61">
            <v>0</v>
          </cell>
        </row>
        <row r="62">
          <cell r="A62" t="str">
            <v>108367WYP</v>
          </cell>
          <cell r="B62" t="str">
            <v>108367</v>
          </cell>
          <cell r="D62">
            <v>-15244994.02</v>
          </cell>
          <cell r="F62" t="str">
            <v>108367WYP</v>
          </cell>
          <cell r="G62" t="str">
            <v>108367</v>
          </cell>
          <cell r="I62">
            <v>-15244994.02</v>
          </cell>
          <cell r="L62">
            <v>0</v>
          </cell>
          <cell r="M62">
            <v>0</v>
          </cell>
          <cell r="N62">
            <v>0</v>
          </cell>
          <cell r="O62">
            <v>0</v>
          </cell>
          <cell r="P62">
            <v>0</v>
          </cell>
          <cell r="Q62">
            <v>0</v>
          </cell>
          <cell r="R62">
            <v>0</v>
          </cell>
          <cell r="S62">
            <v>0</v>
          </cell>
          <cell r="T62">
            <v>0</v>
          </cell>
        </row>
        <row r="63">
          <cell r="A63" t="str">
            <v>108367WYU</v>
          </cell>
          <cell r="B63" t="str">
            <v>108367</v>
          </cell>
          <cell r="D63">
            <v>-11465383.73</v>
          </cell>
          <cell r="F63" t="str">
            <v>108367WYU</v>
          </cell>
          <cell r="G63" t="str">
            <v>108367</v>
          </cell>
          <cell r="I63">
            <v>-11465383.73</v>
          </cell>
          <cell r="L63">
            <v>0</v>
          </cell>
          <cell r="M63">
            <v>0</v>
          </cell>
          <cell r="N63">
            <v>0</v>
          </cell>
          <cell r="O63">
            <v>0</v>
          </cell>
          <cell r="P63">
            <v>0</v>
          </cell>
          <cell r="Q63">
            <v>0</v>
          </cell>
          <cell r="R63">
            <v>0</v>
          </cell>
          <cell r="S63">
            <v>0</v>
          </cell>
          <cell r="T63">
            <v>0</v>
          </cell>
        </row>
        <row r="64">
          <cell r="A64" t="str">
            <v>108368CA</v>
          </cell>
          <cell r="B64" t="str">
            <v>108368</v>
          </cell>
          <cell r="D64">
            <v>-20139473.07</v>
          </cell>
          <cell r="F64" t="str">
            <v>108368CA</v>
          </cell>
          <cell r="G64" t="str">
            <v>108368</v>
          </cell>
          <cell r="I64">
            <v>-20139473.07</v>
          </cell>
          <cell r="L64">
            <v>0</v>
          </cell>
          <cell r="M64">
            <v>0</v>
          </cell>
          <cell r="N64">
            <v>0</v>
          </cell>
          <cell r="O64">
            <v>0</v>
          </cell>
          <cell r="P64">
            <v>0</v>
          </cell>
          <cell r="Q64">
            <v>0</v>
          </cell>
          <cell r="R64">
            <v>0</v>
          </cell>
          <cell r="S64">
            <v>0</v>
          </cell>
          <cell r="T64">
            <v>0</v>
          </cell>
        </row>
        <row r="65">
          <cell r="A65" t="str">
            <v>108368ID</v>
          </cell>
          <cell r="B65" t="str">
            <v>108368</v>
          </cell>
          <cell r="D65">
            <v>-23032191.050000001</v>
          </cell>
          <cell r="F65" t="str">
            <v>108368ID</v>
          </cell>
          <cell r="G65" t="str">
            <v>108368</v>
          </cell>
          <cell r="I65">
            <v>-23032191.050000001</v>
          </cell>
          <cell r="L65">
            <v>0</v>
          </cell>
          <cell r="M65">
            <v>0</v>
          </cell>
          <cell r="N65">
            <v>0</v>
          </cell>
          <cell r="O65">
            <v>0</v>
          </cell>
          <cell r="P65">
            <v>0</v>
          </cell>
          <cell r="Q65">
            <v>0</v>
          </cell>
          <cell r="R65">
            <v>0</v>
          </cell>
          <cell r="S65">
            <v>0</v>
          </cell>
          <cell r="T65">
            <v>0</v>
          </cell>
        </row>
        <row r="66">
          <cell r="A66" t="str">
            <v>108368OR</v>
          </cell>
          <cell r="B66" t="str">
            <v>108368</v>
          </cell>
          <cell r="D66">
            <v>-149259309.44999999</v>
          </cell>
          <cell r="F66" t="str">
            <v>108368OR</v>
          </cell>
          <cell r="G66" t="str">
            <v>108368</v>
          </cell>
          <cell r="I66">
            <v>-149259309.44999999</v>
          </cell>
          <cell r="L66">
            <v>0</v>
          </cell>
          <cell r="M66">
            <v>0</v>
          </cell>
          <cell r="N66">
            <v>0</v>
          </cell>
          <cell r="O66">
            <v>0</v>
          </cell>
          <cell r="P66">
            <v>0</v>
          </cell>
          <cell r="Q66">
            <v>0</v>
          </cell>
          <cell r="R66">
            <v>0</v>
          </cell>
          <cell r="S66">
            <v>0</v>
          </cell>
          <cell r="T66">
            <v>0</v>
          </cell>
        </row>
        <row r="67">
          <cell r="A67" t="str">
            <v>108368UT</v>
          </cell>
          <cell r="B67" t="str">
            <v>108368</v>
          </cell>
          <cell r="D67">
            <v>-85064497.120000005</v>
          </cell>
          <cell r="F67" t="str">
            <v>108368UT</v>
          </cell>
          <cell r="G67" t="str">
            <v>108368</v>
          </cell>
          <cell r="I67">
            <v>-85064497.120000005</v>
          </cell>
          <cell r="L67">
            <v>0</v>
          </cell>
          <cell r="M67">
            <v>0</v>
          </cell>
          <cell r="N67">
            <v>0</v>
          </cell>
          <cell r="O67">
            <v>0</v>
          </cell>
          <cell r="P67">
            <v>0</v>
          </cell>
          <cell r="Q67">
            <v>0</v>
          </cell>
          <cell r="R67">
            <v>0</v>
          </cell>
          <cell r="S67">
            <v>0</v>
          </cell>
          <cell r="T67">
            <v>0</v>
          </cell>
        </row>
        <row r="68">
          <cell r="A68" t="str">
            <v>108368WA</v>
          </cell>
          <cell r="B68" t="str">
            <v>108368</v>
          </cell>
          <cell r="D68">
            <v>-38790923.020000003</v>
          </cell>
          <cell r="F68" t="str">
            <v>108368WA</v>
          </cell>
          <cell r="G68" t="str">
            <v>108368</v>
          </cell>
          <cell r="I68">
            <v>-38790923.020000003</v>
          </cell>
          <cell r="L68">
            <v>0</v>
          </cell>
          <cell r="M68">
            <v>0</v>
          </cell>
          <cell r="N68">
            <v>0</v>
          </cell>
          <cell r="O68">
            <v>0</v>
          </cell>
          <cell r="P68">
            <v>0</v>
          </cell>
          <cell r="Q68">
            <v>0</v>
          </cell>
          <cell r="R68">
            <v>0</v>
          </cell>
          <cell r="S68">
            <v>0</v>
          </cell>
          <cell r="T68">
            <v>0</v>
          </cell>
        </row>
        <row r="69">
          <cell r="A69" t="str">
            <v>108368WYP</v>
          </cell>
          <cell r="B69" t="str">
            <v>108368</v>
          </cell>
          <cell r="D69">
            <v>-24743392.34</v>
          </cell>
          <cell r="F69" t="str">
            <v>108368WYP</v>
          </cell>
          <cell r="G69" t="str">
            <v>108368</v>
          </cell>
          <cell r="I69">
            <v>-24743392.34</v>
          </cell>
          <cell r="L69">
            <v>0</v>
          </cell>
          <cell r="M69">
            <v>0</v>
          </cell>
          <cell r="N69">
            <v>0</v>
          </cell>
          <cell r="O69">
            <v>0</v>
          </cell>
          <cell r="P69">
            <v>0</v>
          </cell>
          <cell r="Q69">
            <v>0</v>
          </cell>
          <cell r="R69">
            <v>0</v>
          </cell>
          <cell r="S69">
            <v>0</v>
          </cell>
          <cell r="T69">
            <v>0</v>
          </cell>
        </row>
        <row r="70">
          <cell r="A70" t="str">
            <v>108368WYU</v>
          </cell>
          <cell r="B70" t="str">
            <v>108368</v>
          </cell>
          <cell r="D70">
            <v>-4632138.13</v>
          </cell>
          <cell r="F70" t="str">
            <v>108368WYU</v>
          </cell>
          <cell r="G70" t="str">
            <v>108368</v>
          </cell>
          <cell r="I70">
            <v>-4632138.13</v>
          </cell>
          <cell r="L70">
            <v>0</v>
          </cell>
          <cell r="M70">
            <v>0</v>
          </cell>
          <cell r="N70">
            <v>0</v>
          </cell>
          <cell r="O70">
            <v>0</v>
          </cell>
          <cell r="P70">
            <v>0</v>
          </cell>
          <cell r="Q70">
            <v>0</v>
          </cell>
          <cell r="R70">
            <v>0</v>
          </cell>
          <cell r="S70">
            <v>0</v>
          </cell>
          <cell r="T70">
            <v>0</v>
          </cell>
        </row>
        <row r="71">
          <cell r="A71" t="str">
            <v>108369CA</v>
          </cell>
          <cell r="B71" t="str">
            <v>108369</v>
          </cell>
          <cell r="D71">
            <v>-7819692.7300000004</v>
          </cell>
          <cell r="F71" t="str">
            <v>108369CA</v>
          </cell>
          <cell r="G71" t="str">
            <v>108369</v>
          </cell>
          <cell r="I71">
            <v>-7819692.7300000004</v>
          </cell>
          <cell r="L71">
            <v>0</v>
          </cell>
          <cell r="M71">
            <v>0</v>
          </cell>
          <cell r="N71">
            <v>0</v>
          </cell>
          <cell r="O71">
            <v>0</v>
          </cell>
          <cell r="P71">
            <v>0</v>
          </cell>
          <cell r="Q71">
            <v>0</v>
          </cell>
          <cell r="R71">
            <v>0</v>
          </cell>
          <cell r="S71">
            <v>0</v>
          </cell>
          <cell r="T71">
            <v>0</v>
          </cell>
        </row>
        <row r="72">
          <cell r="A72" t="str">
            <v>108369ID</v>
          </cell>
          <cell r="B72" t="str">
            <v>108369</v>
          </cell>
          <cell r="D72">
            <v>-10148387.789999999</v>
          </cell>
          <cell r="F72" t="str">
            <v>108369ID</v>
          </cell>
          <cell r="G72" t="str">
            <v>108369</v>
          </cell>
          <cell r="I72">
            <v>-10148387.789999999</v>
          </cell>
          <cell r="L72">
            <v>0</v>
          </cell>
          <cell r="M72">
            <v>0</v>
          </cell>
          <cell r="N72">
            <v>0</v>
          </cell>
          <cell r="O72">
            <v>0</v>
          </cell>
          <cell r="P72">
            <v>0</v>
          </cell>
          <cell r="Q72">
            <v>0</v>
          </cell>
          <cell r="R72">
            <v>0</v>
          </cell>
          <cell r="S72">
            <v>0</v>
          </cell>
          <cell r="T72">
            <v>0</v>
          </cell>
        </row>
        <row r="73">
          <cell r="A73" t="str">
            <v>108369OR</v>
          </cell>
          <cell r="B73" t="str">
            <v>108369</v>
          </cell>
          <cell r="D73">
            <v>-56394359.920000002</v>
          </cell>
          <cell r="F73" t="str">
            <v>108369OR</v>
          </cell>
          <cell r="G73" t="str">
            <v>108369</v>
          </cell>
          <cell r="I73">
            <v>-56394359.920000002</v>
          </cell>
          <cell r="L73">
            <v>0</v>
          </cell>
          <cell r="M73">
            <v>0</v>
          </cell>
          <cell r="N73">
            <v>0</v>
          </cell>
          <cell r="O73">
            <v>0</v>
          </cell>
          <cell r="P73">
            <v>0</v>
          </cell>
          <cell r="Q73">
            <v>0</v>
          </cell>
          <cell r="R73">
            <v>0</v>
          </cell>
          <cell r="S73">
            <v>0</v>
          </cell>
          <cell r="T73">
            <v>0</v>
          </cell>
        </row>
        <row r="74">
          <cell r="A74" t="str">
            <v>108369UT</v>
          </cell>
          <cell r="B74" t="str">
            <v>108369</v>
          </cell>
          <cell r="D74">
            <v>-50484588.060000002</v>
          </cell>
          <cell r="F74" t="str">
            <v>108369UT</v>
          </cell>
          <cell r="G74" t="str">
            <v>108369</v>
          </cell>
          <cell r="I74">
            <v>-50484588.060000002</v>
          </cell>
          <cell r="L74">
            <v>0</v>
          </cell>
          <cell r="M74">
            <v>0</v>
          </cell>
          <cell r="N74">
            <v>0</v>
          </cell>
          <cell r="O74">
            <v>0</v>
          </cell>
          <cell r="P74">
            <v>0</v>
          </cell>
          <cell r="Q74">
            <v>0</v>
          </cell>
          <cell r="R74">
            <v>0</v>
          </cell>
          <cell r="S74">
            <v>0</v>
          </cell>
          <cell r="T74">
            <v>0</v>
          </cell>
        </row>
        <row r="75">
          <cell r="A75" t="str">
            <v>108369WA</v>
          </cell>
          <cell r="B75" t="str">
            <v>108369</v>
          </cell>
          <cell r="D75">
            <v>-14899509.66</v>
          </cell>
          <cell r="F75" t="str">
            <v>108369WA</v>
          </cell>
          <cell r="G75" t="str">
            <v>108369</v>
          </cell>
          <cell r="I75">
            <v>-14899509.66</v>
          </cell>
          <cell r="L75">
            <v>0</v>
          </cell>
          <cell r="M75">
            <v>0</v>
          </cell>
          <cell r="N75">
            <v>0</v>
          </cell>
          <cell r="O75">
            <v>0</v>
          </cell>
          <cell r="P75">
            <v>0</v>
          </cell>
          <cell r="Q75">
            <v>0</v>
          </cell>
          <cell r="R75">
            <v>0</v>
          </cell>
          <cell r="S75">
            <v>0</v>
          </cell>
          <cell r="T75">
            <v>0</v>
          </cell>
        </row>
        <row r="76">
          <cell r="A76" t="str">
            <v>108369WYP</v>
          </cell>
          <cell r="B76" t="str">
            <v>108369</v>
          </cell>
          <cell r="D76">
            <v>-11429955.26</v>
          </cell>
          <cell r="F76" t="str">
            <v>108369WYP</v>
          </cell>
          <cell r="G76" t="str">
            <v>108369</v>
          </cell>
          <cell r="I76">
            <v>-11429955.26</v>
          </cell>
          <cell r="L76">
            <v>0</v>
          </cell>
          <cell r="M76">
            <v>0</v>
          </cell>
          <cell r="N76">
            <v>0</v>
          </cell>
          <cell r="O76">
            <v>0</v>
          </cell>
          <cell r="P76">
            <v>0</v>
          </cell>
          <cell r="Q76">
            <v>0</v>
          </cell>
          <cell r="R76">
            <v>0</v>
          </cell>
          <cell r="S76">
            <v>0</v>
          </cell>
          <cell r="T76">
            <v>0</v>
          </cell>
        </row>
        <row r="77">
          <cell r="A77" t="str">
            <v>108369WYU</v>
          </cell>
          <cell r="B77" t="str">
            <v>108369</v>
          </cell>
          <cell r="D77">
            <v>-2076241.85</v>
          </cell>
          <cell r="F77" t="str">
            <v>108369WYU</v>
          </cell>
          <cell r="G77" t="str">
            <v>108369</v>
          </cell>
          <cell r="I77">
            <v>-2076241.85</v>
          </cell>
          <cell r="L77">
            <v>0</v>
          </cell>
          <cell r="M77">
            <v>0</v>
          </cell>
          <cell r="N77">
            <v>0</v>
          </cell>
          <cell r="O77">
            <v>0</v>
          </cell>
          <cell r="P77">
            <v>0</v>
          </cell>
          <cell r="Q77">
            <v>0</v>
          </cell>
          <cell r="R77">
            <v>0</v>
          </cell>
          <cell r="S77">
            <v>0</v>
          </cell>
          <cell r="T77">
            <v>0</v>
          </cell>
        </row>
        <row r="78">
          <cell r="A78" t="str">
            <v>108370CA</v>
          </cell>
          <cell r="B78" t="str">
            <v>108370</v>
          </cell>
          <cell r="D78">
            <v>-1719796.49</v>
          </cell>
          <cell r="F78" t="str">
            <v>108370CA</v>
          </cell>
          <cell r="G78" t="str">
            <v>108370</v>
          </cell>
          <cell r="I78">
            <v>-1719796.49</v>
          </cell>
          <cell r="L78">
            <v>0</v>
          </cell>
          <cell r="M78">
            <v>0</v>
          </cell>
          <cell r="N78">
            <v>0</v>
          </cell>
          <cell r="O78">
            <v>0</v>
          </cell>
          <cell r="P78">
            <v>0</v>
          </cell>
          <cell r="Q78">
            <v>0</v>
          </cell>
          <cell r="R78">
            <v>0</v>
          </cell>
          <cell r="S78">
            <v>0</v>
          </cell>
          <cell r="T78">
            <v>0</v>
          </cell>
        </row>
        <row r="79">
          <cell r="A79" t="str">
            <v>108370ID</v>
          </cell>
          <cell r="B79" t="str">
            <v>108370</v>
          </cell>
          <cell r="D79">
            <v>-8251690.1299999999</v>
          </cell>
          <cell r="F79" t="str">
            <v>108370ID</v>
          </cell>
          <cell r="G79" t="str">
            <v>108370</v>
          </cell>
          <cell r="I79">
            <v>-8251690.1299999999</v>
          </cell>
          <cell r="L79">
            <v>0</v>
          </cell>
          <cell r="M79">
            <v>0</v>
          </cell>
          <cell r="N79">
            <v>0</v>
          </cell>
          <cell r="O79">
            <v>0</v>
          </cell>
          <cell r="P79">
            <v>0</v>
          </cell>
          <cell r="Q79">
            <v>0</v>
          </cell>
          <cell r="R79">
            <v>0</v>
          </cell>
          <cell r="S79">
            <v>0</v>
          </cell>
          <cell r="T79">
            <v>0</v>
          </cell>
        </row>
        <row r="80">
          <cell r="A80" t="str">
            <v>108370OR</v>
          </cell>
          <cell r="B80" t="str">
            <v>108370</v>
          </cell>
          <cell r="D80">
            <v>-31050428.789999999</v>
          </cell>
          <cell r="F80" t="str">
            <v>108370OR</v>
          </cell>
          <cell r="G80" t="str">
            <v>108370</v>
          </cell>
          <cell r="I80">
            <v>-31050428.789999999</v>
          </cell>
          <cell r="L80">
            <v>0</v>
          </cell>
          <cell r="M80">
            <v>0</v>
          </cell>
          <cell r="N80">
            <v>0</v>
          </cell>
          <cell r="O80">
            <v>0</v>
          </cell>
          <cell r="P80">
            <v>0</v>
          </cell>
          <cell r="Q80">
            <v>0</v>
          </cell>
          <cell r="R80">
            <v>0</v>
          </cell>
          <cell r="S80">
            <v>0</v>
          </cell>
          <cell r="T80">
            <v>0</v>
          </cell>
        </row>
        <row r="81">
          <cell r="A81" t="str">
            <v>108370UT</v>
          </cell>
          <cell r="B81" t="str">
            <v>108370</v>
          </cell>
          <cell r="D81">
            <v>-26971415.149999999</v>
          </cell>
          <cell r="F81" t="str">
            <v>108370UT</v>
          </cell>
          <cell r="G81" t="str">
            <v>108370</v>
          </cell>
          <cell r="I81">
            <v>-26971415.149999999</v>
          </cell>
          <cell r="L81">
            <v>0</v>
          </cell>
          <cell r="M81">
            <v>0</v>
          </cell>
          <cell r="N81">
            <v>0</v>
          </cell>
          <cell r="O81">
            <v>0</v>
          </cell>
          <cell r="P81">
            <v>0</v>
          </cell>
          <cell r="Q81">
            <v>0</v>
          </cell>
          <cell r="R81">
            <v>0</v>
          </cell>
          <cell r="S81">
            <v>0</v>
          </cell>
          <cell r="T81">
            <v>0</v>
          </cell>
        </row>
        <row r="82">
          <cell r="A82" t="str">
            <v>108370WA</v>
          </cell>
          <cell r="B82" t="str">
            <v>108370</v>
          </cell>
          <cell r="D82">
            <v>-7724478.7800000003</v>
          </cell>
          <cell r="F82" t="str">
            <v>108370WA</v>
          </cell>
          <cell r="G82" t="str">
            <v>108370</v>
          </cell>
          <cell r="I82">
            <v>-7724478.7800000003</v>
          </cell>
          <cell r="L82">
            <v>0</v>
          </cell>
          <cell r="M82">
            <v>0</v>
          </cell>
          <cell r="N82">
            <v>0</v>
          </cell>
          <cell r="O82">
            <v>0</v>
          </cell>
          <cell r="P82">
            <v>0</v>
          </cell>
          <cell r="Q82">
            <v>0</v>
          </cell>
          <cell r="R82">
            <v>0</v>
          </cell>
          <cell r="S82">
            <v>0</v>
          </cell>
          <cell r="T82">
            <v>0</v>
          </cell>
        </row>
        <row r="83">
          <cell r="A83" t="str">
            <v>108370WYP</v>
          </cell>
          <cell r="B83" t="str">
            <v>108370</v>
          </cell>
          <cell r="D83">
            <v>-6659091.8899999997</v>
          </cell>
          <cell r="F83" t="str">
            <v>108370WYP</v>
          </cell>
          <cell r="G83" t="str">
            <v>108370</v>
          </cell>
          <cell r="I83">
            <v>-6659091.8899999997</v>
          </cell>
          <cell r="L83">
            <v>0</v>
          </cell>
          <cell r="M83">
            <v>0</v>
          </cell>
          <cell r="N83">
            <v>0</v>
          </cell>
          <cell r="O83">
            <v>0</v>
          </cell>
          <cell r="P83">
            <v>0</v>
          </cell>
          <cell r="Q83">
            <v>0</v>
          </cell>
          <cell r="R83">
            <v>0</v>
          </cell>
          <cell r="S83">
            <v>0</v>
          </cell>
          <cell r="T83">
            <v>0</v>
          </cell>
        </row>
        <row r="84">
          <cell r="A84" t="str">
            <v>108370WYU</v>
          </cell>
          <cell r="B84" t="str">
            <v>108370</v>
          </cell>
          <cell r="D84">
            <v>-1621744.28</v>
          </cell>
          <cell r="F84" t="str">
            <v>108370WYU</v>
          </cell>
          <cell r="G84" t="str">
            <v>108370</v>
          </cell>
          <cell r="I84">
            <v>-1621744.28</v>
          </cell>
          <cell r="L84">
            <v>0</v>
          </cell>
          <cell r="M84">
            <v>0</v>
          </cell>
          <cell r="N84">
            <v>0</v>
          </cell>
          <cell r="O84">
            <v>0</v>
          </cell>
          <cell r="P84">
            <v>0</v>
          </cell>
          <cell r="Q84">
            <v>0</v>
          </cell>
          <cell r="R84">
            <v>0</v>
          </cell>
          <cell r="S84">
            <v>0</v>
          </cell>
          <cell r="T84">
            <v>0</v>
          </cell>
        </row>
        <row r="85">
          <cell r="A85" t="str">
            <v>108371CA</v>
          </cell>
          <cell r="B85" t="str">
            <v>108371</v>
          </cell>
          <cell r="D85">
            <v>-206439.03</v>
          </cell>
          <cell r="F85" t="str">
            <v>108371CA</v>
          </cell>
          <cell r="G85" t="str">
            <v>108371</v>
          </cell>
          <cell r="I85">
            <v>-206439.03</v>
          </cell>
          <cell r="L85">
            <v>0</v>
          </cell>
          <cell r="M85">
            <v>0</v>
          </cell>
          <cell r="N85">
            <v>0</v>
          </cell>
          <cell r="O85">
            <v>0</v>
          </cell>
          <cell r="P85">
            <v>0</v>
          </cell>
          <cell r="Q85">
            <v>0</v>
          </cell>
          <cell r="R85">
            <v>0</v>
          </cell>
          <cell r="S85">
            <v>0</v>
          </cell>
          <cell r="T85">
            <v>0</v>
          </cell>
        </row>
        <row r="86">
          <cell r="A86" t="str">
            <v>108371ID</v>
          </cell>
          <cell r="B86" t="str">
            <v>108371</v>
          </cell>
          <cell r="D86">
            <v>-136956.1</v>
          </cell>
          <cell r="F86" t="str">
            <v>108371ID</v>
          </cell>
          <cell r="G86" t="str">
            <v>108371</v>
          </cell>
          <cell r="I86">
            <v>-136956.1</v>
          </cell>
          <cell r="L86">
            <v>0</v>
          </cell>
          <cell r="M86">
            <v>0</v>
          </cell>
          <cell r="N86">
            <v>0</v>
          </cell>
          <cell r="O86">
            <v>0</v>
          </cell>
          <cell r="P86">
            <v>0</v>
          </cell>
          <cell r="Q86">
            <v>0</v>
          </cell>
          <cell r="R86">
            <v>0</v>
          </cell>
          <cell r="S86">
            <v>0</v>
          </cell>
          <cell r="T86">
            <v>0</v>
          </cell>
        </row>
        <row r="87">
          <cell r="A87" t="str">
            <v>108371OR</v>
          </cell>
          <cell r="B87" t="str">
            <v>108371</v>
          </cell>
          <cell r="D87">
            <v>-2388941.84</v>
          </cell>
          <cell r="F87" t="str">
            <v>108371OR</v>
          </cell>
          <cell r="G87" t="str">
            <v>108371</v>
          </cell>
          <cell r="I87">
            <v>-2388941.84</v>
          </cell>
          <cell r="L87">
            <v>0</v>
          </cell>
          <cell r="M87">
            <v>0</v>
          </cell>
          <cell r="N87">
            <v>0</v>
          </cell>
          <cell r="O87">
            <v>0</v>
          </cell>
          <cell r="P87">
            <v>0</v>
          </cell>
          <cell r="Q87">
            <v>0</v>
          </cell>
          <cell r="R87">
            <v>0</v>
          </cell>
          <cell r="S87">
            <v>0</v>
          </cell>
          <cell r="T87">
            <v>0</v>
          </cell>
        </row>
        <row r="88">
          <cell r="A88" t="str">
            <v>108371UT</v>
          </cell>
          <cell r="B88" t="str">
            <v>108371</v>
          </cell>
          <cell r="D88">
            <v>-3698143.03</v>
          </cell>
          <cell r="F88" t="str">
            <v>108371UT</v>
          </cell>
          <cell r="G88" t="str">
            <v>108371</v>
          </cell>
          <cell r="I88">
            <v>-3698143.03</v>
          </cell>
          <cell r="L88">
            <v>0</v>
          </cell>
          <cell r="M88">
            <v>0</v>
          </cell>
          <cell r="N88">
            <v>0</v>
          </cell>
          <cell r="O88">
            <v>0</v>
          </cell>
          <cell r="P88">
            <v>0</v>
          </cell>
          <cell r="Q88">
            <v>0</v>
          </cell>
          <cell r="R88">
            <v>0</v>
          </cell>
          <cell r="S88">
            <v>0</v>
          </cell>
          <cell r="T88">
            <v>0</v>
          </cell>
        </row>
        <row r="89">
          <cell r="A89" t="str">
            <v>108371WA</v>
          </cell>
          <cell r="B89" t="str">
            <v>108371</v>
          </cell>
          <cell r="D89">
            <v>-274956.99</v>
          </cell>
          <cell r="F89" t="str">
            <v>108371WA</v>
          </cell>
          <cell r="G89" t="str">
            <v>108371</v>
          </cell>
          <cell r="I89">
            <v>-274956.99</v>
          </cell>
          <cell r="L89">
            <v>0</v>
          </cell>
          <cell r="M89">
            <v>0</v>
          </cell>
          <cell r="N89">
            <v>0</v>
          </cell>
          <cell r="O89">
            <v>0</v>
          </cell>
          <cell r="P89">
            <v>0</v>
          </cell>
          <cell r="Q89">
            <v>0</v>
          </cell>
          <cell r="R89">
            <v>0</v>
          </cell>
          <cell r="S89">
            <v>0</v>
          </cell>
          <cell r="T89">
            <v>0</v>
          </cell>
        </row>
        <row r="90">
          <cell r="A90" t="str">
            <v>108371WYP</v>
          </cell>
          <cell r="B90" t="str">
            <v>108371</v>
          </cell>
          <cell r="D90">
            <v>-923778.79</v>
          </cell>
          <cell r="F90" t="str">
            <v>108371WYP</v>
          </cell>
          <cell r="G90" t="str">
            <v>108371</v>
          </cell>
          <cell r="I90">
            <v>-923778.79</v>
          </cell>
          <cell r="L90">
            <v>0</v>
          </cell>
          <cell r="M90">
            <v>0</v>
          </cell>
          <cell r="N90">
            <v>0</v>
          </cell>
          <cell r="O90">
            <v>0</v>
          </cell>
          <cell r="P90">
            <v>0</v>
          </cell>
          <cell r="Q90">
            <v>0</v>
          </cell>
          <cell r="R90">
            <v>0</v>
          </cell>
          <cell r="S90">
            <v>0</v>
          </cell>
          <cell r="T90">
            <v>0</v>
          </cell>
        </row>
        <row r="91">
          <cell r="A91" t="str">
            <v>108371WYU</v>
          </cell>
          <cell r="B91" t="str">
            <v>108371</v>
          </cell>
          <cell r="D91">
            <v>-147928.82999999999</v>
          </cell>
          <cell r="F91" t="str">
            <v>108371WYU</v>
          </cell>
          <cell r="G91" t="str">
            <v>108371</v>
          </cell>
          <cell r="I91">
            <v>-147928.82999999999</v>
          </cell>
          <cell r="L91">
            <v>0</v>
          </cell>
          <cell r="M91">
            <v>0</v>
          </cell>
          <cell r="N91">
            <v>0</v>
          </cell>
          <cell r="O91">
            <v>0</v>
          </cell>
          <cell r="P91">
            <v>0</v>
          </cell>
          <cell r="Q91">
            <v>0</v>
          </cell>
          <cell r="R91">
            <v>0</v>
          </cell>
          <cell r="S91">
            <v>0</v>
          </cell>
          <cell r="T91">
            <v>0</v>
          </cell>
        </row>
        <row r="92">
          <cell r="A92" t="str">
            <v>108373CA</v>
          </cell>
          <cell r="B92" t="str">
            <v>108373</v>
          </cell>
          <cell r="D92">
            <v>-535470.06000000006</v>
          </cell>
          <cell r="F92" t="str">
            <v>108373CA</v>
          </cell>
          <cell r="G92" t="str">
            <v>108373</v>
          </cell>
          <cell r="I92">
            <v>-535470.06000000006</v>
          </cell>
          <cell r="L92">
            <v>0</v>
          </cell>
          <cell r="M92">
            <v>0</v>
          </cell>
          <cell r="N92">
            <v>0</v>
          </cell>
          <cell r="O92">
            <v>0</v>
          </cell>
          <cell r="P92">
            <v>0</v>
          </cell>
          <cell r="Q92">
            <v>0</v>
          </cell>
          <cell r="R92">
            <v>0</v>
          </cell>
          <cell r="S92">
            <v>0</v>
          </cell>
          <cell r="T92">
            <v>0</v>
          </cell>
        </row>
        <row r="93">
          <cell r="A93" t="str">
            <v>108373ID</v>
          </cell>
          <cell r="B93" t="str">
            <v>108373</v>
          </cell>
          <cell r="D93">
            <v>-485500.59</v>
          </cell>
          <cell r="F93" t="str">
            <v>108373ID</v>
          </cell>
          <cell r="G93" t="str">
            <v>108373</v>
          </cell>
          <cell r="I93">
            <v>-485500.59</v>
          </cell>
          <cell r="L93">
            <v>0</v>
          </cell>
          <cell r="M93">
            <v>0</v>
          </cell>
          <cell r="N93">
            <v>0</v>
          </cell>
          <cell r="O93">
            <v>0</v>
          </cell>
          <cell r="P93">
            <v>0</v>
          </cell>
          <cell r="Q93">
            <v>0</v>
          </cell>
          <cell r="R93">
            <v>0</v>
          </cell>
          <cell r="S93">
            <v>0</v>
          </cell>
          <cell r="T93">
            <v>0</v>
          </cell>
        </row>
        <row r="94">
          <cell r="A94" t="str">
            <v>108373OR</v>
          </cell>
          <cell r="B94" t="str">
            <v>108373</v>
          </cell>
          <cell r="D94">
            <v>-7660732.7000000002</v>
          </cell>
          <cell r="F94" t="str">
            <v>108373OR</v>
          </cell>
          <cell r="G94" t="str">
            <v>108373</v>
          </cell>
          <cell r="I94">
            <v>-7660732.7000000002</v>
          </cell>
          <cell r="L94">
            <v>0</v>
          </cell>
          <cell r="M94">
            <v>0</v>
          </cell>
          <cell r="N94">
            <v>0</v>
          </cell>
          <cell r="O94">
            <v>0</v>
          </cell>
          <cell r="P94">
            <v>0</v>
          </cell>
          <cell r="Q94">
            <v>0</v>
          </cell>
          <cell r="R94">
            <v>0</v>
          </cell>
          <cell r="S94">
            <v>0</v>
          </cell>
          <cell r="T94">
            <v>0</v>
          </cell>
        </row>
        <row r="95">
          <cell r="A95" t="str">
            <v>108373UT</v>
          </cell>
          <cell r="B95" t="str">
            <v>108373</v>
          </cell>
          <cell r="D95">
            <v>-13632458.01</v>
          </cell>
          <cell r="F95" t="str">
            <v>108373UT</v>
          </cell>
          <cell r="G95" t="str">
            <v>108373</v>
          </cell>
          <cell r="I95">
            <v>-13632458.01</v>
          </cell>
          <cell r="L95">
            <v>0</v>
          </cell>
          <cell r="M95">
            <v>0</v>
          </cell>
          <cell r="N95">
            <v>0</v>
          </cell>
          <cell r="O95">
            <v>0</v>
          </cell>
          <cell r="P95">
            <v>0</v>
          </cell>
          <cell r="Q95">
            <v>0</v>
          </cell>
          <cell r="R95">
            <v>0</v>
          </cell>
          <cell r="S95">
            <v>0</v>
          </cell>
          <cell r="T95">
            <v>0</v>
          </cell>
        </row>
        <row r="96">
          <cell r="A96" t="str">
            <v>108373WA</v>
          </cell>
          <cell r="B96" t="str">
            <v>108373</v>
          </cell>
          <cell r="D96">
            <v>-1988742.26</v>
          </cell>
          <cell r="F96" t="str">
            <v>108373WA</v>
          </cell>
          <cell r="G96" t="str">
            <v>108373</v>
          </cell>
          <cell r="I96">
            <v>-1988742.26</v>
          </cell>
          <cell r="L96">
            <v>0</v>
          </cell>
          <cell r="M96">
            <v>0</v>
          </cell>
          <cell r="N96">
            <v>0</v>
          </cell>
          <cell r="O96">
            <v>0</v>
          </cell>
          <cell r="P96">
            <v>0</v>
          </cell>
          <cell r="Q96">
            <v>0</v>
          </cell>
          <cell r="R96">
            <v>0</v>
          </cell>
          <cell r="S96">
            <v>0</v>
          </cell>
          <cell r="T96">
            <v>0</v>
          </cell>
        </row>
        <row r="97">
          <cell r="A97" t="str">
            <v>108373WYP</v>
          </cell>
          <cell r="B97" t="str">
            <v>108373</v>
          </cell>
          <cell r="D97">
            <v>-2360104.3199999998</v>
          </cell>
          <cell r="F97" t="str">
            <v>108373WYP</v>
          </cell>
          <cell r="G97" t="str">
            <v>108373</v>
          </cell>
          <cell r="I97">
            <v>-2360104.3199999998</v>
          </cell>
          <cell r="L97">
            <v>0</v>
          </cell>
          <cell r="M97">
            <v>0</v>
          </cell>
          <cell r="N97">
            <v>0</v>
          </cell>
          <cell r="O97">
            <v>0</v>
          </cell>
          <cell r="P97">
            <v>0</v>
          </cell>
          <cell r="Q97">
            <v>0</v>
          </cell>
          <cell r="R97">
            <v>0</v>
          </cell>
          <cell r="S97">
            <v>0</v>
          </cell>
          <cell r="T97">
            <v>0</v>
          </cell>
        </row>
        <row r="98">
          <cell r="A98" t="str">
            <v>108373WYU</v>
          </cell>
          <cell r="B98" t="str">
            <v>108373</v>
          </cell>
          <cell r="D98">
            <v>-880472.11</v>
          </cell>
          <cell r="F98" t="str">
            <v>108373WYU</v>
          </cell>
          <cell r="G98" t="str">
            <v>108373</v>
          </cell>
          <cell r="I98">
            <v>-880472.11</v>
          </cell>
          <cell r="L98">
            <v>0</v>
          </cell>
          <cell r="M98">
            <v>0</v>
          </cell>
          <cell r="N98">
            <v>0</v>
          </cell>
          <cell r="O98">
            <v>0</v>
          </cell>
          <cell r="P98">
            <v>0</v>
          </cell>
          <cell r="Q98">
            <v>0</v>
          </cell>
          <cell r="R98">
            <v>0</v>
          </cell>
          <cell r="S98">
            <v>0</v>
          </cell>
          <cell r="T98">
            <v>0</v>
          </cell>
        </row>
        <row r="99">
          <cell r="A99" t="str">
            <v>108DPCA</v>
          </cell>
          <cell r="B99" t="str">
            <v>108DP</v>
          </cell>
          <cell r="D99">
            <v>290000</v>
          </cell>
          <cell r="F99" t="str">
            <v>108DPCA</v>
          </cell>
          <cell r="G99" t="str">
            <v>108DP</v>
          </cell>
          <cell r="I99">
            <v>290000</v>
          </cell>
          <cell r="L99">
            <v>0</v>
          </cell>
          <cell r="M99">
            <v>0</v>
          </cell>
          <cell r="N99">
            <v>0</v>
          </cell>
          <cell r="O99">
            <v>0</v>
          </cell>
          <cell r="P99">
            <v>0</v>
          </cell>
          <cell r="Q99">
            <v>0</v>
          </cell>
          <cell r="R99">
            <v>0</v>
          </cell>
          <cell r="S99">
            <v>0</v>
          </cell>
          <cell r="T99">
            <v>0</v>
          </cell>
        </row>
        <row r="100">
          <cell r="A100" t="str">
            <v>108DPID</v>
          </cell>
          <cell r="B100" t="str">
            <v>108DP</v>
          </cell>
          <cell r="D100">
            <v>15000</v>
          </cell>
          <cell r="F100" t="str">
            <v>108DPID</v>
          </cell>
          <cell r="G100" t="str">
            <v>108DP</v>
          </cell>
          <cell r="I100">
            <v>15000</v>
          </cell>
          <cell r="L100">
            <v>0</v>
          </cell>
          <cell r="M100">
            <v>0</v>
          </cell>
          <cell r="N100">
            <v>0</v>
          </cell>
          <cell r="O100">
            <v>0</v>
          </cell>
          <cell r="P100">
            <v>0</v>
          </cell>
          <cell r="Q100">
            <v>0</v>
          </cell>
          <cell r="R100">
            <v>0</v>
          </cell>
          <cell r="S100">
            <v>0</v>
          </cell>
          <cell r="T100">
            <v>0</v>
          </cell>
        </row>
        <row r="101">
          <cell r="A101" t="str">
            <v>108DPOR</v>
          </cell>
          <cell r="B101" t="str">
            <v>108DP</v>
          </cell>
          <cell r="D101">
            <v>84858.37</v>
          </cell>
          <cell r="F101" t="str">
            <v>108DPOR</v>
          </cell>
          <cell r="G101" t="str">
            <v>108DP</v>
          </cell>
          <cell r="I101">
            <v>84858.37</v>
          </cell>
          <cell r="L101">
            <v>0</v>
          </cell>
          <cell r="M101">
            <v>0</v>
          </cell>
          <cell r="N101">
            <v>0</v>
          </cell>
          <cell r="O101">
            <v>0</v>
          </cell>
          <cell r="P101">
            <v>0</v>
          </cell>
          <cell r="Q101">
            <v>0</v>
          </cell>
          <cell r="R101">
            <v>0</v>
          </cell>
          <cell r="S101">
            <v>0</v>
          </cell>
          <cell r="T101">
            <v>0</v>
          </cell>
        </row>
        <row r="102">
          <cell r="A102" t="str">
            <v>108DPUT</v>
          </cell>
          <cell r="B102" t="str">
            <v>108DP</v>
          </cell>
          <cell r="D102">
            <v>110000</v>
          </cell>
          <cell r="F102" t="str">
            <v>108DPUT</v>
          </cell>
          <cell r="G102" t="str">
            <v>108DP</v>
          </cell>
          <cell r="I102">
            <v>110000</v>
          </cell>
          <cell r="L102">
            <v>0</v>
          </cell>
          <cell r="M102">
            <v>0</v>
          </cell>
          <cell r="N102">
            <v>0</v>
          </cell>
          <cell r="O102">
            <v>0</v>
          </cell>
          <cell r="P102">
            <v>0</v>
          </cell>
          <cell r="Q102">
            <v>0</v>
          </cell>
          <cell r="R102">
            <v>0</v>
          </cell>
          <cell r="S102">
            <v>0</v>
          </cell>
          <cell r="T102">
            <v>0</v>
          </cell>
        </row>
        <row r="103">
          <cell r="A103" t="str">
            <v>108DPWA</v>
          </cell>
          <cell r="B103" t="str">
            <v>108DP</v>
          </cell>
          <cell r="D103">
            <v>25000</v>
          </cell>
          <cell r="F103" t="str">
            <v>108DPWA</v>
          </cell>
          <cell r="G103" t="str">
            <v>108DP</v>
          </cell>
          <cell r="I103">
            <v>25000</v>
          </cell>
          <cell r="L103">
            <v>0</v>
          </cell>
          <cell r="M103">
            <v>0</v>
          </cell>
          <cell r="N103">
            <v>0</v>
          </cell>
          <cell r="O103">
            <v>0</v>
          </cell>
          <cell r="P103">
            <v>0</v>
          </cell>
          <cell r="Q103">
            <v>0</v>
          </cell>
          <cell r="R103">
            <v>0</v>
          </cell>
          <cell r="S103">
            <v>0</v>
          </cell>
          <cell r="T103">
            <v>0</v>
          </cell>
        </row>
        <row r="104">
          <cell r="A104" t="str">
            <v>108DPWYU</v>
          </cell>
          <cell r="B104" t="str">
            <v>108DP</v>
          </cell>
          <cell r="D104">
            <v>5000</v>
          </cell>
          <cell r="F104" t="str">
            <v>108DPWYU</v>
          </cell>
          <cell r="G104" t="str">
            <v>108DP</v>
          </cell>
          <cell r="I104">
            <v>5000</v>
          </cell>
          <cell r="L104">
            <v>0</v>
          </cell>
          <cell r="M104">
            <v>0</v>
          </cell>
          <cell r="N104">
            <v>0</v>
          </cell>
          <cell r="O104">
            <v>0</v>
          </cell>
          <cell r="P104">
            <v>0</v>
          </cell>
          <cell r="Q104">
            <v>0</v>
          </cell>
          <cell r="R104">
            <v>0</v>
          </cell>
          <cell r="S104">
            <v>0</v>
          </cell>
          <cell r="T104">
            <v>0</v>
          </cell>
        </row>
        <row r="105">
          <cell r="A105" t="str">
            <v>108GPCA</v>
          </cell>
          <cell r="B105" t="str">
            <v>108GP</v>
          </cell>
          <cell r="D105">
            <v>-4107434.4519525659</v>
          </cell>
          <cell r="F105" t="str">
            <v>108GPCA</v>
          </cell>
          <cell r="G105" t="str">
            <v>108GP</v>
          </cell>
          <cell r="I105">
            <v>-4107434.4519525659</v>
          </cell>
          <cell r="L105">
            <v>0</v>
          </cell>
          <cell r="M105">
            <v>0</v>
          </cell>
          <cell r="N105">
            <v>0</v>
          </cell>
          <cell r="O105">
            <v>0</v>
          </cell>
          <cell r="P105">
            <v>0</v>
          </cell>
          <cell r="Q105">
            <v>0</v>
          </cell>
          <cell r="R105">
            <v>0</v>
          </cell>
          <cell r="S105">
            <v>0</v>
          </cell>
          <cell r="T105">
            <v>0</v>
          </cell>
        </row>
        <row r="106">
          <cell r="A106" t="str">
            <v>108GPCN</v>
          </cell>
          <cell r="B106" t="str">
            <v>108GP</v>
          </cell>
          <cell r="D106">
            <v>-7388005.4916060856</v>
          </cell>
          <cell r="F106" t="str">
            <v>108GPCN</v>
          </cell>
          <cell r="G106" t="str">
            <v>108GP</v>
          </cell>
          <cell r="I106">
            <v>-7388005.4916060856</v>
          </cell>
          <cell r="L106">
            <v>0</v>
          </cell>
          <cell r="M106">
            <v>0</v>
          </cell>
          <cell r="N106">
            <v>0</v>
          </cell>
          <cell r="O106">
            <v>0</v>
          </cell>
          <cell r="P106">
            <v>0</v>
          </cell>
          <cell r="Q106">
            <v>0</v>
          </cell>
          <cell r="R106">
            <v>0</v>
          </cell>
          <cell r="S106">
            <v>0</v>
          </cell>
          <cell r="T106">
            <v>0</v>
          </cell>
        </row>
        <row r="107">
          <cell r="A107" t="str">
            <v>108GPDGP</v>
          </cell>
          <cell r="B107" t="str">
            <v>108GP</v>
          </cell>
          <cell r="D107">
            <v>-6240954.6131127747</v>
          </cell>
          <cell r="F107" t="str">
            <v>108GPDGP</v>
          </cell>
          <cell r="G107" t="str">
            <v>108GP</v>
          </cell>
          <cell r="I107">
            <v>-6240954.6131127747</v>
          </cell>
          <cell r="L107">
            <v>0</v>
          </cell>
          <cell r="M107">
            <v>0</v>
          </cell>
          <cell r="N107">
            <v>0</v>
          </cell>
          <cell r="O107">
            <v>0</v>
          </cell>
          <cell r="P107">
            <v>0</v>
          </cell>
          <cell r="Q107">
            <v>0</v>
          </cell>
          <cell r="R107">
            <v>0</v>
          </cell>
          <cell r="S107">
            <v>0</v>
          </cell>
          <cell r="T107">
            <v>0</v>
          </cell>
        </row>
        <row r="108">
          <cell r="A108" t="str">
            <v>108GPDGU</v>
          </cell>
          <cell r="B108" t="str">
            <v>108GP</v>
          </cell>
          <cell r="D108">
            <v>-11615589.595113389</v>
          </cell>
          <cell r="F108" t="str">
            <v>108GPDGU</v>
          </cell>
          <cell r="G108" t="str">
            <v>108GP</v>
          </cell>
          <cell r="I108">
            <v>-11615589.595113389</v>
          </cell>
          <cell r="L108">
            <v>0</v>
          </cell>
          <cell r="M108">
            <v>0</v>
          </cell>
          <cell r="N108">
            <v>0</v>
          </cell>
          <cell r="O108">
            <v>0</v>
          </cell>
          <cell r="P108">
            <v>0</v>
          </cell>
          <cell r="Q108">
            <v>0</v>
          </cell>
          <cell r="R108">
            <v>0</v>
          </cell>
          <cell r="S108">
            <v>0</v>
          </cell>
          <cell r="T108">
            <v>0</v>
          </cell>
        </row>
        <row r="109">
          <cell r="A109" t="str">
            <v>108GPID</v>
          </cell>
          <cell r="B109" t="str">
            <v>108GP</v>
          </cell>
          <cell r="D109">
            <v>-12671130.015030384</v>
          </cell>
          <cell r="F109" t="str">
            <v>108GPID</v>
          </cell>
          <cell r="G109" t="str">
            <v>108GP</v>
          </cell>
          <cell r="I109">
            <v>-12671130.015030384</v>
          </cell>
          <cell r="L109">
            <v>0</v>
          </cell>
          <cell r="M109">
            <v>0</v>
          </cell>
          <cell r="N109">
            <v>0</v>
          </cell>
          <cell r="O109">
            <v>0</v>
          </cell>
          <cell r="P109">
            <v>0</v>
          </cell>
          <cell r="Q109">
            <v>0</v>
          </cell>
          <cell r="R109">
            <v>0</v>
          </cell>
          <cell r="S109">
            <v>0</v>
          </cell>
          <cell r="T109">
            <v>0</v>
          </cell>
        </row>
        <row r="110">
          <cell r="A110" t="str">
            <v>108GPOR</v>
          </cell>
          <cell r="B110" t="str">
            <v>108GP</v>
          </cell>
          <cell r="D110">
            <v>-48381990.258967333</v>
          </cell>
          <cell r="F110" t="str">
            <v>108GPOR</v>
          </cell>
          <cell r="G110" t="str">
            <v>108GP</v>
          </cell>
          <cell r="I110">
            <v>-48381990.258967333</v>
          </cell>
          <cell r="L110">
            <v>0</v>
          </cell>
          <cell r="M110">
            <v>0</v>
          </cell>
          <cell r="N110">
            <v>0</v>
          </cell>
          <cell r="O110">
            <v>0</v>
          </cell>
          <cell r="P110">
            <v>0</v>
          </cell>
          <cell r="Q110">
            <v>0</v>
          </cell>
          <cell r="R110">
            <v>0</v>
          </cell>
          <cell r="S110">
            <v>0</v>
          </cell>
          <cell r="T110">
            <v>0</v>
          </cell>
        </row>
        <row r="111">
          <cell r="A111" t="str">
            <v>108GPSE</v>
          </cell>
          <cell r="B111" t="str">
            <v>108GP</v>
          </cell>
          <cell r="D111">
            <v>-367307.21836516319</v>
          </cell>
          <cell r="F111" t="str">
            <v>108GPSE</v>
          </cell>
          <cell r="G111" t="str">
            <v>108GP</v>
          </cell>
          <cell r="I111">
            <v>-367307.21836516319</v>
          </cell>
          <cell r="L111">
            <v>0</v>
          </cell>
          <cell r="M111">
            <v>0</v>
          </cell>
          <cell r="N111">
            <v>0</v>
          </cell>
          <cell r="O111">
            <v>0</v>
          </cell>
          <cell r="P111">
            <v>0</v>
          </cell>
          <cell r="Q111">
            <v>0</v>
          </cell>
          <cell r="R111">
            <v>0</v>
          </cell>
          <cell r="S111">
            <v>0</v>
          </cell>
          <cell r="T111">
            <v>0</v>
          </cell>
        </row>
        <row r="112">
          <cell r="A112" t="str">
            <v>108GPSG</v>
          </cell>
          <cell r="B112" t="str">
            <v>108GP</v>
          </cell>
          <cell r="D112">
            <v>-48148808.237947747</v>
          </cell>
          <cell r="F112" t="str">
            <v>108GPSG</v>
          </cell>
          <cell r="G112" t="str">
            <v>108GP</v>
          </cell>
          <cell r="I112">
            <v>-48148808.237947747</v>
          </cell>
          <cell r="L112">
            <v>0</v>
          </cell>
          <cell r="M112">
            <v>0</v>
          </cell>
          <cell r="N112">
            <v>0</v>
          </cell>
          <cell r="O112">
            <v>0</v>
          </cell>
          <cell r="P112">
            <v>0</v>
          </cell>
          <cell r="Q112">
            <v>0</v>
          </cell>
          <cell r="R112">
            <v>0</v>
          </cell>
          <cell r="S112">
            <v>0</v>
          </cell>
          <cell r="T112">
            <v>0</v>
          </cell>
        </row>
        <row r="113">
          <cell r="A113" t="str">
            <v>108GPSO</v>
          </cell>
          <cell r="B113" t="str">
            <v>108GP</v>
          </cell>
          <cell r="D113">
            <v>-81957194.790890887</v>
          </cell>
          <cell r="F113" t="str">
            <v>108GPSO</v>
          </cell>
          <cell r="G113" t="str">
            <v>108GP</v>
          </cell>
          <cell r="I113">
            <v>-81957194.790890887</v>
          </cell>
          <cell r="L113">
            <v>0</v>
          </cell>
          <cell r="M113">
            <v>0</v>
          </cell>
          <cell r="N113">
            <v>0</v>
          </cell>
          <cell r="O113">
            <v>0</v>
          </cell>
          <cell r="P113">
            <v>0</v>
          </cell>
          <cell r="Q113">
            <v>0</v>
          </cell>
          <cell r="R113">
            <v>0</v>
          </cell>
          <cell r="S113">
            <v>0</v>
          </cell>
          <cell r="T113">
            <v>0</v>
          </cell>
        </row>
        <row r="114">
          <cell r="A114" t="str">
            <v>108GPSSGCH</v>
          </cell>
          <cell r="B114" t="str">
            <v>108GP</v>
          </cell>
          <cell r="D114">
            <v>-2181193.3984084581</v>
          </cell>
          <cell r="F114" t="str">
            <v>108GPSSGCH</v>
          </cell>
          <cell r="G114" t="str">
            <v>108GP</v>
          </cell>
          <cell r="I114">
            <v>-2181193.3984084581</v>
          </cell>
          <cell r="L114">
            <v>0</v>
          </cell>
          <cell r="M114">
            <v>0</v>
          </cell>
          <cell r="N114">
            <v>0</v>
          </cell>
          <cell r="O114">
            <v>0</v>
          </cell>
          <cell r="P114">
            <v>0</v>
          </cell>
          <cell r="Q114">
            <v>0</v>
          </cell>
          <cell r="R114">
            <v>0</v>
          </cell>
          <cell r="S114">
            <v>0</v>
          </cell>
          <cell r="T114">
            <v>0</v>
          </cell>
        </row>
        <row r="115">
          <cell r="A115" t="str">
            <v>108GPSSGCT</v>
          </cell>
          <cell r="B115" t="str">
            <v>108GP</v>
          </cell>
          <cell r="D115">
            <v>-28952.420089265899</v>
          </cell>
          <cell r="F115" t="str">
            <v>108GPSSGCT</v>
          </cell>
          <cell r="G115" t="str">
            <v>108GP</v>
          </cell>
          <cell r="I115">
            <v>-28952.420089265899</v>
          </cell>
          <cell r="L115">
            <v>0</v>
          </cell>
          <cell r="M115">
            <v>0</v>
          </cell>
          <cell r="N115">
            <v>0</v>
          </cell>
          <cell r="O115">
            <v>0</v>
          </cell>
          <cell r="P115">
            <v>0</v>
          </cell>
          <cell r="Q115">
            <v>0</v>
          </cell>
          <cell r="R115">
            <v>0</v>
          </cell>
          <cell r="S115">
            <v>0</v>
          </cell>
          <cell r="T115">
            <v>0</v>
          </cell>
        </row>
        <row r="116">
          <cell r="A116" t="str">
            <v>108GPUT</v>
          </cell>
          <cell r="B116" t="str">
            <v>108GP</v>
          </cell>
          <cell r="D116">
            <v>-52502036.085170344</v>
          </cell>
          <cell r="F116" t="str">
            <v>108GPUT</v>
          </cell>
          <cell r="G116" t="str">
            <v>108GP</v>
          </cell>
          <cell r="I116">
            <v>-52502036.085170344</v>
          </cell>
          <cell r="L116">
            <v>0</v>
          </cell>
          <cell r="M116">
            <v>0</v>
          </cell>
          <cell r="N116">
            <v>0</v>
          </cell>
          <cell r="O116">
            <v>0</v>
          </cell>
          <cell r="P116">
            <v>0</v>
          </cell>
          <cell r="Q116">
            <v>0</v>
          </cell>
          <cell r="R116">
            <v>0</v>
          </cell>
          <cell r="S116">
            <v>0</v>
          </cell>
          <cell r="T116">
            <v>0</v>
          </cell>
        </row>
        <row r="117">
          <cell r="A117" t="str">
            <v>108GPWA</v>
          </cell>
          <cell r="B117" t="str">
            <v>108GP</v>
          </cell>
          <cell r="D117">
            <v>-16296351.916561704</v>
          </cell>
          <cell r="F117" t="str">
            <v>108GPWA</v>
          </cell>
          <cell r="G117" t="str">
            <v>108GP</v>
          </cell>
          <cell r="I117">
            <v>-16296351.916561704</v>
          </cell>
          <cell r="L117">
            <v>0</v>
          </cell>
          <cell r="M117">
            <v>0</v>
          </cell>
          <cell r="N117">
            <v>0</v>
          </cell>
          <cell r="O117">
            <v>0</v>
          </cell>
          <cell r="P117">
            <v>0</v>
          </cell>
          <cell r="Q117">
            <v>0</v>
          </cell>
          <cell r="R117">
            <v>0</v>
          </cell>
          <cell r="S117">
            <v>0</v>
          </cell>
          <cell r="T117">
            <v>0</v>
          </cell>
        </row>
        <row r="118">
          <cell r="A118" t="str">
            <v>108GPWYP</v>
          </cell>
          <cell r="B118" t="str">
            <v>108GP</v>
          </cell>
          <cell r="D118">
            <v>-17748549.440590862</v>
          </cell>
          <cell r="F118" t="str">
            <v>108GPWYP</v>
          </cell>
          <cell r="G118" t="str">
            <v>108GP</v>
          </cell>
          <cell r="I118">
            <v>-17748549.440590862</v>
          </cell>
          <cell r="L118">
            <v>0</v>
          </cell>
          <cell r="M118">
            <v>0</v>
          </cell>
          <cell r="N118">
            <v>0</v>
          </cell>
          <cell r="O118">
            <v>0</v>
          </cell>
          <cell r="P118">
            <v>0</v>
          </cell>
          <cell r="Q118">
            <v>0</v>
          </cell>
          <cell r="R118">
            <v>0</v>
          </cell>
          <cell r="S118">
            <v>0</v>
          </cell>
          <cell r="T118">
            <v>0</v>
          </cell>
        </row>
        <row r="119">
          <cell r="A119" t="str">
            <v>108GPWYU</v>
          </cell>
          <cell r="B119" t="str">
            <v>108GP</v>
          </cell>
          <cell r="D119">
            <v>-3913767.6532982443</v>
          </cell>
          <cell r="F119" t="str">
            <v>108GPWYU</v>
          </cell>
          <cell r="G119" t="str">
            <v>108GP</v>
          </cell>
          <cell r="I119">
            <v>-3913767.6532982443</v>
          </cell>
          <cell r="L119">
            <v>0</v>
          </cell>
          <cell r="M119">
            <v>0</v>
          </cell>
          <cell r="N119">
            <v>0</v>
          </cell>
          <cell r="O119">
            <v>0</v>
          </cell>
          <cell r="P119">
            <v>0</v>
          </cell>
          <cell r="Q119">
            <v>0</v>
          </cell>
          <cell r="R119">
            <v>0</v>
          </cell>
          <cell r="S119">
            <v>0</v>
          </cell>
          <cell r="T119">
            <v>0</v>
          </cell>
        </row>
        <row r="120">
          <cell r="A120" t="str">
            <v>108HPDGP</v>
          </cell>
          <cell r="B120" t="str">
            <v>108HP</v>
          </cell>
          <cell r="D120">
            <v>-153306716.40036872</v>
          </cell>
          <cell r="F120" t="str">
            <v>108HPDGP</v>
          </cell>
          <cell r="G120" t="str">
            <v>108HP</v>
          </cell>
          <cell r="I120">
            <v>-153306716.40036872</v>
          </cell>
          <cell r="L120">
            <v>0</v>
          </cell>
          <cell r="M120">
            <v>0</v>
          </cell>
          <cell r="N120">
            <v>0</v>
          </cell>
          <cell r="O120">
            <v>0</v>
          </cell>
          <cell r="P120">
            <v>0</v>
          </cell>
          <cell r="Q120">
            <v>0</v>
          </cell>
          <cell r="R120">
            <v>0</v>
          </cell>
          <cell r="S120">
            <v>0</v>
          </cell>
          <cell r="T120">
            <v>0</v>
          </cell>
        </row>
        <row r="121">
          <cell r="A121" t="str">
            <v>108HPDGU</v>
          </cell>
          <cell r="B121" t="str">
            <v>108HP</v>
          </cell>
          <cell r="D121">
            <v>-29987935.695071474</v>
          </cell>
          <cell r="F121" t="str">
            <v>108HPDGU</v>
          </cell>
          <cell r="G121" t="str">
            <v>108HP</v>
          </cell>
          <cell r="I121">
            <v>-29987935.695071474</v>
          </cell>
          <cell r="L121">
            <v>0</v>
          </cell>
          <cell r="M121">
            <v>0</v>
          </cell>
          <cell r="N121">
            <v>0</v>
          </cell>
          <cell r="O121">
            <v>0</v>
          </cell>
          <cell r="P121">
            <v>0</v>
          </cell>
          <cell r="Q121">
            <v>0</v>
          </cell>
          <cell r="R121">
            <v>0</v>
          </cell>
          <cell r="S121">
            <v>0</v>
          </cell>
          <cell r="T121">
            <v>0</v>
          </cell>
        </row>
        <row r="122">
          <cell r="A122" t="str">
            <v>108HPSG-P</v>
          </cell>
          <cell r="B122" t="str">
            <v>108HP</v>
          </cell>
          <cell r="D122">
            <v>-62574554.052895449</v>
          </cell>
          <cell r="F122" t="str">
            <v>108HPSG-P</v>
          </cell>
          <cell r="G122" t="str">
            <v>108HP</v>
          </cell>
          <cell r="I122">
            <v>-62574554.052895449</v>
          </cell>
          <cell r="L122">
            <v>0</v>
          </cell>
          <cell r="M122">
            <v>0</v>
          </cell>
          <cell r="N122">
            <v>0</v>
          </cell>
          <cell r="O122">
            <v>0</v>
          </cell>
          <cell r="P122">
            <v>0</v>
          </cell>
          <cell r="Q122">
            <v>0</v>
          </cell>
          <cell r="R122">
            <v>0</v>
          </cell>
          <cell r="S122">
            <v>0</v>
          </cell>
          <cell r="T122">
            <v>0</v>
          </cell>
        </row>
        <row r="123">
          <cell r="A123" t="str">
            <v>108HPSG-U</v>
          </cell>
          <cell r="B123" t="str">
            <v>108HP</v>
          </cell>
          <cell r="D123">
            <v>-17491701.613100875</v>
          </cell>
          <cell r="F123" t="str">
            <v>108HPSG-U</v>
          </cell>
          <cell r="G123" t="str">
            <v>108HP</v>
          </cell>
          <cell r="I123">
            <v>-17491701.613100875</v>
          </cell>
          <cell r="L123">
            <v>0</v>
          </cell>
          <cell r="M123">
            <v>0</v>
          </cell>
          <cell r="N123">
            <v>0</v>
          </cell>
          <cell r="O123">
            <v>0</v>
          </cell>
          <cell r="P123">
            <v>0</v>
          </cell>
          <cell r="Q123">
            <v>0</v>
          </cell>
          <cell r="R123">
            <v>0</v>
          </cell>
          <cell r="S123">
            <v>0</v>
          </cell>
          <cell r="T123">
            <v>0</v>
          </cell>
        </row>
        <row r="124">
          <cell r="A124" t="str">
            <v>108MPSE</v>
          </cell>
          <cell r="B124" t="str">
            <v>108MP</v>
          </cell>
          <cell r="D124">
            <v>-177171929.87739599</v>
          </cell>
          <cell r="F124" t="str">
            <v>108MPSE</v>
          </cell>
          <cell r="G124" t="str">
            <v>108MP</v>
          </cell>
          <cell r="I124">
            <v>-177171929.87739599</v>
          </cell>
          <cell r="L124">
            <v>0</v>
          </cell>
          <cell r="M124">
            <v>0</v>
          </cell>
          <cell r="N124">
            <v>0</v>
          </cell>
          <cell r="O124">
            <v>0</v>
          </cell>
          <cell r="P124">
            <v>0</v>
          </cell>
          <cell r="Q124">
            <v>0</v>
          </cell>
          <cell r="R124">
            <v>0</v>
          </cell>
          <cell r="S124">
            <v>0</v>
          </cell>
          <cell r="T124">
            <v>0</v>
          </cell>
        </row>
        <row r="125">
          <cell r="A125" t="str">
            <v>108OPDGU</v>
          </cell>
          <cell r="B125" t="str">
            <v>108OP</v>
          </cell>
          <cell r="D125">
            <v>-1449118.8127262238</v>
          </cell>
          <cell r="F125" t="str">
            <v>108OPDGU</v>
          </cell>
          <cell r="G125" t="str">
            <v>108OP</v>
          </cell>
          <cell r="I125">
            <v>-1449118.8127262238</v>
          </cell>
          <cell r="L125">
            <v>0</v>
          </cell>
          <cell r="M125">
            <v>0</v>
          </cell>
          <cell r="N125">
            <v>0</v>
          </cell>
          <cell r="O125">
            <v>0</v>
          </cell>
          <cell r="P125">
            <v>0</v>
          </cell>
          <cell r="Q125">
            <v>0</v>
          </cell>
          <cell r="R125">
            <v>0</v>
          </cell>
          <cell r="S125">
            <v>0</v>
          </cell>
          <cell r="T125">
            <v>0</v>
          </cell>
        </row>
        <row r="126">
          <cell r="A126" t="str">
            <v>108OPSG</v>
          </cell>
          <cell r="B126" t="str">
            <v>108OP</v>
          </cell>
          <cell r="D126">
            <v>-277926325.96382397</v>
          </cell>
          <cell r="F126" t="str">
            <v>108OPSG</v>
          </cell>
          <cell r="G126" t="str">
            <v>108OP</v>
          </cell>
          <cell r="I126">
            <v>-277926325.96382397</v>
          </cell>
          <cell r="L126">
            <v>0</v>
          </cell>
          <cell r="M126">
            <v>0</v>
          </cell>
          <cell r="N126">
            <v>0</v>
          </cell>
          <cell r="O126">
            <v>0</v>
          </cell>
          <cell r="P126">
            <v>0</v>
          </cell>
          <cell r="Q126">
            <v>0</v>
          </cell>
          <cell r="R126">
            <v>0</v>
          </cell>
          <cell r="S126">
            <v>0</v>
          </cell>
          <cell r="T126">
            <v>0</v>
          </cell>
        </row>
        <row r="127">
          <cell r="A127" t="str">
            <v>108OPSSGCT</v>
          </cell>
          <cell r="B127" t="str">
            <v>108OP</v>
          </cell>
          <cell r="D127">
            <v>-23099470.449202202</v>
          </cell>
          <cell r="F127" t="str">
            <v>108OPSSGCT</v>
          </cell>
          <cell r="G127" t="str">
            <v>108OP</v>
          </cell>
          <cell r="I127">
            <v>-23099470.449202202</v>
          </cell>
          <cell r="L127">
            <v>0</v>
          </cell>
          <cell r="M127">
            <v>0</v>
          </cell>
          <cell r="N127">
            <v>0</v>
          </cell>
          <cell r="O127">
            <v>0</v>
          </cell>
          <cell r="P127">
            <v>0</v>
          </cell>
          <cell r="Q127">
            <v>0</v>
          </cell>
          <cell r="R127">
            <v>0</v>
          </cell>
          <cell r="S127">
            <v>0</v>
          </cell>
          <cell r="T127">
            <v>0</v>
          </cell>
        </row>
        <row r="128">
          <cell r="A128" t="str">
            <v>108SPDGP</v>
          </cell>
          <cell r="B128" t="str">
            <v>108SP</v>
          </cell>
          <cell r="D128">
            <v>-865341066.80738389</v>
          </cell>
          <cell r="F128" t="str">
            <v>108SPDGP</v>
          </cell>
          <cell r="G128" t="str">
            <v>108SP</v>
          </cell>
          <cell r="I128">
            <v>-865341066.80738389</v>
          </cell>
          <cell r="L128">
            <v>0</v>
          </cell>
          <cell r="M128">
            <v>0</v>
          </cell>
          <cell r="N128">
            <v>0</v>
          </cell>
          <cell r="O128">
            <v>0</v>
          </cell>
          <cell r="P128">
            <v>0</v>
          </cell>
          <cell r="Q128">
            <v>0</v>
          </cell>
          <cell r="R128">
            <v>0</v>
          </cell>
          <cell r="S128">
            <v>0</v>
          </cell>
          <cell r="T128">
            <v>0</v>
          </cell>
        </row>
        <row r="129">
          <cell r="A129" t="str">
            <v>108SPDGU</v>
          </cell>
          <cell r="B129" t="str">
            <v>108SP</v>
          </cell>
          <cell r="D129">
            <v>-958239228.63828242</v>
          </cell>
          <cell r="F129" t="str">
            <v>108SPDGU</v>
          </cell>
          <cell r="G129" t="str">
            <v>108SP</v>
          </cell>
          <cell r="I129">
            <v>-958239228.63828242</v>
          </cell>
          <cell r="L129">
            <v>0</v>
          </cell>
          <cell r="M129">
            <v>0</v>
          </cell>
          <cell r="N129">
            <v>0</v>
          </cell>
          <cell r="O129">
            <v>0</v>
          </cell>
          <cell r="P129">
            <v>0</v>
          </cell>
          <cell r="Q129">
            <v>0</v>
          </cell>
          <cell r="R129">
            <v>0</v>
          </cell>
          <cell r="S129">
            <v>0</v>
          </cell>
          <cell r="T129">
            <v>0</v>
          </cell>
        </row>
        <row r="130">
          <cell r="A130" t="str">
            <v>108SPSG</v>
          </cell>
          <cell r="B130" t="str">
            <v>108SP</v>
          </cell>
          <cell r="D130">
            <v>-599934653.30978084</v>
          </cell>
          <cell r="F130" t="str">
            <v>108SPSG</v>
          </cell>
          <cell r="G130" t="str">
            <v>108SP</v>
          </cell>
          <cell r="I130">
            <v>-599934653.30978084</v>
          </cell>
          <cell r="L130">
            <v>0</v>
          </cell>
          <cell r="M130">
            <v>0</v>
          </cell>
          <cell r="N130">
            <v>0</v>
          </cell>
          <cell r="O130">
            <v>0</v>
          </cell>
          <cell r="P130">
            <v>0</v>
          </cell>
          <cell r="Q130">
            <v>0</v>
          </cell>
          <cell r="R130">
            <v>0</v>
          </cell>
          <cell r="S130">
            <v>0</v>
          </cell>
          <cell r="T130">
            <v>0</v>
          </cell>
        </row>
        <row r="131">
          <cell r="A131" t="str">
            <v>108SPSSGCH</v>
          </cell>
          <cell r="B131" t="str">
            <v>108SP</v>
          </cell>
          <cell r="D131">
            <v>-152610076.43488145</v>
          </cell>
          <cell r="F131" t="str">
            <v>108SPSSGCH</v>
          </cell>
          <cell r="G131" t="str">
            <v>108SP</v>
          </cell>
          <cell r="I131">
            <v>-152610076.43488145</v>
          </cell>
          <cell r="L131">
            <v>0</v>
          </cell>
          <cell r="M131">
            <v>0</v>
          </cell>
          <cell r="N131">
            <v>0</v>
          </cell>
          <cell r="O131">
            <v>0</v>
          </cell>
          <cell r="P131">
            <v>0</v>
          </cell>
          <cell r="Q131">
            <v>0</v>
          </cell>
          <cell r="R131">
            <v>0</v>
          </cell>
          <cell r="S131">
            <v>0</v>
          </cell>
          <cell r="T131">
            <v>0</v>
          </cell>
        </row>
        <row r="132">
          <cell r="A132" t="str">
            <v>108TPDGP</v>
          </cell>
          <cell r="B132" t="str">
            <v>108TP</v>
          </cell>
          <cell r="D132">
            <v>-398403045.12959373</v>
          </cell>
          <cell r="F132" t="str">
            <v>108TPDGP</v>
          </cell>
          <cell r="G132" t="str">
            <v>108TP</v>
          </cell>
          <cell r="I132">
            <v>-398403045.12959373</v>
          </cell>
          <cell r="L132">
            <v>0</v>
          </cell>
          <cell r="M132">
            <v>0</v>
          </cell>
          <cell r="N132">
            <v>0</v>
          </cell>
          <cell r="O132">
            <v>0</v>
          </cell>
          <cell r="P132">
            <v>0</v>
          </cell>
          <cell r="Q132">
            <v>0</v>
          </cell>
          <cell r="R132">
            <v>0</v>
          </cell>
          <cell r="S132">
            <v>0</v>
          </cell>
          <cell r="T132">
            <v>0</v>
          </cell>
        </row>
        <row r="133">
          <cell r="A133" t="str">
            <v>108TPDGU</v>
          </cell>
          <cell r="B133" t="str">
            <v>108TP</v>
          </cell>
          <cell r="D133">
            <v>-399792240.02253795</v>
          </cell>
          <cell r="F133" t="str">
            <v>108TPDGU</v>
          </cell>
          <cell r="G133" t="str">
            <v>108TP</v>
          </cell>
          <cell r="I133">
            <v>-399792240.02253795</v>
          </cell>
          <cell r="L133">
            <v>0</v>
          </cell>
          <cell r="M133">
            <v>0</v>
          </cell>
          <cell r="N133">
            <v>0</v>
          </cell>
          <cell r="O133">
            <v>0</v>
          </cell>
          <cell r="P133">
            <v>0</v>
          </cell>
          <cell r="Q133">
            <v>0</v>
          </cell>
          <cell r="R133">
            <v>0</v>
          </cell>
          <cell r="S133">
            <v>0</v>
          </cell>
          <cell r="T133">
            <v>0</v>
          </cell>
        </row>
        <row r="134">
          <cell r="A134" t="str">
            <v>108TPSG</v>
          </cell>
          <cell r="B134" t="str">
            <v>108TP</v>
          </cell>
          <cell r="D134">
            <v>-406495531.27964711</v>
          </cell>
          <cell r="F134" t="str">
            <v>108TPSG</v>
          </cell>
          <cell r="G134" t="str">
            <v>108TP</v>
          </cell>
          <cell r="I134">
            <v>-406495531.27964711</v>
          </cell>
          <cell r="L134">
            <v>0</v>
          </cell>
          <cell r="M134">
            <v>0</v>
          </cell>
          <cell r="N134">
            <v>0</v>
          </cell>
          <cell r="O134">
            <v>0</v>
          </cell>
          <cell r="P134">
            <v>0</v>
          </cell>
          <cell r="Q134">
            <v>0</v>
          </cell>
          <cell r="R134">
            <v>0</v>
          </cell>
          <cell r="S134">
            <v>0</v>
          </cell>
          <cell r="T134">
            <v>0</v>
          </cell>
        </row>
        <row r="135">
          <cell r="A135" t="str">
            <v>111390OR</v>
          </cell>
          <cell r="B135">
            <v>111390</v>
          </cell>
          <cell r="D135">
            <v>-1110361.4099999999</v>
          </cell>
          <cell r="F135" t="str">
            <v>111390OR</v>
          </cell>
          <cell r="G135">
            <v>111390</v>
          </cell>
          <cell r="I135">
            <v>-1110361.4099999999</v>
          </cell>
          <cell r="L135">
            <v>0</v>
          </cell>
          <cell r="M135">
            <v>0</v>
          </cell>
          <cell r="N135">
            <v>0</v>
          </cell>
          <cell r="O135">
            <v>0</v>
          </cell>
          <cell r="P135">
            <v>0</v>
          </cell>
          <cell r="Q135">
            <v>0</v>
          </cell>
          <cell r="R135">
            <v>0</v>
          </cell>
          <cell r="S135">
            <v>0</v>
          </cell>
          <cell r="T135">
            <v>0</v>
          </cell>
        </row>
        <row r="136">
          <cell r="A136" t="str">
            <v>111390SG</v>
          </cell>
          <cell r="B136">
            <v>111390</v>
          </cell>
          <cell r="D136">
            <v>-995266.75</v>
          </cell>
          <cell r="F136" t="str">
            <v>111390SG</v>
          </cell>
          <cell r="G136">
            <v>111390</v>
          </cell>
          <cell r="I136">
            <v>-995266.75</v>
          </cell>
          <cell r="L136">
            <v>0</v>
          </cell>
          <cell r="M136">
            <v>0</v>
          </cell>
          <cell r="N136">
            <v>0</v>
          </cell>
          <cell r="O136">
            <v>0</v>
          </cell>
          <cell r="P136">
            <v>0</v>
          </cell>
          <cell r="Q136">
            <v>0</v>
          </cell>
          <cell r="R136">
            <v>0</v>
          </cell>
          <cell r="S136">
            <v>0</v>
          </cell>
          <cell r="T136">
            <v>0</v>
          </cell>
        </row>
        <row r="137">
          <cell r="A137" t="str">
            <v>111390SO</v>
          </cell>
          <cell r="B137">
            <v>111390</v>
          </cell>
          <cell r="D137">
            <v>2259196.7400000002</v>
          </cell>
          <cell r="F137" t="str">
            <v>111390SO</v>
          </cell>
          <cell r="G137">
            <v>111390</v>
          </cell>
          <cell r="I137">
            <v>2259196.7400000002</v>
          </cell>
          <cell r="L137">
            <v>0</v>
          </cell>
          <cell r="M137">
            <v>0</v>
          </cell>
          <cell r="N137">
            <v>0</v>
          </cell>
          <cell r="O137">
            <v>0</v>
          </cell>
          <cell r="P137">
            <v>0</v>
          </cell>
          <cell r="Q137">
            <v>0</v>
          </cell>
          <cell r="R137">
            <v>0</v>
          </cell>
          <cell r="S137">
            <v>0</v>
          </cell>
          <cell r="T137">
            <v>0</v>
          </cell>
        </row>
        <row r="138">
          <cell r="A138" t="str">
            <v>111390UT</v>
          </cell>
          <cell r="B138">
            <v>111390</v>
          </cell>
          <cell r="D138">
            <v>701024.65</v>
          </cell>
          <cell r="F138" t="str">
            <v>111390UT</v>
          </cell>
          <cell r="G138">
            <v>111390</v>
          </cell>
          <cell r="I138">
            <v>701024.65</v>
          </cell>
          <cell r="L138">
            <v>0</v>
          </cell>
          <cell r="M138">
            <v>0</v>
          </cell>
          <cell r="N138">
            <v>0</v>
          </cell>
          <cell r="O138">
            <v>0</v>
          </cell>
          <cell r="P138">
            <v>0</v>
          </cell>
          <cell r="Q138">
            <v>0</v>
          </cell>
          <cell r="R138">
            <v>0</v>
          </cell>
          <cell r="S138">
            <v>0</v>
          </cell>
          <cell r="T138">
            <v>0</v>
          </cell>
        </row>
        <row r="139">
          <cell r="A139" t="str">
            <v>111390WYP</v>
          </cell>
          <cell r="B139">
            <v>111390</v>
          </cell>
          <cell r="D139">
            <v>-429570.21</v>
          </cell>
          <cell r="F139" t="str">
            <v>111390WYP</v>
          </cell>
          <cell r="G139">
            <v>111390</v>
          </cell>
          <cell r="I139">
            <v>-429570.21</v>
          </cell>
          <cell r="L139">
            <v>0</v>
          </cell>
          <cell r="M139">
            <v>0</v>
          </cell>
          <cell r="N139">
            <v>0</v>
          </cell>
          <cell r="O139">
            <v>0</v>
          </cell>
          <cell r="P139">
            <v>0</v>
          </cell>
          <cell r="Q139">
            <v>0</v>
          </cell>
          <cell r="R139">
            <v>0</v>
          </cell>
          <cell r="S139">
            <v>0</v>
          </cell>
          <cell r="T139">
            <v>0</v>
          </cell>
        </row>
        <row r="140">
          <cell r="A140" t="str">
            <v>111GPCA</v>
          </cell>
          <cell r="B140" t="str">
            <v>111GP</v>
          </cell>
          <cell r="D140">
            <v>-1022908.5500000005</v>
          </cell>
          <cell r="F140" t="str">
            <v>111GPCA</v>
          </cell>
          <cell r="G140" t="str">
            <v>111GP</v>
          </cell>
          <cell r="I140">
            <v>-1022908.5500000005</v>
          </cell>
          <cell r="L140">
            <v>0</v>
          </cell>
          <cell r="M140">
            <v>0</v>
          </cell>
          <cell r="N140">
            <v>0</v>
          </cell>
          <cell r="O140">
            <v>0</v>
          </cell>
          <cell r="P140">
            <v>0</v>
          </cell>
          <cell r="Q140">
            <v>0</v>
          </cell>
          <cell r="R140">
            <v>0</v>
          </cell>
          <cell r="S140">
            <v>0</v>
          </cell>
          <cell r="T140">
            <v>0</v>
          </cell>
        </row>
        <row r="141">
          <cell r="A141" t="str">
            <v>111GPCN</v>
          </cell>
          <cell r="B141" t="str">
            <v>111GP</v>
          </cell>
          <cell r="D141">
            <v>-2684210.0384788415</v>
          </cell>
          <cell r="F141" t="str">
            <v>111GPCN</v>
          </cell>
          <cell r="G141" t="str">
            <v>111GP</v>
          </cell>
          <cell r="I141">
            <v>-2684210.0384788415</v>
          </cell>
          <cell r="L141">
            <v>0</v>
          </cell>
          <cell r="M141">
            <v>0</v>
          </cell>
          <cell r="N141">
            <v>0</v>
          </cell>
          <cell r="O141">
            <v>0</v>
          </cell>
          <cell r="P141">
            <v>0</v>
          </cell>
          <cell r="Q141">
            <v>0</v>
          </cell>
          <cell r="R141">
            <v>0</v>
          </cell>
          <cell r="S141">
            <v>0</v>
          </cell>
          <cell r="T141">
            <v>0</v>
          </cell>
        </row>
        <row r="142">
          <cell r="A142" t="str">
            <v>111GPOR</v>
          </cell>
          <cell r="B142" t="str">
            <v>111GP</v>
          </cell>
          <cell r="D142">
            <v>-8698288.8698086571</v>
          </cell>
          <cell r="F142" t="str">
            <v>111GPOR</v>
          </cell>
          <cell r="G142" t="str">
            <v>111GP</v>
          </cell>
          <cell r="I142">
            <v>-8698288.8698086571</v>
          </cell>
          <cell r="L142">
            <v>0</v>
          </cell>
          <cell r="M142">
            <v>0</v>
          </cell>
          <cell r="N142">
            <v>0</v>
          </cell>
          <cell r="O142">
            <v>0</v>
          </cell>
          <cell r="P142">
            <v>0</v>
          </cell>
          <cell r="Q142">
            <v>0</v>
          </cell>
          <cell r="R142">
            <v>0</v>
          </cell>
          <cell r="S142">
            <v>0</v>
          </cell>
          <cell r="T142">
            <v>0</v>
          </cell>
        </row>
        <row r="143">
          <cell r="A143" t="str">
            <v>111GPSG</v>
          </cell>
          <cell r="B143" t="str">
            <v>111GP</v>
          </cell>
          <cell r="D143">
            <v>0</v>
          </cell>
          <cell r="F143" t="str">
            <v>111GPSG</v>
          </cell>
          <cell r="G143" t="str">
            <v>111GP</v>
          </cell>
          <cell r="I143">
            <v>0</v>
          </cell>
          <cell r="L143">
            <v>0</v>
          </cell>
          <cell r="M143">
            <v>0</v>
          </cell>
          <cell r="N143">
            <v>0</v>
          </cell>
          <cell r="O143">
            <v>0</v>
          </cell>
          <cell r="P143">
            <v>0</v>
          </cell>
          <cell r="Q143">
            <v>0</v>
          </cell>
          <cell r="R143">
            <v>0</v>
          </cell>
          <cell r="S143">
            <v>0</v>
          </cell>
          <cell r="T143">
            <v>0</v>
          </cell>
        </row>
        <row r="144">
          <cell r="A144" t="str">
            <v>111GPSO</v>
          </cell>
          <cell r="B144" t="str">
            <v>111GP</v>
          </cell>
          <cell r="D144">
            <v>-10940472.657076685</v>
          </cell>
          <cell r="F144" t="str">
            <v>111GPSO</v>
          </cell>
          <cell r="G144" t="str">
            <v>111GP</v>
          </cell>
          <cell r="I144">
            <v>-10940472.657076685</v>
          </cell>
          <cell r="L144">
            <v>0</v>
          </cell>
          <cell r="M144">
            <v>0</v>
          </cell>
          <cell r="N144">
            <v>0</v>
          </cell>
          <cell r="O144">
            <v>0</v>
          </cell>
          <cell r="P144">
            <v>0</v>
          </cell>
          <cell r="Q144">
            <v>0</v>
          </cell>
          <cell r="R144">
            <v>0</v>
          </cell>
          <cell r="S144">
            <v>0</v>
          </cell>
          <cell r="T144">
            <v>0</v>
          </cell>
        </row>
        <row r="145">
          <cell r="A145" t="str">
            <v>111GPUT</v>
          </cell>
          <cell r="B145" t="str">
            <v>111GP</v>
          </cell>
          <cell r="D145">
            <v>-11745.500000000058</v>
          </cell>
          <cell r="F145" t="str">
            <v>111GPUT</v>
          </cell>
          <cell r="G145" t="str">
            <v>111GP</v>
          </cell>
          <cell r="I145">
            <v>-11745.500000000058</v>
          </cell>
          <cell r="L145">
            <v>0</v>
          </cell>
          <cell r="M145">
            <v>0</v>
          </cell>
          <cell r="N145">
            <v>0</v>
          </cell>
          <cell r="O145">
            <v>0</v>
          </cell>
          <cell r="P145">
            <v>0</v>
          </cell>
          <cell r="Q145">
            <v>0</v>
          </cell>
          <cell r="R145">
            <v>0</v>
          </cell>
          <cell r="S145">
            <v>0</v>
          </cell>
          <cell r="T145">
            <v>0</v>
          </cell>
        </row>
        <row r="146">
          <cell r="A146" t="str">
            <v>111GPWA</v>
          </cell>
          <cell r="B146" t="str">
            <v>111GP</v>
          </cell>
          <cell r="D146">
            <v>-1524733.1664907108</v>
          </cell>
          <cell r="F146" t="str">
            <v>111GPWA</v>
          </cell>
          <cell r="G146" t="str">
            <v>111GP</v>
          </cell>
          <cell r="I146">
            <v>-1524733.1664907108</v>
          </cell>
          <cell r="L146">
            <v>0</v>
          </cell>
          <cell r="M146">
            <v>0</v>
          </cell>
          <cell r="N146">
            <v>0</v>
          </cell>
          <cell r="O146">
            <v>0</v>
          </cell>
          <cell r="P146">
            <v>0</v>
          </cell>
          <cell r="Q146">
            <v>0</v>
          </cell>
          <cell r="R146">
            <v>0</v>
          </cell>
          <cell r="S146">
            <v>0</v>
          </cell>
          <cell r="T146">
            <v>0</v>
          </cell>
        </row>
        <row r="147">
          <cell r="A147" t="str">
            <v>111GPWYP</v>
          </cell>
          <cell r="B147" t="str">
            <v>111GP</v>
          </cell>
          <cell r="D147">
            <v>-7050402.322972998</v>
          </cell>
          <cell r="F147" t="str">
            <v>111GPWYP</v>
          </cell>
          <cell r="G147" t="str">
            <v>111GP</v>
          </cell>
          <cell r="I147">
            <v>-7050402.322972998</v>
          </cell>
          <cell r="L147">
            <v>0</v>
          </cell>
          <cell r="M147">
            <v>0</v>
          </cell>
          <cell r="N147">
            <v>0</v>
          </cell>
          <cell r="O147">
            <v>0</v>
          </cell>
          <cell r="P147">
            <v>0</v>
          </cell>
          <cell r="Q147">
            <v>0</v>
          </cell>
          <cell r="R147">
            <v>0</v>
          </cell>
          <cell r="S147">
            <v>0</v>
          </cell>
          <cell r="T147">
            <v>0</v>
          </cell>
        </row>
        <row r="148">
          <cell r="A148" t="str">
            <v>111GPWYU</v>
          </cell>
          <cell r="B148" t="str">
            <v>111GP</v>
          </cell>
          <cell r="D148">
            <v>-31318.830000000013</v>
          </cell>
          <cell r="F148" t="str">
            <v>111GPWYU</v>
          </cell>
          <cell r="G148" t="str">
            <v>111GP</v>
          </cell>
          <cell r="I148">
            <v>-31318.830000000013</v>
          </cell>
          <cell r="L148">
            <v>0</v>
          </cell>
          <cell r="M148">
            <v>0</v>
          </cell>
          <cell r="N148">
            <v>0</v>
          </cell>
          <cell r="O148">
            <v>0</v>
          </cell>
          <cell r="P148">
            <v>0</v>
          </cell>
          <cell r="Q148">
            <v>0</v>
          </cell>
          <cell r="R148">
            <v>0</v>
          </cell>
          <cell r="S148">
            <v>0</v>
          </cell>
          <cell r="T148">
            <v>0</v>
          </cell>
        </row>
        <row r="149">
          <cell r="A149" t="str">
            <v>111HPDGP</v>
          </cell>
          <cell r="B149" t="str">
            <v>111HP</v>
          </cell>
          <cell r="D149">
            <v>-344575.42</v>
          </cell>
          <cell r="F149" t="str">
            <v>111HPDGP</v>
          </cell>
          <cell r="G149" t="str">
            <v>111HP</v>
          </cell>
          <cell r="I149">
            <v>-344575.42</v>
          </cell>
          <cell r="L149">
            <v>0</v>
          </cell>
          <cell r="M149">
            <v>0</v>
          </cell>
          <cell r="N149">
            <v>0</v>
          </cell>
          <cell r="O149">
            <v>0</v>
          </cell>
          <cell r="P149">
            <v>0</v>
          </cell>
          <cell r="Q149">
            <v>0</v>
          </cell>
          <cell r="R149">
            <v>0</v>
          </cell>
          <cell r="S149">
            <v>0</v>
          </cell>
          <cell r="T149">
            <v>0</v>
          </cell>
        </row>
        <row r="150">
          <cell r="A150" t="str">
            <v>111HPSG-P</v>
          </cell>
          <cell r="B150" t="str">
            <v>111HP</v>
          </cell>
          <cell r="D150">
            <v>-11004.060456615998</v>
          </cell>
          <cell r="F150" t="str">
            <v>111HPSG-P</v>
          </cell>
          <cell r="G150" t="str">
            <v>111HP</v>
          </cell>
          <cell r="I150">
            <v>-11004.060456615998</v>
          </cell>
          <cell r="L150">
            <v>0</v>
          </cell>
          <cell r="M150">
            <v>0</v>
          </cell>
          <cell r="N150">
            <v>0</v>
          </cell>
          <cell r="O150">
            <v>0</v>
          </cell>
          <cell r="P150">
            <v>0</v>
          </cell>
          <cell r="Q150">
            <v>0</v>
          </cell>
          <cell r="R150">
            <v>0</v>
          </cell>
          <cell r="S150">
            <v>0</v>
          </cell>
          <cell r="T150">
            <v>0</v>
          </cell>
        </row>
        <row r="151">
          <cell r="A151" t="str">
            <v>111HPSG-U</v>
          </cell>
          <cell r="B151" t="str">
            <v>111HP</v>
          </cell>
          <cell r="D151">
            <v>-428887.95786434156</v>
          </cell>
          <cell r="F151" t="str">
            <v>111HPSG-U</v>
          </cell>
          <cell r="G151" t="str">
            <v>111HP</v>
          </cell>
          <cell r="I151">
            <v>-428887.95786434156</v>
          </cell>
          <cell r="L151">
            <v>0</v>
          </cell>
          <cell r="M151">
            <v>0</v>
          </cell>
          <cell r="N151">
            <v>0</v>
          </cell>
          <cell r="O151">
            <v>0</v>
          </cell>
          <cell r="P151">
            <v>0</v>
          </cell>
          <cell r="Q151">
            <v>0</v>
          </cell>
          <cell r="R151">
            <v>0</v>
          </cell>
          <cell r="S151">
            <v>0</v>
          </cell>
          <cell r="T151">
            <v>0</v>
          </cell>
        </row>
        <row r="152">
          <cell r="A152" t="str">
            <v>111IPCN</v>
          </cell>
          <cell r="B152" t="str">
            <v>111IP</v>
          </cell>
          <cell r="D152">
            <v>-93810715.751154155</v>
          </cell>
          <cell r="F152" t="str">
            <v>111IPCN</v>
          </cell>
          <cell r="G152" t="str">
            <v>111IP</v>
          </cell>
          <cell r="I152">
            <v>-93810715.751154155</v>
          </cell>
          <cell r="L152">
            <v>0</v>
          </cell>
          <cell r="M152">
            <v>0</v>
          </cell>
          <cell r="N152">
            <v>0</v>
          </cell>
          <cell r="O152">
            <v>0</v>
          </cell>
          <cell r="P152">
            <v>0</v>
          </cell>
          <cell r="Q152">
            <v>0</v>
          </cell>
          <cell r="R152">
            <v>0</v>
          </cell>
          <cell r="S152">
            <v>0</v>
          </cell>
          <cell r="T152">
            <v>0</v>
          </cell>
        </row>
        <row r="153">
          <cell r="A153" t="str">
            <v>111IPDGP</v>
          </cell>
          <cell r="B153" t="str">
            <v>111IP</v>
          </cell>
          <cell r="D153">
            <v>111973.7968813295</v>
          </cell>
          <cell r="F153" t="str">
            <v>111IPDGP</v>
          </cell>
          <cell r="G153" t="str">
            <v>111IP</v>
          </cell>
          <cell r="I153">
            <v>111973.7968813295</v>
          </cell>
          <cell r="L153">
            <v>0</v>
          </cell>
          <cell r="M153">
            <v>0</v>
          </cell>
          <cell r="N153">
            <v>0</v>
          </cell>
          <cell r="O153">
            <v>0</v>
          </cell>
          <cell r="P153">
            <v>0</v>
          </cell>
          <cell r="Q153">
            <v>0</v>
          </cell>
          <cell r="R153">
            <v>0</v>
          </cell>
          <cell r="S153">
            <v>0</v>
          </cell>
          <cell r="T153">
            <v>0</v>
          </cell>
        </row>
        <row r="154">
          <cell r="A154" t="str">
            <v>111IPDGU</v>
          </cell>
          <cell r="B154" t="str">
            <v>111IP</v>
          </cell>
          <cell r="D154">
            <v>-349396.2604835775</v>
          </cell>
          <cell r="F154" t="str">
            <v>111IPDGU</v>
          </cell>
          <cell r="G154" t="str">
            <v>111IP</v>
          </cell>
          <cell r="I154">
            <v>-349396.2604835775</v>
          </cell>
          <cell r="L154">
            <v>0</v>
          </cell>
          <cell r="M154">
            <v>0</v>
          </cell>
          <cell r="N154">
            <v>0</v>
          </cell>
          <cell r="O154">
            <v>0</v>
          </cell>
          <cell r="P154">
            <v>0</v>
          </cell>
          <cell r="Q154">
            <v>0</v>
          </cell>
          <cell r="R154">
            <v>0</v>
          </cell>
          <cell r="S154">
            <v>0</v>
          </cell>
          <cell r="T154">
            <v>0</v>
          </cell>
        </row>
        <row r="155">
          <cell r="A155" t="str">
            <v>111IPID</v>
          </cell>
          <cell r="B155" t="str">
            <v>111IP</v>
          </cell>
          <cell r="D155">
            <v>-820814.66530875419</v>
          </cell>
          <cell r="F155" t="str">
            <v>111IPID</v>
          </cell>
          <cell r="G155" t="str">
            <v>111IP</v>
          </cell>
          <cell r="I155">
            <v>-820814.66530875419</v>
          </cell>
          <cell r="L155">
            <v>0</v>
          </cell>
          <cell r="M155">
            <v>0</v>
          </cell>
          <cell r="N155">
            <v>0</v>
          </cell>
          <cell r="O155">
            <v>0</v>
          </cell>
          <cell r="P155">
            <v>0</v>
          </cell>
          <cell r="Q155">
            <v>0</v>
          </cell>
          <cell r="R155">
            <v>0</v>
          </cell>
          <cell r="S155">
            <v>0</v>
          </cell>
          <cell r="T155">
            <v>0</v>
          </cell>
        </row>
        <row r="156">
          <cell r="A156" t="str">
            <v>111IPOR</v>
          </cell>
          <cell r="B156" t="str">
            <v>111IP</v>
          </cell>
          <cell r="D156">
            <v>145557.25973970041</v>
          </cell>
          <cell r="F156" t="str">
            <v>111IPOR</v>
          </cell>
          <cell r="G156" t="str">
            <v>111IP</v>
          </cell>
          <cell r="I156">
            <v>145557.25973970041</v>
          </cell>
          <cell r="L156">
            <v>0</v>
          </cell>
          <cell r="M156">
            <v>0</v>
          </cell>
          <cell r="N156">
            <v>0</v>
          </cell>
          <cell r="O156">
            <v>0</v>
          </cell>
          <cell r="P156">
            <v>0</v>
          </cell>
          <cell r="Q156">
            <v>0</v>
          </cell>
          <cell r="R156">
            <v>0</v>
          </cell>
          <cell r="S156">
            <v>0</v>
          </cell>
          <cell r="T156">
            <v>0</v>
          </cell>
        </row>
        <row r="157">
          <cell r="A157" t="str">
            <v>111IPSE</v>
          </cell>
          <cell r="B157" t="str">
            <v>111IP</v>
          </cell>
          <cell r="D157">
            <v>-1626187.2364272894</v>
          </cell>
          <cell r="F157" t="str">
            <v>111IPSE</v>
          </cell>
          <cell r="G157" t="str">
            <v>111IP</v>
          </cell>
          <cell r="I157">
            <v>-1626187.2364272894</v>
          </cell>
          <cell r="L157">
            <v>0</v>
          </cell>
          <cell r="M157">
            <v>0</v>
          </cell>
          <cell r="N157">
            <v>0</v>
          </cell>
          <cell r="O157">
            <v>0</v>
          </cell>
          <cell r="P157">
            <v>0</v>
          </cell>
          <cell r="Q157">
            <v>0</v>
          </cell>
          <cell r="R157">
            <v>0</v>
          </cell>
          <cell r="S157">
            <v>0</v>
          </cell>
          <cell r="T157">
            <v>0</v>
          </cell>
        </row>
        <row r="158">
          <cell r="A158" t="str">
            <v>111IPSG</v>
          </cell>
          <cell r="B158" t="str">
            <v>111IP</v>
          </cell>
          <cell r="D158">
            <v>-40549251.599202149</v>
          </cell>
          <cell r="F158" t="str">
            <v>111IPSG</v>
          </cell>
          <cell r="G158" t="str">
            <v>111IP</v>
          </cell>
          <cell r="I158">
            <v>-40549251.599202149</v>
          </cell>
          <cell r="L158">
            <v>0</v>
          </cell>
          <cell r="M158">
            <v>0</v>
          </cell>
          <cell r="N158">
            <v>0</v>
          </cell>
          <cell r="O158">
            <v>0</v>
          </cell>
          <cell r="P158">
            <v>0</v>
          </cell>
          <cell r="Q158">
            <v>0</v>
          </cell>
          <cell r="R158">
            <v>0</v>
          </cell>
          <cell r="S158">
            <v>0</v>
          </cell>
          <cell r="T158">
            <v>0</v>
          </cell>
        </row>
        <row r="159">
          <cell r="A159" t="str">
            <v>111IPSG-P</v>
          </cell>
          <cell r="B159" t="str">
            <v>111IP</v>
          </cell>
          <cell r="D159">
            <v>-11525622.229797581</v>
          </cell>
          <cell r="F159" t="str">
            <v>111IPSG-P</v>
          </cell>
          <cell r="G159" t="str">
            <v>111IP</v>
          </cell>
          <cell r="I159">
            <v>-11525622.229797581</v>
          </cell>
          <cell r="L159">
            <v>0</v>
          </cell>
          <cell r="M159">
            <v>0</v>
          </cell>
          <cell r="N159">
            <v>0</v>
          </cell>
          <cell r="O159">
            <v>0</v>
          </cell>
          <cell r="P159">
            <v>0</v>
          </cell>
          <cell r="Q159">
            <v>0</v>
          </cell>
          <cell r="R159">
            <v>0</v>
          </cell>
          <cell r="S159">
            <v>0</v>
          </cell>
          <cell r="T159">
            <v>0</v>
          </cell>
        </row>
        <row r="160">
          <cell r="A160" t="str">
            <v>111IPSG-U</v>
          </cell>
          <cell r="B160" t="str">
            <v>111IP</v>
          </cell>
          <cell r="D160">
            <v>-3422238.4095164374</v>
          </cell>
          <cell r="F160" t="str">
            <v>111IPSG-U</v>
          </cell>
          <cell r="G160" t="str">
            <v>111IP</v>
          </cell>
          <cell r="I160">
            <v>-3422238.4095164374</v>
          </cell>
          <cell r="L160">
            <v>0</v>
          </cell>
          <cell r="M160">
            <v>0</v>
          </cell>
          <cell r="N160">
            <v>0</v>
          </cell>
          <cell r="O160">
            <v>0</v>
          </cell>
          <cell r="P160">
            <v>0</v>
          </cell>
          <cell r="Q160">
            <v>0</v>
          </cell>
          <cell r="R160">
            <v>0</v>
          </cell>
          <cell r="S160">
            <v>0</v>
          </cell>
          <cell r="T160">
            <v>0</v>
          </cell>
        </row>
        <row r="161">
          <cell r="A161" t="str">
            <v>111IPSO</v>
          </cell>
          <cell r="B161" t="str">
            <v>111IP</v>
          </cell>
          <cell r="D161">
            <v>-284396049.9950366</v>
          </cell>
          <cell r="F161" t="str">
            <v>111IPSO</v>
          </cell>
          <cell r="G161" t="str">
            <v>111IP</v>
          </cell>
          <cell r="I161">
            <v>-284396049.9950366</v>
          </cell>
          <cell r="L161">
            <v>0</v>
          </cell>
          <cell r="M161">
            <v>0</v>
          </cell>
          <cell r="N161">
            <v>0</v>
          </cell>
          <cell r="O161">
            <v>0</v>
          </cell>
          <cell r="P161">
            <v>0</v>
          </cell>
          <cell r="Q161">
            <v>0</v>
          </cell>
          <cell r="R161">
            <v>0</v>
          </cell>
          <cell r="S161">
            <v>0</v>
          </cell>
          <cell r="T161">
            <v>0</v>
          </cell>
        </row>
        <row r="162">
          <cell r="A162" t="str">
            <v>111IPSSGCH</v>
          </cell>
          <cell r="B162" t="str">
            <v>111IP</v>
          </cell>
          <cell r="D162">
            <v>-41829.480000000003</v>
          </cell>
          <cell r="F162" t="str">
            <v>111IPSSGCH</v>
          </cell>
          <cell r="G162" t="str">
            <v>111IP</v>
          </cell>
          <cell r="I162">
            <v>-41829.480000000003</v>
          </cell>
          <cell r="L162">
            <v>0</v>
          </cell>
          <cell r="M162">
            <v>0</v>
          </cell>
          <cell r="N162">
            <v>0</v>
          </cell>
          <cell r="O162">
            <v>0</v>
          </cell>
          <cell r="P162">
            <v>0</v>
          </cell>
          <cell r="Q162">
            <v>0</v>
          </cell>
          <cell r="R162">
            <v>0</v>
          </cell>
          <cell r="S162">
            <v>0</v>
          </cell>
          <cell r="T162">
            <v>0</v>
          </cell>
        </row>
        <row r="163">
          <cell r="A163" t="str">
            <v>111IPUT</v>
          </cell>
          <cell r="B163" t="str">
            <v>111IP</v>
          </cell>
          <cell r="D163">
            <v>-13587.195621922432</v>
          </cell>
          <cell r="F163" t="str">
            <v>111IPUT</v>
          </cell>
          <cell r="G163" t="str">
            <v>111IP</v>
          </cell>
          <cell r="I163">
            <v>-13587.195621922432</v>
          </cell>
          <cell r="L163">
            <v>0</v>
          </cell>
          <cell r="M163">
            <v>0</v>
          </cell>
          <cell r="N163">
            <v>0</v>
          </cell>
          <cell r="O163">
            <v>0</v>
          </cell>
          <cell r="P163">
            <v>0</v>
          </cell>
          <cell r="Q163">
            <v>0</v>
          </cell>
          <cell r="R163">
            <v>0</v>
          </cell>
          <cell r="S163">
            <v>0</v>
          </cell>
          <cell r="T163">
            <v>0</v>
          </cell>
        </row>
        <row r="164">
          <cell r="A164" t="str">
            <v>111IPWA</v>
          </cell>
          <cell r="B164" t="str">
            <v>111IP</v>
          </cell>
          <cell r="D164">
            <v>-441.5867558388212</v>
          </cell>
          <cell r="F164" t="str">
            <v>111IPWA</v>
          </cell>
          <cell r="G164" t="str">
            <v>111IP</v>
          </cell>
          <cell r="I164">
            <v>-441.5867558388212</v>
          </cell>
          <cell r="L164">
            <v>0</v>
          </cell>
          <cell r="M164">
            <v>0</v>
          </cell>
          <cell r="N164">
            <v>0</v>
          </cell>
          <cell r="O164">
            <v>0</v>
          </cell>
          <cell r="P164">
            <v>0</v>
          </cell>
          <cell r="Q164">
            <v>0</v>
          </cell>
          <cell r="R164">
            <v>0</v>
          </cell>
          <cell r="S164">
            <v>0</v>
          </cell>
          <cell r="T164">
            <v>0</v>
          </cell>
        </row>
        <row r="165">
          <cell r="A165" t="str">
            <v>111IPWYP</v>
          </cell>
          <cell r="B165" t="str">
            <v>111IP</v>
          </cell>
          <cell r="D165">
            <v>-47616.89000000005</v>
          </cell>
          <cell r="F165" t="str">
            <v>111IPWYP</v>
          </cell>
          <cell r="G165" t="str">
            <v>111IP</v>
          </cell>
          <cell r="I165">
            <v>-47616.89000000005</v>
          </cell>
          <cell r="L165">
            <v>0</v>
          </cell>
          <cell r="M165">
            <v>0</v>
          </cell>
          <cell r="N165">
            <v>0</v>
          </cell>
          <cell r="O165">
            <v>0</v>
          </cell>
          <cell r="P165">
            <v>0</v>
          </cell>
          <cell r="Q165">
            <v>0</v>
          </cell>
          <cell r="R165">
            <v>0</v>
          </cell>
          <cell r="S165">
            <v>0</v>
          </cell>
          <cell r="T165">
            <v>0</v>
          </cell>
        </row>
        <row r="166">
          <cell r="A166" t="str">
            <v>114DGP</v>
          </cell>
          <cell r="B166" t="str">
            <v>114</v>
          </cell>
          <cell r="D166">
            <v>14560710.68</v>
          </cell>
          <cell r="F166" t="str">
            <v>114DGP</v>
          </cell>
          <cell r="G166" t="str">
            <v>114</v>
          </cell>
          <cell r="I166">
            <v>14560710.68</v>
          </cell>
          <cell r="L166">
            <v>0</v>
          </cell>
          <cell r="M166">
            <v>0</v>
          </cell>
          <cell r="N166">
            <v>0</v>
          </cell>
          <cell r="O166">
            <v>0</v>
          </cell>
          <cell r="P166">
            <v>0</v>
          </cell>
          <cell r="Q166">
            <v>0</v>
          </cell>
          <cell r="R166">
            <v>0</v>
          </cell>
          <cell r="S166">
            <v>0</v>
          </cell>
          <cell r="T166">
            <v>0</v>
          </cell>
        </row>
        <row r="167">
          <cell r="A167" t="str">
            <v>114SG</v>
          </cell>
          <cell r="B167" t="str">
            <v>114</v>
          </cell>
          <cell r="D167">
            <v>142633069.06999999</v>
          </cell>
          <cell r="F167" t="str">
            <v>114SG</v>
          </cell>
          <cell r="G167" t="str">
            <v>114</v>
          </cell>
          <cell r="I167">
            <v>142633069.06999999</v>
          </cell>
          <cell r="L167">
            <v>0</v>
          </cell>
          <cell r="M167">
            <v>0</v>
          </cell>
          <cell r="N167">
            <v>0</v>
          </cell>
          <cell r="O167">
            <v>0</v>
          </cell>
          <cell r="P167">
            <v>0</v>
          </cell>
          <cell r="Q167">
            <v>0</v>
          </cell>
          <cell r="R167">
            <v>0</v>
          </cell>
          <cell r="S167">
            <v>0</v>
          </cell>
          <cell r="T167">
            <v>0</v>
          </cell>
        </row>
        <row r="168">
          <cell r="A168" t="str">
            <v>115DGP</v>
          </cell>
          <cell r="B168" t="str">
            <v>115</v>
          </cell>
          <cell r="D168">
            <v>-11564315.57</v>
          </cell>
          <cell r="F168" t="str">
            <v>115DGP</v>
          </cell>
          <cell r="G168" t="str">
            <v>115</v>
          </cell>
          <cell r="I168">
            <v>-11564315.57</v>
          </cell>
          <cell r="L168">
            <v>0</v>
          </cell>
          <cell r="M168">
            <v>0</v>
          </cell>
          <cell r="N168">
            <v>0</v>
          </cell>
          <cell r="O168">
            <v>0</v>
          </cell>
          <cell r="P168">
            <v>0</v>
          </cell>
          <cell r="Q168">
            <v>0</v>
          </cell>
          <cell r="R168">
            <v>0</v>
          </cell>
          <cell r="S168">
            <v>0</v>
          </cell>
          <cell r="T168">
            <v>0</v>
          </cell>
        </row>
        <row r="169">
          <cell r="A169" t="str">
            <v>115SG</v>
          </cell>
          <cell r="B169" t="str">
            <v>115</v>
          </cell>
          <cell r="D169">
            <v>-90241910.400000006</v>
          </cell>
          <cell r="F169" t="str">
            <v>115SG</v>
          </cell>
          <cell r="G169" t="str">
            <v>115</v>
          </cell>
          <cell r="I169">
            <v>-90241910.400000006</v>
          </cell>
          <cell r="L169">
            <v>0</v>
          </cell>
          <cell r="M169">
            <v>0</v>
          </cell>
          <cell r="N169">
            <v>0</v>
          </cell>
          <cell r="O169">
            <v>0</v>
          </cell>
          <cell r="P169">
            <v>0</v>
          </cell>
          <cell r="Q169">
            <v>0</v>
          </cell>
          <cell r="R169">
            <v>0</v>
          </cell>
          <cell r="S169">
            <v>0</v>
          </cell>
          <cell r="T169">
            <v>0</v>
          </cell>
        </row>
        <row r="170">
          <cell r="A170" t="str">
            <v>124CA</v>
          </cell>
          <cell r="B170" t="str">
            <v>124</v>
          </cell>
          <cell r="D170">
            <v>400445.39</v>
          </cell>
          <cell r="F170" t="str">
            <v>124CA</v>
          </cell>
          <cell r="G170" t="str">
            <v>124</v>
          </cell>
          <cell r="I170">
            <v>400445.39</v>
          </cell>
          <cell r="L170">
            <v>0</v>
          </cell>
          <cell r="M170">
            <v>0</v>
          </cell>
          <cell r="N170">
            <v>0</v>
          </cell>
          <cell r="O170">
            <v>0</v>
          </cell>
          <cell r="P170">
            <v>0</v>
          </cell>
          <cell r="Q170">
            <v>0</v>
          </cell>
          <cell r="R170">
            <v>0</v>
          </cell>
          <cell r="S170">
            <v>0</v>
          </cell>
          <cell r="T170">
            <v>0</v>
          </cell>
        </row>
        <row r="171">
          <cell r="A171" t="str">
            <v>124ID</v>
          </cell>
          <cell r="B171" t="str">
            <v>124</v>
          </cell>
          <cell r="D171">
            <v>36640.9</v>
          </cell>
          <cell r="F171" t="str">
            <v>124ID</v>
          </cell>
          <cell r="G171" t="str">
            <v>124</v>
          </cell>
          <cell r="I171">
            <v>36640.9</v>
          </cell>
          <cell r="L171">
            <v>0</v>
          </cell>
          <cell r="M171">
            <v>0</v>
          </cell>
          <cell r="N171">
            <v>0</v>
          </cell>
          <cell r="O171">
            <v>0</v>
          </cell>
          <cell r="P171">
            <v>0</v>
          </cell>
          <cell r="Q171">
            <v>0</v>
          </cell>
          <cell r="R171">
            <v>0</v>
          </cell>
          <cell r="S171">
            <v>0</v>
          </cell>
          <cell r="T171">
            <v>0</v>
          </cell>
        </row>
        <row r="172">
          <cell r="A172" t="str">
            <v>124OR</v>
          </cell>
          <cell r="B172" t="str">
            <v>124</v>
          </cell>
          <cell r="D172">
            <v>0.17</v>
          </cell>
          <cell r="F172" t="str">
            <v>124OR</v>
          </cell>
          <cell r="G172" t="str">
            <v>124</v>
          </cell>
          <cell r="I172">
            <v>0.17</v>
          </cell>
          <cell r="L172">
            <v>0</v>
          </cell>
          <cell r="M172">
            <v>0</v>
          </cell>
          <cell r="N172">
            <v>0</v>
          </cell>
          <cell r="O172">
            <v>0</v>
          </cell>
          <cell r="P172">
            <v>0</v>
          </cell>
          <cell r="Q172">
            <v>0</v>
          </cell>
          <cell r="R172">
            <v>0</v>
          </cell>
          <cell r="S172">
            <v>0</v>
          </cell>
          <cell r="T172">
            <v>0</v>
          </cell>
        </row>
        <row r="173">
          <cell r="A173" t="str">
            <v>124OTHER</v>
          </cell>
          <cell r="B173" t="str">
            <v>124</v>
          </cell>
          <cell r="D173">
            <v>-4520401.8</v>
          </cell>
          <cell r="F173" t="str">
            <v>124OTHER</v>
          </cell>
          <cell r="G173" t="str">
            <v>124</v>
          </cell>
          <cell r="I173">
            <v>-4520401.8</v>
          </cell>
          <cell r="L173">
            <v>0</v>
          </cell>
          <cell r="M173">
            <v>0</v>
          </cell>
          <cell r="N173">
            <v>0</v>
          </cell>
          <cell r="O173">
            <v>0</v>
          </cell>
          <cell r="P173">
            <v>0</v>
          </cell>
          <cell r="Q173">
            <v>0</v>
          </cell>
          <cell r="R173">
            <v>0</v>
          </cell>
          <cell r="S173">
            <v>0</v>
          </cell>
          <cell r="T173">
            <v>0</v>
          </cell>
        </row>
        <row r="174">
          <cell r="A174" t="str">
            <v>124SO</v>
          </cell>
          <cell r="B174" t="str">
            <v>124</v>
          </cell>
          <cell r="D174">
            <v>-2464.1799999999998</v>
          </cell>
          <cell r="F174" t="str">
            <v>124SO</v>
          </cell>
          <cell r="G174" t="str">
            <v>124</v>
          </cell>
          <cell r="I174">
            <v>-2464.1799999999998</v>
          </cell>
          <cell r="L174">
            <v>0</v>
          </cell>
          <cell r="M174">
            <v>0</v>
          </cell>
          <cell r="N174">
            <v>0</v>
          </cell>
          <cell r="O174">
            <v>0</v>
          </cell>
          <cell r="P174">
            <v>0</v>
          </cell>
          <cell r="Q174">
            <v>0</v>
          </cell>
          <cell r="R174">
            <v>0</v>
          </cell>
          <cell r="S174">
            <v>0</v>
          </cell>
          <cell r="T174">
            <v>0</v>
          </cell>
        </row>
        <row r="175">
          <cell r="A175" t="str">
            <v>124UT</v>
          </cell>
          <cell r="B175" t="str">
            <v>124</v>
          </cell>
          <cell r="D175">
            <v>5234832.9400000004</v>
          </cell>
          <cell r="F175" t="str">
            <v>124UT</v>
          </cell>
          <cell r="G175" t="str">
            <v>124</v>
          </cell>
          <cell r="I175">
            <v>5234832.9400000004</v>
          </cell>
          <cell r="L175">
            <v>0</v>
          </cell>
          <cell r="M175">
            <v>0</v>
          </cell>
          <cell r="N175">
            <v>0</v>
          </cell>
          <cell r="O175">
            <v>0</v>
          </cell>
          <cell r="P175">
            <v>0</v>
          </cell>
          <cell r="Q175">
            <v>0</v>
          </cell>
          <cell r="R175">
            <v>0</v>
          </cell>
          <cell r="S175">
            <v>0</v>
          </cell>
          <cell r="T175">
            <v>0</v>
          </cell>
        </row>
        <row r="176">
          <cell r="A176" t="str">
            <v>124WA</v>
          </cell>
          <cell r="B176" t="str">
            <v>124</v>
          </cell>
          <cell r="D176">
            <v>2063755.6</v>
          </cell>
          <cell r="F176" t="str">
            <v>124WA</v>
          </cell>
          <cell r="G176" t="str">
            <v>124</v>
          </cell>
          <cell r="I176">
            <v>2063755.6</v>
          </cell>
          <cell r="L176">
            <v>0</v>
          </cell>
          <cell r="M176">
            <v>0</v>
          </cell>
          <cell r="N176">
            <v>0</v>
          </cell>
          <cell r="O176">
            <v>0</v>
          </cell>
          <cell r="P176">
            <v>0</v>
          </cell>
          <cell r="Q176">
            <v>0</v>
          </cell>
          <cell r="R176">
            <v>0</v>
          </cell>
          <cell r="S176">
            <v>0</v>
          </cell>
          <cell r="T176">
            <v>0</v>
          </cell>
        </row>
        <row r="177">
          <cell r="A177" t="str">
            <v>124WYP</v>
          </cell>
          <cell r="B177" t="str">
            <v>124</v>
          </cell>
          <cell r="D177">
            <v>117215.94</v>
          </cell>
          <cell r="F177" t="str">
            <v>124WYP</v>
          </cell>
          <cell r="G177" t="str">
            <v>124</v>
          </cell>
          <cell r="I177">
            <v>117215.94</v>
          </cell>
          <cell r="L177">
            <v>0</v>
          </cell>
          <cell r="M177">
            <v>0</v>
          </cell>
          <cell r="N177">
            <v>0</v>
          </cell>
          <cell r="O177">
            <v>0</v>
          </cell>
          <cell r="P177">
            <v>0</v>
          </cell>
          <cell r="Q177">
            <v>0</v>
          </cell>
          <cell r="R177">
            <v>0</v>
          </cell>
          <cell r="S177">
            <v>0</v>
          </cell>
          <cell r="T177">
            <v>0</v>
          </cell>
        </row>
        <row r="178">
          <cell r="A178" t="str">
            <v>124WYU</v>
          </cell>
          <cell r="B178" t="str">
            <v>124</v>
          </cell>
          <cell r="D178">
            <v>11717.03</v>
          </cell>
          <cell r="F178" t="str">
            <v>124WYU</v>
          </cell>
          <cell r="G178" t="str">
            <v>124</v>
          </cell>
          <cell r="I178">
            <v>11717.03</v>
          </cell>
          <cell r="L178">
            <v>0</v>
          </cell>
          <cell r="M178">
            <v>0</v>
          </cell>
          <cell r="N178">
            <v>0</v>
          </cell>
          <cell r="O178">
            <v>0</v>
          </cell>
          <cell r="P178">
            <v>0</v>
          </cell>
          <cell r="Q178">
            <v>0</v>
          </cell>
          <cell r="R178">
            <v>0</v>
          </cell>
          <cell r="S178">
            <v>0</v>
          </cell>
          <cell r="T178">
            <v>0</v>
          </cell>
        </row>
        <row r="179">
          <cell r="A179" t="str">
            <v>131SNP</v>
          </cell>
          <cell r="B179" t="str">
            <v>131</v>
          </cell>
          <cell r="D179">
            <v>0.14333329908549786</v>
          </cell>
          <cell r="F179" t="str">
            <v>131SNP</v>
          </cell>
          <cell r="G179" t="str">
            <v>131</v>
          </cell>
          <cell r="I179">
            <v>0.14333329908549786</v>
          </cell>
          <cell r="L179">
            <v>0</v>
          </cell>
          <cell r="M179">
            <v>0</v>
          </cell>
          <cell r="N179">
            <v>0</v>
          </cell>
          <cell r="O179">
            <v>0</v>
          </cell>
          <cell r="P179">
            <v>0</v>
          </cell>
          <cell r="Q179">
            <v>0</v>
          </cell>
          <cell r="R179">
            <v>0</v>
          </cell>
          <cell r="S179">
            <v>0</v>
          </cell>
          <cell r="T179">
            <v>0</v>
          </cell>
        </row>
        <row r="180">
          <cell r="A180" t="str">
            <v>135SG</v>
          </cell>
          <cell r="B180" t="str">
            <v>135</v>
          </cell>
          <cell r="D180">
            <v>2150.9166666669998</v>
          </cell>
          <cell r="F180" t="str">
            <v>135SG</v>
          </cell>
          <cell r="G180" t="str">
            <v>135</v>
          </cell>
          <cell r="I180">
            <v>2150.9166666669998</v>
          </cell>
          <cell r="L180">
            <v>0</v>
          </cell>
          <cell r="M180">
            <v>0</v>
          </cell>
          <cell r="N180">
            <v>0</v>
          </cell>
          <cell r="O180">
            <v>0</v>
          </cell>
          <cell r="P180">
            <v>0</v>
          </cell>
          <cell r="Q180">
            <v>0</v>
          </cell>
          <cell r="R180">
            <v>0</v>
          </cell>
          <cell r="S180">
            <v>0</v>
          </cell>
          <cell r="T180">
            <v>0</v>
          </cell>
        </row>
        <row r="181">
          <cell r="A181" t="str">
            <v>141SO</v>
          </cell>
          <cell r="B181" t="str">
            <v>141</v>
          </cell>
          <cell r="D181">
            <v>190712.75833333301</v>
          </cell>
          <cell r="F181" t="str">
            <v>141SO</v>
          </cell>
          <cell r="G181" t="str">
            <v>141</v>
          </cell>
          <cell r="I181">
            <v>190712.75833333301</v>
          </cell>
          <cell r="L181">
            <v>0</v>
          </cell>
          <cell r="M181">
            <v>0</v>
          </cell>
          <cell r="N181">
            <v>0</v>
          </cell>
          <cell r="O181">
            <v>0</v>
          </cell>
          <cell r="P181">
            <v>0</v>
          </cell>
          <cell r="Q181">
            <v>0</v>
          </cell>
          <cell r="R181">
            <v>0</v>
          </cell>
          <cell r="S181">
            <v>0</v>
          </cell>
          <cell r="T181">
            <v>0</v>
          </cell>
        </row>
        <row r="182">
          <cell r="A182" t="str">
            <v>143SO</v>
          </cell>
          <cell r="B182" t="str">
            <v>143</v>
          </cell>
          <cell r="D182">
            <v>26532240.295833301</v>
          </cell>
          <cell r="F182" t="str">
            <v>143SO</v>
          </cell>
          <cell r="G182" t="str">
            <v>143</v>
          </cell>
          <cell r="I182">
            <v>26532240.295833301</v>
          </cell>
          <cell r="L182">
            <v>0</v>
          </cell>
          <cell r="M182">
            <v>0</v>
          </cell>
          <cell r="N182">
            <v>0</v>
          </cell>
          <cell r="O182">
            <v>0</v>
          </cell>
          <cell r="P182">
            <v>0</v>
          </cell>
          <cell r="Q182">
            <v>0</v>
          </cell>
          <cell r="R182">
            <v>0</v>
          </cell>
          <cell r="S182">
            <v>0</v>
          </cell>
          <cell r="T182">
            <v>0</v>
          </cell>
        </row>
        <row r="183">
          <cell r="A183" t="str">
            <v>151SE</v>
          </cell>
          <cell r="B183" t="str">
            <v>151</v>
          </cell>
          <cell r="D183">
            <v>192970097.31265315</v>
          </cell>
          <cell r="F183" t="str">
            <v>151SE</v>
          </cell>
          <cell r="G183" t="str">
            <v>151</v>
          </cell>
          <cell r="I183">
            <v>192970097.31265315</v>
          </cell>
          <cell r="L183">
            <v>0</v>
          </cell>
          <cell r="M183">
            <v>0</v>
          </cell>
          <cell r="N183">
            <v>0</v>
          </cell>
          <cell r="O183">
            <v>0</v>
          </cell>
          <cell r="P183">
            <v>0</v>
          </cell>
          <cell r="Q183">
            <v>0</v>
          </cell>
          <cell r="R183">
            <v>0</v>
          </cell>
          <cell r="S183">
            <v>0</v>
          </cell>
          <cell r="T183">
            <v>0</v>
          </cell>
        </row>
        <row r="184">
          <cell r="A184" t="str">
            <v>151SSECH</v>
          </cell>
          <cell r="B184" t="str">
            <v>151</v>
          </cell>
          <cell r="D184">
            <v>7670338.5108189704</v>
          </cell>
          <cell r="F184" t="str">
            <v>151SSECH</v>
          </cell>
          <cell r="G184" t="str">
            <v>151</v>
          </cell>
          <cell r="I184">
            <v>7670338.5108189704</v>
          </cell>
          <cell r="L184">
            <v>0</v>
          </cell>
          <cell r="M184">
            <v>0</v>
          </cell>
          <cell r="N184">
            <v>0</v>
          </cell>
          <cell r="O184">
            <v>0</v>
          </cell>
          <cell r="P184">
            <v>0</v>
          </cell>
          <cell r="Q184">
            <v>0</v>
          </cell>
          <cell r="R184">
            <v>0</v>
          </cell>
          <cell r="S184">
            <v>0</v>
          </cell>
          <cell r="T184">
            <v>0</v>
          </cell>
        </row>
        <row r="185">
          <cell r="A185" t="str">
            <v>154CA</v>
          </cell>
          <cell r="B185" t="str">
            <v>154</v>
          </cell>
          <cell r="D185">
            <v>1311795.6499999999</v>
          </cell>
          <cell r="F185" t="str">
            <v>154CA</v>
          </cell>
          <cell r="G185" t="str">
            <v>154</v>
          </cell>
          <cell r="I185">
            <v>1311795.6499999999</v>
          </cell>
          <cell r="L185">
            <v>0</v>
          </cell>
          <cell r="M185">
            <v>0</v>
          </cell>
          <cell r="N185">
            <v>0</v>
          </cell>
          <cell r="O185">
            <v>0</v>
          </cell>
          <cell r="P185">
            <v>0</v>
          </cell>
          <cell r="Q185">
            <v>0</v>
          </cell>
          <cell r="R185">
            <v>0</v>
          </cell>
          <cell r="S185">
            <v>0</v>
          </cell>
          <cell r="T185">
            <v>0</v>
          </cell>
        </row>
        <row r="186">
          <cell r="A186" t="str">
            <v>154ID</v>
          </cell>
          <cell r="B186" t="str">
            <v>154</v>
          </cell>
          <cell r="D186">
            <v>5101210.43</v>
          </cell>
          <cell r="F186" t="str">
            <v>154ID</v>
          </cell>
          <cell r="G186" t="str">
            <v>154</v>
          </cell>
          <cell r="I186">
            <v>5101210.43</v>
          </cell>
          <cell r="L186">
            <v>0</v>
          </cell>
          <cell r="M186">
            <v>0</v>
          </cell>
          <cell r="N186">
            <v>0</v>
          </cell>
          <cell r="O186">
            <v>0</v>
          </cell>
          <cell r="P186">
            <v>0</v>
          </cell>
          <cell r="Q186">
            <v>0</v>
          </cell>
          <cell r="R186">
            <v>0</v>
          </cell>
          <cell r="S186">
            <v>0</v>
          </cell>
          <cell r="T186">
            <v>0</v>
          </cell>
        </row>
        <row r="187">
          <cell r="A187" t="str">
            <v>154OR</v>
          </cell>
          <cell r="B187" t="str">
            <v>154</v>
          </cell>
          <cell r="D187">
            <v>27830344.579999998</v>
          </cell>
          <cell r="F187" t="str">
            <v>154OR</v>
          </cell>
          <cell r="G187" t="str">
            <v>154</v>
          </cell>
          <cell r="I187">
            <v>27830344.579999998</v>
          </cell>
          <cell r="L187">
            <v>0</v>
          </cell>
          <cell r="M187">
            <v>0</v>
          </cell>
          <cell r="N187">
            <v>0</v>
          </cell>
          <cell r="O187">
            <v>0</v>
          </cell>
          <cell r="P187">
            <v>0</v>
          </cell>
          <cell r="Q187">
            <v>0</v>
          </cell>
          <cell r="R187">
            <v>0</v>
          </cell>
          <cell r="S187">
            <v>0</v>
          </cell>
          <cell r="T187">
            <v>0</v>
          </cell>
        </row>
        <row r="188">
          <cell r="A188" t="str">
            <v>154SE</v>
          </cell>
          <cell r="B188" t="str">
            <v>154</v>
          </cell>
          <cell r="D188">
            <v>4656652.1500000004</v>
          </cell>
          <cell r="F188" t="str">
            <v>154SE</v>
          </cell>
          <cell r="G188" t="str">
            <v>154</v>
          </cell>
          <cell r="I188">
            <v>4656652.1500000004</v>
          </cell>
          <cell r="L188">
            <v>0</v>
          </cell>
          <cell r="M188">
            <v>0</v>
          </cell>
          <cell r="N188">
            <v>0</v>
          </cell>
          <cell r="O188">
            <v>0</v>
          </cell>
          <cell r="P188">
            <v>0</v>
          </cell>
          <cell r="Q188">
            <v>0</v>
          </cell>
          <cell r="R188">
            <v>0</v>
          </cell>
          <cell r="S188">
            <v>0</v>
          </cell>
          <cell r="T188">
            <v>0</v>
          </cell>
        </row>
        <row r="189">
          <cell r="A189" t="str">
            <v>154SG</v>
          </cell>
          <cell r="B189" t="str">
            <v>154</v>
          </cell>
          <cell r="D189">
            <v>2224313.1800000002</v>
          </cell>
          <cell r="F189" t="str">
            <v>154SG</v>
          </cell>
          <cell r="G189" t="str">
            <v>154</v>
          </cell>
          <cell r="I189">
            <v>2224313.1800000002</v>
          </cell>
          <cell r="L189">
            <v>0</v>
          </cell>
          <cell r="M189">
            <v>0</v>
          </cell>
          <cell r="N189">
            <v>0</v>
          </cell>
          <cell r="O189">
            <v>0</v>
          </cell>
          <cell r="P189">
            <v>0</v>
          </cell>
          <cell r="Q189">
            <v>0</v>
          </cell>
          <cell r="R189">
            <v>0</v>
          </cell>
          <cell r="S189">
            <v>0</v>
          </cell>
          <cell r="T189">
            <v>0</v>
          </cell>
        </row>
        <row r="190">
          <cell r="A190" t="str">
            <v>154SNPD</v>
          </cell>
          <cell r="B190" t="str">
            <v>154</v>
          </cell>
          <cell r="D190">
            <v>-4383329.34</v>
          </cell>
          <cell r="F190" t="str">
            <v>154SNPD</v>
          </cell>
          <cell r="G190" t="str">
            <v>154</v>
          </cell>
          <cell r="I190">
            <v>-4383329.34</v>
          </cell>
          <cell r="L190">
            <v>0</v>
          </cell>
          <cell r="M190">
            <v>0</v>
          </cell>
          <cell r="N190">
            <v>0</v>
          </cell>
          <cell r="O190">
            <v>0</v>
          </cell>
          <cell r="P190">
            <v>0</v>
          </cell>
          <cell r="Q190">
            <v>0</v>
          </cell>
          <cell r="R190">
            <v>0</v>
          </cell>
          <cell r="S190">
            <v>0</v>
          </cell>
          <cell r="T190">
            <v>0</v>
          </cell>
        </row>
        <row r="191">
          <cell r="A191" t="str">
            <v>154SNPPH</v>
          </cell>
          <cell r="B191" t="str">
            <v>154</v>
          </cell>
          <cell r="D191">
            <v>-1859.7</v>
          </cell>
          <cell r="F191" t="str">
            <v>154SNPPH</v>
          </cell>
          <cell r="G191" t="str">
            <v>154</v>
          </cell>
          <cell r="I191">
            <v>-1859.7</v>
          </cell>
          <cell r="L191">
            <v>0</v>
          </cell>
          <cell r="M191">
            <v>0</v>
          </cell>
          <cell r="N191">
            <v>0</v>
          </cell>
          <cell r="O191">
            <v>0</v>
          </cell>
          <cell r="P191">
            <v>0</v>
          </cell>
          <cell r="Q191">
            <v>0</v>
          </cell>
          <cell r="R191">
            <v>0</v>
          </cell>
          <cell r="S191">
            <v>0</v>
          </cell>
          <cell r="T191">
            <v>0</v>
          </cell>
        </row>
        <row r="192">
          <cell r="A192" t="str">
            <v>154SNPPO</v>
          </cell>
          <cell r="B192" t="str">
            <v>154</v>
          </cell>
          <cell r="D192">
            <v>802285.5</v>
          </cell>
          <cell r="F192" t="str">
            <v>154SNPPO</v>
          </cell>
          <cell r="G192" t="str">
            <v>154</v>
          </cell>
          <cell r="I192">
            <v>802285.5</v>
          </cell>
          <cell r="L192">
            <v>0</v>
          </cell>
          <cell r="M192">
            <v>0</v>
          </cell>
          <cell r="N192">
            <v>0</v>
          </cell>
          <cell r="O192">
            <v>0</v>
          </cell>
          <cell r="P192">
            <v>0</v>
          </cell>
          <cell r="Q192">
            <v>0</v>
          </cell>
          <cell r="R192">
            <v>0</v>
          </cell>
          <cell r="S192">
            <v>0</v>
          </cell>
          <cell r="T192">
            <v>0</v>
          </cell>
        </row>
        <row r="193">
          <cell r="A193" t="str">
            <v>154SNPPS</v>
          </cell>
          <cell r="B193" t="str">
            <v>154</v>
          </cell>
          <cell r="D193">
            <v>76721286.920000002</v>
          </cell>
          <cell r="F193" t="str">
            <v>154SNPPS</v>
          </cell>
          <cell r="G193" t="str">
            <v>154</v>
          </cell>
          <cell r="I193">
            <v>76721286.920000002</v>
          </cell>
          <cell r="L193">
            <v>0</v>
          </cell>
          <cell r="M193">
            <v>0</v>
          </cell>
          <cell r="N193">
            <v>0</v>
          </cell>
          <cell r="O193">
            <v>0</v>
          </cell>
          <cell r="P193">
            <v>0</v>
          </cell>
          <cell r="Q193">
            <v>0</v>
          </cell>
          <cell r="R193">
            <v>0</v>
          </cell>
          <cell r="S193">
            <v>0</v>
          </cell>
          <cell r="T193">
            <v>0</v>
          </cell>
        </row>
        <row r="194">
          <cell r="A194" t="str">
            <v>154SO</v>
          </cell>
          <cell r="B194" t="str">
            <v>154</v>
          </cell>
          <cell r="D194">
            <v>-138028</v>
          </cell>
          <cell r="F194" t="str">
            <v>154SO</v>
          </cell>
          <cell r="G194" t="str">
            <v>154</v>
          </cell>
          <cell r="I194">
            <v>-138028</v>
          </cell>
          <cell r="L194">
            <v>0</v>
          </cell>
          <cell r="M194">
            <v>0</v>
          </cell>
          <cell r="N194">
            <v>0</v>
          </cell>
          <cell r="O194">
            <v>0</v>
          </cell>
          <cell r="P194">
            <v>0</v>
          </cell>
          <cell r="Q194">
            <v>0</v>
          </cell>
          <cell r="R194">
            <v>0</v>
          </cell>
          <cell r="S194">
            <v>0</v>
          </cell>
          <cell r="T194">
            <v>0</v>
          </cell>
        </row>
        <row r="195">
          <cell r="A195" t="str">
            <v>154UT</v>
          </cell>
          <cell r="B195" t="str">
            <v>154</v>
          </cell>
          <cell r="D195">
            <v>39220820.789999999</v>
          </cell>
          <cell r="F195" t="str">
            <v>154UT</v>
          </cell>
          <cell r="G195" t="str">
            <v>154</v>
          </cell>
          <cell r="I195">
            <v>39220820.789999999</v>
          </cell>
          <cell r="L195">
            <v>0</v>
          </cell>
          <cell r="M195">
            <v>0</v>
          </cell>
          <cell r="N195">
            <v>0</v>
          </cell>
          <cell r="O195">
            <v>0</v>
          </cell>
          <cell r="P195">
            <v>0</v>
          </cell>
          <cell r="Q195">
            <v>0</v>
          </cell>
          <cell r="R195">
            <v>0</v>
          </cell>
          <cell r="S195">
            <v>0</v>
          </cell>
          <cell r="T195">
            <v>0</v>
          </cell>
        </row>
        <row r="196">
          <cell r="A196" t="str">
            <v>154WA</v>
          </cell>
          <cell r="B196" t="str">
            <v>154</v>
          </cell>
          <cell r="D196">
            <v>6697755.3499999996</v>
          </cell>
          <cell r="F196" t="str">
            <v>154WA</v>
          </cell>
          <cell r="G196" t="str">
            <v>154</v>
          </cell>
          <cell r="I196">
            <v>6697755.3499999996</v>
          </cell>
          <cell r="L196">
            <v>0</v>
          </cell>
          <cell r="M196">
            <v>0</v>
          </cell>
          <cell r="N196">
            <v>0</v>
          </cell>
          <cell r="O196">
            <v>0</v>
          </cell>
          <cell r="P196">
            <v>0</v>
          </cell>
          <cell r="Q196">
            <v>0</v>
          </cell>
          <cell r="R196">
            <v>0</v>
          </cell>
          <cell r="S196">
            <v>0</v>
          </cell>
          <cell r="T196">
            <v>0</v>
          </cell>
        </row>
        <row r="197">
          <cell r="A197" t="str">
            <v>154WYP</v>
          </cell>
          <cell r="B197" t="str">
            <v>154</v>
          </cell>
          <cell r="D197">
            <v>8476768.0899999999</v>
          </cell>
          <cell r="F197" t="str">
            <v>154WYP</v>
          </cell>
          <cell r="G197" t="str">
            <v>154</v>
          </cell>
          <cell r="I197">
            <v>8476768.0899999999</v>
          </cell>
          <cell r="L197">
            <v>0</v>
          </cell>
          <cell r="M197">
            <v>0</v>
          </cell>
          <cell r="N197">
            <v>0</v>
          </cell>
          <cell r="O197">
            <v>0</v>
          </cell>
          <cell r="P197">
            <v>0</v>
          </cell>
          <cell r="Q197">
            <v>0</v>
          </cell>
          <cell r="R197">
            <v>0</v>
          </cell>
          <cell r="S197">
            <v>0</v>
          </cell>
          <cell r="T197">
            <v>0</v>
          </cell>
        </row>
        <row r="198">
          <cell r="A198" t="str">
            <v>154WYU</v>
          </cell>
          <cell r="B198" t="str">
            <v>154</v>
          </cell>
          <cell r="D198">
            <v>1555352.99</v>
          </cell>
          <cell r="F198" t="str">
            <v>154WYU</v>
          </cell>
          <cell r="G198" t="str">
            <v>154</v>
          </cell>
          <cell r="I198">
            <v>1555352.99</v>
          </cell>
          <cell r="L198">
            <v>0</v>
          </cell>
          <cell r="M198">
            <v>0</v>
          </cell>
          <cell r="N198">
            <v>0</v>
          </cell>
          <cell r="O198">
            <v>0</v>
          </cell>
          <cell r="P198">
            <v>0</v>
          </cell>
          <cell r="Q198">
            <v>0</v>
          </cell>
          <cell r="R198">
            <v>0</v>
          </cell>
          <cell r="S198">
            <v>0</v>
          </cell>
          <cell r="T198">
            <v>0</v>
          </cell>
        </row>
        <row r="199">
          <cell r="A199" t="str">
            <v>165GPS</v>
          </cell>
          <cell r="B199" t="str">
            <v>165</v>
          </cell>
          <cell r="D199">
            <v>8912909.75</v>
          </cell>
          <cell r="F199" t="str">
            <v>165GPS</v>
          </cell>
          <cell r="G199" t="str">
            <v>165</v>
          </cell>
          <cell r="I199">
            <v>8912909.75</v>
          </cell>
          <cell r="L199">
            <v>0</v>
          </cell>
          <cell r="M199">
            <v>0</v>
          </cell>
          <cell r="N199">
            <v>0</v>
          </cell>
          <cell r="O199">
            <v>0</v>
          </cell>
          <cell r="P199">
            <v>0</v>
          </cell>
          <cell r="Q199">
            <v>0</v>
          </cell>
          <cell r="R199">
            <v>0</v>
          </cell>
          <cell r="S199">
            <v>0</v>
          </cell>
          <cell r="T199">
            <v>0</v>
          </cell>
        </row>
        <row r="200">
          <cell r="A200" t="str">
            <v>165ID</v>
          </cell>
          <cell r="B200" t="str">
            <v>165</v>
          </cell>
          <cell r="D200">
            <v>230636.42</v>
          </cell>
          <cell r="F200" t="str">
            <v>165ID</v>
          </cell>
          <cell r="G200" t="str">
            <v>165</v>
          </cell>
          <cell r="I200">
            <v>230636.42</v>
          </cell>
          <cell r="L200">
            <v>0</v>
          </cell>
          <cell r="M200">
            <v>0</v>
          </cell>
          <cell r="N200">
            <v>0</v>
          </cell>
          <cell r="O200">
            <v>0</v>
          </cell>
          <cell r="P200">
            <v>0</v>
          </cell>
          <cell r="Q200">
            <v>0</v>
          </cell>
          <cell r="R200">
            <v>0</v>
          </cell>
          <cell r="S200">
            <v>0</v>
          </cell>
          <cell r="T200">
            <v>0</v>
          </cell>
        </row>
        <row r="201">
          <cell r="A201" t="str">
            <v>165OR</v>
          </cell>
          <cell r="B201" t="str">
            <v>165</v>
          </cell>
          <cell r="D201">
            <v>1075194.72</v>
          </cell>
          <cell r="F201" t="str">
            <v>165OR</v>
          </cell>
          <cell r="G201" t="str">
            <v>165</v>
          </cell>
          <cell r="I201">
            <v>1075194.72</v>
          </cell>
          <cell r="L201">
            <v>0</v>
          </cell>
          <cell r="M201">
            <v>0</v>
          </cell>
          <cell r="N201">
            <v>0</v>
          </cell>
          <cell r="O201">
            <v>0</v>
          </cell>
          <cell r="P201">
            <v>0</v>
          </cell>
          <cell r="Q201">
            <v>0</v>
          </cell>
          <cell r="R201">
            <v>0</v>
          </cell>
          <cell r="S201">
            <v>0</v>
          </cell>
          <cell r="T201">
            <v>0</v>
          </cell>
        </row>
        <row r="202">
          <cell r="A202" t="str">
            <v>165SE</v>
          </cell>
          <cell r="B202" t="str">
            <v>165</v>
          </cell>
          <cell r="D202">
            <v>2880957.96</v>
          </cell>
          <cell r="F202" t="str">
            <v>165SE</v>
          </cell>
          <cell r="G202" t="str">
            <v>165</v>
          </cell>
          <cell r="I202">
            <v>2880957.96</v>
          </cell>
          <cell r="L202">
            <v>0</v>
          </cell>
          <cell r="M202">
            <v>0</v>
          </cell>
          <cell r="N202">
            <v>0</v>
          </cell>
          <cell r="O202">
            <v>0</v>
          </cell>
          <cell r="P202">
            <v>0</v>
          </cell>
          <cell r="Q202">
            <v>0</v>
          </cell>
          <cell r="R202">
            <v>0</v>
          </cell>
          <cell r="S202">
            <v>0</v>
          </cell>
          <cell r="T202">
            <v>0</v>
          </cell>
        </row>
        <row r="203">
          <cell r="A203" t="str">
            <v>165SG</v>
          </cell>
          <cell r="B203" t="str">
            <v>165</v>
          </cell>
          <cell r="D203">
            <v>3813910.32</v>
          </cell>
          <cell r="F203" t="str">
            <v>165SG</v>
          </cell>
          <cell r="G203" t="str">
            <v>165</v>
          </cell>
          <cell r="I203">
            <v>3813910.32</v>
          </cell>
          <cell r="L203">
            <v>0</v>
          </cell>
          <cell r="M203">
            <v>0</v>
          </cell>
          <cell r="N203">
            <v>0</v>
          </cell>
          <cell r="O203">
            <v>0</v>
          </cell>
          <cell r="P203">
            <v>0</v>
          </cell>
          <cell r="Q203">
            <v>0</v>
          </cell>
          <cell r="R203">
            <v>0</v>
          </cell>
          <cell r="S203">
            <v>0</v>
          </cell>
          <cell r="T203">
            <v>0</v>
          </cell>
        </row>
        <row r="204">
          <cell r="A204" t="str">
            <v>165SO</v>
          </cell>
          <cell r="B204" t="str">
            <v>165</v>
          </cell>
          <cell r="D204">
            <v>19788881.629999999</v>
          </cell>
          <cell r="F204" t="str">
            <v>165SO</v>
          </cell>
          <cell r="G204" t="str">
            <v>165</v>
          </cell>
          <cell r="I204">
            <v>19788881.629999999</v>
          </cell>
          <cell r="L204">
            <v>0</v>
          </cell>
          <cell r="M204">
            <v>0</v>
          </cell>
          <cell r="N204">
            <v>0</v>
          </cell>
          <cell r="O204">
            <v>0</v>
          </cell>
          <cell r="P204">
            <v>0</v>
          </cell>
          <cell r="Q204">
            <v>0</v>
          </cell>
          <cell r="R204">
            <v>0</v>
          </cell>
          <cell r="S204">
            <v>0</v>
          </cell>
          <cell r="T204">
            <v>0</v>
          </cell>
        </row>
        <row r="205">
          <cell r="A205" t="str">
            <v>165UT</v>
          </cell>
          <cell r="B205" t="str">
            <v>165</v>
          </cell>
          <cell r="D205">
            <v>1975368</v>
          </cell>
          <cell r="F205" t="str">
            <v>165UT</v>
          </cell>
          <cell r="G205" t="str">
            <v>165</v>
          </cell>
          <cell r="I205">
            <v>1975368</v>
          </cell>
          <cell r="L205">
            <v>0</v>
          </cell>
          <cell r="M205">
            <v>0</v>
          </cell>
          <cell r="N205">
            <v>0</v>
          </cell>
          <cell r="O205">
            <v>0</v>
          </cell>
          <cell r="P205">
            <v>0</v>
          </cell>
          <cell r="Q205">
            <v>0</v>
          </cell>
          <cell r="R205">
            <v>0</v>
          </cell>
          <cell r="S205">
            <v>0</v>
          </cell>
          <cell r="T205">
            <v>0</v>
          </cell>
        </row>
        <row r="206">
          <cell r="A206" t="str">
            <v>18222OR</v>
          </cell>
          <cell r="B206" t="str">
            <v>18222</v>
          </cell>
          <cell r="D206">
            <v>-141569.69</v>
          </cell>
          <cell r="F206" t="str">
            <v>18222OR</v>
          </cell>
          <cell r="G206" t="str">
            <v>18222</v>
          </cell>
          <cell r="I206">
            <v>-141569.69</v>
          </cell>
          <cell r="L206">
            <v>0</v>
          </cell>
          <cell r="M206">
            <v>0</v>
          </cell>
          <cell r="N206">
            <v>0</v>
          </cell>
          <cell r="O206">
            <v>0</v>
          </cell>
          <cell r="P206">
            <v>0</v>
          </cell>
          <cell r="Q206">
            <v>0</v>
          </cell>
          <cell r="R206">
            <v>0</v>
          </cell>
          <cell r="S206">
            <v>0</v>
          </cell>
          <cell r="T206">
            <v>0</v>
          </cell>
        </row>
        <row r="207">
          <cell r="A207" t="str">
            <v>18222TROJD</v>
          </cell>
          <cell r="B207" t="str">
            <v>18222</v>
          </cell>
          <cell r="D207">
            <v>99713.419999999925</v>
          </cell>
          <cell r="F207" t="str">
            <v>18222TROJD</v>
          </cell>
          <cell r="G207" t="str">
            <v>18222</v>
          </cell>
          <cell r="I207">
            <v>99713.419999999925</v>
          </cell>
          <cell r="L207">
            <v>0</v>
          </cell>
          <cell r="M207">
            <v>0</v>
          </cell>
          <cell r="N207">
            <v>0</v>
          </cell>
          <cell r="O207">
            <v>0</v>
          </cell>
          <cell r="P207">
            <v>0</v>
          </cell>
          <cell r="Q207">
            <v>0</v>
          </cell>
          <cell r="R207">
            <v>0</v>
          </cell>
          <cell r="S207">
            <v>0</v>
          </cell>
          <cell r="T207">
            <v>0</v>
          </cell>
        </row>
        <row r="208">
          <cell r="A208" t="str">
            <v>18222TROJP</v>
          </cell>
          <cell r="B208" t="str">
            <v>18222</v>
          </cell>
          <cell r="D208">
            <v>68097.370000000112</v>
          </cell>
          <cell r="F208" t="str">
            <v>18222TROJP</v>
          </cell>
          <cell r="G208" t="str">
            <v>18222</v>
          </cell>
          <cell r="I208">
            <v>68097.370000000112</v>
          </cell>
          <cell r="L208">
            <v>0</v>
          </cell>
          <cell r="M208">
            <v>0</v>
          </cell>
          <cell r="N208">
            <v>0</v>
          </cell>
          <cell r="O208">
            <v>0</v>
          </cell>
          <cell r="P208">
            <v>0</v>
          </cell>
          <cell r="Q208">
            <v>0</v>
          </cell>
          <cell r="R208">
            <v>0</v>
          </cell>
          <cell r="S208">
            <v>0</v>
          </cell>
          <cell r="T208">
            <v>0</v>
          </cell>
        </row>
        <row r="209">
          <cell r="A209" t="str">
            <v>18222WA</v>
          </cell>
          <cell r="B209" t="str">
            <v>18222</v>
          </cell>
          <cell r="D209">
            <v>-574512.06000000006</v>
          </cell>
          <cell r="F209" t="str">
            <v>18222WA</v>
          </cell>
          <cell r="G209" t="str">
            <v>18222</v>
          </cell>
          <cell r="I209">
            <v>-574512.06000000006</v>
          </cell>
          <cell r="L209">
            <v>0</v>
          </cell>
          <cell r="M209">
            <v>0</v>
          </cell>
          <cell r="N209">
            <v>0</v>
          </cell>
          <cell r="O209">
            <v>0</v>
          </cell>
          <cell r="P209">
            <v>0</v>
          </cell>
          <cell r="Q209">
            <v>0</v>
          </cell>
          <cell r="R209">
            <v>0</v>
          </cell>
          <cell r="S209">
            <v>0</v>
          </cell>
          <cell r="T209">
            <v>0</v>
          </cell>
        </row>
        <row r="210">
          <cell r="A210" t="str">
            <v>182MID</v>
          </cell>
          <cell r="B210" t="str">
            <v>182M</v>
          </cell>
          <cell r="D210">
            <v>-247861.13</v>
          </cell>
          <cell r="F210" t="str">
            <v>182MID</v>
          </cell>
          <cell r="G210" t="str">
            <v>182M</v>
          </cell>
          <cell r="I210">
            <v>-247861.13</v>
          </cell>
          <cell r="L210">
            <v>0</v>
          </cell>
          <cell r="M210">
            <v>0</v>
          </cell>
          <cell r="N210">
            <v>0</v>
          </cell>
          <cell r="O210">
            <v>0</v>
          </cell>
          <cell r="P210">
            <v>0</v>
          </cell>
          <cell r="Q210">
            <v>0</v>
          </cell>
          <cell r="R210">
            <v>0</v>
          </cell>
          <cell r="S210">
            <v>0</v>
          </cell>
          <cell r="T210">
            <v>0</v>
          </cell>
        </row>
        <row r="211">
          <cell r="A211" t="str">
            <v>182MOR</v>
          </cell>
          <cell r="B211" t="str">
            <v>182M</v>
          </cell>
          <cell r="D211">
            <v>5699976.7300000004</v>
          </cell>
          <cell r="F211" t="str">
            <v>182MOR</v>
          </cell>
          <cell r="G211" t="str">
            <v>182M</v>
          </cell>
          <cell r="I211">
            <v>5699976.7300000004</v>
          </cell>
          <cell r="L211">
            <v>0</v>
          </cell>
          <cell r="M211">
            <v>0</v>
          </cell>
          <cell r="N211">
            <v>0</v>
          </cell>
          <cell r="O211">
            <v>0</v>
          </cell>
          <cell r="P211">
            <v>0</v>
          </cell>
          <cell r="Q211">
            <v>0</v>
          </cell>
          <cell r="R211">
            <v>0</v>
          </cell>
          <cell r="S211">
            <v>0</v>
          </cell>
          <cell r="T211">
            <v>0</v>
          </cell>
        </row>
        <row r="212">
          <cell r="A212" t="str">
            <v>182MOTHER</v>
          </cell>
          <cell r="B212" t="str">
            <v>182M</v>
          </cell>
          <cell r="D212">
            <v>68507151.530000001</v>
          </cell>
          <cell r="F212" t="str">
            <v>182MOTHER</v>
          </cell>
          <cell r="G212" t="str">
            <v>182M</v>
          </cell>
          <cell r="I212">
            <v>68507151.530000001</v>
          </cell>
          <cell r="L212">
            <v>0</v>
          </cell>
          <cell r="M212">
            <v>0</v>
          </cell>
          <cell r="N212">
            <v>0</v>
          </cell>
          <cell r="O212">
            <v>0</v>
          </cell>
          <cell r="P212">
            <v>0</v>
          </cell>
          <cell r="Q212">
            <v>0</v>
          </cell>
          <cell r="R212">
            <v>0</v>
          </cell>
          <cell r="S212">
            <v>0</v>
          </cell>
          <cell r="T212">
            <v>0</v>
          </cell>
        </row>
        <row r="213">
          <cell r="A213" t="str">
            <v>182MSG</v>
          </cell>
          <cell r="B213" t="str">
            <v>182M</v>
          </cell>
          <cell r="D213">
            <v>5309283.32</v>
          </cell>
          <cell r="F213" t="str">
            <v>182MSG</v>
          </cell>
          <cell r="G213" t="str">
            <v>182M</v>
          </cell>
          <cell r="I213">
            <v>5309283.32</v>
          </cell>
          <cell r="L213">
            <v>0</v>
          </cell>
          <cell r="M213">
            <v>0</v>
          </cell>
          <cell r="N213">
            <v>0</v>
          </cell>
          <cell r="O213">
            <v>0</v>
          </cell>
          <cell r="P213">
            <v>0</v>
          </cell>
          <cell r="Q213">
            <v>0</v>
          </cell>
          <cell r="R213">
            <v>0</v>
          </cell>
          <cell r="S213">
            <v>0</v>
          </cell>
          <cell r="T213">
            <v>0</v>
          </cell>
        </row>
        <row r="214">
          <cell r="A214" t="str">
            <v>182MSGCT</v>
          </cell>
          <cell r="B214" t="str">
            <v>182M</v>
          </cell>
          <cell r="D214">
            <v>7389298.2599999998</v>
          </cell>
          <cell r="F214" t="str">
            <v>182MSGCT</v>
          </cell>
          <cell r="G214" t="str">
            <v>182M</v>
          </cell>
          <cell r="I214">
            <v>7389298.2599999998</v>
          </cell>
          <cell r="L214">
            <v>0</v>
          </cell>
          <cell r="M214">
            <v>0</v>
          </cell>
          <cell r="N214">
            <v>0</v>
          </cell>
          <cell r="O214">
            <v>0</v>
          </cell>
          <cell r="P214">
            <v>0</v>
          </cell>
          <cell r="Q214">
            <v>0</v>
          </cell>
          <cell r="R214">
            <v>0</v>
          </cell>
          <cell r="S214">
            <v>0</v>
          </cell>
          <cell r="T214">
            <v>0</v>
          </cell>
        </row>
        <row r="215">
          <cell r="A215" t="str">
            <v>182MSG-P</v>
          </cell>
          <cell r="B215" t="str">
            <v>182M</v>
          </cell>
          <cell r="D215">
            <v>-3043010</v>
          </cell>
          <cell r="F215" t="str">
            <v>182MSG-P</v>
          </cell>
          <cell r="G215" t="str">
            <v>182M</v>
          </cell>
          <cell r="I215">
            <v>-3043010</v>
          </cell>
          <cell r="L215">
            <v>0</v>
          </cell>
          <cell r="M215">
            <v>0</v>
          </cell>
          <cell r="N215">
            <v>0</v>
          </cell>
          <cell r="O215">
            <v>0</v>
          </cell>
          <cell r="P215">
            <v>0</v>
          </cell>
          <cell r="Q215">
            <v>0</v>
          </cell>
          <cell r="R215">
            <v>0</v>
          </cell>
          <cell r="S215">
            <v>0</v>
          </cell>
          <cell r="T215">
            <v>0</v>
          </cell>
        </row>
        <row r="216">
          <cell r="A216" t="str">
            <v>182MSO</v>
          </cell>
          <cell r="B216" t="str">
            <v>182M</v>
          </cell>
          <cell r="D216">
            <v>7034874.2000000002</v>
          </cell>
          <cell r="F216" t="str">
            <v>182MSO</v>
          </cell>
          <cell r="G216" t="str">
            <v>182M</v>
          </cell>
          <cell r="I216">
            <v>7034874.2000000002</v>
          </cell>
          <cell r="L216">
            <v>0</v>
          </cell>
          <cell r="M216">
            <v>0</v>
          </cell>
          <cell r="N216">
            <v>0</v>
          </cell>
          <cell r="O216">
            <v>0</v>
          </cell>
          <cell r="P216">
            <v>0</v>
          </cell>
          <cell r="Q216">
            <v>0</v>
          </cell>
          <cell r="R216">
            <v>0</v>
          </cell>
          <cell r="S216">
            <v>0</v>
          </cell>
          <cell r="T216">
            <v>0</v>
          </cell>
        </row>
        <row r="217">
          <cell r="A217" t="str">
            <v>182MUT</v>
          </cell>
          <cell r="B217" t="str">
            <v>182M</v>
          </cell>
          <cell r="D217">
            <v>1033173.98</v>
          </cell>
          <cell r="F217" t="str">
            <v>182MUT</v>
          </cell>
          <cell r="G217" t="str">
            <v>182M</v>
          </cell>
          <cell r="I217">
            <v>1033173.98</v>
          </cell>
          <cell r="L217">
            <v>0</v>
          </cell>
          <cell r="M217">
            <v>0</v>
          </cell>
          <cell r="N217">
            <v>0</v>
          </cell>
          <cell r="O217">
            <v>0</v>
          </cell>
          <cell r="P217">
            <v>0</v>
          </cell>
          <cell r="Q217">
            <v>0</v>
          </cell>
          <cell r="R217">
            <v>0</v>
          </cell>
          <cell r="S217">
            <v>0</v>
          </cell>
          <cell r="T217">
            <v>0</v>
          </cell>
        </row>
        <row r="218">
          <cell r="A218" t="str">
            <v>182MWA</v>
          </cell>
          <cell r="B218" t="str">
            <v>182M</v>
          </cell>
          <cell r="D218">
            <v>205468.69</v>
          </cell>
          <cell r="F218" t="str">
            <v>182MWA</v>
          </cell>
          <cell r="G218" t="str">
            <v>182M</v>
          </cell>
          <cell r="I218">
            <v>205468.69</v>
          </cell>
          <cell r="L218">
            <v>0</v>
          </cell>
          <cell r="M218">
            <v>0</v>
          </cell>
          <cell r="N218">
            <v>0</v>
          </cell>
          <cell r="O218">
            <v>0</v>
          </cell>
          <cell r="P218">
            <v>0</v>
          </cell>
          <cell r="Q218">
            <v>0</v>
          </cell>
          <cell r="R218">
            <v>0</v>
          </cell>
          <cell r="S218">
            <v>0</v>
          </cell>
          <cell r="T218">
            <v>0</v>
          </cell>
        </row>
        <row r="219">
          <cell r="A219" t="str">
            <v>182MWYP</v>
          </cell>
          <cell r="B219" t="str">
            <v>182M</v>
          </cell>
          <cell r="D219">
            <v>285598.35999999987</v>
          </cell>
          <cell r="F219" t="str">
            <v>182MWYP</v>
          </cell>
          <cell r="G219" t="str">
            <v>182M</v>
          </cell>
          <cell r="I219">
            <v>285598.35999999987</v>
          </cell>
          <cell r="L219">
            <v>0</v>
          </cell>
          <cell r="M219">
            <v>0</v>
          </cell>
          <cell r="N219">
            <v>0</v>
          </cell>
          <cell r="O219">
            <v>0</v>
          </cell>
          <cell r="P219">
            <v>0</v>
          </cell>
          <cell r="Q219">
            <v>0</v>
          </cell>
          <cell r="R219">
            <v>0</v>
          </cell>
          <cell r="S219">
            <v>0</v>
          </cell>
          <cell r="T219">
            <v>0</v>
          </cell>
        </row>
        <row r="220">
          <cell r="A220" t="str">
            <v>182WCA</v>
          </cell>
          <cell r="B220" t="str">
            <v>182W</v>
          </cell>
          <cell r="D220">
            <v>0.01</v>
          </cell>
          <cell r="F220" t="str">
            <v>182WCA</v>
          </cell>
          <cell r="G220" t="str">
            <v>182W</v>
          </cell>
          <cell r="I220">
            <v>0.01</v>
          </cell>
          <cell r="L220">
            <v>0</v>
          </cell>
          <cell r="M220">
            <v>0</v>
          </cell>
          <cell r="N220">
            <v>0</v>
          </cell>
          <cell r="O220">
            <v>0</v>
          </cell>
          <cell r="P220">
            <v>0</v>
          </cell>
          <cell r="Q220">
            <v>0</v>
          </cell>
          <cell r="R220">
            <v>0</v>
          </cell>
          <cell r="S220">
            <v>0</v>
          </cell>
          <cell r="T220">
            <v>0</v>
          </cell>
        </row>
        <row r="221">
          <cell r="A221" t="str">
            <v>182WID</v>
          </cell>
          <cell r="B221" t="str">
            <v>182W</v>
          </cell>
          <cell r="D221">
            <v>4512561.1100000003</v>
          </cell>
          <cell r="F221" t="str">
            <v>182WID</v>
          </cell>
          <cell r="G221" t="str">
            <v>182W</v>
          </cell>
          <cell r="I221">
            <v>4512561.1100000003</v>
          </cell>
          <cell r="L221">
            <v>0</v>
          </cell>
          <cell r="M221">
            <v>0</v>
          </cell>
          <cell r="N221">
            <v>0</v>
          </cell>
          <cell r="O221">
            <v>0</v>
          </cell>
          <cell r="P221">
            <v>0</v>
          </cell>
          <cell r="Q221">
            <v>0</v>
          </cell>
          <cell r="R221">
            <v>0</v>
          </cell>
          <cell r="S221">
            <v>0</v>
          </cell>
          <cell r="T221">
            <v>0</v>
          </cell>
        </row>
        <row r="222">
          <cell r="A222" t="str">
            <v>182WOTHER</v>
          </cell>
          <cell r="B222" t="str">
            <v>182W</v>
          </cell>
          <cell r="D222">
            <v>10615397.52</v>
          </cell>
          <cell r="F222" t="str">
            <v>182WOTHER</v>
          </cell>
          <cell r="G222" t="str">
            <v>182W</v>
          </cell>
          <cell r="I222">
            <v>10615397.52</v>
          </cell>
          <cell r="L222">
            <v>0</v>
          </cell>
          <cell r="M222">
            <v>0</v>
          </cell>
          <cell r="N222">
            <v>0</v>
          </cell>
          <cell r="O222">
            <v>0</v>
          </cell>
          <cell r="P222">
            <v>0</v>
          </cell>
          <cell r="Q222">
            <v>0</v>
          </cell>
          <cell r="R222">
            <v>0</v>
          </cell>
          <cell r="S222">
            <v>0</v>
          </cell>
          <cell r="T222">
            <v>0</v>
          </cell>
        </row>
        <row r="223">
          <cell r="A223" t="str">
            <v>182WUT</v>
          </cell>
          <cell r="B223" t="str">
            <v>182W</v>
          </cell>
          <cell r="D223">
            <v>644362.65</v>
          </cell>
          <cell r="F223" t="str">
            <v>182WUT</v>
          </cell>
          <cell r="G223" t="str">
            <v>182W</v>
          </cell>
          <cell r="I223">
            <v>644362.65</v>
          </cell>
          <cell r="L223">
            <v>0</v>
          </cell>
          <cell r="M223">
            <v>0</v>
          </cell>
          <cell r="N223">
            <v>0</v>
          </cell>
          <cell r="O223">
            <v>0</v>
          </cell>
          <cell r="P223">
            <v>0</v>
          </cell>
          <cell r="Q223">
            <v>0</v>
          </cell>
          <cell r="R223">
            <v>0</v>
          </cell>
          <cell r="S223">
            <v>0</v>
          </cell>
          <cell r="T223">
            <v>0</v>
          </cell>
        </row>
        <row r="224">
          <cell r="A224" t="str">
            <v>182WWYP</v>
          </cell>
          <cell r="B224" t="str">
            <v>182W</v>
          </cell>
          <cell r="D224">
            <v>149229.18</v>
          </cell>
          <cell r="F224" t="str">
            <v>182WWYP</v>
          </cell>
          <cell r="G224" t="str">
            <v>182W</v>
          </cell>
          <cell r="I224">
            <v>149229.18</v>
          </cell>
          <cell r="L224">
            <v>0</v>
          </cell>
          <cell r="M224">
            <v>0</v>
          </cell>
          <cell r="N224">
            <v>0</v>
          </cell>
          <cell r="O224">
            <v>0</v>
          </cell>
          <cell r="P224">
            <v>0</v>
          </cell>
          <cell r="Q224">
            <v>0</v>
          </cell>
          <cell r="R224">
            <v>0</v>
          </cell>
          <cell r="S224">
            <v>0</v>
          </cell>
          <cell r="T224">
            <v>0</v>
          </cell>
        </row>
        <row r="225">
          <cell r="A225" t="str">
            <v>182WWYU</v>
          </cell>
          <cell r="B225" t="str">
            <v>182W</v>
          </cell>
          <cell r="D225">
            <v>208.82</v>
          </cell>
          <cell r="F225" t="str">
            <v>182WWYU</v>
          </cell>
          <cell r="G225" t="str">
            <v>182W</v>
          </cell>
          <cell r="I225">
            <v>208.82</v>
          </cell>
          <cell r="L225">
            <v>0</v>
          </cell>
          <cell r="M225">
            <v>0</v>
          </cell>
          <cell r="N225">
            <v>0</v>
          </cell>
          <cell r="O225">
            <v>0</v>
          </cell>
          <cell r="P225">
            <v>0</v>
          </cell>
          <cell r="Q225">
            <v>0</v>
          </cell>
          <cell r="R225">
            <v>0</v>
          </cell>
          <cell r="S225">
            <v>0</v>
          </cell>
          <cell r="T225">
            <v>0</v>
          </cell>
        </row>
        <row r="226">
          <cell r="A226" t="str">
            <v>186MOTHER</v>
          </cell>
          <cell r="B226" t="str">
            <v>186M</v>
          </cell>
          <cell r="D226">
            <v>23164554.57</v>
          </cell>
          <cell r="F226" t="str">
            <v>186MOTHER</v>
          </cell>
          <cell r="G226" t="str">
            <v>186M</v>
          </cell>
          <cell r="I226">
            <v>23164554.57</v>
          </cell>
          <cell r="L226">
            <v>0</v>
          </cell>
          <cell r="M226">
            <v>0</v>
          </cell>
          <cell r="N226">
            <v>0</v>
          </cell>
          <cell r="O226">
            <v>0</v>
          </cell>
          <cell r="P226">
            <v>0</v>
          </cell>
          <cell r="Q226">
            <v>0</v>
          </cell>
          <cell r="R226">
            <v>0</v>
          </cell>
          <cell r="S226">
            <v>0</v>
          </cell>
          <cell r="T226">
            <v>0</v>
          </cell>
        </row>
        <row r="227">
          <cell r="A227" t="str">
            <v>186MSE</v>
          </cell>
          <cell r="B227" t="str">
            <v>186M</v>
          </cell>
          <cell r="D227">
            <v>6309691.8499999996</v>
          </cell>
          <cell r="F227" t="str">
            <v>186MSE</v>
          </cell>
          <cell r="G227" t="str">
            <v>186M</v>
          </cell>
          <cell r="I227">
            <v>6309691.8499999996</v>
          </cell>
          <cell r="L227">
            <v>0</v>
          </cell>
          <cell r="M227">
            <v>0</v>
          </cell>
          <cell r="N227">
            <v>0</v>
          </cell>
          <cell r="O227">
            <v>0</v>
          </cell>
          <cell r="P227">
            <v>0</v>
          </cell>
          <cell r="Q227">
            <v>0</v>
          </cell>
          <cell r="R227">
            <v>0</v>
          </cell>
          <cell r="S227">
            <v>0</v>
          </cell>
          <cell r="T227">
            <v>0</v>
          </cell>
        </row>
        <row r="228">
          <cell r="A228" t="str">
            <v>186MSG</v>
          </cell>
          <cell r="B228" t="str">
            <v>186M</v>
          </cell>
          <cell r="D228">
            <v>46639761.219999999</v>
          </cell>
          <cell r="F228" t="str">
            <v>186MSG</v>
          </cell>
          <cell r="G228" t="str">
            <v>186M</v>
          </cell>
          <cell r="I228">
            <v>46639761.219999999</v>
          </cell>
          <cell r="L228">
            <v>0</v>
          </cell>
          <cell r="M228">
            <v>0</v>
          </cell>
          <cell r="N228">
            <v>0</v>
          </cell>
          <cell r="O228">
            <v>0</v>
          </cell>
          <cell r="P228">
            <v>0</v>
          </cell>
          <cell r="Q228">
            <v>0</v>
          </cell>
          <cell r="R228">
            <v>0</v>
          </cell>
          <cell r="S228">
            <v>0</v>
          </cell>
          <cell r="T228">
            <v>0</v>
          </cell>
        </row>
        <row r="229">
          <cell r="A229" t="str">
            <v>186MSO</v>
          </cell>
          <cell r="B229" t="str">
            <v>186M</v>
          </cell>
          <cell r="D229">
            <v>56186.25</v>
          </cell>
          <cell r="F229" t="str">
            <v>186MSO</v>
          </cell>
          <cell r="G229" t="str">
            <v>186M</v>
          </cell>
          <cell r="I229">
            <v>56186.25</v>
          </cell>
          <cell r="L229">
            <v>0</v>
          </cell>
          <cell r="M229">
            <v>0</v>
          </cell>
          <cell r="N229">
            <v>0</v>
          </cell>
          <cell r="O229">
            <v>0</v>
          </cell>
          <cell r="P229">
            <v>0</v>
          </cell>
          <cell r="Q229">
            <v>0</v>
          </cell>
          <cell r="R229">
            <v>0</v>
          </cell>
          <cell r="S229">
            <v>0</v>
          </cell>
          <cell r="T229">
            <v>0</v>
          </cell>
        </row>
        <row r="230">
          <cell r="A230" t="str">
            <v>186MWA</v>
          </cell>
          <cell r="B230" t="str">
            <v>186M</v>
          </cell>
          <cell r="D230">
            <v>117352.2</v>
          </cell>
          <cell r="F230" t="str">
            <v>186MWA</v>
          </cell>
          <cell r="G230" t="str">
            <v>186M</v>
          </cell>
          <cell r="I230">
            <v>117352.2</v>
          </cell>
          <cell r="L230">
            <v>0</v>
          </cell>
          <cell r="M230">
            <v>0</v>
          </cell>
          <cell r="N230">
            <v>0</v>
          </cell>
          <cell r="O230">
            <v>0</v>
          </cell>
          <cell r="P230">
            <v>0</v>
          </cell>
          <cell r="Q230">
            <v>0</v>
          </cell>
          <cell r="R230">
            <v>0</v>
          </cell>
          <cell r="S230">
            <v>0</v>
          </cell>
          <cell r="T230">
            <v>0</v>
          </cell>
        </row>
        <row r="231">
          <cell r="A231" t="str">
            <v>190BADDEBT</v>
          </cell>
          <cell r="B231" t="str">
            <v>190</v>
          </cell>
          <cell r="D231">
            <v>3174264.74</v>
          </cell>
          <cell r="F231" t="str">
            <v>190BADDEBT</v>
          </cell>
          <cell r="G231" t="str">
            <v>190</v>
          </cell>
          <cell r="I231">
            <v>3174264.74</v>
          </cell>
          <cell r="L231">
            <v>0</v>
          </cell>
          <cell r="M231">
            <v>0</v>
          </cell>
          <cell r="N231">
            <v>0</v>
          </cell>
          <cell r="O231">
            <v>0</v>
          </cell>
          <cell r="P231">
            <v>0</v>
          </cell>
          <cell r="Q231">
            <v>0</v>
          </cell>
          <cell r="R231">
            <v>0</v>
          </cell>
          <cell r="S231">
            <v>0</v>
          </cell>
          <cell r="T231">
            <v>0</v>
          </cell>
        </row>
        <row r="232">
          <cell r="A232" t="str">
            <v>190CA</v>
          </cell>
          <cell r="B232" t="str">
            <v>190</v>
          </cell>
          <cell r="D232">
            <v>9108.3099999999977</v>
          </cell>
          <cell r="F232" t="str">
            <v>190CA</v>
          </cell>
          <cell r="G232" t="str">
            <v>190</v>
          </cell>
          <cell r="I232">
            <v>9108.3099999999977</v>
          </cell>
          <cell r="L232">
            <v>0</v>
          </cell>
          <cell r="M232">
            <v>0</v>
          </cell>
          <cell r="N232">
            <v>0</v>
          </cell>
          <cell r="O232">
            <v>0</v>
          </cell>
          <cell r="P232">
            <v>0</v>
          </cell>
          <cell r="Q232">
            <v>0</v>
          </cell>
          <cell r="R232">
            <v>0</v>
          </cell>
          <cell r="S232">
            <v>0</v>
          </cell>
          <cell r="T232">
            <v>0</v>
          </cell>
        </row>
        <row r="233">
          <cell r="A233" t="str">
            <v>190CN</v>
          </cell>
          <cell r="B233" t="str">
            <v>190</v>
          </cell>
          <cell r="D233">
            <v>88380.67</v>
          </cell>
          <cell r="F233" t="str">
            <v>190CN</v>
          </cell>
          <cell r="G233" t="str">
            <v>190</v>
          </cell>
          <cell r="I233">
            <v>88380.67</v>
          </cell>
          <cell r="L233">
            <v>0</v>
          </cell>
          <cell r="M233">
            <v>0</v>
          </cell>
          <cell r="N233">
            <v>0</v>
          </cell>
          <cell r="O233">
            <v>0</v>
          </cell>
          <cell r="P233">
            <v>0</v>
          </cell>
          <cell r="Q233">
            <v>0</v>
          </cell>
          <cell r="R233">
            <v>0</v>
          </cell>
          <cell r="S233">
            <v>0</v>
          </cell>
          <cell r="T233">
            <v>0</v>
          </cell>
        </row>
        <row r="234">
          <cell r="A234" t="str">
            <v>190DGP</v>
          </cell>
          <cell r="B234" t="str">
            <v>190</v>
          </cell>
          <cell r="D234">
            <v>0.04</v>
          </cell>
          <cell r="F234" t="str">
            <v>190DGP</v>
          </cell>
          <cell r="G234" t="str">
            <v>190</v>
          </cell>
          <cell r="I234">
            <v>0.04</v>
          </cell>
          <cell r="L234">
            <v>0</v>
          </cell>
          <cell r="M234">
            <v>0</v>
          </cell>
          <cell r="N234">
            <v>0</v>
          </cell>
          <cell r="O234">
            <v>0</v>
          </cell>
          <cell r="P234">
            <v>0</v>
          </cell>
          <cell r="Q234">
            <v>0</v>
          </cell>
          <cell r="R234">
            <v>0</v>
          </cell>
          <cell r="S234">
            <v>0</v>
          </cell>
          <cell r="T234">
            <v>0</v>
          </cell>
        </row>
        <row r="235">
          <cell r="A235" t="str">
            <v>190ID</v>
          </cell>
          <cell r="B235" t="str">
            <v>190</v>
          </cell>
          <cell r="D235">
            <v>-1.0800000000162981</v>
          </cell>
          <cell r="F235" t="str">
            <v>190ID</v>
          </cell>
          <cell r="G235" t="str">
            <v>190</v>
          </cell>
          <cell r="I235">
            <v>-1.0800000000162981</v>
          </cell>
          <cell r="L235">
            <v>0</v>
          </cell>
          <cell r="M235">
            <v>0</v>
          </cell>
          <cell r="N235">
            <v>0</v>
          </cell>
          <cell r="O235">
            <v>0</v>
          </cell>
          <cell r="P235">
            <v>0</v>
          </cell>
          <cell r="Q235">
            <v>0</v>
          </cell>
          <cell r="R235">
            <v>0</v>
          </cell>
          <cell r="S235">
            <v>0</v>
          </cell>
          <cell r="T235">
            <v>0</v>
          </cell>
        </row>
        <row r="236">
          <cell r="A236" t="str">
            <v>190OR</v>
          </cell>
          <cell r="B236" t="str">
            <v>190</v>
          </cell>
          <cell r="D236">
            <v>1.0000000009313226E-2</v>
          </cell>
          <cell r="F236" t="str">
            <v>190OR</v>
          </cell>
          <cell r="G236" t="str">
            <v>190</v>
          </cell>
          <cell r="I236">
            <v>1.0000000009313226E-2</v>
          </cell>
          <cell r="L236">
            <v>0</v>
          </cell>
          <cell r="M236">
            <v>0</v>
          </cell>
          <cell r="N236">
            <v>0</v>
          </cell>
          <cell r="O236">
            <v>0</v>
          </cell>
          <cell r="P236">
            <v>0</v>
          </cell>
          <cell r="Q236">
            <v>0</v>
          </cell>
          <cell r="R236">
            <v>0</v>
          </cell>
          <cell r="S236">
            <v>0</v>
          </cell>
          <cell r="T236">
            <v>0</v>
          </cell>
        </row>
        <row r="237">
          <cell r="A237" t="str">
            <v>190OTHER</v>
          </cell>
          <cell r="B237" t="str">
            <v>190</v>
          </cell>
          <cell r="D237">
            <v>11930924.880000001</v>
          </cell>
          <cell r="F237" t="str">
            <v>190OTHER</v>
          </cell>
          <cell r="G237" t="str">
            <v>190</v>
          </cell>
          <cell r="I237">
            <v>11930924.880000001</v>
          </cell>
          <cell r="L237">
            <v>0</v>
          </cell>
          <cell r="M237">
            <v>0</v>
          </cell>
          <cell r="N237">
            <v>0</v>
          </cell>
          <cell r="O237">
            <v>0</v>
          </cell>
          <cell r="P237">
            <v>0</v>
          </cell>
          <cell r="Q237">
            <v>0</v>
          </cell>
          <cell r="R237">
            <v>0</v>
          </cell>
          <cell r="S237">
            <v>0</v>
          </cell>
          <cell r="T237">
            <v>0</v>
          </cell>
        </row>
        <row r="238">
          <cell r="A238" t="str">
            <v>190SE</v>
          </cell>
          <cell r="B238" t="str">
            <v>190</v>
          </cell>
          <cell r="D238">
            <v>24272563.449999999</v>
          </cell>
          <cell r="F238" t="str">
            <v>190SE</v>
          </cell>
          <cell r="G238" t="str">
            <v>190</v>
          </cell>
          <cell r="I238">
            <v>24272563.449999999</v>
          </cell>
          <cell r="L238">
            <v>0</v>
          </cell>
          <cell r="M238">
            <v>0</v>
          </cell>
          <cell r="N238">
            <v>0</v>
          </cell>
          <cell r="O238">
            <v>0</v>
          </cell>
          <cell r="P238">
            <v>0</v>
          </cell>
          <cell r="Q238">
            <v>0</v>
          </cell>
          <cell r="R238">
            <v>0</v>
          </cell>
          <cell r="S238">
            <v>0</v>
          </cell>
          <cell r="T238">
            <v>0</v>
          </cell>
        </row>
        <row r="239">
          <cell r="A239" t="str">
            <v>190SG</v>
          </cell>
          <cell r="B239" t="str">
            <v>190</v>
          </cell>
          <cell r="D239">
            <v>39466885.549999997</v>
          </cell>
          <cell r="F239" t="str">
            <v>190SG</v>
          </cell>
          <cell r="G239" t="str">
            <v>190</v>
          </cell>
          <cell r="I239">
            <v>39466885.549999997</v>
          </cell>
          <cell r="L239">
            <v>0</v>
          </cell>
          <cell r="M239">
            <v>0</v>
          </cell>
          <cell r="N239">
            <v>0</v>
          </cell>
          <cell r="O239">
            <v>0</v>
          </cell>
          <cell r="P239">
            <v>0</v>
          </cell>
          <cell r="Q239">
            <v>0</v>
          </cell>
          <cell r="R239">
            <v>0</v>
          </cell>
          <cell r="S239">
            <v>0</v>
          </cell>
          <cell r="T239">
            <v>0</v>
          </cell>
        </row>
        <row r="240">
          <cell r="A240" t="str">
            <v>190SNP</v>
          </cell>
          <cell r="B240" t="str">
            <v>190</v>
          </cell>
          <cell r="D240">
            <v>-0.37</v>
          </cell>
          <cell r="F240" t="str">
            <v>190SNP</v>
          </cell>
          <cell r="G240" t="str">
            <v>190</v>
          </cell>
          <cell r="I240">
            <v>-0.37</v>
          </cell>
          <cell r="L240">
            <v>0</v>
          </cell>
          <cell r="M240">
            <v>0</v>
          </cell>
          <cell r="N240">
            <v>0</v>
          </cell>
          <cell r="O240">
            <v>0</v>
          </cell>
          <cell r="P240">
            <v>0</v>
          </cell>
          <cell r="Q240">
            <v>0</v>
          </cell>
          <cell r="R240">
            <v>0</v>
          </cell>
          <cell r="S240">
            <v>0</v>
          </cell>
          <cell r="T240">
            <v>0</v>
          </cell>
        </row>
        <row r="241">
          <cell r="A241" t="str">
            <v>190SNPD</v>
          </cell>
          <cell r="B241" t="str">
            <v>190</v>
          </cell>
          <cell r="D241">
            <v>703232.29</v>
          </cell>
          <cell r="F241" t="str">
            <v>190SNPD</v>
          </cell>
          <cell r="G241" t="str">
            <v>190</v>
          </cell>
          <cell r="I241">
            <v>703232.29</v>
          </cell>
          <cell r="L241">
            <v>0</v>
          </cell>
          <cell r="M241">
            <v>0</v>
          </cell>
          <cell r="N241">
            <v>0</v>
          </cell>
          <cell r="O241">
            <v>0</v>
          </cell>
          <cell r="P241">
            <v>0</v>
          </cell>
          <cell r="Q241">
            <v>0</v>
          </cell>
          <cell r="R241">
            <v>0</v>
          </cell>
          <cell r="S241">
            <v>0</v>
          </cell>
          <cell r="T241">
            <v>0</v>
          </cell>
        </row>
        <row r="242">
          <cell r="A242" t="str">
            <v>190SO</v>
          </cell>
          <cell r="B242" t="str">
            <v>190</v>
          </cell>
          <cell r="D242">
            <v>28297057.009999998</v>
          </cell>
          <cell r="F242" t="str">
            <v>190SO</v>
          </cell>
          <cell r="G242" t="str">
            <v>190</v>
          </cell>
          <cell r="I242">
            <v>28297057.009999998</v>
          </cell>
          <cell r="L242">
            <v>0</v>
          </cell>
          <cell r="M242">
            <v>0</v>
          </cell>
          <cell r="N242">
            <v>0</v>
          </cell>
          <cell r="O242">
            <v>0</v>
          </cell>
          <cell r="P242">
            <v>0</v>
          </cell>
          <cell r="Q242">
            <v>0</v>
          </cell>
          <cell r="R242">
            <v>0</v>
          </cell>
          <cell r="S242">
            <v>0</v>
          </cell>
          <cell r="T242">
            <v>0</v>
          </cell>
        </row>
        <row r="243">
          <cell r="A243" t="str">
            <v>190SSGCT</v>
          </cell>
          <cell r="B243" t="str">
            <v>190</v>
          </cell>
          <cell r="D243">
            <v>-0.11</v>
          </cell>
          <cell r="F243" t="str">
            <v>190SSGCT</v>
          </cell>
          <cell r="G243" t="str">
            <v>190</v>
          </cell>
          <cell r="I243">
            <v>-0.11</v>
          </cell>
          <cell r="L243">
            <v>0</v>
          </cell>
          <cell r="M243">
            <v>0</v>
          </cell>
          <cell r="N243">
            <v>0</v>
          </cell>
          <cell r="O243">
            <v>0</v>
          </cell>
          <cell r="P243">
            <v>0</v>
          </cell>
          <cell r="Q243">
            <v>0</v>
          </cell>
          <cell r="R243">
            <v>0</v>
          </cell>
          <cell r="S243">
            <v>0</v>
          </cell>
          <cell r="T243">
            <v>0</v>
          </cell>
        </row>
        <row r="244">
          <cell r="A244" t="str">
            <v>190TROJD</v>
          </cell>
          <cell r="B244" t="str">
            <v>190</v>
          </cell>
          <cell r="D244">
            <v>-0.28999999999999204</v>
          </cell>
          <cell r="F244" t="str">
            <v>190TROJD</v>
          </cell>
          <cell r="G244" t="str">
            <v>190</v>
          </cell>
          <cell r="I244">
            <v>-0.28999999999999204</v>
          </cell>
          <cell r="L244">
            <v>0</v>
          </cell>
          <cell r="M244">
            <v>0</v>
          </cell>
          <cell r="N244">
            <v>0</v>
          </cell>
          <cell r="O244">
            <v>0</v>
          </cell>
          <cell r="P244">
            <v>0</v>
          </cell>
          <cell r="Q244">
            <v>0</v>
          </cell>
          <cell r="R244">
            <v>0</v>
          </cell>
          <cell r="S244">
            <v>0</v>
          </cell>
          <cell r="T244">
            <v>0</v>
          </cell>
        </row>
        <row r="245">
          <cell r="A245" t="str">
            <v>190UT</v>
          </cell>
          <cell r="B245" t="str">
            <v>190</v>
          </cell>
          <cell r="D245">
            <v>2.0000000018626451E-2</v>
          </cell>
          <cell r="F245" t="str">
            <v>190UT</v>
          </cell>
          <cell r="G245" t="str">
            <v>190</v>
          </cell>
          <cell r="I245">
            <v>2.0000000018626451E-2</v>
          </cell>
          <cell r="L245">
            <v>0</v>
          </cell>
          <cell r="M245">
            <v>0</v>
          </cell>
          <cell r="N245">
            <v>0</v>
          </cell>
          <cell r="O245">
            <v>0</v>
          </cell>
          <cell r="P245">
            <v>0</v>
          </cell>
          <cell r="Q245">
            <v>0</v>
          </cell>
          <cell r="R245">
            <v>0</v>
          </cell>
          <cell r="S245">
            <v>0</v>
          </cell>
          <cell r="T245">
            <v>0</v>
          </cell>
        </row>
        <row r="246">
          <cell r="A246" t="str">
            <v>190WA</v>
          </cell>
          <cell r="B246" t="str">
            <v>190</v>
          </cell>
          <cell r="D246">
            <v>208010.45</v>
          </cell>
          <cell r="F246" t="str">
            <v>190WA</v>
          </cell>
          <cell r="G246" t="str">
            <v>190</v>
          </cell>
          <cell r="I246">
            <v>208010.45</v>
          </cell>
          <cell r="L246">
            <v>0</v>
          </cell>
          <cell r="M246">
            <v>0</v>
          </cell>
          <cell r="N246">
            <v>0</v>
          </cell>
          <cell r="O246">
            <v>0</v>
          </cell>
          <cell r="P246">
            <v>0</v>
          </cell>
          <cell r="Q246">
            <v>0</v>
          </cell>
          <cell r="R246">
            <v>0</v>
          </cell>
          <cell r="S246">
            <v>0</v>
          </cell>
          <cell r="T246">
            <v>0</v>
          </cell>
        </row>
        <row r="247">
          <cell r="A247" t="str">
            <v>190WYP</v>
          </cell>
          <cell r="B247" t="str">
            <v>190</v>
          </cell>
          <cell r="D247">
            <v>233547.67999999993</v>
          </cell>
          <cell r="F247" t="str">
            <v>190WYP</v>
          </cell>
          <cell r="G247" t="str">
            <v>190</v>
          </cell>
          <cell r="I247">
            <v>233547.67999999993</v>
          </cell>
          <cell r="L247">
            <v>0</v>
          </cell>
          <cell r="M247">
            <v>0</v>
          </cell>
          <cell r="N247">
            <v>0</v>
          </cell>
          <cell r="O247">
            <v>0</v>
          </cell>
          <cell r="P247">
            <v>0</v>
          </cell>
          <cell r="Q247">
            <v>0</v>
          </cell>
          <cell r="R247">
            <v>0</v>
          </cell>
          <cell r="S247">
            <v>0</v>
          </cell>
          <cell r="T247">
            <v>0</v>
          </cell>
        </row>
        <row r="248">
          <cell r="A248" t="str">
            <v>2282SO</v>
          </cell>
          <cell r="B248" t="str">
            <v>2282</v>
          </cell>
          <cell r="D248">
            <v>-8501564.8000000007</v>
          </cell>
          <cell r="F248" t="str">
            <v>2282SO</v>
          </cell>
          <cell r="G248" t="str">
            <v>2282</v>
          </cell>
          <cell r="I248">
            <v>-8501564.8000000007</v>
          </cell>
          <cell r="L248">
            <v>0</v>
          </cell>
          <cell r="M248">
            <v>0</v>
          </cell>
          <cell r="N248">
            <v>0</v>
          </cell>
          <cell r="O248">
            <v>0</v>
          </cell>
          <cell r="P248">
            <v>0</v>
          </cell>
          <cell r="Q248">
            <v>0</v>
          </cell>
          <cell r="R248">
            <v>0</v>
          </cell>
          <cell r="S248">
            <v>0</v>
          </cell>
          <cell r="T248">
            <v>0</v>
          </cell>
        </row>
        <row r="249">
          <cell r="A249" t="str">
            <v>2283SO</v>
          </cell>
          <cell r="B249" t="str">
            <v>2283</v>
          </cell>
          <cell r="D249">
            <v>-20844951.109999999</v>
          </cell>
          <cell r="F249" t="str">
            <v>2283SO</v>
          </cell>
          <cell r="G249" t="str">
            <v>2283</v>
          </cell>
          <cell r="I249">
            <v>-20844951.109999999</v>
          </cell>
          <cell r="L249">
            <v>0</v>
          </cell>
          <cell r="M249">
            <v>0</v>
          </cell>
          <cell r="N249">
            <v>0</v>
          </cell>
          <cell r="O249">
            <v>0</v>
          </cell>
          <cell r="P249">
            <v>0</v>
          </cell>
          <cell r="Q249">
            <v>0</v>
          </cell>
          <cell r="R249">
            <v>0</v>
          </cell>
          <cell r="S249">
            <v>0</v>
          </cell>
          <cell r="T249">
            <v>0</v>
          </cell>
        </row>
        <row r="250">
          <cell r="A250" t="str">
            <v>230SE</v>
          </cell>
          <cell r="B250" t="str">
            <v>230</v>
          </cell>
          <cell r="D250">
            <v>-2460800.2983333301</v>
          </cell>
          <cell r="F250" t="str">
            <v>230SE</v>
          </cell>
          <cell r="G250" t="str">
            <v>230</v>
          </cell>
          <cell r="I250">
            <v>-2460800.2983333301</v>
          </cell>
          <cell r="L250">
            <v>0</v>
          </cell>
          <cell r="M250">
            <v>0</v>
          </cell>
          <cell r="N250">
            <v>0</v>
          </cell>
          <cell r="O250">
            <v>0</v>
          </cell>
          <cell r="P250">
            <v>0</v>
          </cell>
          <cell r="Q250">
            <v>0</v>
          </cell>
          <cell r="R250">
            <v>0</v>
          </cell>
          <cell r="S250">
            <v>0</v>
          </cell>
          <cell r="T250">
            <v>0</v>
          </cell>
        </row>
        <row r="251">
          <cell r="A251" t="str">
            <v>230TROJP</v>
          </cell>
          <cell r="B251" t="str">
            <v>230</v>
          </cell>
          <cell r="D251">
            <v>-2044863.87</v>
          </cell>
          <cell r="F251" t="str">
            <v>230TROJP</v>
          </cell>
          <cell r="G251" t="str">
            <v>230</v>
          </cell>
          <cell r="I251">
            <v>-2044863.87</v>
          </cell>
        </row>
        <row r="252">
          <cell r="A252" t="str">
            <v>232SE</v>
          </cell>
          <cell r="B252" t="str">
            <v>232</v>
          </cell>
          <cell r="D252">
            <v>-1332965.5066666601</v>
          </cell>
          <cell r="F252" t="str">
            <v>232SE</v>
          </cell>
          <cell r="G252" t="str">
            <v>232</v>
          </cell>
          <cell r="I252">
            <v>-1332965.5066666601</v>
          </cell>
        </row>
        <row r="253">
          <cell r="A253" t="str">
            <v>232SO</v>
          </cell>
          <cell r="B253" t="str">
            <v>232</v>
          </cell>
          <cell r="D253">
            <v>-5452206.0966666602</v>
          </cell>
          <cell r="F253" t="str">
            <v>232SO</v>
          </cell>
          <cell r="G253" t="str">
            <v>232</v>
          </cell>
          <cell r="I253">
            <v>-5452206.0966666602</v>
          </cell>
        </row>
        <row r="254">
          <cell r="A254" t="str">
            <v>235UT</v>
          </cell>
          <cell r="B254">
            <v>235</v>
          </cell>
          <cell r="D254">
            <v>0</v>
          </cell>
          <cell r="F254" t="str">
            <v>235UT</v>
          </cell>
          <cell r="G254">
            <v>235</v>
          </cell>
          <cell r="I254">
            <v>0</v>
          </cell>
        </row>
        <row r="255">
          <cell r="A255" t="str">
            <v>252CA</v>
          </cell>
          <cell r="B255" t="str">
            <v>252</v>
          </cell>
          <cell r="D255">
            <v>-52327.25</v>
          </cell>
          <cell r="F255" t="str">
            <v>252CA</v>
          </cell>
          <cell r="G255" t="str">
            <v>252</v>
          </cell>
          <cell r="I255">
            <v>-52327.25</v>
          </cell>
        </row>
        <row r="256">
          <cell r="A256" t="str">
            <v>252CN</v>
          </cell>
          <cell r="B256" t="str">
            <v>252</v>
          </cell>
          <cell r="D256">
            <v>-0.60000000009313226</v>
          </cell>
          <cell r="F256" t="str">
            <v>252CN</v>
          </cell>
          <cell r="G256" t="str">
            <v>252</v>
          </cell>
          <cell r="I256">
            <v>-0.60000000009313226</v>
          </cell>
        </row>
        <row r="257">
          <cell r="A257" t="str">
            <v>252ID</v>
          </cell>
          <cell r="B257" t="str">
            <v>252</v>
          </cell>
          <cell r="D257">
            <v>-150326.45000000001</v>
          </cell>
          <cell r="F257" t="str">
            <v>252ID</v>
          </cell>
          <cell r="G257" t="str">
            <v>252</v>
          </cell>
          <cell r="I257">
            <v>-150326.45000000001</v>
          </cell>
        </row>
        <row r="258">
          <cell r="A258" t="str">
            <v>252OR</v>
          </cell>
          <cell r="B258" t="str">
            <v>252</v>
          </cell>
          <cell r="D258">
            <v>-1071230.58</v>
          </cell>
          <cell r="F258" t="str">
            <v>252OR</v>
          </cell>
          <cell r="G258" t="str">
            <v>252</v>
          </cell>
          <cell r="I258">
            <v>-1071230.58</v>
          </cell>
        </row>
        <row r="259">
          <cell r="A259" t="str">
            <v>252SG</v>
          </cell>
          <cell r="B259" t="str">
            <v>252</v>
          </cell>
          <cell r="D259">
            <v>-8565696.6500000004</v>
          </cell>
          <cell r="F259" t="str">
            <v>252SG</v>
          </cell>
          <cell r="G259" t="str">
            <v>252</v>
          </cell>
          <cell r="I259">
            <v>-8565696.6500000004</v>
          </cell>
        </row>
        <row r="260">
          <cell r="A260" t="str">
            <v>252UT</v>
          </cell>
          <cell r="B260" t="str">
            <v>252</v>
          </cell>
          <cell r="D260">
            <v>-7273701.4100000001</v>
          </cell>
          <cell r="F260" t="str">
            <v>252UT</v>
          </cell>
          <cell r="G260" t="str">
            <v>252</v>
          </cell>
          <cell r="I260">
            <v>-7273701.4100000001</v>
          </cell>
        </row>
        <row r="261">
          <cell r="A261" t="str">
            <v>252WA</v>
          </cell>
          <cell r="B261" t="str">
            <v>252</v>
          </cell>
          <cell r="D261">
            <v>-366063.5</v>
          </cell>
          <cell r="F261" t="str">
            <v>252WA</v>
          </cell>
          <cell r="G261" t="str">
            <v>252</v>
          </cell>
          <cell r="I261">
            <v>-366063.5</v>
          </cell>
        </row>
        <row r="262">
          <cell r="A262" t="str">
            <v>252WYP</v>
          </cell>
          <cell r="B262" t="str">
            <v>252</v>
          </cell>
          <cell r="D262">
            <v>-2841030.36</v>
          </cell>
          <cell r="F262" t="str">
            <v>252WYP</v>
          </cell>
          <cell r="G262" t="str">
            <v>252</v>
          </cell>
          <cell r="I262">
            <v>-2841030.36</v>
          </cell>
        </row>
        <row r="263">
          <cell r="A263" t="str">
            <v>252WYU</v>
          </cell>
          <cell r="B263" t="str">
            <v>252</v>
          </cell>
          <cell r="D263">
            <v>-0.33999999999650754</v>
          </cell>
          <cell r="F263" t="str">
            <v>252WYU</v>
          </cell>
          <cell r="G263" t="str">
            <v>252</v>
          </cell>
          <cell r="I263">
            <v>-0.33999999999650754</v>
          </cell>
        </row>
        <row r="264">
          <cell r="A264" t="str">
            <v>25316SE</v>
          </cell>
          <cell r="B264" t="str">
            <v>25316</v>
          </cell>
          <cell r="D264">
            <v>-2296000</v>
          </cell>
          <cell r="F264" t="str">
            <v>25316SE</v>
          </cell>
          <cell r="G264" t="str">
            <v>25316</v>
          </cell>
          <cell r="I264">
            <v>-2296000</v>
          </cell>
        </row>
        <row r="265">
          <cell r="A265" t="str">
            <v>25317SE</v>
          </cell>
          <cell r="B265" t="str">
            <v>25317</v>
          </cell>
          <cell r="D265">
            <v>-1867175</v>
          </cell>
          <cell r="F265" t="str">
            <v>25317SE</v>
          </cell>
          <cell r="G265" t="str">
            <v>25317</v>
          </cell>
          <cell r="I265">
            <v>-1867175</v>
          </cell>
        </row>
        <row r="266">
          <cell r="A266" t="str">
            <v>25318SNPPS</v>
          </cell>
          <cell r="B266" t="str">
            <v>25318</v>
          </cell>
          <cell r="D266">
            <v>-273000</v>
          </cell>
          <cell r="F266" t="str">
            <v>25318SNPPS</v>
          </cell>
          <cell r="G266" t="str">
            <v>25318</v>
          </cell>
          <cell r="I266">
            <v>-273000</v>
          </cell>
        </row>
        <row r="267">
          <cell r="A267" t="str">
            <v>2533SE</v>
          </cell>
          <cell r="B267" t="str">
            <v>2533</v>
          </cell>
          <cell r="D267">
            <v>-5835724.9400000004</v>
          </cell>
          <cell r="F267" t="str">
            <v>2533SE</v>
          </cell>
          <cell r="G267" t="str">
            <v>2533</v>
          </cell>
          <cell r="I267">
            <v>-5835724.9400000004</v>
          </cell>
        </row>
        <row r="268">
          <cell r="A268" t="str">
            <v>25398SE</v>
          </cell>
          <cell r="B268">
            <v>25398</v>
          </cell>
          <cell r="D268">
            <v>-38295350</v>
          </cell>
          <cell r="F268" t="str">
            <v>25398SE</v>
          </cell>
          <cell r="G268">
            <v>25398</v>
          </cell>
          <cell r="I268">
            <v>-38295350</v>
          </cell>
        </row>
        <row r="269">
          <cell r="A269" t="str">
            <v>25399CA</v>
          </cell>
          <cell r="B269" t="str">
            <v>25399</v>
          </cell>
          <cell r="D269">
            <v>-228796.23</v>
          </cell>
          <cell r="F269" t="str">
            <v>25399CA</v>
          </cell>
          <cell r="G269" t="str">
            <v>25399</v>
          </cell>
          <cell r="I269">
            <v>-228796.23</v>
          </cell>
        </row>
        <row r="270">
          <cell r="A270" t="str">
            <v>25399ID</v>
          </cell>
          <cell r="B270" t="str">
            <v>25399</v>
          </cell>
          <cell r="D270">
            <v>-78142.070000000007</v>
          </cell>
          <cell r="F270" t="str">
            <v>25399ID</v>
          </cell>
          <cell r="G270" t="str">
            <v>25399</v>
          </cell>
          <cell r="I270">
            <v>-78142.070000000007</v>
          </cell>
        </row>
        <row r="271">
          <cell r="A271" t="str">
            <v>25399OR</v>
          </cell>
          <cell r="B271" t="str">
            <v>25399</v>
          </cell>
          <cell r="D271">
            <v>-1902634.64</v>
          </cell>
          <cell r="F271" t="str">
            <v>25399OR</v>
          </cell>
          <cell r="G271" t="str">
            <v>25399</v>
          </cell>
          <cell r="I271">
            <v>-1902634.64</v>
          </cell>
        </row>
        <row r="272">
          <cell r="A272" t="str">
            <v>25399OTHER</v>
          </cell>
          <cell r="B272" t="str">
            <v>25399</v>
          </cell>
          <cell r="D272">
            <v>-716516.17</v>
          </cell>
          <cell r="F272" t="str">
            <v>25399OTHER</v>
          </cell>
          <cell r="G272" t="str">
            <v>25399</v>
          </cell>
          <cell r="I272">
            <v>-716516.17</v>
          </cell>
        </row>
        <row r="273">
          <cell r="A273" t="str">
            <v>25399SE</v>
          </cell>
          <cell r="B273" t="str">
            <v>25399</v>
          </cell>
          <cell r="D273">
            <v>-1957748.51</v>
          </cell>
          <cell r="F273" t="str">
            <v>25399SE</v>
          </cell>
          <cell r="G273" t="str">
            <v>25399</v>
          </cell>
          <cell r="I273">
            <v>-1957748.51</v>
          </cell>
        </row>
        <row r="274">
          <cell r="A274" t="str">
            <v>25399SG</v>
          </cell>
          <cell r="B274" t="str">
            <v>25399</v>
          </cell>
          <cell r="D274">
            <v>-10082236.689999999</v>
          </cell>
          <cell r="F274" t="str">
            <v>25399SG</v>
          </cell>
          <cell r="G274" t="str">
            <v>25399</v>
          </cell>
          <cell r="I274">
            <v>-10082236.689999999</v>
          </cell>
        </row>
        <row r="275">
          <cell r="A275" t="str">
            <v>25399SO</v>
          </cell>
          <cell r="B275" t="str">
            <v>25399</v>
          </cell>
          <cell r="D275">
            <v>-488459</v>
          </cell>
          <cell r="F275" t="str">
            <v>25399SO</v>
          </cell>
          <cell r="G275" t="str">
            <v>25399</v>
          </cell>
          <cell r="I275">
            <v>-488459</v>
          </cell>
        </row>
        <row r="276">
          <cell r="A276" t="str">
            <v>25399UT</v>
          </cell>
          <cell r="B276" t="str">
            <v>25399</v>
          </cell>
          <cell r="D276">
            <v>-747107.74</v>
          </cell>
          <cell r="F276" t="str">
            <v>25399UT</v>
          </cell>
          <cell r="G276" t="str">
            <v>25399</v>
          </cell>
          <cell r="I276">
            <v>-747107.74</v>
          </cell>
        </row>
        <row r="277">
          <cell r="A277" t="str">
            <v>25399WA</v>
          </cell>
          <cell r="B277" t="str">
            <v>25399</v>
          </cell>
          <cell r="D277">
            <v>-389363.13</v>
          </cell>
          <cell r="F277" t="str">
            <v>25399WA</v>
          </cell>
          <cell r="G277" t="str">
            <v>25399</v>
          </cell>
          <cell r="I277">
            <v>-389363.13</v>
          </cell>
        </row>
        <row r="278">
          <cell r="A278" t="str">
            <v>25399WYP</v>
          </cell>
          <cell r="B278" t="str">
            <v>25399</v>
          </cell>
          <cell r="D278">
            <v>-170779.32</v>
          </cell>
          <cell r="F278" t="str">
            <v>25399WYP</v>
          </cell>
          <cell r="G278" t="str">
            <v>25399</v>
          </cell>
          <cell r="I278">
            <v>-170779.32</v>
          </cell>
        </row>
        <row r="279">
          <cell r="A279" t="str">
            <v>25399WYU</v>
          </cell>
          <cell r="B279" t="str">
            <v>25399</v>
          </cell>
          <cell r="D279">
            <v>-4793.9399999999996</v>
          </cell>
          <cell r="F279" t="str">
            <v>25399WYU</v>
          </cell>
          <cell r="G279" t="str">
            <v>25399</v>
          </cell>
          <cell r="I279">
            <v>-4793.9399999999996</v>
          </cell>
        </row>
        <row r="280">
          <cell r="A280" t="str">
            <v>254105SE</v>
          </cell>
          <cell r="B280" t="str">
            <v>254105</v>
          </cell>
          <cell r="D280">
            <v>-546811.875833333</v>
          </cell>
          <cell r="F280" t="str">
            <v>254105SE</v>
          </cell>
          <cell r="G280" t="str">
            <v>254105</v>
          </cell>
          <cell r="I280">
            <v>-546811.875833333</v>
          </cell>
        </row>
        <row r="281">
          <cell r="A281" t="str">
            <v>254105TROJP</v>
          </cell>
          <cell r="B281" t="str">
            <v>254105</v>
          </cell>
          <cell r="D281">
            <v>-3373343.47</v>
          </cell>
          <cell r="F281" t="str">
            <v>254105TROJP</v>
          </cell>
          <cell r="G281" t="str">
            <v>254105</v>
          </cell>
          <cell r="I281">
            <v>-3373343.47</v>
          </cell>
        </row>
        <row r="282">
          <cell r="A282" t="str">
            <v>254CA</v>
          </cell>
          <cell r="B282" t="str">
            <v>254</v>
          </cell>
          <cell r="D282">
            <v>-45034.49</v>
          </cell>
          <cell r="F282" t="str">
            <v>254CA</v>
          </cell>
          <cell r="G282" t="str">
            <v>254</v>
          </cell>
          <cell r="I282">
            <v>-45034.49</v>
          </cell>
        </row>
        <row r="283">
          <cell r="A283" t="str">
            <v>254ID</v>
          </cell>
          <cell r="B283" t="str">
            <v>254</v>
          </cell>
          <cell r="D283">
            <v>-156434.29999999999</v>
          </cell>
          <cell r="F283" t="str">
            <v>254ID</v>
          </cell>
          <cell r="G283" t="str">
            <v>254</v>
          </cell>
          <cell r="I283">
            <v>-156434.29999999999</v>
          </cell>
        </row>
        <row r="284">
          <cell r="A284" t="str">
            <v>254OTHER</v>
          </cell>
          <cell r="B284" t="str">
            <v>254</v>
          </cell>
          <cell r="D284">
            <v>-775874.22</v>
          </cell>
          <cell r="F284" t="str">
            <v>254OTHER</v>
          </cell>
          <cell r="G284" t="str">
            <v>254</v>
          </cell>
          <cell r="I284">
            <v>-775874.22</v>
          </cell>
        </row>
        <row r="285">
          <cell r="A285" t="str">
            <v>254SE</v>
          </cell>
          <cell r="B285" t="str">
            <v>254</v>
          </cell>
          <cell r="D285">
            <v>-0.18999999994412065</v>
          </cell>
          <cell r="F285" t="str">
            <v>254SE</v>
          </cell>
          <cell r="G285" t="str">
            <v>254</v>
          </cell>
          <cell r="I285">
            <v>-0.18999999994412065</v>
          </cell>
        </row>
        <row r="286">
          <cell r="A286" t="str">
            <v>254UT</v>
          </cell>
          <cell r="B286" t="str">
            <v>254</v>
          </cell>
          <cell r="D286">
            <v>-1019354.74</v>
          </cell>
          <cell r="F286" t="str">
            <v>254UT</v>
          </cell>
          <cell r="G286" t="str">
            <v>254</v>
          </cell>
          <cell r="I286">
            <v>-1019354.74</v>
          </cell>
        </row>
        <row r="287">
          <cell r="A287" t="str">
            <v>254WA</v>
          </cell>
          <cell r="B287" t="str">
            <v>254</v>
          </cell>
          <cell r="D287">
            <v>-479.73</v>
          </cell>
          <cell r="F287" t="str">
            <v>254WA</v>
          </cell>
          <cell r="G287" t="str">
            <v>254</v>
          </cell>
          <cell r="I287">
            <v>-479.73</v>
          </cell>
        </row>
        <row r="288">
          <cell r="A288" t="str">
            <v>254WYP</v>
          </cell>
          <cell r="B288" t="str">
            <v>254</v>
          </cell>
          <cell r="D288">
            <v>-0.36999999999534339</v>
          </cell>
          <cell r="F288" t="str">
            <v>254WYP</v>
          </cell>
          <cell r="G288" t="str">
            <v>254</v>
          </cell>
          <cell r="I288">
            <v>-0.36999999999534339</v>
          </cell>
        </row>
        <row r="289">
          <cell r="A289" t="str">
            <v>255ITC84</v>
          </cell>
          <cell r="B289" t="str">
            <v>255</v>
          </cell>
          <cell r="D289">
            <v>-1163513</v>
          </cell>
          <cell r="F289" t="str">
            <v>255ITC84</v>
          </cell>
          <cell r="G289" t="str">
            <v>255</v>
          </cell>
          <cell r="I289">
            <v>-1163513</v>
          </cell>
        </row>
        <row r="290">
          <cell r="A290" t="str">
            <v>255ITC85</v>
          </cell>
          <cell r="B290" t="str">
            <v>255</v>
          </cell>
          <cell r="D290">
            <v>-2365510</v>
          </cell>
          <cell r="F290" t="str">
            <v>255ITC85</v>
          </cell>
          <cell r="G290" t="str">
            <v>255</v>
          </cell>
          <cell r="I290">
            <v>-2365510</v>
          </cell>
        </row>
        <row r="291">
          <cell r="A291" t="str">
            <v>255ITC86</v>
          </cell>
          <cell r="B291" t="str">
            <v>255</v>
          </cell>
          <cell r="D291">
            <v>-1233135</v>
          </cell>
          <cell r="F291" t="str">
            <v>255ITC86</v>
          </cell>
          <cell r="G291" t="str">
            <v>255</v>
          </cell>
          <cell r="I291">
            <v>-1233135</v>
          </cell>
        </row>
        <row r="292">
          <cell r="A292" t="str">
            <v>255ITC88</v>
          </cell>
          <cell r="B292" t="str">
            <v>255</v>
          </cell>
          <cell r="D292">
            <v>-192618</v>
          </cell>
          <cell r="F292" t="str">
            <v>255ITC88</v>
          </cell>
          <cell r="G292" t="str">
            <v>255</v>
          </cell>
          <cell r="I292">
            <v>-192618</v>
          </cell>
        </row>
        <row r="293">
          <cell r="A293" t="str">
            <v>255ITC89</v>
          </cell>
          <cell r="B293" t="str">
            <v>255</v>
          </cell>
          <cell r="D293">
            <v>-427864</v>
          </cell>
          <cell r="F293" t="str">
            <v>255ITC89</v>
          </cell>
          <cell r="G293" t="str">
            <v>255</v>
          </cell>
          <cell r="I293">
            <v>-427864</v>
          </cell>
        </row>
        <row r="294">
          <cell r="A294" t="str">
            <v>255ITC90</v>
          </cell>
          <cell r="B294" t="str">
            <v>255</v>
          </cell>
          <cell r="D294">
            <v>-287130</v>
          </cell>
          <cell r="F294" t="str">
            <v>255ITC90</v>
          </cell>
          <cell r="G294" t="str">
            <v>255</v>
          </cell>
          <cell r="I294">
            <v>-287130</v>
          </cell>
        </row>
        <row r="295">
          <cell r="A295" t="str">
            <v>282CA</v>
          </cell>
          <cell r="B295">
            <v>282</v>
          </cell>
          <cell r="D295">
            <v>-41601341</v>
          </cell>
          <cell r="F295" t="str">
            <v>282CA</v>
          </cell>
          <cell r="G295">
            <v>282</v>
          </cell>
          <cell r="I295">
            <v>-41601341</v>
          </cell>
        </row>
        <row r="296">
          <cell r="A296" t="str">
            <v>282CIAC</v>
          </cell>
          <cell r="B296">
            <v>282</v>
          </cell>
          <cell r="D296">
            <v>44024922</v>
          </cell>
          <cell r="F296" t="str">
            <v>282CIAC</v>
          </cell>
          <cell r="G296">
            <v>282</v>
          </cell>
          <cell r="I296">
            <v>44024922</v>
          </cell>
        </row>
        <row r="297">
          <cell r="A297" t="str">
            <v>282DGP</v>
          </cell>
          <cell r="B297">
            <v>282</v>
          </cell>
          <cell r="D297">
            <v>-20</v>
          </cell>
          <cell r="F297" t="str">
            <v>282DGP</v>
          </cell>
          <cell r="G297">
            <v>282</v>
          </cell>
          <cell r="I297">
            <v>-20</v>
          </cell>
        </row>
        <row r="298">
          <cell r="A298" t="str">
            <v>282DITBAL</v>
          </cell>
          <cell r="B298" t="str">
            <v>282</v>
          </cell>
          <cell r="D298">
            <v>-0.42000007629394531</v>
          </cell>
          <cell r="F298" t="str">
            <v>282DITBAL</v>
          </cell>
          <cell r="G298" t="str">
            <v>282</v>
          </cell>
          <cell r="I298">
            <v>-0.42000007629394531</v>
          </cell>
        </row>
        <row r="299">
          <cell r="A299" t="str">
            <v>282FERC</v>
          </cell>
          <cell r="B299">
            <v>282</v>
          </cell>
          <cell r="D299">
            <v>-3852767</v>
          </cell>
          <cell r="F299" t="str">
            <v>282FERC</v>
          </cell>
          <cell r="G299">
            <v>282</v>
          </cell>
          <cell r="I299">
            <v>-3852767</v>
          </cell>
        </row>
        <row r="300">
          <cell r="A300" t="str">
            <v>282GPS</v>
          </cell>
          <cell r="B300">
            <v>282</v>
          </cell>
          <cell r="D300">
            <v>-27281649</v>
          </cell>
          <cell r="F300" t="str">
            <v>282GPS</v>
          </cell>
          <cell r="G300">
            <v>282</v>
          </cell>
          <cell r="I300">
            <v>-27281649</v>
          </cell>
        </row>
        <row r="301">
          <cell r="A301" t="str">
            <v>282ID</v>
          </cell>
          <cell r="B301" t="str">
            <v>282</v>
          </cell>
          <cell r="D301">
            <v>-77130139.640000001</v>
          </cell>
          <cell r="F301" t="str">
            <v>282ID</v>
          </cell>
          <cell r="G301" t="str">
            <v>282</v>
          </cell>
          <cell r="I301">
            <v>-77130139.640000001</v>
          </cell>
        </row>
        <row r="302">
          <cell r="A302" t="str">
            <v>282OR</v>
          </cell>
          <cell r="B302" t="str">
            <v>282</v>
          </cell>
          <cell r="D302">
            <v>-458577117</v>
          </cell>
          <cell r="F302" t="str">
            <v>282OR</v>
          </cell>
          <cell r="G302" t="str">
            <v>282</v>
          </cell>
          <cell r="I302">
            <v>-458577117</v>
          </cell>
        </row>
        <row r="303">
          <cell r="A303" t="str">
            <v>282OTHER</v>
          </cell>
          <cell r="B303" t="str">
            <v>282</v>
          </cell>
          <cell r="D303">
            <v>14847701.58</v>
          </cell>
          <cell r="F303" t="str">
            <v>282OTHER</v>
          </cell>
          <cell r="G303" t="str">
            <v>282</v>
          </cell>
          <cell r="I303">
            <v>14847701.58</v>
          </cell>
        </row>
        <row r="304">
          <cell r="A304" t="str">
            <v>282SCHMDEXP</v>
          </cell>
          <cell r="B304">
            <v>282</v>
          </cell>
          <cell r="D304">
            <v>412140712</v>
          </cell>
          <cell r="F304" t="str">
            <v>282SCHMDEXP</v>
          </cell>
          <cell r="G304">
            <v>282</v>
          </cell>
          <cell r="I304">
            <v>412140712</v>
          </cell>
        </row>
        <row r="305">
          <cell r="A305" t="str">
            <v>282SE</v>
          </cell>
          <cell r="B305" t="str">
            <v>282</v>
          </cell>
          <cell r="D305">
            <v>-15587401.109999999</v>
          </cell>
          <cell r="F305" t="str">
            <v>282SE</v>
          </cell>
          <cell r="G305" t="str">
            <v>282</v>
          </cell>
          <cell r="I305">
            <v>-15587401.109999999</v>
          </cell>
        </row>
        <row r="306">
          <cell r="A306" t="str">
            <v>282SG</v>
          </cell>
          <cell r="B306" t="str">
            <v>282</v>
          </cell>
          <cell r="D306">
            <v>-322465203.85000002</v>
          </cell>
          <cell r="F306" t="str">
            <v>282SG</v>
          </cell>
          <cell r="G306" t="str">
            <v>282</v>
          </cell>
          <cell r="I306">
            <v>-322465203.85000002</v>
          </cell>
        </row>
        <row r="307">
          <cell r="A307" t="str">
            <v>282SNP</v>
          </cell>
          <cell r="B307">
            <v>282</v>
          </cell>
          <cell r="D307">
            <v>-4908621</v>
          </cell>
          <cell r="F307" t="str">
            <v>282SNP</v>
          </cell>
          <cell r="G307">
            <v>282</v>
          </cell>
          <cell r="I307">
            <v>-4908621</v>
          </cell>
        </row>
        <row r="308">
          <cell r="A308" t="str">
            <v>282SO</v>
          </cell>
          <cell r="B308" t="str">
            <v>282</v>
          </cell>
          <cell r="D308">
            <v>-6872413.5800000001</v>
          </cell>
          <cell r="F308" t="str">
            <v>282SO</v>
          </cell>
          <cell r="G308" t="str">
            <v>282</v>
          </cell>
          <cell r="I308">
            <v>-6872413.5800000001</v>
          </cell>
        </row>
        <row r="309">
          <cell r="A309" t="str">
            <v>282SSGCH</v>
          </cell>
          <cell r="B309">
            <v>282</v>
          </cell>
          <cell r="D309">
            <v>538368</v>
          </cell>
          <cell r="F309" t="str">
            <v>282SSGCH</v>
          </cell>
          <cell r="G309">
            <v>282</v>
          </cell>
          <cell r="I309">
            <v>538368</v>
          </cell>
        </row>
        <row r="310">
          <cell r="A310" t="str">
            <v>282TAXDEPR</v>
          </cell>
          <cell r="B310">
            <v>282</v>
          </cell>
          <cell r="D310">
            <v>-982583716</v>
          </cell>
          <cell r="F310" t="str">
            <v>282TAXDEPR</v>
          </cell>
          <cell r="G310">
            <v>282</v>
          </cell>
          <cell r="I310">
            <v>-982583716</v>
          </cell>
        </row>
        <row r="311">
          <cell r="A311" t="str">
            <v>282UT</v>
          </cell>
          <cell r="B311">
            <v>282</v>
          </cell>
          <cell r="D311">
            <v>-604288548</v>
          </cell>
          <cell r="F311" t="str">
            <v>282UT</v>
          </cell>
          <cell r="G311">
            <v>282</v>
          </cell>
          <cell r="I311">
            <v>-604288548</v>
          </cell>
        </row>
        <row r="312">
          <cell r="A312" t="str">
            <v>282WA</v>
          </cell>
          <cell r="B312">
            <v>282</v>
          </cell>
          <cell r="D312">
            <v>-83033943</v>
          </cell>
          <cell r="F312" t="str">
            <v>282WA</v>
          </cell>
          <cell r="G312">
            <v>282</v>
          </cell>
          <cell r="I312">
            <v>-83033943</v>
          </cell>
        </row>
        <row r="313">
          <cell r="A313" t="str">
            <v>282WYP</v>
          </cell>
          <cell r="B313">
            <v>282</v>
          </cell>
          <cell r="D313">
            <v>-205598567</v>
          </cell>
          <cell r="F313" t="str">
            <v>282WYP</v>
          </cell>
          <cell r="G313">
            <v>282</v>
          </cell>
          <cell r="I313">
            <v>-205598567</v>
          </cell>
        </row>
        <row r="314">
          <cell r="A314" t="str">
            <v>283CA</v>
          </cell>
          <cell r="B314" t="str">
            <v>283</v>
          </cell>
          <cell r="D314">
            <v>187630.44999999995</v>
          </cell>
          <cell r="F314" t="str">
            <v>283CA</v>
          </cell>
          <cell r="G314" t="str">
            <v>283</v>
          </cell>
          <cell r="I314">
            <v>187630.44999999995</v>
          </cell>
        </row>
        <row r="315">
          <cell r="A315" t="str">
            <v>283GPS</v>
          </cell>
          <cell r="B315" t="str">
            <v>283</v>
          </cell>
          <cell r="D315">
            <v>-15874138.16</v>
          </cell>
          <cell r="F315" t="str">
            <v>283GPS</v>
          </cell>
          <cell r="G315" t="str">
            <v>283</v>
          </cell>
          <cell r="I315">
            <v>-15874138.16</v>
          </cell>
        </row>
        <row r="316">
          <cell r="A316" t="str">
            <v>283ID</v>
          </cell>
          <cell r="B316" t="str">
            <v>283</v>
          </cell>
          <cell r="D316">
            <v>-250679.64999999991</v>
          </cell>
          <cell r="F316" t="str">
            <v>283ID</v>
          </cell>
          <cell r="G316" t="str">
            <v>283</v>
          </cell>
          <cell r="I316">
            <v>-250679.64999999991</v>
          </cell>
        </row>
        <row r="317">
          <cell r="A317" t="str">
            <v>283OR</v>
          </cell>
          <cell r="B317" t="str">
            <v>283</v>
          </cell>
          <cell r="D317">
            <v>2778289.84</v>
          </cell>
          <cell r="F317" t="str">
            <v>283OR</v>
          </cell>
          <cell r="G317" t="str">
            <v>283</v>
          </cell>
          <cell r="I317">
            <v>2778289.84</v>
          </cell>
        </row>
        <row r="318">
          <cell r="A318" t="str">
            <v>283OTHER</v>
          </cell>
          <cell r="B318" t="str">
            <v>283</v>
          </cell>
          <cell r="D318">
            <v>5344172.8000000007</v>
          </cell>
          <cell r="F318" t="str">
            <v>283OTHER</v>
          </cell>
          <cell r="G318" t="str">
            <v>283</v>
          </cell>
          <cell r="I318">
            <v>5344172.8000000007</v>
          </cell>
        </row>
        <row r="319">
          <cell r="A319" t="str">
            <v>283SE</v>
          </cell>
          <cell r="B319" t="str">
            <v>283</v>
          </cell>
          <cell r="D319">
            <v>-30650943.460000001</v>
          </cell>
          <cell r="F319" t="str">
            <v>283SE</v>
          </cell>
          <cell r="G319" t="str">
            <v>283</v>
          </cell>
          <cell r="I319">
            <v>-30650943.460000001</v>
          </cell>
        </row>
        <row r="320">
          <cell r="A320" t="str">
            <v>283SG</v>
          </cell>
          <cell r="B320" t="str">
            <v>283</v>
          </cell>
          <cell r="D320">
            <v>-3197418.2899999991</v>
          </cell>
          <cell r="F320" t="str">
            <v>283SG</v>
          </cell>
          <cell r="G320" t="str">
            <v>283</v>
          </cell>
          <cell r="I320">
            <v>-3197418.2899999991</v>
          </cell>
        </row>
        <row r="321">
          <cell r="A321" t="str">
            <v>283SGCT</v>
          </cell>
          <cell r="B321" t="str">
            <v>283</v>
          </cell>
          <cell r="D321">
            <v>-1839104</v>
          </cell>
          <cell r="F321" t="str">
            <v>283SGCT</v>
          </cell>
          <cell r="G321" t="str">
            <v>283</v>
          </cell>
          <cell r="I321">
            <v>-1839104</v>
          </cell>
        </row>
        <row r="322">
          <cell r="A322" t="str">
            <v>283SNP</v>
          </cell>
          <cell r="B322" t="str">
            <v>283</v>
          </cell>
          <cell r="D322">
            <v>-6341086.4199999999</v>
          </cell>
          <cell r="F322" t="str">
            <v>283SNP</v>
          </cell>
          <cell r="G322" t="str">
            <v>283</v>
          </cell>
          <cell r="I322">
            <v>-6341086.4199999999</v>
          </cell>
        </row>
        <row r="323">
          <cell r="A323" t="str">
            <v>283SO</v>
          </cell>
          <cell r="B323" t="str">
            <v>283</v>
          </cell>
          <cell r="D323">
            <v>-10312201.84</v>
          </cell>
          <cell r="F323" t="str">
            <v>283SO</v>
          </cell>
          <cell r="G323" t="str">
            <v>283</v>
          </cell>
          <cell r="I323">
            <v>-10312201.84</v>
          </cell>
        </row>
        <row r="324">
          <cell r="A324" t="str">
            <v>283TROJD</v>
          </cell>
          <cell r="B324" t="str">
            <v>283</v>
          </cell>
          <cell r="D324">
            <v>2003449.17</v>
          </cell>
          <cell r="F324" t="str">
            <v>283TROJD</v>
          </cell>
          <cell r="G324" t="str">
            <v>283</v>
          </cell>
          <cell r="I324">
            <v>2003449.17</v>
          </cell>
        </row>
        <row r="325">
          <cell r="A325" t="str">
            <v>283UT</v>
          </cell>
          <cell r="B325" t="str">
            <v>283</v>
          </cell>
          <cell r="D325">
            <v>3896451.07</v>
          </cell>
          <cell r="F325" t="str">
            <v>283UT</v>
          </cell>
          <cell r="G325" t="str">
            <v>283</v>
          </cell>
          <cell r="I325">
            <v>3896451.07</v>
          </cell>
        </row>
        <row r="326">
          <cell r="A326" t="str">
            <v>283WA</v>
          </cell>
          <cell r="B326" t="str">
            <v>283</v>
          </cell>
          <cell r="D326">
            <v>991571.89999999991</v>
          </cell>
          <cell r="F326" t="str">
            <v>283WA</v>
          </cell>
          <cell r="G326" t="str">
            <v>283</v>
          </cell>
          <cell r="I326">
            <v>991571.89999999991</v>
          </cell>
        </row>
        <row r="327">
          <cell r="A327" t="str">
            <v>283WYP</v>
          </cell>
          <cell r="B327" t="str">
            <v>283</v>
          </cell>
          <cell r="D327">
            <v>9017561.4499999993</v>
          </cell>
          <cell r="F327" t="str">
            <v>283WYP</v>
          </cell>
          <cell r="G327" t="str">
            <v>283</v>
          </cell>
          <cell r="I327">
            <v>9017561.4499999993</v>
          </cell>
        </row>
        <row r="328">
          <cell r="A328" t="str">
            <v>283WYU</v>
          </cell>
          <cell r="B328" t="str">
            <v>283</v>
          </cell>
          <cell r="D328">
            <v>-8932400</v>
          </cell>
          <cell r="F328" t="str">
            <v>283WYU</v>
          </cell>
          <cell r="G328" t="str">
            <v>283</v>
          </cell>
          <cell r="I328">
            <v>-8932400</v>
          </cell>
        </row>
        <row r="329">
          <cell r="A329" t="str">
            <v>302DGP</v>
          </cell>
          <cell r="B329" t="str">
            <v>302</v>
          </cell>
          <cell r="D329">
            <v>-111973.7968813295</v>
          </cell>
          <cell r="F329" t="str">
            <v>302DGP</v>
          </cell>
          <cell r="G329" t="str">
            <v>302</v>
          </cell>
          <cell r="I329">
            <v>-111973.7968813295</v>
          </cell>
        </row>
        <row r="330">
          <cell r="A330" t="str">
            <v>302DGU</v>
          </cell>
          <cell r="B330" t="str">
            <v>302</v>
          </cell>
          <cell r="D330">
            <v>600993.05000000005</v>
          </cell>
          <cell r="F330" t="str">
            <v>302DGU</v>
          </cell>
          <cell r="G330" t="str">
            <v>302</v>
          </cell>
          <cell r="I330">
            <v>600993.05000000005</v>
          </cell>
        </row>
        <row r="331">
          <cell r="A331" t="str">
            <v>302ID</v>
          </cell>
          <cell r="B331" t="str">
            <v>302</v>
          </cell>
          <cell r="D331">
            <v>2449200.11</v>
          </cell>
          <cell r="F331" t="str">
            <v>302ID</v>
          </cell>
          <cell r="G331" t="str">
            <v>302</v>
          </cell>
          <cell r="I331">
            <v>2449200.11</v>
          </cell>
        </row>
        <row r="332">
          <cell r="A332" t="str">
            <v>302SG</v>
          </cell>
          <cell r="B332" t="str">
            <v>302</v>
          </cell>
          <cell r="D332">
            <v>26714186.849760089</v>
          </cell>
          <cell r="F332" t="str">
            <v>302SG</v>
          </cell>
          <cell r="G332" t="str">
            <v>302</v>
          </cell>
          <cell r="I332">
            <v>26714186.849760089</v>
          </cell>
        </row>
        <row r="333">
          <cell r="A333" t="str">
            <v>302SG-P</v>
          </cell>
          <cell r="B333" t="str">
            <v>302</v>
          </cell>
          <cell r="D333">
            <v>96989963.379279971</v>
          </cell>
          <cell r="F333" t="str">
            <v>302SG-P</v>
          </cell>
          <cell r="G333" t="str">
            <v>302</v>
          </cell>
          <cell r="I333">
            <v>96989963.379279971</v>
          </cell>
        </row>
        <row r="334">
          <cell r="A334" t="str">
            <v>302SG-U</v>
          </cell>
          <cell r="B334" t="str">
            <v>302</v>
          </cell>
          <cell r="D334">
            <v>9240741.6099999994</v>
          </cell>
          <cell r="F334" t="str">
            <v>302SG-U</v>
          </cell>
          <cell r="G334" t="str">
            <v>302</v>
          </cell>
          <cell r="I334">
            <v>9240741.6099999994</v>
          </cell>
        </row>
        <row r="335">
          <cell r="A335" t="str">
            <v>303CN</v>
          </cell>
          <cell r="B335" t="str">
            <v>303</v>
          </cell>
          <cell r="D335">
            <v>118268650.1819741</v>
          </cell>
          <cell r="F335" t="str">
            <v>303CN</v>
          </cell>
          <cell r="G335" t="str">
            <v>303</v>
          </cell>
          <cell r="I335">
            <v>118268650.1819741</v>
          </cell>
        </row>
        <row r="336">
          <cell r="A336" t="str">
            <v>303DGP</v>
          </cell>
          <cell r="B336" t="str">
            <v>303</v>
          </cell>
          <cell r="D336">
            <v>344575.42</v>
          </cell>
          <cell r="F336" t="str">
            <v>303DGP</v>
          </cell>
          <cell r="G336" t="str">
            <v>303</v>
          </cell>
          <cell r="I336">
            <v>344575.42</v>
          </cell>
        </row>
        <row r="337">
          <cell r="A337" t="str">
            <v>303ID</v>
          </cell>
          <cell r="B337" t="str">
            <v>303</v>
          </cell>
          <cell r="D337">
            <v>392380.9</v>
          </cell>
          <cell r="F337" t="str">
            <v>303ID</v>
          </cell>
          <cell r="G337" t="str">
            <v>303</v>
          </cell>
          <cell r="I337">
            <v>392380.9</v>
          </cell>
        </row>
        <row r="338">
          <cell r="A338" t="str">
            <v>303OR</v>
          </cell>
          <cell r="B338" t="str">
            <v>303</v>
          </cell>
          <cell r="D338">
            <v>351352.01629211975</v>
          </cell>
          <cell r="F338" t="str">
            <v>303OR</v>
          </cell>
          <cell r="G338" t="str">
            <v>303</v>
          </cell>
          <cell r="I338">
            <v>351352.01629211975</v>
          </cell>
        </row>
        <row r="339">
          <cell r="A339" t="str">
            <v>303SE</v>
          </cell>
          <cell r="B339" t="str">
            <v>303</v>
          </cell>
          <cell r="D339">
            <v>3773864.69</v>
          </cell>
          <cell r="F339" t="str">
            <v>303SE</v>
          </cell>
          <cell r="G339" t="str">
            <v>303</v>
          </cell>
          <cell r="I339">
            <v>3773864.69</v>
          </cell>
        </row>
        <row r="340">
          <cell r="A340" t="str">
            <v>303SG</v>
          </cell>
          <cell r="B340" t="str">
            <v>303</v>
          </cell>
          <cell r="D340">
            <v>74975067.730000004</v>
          </cell>
          <cell r="F340" t="str">
            <v>303SG</v>
          </cell>
          <cell r="G340" t="str">
            <v>303</v>
          </cell>
          <cell r="I340">
            <v>74975067.730000004</v>
          </cell>
        </row>
        <row r="341">
          <cell r="A341" t="str">
            <v>303SO</v>
          </cell>
          <cell r="B341" t="str">
            <v>303</v>
          </cell>
          <cell r="D341">
            <v>402195992.48703367</v>
          </cell>
          <cell r="F341" t="str">
            <v>303SO</v>
          </cell>
          <cell r="G341" t="str">
            <v>303</v>
          </cell>
          <cell r="I341">
            <v>402195992.48703367</v>
          </cell>
        </row>
        <row r="342">
          <cell r="A342" t="str">
            <v>303UT</v>
          </cell>
          <cell r="B342" t="str">
            <v>303</v>
          </cell>
          <cell r="D342">
            <v>889166.23257339513</v>
          </cell>
          <cell r="F342" t="str">
            <v>303UT</v>
          </cell>
          <cell r="G342" t="str">
            <v>303</v>
          </cell>
          <cell r="I342">
            <v>889166.23257339513</v>
          </cell>
        </row>
        <row r="343">
          <cell r="A343" t="str">
            <v>303WA</v>
          </cell>
          <cell r="B343" t="str">
            <v>303</v>
          </cell>
          <cell r="D343">
            <v>1103.4751546730017</v>
          </cell>
          <cell r="F343" t="str">
            <v>303WA</v>
          </cell>
          <cell r="G343" t="str">
            <v>303</v>
          </cell>
          <cell r="I343">
            <v>1103.4751546730017</v>
          </cell>
        </row>
        <row r="344">
          <cell r="A344" t="str">
            <v>303WYP</v>
          </cell>
          <cell r="B344" t="str">
            <v>303</v>
          </cell>
          <cell r="D344">
            <v>246393.75</v>
          </cell>
          <cell r="F344" t="str">
            <v>303WYP</v>
          </cell>
          <cell r="G344" t="str">
            <v>303</v>
          </cell>
          <cell r="I344">
            <v>246393.75</v>
          </cell>
        </row>
        <row r="345">
          <cell r="A345" t="str">
            <v>310DGP</v>
          </cell>
          <cell r="B345" t="str">
            <v>310</v>
          </cell>
          <cell r="D345">
            <v>2329517.46</v>
          </cell>
          <cell r="F345" t="str">
            <v>310DGP</v>
          </cell>
          <cell r="G345" t="str">
            <v>310</v>
          </cell>
          <cell r="I345">
            <v>2329517.46</v>
          </cell>
        </row>
        <row r="346">
          <cell r="A346" t="str">
            <v>310DGU</v>
          </cell>
          <cell r="B346" t="str">
            <v>310</v>
          </cell>
          <cell r="D346">
            <v>34798445.670000002</v>
          </cell>
          <cell r="F346" t="str">
            <v>310DGU</v>
          </cell>
          <cell r="G346" t="str">
            <v>310</v>
          </cell>
          <cell r="I346">
            <v>34798445.670000002</v>
          </cell>
        </row>
        <row r="347">
          <cell r="A347" t="str">
            <v>310SG</v>
          </cell>
          <cell r="B347" t="str">
            <v>310</v>
          </cell>
          <cell r="D347">
            <v>56303434.969999999</v>
          </cell>
          <cell r="F347" t="str">
            <v>310SG</v>
          </cell>
          <cell r="G347" t="str">
            <v>310</v>
          </cell>
          <cell r="I347">
            <v>56303434.969999999</v>
          </cell>
        </row>
        <row r="348">
          <cell r="A348" t="str">
            <v>310SSGCH</v>
          </cell>
          <cell r="B348" t="str">
            <v>310</v>
          </cell>
          <cell r="D348">
            <v>2415101.8199999998</v>
          </cell>
          <cell r="F348" t="str">
            <v>310SSGCH</v>
          </cell>
          <cell r="G348" t="str">
            <v>310</v>
          </cell>
          <cell r="I348">
            <v>2415101.8199999998</v>
          </cell>
        </row>
        <row r="349">
          <cell r="A349" t="str">
            <v>311DGP</v>
          </cell>
          <cell r="B349" t="str">
            <v>311</v>
          </cell>
          <cell r="D349">
            <v>234877017.22999999</v>
          </cell>
          <cell r="F349" t="str">
            <v>311DGP</v>
          </cell>
          <cell r="G349" t="str">
            <v>311</v>
          </cell>
          <cell r="I349">
            <v>234877017.22999999</v>
          </cell>
        </row>
        <row r="350">
          <cell r="A350" t="str">
            <v>311DGU</v>
          </cell>
          <cell r="B350" t="str">
            <v>311</v>
          </cell>
          <cell r="D350">
            <v>326027802.31</v>
          </cell>
          <cell r="F350" t="str">
            <v>311DGU</v>
          </cell>
          <cell r="G350" t="str">
            <v>311</v>
          </cell>
          <cell r="I350">
            <v>326027802.31</v>
          </cell>
        </row>
        <row r="351">
          <cell r="A351" t="str">
            <v>311SG</v>
          </cell>
          <cell r="B351" t="str">
            <v>311</v>
          </cell>
          <cell r="D351">
            <v>199554905.18000001</v>
          </cell>
          <cell r="F351" t="str">
            <v>311SG</v>
          </cell>
          <cell r="G351" t="str">
            <v>311</v>
          </cell>
          <cell r="I351">
            <v>199554905.18000001</v>
          </cell>
        </row>
        <row r="352">
          <cell r="A352" t="str">
            <v>311SSGCH</v>
          </cell>
          <cell r="B352" t="str">
            <v>311</v>
          </cell>
          <cell r="D352">
            <v>55364138.880000003</v>
          </cell>
          <cell r="F352" t="str">
            <v>311SSGCH</v>
          </cell>
          <cell r="G352" t="str">
            <v>311</v>
          </cell>
          <cell r="I352">
            <v>55364138.880000003</v>
          </cell>
        </row>
        <row r="353">
          <cell r="A353" t="str">
            <v>312DGP</v>
          </cell>
          <cell r="B353" t="str">
            <v>312</v>
          </cell>
          <cell r="D353">
            <v>689961194.71120131</v>
          </cell>
          <cell r="F353" t="str">
            <v>312DGP</v>
          </cell>
          <cell r="G353" t="str">
            <v>312</v>
          </cell>
          <cell r="I353">
            <v>689961194.71120131</v>
          </cell>
        </row>
        <row r="354">
          <cell r="A354" t="str">
            <v>312DGU</v>
          </cell>
          <cell r="B354" t="str">
            <v>312</v>
          </cell>
          <cell r="D354">
            <v>639444274.92576325</v>
          </cell>
          <cell r="F354" t="str">
            <v>312DGU</v>
          </cell>
          <cell r="G354" t="str">
            <v>312</v>
          </cell>
          <cell r="I354">
            <v>639444274.92576325</v>
          </cell>
        </row>
        <row r="355">
          <cell r="A355" t="str">
            <v>312SG</v>
          </cell>
          <cell r="B355" t="str">
            <v>312</v>
          </cell>
          <cell r="D355">
            <v>2248158945.537591</v>
          </cell>
          <cell r="F355" t="str">
            <v>312SG</v>
          </cell>
          <cell r="G355" t="str">
            <v>312</v>
          </cell>
          <cell r="I355">
            <v>2248158945.537591</v>
          </cell>
        </row>
        <row r="356">
          <cell r="A356" t="str">
            <v>312SSGCH</v>
          </cell>
          <cell r="B356" t="str">
            <v>312</v>
          </cell>
          <cell r="D356">
            <v>328910176.86818779</v>
          </cell>
          <cell r="F356" t="str">
            <v>312SSGCH</v>
          </cell>
          <cell r="G356" t="str">
            <v>312</v>
          </cell>
          <cell r="I356">
            <v>328910176.86818779</v>
          </cell>
        </row>
        <row r="357">
          <cell r="A357" t="str">
            <v>314DGP</v>
          </cell>
          <cell r="B357" t="str">
            <v>314</v>
          </cell>
          <cell r="D357">
            <v>143451708.65000001</v>
          </cell>
          <cell r="F357" t="str">
            <v>314DGP</v>
          </cell>
          <cell r="G357" t="str">
            <v>314</v>
          </cell>
          <cell r="I357">
            <v>143451708.65000001</v>
          </cell>
        </row>
        <row r="358">
          <cell r="A358" t="str">
            <v>314DGU</v>
          </cell>
          <cell r="B358" t="str">
            <v>314</v>
          </cell>
          <cell r="D358">
            <v>144201509.99000001</v>
          </cell>
          <cell r="F358" t="str">
            <v>314DGU</v>
          </cell>
          <cell r="G358" t="str">
            <v>314</v>
          </cell>
          <cell r="I358">
            <v>144201509.99000001</v>
          </cell>
        </row>
        <row r="359">
          <cell r="A359" t="str">
            <v>314SG</v>
          </cell>
          <cell r="B359" t="str">
            <v>314</v>
          </cell>
          <cell r="D359">
            <v>453192965.38</v>
          </cell>
          <cell r="F359" t="str">
            <v>314SG</v>
          </cell>
          <cell r="G359" t="str">
            <v>314</v>
          </cell>
          <cell r="I359">
            <v>453192965.38</v>
          </cell>
        </row>
        <row r="360">
          <cell r="A360" t="str">
            <v>314SSGCH</v>
          </cell>
          <cell r="B360" t="str">
            <v>314</v>
          </cell>
          <cell r="D360">
            <v>63438406.380000003</v>
          </cell>
          <cell r="F360" t="str">
            <v>314SSGCH</v>
          </cell>
          <cell r="G360" t="str">
            <v>314</v>
          </cell>
          <cell r="I360">
            <v>63438406.380000003</v>
          </cell>
        </row>
        <row r="361">
          <cell r="A361" t="str">
            <v>315DGP</v>
          </cell>
          <cell r="B361" t="str">
            <v>315</v>
          </cell>
          <cell r="D361">
            <v>87991118.680000007</v>
          </cell>
          <cell r="F361" t="str">
            <v>315DGP</v>
          </cell>
          <cell r="G361" t="str">
            <v>315</v>
          </cell>
          <cell r="I361">
            <v>87991118.680000007</v>
          </cell>
        </row>
        <row r="362">
          <cell r="A362" t="str">
            <v>315DGU</v>
          </cell>
          <cell r="B362" t="str">
            <v>315</v>
          </cell>
          <cell r="D362">
            <v>139006394.46000001</v>
          </cell>
          <cell r="F362" t="str">
            <v>315DGU</v>
          </cell>
          <cell r="G362" t="str">
            <v>315</v>
          </cell>
          <cell r="I362">
            <v>139006394.46000001</v>
          </cell>
        </row>
        <row r="363">
          <cell r="A363" t="str">
            <v>315SG</v>
          </cell>
          <cell r="B363" t="str">
            <v>315</v>
          </cell>
          <cell r="D363">
            <v>70531111.799999997</v>
          </cell>
          <cell r="F363" t="str">
            <v>315SG</v>
          </cell>
          <cell r="G363" t="str">
            <v>315</v>
          </cell>
          <cell r="I363">
            <v>70531111.799999997</v>
          </cell>
        </row>
        <row r="364">
          <cell r="A364" t="str">
            <v>315SSGCH</v>
          </cell>
          <cell r="B364" t="str">
            <v>315</v>
          </cell>
          <cell r="D364">
            <v>64911564.43</v>
          </cell>
          <cell r="F364" t="str">
            <v>315SSGCH</v>
          </cell>
          <cell r="G364" t="str">
            <v>315</v>
          </cell>
          <cell r="I364">
            <v>64911564.43</v>
          </cell>
        </row>
        <row r="365">
          <cell r="A365" t="str">
            <v>316DGP</v>
          </cell>
          <cell r="B365" t="str">
            <v>316</v>
          </cell>
          <cell r="D365">
            <v>4915805.96</v>
          </cell>
          <cell r="F365" t="str">
            <v>316DGP</v>
          </cell>
          <cell r="G365" t="str">
            <v>316</v>
          </cell>
          <cell r="I365">
            <v>4915805.96</v>
          </cell>
        </row>
        <row r="366">
          <cell r="A366" t="str">
            <v>316DGU</v>
          </cell>
          <cell r="B366" t="str">
            <v>316</v>
          </cell>
          <cell r="D366">
            <v>5295901</v>
          </cell>
          <cell r="F366" t="str">
            <v>316DGU</v>
          </cell>
          <cell r="G366" t="str">
            <v>316</v>
          </cell>
          <cell r="I366">
            <v>5295901</v>
          </cell>
        </row>
        <row r="367">
          <cell r="A367" t="str">
            <v>316SG</v>
          </cell>
          <cell r="B367" t="str">
            <v>316</v>
          </cell>
          <cell r="D367">
            <v>13086245.65</v>
          </cell>
          <cell r="F367" t="str">
            <v>316SG</v>
          </cell>
          <cell r="G367" t="str">
            <v>316</v>
          </cell>
          <cell r="I367">
            <v>13086245.65</v>
          </cell>
        </row>
        <row r="368">
          <cell r="A368" t="str">
            <v>316SSGCH</v>
          </cell>
          <cell r="B368" t="str">
            <v>316</v>
          </cell>
          <cell r="D368">
            <v>3162939.33</v>
          </cell>
          <cell r="F368" t="str">
            <v>316SSGCH</v>
          </cell>
          <cell r="G368" t="str">
            <v>316</v>
          </cell>
          <cell r="I368">
            <v>3162939.33</v>
          </cell>
        </row>
        <row r="369">
          <cell r="A369" t="str">
            <v>330DGP</v>
          </cell>
          <cell r="B369" t="str">
            <v>330</v>
          </cell>
          <cell r="D369">
            <v>10626875.310000001</v>
          </cell>
          <cell r="F369" t="str">
            <v>330DGP</v>
          </cell>
          <cell r="G369" t="str">
            <v>330</v>
          </cell>
          <cell r="I369">
            <v>10626875.310000001</v>
          </cell>
        </row>
        <row r="370">
          <cell r="A370" t="str">
            <v>330DGU</v>
          </cell>
          <cell r="B370" t="str">
            <v>330</v>
          </cell>
          <cell r="D370">
            <v>5307561.53</v>
          </cell>
          <cell r="F370" t="str">
            <v>330DGU</v>
          </cell>
          <cell r="G370" t="str">
            <v>330</v>
          </cell>
          <cell r="I370">
            <v>5307561.53</v>
          </cell>
        </row>
        <row r="371">
          <cell r="A371" t="str">
            <v>330SG-P</v>
          </cell>
          <cell r="B371" t="str">
            <v>330</v>
          </cell>
          <cell r="D371">
            <v>3122698.96</v>
          </cell>
          <cell r="F371" t="str">
            <v>330SG-P</v>
          </cell>
          <cell r="G371" t="str">
            <v>330</v>
          </cell>
          <cell r="I371">
            <v>3122698.96</v>
          </cell>
        </row>
        <row r="372">
          <cell r="A372" t="str">
            <v>330SG-U</v>
          </cell>
          <cell r="B372" t="str">
            <v>330</v>
          </cell>
          <cell r="D372">
            <v>635699.65</v>
          </cell>
          <cell r="F372" t="str">
            <v>330SG-U</v>
          </cell>
          <cell r="G372" t="str">
            <v>330</v>
          </cell>
          <cell r="I372">
            <v>635699.65</v>
          </cell>
        </row>
        <row r="373">
          <cell r="A373" t="str">
            <v>331DGP</v>
          </cell>
          <cell r="B373" t="str">
            <v>331</v>
          </cell>
          <cell r="D373">
            <v>21446832.329999998</v>
          </cell>
          <cell r="F373" t="str">
            <v>331DGP</v>
          </cell>
          <cell r="G373" t="str">
            <v>331</v>
          </cell>
          <cell r="I373">
            <v>21446832.329999998</v>
          </cell>
        </row>
        <row r="374">
          <cell r="A374" t="str">
            <v>331DGU</v>
          </cell>
          <cell r="B374" t="str">
            <v>331</v>
          </cell>
          <cell r="D374">
            <v>5315406.7</v>
          </cell>
          <cell r="F374" t="str">
            <v>331DGU</v>
          </cell>
          <cell r="G374" t="str">
            <v>331</v>
          </cell>
          <cell r="I374">
            <v>5315406.7</v>
          </cell>
        </row>
        <row r="375">
          <cell r="A375" t="str">
            <v>331SG-P</v>
          </cell>
          <cell r="B375" t="str">
            <v>331</v>
          </cell>
          <cell r="D375">
            <v>52712220.869999997</v>
          </cell>
          <cell r="F375" t="str">
            <v>331SG-P</v>
          </cell>
          <cell r="G375" t="str">
            <v>331</v>
          </cell>
          <cell r="I375">
            <v>52712220.869999997</v>
          </cell>
        </row>
        <row r="376">
          <cell r="A376" t="str">
            <v>331SG-U</v>
          </cell>
          <cell r="B376" t="str">
            <v>331</v>
          </cell>
          <cell r="D376">
            <v>7393542.75</v>
          </cell>
          <cell r="F376" t="str">
            <v>331SG-U</v>
          </cell>
          <cell r="G376" t="str">
            <v>331</v>
          </cell>
          <cell r="I376">
            <v>7393542.75</v>
          </cell>
        </row>
        <row r="377">
          <cell r="A377" t="str">
            <v>332DGP</v>
          </cell>
          <cell r="B377" t="str">
            <v>332</v>
          </cell>
          <cell r="D377">
            <v>150017615.8512218</v>
          </cell>
          <cell r="F377" t="str">
            <v>332DGP</v>
          </cell>
          <cell r="G377" t="str">
            <v>332</v>
          </cell>
          <cell r="I377">
            <v>150017615.8512218</v>
          </cell>
        </row>
        <row r="378">
          <cell r="A378" t="str">
            <v>332DGU</v>
          </cell>
          <cell r="B378" t="str">
            <v>332</v>
          </cell>
          <cell r="D378">
            <v>19915579.184886474</v>
          </cell>
          <cell r="F378" t="str">
            <v>332DGU</v>
          </cell>
          <cell r="G378" t="str">
            <v>332</v>
          </cell>
          <cell r="I378">
            <v>19915579.184886474</v>
          </cell>
        </row>
        <row r="379">
          <cell r="A379" t="str">
            <v>332SG-P</v>
          </cell>
          <cell r="B379" t="str">
            <v>332</v>
          </cell>
          <cell r="D379">
            <v>172458176.9784373</v>
          </cell>
          <cell r="F379" t="str">
            <v>332SG-P</v>
          </cell>
          <cell r="G379" t="str">
            <v>332</v>
          </cell>
          <cell r="I379">
            <v>172458176.9784373</v>
          </cell>
        </row>
        <row r="380">
          <cell r="A380" t="str">
            <v>332SG-U</v>
          </cell>
          <cell r="B380" t="str">
            <v>332</v>
          </cell>
          <cell r="D380">
            <v>57800746.651000917</v>
          </cell>
          <cell r="F380" t="str">
            <v>332SG-U</v>
          </cell>
          <cell r="G380" t="str">
            <v>332</v>
          </cell>
          <cell r="I380">
            <v>57800746.651000917</v>
          </cell>
        </row>
        <row r="381">
          <cell r="A381" t="str">
            <v>333DGP</v>
          </cell>
          <cell r="B381" t="str">
            <v>333</v>
          </cell>
          <cell r="D381">
            <v>32897569.190000001</v>
          </cell>
          <cell r="F381" t="str">
            <v>333DGP</v>
          </cell>
          <cell r="G381" t="str">
            <v>333</v>
          </cell>
          <cell r="I381">
            <v>32897569.190000001</v>
          </cell>
        </row>
        <row r="382">
          <cell r="A382" t="str">
            <v>333DGU</v>
          </cell>
          <cell r="B382" t="str">
            <v>333</v>
          </cell>
          <cell r="D382">
            <v>8946124.8499999996</v>
          </cell>
          <cell r="F382" t="str">
            <v>333DGU</v>
          </cell>
          <cell r="G382" t="str">
            <v>333</v>
          </cell>
          <cell r="I382">
            <v>8946124.8499999996</v>
          </cell>
        </row>
        <row r="383">
          <cell r="A383" t="str">
            <v>333SG-P</v>
          </cell>
          <cell r="B383" t="str">
            <v>333</v>
          </cell>
          <cell r="D383">
            <v>36001226.079999998</v>
          </cell>
          <cell r="F383" t="str">
            <v>333SG-P</v>
          </cell>
          <cell r="G383" t="str">
            <v>333</v>
          </cell>
          <cell r="I383">
            <v>36001226.079999998</v>
          </cell>
        </row>
        <row r="384">
          <cell r="A384" t="str">
            <v>333SG-U</v>
          </cell>
          <cell r="B384" t="str">
            <v>333</v>
          </cell>
          <cell r="D384">
            <v>25048207.25</v>
          </cell>
          <cell r="F384" t="str">
            <v>333SG-U</v>
          </cell>
          <cell r="G384" t="str">
            <v>333</v>
          </cell>
          <cell r="I384">
            <v>25048207.25</v>
          </cell>
        </row>
        <row r="385">
          <cell r="A385" t="str">
            <v>334DGP</v>
          </cell>
          <cell r="B385" t="str">
            <v>334</v>
          </cell>
          <cell r="D385">
            <v>4694160.9800000004</v>
          </cell>
          <cell r="F385" t="str">
            <v>334DGP</v>
          </cell>
          <cell r="G385" t="str">
            <v>334</v>
          </cell>
          <cell r="I385">
            <v>4694160.9800000004</v>
          </cell>
        </row>
        <row r="386">
          <cell r="A386" t="str">
            <v>334DGU</v>
          </cell>
          <cell r="B386" t="str">
            <v>334</v>
          </cell>
          <cell r="D386">
            <v>3889665.45</v>
          </cell>
          <cell r="F386" t="str">
            <v>334DGU</v>
          </cell>
          <cell r="G386" t="str">
            <v>334</v>
          </cell>
          <cell r="I386">
            <v>3889665.45</v>
          </cell>
        </row>
        <row r="387">
          <cell r="A387" t="str">
            <v>334SG-P</v>
          </cell>
          <cell r="B387" t="str">
            <v>334</v>
          </cell>
          <cell r="D387">
            <v>37854833.140000001</v>
          </cell>
          <cell r="F387" t="str">
            <v>334SG-P</v>
          </cell>
          <cell r="G387" t="str">
            <v>334</v>
          </cell>
          <cell r="I387">
            <v>37854833.140000001</v>
          </cell>
        </row>
        <row r="388">
          <cell r="A388" t="str">
            <v>334SG-U</v>
          </cell>
          <cell r="B388" t="str">
            <v>334</v>
          </cell>
          <cell r="D388">
            <v>5768179.4199999999</v>
          </cell>
          <cell r="F388" t="str">
            <v>334SG-U</v>
          </cell>
          <cell r="G388" t="str">
            <v>334</v>
          </cell>
          <cell r="I388">
            <v>5768179.4199999999</v>
          </cell>
        </row>
        <row r="389">
          <cell r="A389" t="str">
            <v>335DGP</v>
          </cell>
          <cell r="B389" t="str">
            <v>335</v>
          </cell>
          <cell r="D389">
            <v>1173712.57</v>
          </cell>
          <cell r="F389" t="str">
            <v>335DGP</v>
          </cell>
          <cell r="G389" t="str">
            <v>335</v>
          </cell>
          <cell r="I389">
            <v>1173712.57</v>
          </cell>
        </row>
        <row r="390">
          <cell r="A390" t="str">
            <v>335DGU</v>
          </cell>
          <cell r="B390" t="str">
            <v>335</v>
          </cell>
          <cell r="D390">
            <v>194396.5</v>
          </cell>
          <cell r="F390" t="str">
            <v>335DGU</v>
          </cell>
          <cell r="G390" t="str">
            <v>335</v>
          </cell>
          <cell r="I390">
            <v>194396.5</v>
          </cell>
        </row>
        <row r="391">
          <cell r="A391" t="str">
            <v>335SG-P</v>
          </cell>
          <cell r="B391" t="str">
            <v>335</v>
          </cell>
          <cell r="D391">
            <v>995384.94</v>
          </cell>
          <cell r="F391" t="str">
            <v>335SG-P</v>
          </cell>
          <cell r="G391" t="str">
            <v>335</v>
          </cell>
          <cell r="I391">
            <v>995384.94</v>
          </cell>
        </row>
        <row r="392">
          <cell r="A392" t="str">
            <v>335SG-U</v>
          </cell>
          <cell r="B392" t="str">
            <v>335</v>
          </cell>
          <cell r="D392">
            <v>14473.55</v>
          </cell>
          <cell r="F392" t="str">
            <v>335SG-U</v>
          </cell>
          <cell r="G392" t="str">
            <v>335</v>
          </cell>
          <cell r="I392">
            <v>14473.55</v>
          </cell>
        </row>
        <row r="393">
          <cell r="A393" t="str">
            <v>336DGP</v>
          </cell>
          <cell r="B393" t="str">
            <v>336</v>
          </cell>
          <cell r="D393">
            <v>4689356.8600000003</v>
          </cell>
          <cell r="F393" t="str">
            <v>336DGP</v>
          </cell>
          <cell r="G393" t="str">
            <v>336</v>
          </cell>
          <cell r="I393">
            <v>4689356.8600000003</v>
          </cell>
        </row>
        <row r="394">
          <cell r="A394" t="str">
            <v>336DGU</v>
          </cell>
          <cell r="B394" t="str">
            <v>336</v>
          </cell>
          <cell r="D394">
            <v>828975.78</v>
          </cell>
          <cell r="F394" t="str">
            <v>336DGU</v>
          </cell>
          <cell r="G394" t="str">
            <v>336</v>
          </cell>
          <cell r="I394">
            <v>828975.78</v>
          </cell>
        </row>
        <row r="395">
          <cell r="A395" t="str">
            <v>336SG-P</v>
          </cell>
          <cell r="B395" t="str">
            <v>336</v>
          </cell>
          <cell r="D395">
            <v>8475746.3699999992</v>
          </cell>
          <cell r="F395" t="str">
            <v>336SG-P</v>
          </cell>
          <cell r="G395" t="str">
            <v>336</v>
          </cell>
          <cell r="I395">
            <v>8475746.3699999992</v>
          </cell>
        </row>
        <row r="396">
          <cell r="A396" t="str">
            <v>336SG-U</v>
          </cell>
          <cell r="B396" t="str">
            <v>336</v>
          </cell>
          <cell r="D396">
            <v>624713.51</v>
          </cell>
          <cell r="F396" t="str">
            <v>336SG-U</v>
          </cell>
          <cell r="G396" t="str">
            <v>336</v>
          </cell>
          <cell r="I396">
            <v>624713.51</v>
          </cell>
        </row>
        <row r="397">
          <cell r="A397" t="str">
            <v>340SG</v>
          </cell>
          <cell r="B397" t="str">
            <v>340</v>
          </cell>
          <cell r="D397">
            <v>21542917.129999999</v>
          </cell>
          <cell r="F397" t="str">
            <v>340SG</v>
          </cell>
          <cell r="G397" t="str">
            <v>340</v>
          </cell>
          <cell r="I397">
            <v>21542917.129999999</v>
          </cell>
        </row>
        <row r="398">
          <cell r="A398" t="str">
            <v>341DGU</v>
          </cell>
          <cell r="B398" t="str">
            <v>341</v>
          </cell>
          <cell r="D398">
            <v>166098.76999999999</v>
          </cell>
          <cell r="F398" t="str">
            <v>341DGU</v>
          </cell>
          <cell r="G398" t="str">
            <v>341</v>
          </cell>
          <cell r="I398">
            <v>166098.76999999999</v>
          </cell>
        </row>
        <row r="399">
          <cell r="A399" t="str">
            <v>341SG</v>
          </cell>
          <cell r="B399" t="str">
            <v>341</v>
          </cell>
          <cell r="D399">
            <v>103830672.36</v>
          </cell>
          <cell r="F399" t="str">
            <v>341SG</v>
          </cell>
          <cell r="G399" t="str">
            <v>341</v>
          </cell>
          <cell r="I399">
            <v>103830672.36</v>
          </cell>
        </row>
        <row r="400">
          <cell r="A400" t="str">
            <v>341SSGCT</v>
          </cell>
          <cell r="B400" t="str">
            <v>341</v>
          </cell>
          <cell r="D400">
            <v>4121643.1</v>
          </cell>
          <cell r="F400" t="str">
            <v>341SSGCT</v>
          </cell>
          <cell r="G400" t="str">
            <v>341</v>
          </cell>
          <cell r="I400">
            <v>4121643.1</v>
          </cell>
        </row>
        <row r="401">
          <cell r="A401" t="str">
            <v>342DGU</v>
          </cell>
          <cell r="B401" t="str">
            <v>342</v>
          </cell>
          <cell r="D401">
            <v>121338.9</v>
          </cell>
          <cell r="F401" t="str">
            <v>342DGU</v>
          </cell>
          <cell r="G401" t="str">
            <v>342</v>
          </cell>
          <cell r="I401">
            <v>121338.9</v>
          </cell>
        </row>
        <row r="402">
          <cell r="A402" t="str">
            <v>342SG</v>
          </cell>
          <cell r="B402" t="str">
            <v>342</v>
          </cell>
          <cell r="D402">
            <v>6788799.1699999999</v>
          </cell>
          <cell r="F402" t="str">
            <v>342SG</v>
          </cell>
          <cell r="G402" t="str">
            <v>342</v>
          </cell>
          <cell r="I402">
            <v>6788799.1699999999</v>
          </cell>
        </row>
        <row r="403">
          <cell r="A403" t="str">
            <v>342SSGCT</v>
          </cell>
          <cell r="B403" t="str">
            <v>342</v>
          </cell>
          <cell r="D403">
            <v>2284125.7599999998</v>
          </cell>
          <cell r="F403" t="str">
            <v>342SSGCT</v>
          </cell>
          <cell r="G403" t="str">
            <v>342</v>
          </cell>
          <cell r="I403">
            <v>2284125.7599999998</v>
          </cell>
        </row>
        <row r="404">
          <cell r="A404" t="str">
            <v>343DGU</v>
          </cell>
          <cell r="B404" t="str">
            <v>343</v>
          </cell>
          <cell r="D404">
            <v>720393.59633708396</v>
          </cell>
          <cell r="F404" t="str">
            <v>343DGU</v>
          </cell>
          <cell r="G404" t="str">
            <v>343</v>
          </cell>
          <cell r="I404">
            <v>720393.59633708396</v>
          </cell>
        </row>
        <row r="405">
          <cell r="A405" t="str">
            <v>343SG</v>
          </cell>
          <cell r="B405" t="str">
            <v>343</v>
          </cell>
          <cell r="D405">
            <v>2174992166.1164088</v>
          </cell>
          <cell r="F405" t="str">
            <v>343SG</v>
          </cell>
          <cell r="G405" t="str">
            <v>343</v>
          </cell>
          <cell r="I405">
            <v>2174992166.1164088</v>
          </cell>
        </row>
        <row r="406">
          <cell r="A406" t="str">
            <v>343SSGCT</v>
          </cell>
          <cell r="B406" t="str">
            <v>343</v>
          </cell>
          <cell r="D406">
            <v>55093261.166487992</v>
          </cell>
          <cell r="F406" t="str">
            <v>343SSGCT</v>
          </cell>
          <cell r="G406" t="str">
            <v>343</v>
          </cell>
          <cell r="I406">
            <v>55093261.166487992</v>
          </cell>
        </row>
        <row r="407">
          <cell r="A407" t="str">
            <v>344SG</v>
          </cell>
          <cell r="B407" t="str">
            <v>344</v>
          </cell>
          <cell r="D407">
            <v>219348068.94</v>
          </cell>
          <cell r="F407" t="str">
            <v>344SG</v>
          </cell>
          <cell r="G407" t="str">
            <v>344</v>
          </cell>
          <cell r="I407">
            <v>219348068.94</v>
          </cell>
        </row>
        <row r="408">
          <cell r="A408" t="str">
            <v>344SSGCT</v>
          </cell>
          <cell r="B408" t="str">
            <v>344</v>
          </cell>
          <cell r="D408">
            <v>15873643.470000001</v>
          </cell>
          <cell r="F408" t="str">
            <v>344SSGCT</v>
          </cell>
          <cell r="G408" t="str">
            <v>344</v>
          </cell>
          <cell r="I408">
            <v>15873643.470000001</v>
          </cell>
        </row>
        <row r="409">
          <cell r="A409" t="str">
            <v>345DGU</v>
          </cell>
          <cell r="B409" t="str">
            <v>345</v>
          </cell>
          <cell r="D409">
            <v>156586.13</v>
          </cell>
          <cell r="F409" t="str">
            <v>345DGU</v>
          </cell>
          <cell r="G409" t="str">
            <v>345</v>
          </cell>
          <cell r="I409">
            <v>156586.13</v>
          </cell>
        </row>
        <row r="410">
          <cell r="A410" t="str">
            <v>345SG</v>
          </cell>
          <cell r="B410" t="str">
            <v>345</v>
          </cell>
          <cell r="D410">
            <v>131936991.67</v>
          </cell>
          <cell r="F410" t="str">
            <v>345SG</v>
          </cell>
          <cell r="G410" t="str">
            <v>345</v>
          </cell>
          <cell r="I410">
            <v>131936991.67</v>
          </cell>
        </row>
        <row r="411">
          <cell r="A411" t="str">
            <v>345SSGCT</v>
          </cell>
          <cell r="B411" t="str">
            <v>345</v>
          </cell>
          <cell r="D411">
            <v>2951100.66</v>
          </cell>
          <cell r="F411" t="str">
            <v>345SSGCT</v>
          </cell>
          <cell r="G411" t="str">
            <v>345</v>
          </cell>
          <cell r="I411">
            <v>2951100.66</v>
          </cell>
        </row>
        <row r="412">
          <cell r="A412" t="str">
            <v>346DGU</v>
          </cell>
          <cell r="B412" t="str">
            <v>346</v>
          </cell>
          <cell r="D412">
            <v>11813.11</v>
          </cell>
          <cell r="F412" t="str">
            <v>346DGU</v>
          </cell>
          <cell r="G412" t="str">
            <v>346</v>
          </cell>
          <cell r="I412">
            <v>11813.11</v>
          </cell>
        </row>
        <row r="413">
          <cell r="A413" t="str">
            <v>346SG</v>
          </cell>
          <cell r="B413" t="str">
            <v>346</v>
          </cell>
          <cell r="D413">
            <v>7172206.2199999997</v>
          </cell>
          <cell r="F413" t="str">
            <v>346SG</v>
          </cell>
          <cell r="G413" t="str">
            <v>346</v>
          </cell>
          <cell r="I413">
            <v>7172206.2199999997</v>
          </cell>
        </row>
        <row r="414">
          <cell r="A414" t="str">
            <v>350DGP</v>
          </cell>
          <cell r="B414" t="str">
            <v>350</v>
          </cell>
          <cell r="D414">
            <v>21182942.02</v>
          </cell>
          <cell r="F414" t="str">
            <v>350DGP</v>
          </cell>
          <cell r="G414" t="str">
            <v>350</v>
          </cell>
          <cell r="I414">
            <v>21182942.02</v>
          </cell>
        </row>
        <row r="415">
          <cell r="A415" t="str">
            <v>350DGU</v>
          </cell>
          <cell r="B415" t="str">
            <v>350</v>
          </cell>
          <cell r="D415">
            <v>48519152.909999996</v>
          </cell>
          <cell r="F415" t="str">
            <v>350DGU</v>
          </cell>
          <cell r="G415" t="str">
            <v>350</v>
          </cell>
          <cell r="I415">
            <v>48519152.909999996</v>
          </cell>
        </row>
        <row r="416">
          <cell r="A416" t="str">
            <v>350SG</v>
          </cell>
          <cell r="B416" t="str">
            <v>350</v>
          </cell>
          <cell r="D416">
            <v>25215546.620000001</v>
          </cell>
          <cell r="F416" t="str">
            <v>350SG</v>
          </cell>
          <cell r="G416" t="str">
            <v>350</v>
          </cell>
          <cell r="I416">
            <v>25215546.620000001</v>
          </cell>
        </row>
        <row r="417">
          <cell r="A417" t="str">
            <v>352DGP</v>
          </cell>
          <cell r="B417" t="str">
            <v>352</v>
          </cell>
          <cell r="D417">
            <v>7717845.6799999997</v>
          </cell>
          <cell r="F417" t="str">
            <v>352DGP</v>
          </cell>
          <cell r="G417" t="str">
            <v>352</v>
          </cell>
          <cell r="I417">
            <v>7717845.6799999997</v>
          </cell>
        </row>
        <row r="418">
          <cell r="A418" t="str">
            <v>352DGU</v>
          </cell>
          <cell r="B418" t="str">
            <v>352</v>
          </cell>
          <cell r="D418">
            <v>18343016.530000001</v>
          </cell>
          <cell r="F418" t="str">
            <v>352DGU</v>
          </cell>
          <cell r="G418" t="str">
            <v>352</v>
          </cell>
          <cell r="I418">
            <v>18343016.530000001</v>
          </cell>
        </row>
        <row r="419">
          <cell r="A419" t="str">
            <v>352SG</v>
          </cell>
          <cell r="B419" t="str">
            <v>352</v>
          </cell>
          <cell r="D419">
            <v>44586897.439999998</v>
          </cell>
          <cell r="F419" t="str">
            <v>352SG</v>
          </cell>
          <cell r="G419" t="str">
            <v>352</v>
          </cell>
          <cell r="I419">
            <v>44586897.439999998</v>
          </cell>
        </row>
        <row r="420">
          <cell r="A420" t="str">
            <v>353DGP</v>
          </cell>
          <cell r="B420" t="str">
            <v>353</v>
          </cell>
          <cell r="D420">
            <v>132310872.95</v>
          </cell>
          <cell r="F420" t="str">
            <v>353DGP</v>
          </cell>
          <cell r="G420" t="str">
            <v>353</v>
          </cell>
          <cell r="I420">
            <v>132310872.95</v>
          </cell>
        </row>
        <row r="421">
          <cell r="A421" t="str">
            <v>353DGU</v>
          </cell>
          <cell r="B421" t="str">
            <v>353</v>
          </cell>
          <cell r="D421">
            <v>192352318.31</v>
          </cell>
          <cell r="F421" t="str">
            <v>353DGU</v>
          </cell>
          <cell r="G421" t="str">
            <v>353</v>
          </cell>
          <cell r="I421">
            <v>192352318.31</v>
          </cell>
        </row>
        <row r="422">
          <cell r="A422" t="str">
            <v>353SG</v>
          </cell>
          <cell r="B422" t="str">
            <v>353</v>
          </cell>
          <cell r="D422">
            <v>824409675.84000003</v>
          </cell>
          <cell r="F422" t="str">
            <v>353SG</v>
          </cell>
          <cell r="G422" t="str">
            <v>353</v>
          </cell>
          <cell r="I422">
            <v>824409675.84000003</v>
          </cell>
        </row>
        <row r="423">
          <cell r="A423" t="str">
            <v>354DGP</v>
          </cell>
          <cell r="B423" t="str">
            <v>354</v>
          </cell>
          <cell r="D423">
            <v>156322773.03999999</v>
          </cell>
          <cell r="F423" t="str">
            <v>354DGP</v>
          </cell>
          <cell r="G423" t="str">
            <v>354</v>
          </cell>
          <cell r="I423">
            <v>156322773.03999999</v>
          </cell>
        </row>
        <row r="424">
          <cell r="A424" t="str">
            <v>354DGU</v>
          </cell>
          <cell r="B424" t="str">
            <v>354</v>
          </cell>
          <cell r="D424">
            <v>126427452</v>
          </cell>
          <cell r="F424" t="str">
            <v>354DGU</v>
          </cell>
          <cell r="G424" t="str">
            <v>354</v>
          </cell>
          <cell r="I424">
            <v>126427452</v>
          </cell>
        </row>
        <row r="425">
          <cell r="A425" t="str">
            <v>354SG</v>
          </cell>
          <cell r="B425" t="str">
            <v>354</v>
          </cell>
          <cell r="D425">
            <v>147566507.5</v>
          </cell>
          <cell r="F425" t="str">
            <v>354SG</v>
          </cell>
          <cell r="G425" t="str">
            <v>354</v>
          </cell>
          <cell r="I425">
            <v>147566507.5</v>
          </cell>
        </row>
        <row r="426">
          <cell r="A426" t="str">
            <v>355DGP</v>
          </cell>
          <cell r="B426" t="str">
            <v>355</v>
          </cell>
          <cell r="D426">
            <v>61323168.230491593</v>
          </cell>
          <cell r="F426" t="str">
            <v>355DGP</v>
          </cell>
          <cell r="G426" t="str">
            <v>355</v>
          </cell>
          <cell r="I426">
            <v>61323168.230491593</v>
          </cell>
        </row>
        <row r="427">
          <cell r="A427" t="str">
            <v>355DGU</v>
          </cell>
          <cell r="B427" t="str">
            <v>355</v>
          </cell>
          <cell r="D427">
            <v>111794398.24508977</v>
          </cell>
          <cell r="F427" t="str">
            <v>355DGU</v>
          </cell>
          <cell r="G427" t="str">
            <v>355</v>
          </cell>
          <cell r="I427">
            <v>111794398.24508977</v>
          </cell>
        </row>
        <row r="428">
          <cell r="A428" t="str">
            <v>355SG</v>
          </cell>
          <cell r="B428" t="str">
            <v>355</v>
          </cell>
          <cell r="D428">
            <v>862409072.09408069</v>
          </cell>
          <cell r="F428" t="str">
            <v>355SG</v>
          </cell>
          <cell r="G428" t="str">
            <v>355</v>
          </cell>
          <cell r="I428">
            <v>862409072.09408069</v>
          </cell>
        </row>
        <row r="429">
          <cell r="A429" t="str">
            <v>356DGP</v>
          </cell>
          <cell r="B429" t="str">
            <v>356</v>
          </cell>
          <cell r="D429">
            <v>197629452.24000001</v>
          </cell>
          <cell r="F429" t="str">
            <v>356DGP</v>
          </cell>
          <cell r="G429" t="str">
            <v>356</v>
          </cell>
          <cell r="I429">
            <v>197629452.24000001</v>
          </cell>
        </row>
        <row r="430">
          <cell r="A430" t="str">
            <v>356DGU</v>
          </cell>
          <cell r="B430" t="str">
            <v>356</v>
          </cell>
          <cell r="D430">
            <v>158102507</v>
          </cell>
          <cell r="F430" t="str">
            <v>356DGU</v>
          </cell>
          <cell r="G430" t="str">
            <v>356</v>
          </cell>
          <cell r="I430">
            <v>158102507</v>
          </cell>
        </row>
        <row r="431">
          <cell r="A431" t="str">
            <v>356SG</v>
          </cell>
          <cell r="B431" t="str">
            <v>356</v>
          </cell>
          <cell r="D431">
            <v>360143627.77999997</v>
          </cell>
          <cell r="F431" t="str">
            <v>356SG</v>
          </cell>
          <cell r="G431" t="str">
            <v>356</v>
          </cell>
          <cell r="I431">
            <v>360143627.77999997</v>
          </cell>
        </row>
        <row r="432">
          <cell r="A432" t="str">
            <v>357DGP</v>
          </cell>
          <cell r="B432" t="str">
            <v>357</v>
          </cell>
          <cell r="D432">
            <v>6370.99</v>
          </cell>
          <cell r="F432" t="str">
            <v>357DGP</v>
          </cell>
          <cell r="G432" t="str">
            <v>357</v>
          </cell>
          <cell r="I432">
            <v>6370.99</v>
          </cell>
        </row>
        <row r="433">
          <cell r="A433" t="str">
            <v>357DGU</v>
          </cell>
          <cell r="B433" t="str">
            <v>357</v>
          </cell>
          <cell r="D433">
            <v>91650.59</v>
          </cell>
          <cell r="F433" t="str">
            <v>357DGU</v>
          </cell>
          <cell r="G433" t="str">
            <v>357</v>
          </cell>
          <cell r="I433">
            <v>91650.59</v>
          </cell>
        </row>
        <row r="434">
          <cell r="A434" t="str">
            <v>357SG</v>
          </cell>
          <cell r="B434" t="str">
            <v>357</v>
          </cell>
          <cell r="D434">
            <v>3111560.47</v>
          </cell>
          <cell r="F434" t="str">
            <v>357SG</v>
          </cell>
          <cell r="G434" t="str">
            <v>357</v>
          </cell>
          <cell r="I434">
            <v>3111560.47</v>
          </cell>
        </row>
        <row r="435">
          <cell r="A435" t="str">
            <v>358DGU</v>
          </cell>
          <cell r="B435" t="str">
            <v>358</v>
          </cell>
          <cell r="D435">
            <v>1087552.1399999999</v>
          </cell>
          <cell r="F435" t="str">
            <v>358DGU</v>
          </cell>
          <cell r="G435" t="str">
            <v>358</v>
          </cell>
          <cell r="I435">
            <v>1087552.1399999999</v>
          </cell>
        </row>
        <row r="436">
          <cell r="A436" t="str">
            <v>358SG</v>
          </cell>
          <cell r="B436" t="str">
            <v>358</v>
          </cell>
          <cell r="D436">
            <v>6402623.1200000001</v>
          </cell>
          <cell r="F436" t="str">
            <v>358SG</v>
          </cell>
          <cell r="G436" t="str">
            <v>358</v>
          </cell>
          <cell r="I436">
            <v>6402623.1200000001</v>
          </cell>
        </row>
        <row r="437">
          <cell r="A437" t="str">
            <v>359DGP</v>
          </cell>
          <cell r="B437" t="str">
            <v>359</v>
          </cell>
          <cell r="D437">
            <v>1863031.54</v>
          </cell>
          <cell r="F437" t="str">
            <v>359DGP</v>
          </cell>
          <cell r="G437" t="str">
            <v>359</v>
          </cell>
          <cell r="I437">
            <v>1863031.54</v>
          </cell>
        </row>
        <row r="438">
          <cell r="A438" t="str">
            <v>359DGU</v>
          </cell>
          <cell r="B438" t="str">
            <v>359</v>
          </cell>
          <cell r="D438">
            <v>440513.21</v>
          </cell>
          <cell r="F438" t="str">
            <v>359DGU</v>
          </cell>
          <cell r="G438" t="str">
            <v>359</v>
          </cell>
          <cell r="I438">
            <v>440513.21</v>
          </cell>
        </row>
        <row r="439">
          <cell r="A439" t="str">
            <v>359SG</v>
          </cell>
          <cell r="B439" t="str">
            <v>359</v>
          </cell>
          <cell r="D439">
            <v>9149901.9499999993</v>
          </cell>
          <cell r="F439" t="str">
            <v>359SG</v>
          </cell>
          <cell r="G439" t="str">
            <v>359</v>
          </cell>
          <cell r="I439">
            <v>9149901.9499999993</v>
          </cell>
        </row>
        <row r="440">
          <cell r="A440" t="str">
            <v>360CA</v>
          </cell>
          <cell r="B440" t="str">
            <v>360</v>
          </cell>
          <cell r="D440">
            <v>1191917.97</v>
          </cell>
          <cell r="F440" t="str">
            <v>360CA</v>
          </cell>
          <cell r="G440" t="str">
            <v>360</v>
          </cell>
          <cell r="I440">
            <v>1191917.97</v>
          </cell>
        </row>
        <row r="441">
          <cell r="A441" t="str">
            <v>360ID</v>
          </cell>
          <cell r="B441" t="str">
            <v>360</v>
          </cell>
          <cell r="D441">
            <v>1253864.57</v>
          </cell>
          <cell r="F441" t="str">
            <v>360ID</v>
          </cell>
          <cell r="G441" t="str">
            <v>360</v>
          </cell>
          <cell r="I441">
            <v>1253864.57</v>
          </cell>
        </row>
        <row r="442">
          <cell r="A442" t="str">
            <v>360OR</v>
          </cell>
          <cell r="B442" t="str">
            <v>360</v>
          </cell>
          <cell r="D442">
            <v>8935527.7200000007</v>
          </cell>
          <cell r="F442" t="str">
            <v>360OR</v>
          </cell>
          <cell r="G442" t="str">
            <v>360</v>
          </cell>
          <cell r="I442">
            <v>8935527.7200000007</v>
          </cell>
        </row>
        <row r="443">
          <cell r="A443" t="str">
            <v>360UT</v>
          </cell>
          <cell r="B443" t="str">
            <v>360</v>
          </cell>
          <cell r="D443">
            <v>29780414.100000001</v>
          </cell>
          <cell r="F443" t="str">
            <v>360UT</v>
          </cell>
          <cell r="G443" t="str">
            <v>360</v>
          </cell>
          <cell r="I443">
            <v>29780414.100000001</v>
          </cell>
        </row>
        <row r="444">
          <cell r="A444" t="str">
            <v>360WA</v>
          </cell>
          <cell r="B444" t="str">
            <v>360</v>
          </cell>
          <cell r="D444">
            <v>1485966.36</v>
          </cell>
          <cell r="F444" t="str">
            <v>360WA</v>
          </cell>
          <cell r="G444" t="str">
            <v>360</v>
          </cell>
          <cell r="I444">
            <v>1485966.36</v>
          </cell>
        </row>
        <row r="445">
          <cell r="A445" t="str">
            <v>360WYP</v>
          </cell>
          <cell r="B445" t="str">
            <v>360</v>
          </cell>
          <cell r="D445">
            <v>2495451.71</v>
          </cell>
          <cell r="F445" t="str">
            <v>360WYP</v>
          </cell>
          <cell r="G445" t="str">
            <v>360</v>
          </cell>
          <cell r="I445">
            <v>2495451.71</v>
          </cell>
        </row>
        <row r="446">
          <cell r="A446" t="str">
            <v>360WYU</v>
          </cell>
          <cell r="B446" t="str">
            <v>360</v>
          </cell>
          <cell r="D446">
            <v>1383620.87</v>
          </cell>
          <cell r="F446" t="str">
            <v>360WYU</v>
          </cell>
          <cell r="G446" t="str">
            <v>360</v>
          </cell>
          <cell r="I446">
            <v>1383620.87</v>
          </cell>
        </row>
        <row r="447">
          <cell r="A447" t="str">
            <v>361CA</v>
          </cell>
          <cell r="B447" t="str">
            <v>361</v>
          </cell>
          <cell r="D447">
            <v>1480738.79</v>
          </cell>
          <cell r="F447" t="str">
            <v>361CA</v>
          </cell>
          <cell r="G447" t="str">
            <v>361</v>
          </cell>
          <cell r="I447">
            <v>1480738.79</v>
          </cell>
        </row>
        <row r="448">
          <cell r="A448" t="str">
            <v>361ID</v>
          </cell>
          <cell r="B448" t="str">
            <v>361</v>
          </cell>
          <cell r="D448">
            <v>1494643.96</v>
          </cell>
          <cell r="F448" t="str">
            <v>361ID</v>
          </cell>
          <cell r="G448" t="str">
            <v>361</v>
          </cell>
          <cell r="I448">
            <v>1494643.96</v>
          </cell>
        </row>
        <row r="449">
          <cell r="A449" t="str">
            <v>361OR</v>
          </cell>
          <cell r="B449" t="str">
            <v>361</v>
          </cell>
          <cell r="D449">
            <v>14744683.66</v>
          </cell>
          <cell r="F449" t="str">
            <v>361OR</v>
          </cell>
          <cell r="G449" t="str">
            <v>361</v>
          </cell>
          <cell r="I449">
            <v>14744683.66</v>
          </cell>
        </row>
        <row r="450">
          <cell r="A450" t="str">
            <v>361UT</v>
          </cell>
          <cell r="B450" t="str">
            <v>361</v>
          </cell>
          <cell r="D450">
            <v>31236867.600000001</v>
          </cell>
          <cell r="F450" t="str">
            <v>361UT</v>
          </cell>
          <cell r="G450" t="str">
            <v>361</v>
          </cell>
          <cell r="I450">
            <v>31236867.600000001</v>
          </cell>
        </row>
        <row r="451">
          <cell r="A451" t="str">
            <v>361WA</v>
          </cell>
          <cell r="B451" t="str">
            <v>361</v>
          </cell>
          <cell r="D451">
            <v>2238972.08</v>
          </cell>
          <cell r="F451" t="str">
            <v>361WA</v>
          </cell>
          <cell r="G451" t="str">
            <v>361</v>
          </cell>
          <cell r="I451">
            <v>2238972.08</v>
          </cell>
        </row>
        <row r="452">
          <cell r="A452" t="str">
            <v>361WYP</v>
          </cell>
          <cell r="B452" t="str">
            <v>361</v>
          </cell>
          <cell r="D452">
            <v>6928498.4699999997</v>
          </cell>
          <cell r="F452" t="str">
            <v>361WYP</v>
          </cell>
          <cell r="G452" t="str">
            <v>361</v>
          </cell>
          <cell r="I452">
            <v>6928498.4699999997</v>
          </cell>
        </row>
        <row r="453">
          <cell r="A453" t="str">
            <v>361WYU</v>
          </cell>
          <cell r="B453" t="str">
            <v>361</v>
          </cell>
          <cell r="D453">
            <v>167499.99</v>
          </cell>
          <cell r="F453" t="str">
            <v>361WYU</v>
          </cell>
          <cell r="G453" t="str">
            <v>361</v>
          </cell>
          <cell r="I453">
            <v>167499.99</v>
          </cell>
        </row>
        <row r="454">
          <cell r="A454" t="str">
            <v>362CA</v>
          </cell>
          <cell r="B454" t="str">
            <v>362</v>
          </cell>
          <cell r="D454">
            <v>20476500.43</v>
          </cell>
          <cell r="F454" t="str">
            <v>362CA</v>
          </cell>
          <cell r="G454" t="str">
            <v>362</v>
          </cell>
          <cell r="I454">
            <v>20476500.43</v>
          </cell>
        </row>
        <row r="455">
          <cell r="A455" t="str">
            <v>362ID</v>
          </cell>
          <cell r="B455" t="str">
            <v>362</v>
          </cell>
          <cell r="D455">
            <v>26264918.620000001</v>
          </cell>
          <cell r="F455" t="str">
            <v>362ID</v>
          </cell>
          <cell r="G455" t="str">
            <v>362</v>
          </cell>
          <cell r="I455">
            <v>26264918.620000001</v>
          </cell>
        </row>
        <row r="456">
          <cell r="A456" t="str">
            <v>362OR</v>
          </cell>
          <cell r="B456" t="str">
            <v>362</v>
          </cell>
          <cell r="D456">
            <v>177581114.09999999</v>
          </cell>
          <cell r="F456" t="str">
            <v>362OR</v>
          </cell>
          <cell r="G456" t="str">
            <v>362</v>
          </cell>
          <cell r="I456">
            <v>177581114.09999999</v>
          </cell>
        </row>
        <row r="457">
          <cell r="A457" t="str">
            <v>362UT</v>
          </cell>
          <cell r="B457" t="str">
            <v>362</v>
          </cell>
          <cell r="D457">
            <v>354779006.5</v>
          </cell>
          <cell r="F457" t="str">
            <v>362UT</v>
          </cell>
          <cell r="G457" t="str">
            <v>362</v>
          </cell>
          <cell r="I457">
            <v>354779006.5</v>
          </cell>
        </row>
        <row r="458">
          <cell r="A458" t="str">
            <v>362WA</v>
          </cell>
          <cell r="B458" t="str">
            <v>362</v>
          </cell>
          <cell r="D458">
            <v>46469283.590000004</v>
          </cell>
          <cell r="F458" t="str">
            <v>362WA</v>
          </cell>
          <cell r="G458" t="str">
            <v>362</v>
          </cell>
          <cell r="I458">
            <v>46469283.590000004</v>
          </cell>
        </row>
        <row r="459">
          <cell r="A459" t="str">
            <v>362WYP</v>
          </cell>
          <cell r="B459" t="str">
            <v>362</v>
          </cell>
          <cell r="D459">
            <v>100189206.28</v>
          </cell>
          <cell r="F459" t="str">
            <v>362WYP</v>
          </cell>
          <cell r="G459" t="str">
            <v>362</v>
          </cell>
          <cell r="I459">
            <v>100189206.28</v>
          </cell>
        </row>
        <row r="460">
          <cell r="A460" t="str">
            <v>362WYU</v>
          </cell>
          <cell r="B460" t="str">
            <v>362</v>
          </cell>
          <cell r="D460">
            <v>5880077.71</v>
          </cell>
          <cell r="F460" t="str">
            <v>362WYU</v>
          </cell>
          <cell r="G460" t="str">
            <v>362</v>
          </cell>
          <cell r="I460">
            <v>5880077.71</v>
          </cell>
        </row>
        <row r="461">
          <cell r="A461" t="str">
            <v>363UT</v>
          </cell>
          <cell r="B461" t="str">
            <v>363</v>
          </cell>
          <cell r="D461">
            <v>1457804.66</v>
          </cell>
          <cell r="F461" t="str">
            <v>363UT</v>
          </cell>
          <cell r="G461" t="str">
            <v>363</v>
          </cell>
          <cell r="I461">
            <v>1457804.66</v>
          </cell>
        </row>
        <row r="462">
          <cell r="A462" t="str">
            <v>364CA</v>
          </cell>
          <cell r="B462" t="str">
            <v>364</v>
          </cell>
          <cell r="D462">
            <v>62333717.220016383</v>
          </cell>
          <cell r="F462" t="str">
            <v>364CA</v>
          </cell>
          <cell r="G462" t="str">
            <v>364</v>
          </cell>
          <cell r="I462">
            <v>62333717.220016383</v>
          </cell>
        </row>
        <row r="463">
          <cell r="A463" t="str">
            <v>364ID</v>
          </cell>
          <cell r="B463" t="str">
            <v>364</v>
          </cell>
          <cell r="D463">
            <v>74278275.960706204</v>
          </cell>
          <cell r="F463" t="str">
            <v>364ID</v>
          </cell>
          <cell r="G463" t="str">
            <v>364</v>
          </cell>
          <cell r="I463">
            <v>74278275.960706204</v>
          </cell>
        </row>
        <row r="464">
          <cell r="A464" t="str">
            <v>364OR</v>
          </cell>
          <cell r="B464" t="str">
            <v>364</v>
          </cell>
          <cell r="D464">
            <v>406400030.27007556</v>
          </cell>
          <cell r="F464" t="str">
            <v>364OR</v>
          </cell>
          <cell r="G464" t="str">
            <v>364</v>
          </cell>
          <cell r="I464">
            <v>406400030.27007556</v>
          </cell>
        </row>
        <row r="465">
          <cell r="A465" t="str">
            <v>364UT</v>
          </cell>
          <cell r="B465" t="str">
            <v>364</v>
          </cell>
          <cell r="D465">
            <v>458569246.14619672</v>
          </cell>
          <cell r="F465" t="str">
            <v>364UT</v>
          </cell>
          <cell r="G465" t="str">
            <v>364</v>
          </cell>
          <cell r="I465">
            <v>458569246.14619672</v>
          </cell>
        </row>
        <row r="466">
          <cell r="A466" t="str">
            <v>364WA</v>
          </cell>
          <cell r="B466" t="str">
            <v>364</v>
          </cell>
          <cell r="D466">
            <v>109538591.33865395</v>
          </cell>
          <cell r="F466" t="str">
            <v>364WA</v>
          </cell>
          <cell r="G466" t="str">
            <v>364</v>
          </cell>
          <cell r="I466">
            <v>109538591.33865395</v>
          </cell>
        </row>
        <row r="467">
          <cell r="A467" t="str">
            <v>364WYP</v>
          </cell>
          <cell r="B467" t="str">
            <v>364</v>
          </cell>
          <cell r="D467">
            <v>145465310.35312355</v>
          </cell>
          <cell r="F467" t="str">
            <v>364WYP</v>
          </cell>
          <cell r="G467" t="str">
            <v>364</v>
          </cell>
          <cell r="I467">
            <v>145465310.35312355</v>
          </cell>
        </row>
        <row r="468">
          <cell r="A468" t="str">
            <v>364WYU</v>
          </cell>
          <cell r="B468" t="str">
            <v>364</v>
          </cell>
          <cell r="D468">
            <v>15229080.308631273</v>
          </cell>
          <cell r="F468" t="str">
            <v>364WYU</v>
          </cell>
          <cell r="G468" t="str">
            <v>364</v>
          </cell>
          <cell r="I468">
            <v>15229080.308631273</v>
          </cell>
        </row>
        <row r="469">
          <cell r="A469" t="str">
            <v>365CA</v>
          </cell>
          <cell r="B469" t="str">
            <v>365</v>
          </cell>
          <cell r="D469">
            <v>31785134.41</v>
          </cell>
          <cell r="F469" t="str">
            <v>365CA</v>
          </cell>
          <cell r="G469" t="str">
            <v>365</v>
          </cell>
          <cell r="I469">
            <v>31785134.41</v>
          </cell>
        </row>
        <row r="470">
          <cell r="A470" t="str">
            <v>365ID</v>
          </cell>
          <cell r="B470" t="str">
            <v>365</v>
          </cell>
          <cell r="D470">
            <v>33199928.32</v>
          </cell>
          <cell r="F470" t="str">
            <v>365ID</v>
          </cell>
          <cell r="G470" t="str">
            <v>365</v>
          </cell>
          <cell r="I470">
            <v>33199928.32</v>
          </cell>
        </row>
        <row r="471">
          <cell r="A471" t="str">
            <v>365OR</v>
          </cell>
          <cell r="B471" t="str">
            <v>365</v>
          </cell>
          <cell r="D471">
            <v>219470234.49000001</v>
          </cell>
          <cell r="F471" t="str">
            <v>365OR</v>
          </cell>
          <cell r="G471" t="str">
            <v>365</v>
          </cell>
          <cell r="I471">
            <v>219470234.49000001</v>
          </cell>
        </row>
        <row r="472">
          <cell r="A472" t="str">
            <v>365UT</v>
          </cell>
          <cell r="B472" t="str">
            <v>365</v>
          </cell>
          <cell r="D472">
            <v>189408672.46000001</v>
          </cell>
          <cell r="F472" t="str">
            <v>365UT</v>
          </cell>
          <cell r="G472" t="str">
            <v>365</v>
          </cell>
          <cell r="I472">
            <v>189408672.46000001</v>
          </cell>
        </row>
        <row r="473">
          <cell r="A473" t="str">
            <v>365WA</v>
          </cell>
          <cell r="B473" t="str">
            <v>365</v>
          </cell>
          <cell r="D473">
            <v>55518961.509999998</v>
          </cell>
          <cell r="F473" t="str">
            <v>365WA</v>
          </cell>
          <cell r="G473" t="str">
            <v>365</v>
          </cell>
          <cell r="I473">
            <v>55518961.509999998</v>
          </cell>
        </row>
        <row r="474">
          <cell r="A474" t="str">
            <v>365WYP</v>
          </cell>
          <cell r="B474" t="str">
            <v>365</v>
          </cell>
          <cell r="D474">
            <v>77433579.530000001</v>
          </cell>
          <cell r="F474" t="str">
            <v>365WYP</v>
          </cell>
          <cell r="G474" t="str">
            <v>365</v>
          </cell>
          <cell r="I474">
            <v>77433579.530000001</v>
          </cell>
        </row>
        <row r="475">
          <cell r="A475" t="str">
            <v>365WYU</v>
          </cell>
          <cell r="B475" t="str">
            <v>365</v>
          </cell>
          <cell r="D475">
            <v>10465606.859999999</v>
          </cell>
          <cell r="F475" t="str">
            <v>365WYU</v>
          </cell>
          <cell r="G475" t="str">
            <v>365</v>
          </cell>
          <cell r="I475">
            <v>10465606.859999999</v>
          </cell>
        </row>
        <row r="476">
          <cell r="A476" t="str">
            <v>366CA</v>
          </cell>
          <cell r="B476" t="str">
            <v>366</v>
          </cell>
          <cell r="D476">
            <v>14917811.49</v>
          </cell>
          <cell r="F476" t="str">
            <v>366CA</v>
          </cell>
          <cell r="G476" t="str">
            <v>366</v>
          </cell>
          <cell r="I476">
            <v>14917811.49</v>
          </cell>
        </row>
        <row r="477">
          <cell r="A477" t="str">
            <v>366ID</v>
          </cell>
          <cell r="B477" t="str">
            <v>366</v>
          </cell>
          <cell r="D477">
            <v>7137490.6299999999</v>
          </cell>
          <cell r="F477" t="str">
            <v>366ID</v>
          </cell>
          <cell r="G477" t="str">
            <v>366</v>
          </cell>
          <cell r="I477">
            <v>7137490.6299999999</v>
          </cell>
        </row>
        <row r="478">
          <cell r="A478" t="str">
            <v>366OR</v>
          </cell>
          <cell r="B478" t="str">
            <v>366</v>
          </cell>
          <cell r="D478">
            <v>79438345.040000007</v>
          </cell>
          <cell r="F478" t="str">
            <v>366OR</v>
          </cell>
          <cell r="G478" t="str">
            <v>366</v>
          </cell>
          <cell r="I478">
            <v>79438345.040000007</v>
          </cell>
        </row>
        <row r="479">
          <cell r="A479" t="str">
            <v>366UT</v>
          </cell>
          <cell r="B479" t="str">
            <v>366</v>
          </cell>
          <cell r="D479">
            <v>147470112.93000001</v>
          </cell>
          <cell r="F479" t="str">
            <v>366UT</v>
          </cell>
          <cell r="G479" t="str">
            <v>366</v>
          </cell>
          <cell r="I479">
            <v>147470112.93000001</v>
          </cell>
        </row>
        <row r="480">
          <cell r="A480" t="str">
            <v>366WA</v>
          </cell>
          <cell r="B480" t="str">
            <v>366</v>
          </cell>
          <cell r="D480">
            <v>14585657.060000001</v>
          </cell>
          <cell r="F480" t="str">
            <v>366WA</v>
          </cell>
          <cell r="G480" t="str">
            <v>366</v>
          </cell>
          <cell r="I480">
            <v>14585657.060000001</v>
          </cell>
        </row>
        <row r="481">
          <cell r="A481" t="str">
            <v>366WYP</v>
          </cell>
          <cell r="B481" t="str">
            <v>366</v>
          </cell>
          <cell r="D481">
            <v>11051988.57</v>
          </cell>
          <cell r="F481" t="str">
            <v>366WYP</v>
          </cell>
          <cell r="G481" t="str">
            <v>366</v>
          </cell>
          <cell r="I481">
            <v>11051988.57</v>
          </cell>
        </row>
        <row r="482">
          <cell r="A482" t="str">
            <v>366WYU</v>
          </cell>
          <cell r="B482" t="str">
            <v>366</v>
          </cell>
          <cell r="D482">
            <v>3598256.31</v>
          </cell>
          <cell r="F482" t="str">
            <v>366WYU</v>
          </cell>
          <cell r="G482" t="str">
            <v>366</v>
          </cell>
          <cell r="I482">
            <v>3598256.31</v>
          </cell>
        </row>
        <row r="483">
          <cell r="A483" t="str">
            <v>367CA</v>
          </cell>
          <cell r="B483" t="str">
            <v>367</v>
          </cell>
          <cell r="D483">
            <v>16393524.92</v>
          </cell>
          <cell r="F483" t="str">
            <v>367CA</v>
          </cell>
          <cell r="G483" t="str">
            <v>367</v>
          </cell>
          <cell r="I483">
            <v>16393524.92</v>
          </cell>
        </row>
        <row r="484">
          <cell r="A484" t="str">
            <v>367ID</v>
          </cell>
          <cell r="B484" t="str">
            <v>367</v>
          </cell>
          <cell r="D484">
            <v>23193959.609999999</v>
          </cell>
          <cell r="F484" t="str">
            <v>367ID</v>
          </cell>
          <cell r="G484" t="str">
            <v>367</v>
          </cell>
          <cell r="I484">
            <v>23193959.609999999</v>
          </cell>
        </row>
        <row r="485">
          <cell r="A485" t="str">
            <v>367OR</v>
          </cell>
          <cell r="B485" t="str">
            <v>367</v>
          </cell>
          <cell r="D485">
            <v>144271827.11000001</v>
          </cell>
          <cell r="F485" t="str">
            <v>367OR</v>
          </cell>
          <cell r="G485" t="str">
            <v>367</v>
          </cell>
          <cell r="I485">
            <v>144271827.11000001</v>
          </cell>
        </row>
        <row r="486">
          <cell r="A486" t="str">
            <v>367UT</v>
          </cell>
          <cell r="B486" t="str">
            <v>367</v>
          </cell>
          <cell r="D486">
            <v>426168354.31999999</v>
          </cell>
          <cell r="F486" t="str">
            <v>367UT</v>
          </cell>
          <cell r="G486" t="str">
            <v>367</v>
          </cell>
          <cell r="I486">
            <v>426168354.31999999</v>
          </cell>
        </row>
        <row r="487">
          <cell r="A487" t="str">
            <v>367WA</v>
          </cell>
          <cell r="B487" t="str">
            <v>367</v>
          </cell>
          <cell r="D487">
            <v>19451517.030000001</v>
          </cell>
          <cell r="F487" t="str">
            <v>367WA</v>
          </cell>
          <cell r="G487" t="str">
            <v>367</v>
          </cell>
          <cell r="I487">
            <v>19451517.030000001</v>
          </cell>
        </row>
        <row r="488">
          <cell r="A488" t="str">
            <v>367WYP</v>
          </cell>
          <cell r="B488" t="str">
            <v>367</v>
          </cell>
          <cell r="D488">
            <v>27460289.199999999</v>
          </cell>
          <cell r="F488" t="str">
            <v>367WYP</v>
          </cell>
          <cell r="G488" t="str">
            <v>367</v>
          </cell>
          <cell r="I488">
            <v>27460289.199999999</v>
          </cell>
        </row>
        <row r="489">
          <cell r="A489" t="str">
            <v>367WYU</v>
          </cell>
          <cell r="B489" t="str">
            <v>367</v>
          </cell>
          <cell r="D489">
            <v>15670342.1</v>
          </cell>
          <cell r="F489" t="str">
            <v>367WYU</v>
          </cell>
          <cell r="G489" t="str">
            <v>367</v>
          </cell>
          <cell r="I489">
            <v>15670342.1</v>
          </cell>
        </row>
        <row r="490">
          <cell r="A490" t="str">
            <v>368CA</v>
          </cell>
          <cell r="B490" t="str">
            <v>368</v>
          </cell>
          <cell r="D490">
            <v>44506228.310000002</v>
          </cell>
          <cell r="F490" t="str">
            <v>368CA</v>
          </cell>
          <cell r="G490" t="str">
            <v>368</v>
          </cell>
          <cell r="I490">
            <v>44506228.310000002</v>
          </cell>
        </row>
        <row r="491">
          <cell r="A491" t="str">
            <v>368ID</v>
          </cell>
          <cell r="B491" t="str">
            <v>368</v>
          </cell>
          <cell r="D491">
            <v>63512115.140000001</v>
          </cell>
          <cell r="F491" t="str">
            <v>368ID</v>
          </cell>
          <cell r="G491" t="str">
            <v>368</v>
          </cell>
          <cell r="I491">
            <v>63512115.140000001</v>
          </cell>
        </row>
        <row r="492">
          <cell r="A492" t="str">
            <v>368OR</v>
          </cell>
          <cell r="B492" t="str">
            <v>368</v>
          </cell>
          <cell r="D492">
            <v>364484261.67000002</v>
          </cell>
          <cell r="F492" t="str">
            <v>368OR</v>
          </cell>
          <cell r="G492" t="str">
            <v>368</v>
          </cell>
          <cell r="I492">
            <v>364484261.67000002</v>
          </cell>
        </row>
        <row r="493">
          <cell r="A493" t="str">
            <v>368UT</v>
          </cell>
          <cell r="B493" t="str">
            <v>368</v>
          </cell>
          <cell r="D493">
            <v>370913897.55000001</v>
          </cell>
          <cell r="F493" t="str">
            <v>368UT</v>
          </cell>
          <cell r="G493" t="str">
            <v>368</v>
          </cell>
          <cell r="I493">
            <v>370913897.55000001</v>
          </cell>
        </row>
        <row r="494">
          <cell r="A494" t="str">
            <v>368WA</v>
          </cell>
          <cell r="B494" t="str">
            <v>368</v>
          </cell>
          <cell r="D494">
            <v>89292191.739999995</v>
          </cell>
          <cell r="F494" t="str">
            <v>368WA</v>
          </cell>
          <cell r="G494" t="str">
            <v>368</v>
          </cell>
          <cell r="I494">
            <v>89292191.739999995</v>
          </cell>
        </row>
        <row r="495">
          <cell r="A495" t="str">
            <v>368WYP</v>
          </cell>
          <cell r="B495" t="str">
            <v>368</v>
          </cell>
          <cell r="D495">
            <v>70024353.609999999</v>
          </cell>
          <cell r="F495" t="str">
            <v>368WYP</v>
          </cell>
          <cell r="G495" t="str">
            <v>368</v>
          </cell>
          <cell r="I495">
            <v>70024353.609999999</v>
          </cell>
        </row>
        <row r="496">
          <cell r="A496" t="str">
            <v>368WYU</v>
          </cell>
          <cell r="B496" t="str">
            <v>368</v>
          </cell>
          <cell r="D496">
            <v>11408928.74</v>
          </cell>
          <cell r="F496" t="str">
            <v>368WYU</v>
          </cell>
          <cell r="G496" t="str">
            <v>368</v>
          </cell>
          <cell r="I496">
            <v>11408928.74</v>
          </cell>
        </row>
        <row r="497">
          <cell r="A497" t="str">
            <v>369CA</v>
          </cell>
          <cell r="B497" t="str">
            <v>369</v>
          </cell>
          <cell r="D497">
            <v>21553108.199999999</v>
          </cell>
          <cell r="F497" t="str">
            <v>369CA</v>
          </cell>
          <cell r="G497" t="str">
            <v>369</v>
          </cell>
          <cell r="I497">
            <v>21553108.199999999</v>
          </cell>
        </row>
        <row r="498">
          <cell r="A498" t="str">
            <v>369ID</v>
          </cell>
          <cell r="B498" t="str">
            <v>369</v>
          </cell>
          <cell r="D498">
            <v>26576634.219999999</v>
          </cell>
          <cell r="F498" t="str">
            <v>369ID</v>
          </cell>
          <cell r="G498" t="str">
            <v>369</v>
          </cell>
          <cell r="I498">
            <v>26576634.219999999</v>
          </cell>
        </row>
        <row r="499">
          <cell r="A499" t="str">
            <v>369OR</v>
          </cell>
          <cell r="B499" t="str">
            <v>369</v>
          </cell>
          <cell r="D499">
            <v>205647718.59999999</v>
          </cell>
          <cell r="F499" t="str">
            <v>369OR</v>
          </cell>
          <cell r="G499" t="str">
            <v>369</v>
          </cell>
          <cell r="I499">
            <v>205647718.59999999</v>
          </cell>
        </row>
        <row r="500">
          <cell r="A500" t="str">
            <v>369UT</v>
          </cell>
          <cell r="B500" t="str">
            <v>369</v>
          </cell>
          <cell r="D500">
            <v>194726412.47999999</v>
          </cell>
          <cell r="F500" t="str">
            <v>369UT</v>
          </cell>
          <cell r="G500" t="str">
            <v>369</v>
          </cell>
          <cell r="I500">
            <v>194726412.47999999</v>
          </cell>
        </row>
        <row r="501">
          <cell r="A501" t="str">
            <v>369WA</v>
          </cell>
          <cell r="B501" t="str">
            <v>369</v>
          </cell>
          <cell r="D501">
            <v>45036420.479999997</v>
          </cell>
          <cell r="F501" t="str">
            <v>369WA</v>
          </cell>
          <cell r="G501" t="str">
            <v>369</v>
          </cell>
          <cell r="I501">
            <v>45036420.479999997</v>
          </cell>
        </row>
        <row r="502">
          <cell r="A502" t="str">
            <v>369WYP</v>
          </cell>
          <cell r="B502" t="str">
            <v>369</v>
          </cell>
          <cell r="D502">
            <v>33268749.260000002</v>
          </cell>
          <cell r="F502" t="str">
            <v>369WYP</v>
          </cell>
          <cell r="G502" t="str">
            <v>369</v>
          </cell>
          <cell r="I502">
            <v>33268749.260000002</v>
          </cell>
        </row>
        <row r="503">
          <cell r="A503" t="str">
            <v>369WYU</v>
          </cell>
          <cell r="B503" t="str">
            <v>369</v>
          </cell>
          <cell r="D503">
            <v>8134480.2300000004</v>
          </cell>
          <cell r="F503" t="str">
            <v>369WYU</v>
          </cell>
          <cell r="G503" t="str">
            <v>369</v>
          </cell>
          <cell r="I503">
            <v>8134480.2300000004</v>
          </cell>
        </row>
        <row r="504">
          <cell r="A504" t="str">
            <v>370CA</v>
          </cell>
          <cell r="B504" t="str">
            <v>370</v>
          </cell>
          <cell r="D504">
            <v>3939119.26</v>
          </cell>
          <cell r="F504" t="str">
            <v>370CA</v>
          </cell>
          <cell r="G504" t="str">
            <v>370</v>
          </cell>
          <cell r="I504">
            <v>3939119.26</v>
          </cell>
        </row>
        <row r="505">
          <cell r="A505" t="str">
            <v>370ID</v>
          </cell>
          <cell r="B505" t="str">
            <v>370</v>
          </cell>
          <cell r="D505">
            <v>13899680.15</v>
          </cell>
          <cell r="F505" t="str">
            <v>370ID</v>
          </cell>
          <cell r="G505" t="str">
            <v>370</v>
          </cell>
          <cell r="I505">
            <v>13899680.15</v>
          </cell>
        </row>
        <row r="506">
          <cell r="A506" t="str">
            <v>370OR</v>
          </cell>
          <cell r="B506" t="str">
            <v>370</v>
          </cell>
          <cell r="D506">
            <v>60037965.439999998</v>
          </cell>
          <cell r="F506" t="str">
            <v>370OR</v>
          </cell>
          <cell r="G506" t="str">
            <v>370</v>
          </cell>
          <cell r="I506">
            <v>60037965.439999998</v>
          </cell>
        </row>
        <row r="507">
          <cell r="A507" t="str">
            <v>370UT</v>
          </cell>
          <cell r="B507" t="str">
            <v>370</v>
          </cell>
          <cell r="D507">
            <v>80051986.200000003</v>
          </cell>
          <cell r="F507" t="str">
            <v>370UT</v>
          </cell>
          <cell r="G507" t="str">
            <v>370</v>
          </cell>
          <cell r="I507">
            <v>80051986.200000003</v>
          </cell>
        </row>
        <row r="508">
          <cell r="A508" t="str">
            <v>370WA</v>
          </cell>
          <cell r="B508" t="str">
            <v>370</v>
          </cell>
          <cell r="D508">
            <v>13845824.619999999</v>
          </cell>
          <cell r="F508" t="str">
            <v>370WA</v>
          </cell>
          <cell r="G508" t="str">
            <v>370</v>
          </cell>
          <cell r="I508">
            <v>13845824.619999999</v>
          </cell>
        </row>
        <row r="509">
          <cell r="A509" t="str">
            <v>370WYP</v>
          </cell>
          <cell r="B509" t="str">
            <v>370</v>
          </cell>
          <cell r="D509">
            <v>12678086.49</v>
          </cell>
          <cell r="F509" t="str">
            <v>370WYP</v>
          </cell>
          <cell r="G509" t="str">
            <v>370</v>
          </cell>
          <cell r="I509">
            <v>12678086.49</v>
          </cell>
        </row>
        <row r="510">
          <cell r="A510" t="str">
            <v>370WYU</v>
          </cell>
          <cell r="B510" t="str">
            <v>370</v>
          </cell>
          <cell r="D510">
            <v>2890065.14</v>
          </cell>
          <cell r="F510" t="str">
            <v>370WYU</v>
          </cell>
          <cell r="G510" t="str">
            <v>370</v>
          </cell>
          <cell r="I510">
            <v>2890065.14</v>
          </cell>
        </row>
        <row r="511">
          <cell r="A511" t="str">
            <v>371CA</v>
          </cell>
          <cell r="B511" t="str">
            <v>371</v>
          </cell>
          <cell r="D511">
            <v>270707.40999999997</v>
          </cell>
          <cell r="F511" t="str">
            <v>371CA</v>
          </cell>
          <cell r="G511" t="str">
            <v>371</v>
          </cell>
          <cell r="I511">
            <v>270707.40999999997</v>
          </cell>
        </row>
        <row r="512">
          <cell r="A512" t="str">
            <v>371ID</v>
          </cell>
          <cell r="B512" t="str">
            <v>371</v>
          </cell>
          <cell r="D512">
            <v>164853.82</v>
          </cell>
          <cell r="F512" t="str">
            <v>371ID</v>
          </cell>
          <cell r="G512" t="str">
            <v>371</v>
          </cell>
          <cell r="I512">
            <v>164853.82</v>
          </cell>
        </row>
        <row r="513">
          <cell r="A513" t="str">
            <v>371OR</v>
          </cell>
          <cell r="B513" t="str">
            <v>371</v>
          </cell>
          <cell r="D513">
            <v>2431995.2200000002</v>
          </cell>
          <cell r="F513" t="str">
            <v>371OR</v>
          </cell>
          <cell r="G513" t="str">
            <v>371</v>
          </cell>
          <cell r="I513">
            <v>2431995.2200000002</v>
          </cell>
        </row>
        <row r="514">
          <cell r="A514" t="str">
            <v>371UT</v>
          </cell>
          <cell r="B514" t="str">
            <v>371</v>
          </cell>
          <cell r="D514">
            <v>4517120.53</v>
          </cell>
          <cell r="F514" t="str">
            <v>371UT</v>
          </cell>
          <cell r="G514" t="str">
            <v>371</v>
          </cell>
          <cell r="I514">
            <v>4517120.53</v>
          </cell>
        </row>
        <row r="515">
          <cell r="A515" t="str">
            <v>371WA</v>
          </cell>
          <cell r="B515" t="str">
            <v>371</v>
          </cell>
          <cell r="D515">
            <v>526808.76</v>
          </cell>
          <cell r="F515" t="str">
            <v>371WA</v>
          </cell>
          <cell r="G515" t="str">
            <v>371</v>
          </cell>
          <cell r="I515">
            <v>526808.76</v>
          </cell>
        </row>
        <row r="516">
          <cell r="A516" t="str">
            <v>371WYP</v>
          </cell>
          <cell r="B516" t="str">
            <v>371</v>
          </cell>
          <cell r="D516">
            <v>761902.9</v>
          </cell>
          <cell r="F516" t="str">
            <v>371WYP</v>
          </cell>
          <cell r="G516" t="str">
            <v>371</v>
          </cell>
          <cell r="I516">
            <v>761902.9</v>
          </cell>
        </row>
        <row r="517">
          <cell r="A517" t="str">
            <v>371WYU</v>
          </cell>
          <cell r="B517" t="str">
            <v>371</v>
          </cell>
          <cell r="D517">
            <v>140460.43</v>
          </cell>
          <cell r="F517" t="str">
            <v>371WYU</v>
          </cell>
          <cell r="G517" t="str">
            <v>371</v>
          </cell>
          <cell r="I517">
            <v>140460.43</v>
          </cell>
        </row>
        <row r="518">
          <cell r="A518" t="str">
            <v>373CA</v>
          </cell>
          <cell r="B518" t="str">
            <v>373</v>
          </cell>
          <cell r="D518">
            <v>659639.72</v>
          </cell>
          <cell r="F518" t="str">
            <v>373CA</v>
          </cell>
          <cell r="G518" t="str">
            <v>373</v>
          </cell>
          <cell r="I518">
            <v>659639.72</v>
          </cell>
        </row>
        <row r="519">
          <cell r="A519" t="str">
            <v>373ID</v>
          </cell>
          <cell r="B519" t="str">
            <v>373</v>
          </cell>
          <cell r="D519">
            <v>598233.93000000005</v>
          </cell>
          <cell r="F519" t="str">
            <v>373ID</v>
          </cell>
          <cell r="G519" t="str">
            <v>373</v>
          </cell>
          <cell r="I519">
            <v>598233.93000000005</v>
          </cell>
        </row>
        <row r="520">
          <cell r="A520" t="str">
            <v>373OR</v>
          </cell>
          <cell r="B520" t="str">
            <v>373</v>
          </cell>
          <cell r="D520">
            <v>21350152.449999999</v>
          </cell>
          <cell r="F520" t="str">
            <v>373OR</v>
          </cell>
          <cell r="G520" t="str">
            <v>373</v>
          </cell>
          <cell r="I520">
            <v>21350152.449999999</v>
          </cell>
        </row>
        <row r="521">
          <cell r="A521" t="str">
            <v>373UT</v>
          </cell>
          <cell r="B521" t="str">
            <v>373</v>
          </cell>
          <cell r="D521">
            <v>26226122.129999999</v>
          </cell>
          <cell r="F521" t="str">
            <v>373UT</v>
          </cell>
          <cell r="G521" t="str">
            <v>373</v>
          </cell>
          <cell r="I521">
            <v>26226122.129999999</v>
          </cell>
        </row>
        <row r="522">
          <cell r="A522" t="str">
            <v>373WA</v>
          </cell>
          <cell r="B522" t="str">
            <v>373</v>
          </cell>
          <cell r="D522">
            <v>3740744.89</v>
          </cell>
          <cell r="F522" t="str">
            <v>373WA</v>
          </cell>
          <cell r="G522" t="str">
            <v>373</v>
          </cell>
          <cell r="I522">
            <v>3740744.89</v>
          </cell>
        </row>
        <row r="523">
          <cell r="A523" t="str">
            <v>373WYP</v>
          </cell>
          <cell r="B523" t="str">
            <v>373</v>
          </cell>
          <cell r="D523">
            <v>6768660.9900000002</v>
          </cell>
          <cell r="F523" t="str">
            <v>373WYP</v>
          </cell>
          <cell r="G523" t="str">
            <v>373</v>
          </cell>
          <cell r="I523">
            <v>6768660.9900000002</v>
          </cell>
        </row>
        <row r="524">
          <cell r="A524" t="str">
            <v>373WYU</v>
          </cell>
          <cell r="B524" t="str">
            <v>373</v>
          </cell>
          <cell r="D524">
            <v>2152583.84</v>
          </cell>
          <cell r="F524" t="str">
            <v>373WYU</v>
          </cell>
          <cell r="G524" t="str">
            <v>373</v>
          </cell>
          <cell r="I524">
            <v>2152583.84</v>
          </cell>
        </row>
        <row r="525">
          <cell r="A525" t="str">
            <v>389CA</v>
          </cell>
          <cell r="B525" t="str">
            <v>389</v>
          </cell>
          <cell r="D525">
            <v>217568.45</v>
          </cell>
          <cell r="F525" t="str">
            <v>389CA</v>
          </cell>
          <cell r="G525" t="str">
            <v>389</v>
          </cell>
          <cell r="I525">
            <v>217568.45</v>
          </cell>
        </row>
        <row r="526">
          <cell r="A526" t="str">
            <v>389CN</v>
          </cell>
          <cell r="B526" t="str">
            <v>389</v>
          </cell>
          <cell r="D526">
            <v>1128505.79</v>
          </cell>
          <cell r="F526" t="str">
            <v>389CN</v>
          </cell>
          <cell r="G526" t="str">
            <v>389</v>
          </cell>
          <cell r="I526">
            <v>1128505.79</v>
          </cell>
        </row>
        <row r="527">
          <cell r="A527" t="str">
            <v>389DGU</v>
          </cell>
          <cell r="B527" t="str">
            <v>389</v>
          </cell>
          <cell r="D527">
            <v>332.32</v>
          </cell>
          <cell r="F527" t="str">
            <v>389DGU</v>
          </cell>
          <cell r="G527" t="str">
            <v>389</v>
          </cell>
          <cell r="I527">
            <v>332.32</v>
          </cell>
        </row>
        <row r="528">
          <cell r="A528" t="str">
            <v>389ID</v>
          </cell>
          <cell r="B528" t="str">
            <v>389</v>
          </cell>
          <cell r="D528">
            <v>197638.82</v>
          </cell>
          <cell r="F528" t="str">
            <v>389ID</v>
          </cell>
          <cell r="G528" t="str">
            <v>389</v>
          </cell>
          <cell r="I528">
            <v>197638.82</v>
          </cell>
        </row>
        <row r="529">
          <cell r="A529" t="str">
            <v>389OR</v>
          </cell>
          <cell r="B529" t="str">
            <v>389</v>
          </cell>
          <cell r="D529">
            <v>3046461.57</v>
          </cell>
          <cell r="F529" t="str">
            <v>389OR</v>
          </cell>
          <cell r="G529" t="str">
            <v>389</v>
          </cell>
          <cell r="I529">
            <v>3046461.57</v>
          </cell>
        </row>
        <row r="530">
          <cell r="A530" t="str">
            <v>389SG</v>
          </cell>
          <cell r="B530" t="str">
            <v>389</v>
          </cell>
          <cell r="D530">
            <v>1227.55</v>
          </cell>
          <cell r="F530" t="str">
            <v>389SG</v>
          </cell>
          <cell r="G530" t="str">
            <v>389</v>
          </cell>
          <cell r="I530">
            <v>1227.55</v>
          </cell>
        </row>
        <row r="531">
          <cell r="A531" t="str">
            <v>389SO</v>
          </cell>
          <cell r="B531" t="str">
            <v>389</v>
          </cell>
          <cell r="D531">
            <v>5598054.8600000003</v>
          </cell>
          <cell r="F531" t="str">
            <v>389SO</v>
          </cell>
          <cell r="G531" t="str">
            <v>389</v>
          </cell>
          <cell r="I531">
            <v>5598054.8600000003</v>
          </cell>
        </row>
        <row r="532">
          <cell r="A532" t="str">
            <v>389UT</v>
          </cell>
          <cell r="B532" t="str">
            <v>389</v>
          </cell>
          <cell r="D532">
            <v>3912172.9</v>
          </cell>
          <cell r="F532" t="str">
            <v>389UT</v>
          </cell>
          <cell r="G532" t="str">
            <v>389</v>
          </cell>
          <cell r="I532">
            <v>3912172.9</v>
          </cell>
        </row>
        <row r="533">
          <cell r="A533" t="str">
            <v>389WA</v>
          </cell>
          <cell r="B533" t="str">
            <v>389</v>
          </cell>
          <cell r="D533">
            <v>1098826.3500000001</v>
          </cell>
          <cell r="F533" t="str">
            <v>389WA</v>
          </cell>
          <cell r="G533" t="str">
            <v>389</v>
          </cell>
          <cell r="I533">
            <v>1098826.3500000001</v>
          </cell>
        </row>
        <row r="534">
          <cell r="A534" t="str">
            <v>389WYP</v>
          </cell>
          <cell r="B534" t="str">
            <v>389</v>
          </cell>
          <cell r="D534">
            <v>365107.63</v>
          </cell>
          <cell r="F534" t="str">
            <v>389WYP</v>
          </cell>
          <cell r="G534" t="str">
            <v>389</v>
          </cell>
          <cell r="I534">
            <v>365107.63</v>
          </cell>
        </row>
        <row r="535">
          <cell r="A535" t="str">
            <v>389WYU</v>
          </cell>
          <cell r="B535" t="str">
            <v>389</v>
          </cell>
          <cell r="D535">
            <v>528370.06999999995</v>
          </cell>
          <cell r="F535" t="str">
            <v>389WYU</v>
          </cell>
          <cell r="G535" t="str">
            <v>389</v>
          </cell>
          <cell r="I535">
            <v>528370.06999999995</v>
          </cell>
        </row>
        <row r="536">
          <cell r="A536" t="str">
            <v>390CA</v>
          </cell>
          <cell r="B536" t="str">
            <v>390</v>
          </cell>
          <cell r="D536">
            <v>2806708.79</v>
          </cell>
          <cell r="F536" t="str">
            <v>390CA</v>
          </cell>
          <cell r="G536" t="str">
            <v>390</v>
          </cell>
          <cell r="I536">
            <v>2806708.79</v>
          </cell>
        </row>
        <row r="537">
          <cell r="A537" t="str">
            <v>390CN</v>
          </cell>
          <cell r="B537" t="str">
            <v>390</v>
          </cell>
          <cell r="D537">
            <v>12129443.380000001</v>
          </cell>
          <cell r="F537" t="str">
            <v>390CN</v>
          </cell>
          <cell r="G537" t="str">
            <v>390</v>
          </cell>
          <cell r="I537">
            <v>12129443.380000001</v>
          </cell>
        </row>
        <row r="538">
          <cell r="A538" t="str">
            <v>390DGP</v>
          </cell>
          <cell r="B538" t="str">
            <v>390</v>
          </cell>
          <cell r="D538">
            <v>358127.47</v>
          </cell>
          <cell r="F538" t="str">
            <v>390DGP</v>
          </cell>
          <cell r="G538" t="str">
            <v>390</v>
          </cell>
          <cell r="I538">
            <v>358127.47</v>
          </cell>
        </row>
        <row r="539">
          <cell r="A539" t="str">
            <v>390DGU</v>
          </cell>
          <cell r="B539" t="str">
            <v>390</v>
          </cell>
          <cell r="D539">
            <v>1573572.34</v>
          </cell>
          <cell r="F539" t="str">
            <v>390DGU</v>
          </cell>
          <cell r="G539" t="str">
            <v>390</v>
          </cell>
          <cell r="I539">
            <v>1573572.34</v>
          </cell>
        </row>
        <row r="540">
          <cell r="A540" t="str">
            <v>390ID</v>
          </cell>
          <cell r="B540" t="str">
            <v>390</v>
          </cell>
          <cell r="D540">
            <v>9659972.2300000004</v>
          </cell>
          <cell r="F540" t="str">
            <v>390ID</v>
          </cell>
          <cell r="G540" t="str">
            <v>390</v>
          </cell>
          <cell r="I540">
            <v>9659972.2300000004</v>
          </cell>
        </row>
        <row r="541">
          <cell r="A541" t="str">
            <v>390OR</v>
          </cell>
          <cell r="B541" t="str">
            <v>390</v>
          </cell>
          <cell r="D541">
            <v>33638127.850000001</v>
          </cell>
          <cell r="F541" t="str">
            <v>390OR</v>
          </cell>
          <cell r="G541" t="str">
            <v>390</v>
          </cell>
          <cell r="I541">
            <v>33638127.850000001</v>
          </cell>
        </row>
        <row r="542">
          <cell r="A542" t="str">
            <v>390SG</v>
          </cell>
          <cell r="B542" t="str">
            <v>390</v>
          </cell>
          <cell r="D542">
            <v>3923901.97</v>
          </cell>
          <cell r="F542" t="str">
            <v>390SG</v>
          </cell>
          <cell r="G542" t="str">
            <v>390</v>
          </cell>
          <cell r="I542">
            <v>3923901.97</v>
          </cell>
        </row>
        <row r="543">
          <cell r="A543" t="str">
            <v>390SO</v>
          </cell>
          <cell r="B543" t="str">
            <v>390</v>
          </cell>
          <cell r="D543">
            <v>101392050.22</v>
          </cell>
          <cell r="F543" t="str">
            <v>390SO</v>
          </cell>
          <cell r="G543" t="str">
            <v>390</v>
          </cell>
          <cell r="I543">
            <v>101392050.22</v>
          </cell>
        </row>
        <row r="544">
          <cell r="A544" t="str">
            <v>390UT</v>
          </cell>
          <cell r="B544" t="str">
            <v>390</v>
          </cell>
          <cell r="D544">
            <v>36639635.68</v>
          </cell>
          <cell r="F544" t="str">
            <v>390UT</v>
          </cell>
          <cell r="G544" t="str">
            <v>390</v>
          </cell>
          <cell r="I544">
            <v>36639635.68</v>
          </cell>
        </row>
        <row r="545">
          <cell r="A545" t="str">
            <v>390WA</v>
          </cell>
          <cell r="B545" t="str">
            <v>390</v>
          </cell>
          <cell r="D545">
            <v>13352427.57</v>
          </cell>
          <cell r="F545" t="str">
            <v>390WA</v>
          </cell>
          <cell r="G545" t="str">
            <v>390</v>
          </cell>
          <cell r="I545">
            <v>13352427.57</v>
          </cell>
        </row>
        <row r="546">
          <cell r="A546" t="str">
            <v>390WYP</v>
          </cell>
          <cell r="B546" t="str">
            <v>390</v>
          </cell>
          <cell r="D546">
            <v>11610521.699999999</v>
          </cell>
          <cell r="F546" t="str">
            <v>390WYP</v>
          </cell>
          <cell r="G546" t="str">
            <v>390</v>
          </cell>
          <cell r="I546">
            <v>11610521.699999999</v>
          </cell>
        </row>
        <row r="547">
          <cell r="A547" t="str">
            <v>390WYU</v>
          </cell>
          <cell r="B547" t="str">
            <v>390</v>
          </cell>
          <cell r="D547">
            <v>2353773.84</v>
          </cell>
          <cell r="F547" t="str">
            <v>390WYU</v>
          </cell>
          <cell r="G547" t="str">
            <v>390</v>
          </cell>
          <cell r="I547">
            <v>2353773.84</v>
          </cell>
        </row>
        <row r="548">
          <cell r="A548" t="str">
            <v>391CA</v>
          </cell>
          <cell r="B548" t="str">
            <v>391</v>
          </cell>
          <cell r="D548">
            <v>296681.62</v>
          </cell>
          <cell r="F548" t="str">
            <v>391CA</v>
          </cell>
          <cell r="G548" t="str">
            <v>391</v>
          </cell>
          <cell r="I548">
            <v>296681.62</v>
          </cell>
        </row>
        <row r="549">
          <cell r="A549" t="str">
            <v>391CN</v>
          </cell>
          <cell r="B549" t="str">
            <v>391</v>
          </cell>
          <cell r="D549">
            <v>8262759.8799999999</v>
          </cell>
          <cell r="F549" t="str">
            <v>391CN</v>
          </cell>
          <cell r="G549" t="str">
            <v>391</v>
          </cell>
          <cell r="I549">
            <v>8262759.8799999999</v>
          </cell>
        </row>
        <row r="550">
          <cell r="A550" t="str">
            <v>391DGP</v>
          </cell>
          <cell r="B550" t="str">
            <v>391</v>
          </cell>
          <cell r="D550">
            <v>15878.62</v>
          </cell>
          <cell r="F550" t="str">
            <v>391DGP</v>
          </cell>
          <cell r="G550" t="str">
            <v>391</v>
          </cell>
          <cell r="I550">
            <v>15878.62</v>
          </cell>
        </row>
        <row r="551">
          <cell r="A551" t="str">
            <v>391DGU</v>
          </cell>
          <cell r="B551" t="str">
            <v>391</v>
          </cell>
          <cell r="D551">
            <v>22267.51</v>
          </cell>
          <cell r="F551" t="str">
            <v>391DGU</v>
          </cell>
          <cell r="G551" t="str">
            <v>391</v>
          </cell>
          <cell r="I551">
            <v>22267.51</v>
          </cell>
        </row>
        <row r="552">
          <cell r="A552" t="str">
            <v>391ID</v>
          </cell>
          <cell r="B552" t="str">
            <v>391</v>
          </cell>
          <cell r="D552">
            <v>959497.01</v>
          </cell>
          <cell r="F552" t="str">
            <v>391ID</v>
          </cell>
          <cell r="G552" t="str">
            <v>391</v>
          </cell>
          <cell r="I552">
            <v>959497.01</v>
          </cell>
        </row>
        <row r="553">
          <cell r="A553" t="str">
            <v>391OR</v>
          </cell>
          <cell r="B553" t="str">
            <v>391</v>
          </cell>
          <cell r="D553">
            <v>4819188.33</v>
          </cell>
          <cell r="F553" t="str">
            <v>391OR</v>
          </cell>
          <cell r="G553" t="str">
            <v>391</v>
          </cell>
          <cell r="I553">
            <v>4819188.33</v>
          </cell>
        </row>
        <row r="554">
          <cell r="A554" t="str">
            <v>391SE</v>
          </cell>
          <cell r="B554" t="str">
            <v>391</v>
          </cell>
          <cell r="D554">
            <v>111674.93</v>
          </cell>
          <cell r="F554" t="str">
            <v>391SE</v>
          </cell>
          <cell r="G554" t="str">
            <v>391</v>
          </cell>
          <cell r="I554">
            <v>111674.93</v>
          </cell>
        </row>
        <row r="555">
          <cell r="A555" t="str">
            <v>391SG</v>
          </cell>
          <cell r="B555" t="str">
            <v>391</v>
          </cell>
          <cell r="D555">
            <v>4661186.4400000004</v>
          </cell>
          <cell r="F555" t="str">
            <v>391SG</v>
          </cell>
          <cell r="G555" t="str">
            <v>391</v>
          </cell>
          <cell r="I555">
            <v>4661186.4400000004</v>
          </cell>
        </row>
        <row r="556">
          <cell r="A556" t="str">
            <v>391SO</v>
          </cell>
          <cell r="B556" t="str">
            <v>391</v>
          </cell>
          <cell r="D556">
            <v>61775600.640000001</v>
          </cell>
          <cell r="F556" t="str">
            <v>391SO</v>
          </cell>
          <cell r="G556" t="str">
            <v>391</v>
          </cell>
          <cell r="I556">
            <v>61775600.640000001</v>
          </cell>
        </row>
        <row r="557">
          <cell r="A557" t="str">
            <v>391SSGCH</v>
          </cell>
          <cell r="B557" t="str">
            <v>391</v>
          </cell>
          <cell r="D557">
            <v>74351.23</v>
          </cell>
          <cell r="F557" t="str">
            <v>391SSGCH</v>
          </cell>
          <cell r="G557" t="str">
            <v>391</v>
          </cell>
          <cell r="I557">
            <v>74351.23</v>
          </cell>
        </row>
        <row r="558">
          <cell r="A558" t="str">
            <v>391UT</v>
          </cell>
          <cell r="B558" t="str">
            <v>391</v>
          </cell>
          <cell r="D558">
            <v>3257958.51</v>
          </cell>
          <cell r="F558" t="str">
            <v>391UT</v>
          </cell>
          <cell r="G558" t="str">
            <v>391</v>
          </cell>
          <cell r="I558">
            <v>3257958.51</v>
          </cell>
        </row>
        <row r="559">
          <cell r="A559" t="str">
            <v>391WA</v>
          </cell>
          <cell r="B559" t="str">
            <v>391</v>
          </cell>
          <cell r="D559">
            <v>1494077.56</v>
          </cell>
          <cell r="F559" t="str">
            <v>391WA</v>
          </cell>
          <cell r="G559" t="str">
            <v>391</v>
          </cell>
          <cell r="I559">
            <v>1494077.56</v>
          </cell>
        </row>
        <row r="560">
          <cell r="A560" t="str">
            <v>391WYP</v>
          </cell>
          <cell r="B560" t="str">
            <v>391</v>
          </cell>
          <cell r="D560">
            <v>3103414.55</v>
          </cell>
          <cell r="F560" t="str">
            <v>391WYP</v>
          </cell>
          <cell r="G560" t="str">
            <v>391</v>
          </cell>
          <cell r="I560">
            <v>3103414.55</v>
          </cell>
        </row>
        <row r="561">
          <cell r="A561" t="str">
            <v>391WYU</v>
          </cell>
          <cell r="B561" t="str">
            <v>391</v>
          </cell>
          <cell r="D561">
            <v>187477.93</v>
          </cell>
          <cell r="F561" t="str">
            <v>391WYU</v>
          </cell>
          <cell r="G561" t="str">
            <v>391</v>
          </cell>
          <cell r="I561">
            <v>187477.93</v>
          </cell>
        </row>
        <row r="562">
          <cell r="A562" t="str">
            <v>392CA</v>
          </cell>
          <cell r="B562" t="str">
            <v>392</v>
          </cell>
          <cell r="D562">
            <v>1671824.98</v>
          </cell>
          <cell r="F562" t="str">
            <v>392CA</v>
          </cell>
          <cell r="G562" t="str">
            <v>392</v>
          </cell>
          <cell r="I562">
            <v>1671824.98</v>
          </cell>
        </row>
        <row r="563">
          <cell r="A563" t="str">
            <v>392DGP</v>
          </cell>
          <cell r="B563" t="str">
            <v>392</v>
          </cell>
          <cell r="D563">
            <v>120285.85</v>
          </cell>
          <cell r="F563" t="str">
            <v>392DGP</v>
          </cell>
          <cell r="G563" t="str">
            <v>392</v>
          </cell>
          <cell r="I563">
            <v>120285.85</v>
          </cell>
        </row>
        <row r="564">
          <cell r="A564" t="str">
            <v>392DGU</v>
          </cell>
          <cell r="B564" t="str">
            <v>392</v>
          </cell>
          <cell r="D564">
            <v>930694.72</v>
          </cell>
          <cell r="F564" t="str">
            <v>392DGU</v>
          </cell>
          <cell r="G564" t="str">
            <v>392</v>
          </cell>
          <cell r="I564">
            <v>930694.72</v>
          </cell>
        </row>
        <row r="565">
          <cell r="A565" t="str">
            <v>392ID</v>
          </cell>
          <cell r="B565" t="str">
            <v>392</v>
          </cell>
          <cell r="D565">
            <v>5073000.0999999996</v>
          </cell>
          <cell r="F565" t="str">
            <v>392ID</v>
          </cell>
          <cell r="G565" t="str">
            <v>392</v>
          </cell>
          <cell r="I565">
            <v>5073000.0999999996</v>
          </cell>
        </row>
        <row r="566">
          <cell r="A566" t="str">
            <v>392OR</v>
          </cell>
          <cell r="B566" t="str">
            <v>392</v>
          </cell>
          <cell r="D566">
            <v>19935758.140000001</v>
          </cell>
          <cell r="F566" t="str">
            <v>392OR</v>
          </cell>
          <cell r="G566" t="str">
            <v>392</v>
          </cell>
          <cell r="I566">
            <v>19935758.140000001</v>
          </cell>
        </row>
        <row r="567">
          <cell r="A567" t="str">
            <v>392SE</v>
          </cell>
          <cell r="B567" t="str">
            <v>392</v>
          </cell>
          <cell r="D567">
            <v>655378.06000000006</v>
          </cell>
          <cell r="F567" t="str">
            <v>392SE</v>
          </cell>
          <cell r="G567" t="str">
            <v>392</v>
          </cell>
          <cell r="I567">
            <v>655378.06000000006</v>
          </cell>
        </row>
        <row r="568">
          <cell r="A568" t="str">
            <v>392SG</v>
          </cell>
          <cell r="B568" t="str">
            <v>392</v>
          </cell>
          <cell r="D568">
            <v>16345083.189999999</v>
          </cell>
          <cell r="F568" t="str">
            <v>392SG</v>
          </cell>
          <cell r="G568" t="str">
            <v>392</v>
          </cell>
          <cell r="I568">
            <v>16345083.189999999</v>
          </cell>
        </row>
        <row r="569">
          <cell r="A569" t="str">
            <v>392SO</v>
          </cell>
          <cell r="B569" t="str">
            <v>392</v>
          </cell>
          <cell r="D569">
            <v>8291073.2300000004</v>
          </cell>
          <cell r="F569" t="str">
            <v>392SO</v>
          </cell>
          <cell r="G569" t="str">
            <v>392</v>
          </cell>
          <cell r="I569">
            <v>8291073.2300000004</v>
          </cell>
        </row>
        <row r="570">
          <cell r="A570" t="str">
            <v>392SSGCH</v>
          </cell>
          <cell r="B570" t="str">
            <v>392</v>
          </cell>
          <cell r="D570">
            <v>374178.47</v>
          </cell>
          <cell r="F570" t="str">
            <v>392SSGCH</v>
          </cell>
          <cell r="G570" t="str">
            <v>392</v>
          </cell>
          <cell r="I570">
            <v>374178.47</v>
          </cell>
        </row>
        <row r="571">
          <cell r="A571" t="str">
            <v>392SSGCT</v>
          </cell>
          <cell r="B571" t="str">
            <v>392</v>
          </cell>
          <cell r="D571">
            <v>44655.09</v>
          </cell>
          <cell r="F571" t="str">
            <v>392SSGCT</v>
          </cell>
          <cell r="G571" t="str">
            <v>392</v>
          </cell>
          <cell r="I571">
            <v>44655.09</v>
          </cell>
        </row>
        <row r="572">
          <cell r="A572" t="str">
            <v>392UT</v>
          </cell>
          <cell r="B572" t="str">
            <v>392</v>
          </cell>
          <cell r="D572">
            <v>32334231.07</v>
          </cell>
          <cell r="F572" t="str">
            <v>392UT</v>
          </cell>
          <cell r="G572" t="str">
            <v>392</v>
          </cell>
          <cell r="I572">
            <v>32334231.07</v>
          </cell>
        </row>
        <row r="573">
          <cell r="A573" t="str">
            <v>392WA</v>
          </cell>
          <cell r="B573" t="str">
            <v>392</v>
          </cell>
          <cell r="D573">
            <v>4856461.8499999996</v>
          </cell>
          <cell r="F573" t="str">
            <v>392WA</v>
          </cell>
          <cell r="G573" t="str">
            <v>392</v>
          </cell>
          <cell r="I573">
            <v>4856461.8499999996</v>
          </cell>
        </row>
        <row r="574">
          <cell r="A574" t="str">
            <v>392WYP</v>
          </cell>
          <cell r="B574" t="str">
            <v>392</v>
          </cell>
          <cell r="D574">
            <v>7193208.6500000004</v>
          </cell>
          <cell r="F574" t="str">
            <v>392WYP</v>
          </cell>
          <cell r="G574" t="str">
            <v>392</v>
          </cell>
          <cell r="I574">
            <v>7193208.6500000004</v>
          </cell>
        </row>
        <row r="575">
          <cell r="A575" t="str">
            <v>392WYU</v>
          </cell>
          <cell r="B575" t="str">
            <v>392</v>
          </cell>
          <cell r="D575">
            <v>1529271.67</v>
          </cell>
          <cell r="F575" t="str">
            <v>392WYU</v>
          </cell>
          <cell r="G575" t="str">
            <v>392</v>
          </cell>
          <cell r="I575">
            <v>1529271.67</v>
          </cell>
        </row>
        <row r="576">
          <cell r="A576" t="str">
            <v>393CA</v>
          </cell>
          <cell r="B576" t="str">
            <v>393</v>
          </cell>
          <cell r="D576">
            <v>160993.4</v>
          </cell>
          <cell r="F576" t="str">
            <v>393CA</v>
          </cell>
          <cell r="G576" t="str">
            <v>393</v>
          </cell>
          <cell r="I576">
            <v>160993.4</v>
          </cell>
        </row>
        <row r="577">
          <cell r="A577" t="str">
            <v>393DGP</v>
          </cell>
          <cell r="B577" t="str">
            <v>393</v>
          </cell>
          <cell r="D577">
            <v>108431.15</v>
          </cell>
          <cell r="F577" t="str">
            <v>393DGP</v>
          </cell>
          <cell r="G577" t="str">
            <v>393</v>
          </cell>
          <cell r="I577">
            <v>108431.15</v>
          </cell>
        </row>
        <row r="578">
          <cell r="A578" t="str">
            <v>393DGU</v>
          </cell>
          <cell r="B578" t="str">
            <v>393</v>
          </cell>
          <cell r="D578">
            <v>626080.87</v>
          </cell>
          <cell r="F578" t="str">
            <v>393DGU</v>
          </cell>
          <cell r="G578" t="str">
            <v>393</v>
          </cell>
          <cell r="I578">
            <v>626080.87</v>
          </cell>
        </row>
        <row r="579">
          <cell r="A579" t="str">
            <v>393ID</v>
          </cell>
          <cell r="B579" t="str">
            <v>393</v>
          </cell>
          <cell r="D579">
            <v>550805.24</v>
          </cell>
          <cell r="F579" t="str">
            <v>393ID</v>
          </cell>
          <cell r="G579" t="str">
            <v>393</v>
          </cell>
          <cell r="I579">
            <v>550805.24</v>
          </cell>
        </row>
        <row r="580">
          <cell r="A580" t="str">
            <v>393OR</v>
          </cell>
          <cell r="B580" t="str">
            <v>393</v>
          </cell>
          <cell r="D580">
            <v>2484562.69</v>
          </cell>
          <cell r="F580" t="str">
            <v>393OR</v>
          </cell>
          <cell r="G580" t="str">
            <v>393</v>
          </cell>
          <cell r="I580">
            <v>2484562.69</v>
          </cell>
        </row>
        <row r="581">
          <cell r="A581" t="str">
            <v>393SG</v>
          </cell>
          <cell r="B581" t="str">
            <v>393</v>
          </cell>
          <cell r="D581">
            <v>3726427.16</v>
          </cell>
          <cell r="F581" t="str">
            <v>393SG</v>
          </cell>
          <cell r="G581" t="str">
            <v>393</v>
          </cell>
          <cell r="I581">
            <v>3726427.16</v>
          </cell>
        </row>
        <row r="582">
          <cell r="A582" t="str">
            <v>393SO</v>
          </cell>
          <cell r="B582" t="str">
            <v>393</v>
          </cell>
          <cell r="D582">
            <v>388792.41</v>
          </cell>
          <cell r="F582" t="str">
            <v>393SO</v>
          </cell>
          <cell r="G582" t="str">
            <v>393</v>
          </cell>
          <cell r="I582">
            <v>388792.41</v>
          </cell>
        </row>
        <row r="583">
          <cell r="A583" t="str">
            <v>393SSGCT</v>
          </cell>
          <cell r="B583" t="str">
            <v>393</v>
          </cell>
          <cell r="D583">
            <v>53970.76</v>
          </cell>
          <cell r="F583" t="str">
            <v>393SSGCT</v>
          </cell>
          <cell r="G583" t="str">
            <v>393</v>
          </cell>
          <cell r="I583">
            <v>53970.76</v>
          </cell>
        </row>
        <row r="584">
          <cell r="A584" t="str">
            <v>393UT</v>
          </cell>
          <cell r="B584" t="str">
            <v>393</v>
          </cell>
          <cell r="D584">
            <v>3694184.82</v>
          </cell>
          <cell r="F584" t="str">
            <v>393UT</v>
          </cell>
          <cell r="G584" t="str">
            <v>393</v>
          </cell>
          <cell r="I584">
            <v>3694184.82</v>
          </cell>
        </row>
        <row r="585">
          <cell r="A585" t="str">
            <v>393WA</v>
          </cell>
          <cell r="B585" t="str">
            <v>393</v>
          </cell>
          <cell r="D585">
            <v>507537.05</v>
          </cell>
          <cell r="F585" t="str">
            <v>393WA</v>
          </cell>
          <cell r="G585" t="str">
            <v>393</v>
          </cell>
          <cell r="I585">
            <v>507537.05</v>
          </cell>
        </row>
        <row r="586">
          <cell r="A586" t="str">
            <v>393WYP</v>
          </cell>
          <cell r="B586" t="str">
            <v>393</v>
          </cell>
          <cell r="D586">
            <v>1092408.8400000001</v>
          </cell>
          <cell r="F586" t="str">
            <v>393WYP</v>
          </cell>
          <cell r="G586" t="str">
            <v>393</v>
          </cell>
          <cell r="I586">
            <v>1092408.8400000001</v>
          </cell>
        </row>
        <row r="587">
          <cell r="A587" t="str">
            <v>393WYU</v>
          </cell>
          <cell r="B587" t="str">
            <v>393</v>
          </cell>
          <cell r="D587">
            <v>250146.34</v>
          </cell>
          <cell r="F587" t="str">
            <v>393WYU</v>
          </cell>
          <cell r="G587" t="str">
            <v>393</v>
          </cell>
          <cell r="I587">
            <v>250146.34</v>
          </cell>
        </row>
        <row r="588">
          <cell r="A588" t="str">
            <v>394CA</v>
          </cell>
          <cell r="B588" t="str">
            <v>394</v>
          </cell>
          <cell r="D588">
            <v>701968.3</v>
          </cell>
          <cell r="F588" t="str">
            <v>394CA</v>
          </cell>
          <cell r="G588" t="str">
            <v>394</v>
          </cell>
          <cell r="I588">
            <v>701968.3</v>
          </cell>
        </row>
        <row r="589">
          <cell r="A589" t="str">
            <v>394DGP</v>
          </cell>
          <cell r="B589" t="str">
            <v>394</v>
          </cell>
          <cell r="D589">
            <v>2221251.5099999998</v>
          </cell>
          <cell r="F589" t="str">
            <v>394DGP</v>
          </cell>
          <cell r="G589" t="str">
            <v>394</v>
          </cell>
          <cell r="I589">
            <v>2221251.5099999998</v>
          </cell>
        </row>
        <row r="590">
          <cell r="A590" t="str">
            <v>394DGU</v>
          </cell>
          <cell r="B590" t="str">
            <v>394</v>
          </cell>
          <cell r="D590">
            <v>3564506.32</v>
          </cell>
          <cell r="F590" t="str">
            <v>394DGU</v>
          </cell>
          <cell r="G590" t="str">
            <v>394</v>
          </cell>
          <cell r="I590">
            <v>3564506.32</v>
          </cell>
        </row>
        <row r="591">
          <cell r="A591" t="str">
            <v>394ID</v>
          </cell>
          <cell r="B591" t="str">
            <v>394</v>
          </cell>
          <cell r="D591">
            <v>1639949.6</v>
          </cell>
          <cell r="F591" t="str">
            <v>394ID</v>
          </cell>
          <cell r="G591" t="str">
            <v>394</v>
          </cell>
          <cell r="I591">
            <v>1639949.6</v>
          </cell>
        </row>
        <row r="592">
          <cell r="A592" t="str">
            <v>394OR</v>
          </cell>
          <cell r="B592" t="str">
            <v>394</v>
          </cell>
          <cell r="D592">
            <v>10096663.380000001</v>
          </cell>
          <cell r="F592" t="str">
            <v>394OR</v>
          </cell>
          <cell r="G592" t="str">
            <v>394</v>
          </cell>
          <cell r="I592">
            <v>10096663.380000001</v>
          </cell>
        </row>
        <row r="593">
          <cell r="A593" t="str">
            <v>394SE</v>
          </cell>
          <cell r="B593" t="str">
            <v>394</v>
          </cell>
          <cell r="D593">
            <v>7106.36</v>
          </cell>
          <cell r="F593" t="str">
            <v>394SE</v>
          </cell>
          <cell r="G593" t="str">
            <v>394</v>
          </cell>
          <cell r="I593">
            <v>7106.36</v>
          </cell>
        </row>
        <row r="594">
          <cell r="A594" t="str">
            <v>394SG</v>
          </cell>
          <cell r="B594" t="str">
            <v>394</v>
          </cell>
          <cell r="D594">
            <v>19573475.370000001</v>
          </cell>
          <cell r="F594" t="str">
            <v>394SG</v>
          </cell>
          <cell r="G594" t="str">
            <v>394</v>
          </cell>
          <cell r="I594">
            <v>19573475.370000001</v>
          </cell>
        </row>
        <row r="595">
          <cell r="A595" t="str">
            <v>394SO</v>
          </cell>
          <cell r="B595" t="str">
            <v>394</v>
          </cell>
          <cell r="D595">
            <v>4068324.25</v>
          </cell>
          <cell r="F595" t="str">
            <v>394SO</v>
          </cell>
          <cell r="G595" t="str">
            <v>394</v>
          </cell>
          <cell r="I595">
            <v>4068324.25</v>
          </cell>
        </row>
        <row r="596">
          <cell r="A596" t="str">
            <v>394SSGCH</v>
          </cell>
          <cell r="B596" t="str">
            <v>394</v>
          </cell>
          <cell r="D596">
            <v>1601736.92</v>
          </cell>
          <cell r="F596" t="str">
            <v>394SSGCH</v>
          </cell>
          <cell r="G596" t="str">
            <v>394</v>
          </cell>
          <cell r="I596">
            <v>1601736.92</v>
          </cell>
        </row>
        <row r="597">
          <cell r="A597" t="str">
            <v>394SSGCT</v>
          </cell>
          <cell r="B597" t="str">
            <v>394</v>
          </cell>
          <cell r="D597">
            <v>86334.01</v>
          </cell>
          <cell r="F597" t="str">
            <v>394SSGCT</v>
          </cell>
          <cell r="G597" t="str">
            <v>394</v>
          </cell>
          <cell r="I597">
            <v>86334.01</v>
          </cell>
        </row>
        <row r="598">
          <cell r="A598" t="str">
            <v>394UT</v>
          </cell>
          <cell r="B598" t="str">
            <v>394</v>
          </cell>
          <cell r="D598">
            <v>12214596.92</v>
          </cell>
          <cell r="F598" t="str">
            <v>394UT</v>
          </cell>
          <cell r="G598" t="str">
            <v>394</v>
          </cell>
          <cell r="I598">
            <v>12214596.92</v>
          </cell>
        </row>
        <row r="599">
          <cell r="A599" t="str">
            <v>394WA</v>
          </cell>
          <cell r="B599" t="str">
            <v>394</v>
          </cell>
          <cell r="D599">
            <v>2553459.13</v>
          </cell>
          <cell r="F599" t="str">
            <v>394WA</v>
          </cell>
          <cell r="G599" t="str">
            <v>394</v>
          </cell>
          <cell r="I599">
            <v>2553459.13</v>
          </cell>
        </row>
        <row r="600">
          <cell r="A600" t="str">
            <v>394WYP</v>
          </cell>
          <cell r="B600" t="str">
            <v>394</v>
          </cell>
          <cell r="D600">
            <v>3688932.99</v>
          </cell>
          <cell r="F600" t="str">
            <v>394WYP</v>
          </cell>
          <cell r="G600" t="str">
            <v>394</v>
          </cell>
          <cell r="I600">
            <v>3688932.99</v>
          </cell>
        </row>
        <row r="601">
          <cell r="A601" t="str">
            <v>394WYU</v>
          </cell>
          <cell r="B601" t="str">
            <v>394</v>
          </cell>
          <cell r="D601">
            <v>678627.87</v>
          </cell>
          <cell r="F601" t="str">
            <v>394WYU</v>
          </cell>
          <cell r="G601" t="str">
            <v>394</v>
          </cell>
          <cell r="I601">
            <v>678627.87</v>
          </cell>
        </row>
        <row r="602">
          <cell r="A602" t="str">
            <v>395CA</v>
          </cell>
          <cell r="B602" t="str">
            <v>395</v>
          </cell>
          <cell r="D602">
            <v>402623.17</v>
          </cell>
          <cell r="F602" t="str">
            <v>395CA</v>
          </cell>
          <cell r="G602" t="str">
            <v>395</v>
          </cell>
          <cell r="I602">
            <v>402623.17</v>
          </cell>
        </row>
        <row r="603">
          <cell r="A603" t="str">
            <v>395DGP</v>
          </cell>
          <cell r="B603" t="str">
            <v>395</v>
          </cell>
          <cell r="D603">
            <v>165007.63</v>
          </cell>
          <cell r="F603" t="str">
            <v>395DGP</v>
          </cell>
          <cell r="G603" t="str">
            <v>395</v>
          </cell>
          <cell r="I603">
            <v>165007.63</v>
          </cell>
        </row>
        <row r="604">
          <cell r="A604" t="str">
            <v>395DGU</v>
          </cell>
          <cell r="B604" t="str">
            <v>395</v>
          </cell>
          <cell r="D604">
            <v>179177.93</v>
          </cell>
          <cell r="F604" t="str">
            <v>395DGU</v>
          </cell>
          <cell r="G604" t="str">
            <v>395</v>
          </cell>
          <cell r="I604">
            <v>179177.93</v>
          </cell>
        </row>
        <row r="605">
          <cell r="A605" t="str">
            <v>395ID</v>
          </cell>
          <cell r="B605" t="str">
            <v>395</v>
          </cell>
          <cell r="D605">
            <v>1329518.6100000001</v>
          </cell>
          <cell r="F605" t="str">
            <v>395ID</v>
          </cell>
          <cell r="G605" t="str">
            <v>395</v>
          </cell>
          <cell r="I605">
            <v>1329518.6100000001</v>
          </cell>
        </row>
        <row r="606">
          <cell r="A606" t="str">
            <v>395OR</v>
          </cell>
          <cell r="B606" t="str">
            <v>395</v>
          </cell>
          <cell r="D606">
            <v>11063370.1</v>
          </cell>
          <cell r="F606" t="str">
            <v>395OR</v>
          </cell>
          <cell r="G606" t="str">
            <v>395</v>
          </cell>
          <cell r="I606">
            <v>11063370.1</v>
          </cell>
        </row>
        <row r="607">
          <cell r="A607" t="str">
            <v>395SE</v>
          </cell>
          <cell r="B607" t="str">
            <v>395</v>
          </cell>
          <cell r="D607">
            <v>42438.17</v>
          </cell>
          <cell r="F607" t="str">
            <v>395SE</v>
          </cell>
          <cell r="G607" t="str">
            <v>395</v>
          </cell>
          <cell r="I607">
            <v>42438.17</v>
          </cell>
        </row>
        <row r="608">
          <cell r="A608" t="str">
            <v>395SG</v>
          </cell>
          <cell r="B608" t="str">
            <v>395</v>
          </cell>
          <cell r="D608">
            <v>6018295.0599999996</v>
          </cell>
          <cell r="F608" t="str">
            <v>395SG</v>
          </cell>
          <cell r="G608" t="str">
            <v>395</v>
          </cell>
          <cell r="I608">
            <v>6018295.0599999996</v>
          </cell>
        </row>
        <row r="609">
          <cell r="A609" t="str">
            <v>395SO</v>
          </cell>
          <cell r="B609" t="str">
            <v>395</v>
          </cell>
          <cell r="D609">
            <v>5443121.6799999997</v>
          </cell>
          <cell r="F609" t="str">
            <v>395SO</v>
          </cell>
          <cell r="G609" t="str">
            <v>395</v>
          </cell>
          <cell r="I609">
            <v>5443121.6799999997</v>
          </cell>
        </row>
        <row r="610">
          <cell r="A610" t="str">
            <v>395SSGCH</v>
          </cell>
          <cell r="B610" t="str">
            <v>395</v>
          </cell>
          <cell r="D610">
            <v>253000.61</v>
          </cell>
          <cell r="F610" t="str">
            <v>395SSGCH</v>
          </cell>
          <cell r="G610" t="str">
            <v>395</v>
          </cell>
          <cell r="I610">
            <v>253000.61</v>
          </cell>
        </row>
        <row r="611">
          <cell r="A611" t="str">
            <v>395SSGCT</v>
          </cell>
          <cell r="B611" t="str">
            <v>395</v>
          </cell>
          <cell r="D611">
            <v>14021.51</v>
          </cell>
          <cell r="F611" t="str">
            <v>395SSGCT</v>
          </cell>
          <cell r="G611" t="str">
            <v>395</v>
          </cell>
          <cell r="I611">
            <v>14021.51</v>
          </cell>
        </row>
        <row r="612">
          <cell r="A612" t="str">
            <v>395UT</v>
          </cell>
          <cell r="B612" t="str">
            <v>395</v>
          </cell>
          <cell r="D612">
            <v>7551417.4299999997</v>
          </cell>
          <cell r="F612" t="str">
            <v>395UT</v>
          </cell>
          <cell r="G612" t="str">
            <v>395</v>
          </cell>
          <cell r="I612">
            <v>7551417.4299999997</v>
          </cell>
        </row>
        <row r="613">
          <cell r="A613" t="str">
            <v>395WA</v>
          </cell>
          <cell r="B613" t="str">
            <v>395</v>
          </cell>
          <cell r="D613">
            <v>2061785.97</v>
          </cell>
          <cell r="F613" t="str">
            <v>395WA</v>
          </cell>
          <cell r="G613" t="str">
            <v>395</v>
          </cell>
          <cell r="I613">
            <v>2061785.97</v>
          </cell>
        </row>
        <row r="614">
          <cell r="A614" t="str">
            <v>395WYP</v>
          </cell>
          <cell r="B614" t="str">
            <v>395</v>
          </cell>
          <cell r="D614">
            <v>3715818.24</v>
          </cell>
          <cell r="F614" t="str">
            <v>395WYP</v>
          </cell>
          <cell r="G614" t="str">
            <v>395</v>
          </cell>
          <cell r="I614">
            <v>3715818.24</v>
          </cell>
        </row>
        <row r="615">
          <cell r="A615" t="str">
            <v>395WYU</v>
          </cell>
          <cell r="B615" t="str">
            <v>395</v>
          </cell>
          <cell r="D615">
            <v>687637.12</v>
          </cell>
          <cell r="F615" t="str">
            <v>395WYU</v>
          </cell>
          <cell r="G615" t="str">
            <v>395</v>
          </cell>
          <cell r="I615">
            <v>687637.12</v>
          </cell>
        </row>
        <row r="616">
          <cell r="A616" t="str">
            <v>396CA</v>
          </cell>
          <cell r="B616" t="str">
            <v>396</v>
          </cell>
          <cell r="D616">
            <v>3366665.64</v>
          </cell>
          <cell r="F616" t="str">
            <v>396CA</v>
          </cell>
          <cell r="G616" t="str">
            <v>396</v>
          </cell>
          <cell r="I616">
            <v>3366665.64</v>
          </cell>
        </row>
        <row r="617">
          <cell r="A617" t="str">
            <v>396DGP</v>
          </cell>
          <cell r="B617" t="str">
            <v>396</v>
          </cell>
          <cell r="D617">
            <v>981699.09</v>
          </cell>
          <cell r="F617" t="str">
            <v>396DGP</v>
          </cell>
          <cell r="G617" t="str">
            <v>396</v>
          </cell>
          <cell r="I617">
            <v>981699.09</v>
          </cell>
        </row>
        <row r="618">
          <cell r="A618" t="str">
            <v>396DGU</v>
          </cell>
          <cell r="B618" t="str">
            <v>396</v>
          </cell>
          <cell r="D618">
            <v>1800488.09</v>
          </cell>
          <cell r="F618" t="str">
            <v>396DGU</v>
          </cell>
          <cell r="G618" t="str">
            <v>396</v>
          </cell>
          <cell r="I618">
            <v>1800488.09</v>
          </cell>
        </row>
        <row r="619">
          <cell r="A619" t="str">
            <v>396ID</v>
          </cell>
          <cell r="B619" t="str">
            <v>396</v>
          </cell>
          <cell r="D619">
            <v>7053669.8399999999</v>
          </cell>
          <cell r="F619" t="str">
            <v>396ID</v>
          </cell>
          <cell r="G619" t="str">
            <v>396</v>
          </cell>
          <cell r="I619">
            <v>7053669.8399999999</v>
          </cell>
        </row>
        <row r="620">
          <cell r="A620" t="str">
            <v>396OR</v>
          </cell>
          <cell r="B620" t="str">
            <v>396</v>
          </cell>
          <cell r="D620">
            <v>27411124.59</v>
          </cell>
          <cell r="F620" t="str">
            <v>396OR</v>
          </cell>
          <cell r="G620" t="str">
            <v>396</v>
          </cell>
          <cell r="I620">
            <v>27411124.59</v>
          </cell>
        </row>
        <row r="621">
          <cell r="A621" t="str">
            <v>396SE</v>
          </cell>
          <cell r="B621" t="str">
            <v>396</v>
          </cell>
          <cell r="D621">
            <v>73822.83</v>
          </cell>
          <cell r="F621" t="str">
            <v>396SE</v>
          </cell>
          <cell r="G621" t="str">
            <v>396</v>
          </cell>
          <cell r="I621">
            <v>73822.83</v>
          </cell>
        </row>
        <row r="622">
          <cell r="A622" t="str">
            <v>396SG</v>
          </cell>
          <cell r="B622" t="str">
            <v>396</v>
          </cell>
          <cell r="D622">
            <v>28644521.68</v>
          </cell>
          <cell r="F622" t="str">
            <v>396SG</v>
          </cell>
          <cell r="G622" t="str">
            <v>396</v>
          </cell>
          <cell r="I622">
            <v>28644521.68</v>
          </cell>
        </row>
        <row r="623">
          <cell r="A623" t="str">
            <v>396SO</v>
          </cell>
          <cell r="B623" t="str">
            <v>396</v>
          </cell>
          <cell r="D623">
            <v>1574391.4</v>
          </cell>
          <cell r="F623" t="str">
            <v>396SO</v>
          </cell>
          <cell r="G623" t="str">
            <v>396</v>
          </cell>
          <cell r="I623">
            <v>1574391.4</v>
          </cell>
        </row>
        <row r="624">
          <cell r="A624" t="str">
            <v>396SSGCH</v>
          </cell>
          <cell r="B624" t="str">
            <v>396</v>
          </cell>
          <cell r="D624">
            <v>968906.09</v>
          </cell>
          <cell r="F624" t="str">
            <v>396SSGCH</v>
          </cell>
          <cell r="G624" t="str">
            <v>396</v>
          </cell>
          <cell r="I624">
            <v>968906.09</v>
          </cell>
        </row>
        <row r="625">
          <cell r="A625" t="str">
            <v>396UT</v>
          </cell>
          <cell r="B625" t="str">
            <v>396</v>
          </cell>
          <cell r="D625">
            <v>34586079.380000003</v>
          </cell>
          <cell r="F625" t="str">
            <v>396UT</v>
          </cell>
          <cell r="G625" t="str">
            <v>396</v>
          </cell>
          <cell r="I625">
            <v>34586079.380000003</v>
          </cell>
        </row>
        <row r="626">
          <cell r="A626" t="str">
            <v>396WA</v>
          </cell>
          <cell r="B626" t="str">
            <v>396</v>
          </cell>
          <cell r="D626">
            <v>6541165.2400000002</v>
          </cell>
          <cell r="F626" t="str">
            <v>396WA</v>
          </cell>
          <cell r="G626" t="str">
            <v>396</v>
          </cell>
          <cell r="I626">
            <v>6541165.2400000002</v>
          </cell>
        </row>
        <row r="627">
          <cell r="A627" t="str">
            <v>396WYP</v>
          </cell>
          <cell r="B627" t="str">
            <v>396</v>
          </cell>
          <cell r="D627">
            <v>11117327.220000001</v>
          </cell>
          <cell r="F627" t="str">
            <v>396WYP</v>
          </cell>
          <cell r="G627" t="str">
            <v>396</v>
          </cell>
          <cell r="I627">
            <v>11117327.220000001</v>
          </cell>
        </row>
        <row r="628">
          <cell r="A628" t="str">
            <v>396WYU</v>
          </cell>
          <cell r="B628" t="str">
            <v>396</v>
          </cell>
          <cell r="D628">
            <v>2353630.59</v>
          </cell>
          <cell r="F628" t="str">
            <v>396WYU</v>
          </cell>
          <cell r="G628" t="str">
            <v>396</v>
          </cell>
          <cell r="I628">
            <v>2353630.59</v>
          </cell>
        </row>
        <row r="629">
          <cell r="A629" t="str">
            <v>397CA</v>
          </cell>
          <cell r="B629" t="str">
            <v>397</v>
          </cell>
          <cell r="D629">
            <v>6884126.763458509</v>
          </cell>
          <cell r="F629" t="str">
            <v>397CA</v>
          </cell>
          <cell r="G629" t="str">
            <v>397</v>
          </cell>
          <cell r="I629">
            <v>6884126.763458509</v>
          </cell>
        </row>
        <row r="630">
          <cell r="A630" t="str">
            <v>397CN</v>
          </cell>
          <cell r="B630" t="str">
            <v>397</v>
          </cell>
          <cell r="D630">
            <v>2085453.1392733715</v>
          </cell>
          <cell r="F630" t="str">
            <v>397CN</v>
          </cell>
          <cell r="G630" t="str">
            <v>397</v>
          </cell>
          <cell r="I630">
            <v>2085453.1392733715</v>
          </cell>
        </row>
        <row r="631">
          <cell r="A631" t="str">
            <v>397DGP</v>
          </cell>
          <cell r="B631" t="str">
            <v>397</v>
          </cell>
          <cell r="D631">
            <v>4176516.4895411958</v>
          </cell>
          <cell r="F631" t="str">
            <v>397DGP</v>
          </cell>
          <cell r="G631" t="str">
            <v>397</v>
          </cell>
          <cell r="I631">
            <v>4176516.4895411958</v>
          </cell>
        </row>
        <row r="632">
          <cell r="A632" t="str">
            <v>397DGU</v>
          </cell>
          <cell r="B632" t="str">
            <v>397</v>
          </cell>
          <cell r="D632">
            <v>6991699.3170500929</v>
          </cell>
          <cell r="F632" t="str">
            <v>397DGU</v>
          </cell>
          <cell r="G632" t="str">
            <v>397</v>
          </cell>
          <cell r="I632">
            <v>6991699.3170500929</v>
          </cell>
        </row>
        <row r="633">
          <cell r="A633" t="str">
            <v>397ID</v>
          </cell>
          <cell r="B633" t="str">
            <v>397</v>
          </cell>
          <cell r="D633">
            <v>10291522.094468134</v>
          </cell>
          <cell r="F633" t="str">
            <v>397ID</v>
          </cell>
          <cell r="G633" t="str">
            <v>397</v>
          </cell>
          <cell r="I633">
            <v>10291522.094468134</v>
          </cell>
        </row>
        <row r="634">
          <cell r="A634" t="str">
            <v>397OR</v>
          </cell>
          <cell r="B634" t="str">
            <v>397</v>
          </cell>
          <cell r="D634">
            <v>52294835.733854197</v>
          </cell>
          <cell r="F634" t="str">
            <v>397OR</v>
          </cell>
          <cell r="G634" t="str">
            <v>397</v>
          </cell>
          <cell r="I634">
            <v>52294835.733854197</v>
          </cell>
        </row>
        <row r="635">
          <cell r="A635" t="str">
            <v>397SE</v>
          </cell>
          <cell r="B635" t="str">
            <v>397</v>
          </cell>
          <cell r="D635">
            <v>119541.31789632926</v>
          </cell>
          <cell r="F635" t="str">
            <v>397SE</v>
          </cell>
          <cell r="G635" t="str">
            <v>397</v>
          </cell>
          <cell r="I635">
            <v>119541.31789632926</v>
          </cell>
        </row>
        <row r="636">
          <cell r="A636" t="str">
            <v>397SG</v>
          </cell>
          <cell r="B636" t="str">
            <v>397</v>
          </cell>
          <cell r="D636">
            <v>77625922.587647364</v>
          </cell>
          <cell r="F636" t="str">
            <v>397SG</v>
          </cell>
          <cell r="G636" t="str">
            <v>397</v>
          </cell>
          <cell r="I636">
            <v>77625922.587647364</v>
          </cell>
        </row>
        <row r="637">
          <cell r="A637" t="str">
            <v>397SO</v>
          </cell>
          <cell r="B637" t="str">
            <v>397</v>
          </cell>
          <cell r="D637">
            <v>54354975.634117045</v>
          </cell>
          <cell r="F637" t="str">
            <v>397SO</v>
          </cell>
          <cell r="G637" t="str">
            <v>397</v>
          </cell>
          <cell r="I637">
            <v>54354975.634117045</v>
          </cell>
        </row>
        <row r="638">
          <cell r="A638" t="str">
            <v>397SSGCH</v>
          </cell>
          <cell r="B638" t="str">
            <v>397</v>
          </cell>
          <cell r="D638">
            <v>735944.81197111751</v>
          </cell>
          <cell r="F638" t="str">
            <v>397SSGCH</v>
          </cell>
          <cell r="G638" t="str">
            <v>397</v>
          </cell>
          <cell r="I638">
            <v>735944.81197111751</v>
          </cell>
        </row>
        <row r="639">
          <cell r="A639" t="str">
            <v>397SSGCT</v>
          </cell>
          <cell r="B639" t="str">
            <v>397</v>
          </cell>
          <cell r="D639">
            <v>-12829.708591800059</v>
          </cell>
          <cell r="F639" t="str">
            <v>397SSGCT</v>
          </cell>
          <cell r="G639" t="str">
            <v>397</v>
          </cell>
          <cell r="I639">
            <v>-12829.708591800059</v>
          </cell>
        </row>
        <row r="640">
          <cell r="A640" t="str">
            <v>397UT</v>
          </cell>
          <cell r="B640" t="str">
            <v>397</v>
          </cell>
          <cell r="D640">
            <v>28635183.155097</v>
          </cell>
          <cell r="F640" t="str">
            <v>397UT</v>
          </cell>
          <cell r="G640" t="str">
            <v>397</v>
          </cell>
          <cell r="I640">
            <v>28635183.155097</v>
          </cell>
        </row>
        <row r="641">
          <cell r="A641" t="str">
            <v>397WA</v>
          </cell>
          <cell r="B641" t="str">
            <v>397</v>
          </cell>
          <cell r="D641">
            <v>11234400.556399779</v>
          </cell>
          <cell r="F641" t="str">
            <v>397WA</v>
          </cell>
          <cell r="G641" t="str">
            <v>397</v>
          </cell>
          <cell r="I641">
            <v>11234400.556399779</v>
          </cell>
        </row>
        <row r="642">
          <cell r="A642" t="str">
            <v>397WYP</v>
          </cell>
          <cell r="B642" t="str">
            <v>397</v>
          </cell>
          <cell r="D642">
            <v>22309927.796494149</v>
          </cell>
          <cell r="F642" t="str">
            <v>397WYP</v>
          </cell>
          <cell r="G642" t="str">
            <v>397</v>
          </cell>
          <cell r="I642">
            <v>22309927.796494149</v>
          </cell>
        </row>
        <row r="643">
          <cell r="A643" t="str">
            <v>397WYU</v>
          </cell>
          <cell r="B643" t="str">
            <v>397</v>
          </cell>
          <cell r="D643">
            <v>1769816.3428827145</v>
          </cell>
          <cell r="F643" t="str">
            <v>397WYU</v>
          </cell>
          <cell r="G643" t="str">
            <v>397</v>
          </cell>
          <cell r="I643">
            <v>1769816.3428827145</v>
          </cell>
        </row>
        <row r="644">
          <cell r="A644" t="str">
            <v>398CA</v>
          </cell>
          <cell r="B644" t="str">
            <v>398</v>
          </cell>
          <cell r="D644">
            <v>18598.349999999999</v>
          </cell>
          <cell r="F644" t="str">
            <v>398CA</v>
          </cell>
          <cell r="G644" t="str">
            <v>398</v>
          </cell>
          <cell r="I644">
            <v>18598.349999999999</v>
          </cell>
        </row>
        <row r="645">
          <cell r="A645" t="str">
            <v>398CN</v>
          </cell>
          <cell r="B645" t="str">
            <v>398</v>
          </cell>
          <cell r="D645">
            <v>197260.48</v>
          </cell>
          <cell r="F645" t="str">
            <v>398CN</v>
          </cell>
          <cell r="G645" t="str">
            <v>398</v>
          </cell>
          <cell r="I645">
            <v>197260.48</v>
          </cell>
        </row>
        <row r="646">
          <cell r="A646" t="str">
            <v>398DGP</v>
          </cell>
          <cell r="B646" t="str">
            <v>398</v>
          </cell>
          <cell r="D646">
            <v>12079</v>
          </cell>
          <cell r="F646" t="str">
            <v>398DGP</v>
          </cell>
          <cell r="G646" t="str">
            <v>398</v>
          </cell>
          <cell r="I646">
            <v>12079</v>
          </cell>
        </row>
        <row r="647">
          <cell r="A647" t="str">
            <v>398DGU</v>
          </cell>
          <cell r="B647" t="str">
            <v>398</v>
          </cell>
          <cell r="D647">
            <v>1996.96</v>
          </cell>
          <cell r="F647" t="str">
            <v>398DGU</v>
          </cell>
          <cell r="G647" t="str">
            <v>398</v>
          </cell>
          <cell r="I647">
            <v>1996.96</v>
          </cell>
        </row>
        <row r="648">
          <cell r="A648" t="str">
            <v>398ID</v>
          </cell>
          <cell r="B648" t="str">
            <v>398</v>
          </cell>
          <cell r="D648">
            <v>59574.31</v>
          </cell>
          <cell r="F648" t="str">
            <v>398ID</v>
          </cell>
          <cell r="G648" t="str">
            <v>398</v>
          </cell>
          <cell r="I648">
            <v>59574.31</v>
          </cell>
        </row>
        <row r="649">
          <cell r="A649" t="str">
            <v>398OR</v>
          </cell>
          <cell r="B649" t="str">
            <v>398</v>
          </cell>
          <cell r="D649">
            <v>482863.02</v>
          </cell>
          <cell r="F649" t="str">
            <v>398OR</v>
          </cell>
          <cell r="G649" t="str">
            <v>398</v>
          </cell>
          <cell r="I649">
            <v>482863.02</v>
          </cell>
        </row>
        <row r="650">
          <cell r="A650" t="str">
            <v>398SE</v>
          </cell>
          <cell r="B650" t="str">
            <v>398</v>
          </cell>
          <cell r="D650">
            <v>1667.75</v>
          </cell>
          <cell r="F650" t="str">
            <v>398SE</v>
          </cell>
          <cell r="G650" t="str">
            <v>398</v>
          </cell>
          <cell r="I650">
            <v>1667.75</v>
          </cell>
        </row>
        <row r="651">
          <cell r="A651" t="str">
            <v>398SG</v>
          </cell>
          <cell r="B651" t="str">
            <v>398</v>
          </cell>
          <cell r="D651">
            <v>1588847.72</v>
          </cell>
          <cell r="F651" t="str">
            <v>398SG</v>
          </cell>
          <cell r="G651" t="str">
            <v>398</v>
          </cell>
          <cell r="I651">
            <v>1588847.72</v>
          </cell>
        </row>
        <row r="652">
          <cell r="A652" t="str">
            <v>398SO</v>
          </cell>
          <cell r="B652" t="str">
            <v>398</v>
          </cell>
          <cell r="D652">
            <v>3406366.11</v>
          </cell>
          <cell r="F652" t="str">
            <v>398SO</v>
          </cell>
          <cell r="G652" t="str">
            <v>398</v>
          </cell>
          <cell r="I652">
            <v>3406366.11</v>
          </cell>
        </row>
        <row r="653">
          <cell r="A653" t="str">
            <v>398UT</v>
          </cell>
          <cell r="B653" t="str">
            <v>398</v>
          </cell>
          <cell r="D653">
            <v>328942.43</v>
          </cell>
          <cell r="F653" t="str">
            <v>398UT</v>
          </cell>
          <cell r="G653" t="str">
            <v>398</v>
          </cell>
          <cell r="I653">
            <v>328942.43</v>
          </cell>
        </row>
        <row r="654">
          <cell r="A654" t="str">
            <v>398WA</v>
          </cell>
          <cell r="B654" t="str">
            <v>398</v>
          </cell>
          <cell r="D654">
            <v>85066.49</v>
          </cell>
          <cell r="F654" t="str">
            <v>398WA</v>
          </cell>
          <cell r="G654" t="str">
            <v>398</v>
          </cell>
          <cell r="I654">
            <v>85066.49</v>
          </cell>
        </row>
        <row r="655">
          <cell r="A655" t="str">
            <v>398WYP</v>
          </cell>
          <cell r="B655" t="str">
            <v>398</v>
          </cell>
          <cell r="D655">
            <v>154171.10999999999</v>
          </cell>
          <cell r="F655" t="str">
            <v>398WYP</v>
          </cell>
          <cell r="G655" t="str">
            <v>398</v>
          </cell>
          <cell r="I655">
            <v>154171.10999999999</v>
          </cell>
        </row>
        <row r="656">
          <cell r="A656" t="str">
            <v>398WYU</v>
          </cell>
          <cell r="B656" t="str">
            <v>398</v>
          </cell>
          <cell r="D656">
            <v>19367.759999999998</v>
          </cell>
          <cell r="F656" t="str">
            <v>398WYU</v>
          </cell>
          <cell r="G656" t="str">
            <v>398</v>
          </cell>
          <cell r="I656">
            <v>19367.759999999998</v>
          </cell>
        </row>
        <row r="657">
          <cell r="A657" t="str">
            <v>399SE</v>
          </cell>
          <cell r="B657" t="str">
            <v>399</v>
          </cell>
          <cell r="D657">
            <v>506402040.8538295</v>
          </cell>
          <cell r="F657" t="str">
            <v>399SE</v>
          </cell>
          <cell r="G657" t="str">
            <v>399</v>
          </cell>
          <cell r="I657">
            <v>506402040.8538295</v>
          </cell>
        </row>
        <row r="658">
          <cell r="A658" t="str">
            <v>403360CA</v>
          </cell>
          <cell r="B658" t="str">
            <v>403360</v>
          </cell>
          <cell r="D658">
            <v>21086.639999999999</v>
          </cell>
          <cell r="F658" t="str">
            <v>403360CA</v>
          </cell>
          <cell r="G658" t="str">
            <v>403360</v>
          </cell>
          <cell r="I658">
            <v>21086.639999999999</v>
          </cell>
        </row>
        <row r="659">
          <cell r="A659" t="str">
            <v>403360ID</v>
          </cell>
          <cell r="B659" t="str">
            <v>403360</v>
          </cell>
          <cell r="D659">
            <v>16256.59</v>
          </cell>
          <cell r="F659" t="str">
            <v>403360ID</v>
          </cell>
          <cell r="G659" t="str">
            <v>403360</v>
          </cell>
          <cell r="I659">
            <v>16256.59</v>
          </cell>
        </row>
        <row r="660">
          <cell r="A660" t="str">
            <v>403360OR</v>
          </cell>
          <cell r="B660" t="str">
            <v>403360</v>
          </cell>
          <cell r="D660">
            <v>57624.44</v>
          </cell>
          <cell r="F660" t="str">
            <v>403360OR</v>
          </cell>
          <cell r="G660" t="str">
            <v>403360</v>
          </cell>
          <cell r="I660">
            <v>57624.44</v>
          </cell>
        </row>
        <row r="661">
          <cell r="A661" t="str">
            <v>403360UT</v>
          </cell>
          <cell r="B661" t="str">
            <v>403360</v>
          </cell>
          <cell r="D661">
            <v>119334.57</v>
          </cell>
          <cell r="F661" t="str">
            <v>403360UT</v>
          </cell>
          <cell r="G661" t="str">
            <v>403360</v>
          </cell>
          <cell r="I661">
            <v>119334.57</v>
          </cell>
        </row>
        <row r="662">
          <cell r="A662" t="str">
            <v>403360WA</v>
          </cell>
          <cell r="B662" t="str">
            <v>403360</v>
          </cell>
          <cell r="D662">
            <v>4434.8599999999997</v>
          </cell>
          <cell r="F662" t="str">
            <v>403360WA</v>
          </cell>
          <cell r="G662" t="str">
            <v>403360</v>
          </cell>
          <cell r="I662">
            <v>4434.8599999999997</v>
          </cell>
        </row>
        <row r="663">
          <cell r="A663" t="str">
            <v>403360WYP</v>
          </cell>
          <cell r="B663" t="str">
            <v>403360</v>
          </cell>
          <cell r="D663">
            <v>35541.47</v>
          </cell>
          <cell r="F663" t="str">
            <v>403360WYP</v>
          </cell>
          <cell r="G663" t="str">
            <v>403360</v>
          </cell>
          <cell r="I663">
            <v>35541.47</v>
          </cell>
        </row>
        <row r="664">
          <cell r="A664" t="str">
            <v>403360WYU</v>
          </cell>
          <cell r="B664" t="str">
            <v>403360</v>
          </cell>
          <cell r="D664">
            <v>23852.14</v>
          </cell>
          <cell r="F664" t="str">
            <v>403360WYU</v>
          </cell>
          <cell r="G664" t="str">
            <v>403360</v>
          </cell>
          <cell r="I664">
            <v>23852.14</v>
          </cell>
        </row>
        <row r="665">
          <cell r="A665" t="str">
            <v>403361CA</v>
          </cell>
          <cell r="B665" t="str">
            <v>403361</v>
          </cell>
          <cell r="D665">
            <v>30059.919999999998</v>
          </cell>
          <cell r="F665" t="str">
            <v>403361CA</v>
          </cell>
          <cell r="G665" t="str">
            <v>403361</v>
          </cell>
          <cell r="I665">
            <v>30059.919999999998</v>
          </cell>
        </row>
        <row r="666">
          <cell r="A666" t="str">
            <v>403361ID</v>
          </cell>
          <cell r="B666" t="str">
            <v>403361</v>
          </cell>
          <cell r="D666">
            <v>12904.42</v>
          </cell>
          <cell r="F666" t="str">
            <v>403361ID</v>
          </cell>
          <cell r="G666" t="str">
            <v>403361</v>
          </cell>
          <cell r="I666">
            <v>12904.42</v>
          </cell>
        </row>
        <row r="667">
          <cell r="A667" t="str">
            <v>403361OR</v>
          </cell>
          <cell r="B667" t="str">
            <v>403361</v>
          </cell>
          <cell r="D667">
            <v>229294.39</v>
          </cell>
          <cell r="F667" t="str">
            <v>403361OR</v>
          </cell>
          <cell r="G667" t="str">
            <v>403361</v>
          </cell>
          <cell r="I667">
            <v>229294.39</v>
          </cell>
        </row>
        <row r="668">
          <cell r="A668" t="str">
            <v>403361UT</v>
          </cell>
          <cell r="B668" t="str">
            <v>403361</v>
          </cell>
          <cell r="D668">
            <v>471597.73</v>
          </cell>
          <cell r="F668" t="str">
            <v>403361UT</v>
          </cell>
          <cell r="G668" t="str">
            <v>403361</v>
          </cell>
          <cell r="I668">
            <v>471597.73</v>
          </cell>
        </row>
        <row r="669">
          <cell r="A669" t="str">
            <v>403361WA</v>
          </cell>
          <cell r="B669" t="str">
            <v>403361</v>
          </cell>
          <cell r="D669">
            <v>38067.86</v>
          </cell>
          <cell r="F669" t="str">
            <v>403361WA</v>
          </cell>
          <cell r="G669" t="str">
            <v>403361</v>
          </cell>
          <cell r="I669">
            <v>38067.86</v>
          </cell>
        </row>
        <row r="670">
          <cell r="A670" t="str">
            <v>403361WYP</v>
          </cell>
          <cell r="B670" t="str">
            <v>403361</v>
          </cell>
          <cell r="D670">
            <v>121183.23</v>
          </cell>
          <cell r="F670" t="str">
            <v>403361WYP</v>
          </cell>
          <cell r="G670" t="str">
            <v>403361</v>
          </cell>
          <cell r="I670">
            <v>121183.23</v>
          </cell>
        </row>
        <row r="671">
          <cell r="A671" t="str">
            <v>403361WYU</v>
          </cell>
          <cell r="B671" t="str">
            <v>403361</v>
          </cell>
          <cell r="D671">
            <v>3196.16</v>
          </cell>
          <cell r="F671" t="str">
            <v>403361WYU</v>
          </cell>
          <cell r="G671" t="str">
            <v>403361</v>
          </cell>
          <cell r="I671">
            <v>3196.16</v>
          </cell>
        </row>
        <row r="672">
          <cell r="A672" t="str">
            <v>403362CA</v>
          </cell>
          <cell r="B672" t="str">
            <v>403362</v>
          </cell>
          <cell r="D672">
            <v>429613.33</v>
          </cell>
          <cell r="F672" t="str">
            <v>403362CA</v>
          </cell>
          <cell r="G672" t="str">
            <v>403362</v>
          </cell>
          <cell r="I672">
            <v>429613.33</v>
          </cell>
        </row>
        <row r="673">
          <cell r="A673" t="str">
            <v>403362ID</v>
          </cell>
          <cell r="B673" t="str">
            <v>403362</v>
          </cell>
          <cell r="D673">
            <v>619061.74</v>
          </cell>
          <cell r="F673" t="str">
            <v>403362ID</v>
          </cell>
          <cell r="G673" t="str">
            <v>403362</v>
          </cell>
          <cell r="I673">
            <v>619061.74</v>
          </cell>
        </row>
        <row r="674">
          <cell r="A674" t="str">
            <v>403362OR</v>
          </cell>
          <cell r="B674" t="str">
            <v>403362</v>
          </cell>
          <cell r="D674">
            <v>3838936.81</v>
          </cell>
          <cell r="F674" t="str">
            <v>403362OR</v>
          </cell>
          <cell r="G674" t="str">
            <v>403362</v>
          </cell>
          <cell r="I674">
            <v>3838936.81</v>
          </cell>
        </row>
        <row r="675">
          <cell r="A675" t="str">
            <v>403362UT</v>
          </cell>
          <cell r="B675" t="str">
            <v>403362</v>
          </cell>
          <cell r="D675">
            <v>8191424.9100000001</v>
          </cell>
          <cell r="F675" t="str">
            <v>403362UT</v>
          </cell>
          <cell r="G675" t="str">
            <v>403362</v>
          </cell>
          <cell r="I675">
            <v>8191424.9100000001</v>
          </cell>
        </row>
        <row r="676">
          <cell r="A676" t="str">
            <v>403362WA</v>
          </cell>
          <cell r="B676" t="str">
            <v>403362</v>
          </cell>
          <cell r="D676">
            <v>971089.74</v>
          </cell>
          <cell r="F676" t="str">
            <v>403362WA</v>
          </cell>
          <cell r="G676" t="str">
            <v>403362</v>
          </cell>
          <cell r="I676">
            <v>971089.74</v>
          </cell>
        </row>
        <row r="677">
          <cell r="A677" t="str">
            <v>403362WYP</v>
          </cell>
          <cell r="B677" t="str">
            <v>403362</v>
          </cell>
          <cell r="D677">
            <v>2175895.08</v>
          </cell>
          <cell r="F677" t="str">
            <v>403362WYP</v>
          </cell>
          <cell r="G677" t="str">
            <v>403362</v>
          </cell>
          <cell r="I677">
            <v>2175895.08</v>
          </cell>
        </row>
        <row r="678">
          <cell r="A678" t="str">
            <v>403362WYU</v>
          </cell>
          <cell r="B678" t="str">
            <v>403362</v>
          </cell>
          <cell r="D678">
            <v>121138.36</v>
          </cell>
          <cell r="F678" t="str">
            <v>403362WYU</v>
          </cell>
          <cell r="G678" t="str">
            <v>403362</v>
          </cell>
          <cell r="I678">
            <v>121138.36</v>
          </cell>
        </row>
        <row r="679">
          <cell r="A679" t="str">
            <v>403363UT</v>
          </cell>
          <cell r="B679" t="str">
            <v>403363</v>
          </cell>
          <cell r="D679">
            <v>91112.79</v>
          </cell>
          <cell r="F679" t="str">
            <v>403363UT</v>
          </cell>
          <cell r="G679" t="str">
            <v>403363</v>
          </cell>
          <cell r="I679">
            <v>91112.79</v>
          </cell>
        </row>
        <row r="680">
          <cell r="A680" t="str">
            <v>403364CA</v>
          </cell>
          <cell r="B680" t="str">
            <v>403364</v>
          </cell>
          <cell r="D680">
            <v>2851144.4213879481</v>
          </cell>
          <cell r="F680" t="str">
            <v>403364CA</v>
          </cell>
          <cell r="G680" t="str">
            <v>403364</v>
          </cell>
          <cell r="I680">
            <v>2851144.4213879481</v>
          </cell>
        </row>
        <row r="681">
          <cell r="A681" t="str">
            <v>403364ID</v>
          </cell>
          <cell r="B681" t="str">
            <v>403364</v>
          </cell>
          <cell r="D681">
            <v>2362901.9610292832</v>
          </cell>
          <cell r="F681" t="str">
            <v>403364ID</v>
          </cell>
          <cell r="G681" t="str">
            <v>403364</v>
          </cell>
          <cell r="I681">
            <v>2362901.9610292832</v>
          </cell>
        </row>
        <row r="682">
          <cell r="A682" t="str">
            <v>403364OR</v>
          </cell>
          <cell r="B682" t="str">
            <v>403364</v>
          </cell>
          <cell r="D682">
            <v>14739361.217392826</v>
          </cell>
          <cell r="F682" t="str">
            <v>403364OR</v>
          </cell>
          <cell r="G682" t="str">
            <v>403364</v>
          </cell>
          <cell r="I682">
            <v>14739361.217392826</v>
          </cell>
        </row>
        <row r="683">
          <cell r="A683" t="str">
            <v>403364UT</v>
          </cell>
          <cell r="B683" t="str">
            <v>403364</v>
          </cell>
          <cell r="D683">
            <v>14578857.424152264</v>
          </cell>
          <cell r="F683" t="str">
            <v>403364UT</v>
          </cell>
          <cell r="G683" t="str">
            <v>403364</v>
          </cell>
          <cell r="I683">
            <v>14578857.424152264</v>
          </cell>
        </row>
        <row r="684">
          <cell r="A684" t="str">
            <v>403364WA</v>
          </cell>
          <cell r="B684" t="str">
            <v>403364</v>
          </cell>
          <cell r="D684">
            <v>4256339.871120682</v>
          </cell>
          <cell r="F684" t="str">
            <v>403364WA</v>
          </cell>
          <cell r="G684" t="str">
            <v>403364</v>
          </cell>
          <cell r="I684">
            <v>4256339.871120682</v>
          </cell>
        </row>
        <row r="685">
          <cell r="A685" t="str">
            <v>403364WYP</v>
          </cell>
          <cell r="B685" t="str">
            <v>403364</v>
          </cell>
          <cell r="D685">
            <v>3636872.5202616737</v>
          </cell>
          <cell r="F685" t="str">
            <v>403364WYP</v>
          </cell>
          <cell r="G685" t="str">
            <v>403364</v>
          </cell>
          <cell r="I685">
            <v>3636872.5202616737</v>
          </cell>
        </row>
        <row r="686">
          <cell r="A686" t="str">
            <v>403364WYU</v>
          </cell>
          <cell r="B686" t="str">
            <v>403364</v>
          </cell>
          <cell r="D686">
            <v>636966.54642472556</v>
          </cell>
          <cell r="F686" t="str">
            <v>403364WYU</v>
          </cell>
          <cell r="G686" t="str">
            <v>403364</v>
          </cell>
          <cell r="I686">
            <v>636966.54642472556</v>
          </cell>
        </row>
        <row r="687">
          <cell r="A687" t="str">
            <v>403365CA</v>
          </cell>
          <cell r="B687" t="str">
            <v>403365</v>
          </cell>
          <cell r="D687">
            <v>987647.52</v>
          </cell>
          <cell r="F687" t="str">
            <v>403365CA</v>
          </cell>
          <cell r="G687" t="str">
            <v>403365</v>
          </cell>
          <cell r="I687">
            <v>987647.52</v>
          </cell>
        </row>
        <row r="688">
          <cell r="A688" t="str">
            <v>403365ID</v>
          </cell>
          <cell r="B688" t="str">
            <v>403365</v>
          </cell>
          <cell r="D688">
            <v>938071.74</v>
          </cell>
          <cell r="F688" t="str">
            <v>403365ID</v>
          </cell>
          <cell r="G688" t="str">
            <v>403365</v>
          </cell>
          <cell r="I688">
            <v>938071.74</v>
          </cell>
        </row>
        <row r="689">
          <cell r="A689" t="str">
            <v>403365OR</v>
          </cell>
          <cell r="B689" t="str">
            <v>403365</v>
          </cell>
          <cell r="D689">
            <v>6548533.0499999998</v>
          </cell>
          <cell r="F689" t="str">
            <v>403365OR</v>
          </cell>
          <cell r="G689" t="str">
            <v>403365</v>
          </cell>
          <cell r="I689">
            <v>6548533.0499999998</v>
          </cell>
        </row>
        <row r="690">
          <cell r="A690" t="str">
            <v>403365UT</v>
          </cell>
          <cell r="B690" t="str">
            <v>403365</v>
          </cell>
          <cell r="D690">
            <v>5880588.7199999997</v>
          </cell>
          <cell r="F690" t="str">
            <v>403365UT</v>
          </cell>
          <cell r="G690" t="str">
            <v>403365</v>
          </cell>
          <cell r="I690">
            <v>5880588.7199999997</v>
          </cell>
        </row>
        <row r="691">
          <cell r="A691" t="str">
            <v>403365WA</v>
          </cell>
          <cell r="B691" t="str">
            <v>403365</v>
          </cell>
          <cell r="D691">
            <v>1622378.27</v>
          </cell>
          <cell r="F691" t="str">
            <v>403365WA</v>
          </cell>
          <cell r="G691" t="str">
            <v>403365</v>
          </cell>
          <cell r="I691">
            <v>1622378.27</v>
          </cell>
        </row>
        <row r="692">
          <cell r="A692" t="str">
            <v>403365WYP</v>
          </cell>
          <cell r="B692" t="str">
            <v>403365</v>
          </cell>
          <cell r="D692">
            <v>2076038.97</v>
          </cell>
          <cell r="F692" t="str">
            <v>403365WYP</v>
          </cell>
          <cell r="G692" t="str">
            <v>403365</v>
          </cell>
          <cell r="I692">
            <v>2076038.97</v>
          </cell>
        </row>
        <row r="693">
          <cell r="A693" t="str">
            <v>403365WYU</v>
          </cell>
          <cell r="B693" t="str">
            <v>403365</v>
          </cell>
          <cell r="D693">
            <v>274996.99</v>
          </cell>
          <cell r="F693" t="str">
            <v>403365WYU</v>
          </cell>
          <cell r="G693" t="str">
            <v>403365</v>
          </cell>
          <cell r="I693">
            <v>274996.99</v>
          </cell>
        </row>
        <row r="694">
          <cell r="A694" t="str">
            <v>403366CA</v>
          </cell>
          <cell r="B694" t="str">
            <v>403366</v>
          </cell>
          <cell r="D694">
            <v>506038.29</v>
          </cell>
          <cell r="F694" t="str">
            <v>403366CA</v>
          </cell>
          <cell r="G694" t="str">
            <v>403366</v>
          </cell>
          <cell r="I694">
            <v>506038.29</v>
          </cell>
        </row>
        <row r="695">
          <cell r="A695" t="str">
            <v>403366ID</v>
          </cell>
          <cell r="B695" t="str">
            <v>403366</v>
          </cell>
          <cell r="D695">
            <v>151145.01999999999</v>
          </cell>
          <cell r="F695" t="str">
            <v>403366ID</v>
          </cell>
          <cell r="G695" t="str">
            <v>403366</v>
          </cell>
          <cell r="I695">
            <v>151145.01999999999</v>
          </cell>
        </row>
        <row r="696">
          <cell r="A696" t="str">
            <v>403366OR</v>
          </cell>
          <cell r="B696" t="str">
            <v>403366</v>
          </cell>
          <cell r="D696">
            <v>2058590.55</v>
          </cell>
          <cell r="F696" t="str">
            <v>403366OR</v>
          </cell>
          <cell r="G696" t="str">
            <v>403366</v>
          </cell>
          <cell r="I696">
            <v>2058590.55</v>
          </cell>
        </row>
        <row r="697">
          <cell r="A697" t="str">
            <v>403366UT</v>
          </cell>
          <cell r="B697" t="str">
            <v>403366</v>
          </cell>
          <cell r="D697">
            <v>3316413.62</v>
          </cell>
          <cell r="F697" t="str">
            <v>403366UT</v>
          </cell>
          <cell r="G697" t="str">
            <v>403366</v>
          </cell>
          <cell r="I697">
            <v>3316413.62</v>
          </cell>
        </row>
        <row r="698">
          <cell r="A698" t="str">
            <v>403366WA</v>
          </cell>
          <cell r="B698" t="str">
            <v>403366</v>
          </cell>
          <cell r="D698">
            <v>634636.76</v>
          </cell>
          <cell r="F698" t="str">
            <v>403366WA</v>
          </cell>
          <cell r="G698" t="str">
            <v>403366</v>
          </cell>
          <cell r="I698">
            <v>634636.76</v>
          </cell>
        </row>
        <row r="699">
          <cell r="A699" t="str">
            <v>403366WYP</v>
          </cell>
          <cell r="B699" t="str">
            <v>403366</v>
          </cell>
          <cell r="D699">
            <v>411379.3</v>
          </cell>
          <cell r="F699" t="str">
            <v>403366WYP</v>
          </cell>
          <cell r="G699" t="str">
            <v>403366</v>
          </cell>
          <cell r="I699">
            <v>411379.3</v>
          </cell>
        </row>
        <row r="700">
          <cell r="A700" t="str">
            <v>403366WYU</v>
          </cell>
          <cell r="B700" t="str">
            <v>403366</v>
          </cell>
          <cell r="D700">
            <v>135333.84</v>
          </cell>
          <cell r="F700" t="str">
            <v>403366WYU</v>
          </cell>
          <cell r="G700" t="str">
            <v>403366</v>
          </cell>
          <cell r="I700">
            <v>135333.84</v>
          </cell>
        </row>
        <row r="701">
          <cell r="A701" t="str">
            <v>403367CA</v>
          </cell>
          <cell r="B701" t="str">
            <v>403367</v>
          </cell>
          <cell r="D701">
            <v>918894.89</v>
          </cell>
          <cell r="F701" t="str">
            <v>403367CA</v>
          </cell>
          <cell r="G701" t="str">
            <v>403367</v>
          </cell>
          <cell r="I701">
            <v>918894.89</v>
          </cell>
        </row>
        <row r="702">
          <cell r="A702" t="str">
            <v>403367ID</v>
          </cell>
          <cell r="B702" t="str">
            <v>403367</v>
          </cell>
          <cell r="D702">
            <v>458835</v>
          </cell>
          <cell r="F702" t="str">
            <v>403367ID</v>
          </cell>
          <cell r="G702" t="str">
            <v>403367</v>
          </cell>
          <cell r="I702">
            <v>458835</v>
          </cell>
        </row>
        <row r="703">
          <cell r="A703" t="str">
            <v>403367OR</v>
          </cell>
          <cell r="B703" t="str">
            <v>403367</v>
          </cell>
          <cell r="D703">
            <v>3475562.73</v>
          </cell>
          <cell r="F703" t="str">
            <v>403367OR</v>
          </cell>
          <cell r="G703" t="str">
            <v>403367</v>
          </cell>
          <cell r="I703">
            <v>3475562.73</v>
          </cell>
        </row>
        <row r="704">
          <cell r="A704" t="str">
            <v>403367UT</v>
          </cell>
          <cell r="B704" t="str">
            <v>403367</v>
          </cell>
          <cell r="D704">
            <v>9818072.5199999996</v>
          </cell>
          <cell r="F704" t="str">
            <v>403367UT</v>
          </cell>
          <cell r="G704" t="str">
            <v>403367</v>
          </cell>
          <cell r="I704">
            <v>9818072.5199999996</v>
          </cell>
        </row>
        <row r="705">
          <cell r="A705" t="str">
            <v>403367WA</v>
          </cell>
          <cell r="B705" t="str">
            <v>403367</v>
          </cell>
          <cell r="D705">
            <v>561381.47</v>
          </cell>
          <cell r="F705" t="str">
            <v>403367WA</v>
          </cell>
          <cell r="G705" t="str">
            <v>403367</v>
          </cell>
          <cell r="I705">
            <v>561381.47</v>
          </cell>
        </row>
        <row r="706">
          <cell r="A706" t="str">
            <v>403367WYP</v>
          </cell>
          <cell r="B706" t="str">
            <v>403367</v>
          </cell>
          <cell r="D706">
            <v>924453.37</v>
          </cell>
          <cell r="F706" t="str">
            <v>403367WYP</v>
          </cell>
          <cell r="G706" t="str">
            <v>403367</v>
          </cell>
          <cell r="I706">
            <v>924453.37</v>
          </cell>
        </row>
        <row r="707">
          <cell r="A707" t="str">
            <v>403367WYU</v>
          </cell>
          <cell r="B707" t="str">
            <v>403367</v>
          </cell>
          <cell r="D707">
            <v>535067.42000000004</v>
          </cell>
          <cell r="F707" t="str">
            <v>403367WYU</v>
          </cell>
          <cell r="G707" t="str">
            <v>403367</v>
          </cell>
          <cell r="I707">
            <v>535067.42000000004</v>
          </cell>
        </row>
        <row r="708">
          <cell r="A708" t="str">
            <v>403368CA</v>
          </cell>
          <cell r="B708" t="str">
            <v>403368</v>
          </cell>
          <cell r="D708">
            <v>1379195.42</v>
          </cell>
          <cell r="F708" t="str">
            <v>403368CA</v>
          </cell>
          <cell r="G708" t="str">
            <v>403368</v>
          </cell>
          <cell r="I708">
            <v>1379195.42</v>
          </cell>
        </row>
        <row r="709">
          <cell r="A709" t="str">
            <v>403368ID</v>
          </cell>
          <cell r="B709" t="str">
            <v>403368</v>
          </cell>
          <cell r="D709">
            <v>1359063.71</v>
          </cell>
          <cell r="F709" t="str">
            <v>403368ID</v>
          </cell>
          <cell r="G709" t="str">
            <v>403368</v>
          </cell>
          <cell r="I709">
            <v>1359063.71</v>
          </cell>
        </row>
        <row r="710">
          <cell r="A710" t="str">
            <v>403368OR</v>
          </cell>
          <cell r="B710" t="str">
            <v>403368</v>
          </cell>
          <cell r="D710">
            <v>10327445.76</v>
          </cell>
          <cell r="F710" t="str">
            <v>403368OR</v>
          </cell>
          <cell r="G710" t="str">
            <v>403368</v>
          </cell>
          <cell r="I710">
            <v>10327445.76</v>
          </cell>
        </row>
        <row r="711">
          <cell r="A711" t="str">
            <v>403368UT</v>
          </cell>
          <cell r="B711" t="str">
            <v>403368</v>
          </cell>
          <cell r="D711">
            <v>7565700.0599999996</v>
          </cell>
          <cell r="F711" t="str">
            <v>403368UT</v>
          </cell>
          <cell r="G711" t="str">
            <v>403368</v>
          </cell>
          <cell r="I711">
            <v>7565700.0599999996</v>
          </cell>
        </row>
        <row r="712">
          <cell r="A712" t="str">
            <v>403368WA</v>
          </cell>
          <cell r="B712" t="str">
            <v>403368</v>
          </cell>
          <cell r="D712">
            <v>2534354.79</v>
          </cell>
          <cell r="F712" t="str">
            <v>403368WA</v>
          </cell>
          <cell r="G712" t="str">
            <v>403368</v>
          </cell>
          <cell r="I712">
            <v>2534354.79</v>
          </cell>
        </row>
        <row r="713">
          <cell r="A713" t="str">
            <v>403368WYP</v>
          </cell>
          <cell r="B713" t="str">
            <v>403368</v>
          </cell>
          <cell r="D713">
            <v>2041320.7</v>
          </cell>
          <cell r="F713" t="str">
            <v>403368WYP</v>
          </cell>
          <cell r="G713" t="str">
            <v>403368</v>
          </cell>
          <cell r="I713">
            <v>2041320.7</v>
          </cell>
        </row>
        <row r="714">
          <cell r="A714" t="str">
            <v>403368WYU</v>
          </cell>
          <cell r="B714" t="str">
            <v>403368</v>
          </cell>
          <cell r="D714">
            <v>324609.76</v>
          </cell>
          <cell r="F714" t="str">
            <v>403368WYU</v>
          </cell>
          <cell r="G714" t="str">
            <v>403368</v>
          </cell>
          <cell r="I714">
            <v>324609.76</v>
          </cell>
        </row>
        <row r="715">
          <cell r="A715" t="str">
            <v>403369CA</v>
          </cell>
          <cell r="B715" t="str">
            <v>403369</v>
          </cell>
          <cell r="D715">
            <v>786168.28</v>
          </cell>
          <cell r="F715" t="str">
            <v>403369CA</v>
          </cell>
          <cell r="G715" t="str">
            <v>403369</v>
          </cell>
          <cell r="I715">
            <v>786168.28</v>
          </cell>
        </row>
        <row r="716">
          <cell r="A716" t="str">
            <v>403369ID</v>
          </cell>
          <cell r="B716" t="str">
            <v>403369</v>
          </cell>
          <cell r="D716">
            <v>488129.56</v>
          </cell>
          <cell r="F716" t="str">
            <v>403369ID</v>
          </cell>
          <cell r="G716" t="str">
            <v>403369</v>
          </cell>
          <cell r="I716">
            <v>488129.56</v>
          </cell>
        </row>
        <row r="717">
          <cell r="A717" t="str">
            <v>403369OR</v>
          </cell>
          <cell r="B717" t="str">
            <v>403369</v>
          </cell>
          <cell r="D717">
            <v>4129027.22</v>
          </cell>
          <cell r="F717" t="str">
            <v>403369OR</v>
          </cell>
          <cell r="G717" t="str">
            <v>403369</v>
          </cell>
          <cell r="I717">
            <v>4129027.22</v>
          </cell>
        </row>
        <row r="718">
          <cell r="A718" t="str">
            <v>403369UT</v>
          </cell>
          <cell r="B718" t="str">
            <v>403369</v>
          </cell>
          <cell r="D718">
            <v>3435887.48</v>
          </cell>
          <cell r="F718" t="str">
            <v>403369UT</v>
          </cell>
          <cell r="G718" t="str">
            <v>403369</v>
          </cell>
          <cell r="I718">
            <v>3435887.48</v>
          </cell>
        </row>
        <row r="719">
          <cell r="A719" t="str">
            <v>403369WA</v>
          </cell>
          <cell r="B719" t="str">
            <v>403369</v>
          </cell>
          <cell r="D719">
            <v>1085680.33</v>
          </cell>
          <cell r="F719" t="str">
            <v>403369WA</v>
          </cell>
          <cell r="G719" t="str">
            <v>403369</v>
          </cell>
          <cell r="I719">
            <v>1085680.33</v>
          </cell>
        </row>
        <row r="720">
          <cell r="A720" t="str">
            <v>403369WYP</v>
          </cell>
          <cell r="B720" t="str">
            <v>403369</v>
          </cell>
          <cell r="D720">
            <v>808910.07</v>
          </cell>
          <cell r="F720" t="str">
            <v>403369WYP</v>
          </cell>
          <cell r="G720" t="str">
            <v>403369</v>
          </cell>
          <cell r="I720">
            <v>808910.07</v>
          </cell>
        </row>
        <row r="721">
          <cell r="A721" t="str">
            <v>403369WYU</v>
          </cell>
          <cell r="B721" t="str">
            <v>403369</v>
          </cell>
          <cell r="D721">
            <v>202919.81</v>
          </cell>
          <cell r="F721" t="str">
            <v>403369WYU</v>
          </cell>
          <cell r="G721" t="str">
            <v>403369</v>
          </cell>
          <cell r="I721">
            <v>202919.81</v>
          </cell>
        </row>
        <row r="722">
          <cell r="A722" t="str">
            <v>403370CA</v>
          </cell>
          <cell r="B722" t="str">
            <v>403370</v>
          </cell>
          <cell r="D722">
            <v>180716.15</v>
          </cell>
          <cell r="F722" t="str">
            <v>403370CA</v>
          </cell>
          <cell r="G722" t="str">
            <v>403370</v>
          </cell>
          <cell r="I722">
            <v>180716.15</v>
          </cell>
        </row>
        <row r="723">
          <cell r="A723" t="str">
            <v>403370ID</v>
          </cell>
          <cell r="B723" t="str">
            <v>403370</v>
          </cell>
          <cell r="D723">
            <v>442218.97</v>
          </cell>
          <cell r="F723" t="str">
            <v>403370ID</v>
          </cell>
          <cell r="G723" t="str">
            <v>403370</v>
          </cell>
          <cell r="I723">
            <v>442218.97</v>
          </cell>
        </row>
        <row r="724">
          <cell r="A724" t="str">
            <v>403370OR</v>
          </cell>
          <cell r="B724" t="str">
            <v>403370</v>
          </cell>
          <cell r="D724">
            <v>2171204.4700000002</v>
          </cell>
          <cell r="F724" t="str">
            <v>403370OR</v>
          </cell>
          <cell r="G724" t="str">
            <v>403370</v>
          </cell>
          <cell r="I724">
            <v>2171204.4700000002</v>
          </cell>
        </row>
        <row r="725">
          <cell r="A725" t="str">
            <v>403370UT</v>
          </cell>
          <cell r="B725" t="str">
            <v>403370</v>
          </cell>
          <cell r="D725">
            <v>2574142.3199999998</v>
          </cell>
          <cell r="F725" t="str">
            <v>403370UT</v>
          </cell>
          <cell r="G725" t="str">
            <v>403370</v>
          </cell>
          <cell r="I725">
            <v>2574142.3199999998</v>
          </cell>
        </row>
        <row r="726">
          <cell r="A726" t="str">
            <v>403370WA</v>
          </cell>
          <cell r="B726" t="str">
            <v>403370</v>
          </cell>
          <cell r="D726">
            <v>529320.81000000006</v>
          </cell>
          <cell r="F726" t="str">
            <v>403370WA</v>
          </cell>
          <cell r="G726" t="str">
            <v>403370</v>
          </cell>
          <cell r="I726">
            <v>529320.81000000006</v>
          </cell>
        </row>
        <row r="727">
          <cell r="A727" t="str">
            <v>403370WYP</v>
          </cell>
          <cell r="B727" t="str">
            <v>403370</v>
          </cell>
          <cell r="D727">
            <v>443192.16</v>
          </cell>
          <cell r="F727" t="str">
            <v>403370WYP</v>
          </cell>
          <cell r="G727" t="str">
            <v>403370</v>
          </cell>
          <cell r="I727">
            <v>443192.16</v>
          </cell>
        </row>
        <row r="728">
          <cell r="A728" t="str">
            <v>403370WYU</v>
          </cell>
          <cell r="B728" t="str">
            <v>403370</v>
          </cell>
          <cell r="D728">
            <v>104455.46</v>
          </cell>
          <cell r="F728" t="str">
            <v>403370WYU</v>
          </cell>
          <cell r="G728" t="str">
            <v>403370</v>
          </cell>
          <cell r="I728">
            <v>104455.46</v>
          </cell>
        </row>
        <row r="729">
          <cell r="A729" t="str">
            <v>403371CA</v>
          </cell>
          <cell r="B729" t="str">
            <v>403371</v>
          </cell>
          <cell r="D729">
            <v>23747.52</v>
          </cell>
          <cell r="F729" t="str">
            <v>403371CA</v>
          </cell>
          <cell r="G729" t="str">
            <v>403371</v>
          </cell>
          <cell r="I729">
            <v>23747.52</v>
          </cell>
        </row>
        <row r="730">
          <cell r="A730" t="str">
            <v>403371ID</v>
          </cell>
          <cell r="B730" t="str">
            <v>403371</v>
          </cell>
          <cell r="D730">
            <v>7505.33</v>
          </cell>
          <cell r="F730" t="str">
            <v>403371ID</v>
          </cell>
          <cell r="G730" t="str">
            <v>403371</v>
          </cell>
          <cell r="I730">
            <v>7505.33</v>
          </cell>
        </row>
        <row r="731">
          <cell r="A731" t="str">
            <v>403371OR</v>
          </cell>
          <cell r="B731" t="str">
            <v>403371</v>
          </cell>
          <cell r="D731">
            <v>116998.93</v>
          </cell>
          <cell r="F731" t="str">
            <v>403371OR</v>
          </cell>
          <cell r="G731" t="str">
            <v>403371</v>
          </cell>
          <cell r="I731">
            <v>116998.93</v>
          </cell>
        </row>
        <row r="732">
          <cell r="A732" t="str">
            <v>403371UT</v>
          </cell>
          <cell r="B732" t="str">
            <v>403371</v>
          </cell>
          <cell r="D732">
            <v>276347.46999999997</v>
          </cell>
          <cell r="F732" t="str">
            <v>403371UT</v>
          </cell>
          <cell r="G732" t="str">
            <v>403371</v>
          </cell>
          <cell r="I732">
            <v>276347.46999999997</v>
          </cell>
        </row>
        <row r="733">
          <cell r="A733" t="str">
            <v>403371WA</v>
          </cell>
          <cell r="B733" t="str">
            <v>403371</v>
          </cell>
          <cell r="D733">
            <v>19529.3</v>
          </cell>
          <cell r="F733" t="str">
            <v>403371WA</v>
          </cell>
          <cell r="G733" t="str">
            <v>403371</v>
          </cell>
          <cell r="I733">
            <v>19529.3</v>
          </cell>
        </row>
        <row r="734">
          <cell r="A734" t="str">
            <v>403371WYP</v>
          </cell>
          <cell r="B734" t="str">
            <v>403371</v>
          </cell>
          <cell r="D734">
            <v>45139.77</v>
          </cell>
          <cell r="F734" t="str">
            <v>403371WYP</v>
          </cell>
          <cell r="G734" t="str">
            <v>403371</v>
          </cell>
          <cell r="I734">
            <v>45139.77</v>
          </cell>
        </row>
        <row r="735">
          <cell r="A735" t="str">
            <v>403371WYU</v>
          </cell>
          <cell r="B735" t="str">
            <v>403371</v>
          </cell>
          <cell r="D735">
            <v>8318.25</v>
          </cell>
          <cell r="F735" t="str">
            <v>403371WYU</v>
          </cell>
          <cell r="G735" t="str">
            <v>403371</v>
          </cell>
          <cell r="I735">
            <v>8318.25</v>
          </cell>
        </row>
        <row r="736">
          <cell r="A736" t="str">
            <v>403372ID</v>
          </cell>
          <cell r="B736" t="str">
            <v>403372</v>
          </cell>
          <cell r="D736">
            <v>15.86</v>
          </cell>
          <cell r="F736" t="str">
            <v>403372ID</v>
          </cell>
          <cell r="G736" t="str">
            <v>403372</v>
          </cell>
          <cell r="I736">
            <v>15.86</v>
          </cell>
        </row>
        <row r="737">
          <cell r="A737" t="str">
            <v>403372UT</v>
          </cell>
          <cell r="B737" t="str">
            <v>403372</v>
          </cell>
          <cell r="D737">
            <v>145.74</v>
          </cell>
          <cell r="F737" t="str">
            <v>403372UT</v>
          </cell>
          <cell r="G737" t="str">
            <v>403372</v>
          </cell>
          <cell r="I737">
            <v>145.74</v>
          </cell>
        </row>
        <row r="738">
          <cell r="A738" t="str">
            <v>403373CA</v>
          </cell>
          <cell r="B738" t="str">
            <v>403373</v>
          </cell>
          <cell r="D738">
            <v>37689.269999999997</v>
          </cell>
          <cell r="F738" t="str">
            <v>403373CA</v>
          </cell>
          <cell r="G738" t="str">
            <v>403373</v>
          </cell>
          <cell r="I738">
            <v>37689.269999999997</v>
          </cell>
        </row>
        <row r="739">
          <cell r="A739" t="str">
            <v>403373ID</v>
          </cell>
          <cell r="B739" t="str">
            <v>403373</v>
          </cell>
          <cell r="D739">
            <v>28473.55</v>
          </cell>
          <cell r="F739" t="str">
            <v>403373ID</v>
          </cell>
          <cell r="G739" t="str">
            <v>403373</v>
          </cell>
          <cell r="I739">
            <v>28473.55</v>
          </cell>
        </row>
        <row r="740">
          <cell r="A740" t="str">
            <v>403373OR</v>
          </cell>
          <cell r="B740" t="str">
            <v>403373</v>
          </cell>
          <cell r="D740">
            <v>645774.81000000006</v>
          </cell>
          <cell r="F740" t="str">
            <v>403373OR</v>
          </cell>
          <cell r="G740" t="str">
            <v>403373</v>
          </cell>
          <cell r="I740">
            <v>645774.81000000006</v>
          </cell>
        </row>
        <row r="741">
          <cell r="A741" t="str">
            <v>403373UT</v>
          </cell>
          <cell r="B741" t="str">
            <v>403373</v>
          </cell>
          <cell r="D741">
            <v>1119407.2</v>
          </cell>
          <cell r="F741" t="str">
            <v>403373UT</v>
          </cell>
          <cell r="G741" t="str">
            <v>403373</v>
          </cell>
          <cell r="I741">
            <v>1119407.2</v>
          </cell>
        </row>
        <row r="742">
          <cell r="A742" t="str">
            <v>403373WA</v>
          </cell>
          <cell r="B742" t="str">
            <v>403373</v>
          </cell>
          <cell r="D742">
            <v>116737.62</v>
          </cell>
          <cell r="F742" t="str">
            <v>403373WA</v>
          </cell>
          <cell r="G742" t="str">
            <v>403373</v>
          </cell>
          <cell r="I742">
            <v>116737.62</v>
          </cell>
        </row>
        <row r="743">
          <cell r="A743" t="str">
            <v>403373WYP</v>
          </cell>
          <cell r="B743" t="str">
            <v>403373</v>
          </cell>
          <cell r="D743">
            <v>185709.3</v>
          </cell>
          <cell r="F743" t="str">
            <v>403373WYP</v>
          </cell>
          <cell r="G743" t="str">
            <v>403373</v>
          </cell>
          <cell r="I743">
            <v>185709.3</v>
          </cell>
        </row>
        <row r="744">
          <cell r="A744" t="str">
            <v>403373WYU</v>
          </cell>
          <cell r="B744" t="str">
            <v>403373</v>
          </cell>
          <cell r="D744">
            <v>59000.52</v>
          </cell>
          <cell r="F744" t="str">
            <v>403373WYU</v>
          </cell>
          <cell r="G744" t="str">
            <v>403373</v>
          </cell>
          <cell r="I744">
            <v>59000.52</v>
          </cell>
        </row>
        <row r="745">
          <cell r="A745" t="str">
            <v>403GPCA</v>
          </cell>
          <cell r="B745" t="str">
            <v>403GP</v>
          </cell>
          <cell r="D745">
            <v>313440.14053197822</v>
          </cell>
          <cell r="F745" t="str">
            <v>403GPCA</v>
          </cell>
          <cell r="G745" t="str">
            <v>403GP</v>
          </cell>
          <cell r="I745">
            <v>313440.14053197822</v>
          </cell>
        </row>
        <row r="746">
          <cell r="A746" t="str">
            <v>403GPCN</v>
          </cell>
          <cell r="B746" t="str">
            <v>403GP</v>
          </cell>
          <cell r="D746">
            <v>1640091.4365307409</v>
          </cell>
          <cell r="F746" t="str">
            <v>403GPCN</v>
          </cell>
          <cell r="G746" t="str">
            <v>403GP</v>
          </cell>
          <cell r="I746">
            <v>1640091.4365307409</v>
          </cell>
        </row>
        <row r="747">
          <cell r="A747" t="str">
            <v>403GPDGP</v>
          </cell>
          <cell r="B747" t="str">
            <v>403GP</v>
          </cell>
          <cell r="D747">
            <v>317985.56232708861</v>
          </cell>
          <cell r="F747" t="str">
            <v>403GPDGP</v>
          </cell>
          <cell r="G747" t="str">
            <v>403GP</v>
          </cell>
          <cell r="I747">
            <v>317985.56232708861</v>
          </cell>
        </row>
        <row r="748">
          <cell r="A748" t="str">
            <v>403GPDGU</v>
          </cell>
          <cell r="B748" t="str">
            <v>403GP</v>
          </cell>
          <cell r="D748">
            <v>557940.04238733428</v>
          </cell>
          <cell r="F748" t="str">
            <v>403GPDGU</v>
          </cell>
          <cell r="G748" t="str">
            <v>403GP</v>
          </cell>
          <cell r="I748">
            <v>557940.04238733428</v>
          </cell>
        </row>
        <row r="749">
          <cell r="A749" t="str">
            <v>403GPID</v>
          </cell>
          <cell r="B749" t="str">
            <v>403GP</v>
          </cell>
          <cell r="D749">
            <v>860027.76169100183</v>
          </cell>
          <cell r="F749" t="str">
            <v>403GPID</v>
          </cell>
          <cell r="G749" t="str">
            <v>403GP</v>
          </cell>
          <cell r="I749">
            <v>860027.76169100183</v>
          </cell>
        </row>
        <row r="750">
          <cell r="A750" t="str">
            <v>403GPOR</v>
          </cell>
          <cell r="B750" t="str">
            <v>403GP</v>
          </cell>
          <cell r="D750">
            <v>3980562.3130408786</v>
          </cell>
          <cell r="F750" t="str">
            <v>403GPOR</v>
          </cell>
          <cell r="G750" t="str">
            <v>403GP</v>
          </cell>
          <cell r="I750">
            <v>3980562.3130408786</v>
          </cell>
        </row>
        <row r="751">
          <cell r="A751" t="str">
            <v>403GPSE</v>
          </cell>
          <cell r="B751" t="str">
            <v>403GP</v>
          </cell>
          <cell r="D751">
            <v>30156.756857101391</v>
          </cell>
          <cell r="F751" t="str">
            <v>403GPSE</v>
          </cell>
          <cell r="G751" t="str">
            <v>403GP</v>
          </cell>
          <cell r="I751">
            <v>30156.756857101391</v>
          </cell>
        </row>
        <row r="752">
          <cell r="A752" t="str">
            <v>403GPSG</v>
          </cell>
          <cell r="B752" t="str">
            <v>403GP</v>
          </cell>
          <cell r="D752">
            <v>5139407.2345095556</v>
          </cell>
          <cell r="F752" t="str">
            <v>403GPSG</v>
          </cell>
          <cell r="G752" t="str">
            <v>403GP</v>
          </cell>
          <cell r="I752">
            <v>5139407.2345095556</v>
          </cell>
        </row>
        <row r="753">
          <cell r="A753" t="str">
            <v>403GPSO</v>
          </cell>
          <cell r="B753" t="str">
            <v>403GP</v>
          </cell>
          <cell r="D753">
            <v>15409371.93741844</v>
          </cell>
          <cell r="F753" t="str">
            <v>403GPSO</v>
          </cell>
          <cell r="G753" t="str">
            <v>403GP</v>
          </cell>
          <cell r="I753">
            <v>15409371.93741844</v>
          </cell>
        </row>
        <row r="754">
          <cell r="A754" t="str">
            <v>403GPSSGCH</v>
          </cell>
          <cell r="B754" t="str">
            <v>403GP</v>
          </cell>
          <cell r="D754">
            <v>110576.87938167086</v>
          </cell>
          <cell r="F754" t="str">
            <v>403GPSSGCH</v>
          </cell>
          <cell r="G754" t="str">
            <v>403GP</v>
          </cell>
          <cell r="I754">
            <v>110576.87938167086</v>
          </cell>
        </row>
        <row r="755">
          <cell r="A755" t="str">
            <v>403GPSSGCT</v>
          </cell>
          <cell r="B755" t="str">
            <v>403GP</v>
          </cell>
          <cell r="D755">
            <v>6205.8691678853083</v>
          </cell>
          <cell r="F755" t="str">
            <v>403GPSSGCT</v>
          </cell>
          <cell r="G755" t="str">
            <v>403GP</v>
          </cell>
          <cell r="I755">
            <v>6205.8691678853083</v>
          </cell>
        </row>
        <row r="756">
          <cell r="A756" t="str">
            <v>403GPUT</v>
          </cell>
          <cell r="B756" t="str">
            <v>403GP</v>
          </cell>
          <cell r="D756">
            <v>3600459.3623469449</v>
          </cell>
          <cell r="F756" t="str">
            <v>403GPUT</v>
          </cell>
          <cell r="G756" t="str">
            <v>403GP</v>
          </cell>
          <cell r="I756">
            <v>3600459.3623469449</v>
          </cell>
        </row>
        <row r="757">
          <cell r="A757" t="str">
            <v>403GPWA</v>
          </cell>
          <cell r="B757" t="str">
            <v>403GP</v>
          </cell>
          <cell r="D757">
            <v>1364325.8357327718</v>
          </cell>
          <cell r="F757" t="str">
            <v>403GPWA</v>
          </cell>
          <cell r="G757" t="str">
            <v>403GP</v>
          </cell>
          <cell r="I757">
            <v>1364325.8357327718</v>
          </cell>
        </row>
        <row r="758">
          <cell r="A758" t="str">
            <v>403GPWYP</v>
          </cell>
          <cell r="B758" t="str">
            <v>403GP</v>
          </cell>
          <cell r="D758">
            <v>1920282.7699575059</v>
          </cell>
          <cell r="F758" t="str">
            <v>403GPWYP</v>
          </cell>
          <cell r="G758" t="str">
            <v>403GP</v>
          </cell>
          <cell r="I758">
            <v>1920282.7699575059</v>
          </cell>
        </row>
        <row r="759">
          <cell r="A759" t="str">
            <v>403GPWYU</v>
          </cell>
          <cell r="B759" t="str">
            <v>403GP</v>
          </cell>
          <cell r="D759">
            <v>306696.19820031663</v>
          </cell>
          <cell r="F759" t="str">
            <v>403GPWYU</v>
          </cell>
          <cell r="G759" t="str">
            <v>403GP</v>
          </cell>
          <cell r="I759">
            <v>306696.19820031663</v>
          </cell>
        </row>
        <row r="760">
          <cell r="A760" t="str">
            <v>403HPDGP</v>
          </cell>
          <cell r="B760" t="str">
            <v>403HP</v>
          </cell>
          <cell r="D760">
            <v>3900117.6641545347</v>
          </cell>
          <cell r="F760" t="str">
            <v>403HPDGP</v>
          </cell>
          <cell r="G760" t="str">
            <v>403HP</v>
          </cell>
          <cell r="I760">
            <v>3900117.6641545347</v>
          </cell>
        </row>
        <row r="761">
          <cell r="A761" t="str">
            <v>403HPDGU</v>
          </cell>
          <cell r="B761" t="str">
            <v>403HP</v>
          </cell>
          <cell r="D761">
            <v>995986.09623588691</v>
          </cell>
          <cell r="F761" t="str">
            <v>403HPDGU</v>
          </cell>
          <cell r="G761" t="str">
            <v>403HP</v>
          </cell>
          <cell r="I761">
            <v>995986.09623588691</v>
          </cell>
        </row>
        <row r="762">
          <cell r="A762" t="str">
            <v>403HPSG-P</v>
          </cell>
          <cell r="B762" t="str">
            <v>403HP</v>
          </cell>
          <cell r="D762">
            <v>8610327.427881889</v>
          </cell>
          <cell r="F762" t="str">
            <v>403HPSG-P</v>
          </cell>
          <cell r="G762" t="str">
            <v>403HP</v>
          </cell>
          <cell r="I762">
            <v>8610327.427881889</v>
          </cell>
        </row>
        <row r="763">
          <cell r="A763" t="str">
            <v>403HPSG-U</v>
          </cell>
          <cell r="B763" t="str">
            <v>403HP</v>
          </cell>
          <cell r="D763">
            <v>3676947.7923451308</v>
          </cell>
          <cell r="F763" t="str">
            <v>403HPSG-U</v>
          </cell>
          <cell r="G763" t="str">
            <v>403HP</v>
          </cell>
          <cell r="I763">
            <v>3676947.7923451308</v>
          </cell>
        </row>
        <row r="764">
          <cell r="A764" t="str">
            <v>403OPDGU</v>
          </cell>
          <cell r="B764" t="str">
            <v>403OP</v>
          </cell>
          <cell r="D764">
            <v>121823.45827292808</v>
          </cell>
          <cell r="F764" t="str">
            <v>403OPDGU</v>
          </cell>
          <cell r="G764" t="str">
            <v>403OP</v>
          </cell>
          <cell r="I764">
            <v>121823.45827292808</v>
          </cell>
        </row>
        <row r="765">
          <cell r="A765" t="str">
            <v>403OPSG</v>
          </cell>
          <cell r="B765" t="str">
            <v>403OP</v>
          </cell>
          <cell r="D765">
            <v>103276635.35818975</v>
          </cell>
          <cell r="F765" t="str">
            <v>403OPSG</v>
          </cell>
          <cell r="G765" t="str">
            <v>403OP</v>
          </cell>
          <cell r="I765">
            <v>103276635.35818975</v>
          </cell>
        </row>
        <row r="766">
          <cell r="A766" t="str">
            <v>403OPSSGCT</v>
          </cell>
          <cell r="B766" t="str">
            <v>403OP</v>
          </cell>
          <cell r="D766">
            <v>2655797.3707591631</v>
          </cell>
          <cell r="F766" t="str">
            <v>403OPSSGCT</v>
          </cell>
          <cell r="G766" t="str">
            <v>403OP</v>
          </cell>
          <cell r="I766">
            <v>2655797.3707591631</v>
          </cell>
        </row>
        <row r="767">
          <cell r="A767" t="str">
            <v>403SPDGP</v>
          </cell>
          <cell r="B767" t="str">
            <v>403SP</v>
          </cell>
          <cell r="D767">
            <v>22850332.020769466</v>
          </cell>
          <cell r="F767" t="str">
            <v>403SPDGP</v>
          </cell>
          <cell r="G767" t="str">
            <v>403SP</v>
          </cell>
          <cell r="I767">
            <v>22850332.020769466</v>
          </cell>
        </row>
        <row r="768">
          <cell r="A768" t="str">
            <v>403SPDGU</v>
          </cell>
          <cell r="B768" t="str">
            <v>403SP</v>
          </cell>
          <cell r="D768">
            <v>25714613.138666019</v>
          </cell>
          <cell r="F768" t="str">
            <v>403SPDGU</v>
          </cell>
          <cell r="G768" t="str">
            <v>403SP</v>
          </cell>
          <cell r="I768">
            <v>25714613.138666019</v>
          </cell>
        </row>
        <row r="769">
          <cell r="A769" t="str">
            <v>403SPSG</v>
          </cell>
          <cell r="B769" t="str">
            <v>403SP</v>
          </cell>
          <cell r="D769">
            <v>61959982.324207582</v>
          </cell>
          <cell r="F769" t="str">
            <v>403SPSG</v>
          </cell>
          <cell r="G769" t="str">
            <v>403SP</v>
          </cell>
          <cell r="I769">
            <v>61959982.324207582</v>
          </cell>
        </row>
        <row r="770">
          <cell r="A770" t="str">
            <v>403SPSSGCH</v>
          </cell>
          <cell r="B770" t="str">
            <v>403SP</v>
          </cell>
          <cell r="D770">
            <v>7829351.4008827358</v>
          </cell>
          <cell r="F770" t="str">
            <v>403SPSSGCH</v>
          </cell>
          <cell r="G770" t="str">
            <v>403SP</v>
          </cell>
          <cell r="I770">
            <v>7829351.4008827358</v>
          </cell>
        </row>
        <row r="771">
          <cell r="A771" t="str">
            <v>403TPDGP</v>
          </cell>
          <cell r="B771" t="str">
            <v>403TP</v>
          </cell>
          <cell r="D771">
            <v>11218222.735286532</v>
          </cell>
          <cell r="F771" t="str">
            <v>403TPDGP</v>
          </cell>
          <cell r="G771" t="str">
            <v>403TP</v>
          </cell>
          <cell r="I771">
            <v>11218222.735286532</v>
          </cell>
        </row>
        <row r="772">
          <cell r="A772" t="str">
            <v>403TPDGU</v>
          </cell>
          <cell r="B772" t="str">
            <v>403TP</v>
          </cell>
          <cell r="D772">
            <v>12507946.196864694</v>
          </cell>
          <cell r="F772" t="str">
            <v>403TPDGU</v>
          </cell>
          <cell r="G772" t="str">
            <v>403TP</v>
          </cell>
          <cell r="I772">
            <v>12507946.196864694</v>
          </cell>
        </row>
        <row r="773">
          <cell r="A773" t="str">
            <v>403TPSG</v>
          </cell>
          <cell r="B773" t="str">
            <v>403TP</v>
          </cell>
          <cell r="D773">
            <v>46071265.448170029</v>
          </cell>
          <cell r="F773" t="str">
            <v>403TPSG</v>
          </cell>
          <cell r="G773" t="str">
            <v>403TP</v>
          </cell>
          <cell r="I773">
            <v>46071265.448170029</v>
          </cell>
        </row>
        <row r="774">
          <cell r="A774" t="str">
            <v>404GPCA</v>
          </cell>
          <cell r="B774" t="str">
            <v>404GP</v>
          </cell>
          <cell r="D774">
            <v>158390.55000000005</v>
          </cell>
          <cell r="F774" t="str">
            <v>404GPCA</v>
          </cell>
          <cell r="G774" t="str">
            <v>404GP</v>
          </cell>
          <cell r="I774">
            <v>158390.55000000005</v>
          </cell>
        </row>
        <row r="775">
          <cell r="A775" t="str">
            <v>404GPCN</v>
          </cell>
          <cell r="B775" t="str">
            <v>404GP</v>
          </cell>
          <cell r="D775">
            <v>240237.81923942154</v>
          </cell>
          <cell r="F775" t="str">
            <v>404GPCN</v>
          </cell>
          <cell r="G775" t="str">
            <v>404GP</v>
          </cell>
          <cell r="I775">
            <v>240237.81923942154</v>
          </cell>
        </row>
        <row r="776">
          <cell r="A776" t="str">
            <v>404GPOR</v>
          </cell>
          <cell r="B776" t="str">
            <v>404GP</v>
          </cell>
          <cell r="D776">
            <v>602273.36490433011</v>
          </cell>
          <cell r="F776" t="str">
            <v>404GPOR</v>
          </cell>
          <cell r="G776" t="str">
            <v>404GP</v>
          </cell>
          <cell r="I776">
            <v>602273.36490433011</v>
          </cell>
        </row>
        <row r="777">
          <cell r="A777" t="str">
            <v>404GPSO</v>
          </cell>
          <cell r="B777" t="str">
            <v>404GP</v>
          </cell>
          <cell r="D777">
            <v>883805.11853834975</v>
          </cell>
          <cell r="F777" t="str">
            <v>404GPSO</v>
          </cell>
          <cell r="G777" t="str">
            <v>404GP</v>
          </cell>
          <cell r="I777">
            <v>883805.11853834975</v>
          </cell>
        </row>
        <row r="778">
          <cell r="A778" t="str">
            <v>404GPUT</v>
          </cell>
          <cell r="B778" t="str">
            <v>404GP</v>
          </cell>
          <cell r="D778">
            <v>729.04</v>
          </cell>
          <cell r="F778" t="str">
            <v>404GPUT</v>
          </cell>
          <cell r="G778" t="str">
            <v>404GP</v>
          </cell>
          <cell r="I778">
            <v>729.04</v>
          </cell>
        </row>
        <row r="779">
          <cell r="A779" t="str">
            <v>404GPWA</v>
          </cell>
          <cell r="B779" t="str">
            <v>404GP</v>
          </cell>
          <cell r="D779">
            <v>90336.428245355375</v>
          </cell>
          <cell r="F779" t="str">
            <v>404GPWA</v>
          </cell>
          <cell r="G779" t="str">
            <v>404GP</v>
          </cell>
          <cell r="I779">
            <v>90336.428245355375</v>
          </cell>
        </row>
        <row r="780">
          <cell r="A780" t="str">
            <v>404GPWYP</v>
          </cell>
          <cell r="B780" t="str">
            <v>404GP</v>
          </cell>
          <cell r="D780">
            <v>462317.94648649503</v>
          </cell>
          <cell r="F780" t="str">
            <v>404GPWYP</v>
          </cell>
          <cell r="G780" t="str">
            <v>404GP</v>
          </cell>
          <cell r="I780">
            <v>462317.94648649503</v>
          </cell>
        </row>
        <row r="781">
          <cell r="A781" t="str">
            <v>404GPWYU</v>
          </cell>
          <cell r="B781" t="str">
            <v>404GP</v>
          </cell>
          <cell r="D781">
            <v>1727.0699999999995</v>
          </cell>
          <cell r="F781" t="str">
            <v>404GPWYU</v>
          </cell>
          <cell r="G781" t="str">
            <v>404GP</v>
          </cell>
          <cell r="I781">
            <v>1727.0699999999995</v>
          </cell>
        </row>
        <row r="782">
          <cell r="A782" t="str">
            <v>404HPSG-P</v>
          </cell>
          <cell r="B782" t="str">
            <v>404HP</v>
          </cell>
          <cell r="D782">
            <v>2282.9802283080012</v>
          </cell>
          <cell r="F782" t="str">
            <v>404HPSG-P</v>
          </cell>
          <cell r="G782" t="str">
            <v>404HP</v>
          </cell>
          <cell r="I782">
            <v>2282.9802283080012</v>
          </cell>
        </row>
        <row r="783">
          <cell r="A783" t="str">
            <v>404HPSG-U</v>
          </cell>
          <cell r="B783" t="str">
            <v>404HP</v>
          </cell>
          <cell r="D783">
            <v>39321.463932170693</v>
          </cell>
          <cell r="F783" t="str">
            <v>404HPSG-U</v>
          </cell>
          <cell r="G783" t="str">
            <v>404HP</v>
          </cell>
          <cell r="I783">
            <v>39321.463932170693</v>
          </cell>
        </row>
        <row r="784">
          <cell r="A784" t="str">
            <v>404IPCN</v>
          </cell>
          <cell r="B784" t="str">
            <v>404IP</v>
          </cell>
          <cell r="D784">
            <v>4924681.5285943579</v>
          </cell>
          <cell r="F784" t="str">
            <v>404IPCN</v>
          </cell>
          <cell r="G784" t="str">
            <v>404IP</v>
          </cell>
          <cell r="I784">
            <v>4924681.5285943579</v>
          </cell>
        </row>
        <row r="785">
          <cell r="A785" t="str">
            <v>404IPDGU</v>
          </cell>
          <cell r="B785" t="str">
            <v>404IP</v>
          </cell>
          <cell r="D785">
            <v>16758.325241788774</v>
          </cell>
          <cell r="F785" t="str">
            <v>404IPDGU</v>
          </cell>
          <cell r="G785" t="str">
            <v>404IP</v>
          </cell>
          <cell r="I785">
            <v>16758.325241788774</v>
          </cell>
        </row>
        <row r="786">
          <cell r="A786" t="str">
            <v>404IPID</v>
          </cell>
          <cell r="B786" t="str">
            <v>404IP</v>
          </cell>
          <cell r="D786">
            <v>49705.222654377016</v>
          </cell>
          <cell r="F786" t="str">
            <v>404IPID</v>
          </cell>
          <cell r="G786" t="str">
            <v>404IP</v>
          </cell>
          <cell r="I786">
            <v>49705.222654377016</v>
          </cell>
        </row>
        <row r="787">
          <cell r="A787" t="str">
            <v>404IPOR</v>
          </cell>
          <cell r="B787" t="str">
            <v>404IP</v>
          </cell>
          <cell r="D787">
            <v>9011.6561594256127</v>
          </cell>
          <cell r="F787" t="str">
            <v>404IPOR</v>
          </cell>
          <cell r="G787" t="str">
            <v>404IP</v>
          </cell>
          <cell r="I787">
            <v>9011.6561594256127</v>
          </cell>
        </row>
        <row r="788">
          <cell r="A788" t="str">
            <v>404IPSE</v>
          </cell>
          <cell r="B788" t="str">
            <v>404IP</v>
          </cell>
          <cell r="D788">
            <v>262062.01310816189</v>
          </cell>
          <cell r="F788" t="str">
            <v>404IPSE</v>
          </cell>
          <cell r="G788" t="str">
            <v>404IP</v>
          </cell>
          <cell r="I788">
            <v>262062.01310816189</v>
          </cell>
        </row>
        <row r="789">
          <cell r="A789" t="str">
            <v>404IPSG</v>
          </cell>
          <cell r="B789" t="str">
            <v>404IP</v>
          </cell>
          <cell r="D789">
            <v>3612361.7561472766</v>
          </cell>
          <cell r="F789" t="str">
            <v>404IPSG</v>
          </cell>
          <cell r="G789" t="str">
            <v>404IP</v>
          </cell>
          <cell r="I789">
            <v>3612361.7561472766</v>
          </cell>
        </row>
        <row r="790">
          <cell r="A790" t="str">
            <v>404IPSG-P</v>
          </cell>
          <cell r="B790" t="str">
            <v>404IP</v>
          </cell>
          <cell r="D790">
            <v>6492892.7234065766</v>
          </cell>
          <cell r="F790" t="str">
            <v>404IPSG-P</v>
          </cell>
          <cell r="G790" t="str">
            <v>404IP</v>
          </cell>
          <cell r="I790">
            <v>6492892.7234065766</v>
          </cell>
        </row>
        <row r="791">
          <cell r="A791" t="str">
            <v>404IPSG-U</v>
          </cell>
          <cell r="B791" t="str">
            <v>404IP</v>
          </cell>
          <cell r="D791">
            <v>310431.73475821991</v>
          </cell>
          <cell r="F791" t="str">
            <v>404IPSG-U</v>
          </cell>
          <cell r="G791" t="str">
            <v>404IP</v>
          </cell>
          <cell r="I791">
            <v>310431.73475821991</v>
          </cell>
        </row>
        <row r="792">
          <cell r="A792" t="str">
            <v>404IPSO</v>
          </cell>
          <cell r="B792" t="str">
            <v>404IP</v>
          </cell>
          <cell r="D792">
            <v>25479148.022255175</v>
          </cell>
          <cell r="F792" t="str">
            <v>404IPSO</v>
          </cell>
          <cell r="G792" t="str">
            <v>404IP</v>
          </cell>
          <cell r="I792">
            <v>25479148.022255175</v>
          </cell>
        </row>
        <row r="793">
          <cell r="A793" t="str">
            <v>404IPSSGCH</v>
          </cell>
          <cell r="B793" t="str">
            <v>404IP</v>
          </cell>
          <cell r="D793">
            <v>0</v>
          </cell>
          <cell r="F793" t="str">
            <v>404IPSSGCH</v>
          </cell>
          <cell r="G793" t="str">
            <v>404IP</v>
          </cell>
          <cell r="I793">
            <v>0</v>
          </cell>
        </row>
        <row r="794">
          <cell r="A794" t="str">
            <v>404IPUT</v>
          </cell>
          <cell r="B794" t="str">
            <v>404IP</v>
          </cell>
          <cell r="D794">
            <v>3079.2125197428222</v>
          </cell>
          <cell r="F794" t="str">
            <v>404IPUT</v>
          </cell>
          <cell r="G794" t="str">
            <v>404IP</v>
          </cell>
          <cell r="I794">
            <v>3079.2125197428222</v>
          </cell>
        </row>
        <row r="795">
          <cell r="A795" t="str">
            <v>404IPWA</v>
          </cell>
          <cell r="B795" t="str">
            <v>404IP</v>
          </cell>
          <cell r="D795">
            <v>270.19610527435208</v>
          </cell>
          <cell r="F795" t="str">
            <v>404IPWA</v>
          </cell>
          <cell r="G795" t="str">
            <v>404IP</v>
          </cell>
          <cell r="I795">
            <v>270.19610527435208</v>
          </cell>
        </row>
        <row r="796">
          <cell r="A796" t="str">
            <v>404IPWYP</v>
          </cell>
          <cell r="B796" t="str">
            <v>404IP</v>
          </cell>
          <cell r="D796">
            <v>10675.79</v>
          </cell>
          <cell r="F796" t="str">
            <v>404IPWYP</v>
          </cell>
          <cell r="G796" t="str">
            <v>404IP</v>
          </cell>
          <cell r="I796">
            <v>10675.79</v>
          </cell>
        </row>
        <row r="797">
          <cell r="A797" t="str">
            <v>404OPSSGCT</v>
          </cell>
          <cell r="B797" t="str">
            <v>404OP</v>
          </cell>
          <cell r="D797">
            <v>0</v>
          </cell>
          <cell r="F797" t="str">
            <v>404OPSSGCT</v>
          </cell>
          <cell r="G797" t="str">
            <v>404OP</v>
          </cell>
          <cell r="I797">
            <v>0</v>
          </cell>
        </row>
        <row r="798">
          <cell r="A798" t="str">
            <v>406SG</v>
          </cell>
          <cell r="B798" t="str">
            <v>406</v>
          </cell>
          <cell r="D798">
            <v>5479352.9199999999</v>
          </cell>
          <cell r="F798" t="str">
            <v>406SG</v>
          </cell>
          <cell r="G798" t="str">
            <v>406</v>
          </cell>
          <cell r="I798">
            <v>5479352.9199999999</v>
          </cell>
        </row>
        <row r="799">
          <cell r="A799" t="str">
            <v>407OR</v>
          </cell>
          <cell r="B799" t="str">
            <v>407</v>
          </cell>
          <cell r="D799">
            <v>-67953.119999999995</v>
          </cell>
          <cell r="F799" t="str">
            <v>407OR</v>
          </cell>
          <cell r="G799" t="str">
            <v>407</v>
          </cell>
          <cell r="I799">
            <v>-67953.119999999995</v>
          </cell>
        </row>
        <row r="800">
          <cell r="A800" t="str">
            <v>407OTHER</v>
          </cell>
          <cell r="B800" t="str">
            <v>407</v>
          </cell>
          <cell r="D800">
            <v>5519072.8300000001</v>
          </cell>
          <cell r="F800" t="str">
            <v>407OTHER</v>
          </cell>
          <cell r="G800" t="str">
            <v>407</v>
          </cell>
          <cell r="I800">
            <v>5519072.8300000001</v>
          </cell>
        </row>
        <row r="801">
          <cell r="A801" t="str">
            <v>407SG</v>
          </cell>
          <cell r="B801" t="str">
            <v>407</v>
          </cell>
          <cell r="D801">
            <v>305346.09999999998</v>
          </cell>
          <cell r="F801" t="str">
            <v>407SG</v>
          </cell>
          <cell r="G801" t="str">
            <v>407</v>
          </cell>
          <cell r="I801">
            <v>305346.09999999998</v>
          </cell>
        </row>
        <row r="802">
          <cell r="A802" t="str">
            <v>407SG-P</v>
          </cell>
          <cell r="B802" t="str">
            <v>407</v>
          </cell>
          <cell r="D802">
            <v>0.12000000011175871</v>
          </cell>
          <cell r="F802" t="str">
            <v>407SG-P</v>
          </cell>
          <cell r="G802" t="str">
            <v>407</v>
          </cell>
          <cell r="I802">
            <v>0.12000000011175871</v>
          </cell>
        </row>
        <row r="803">
          <cell r="A803" t="str">
            <v>407TROJP</v>
          </cell>
          <cell r="B803" t="str">
            <v>407</v>
          </cell>
          <cell r="D803">
            <v>2013725.28</v>
          </cell>
          <cell r="F803" t="str">
            <v>407TROJP</v>
          </cell>
          <cell r="G803" t="str">
            <v>407</v>
          </cell>
          <cell r="I803">
            <v>2013725.28</v>
          </cell>
        </row>
        <row r="804">
          <cell r="A804" t="str">
            <v>407WA</v>
          </cell>
          <cell r="B804" t="str">
            <v>407</v>
          </cell>
          <cell r="D804">
            <v>-275765.40000000002</v>
          </cell>
          <cell r="F804" t="str">
            <v>407WA</v>
          </cell>
          <cell r="G804" t="str">
            <v>407</v>
          </cell>
          <cell r="I804">
            <v>-275765.40000000002</v>
          </cell>
        </row>
        <row r="805">
          <cell r="A805" t="str">
            <v>408CA</v>
          </cell>
          <cell r="B805" t="str">
            <v>408</v>
          </cell>
          <cell r="D805">
            <v>1110884.6299999999</v>
          </cell>
          <cell r="F805" t="str">
            <v>408CA</v>
          </cell>
          <cell r="G805" t="str">
            <v>408</v>
          </cell>
          <cell r="I805">
            <v>1110884.6299999999</v>
          </cell>
        </row>
        <row r="806">
          <cell r="A806" t="str">
            <v>408GPS</v>
          </cell>
          <cell r="B806" t="str">
            <v>408</v>
          </cell>
          <cell r="D806">
            <v>95786000</v>
          </cell>
          <cell r="F806" t="str">
            <v>408GPS</v>
          </cell>
          <cell r="G806" t="str">
            <v>408</v>
          </cell>
          <cell r="I806">
            <v>95786000</v>
          </cell>
        </row>
        <row r="807">
          <cell r="A807" t="str">
            <v>408OR</v>
          </cell>
          <cell r="B807" t="str">
            <v>408</v>
          </cell>
          <cell r="D807">
            <v>22416584.27</v>
          </cell>
          <cell r="F807" t="str">
            <v>408OR</v>
          </cell>
          <cell r="G807" t="str">
            <v>408</v>
          </cell>
          <cell r="I807">
            <v>22416584.27</v>
          </cell>
        </row>
        <row r="808">
          <cell r="A808" t="str">
            <v>408SE</v>
          </cell>
          <cell r="B808" t="str">
            <v>408</v>
          </cell>
          <cell r="D808">
            <v>834427.46</v>
          </cell>
          <cell r="F808" t="str">
            <v>408SE</v>
          </cell>
          <cell r="G808" t="str">
            <v>408</v>
          </cell>
          <cell r="I808">
            <v>834427.46</v>
          </cell>
        </row>
        <row r="809">
          <cell r="A809" t="str">
            <v>408SO</v>
          </cell>
          <cell r="B809" t="str">
            <v>408</v>
          </cell>
          <cell r="D809">
            <v>8932611.9000000004</v>
          </cell>
          <cell r="F809" t="str">
            <v>408SO</v>
          </cell>
          <cell r="G809" t="str">
            <v>408</v>
          </cell>
          <cell r="I809">
            <v>8932611.9000000004</v>
          </cell>
        </row>
        <row r="810">
          <cell r="A810" t="str">
            <v>408UT</v>
          </cell>
          <cell r="B810" t="str">
            <v>408</v>
          </cell>
          <cell r="D810">
            <v>62241</v>
          </cell>
          <cell r="F810" t="str">
            <v>408UT</v>
          </cell>
          <cell r="G810" t="str">
            <v>408</v>
          </cell>
          <cell r="I810">
            <v>62241</v>
          </cell>
        </row>
        <row r="811">
          <cell r="A811" t="str">
            <v>408WA</v>
          </cell>
          <cell r="B811" t="str">
            <v>408</v>
          </cell>
          <cell r="D811">
            <v>6828.94</v>
          </cell>
          <cell r="F811" t="str">
            <v>408WA</v>
          </cell>
          <cell r="G811" t="str">
            <v>408</v>
          </cell>
          <cell r="I811">
            <v>6828.94</v>
          </cell>
        </row>
        <row r="812">
          <cell r="A812" t="str">
            <v>408WYP</v>
          </cell>
          <cell r="B812" t="str">
            <v>408</v>
          </cell>
          <cell r="D812">
            <v>1531632.6399999999</v>
          </cell>
          <cell r="F812" t="str">
            <v>408WYP</v>
          </cell>
          <cell r="G812" t="str">
            <v>408</v>
          </cell>
          <cell r="I812">
            <v>1531632.6399999999</v>
          </cell>
        </row>
        <row r="813">
          <cell r="A813" t="str">
            <v>40910SG</v>
          </cell>
          <cell r="B813">
            <v>40910</v>
          </cell>
          <cell r="D813">
            <v>-61575754</v>
          </cell>
          <cell r="F813" t="str">
            <v>40910SG</v>
          </cell>
          <cell r="G813">
            <v>40910</v>
          </cell>
          <cell r="I813">
            <v>-61575754</v>
          </cell>
        </row>
        <row r="814">
          <cell r="A814" t="str">
            <v>40911SG</v>
          </cell>
          <cell r="B814">
            <v>40911</v>
          </cell>
          <cell r="D814">
            <v>-1277640.8</v>
          </cell>
          <cell r="F814" t="str">
            <v>40911SG</v>
          </cell>
          <cell r="G814">
            <v>40911</v>
          </cell>
          <cell r="I814">
            <v>-1277640.8</v>
          </cell>
        </row>
        <row r="815">
          <cell r="A815" t="str">
            <v>41010CA</v>
          </cell>
          <cell r="B815" t="str">
            <v>41010</v>
          </cell>
          <cell r="D815">
            <v>5711.589999999851</v>
          </cell>
          <cell r="F815" t="str">
            <v>41010CA</v>
          </cell>
          <cell r="G815" t="str">
            <v>41010</v>
          </cell>
          <cell r="I815">
            <v>5711.589999999851</v>
          </cell>
        </row>
        <row r="816">
          <cell r="A816" t="str">
            <v>41010CN</v>
          </cell>
          <cell r="B816" t="str">
            <v>41010</v>
          </cell>
          <cell r="D816">
            <v>-0.36238199999934295</v>
          </cell>
          <cell r="F816" t="str">
            <v>41010CN</v>
          </cell>
          <cell r="G816" t="str">
            <v>41010</v>
          </cell>
          <cell r="I816">
            <v>-0.36238199999934295</v>
          </cell>
        </row>
        <row r="817">
          <cell r="A817" t="str">
            <v>41010DGP</v>
          </cell>
          <cell r="B817" t="str">
            <v>41010</v>
          </cell>
          <cell r="D817">
            <v>0.12000000000000455</v>
          </cell>
          <cell r="F817" t="str">
            <v>41010DGP</v>
          </cell>
          <cell r="G817" t="str">
            <v>41010</v>
          </cell>
          <cell r="I817">
            <v>0.12000000000000455</v>
          </cell>
        </row>
        <row r="818">
          <cell r="A818" t="str">
            <v>41010FERC</v>
          </cell>
          <cell r="B818" t="str">
            <v>41010</v>
          </cell>
          <cell r="D818">
            <v>0</v>
          </cell>
          <cell r="F818" t="str">
            <v>41010FERC</v>
          </cell>
          <cell r="G818" t="str">
            <v>41010</v>
          </cell>
          <cell r="I818">
            <v>0</v>
          </cell>
        </row>
        <row r="819">
          <cell r="A819" t="str">
            <v>41010GPS</v>
          </cell>
          <cell r="B819" t="str">
            <v>41010</v>
          </cell>
          <cell r="D819">
            <v>14454362.75</v>
          </cell>
          <cell r="F819" t="str">
            <v>41010GPS</v>
          </cell>
          <cell r="G819" t="str">
            <v>41010</v>
          </cell>
          <cell r="I819">
            <v>14454362.75</v>
          </cell>
        </row>
        <row r="820">
          <cell r="A820" t="str">
            <v>41010IBT</v>
          </cell>
          <cell r="B820" t="str">
            <v>41010</v>
          </cell>
          <cell r="D820">
            <v>2.1437999996123835E-2</v>
          </cell>
          <cell r="F820" t="str">
            <v>41010IBT</v>
          </cell>
          <cell r="G820" t="str">
            <v>41010</v>
          </cell>
          <cell r="I820">
            <v>2.1437999996123835E-2</v>
          </cell>
        </row>
        <row r="821">
          <cell r="A821" t="str">
            <v>41010ID</v>
          </cell>
          <cell r="B821" t="str">
            <v>41010</v>
          </cell>
          <cell r="D821">
            <v>-3420903.1799999997</v>
          </cell>
          <cell r="F821" t="str">
            <v>41010ID</v>
          </cell>
          <cell r="G821" t="str">
            <v>41010</v>
          </cell>
          <cell r="I821">
            <v>-3420903.1799999997</v>
          </cell>
        </row>
        <row r="822">
          <cell r="A822" t="str">
            <v>41010OR</v>
          </cell>
          <cell r="B822" t="str">
            <v>41010</v>
          </cell>
          <cell r="D822">
            <v>-5867769.9600000083</v>
          </cell>
          <cell r="F822" t="str">
            <v>41010OR</v>
          </cell>
          <cell r="G822" t="str">
            <v>41010</v>
          </cell>
          <cell r="I822">
            <v>-5867769.9600000083</v>
          </cell>
        </row>
        <row r="823">
          <cell r="A823" t="str">
            <v>41010OTHER</v>
          </cell>
          <cell r="B823" t="str">
            <v>41010</v>
          </cell>
          <cell r="D823">
            <v>572065.45000000298</v>
          </cell>
          <cell r="F823" t="str">
            <v>41010OTHER</v>
          </cell>
          <cell r="G823" t="str">
            <v>41010</v>
          </cell>
          <cell r="I823">
            <v>572065.45000000298</v>
          </cell>
        </row>
        <row r="824">
          <cell r="A824" t="str">
            <v>41010SE</v>
          </cell>
          <cell r="B824" t="str">
            <v>41010</v>
          </cell>
          <cell r="D824">
            <v>4061322.8003130052</v>
          </cell>
          <cell r="F824" t="str">
            <v>41010SE</v>
          </cell>
          <cell r="G824" t="str">
            <v>41010</v>
          </cell>
          <cell r="I824">
            <v>4061322.8003130052</v>
          </cell>
        </row>
        <row r="825">
          <cell r="A825" t="str">
            <v>41010SG</v>
          </cell>
          <cell r="B825" t="str">
            <v>41010</v>
          </cell>
          <cell r="D825">
            <v>48888244.265097</v>
          </cell>
          <cell r="F825" t="str">
            <v>41010SG</v>
          </cell>
          <cell r="G825" t="str">
            <v>41010</v>
          </cell>
          <cell r="I825">
            <v>48888244.265097</v>
          </cell>
        </row>
        <row r="826">
          <cell r="A826" t="str">
            <v>41010SNP</v>
          </cell>
          <cell r="B826">
            <v>41010</v>
          </cell>
          <cell r="D826">
            <v>50392008</v>
          </cell>
          <cell r="F826" t="str">
            <v>41010SNP</v>
          </cell>
          <cell r="G826">
            <v>41010</v>
          </cell>
          <cell r="I826">
            <v>50392008</v>
          </cell>
        </row>
        <row r="827">
          <cell r="A827" t="str">
            <v>41010SNPD</v>
          </cell>
          <cell r="B827" t="str">
            <v>41010</v>
          </cell>
          <cell r="D827">
            <v>-0.44999999999708962</v>
          </cell>
          <cell r="F827" t="str">
            <v>41010SNPD</v>
          </cell>
          <cell r="G827" t="str">
            <v>41010</v>
          </cell>
          <cell r="I827">
            <v>-0.44999999999708962</v>
          </cell>
        </row>
        <row r="828">
          <cell r="A828" t="str">
            <v>41010SO</v>
          </cell>
          <cell r="B828" t="str">
            <v>41010</v>
          </cell>
          <cell r="D828">
            <v>0.21000000089406967</v>
          </cell>
          <cell r="F828" t="str">
            <v>41010SO</v>
          </cell>
          <cell r="G828" t="str">
            <v>41010</v>
          </cell>
          <cell r="I828">
            <v>0.21000000089406967</v>
          </cell>
        </row>
        <row r="829">
          <cell r="A829" t="str">
            <v>41010TAXDEPR</v>
          </cell>
          <cell r="B829">
            <v>41010</v>
          </cell>
          <cell r="D829">
            <v>358379429</v>
          </cell>
          <cell r="F829" t="str">
            <v>41010TAXDEPR</v>
          </cell>
          <cell r="G829">
            <v>41010</v>
          </cell>
          <cell r="I829">
            <v>358379429</v>
          </cell>
        </row>
        <row r="830">
          <cell r="A830" t="str">
            <v>41010UT</v>
          </cell>
          <cell r="B830" t="str">
            <v>41010</v>
          </cell>
          <cell r="D830">
            <v>-18324534.659999996</v>
          </cell>
          <cell r="F830" t="str">
            <v>41010UT</v>
          </cell>
          <cell r="G830" t="str">
            <v>41010</v>
          </cell>
          <cell r="I830">
            <v>-18324534.659999996</v>
          </cell>
        </row>
        <row r="831">
          <cell r="A831" t="str">
            <v>41010WA</v>
          </cell>
          <cell r="B831" t="str">
            <v>41010</v>
          </cell>
          <cell r="D831">
            <v>-8034844.7799999937</v>
          </cell>
          <cell r="F831" t="str">
            <v>41010WA</v>
          </cell>
          <cell r="G831" t="str">
            <v>41010</v>
          </cell>
          <cell r="I831">
            <v>-8034844.7799999937</v>
          </cell>
        </row>
        <row r="832">
          <cell r="A832" t="str">
            <v>41010WYP</v>
          </cell>
          <cell r="B832" t="str">
            <v>41010</v>
          </cell>
          <cell r="D832">
            <v>-8083348.0799999982</v>
          </cell>
          <cell r="F832" t="str">
            <v>41010WYP</v>
          </cell>
          <cell r="G832" t="str">
            <v>41010</v>
          </cell>
          <cell r="I832">
            <v>-8083348.0799999982</v>
          </cell>
        </row>
        <row r="833">
          <cell r="A833" t="str">
            <v>41010WYU</v>
          </cell>
          <cell r="B833" t="str">
            <v>41010</v>
          </cell>
          <cell r="D833">
            <v>8115872</v>
          </cell>
          <cell r="F833" t="str">
            <v>41010WYU</v>
          </cell>
          <cell r="G833" t="str">
            <v>41010</v>
          </cell>
          <cell r="I833">
            <v>8115872</v>
          </cell>
        </row>
        <row r="834">
          <cell r="A834" t="str">
            <v>41110BADDEBT</v>
          </cell>
          <cell r="B834" t="str">
            <v>41110</v>
          </cell>
          <cell r="D834">
            <v>0.25</v>
          </cell>
          <cell r="F834" t="str">
            <v>41110BADDEBT</v>
          </cell>
          <cell r="G834" t="str">
            <v>41110</v>
          </cell>
          <cell r="I834">
            <v>0.25</v>
          </cell>
        </row>
        <row r="835">
          <cell r="A835" t="str">
            <v>41110CA</v>
          </cell>
          <cell r="B835" t="str">
            <v>41110</v>
          </cell>
          <cell r="D835">
            <v>-97784.969999999739</v>
          </cell>
          <cell r="F835" t="str">
            <v>41110CA</v>
          </cell>
          <cell r="G835" t="str">
            <v>41110</v>
          </cell>
          <cell r="I835">
            <v>-97784.969999999739</v>
          </cell>
        </row>
        <row r="836">
          <cell r="A836" t="str">
            <v>41110CIAC</v>
          </cell>
          <cell r="B836">
            <v>41110</v>
          </cell>
          <cell r="D836">
            <v>-22706563</v>
          </cell>
          <cell r="F836" t="str">
            <v>41110CIAC</v>
          </cell>
          <cell r="G836">
            <v>41110</v>
          </cell>
          <cell r="I836">
            <v>-22706563</v>
          </cell>
        </row>
        <row r="837">
          <cell r="A837" t="str">
            <v>41110FERC</v>
          </cell>
          <cell r="B837" t="str">
            <v>41110</v>
          </cell>
          <cell r="D837">
            <v>-46105.109999999986</v>
          </cell>
          <cell r="F837" t="str">
            <v>41110FERC</v>
          </cell>
          <cell r="G837" t="str">
            <v>41110</v>
          </cell>
          <cell r="I837">
            <v>-46105.109999999986</v>
          </cell>
        </row>
        <row r="838">
          <cell r="A838" t="str">
            <v>41110IBT</v>
          </cell>
          <cell r="B838" t="str">
            <v>41110</v>
          </cell>
          <cell r="D838">
            <v>-2.9129000031389296E-2</v>
          </cell>
          <cell r="F838" t="str">
            <v>41110IBT</v>
          </cell>
          <cell r="G838" t="str">
            <v>41110</v>
          </cell>
          <cell r="I838">
            <v>-2.9129000031389296E-2</v>
          </cell>
        </row>
        <row r="839">
          <cell r="A839" t="str">
            <v>41110ID</v>
          </cell>
          <cell r="B839" t="str">
            <v>41110</v>
          </cell>
          <cell r="D839">
            <v>-240965.58999999985</v>
          </cell>
          <cell r="F839" t="str">
            <v>41110ID</v>
          </cell>
          <cell r="G839" t="str">
            <v>41110</v>
          </cell>
          <cell r="I839">
            <v>-240965.58999999985</v>
          </cell>
        </row>
        <row r="840">
          <cell r="A840" t="str">
            <v>41110OR</v>
          </cell>
          <cell r="B840" t="str">
            <v>41110</v>
          </cell>
          <cell r="D840">
            <v>-4773752.8600000143</v>
          </cell>
          <cell r="F840" t="str">
            <v>41110OR</v>
          </cell>
          <cell r="G840" t="str">
            <v>41110</v>
          </cell>
          <cell r="I840">
            <v>-4773752.8600000143</v>
          </cell>
        </row>
        <row r="841">
          <cell r="A841" t="str">
            <v>41110OTHER</v>
          </cell>
          <cell r="B841" t="str">
            <v>41110</v>
          </cell>
          <cell r="D841">
            <v>388617.58000000007</v>
          </cell>
          <cell r="F841" t="str">
            <v>41110OTHER</v>
          </cell>
          <cell r="G841" t="str">
            <v>41110</v>
          </cell>
          <cell r="I841">
            <v>388617.58000000007</v>
          </cell>
        </row>
        <row r="842">
          <cell r="A842" t="str">
            <v>41110SCHMDEXP</v>
          </cell>
          <cell r="B842">
            <v>41110</v>
          </cell>
          <cell r="D842">
            <v>-213366673</v>
          </cell>
          <cell r="F842" t="str">
            <v>41110SCHMDEXP</v>
          </cell>
          <cell r="G842">
            <v>41110</v>
          </cell>
          <cell r="I842">
            <v>-213366673</v>
          </cell>
        </row>
        <row r="843">
          <cell r="A843" t="str">
            <v>41110SE</v>
          </cell>
          <cell r="B843" t="str">
            <v>41110</v>
          </cell>
          <cell r="D843">
            <v>-1692849.4634109978</v>
          </cell>
          <cell r="F843" t="str">
            <v>41110SE</v>
          </cell>
          <cell r="G843" t="str">
            <v>41110</v>
          </cell>
          <cell r="I843">
            <v>-1692849.4634109978</v>
          </cell>
        </row>
        <row r="844">
          <cell r="A844" t="str">
            <v>41110SG</v>
          </cell>
          <cell r="B844" t="str">
            <v>41110</v>
          </cell>
          <cell r="D844">
            <v>-997362.2349639996</v>
          </cell>
          <cell r="F844" t="str">
            <v>41110SG</v>
          </cell>
          <cell r="G844" t="str">
            <v>41110</v>
          </cell>
          <cell r="I844">
            <v>-997362.2349639996</v>
          </cell>
        </row>
        <row r="845">
          <cell r="A845" t="str">
            <v>41110SGCT</v>
          </cell>
          <cell r="B845" t="str">
            <v>41110</v>
          </cell>
          <cell r="D845">
            <v>-356220.475622</v>
          </cell>
          <cell r="F845" t="str">
            <v>41110SGCT</v>
          </cell>
          <cell r="G845" t="str">
            <v>41110</v>
          </cell>
          <cell r="I845">
            <v>-356220.475622</v>
          </cell>
        </row>
        <row r="846">
          <cell r="A846" t="str">
            <v>41110SNP</v>
          </cell>
          <cell r="B846" t="str">
            <v>41110</v>
          </cell>
          <cell r="D846">
            <v>-52459949.950000003</v>
          </cell>
          <cell r="F846" t="str">
            <v>41110SNP</v>
          </cell>
          <cell r="G846" t="str">
            <v>41110</v>
          </cell>
          <cell r="I846">
            <v>-52459949.950000003</v>
          </cell>
        </row>
        <row r="847">
          <cell r="A847" t="str">
            <v>41110SO</v>
          </cell>
          <cell r="B847" t="str">
            <v>41110</v>
          </cell>
          <cell r="D847">
            <v>-630048.01999999955</v>
          </cell>
          <cell r="F847" t="str">
            <v>41110SO</v>
          </cell>
          <cell r="G847" t="str">
            <v>41110</v>
          </cell>
          <cell r="I847">
            <v>-630048.01999999955</v>
          </cell>
        </row>
        <row r="848">
          <cell r="A848" t="str">
            <v>41110TROJD</v>
          </cell>
          <cell r="B848" t="str">
            <v>41110</v>
          </cell>
          <cell r="D848">
            <v>-633784.19441700005</v>
          </cell>
          <cell r="F848" t="str">
            <v>41110TROJD</v>
          </cell>
          <cell r="G848" t="str">
            <v>41110</v>
          </cell>
          <cell r="I848">
            <v>-633784.19441700005</v>
          </cell>
        </row>
        <row r="849">
          <cell r="A849" t="str">
            <v>41110UT</v>
          </cell>
          <cell r="B849" t="str">
            <v>41110</v>
          </cell>
          <cell r="D849">
            <v>-151098.67000000179</v>
          </cell>
          <cell r="F849" t="str">
            <v>41110UT</v>
          </cell>
          <cell r="G849" t="str">
            <v>41110</v>
          </cell>
          <cell r="I849">
            <v>-151098.67000000179</v>
          </cell>
        </row>
        <row r="850">
          <cell r="A850" t="str">
            <v>41110WA</v>
          </cell>
          <cell r="B850" t="str">
            <v>41110</v>
          </cell>
          <cell r="D850">
            <v>-141115.40999999642</v>
          </cell>
          <cell r="F850" t="str">
            <v>41110WA</v>
          </cell>
          <cell r="G850" t="str">
            <v>41110</v>
          </cell>
          <cell r="I850">
            <v>-141115.40999999642</v>
          </cell>
        </row>
        <row r="851">
          <cell r="A851" t="str">
            <v>41110WYP</v>
          </cell>
          <cell r="B851" t="str">
            <v>41110</v>
          </cell>
          <cell r="D851">
            <v>2518180.1199999973</v>
          </cell>
          <cell r="F851" t="str">
            <v>41110WYP</v>
          </cell>
          <cell r="G851" t="str">
            <v>41110</v>
          </cell>
          <cell r="I851">
            <v>2518180.1199999973</v>
          </cell>
        </row>
        <row r="852">
          <cell r="A852" t="str">
            <v>41110WYU</v>
          </cell>
          <cell r="B852" t="str">
            <v>41110</v>
          </cell>
          <cell r="D852">
            <v>-3943454</v>
          </cell>
          <cell r="F852" t="str">
            <v>41110WYU</v>
          </cell>
          <cell r="G852" t="str">
            <v>41110</v>
          </cell>
          <cell r="I852">
            <v>-3943454</v>
          </cell>
        </row>
        <row r="853">
          <cell r="A853" t="str">
            <v>41140DGU</v>
          </cell>
          <cell r="B853" t="str">
            <v>41140</v>
          </cell>
          <cell r="D853">
            <v>-1874204</v>
          </cell>
          <cell r="F853" t="str">
            <v>41140DGU</v>
          </cell>
          <cell r="G853" t="str">
            <v>41140</v>
          </cell>
          <cell r="I853">
            <v>-1874204</v>
          </cell>
        </row>
        <row r="854">
          <cell r="A854" t="str">
            <v>4118SE</v>
          </cell>
          <cell r="B854" t="str">
            <v>4118</v>
          </cell>
          <cell r="D854">
            <v>-9529488.379999999</v>
          </cell>
          <cell r="F854" t="str">
            <v>4118SE</v>
          </cell>
          <cell r="G854" t="str">
            <v>4118</v>
          </cell>
          <cell r="I854">
            <v>-9529488.379999999</v>
          </cell>
        </row>
        <row r="855">
          <cell r="A855" t="str">
            <v>419SNP</v>
          </cell>
          <cell r="B855" t="str">
            <v>419</v>
          </cell>
          <cell r="D855">
            <v>-87179425.879999906</v>
          </cell>
          <cell r="F855" t="str">
            <v>419SNP</v>
          </cell>
          <cell r="G855" t="str">
            <v>419</v>
          </cell>
          <cell r="I855">
            <v>-87179425.879999906</v>
          </cell>
        </row>
        <row r="856">
          <cell r="A856" t="str">
            <v>421CN</v>
          </cell>
          <cell r="B856" t="str">
            <v>421</v>
          </cell>
          <cell r="D856">
            <v>2168.9299999999998</v>
          </cell>
          <cell r="F856" t="str">
            <v>421CN</v>
          </cell>
          <cell r="G856" t="str">
            <v>421</v>
          </cell>
          <cell r="I856">
            <v>2168.9299999999998</v>
          </cell>
        </row>
        <row r="857">
          <cell r="A857" t="str">
            <v>421DGU</v>
          </cell>
          <cell r="B857" t="str">
            <v>421</v>
          </cell>
          <cell r="D857">
            <v>-378094.13</v>
          </cell>
          <cell r="F857" t="str">
            <v>421DGU</v>
          </cell>
          <cell r="G857" t="str">
            <v>421</v>
          </cell>
          <cell r="I857">
            <v>-378094.13</v>
          </cell>
        </row>
        <row r="858">
          <cell r="A858" t="str">
            <v>421OR</v>
          </cell>
          <cell r="B858" t="str">
            <v>421</v>
          </cell>
          <cell r="D858">
            <v>632763.39</v>
          </cell>
          <cell r="F858" t="str">
            <v>421OR</v>
          </cell>
          <cell r="G858" t="str">
            <v>421</v>
          </cell>
          <cell r="I858">
            <v>632763.39</v>
          </cell>
        </row>
        <row r="859">
          <cell r="A859" t="str">
            <v>421SG</v>
          </cell>
          <cell r="B859" t="str">
            <v>421</v>
          </cell>
          <cell r="D859">
            <v>-1911593.5</v>
          </cell>
          <cell r="F859" t="str">
            <v>421SG</v>
          </cell>
          <cell r="G859" t="str">
            <v>421</v>
          </cell>
          <cell r="I859">
            <v>-1911593.5</v>
          </cell>
        </row>
        <row r="860">
          <cell r="A860" t="str">
            <v>421SO</v>
          </cell>
          <cell r="B860" t="str">
            <v>421</v>
          </cell>
          <cell r="D860">
            <v>43844.31</v>
          </cell>
          <cell r="F860" t="str">
            <v>421SO</v>
          </cell>
          <cell r="G860" t="str">
            <v>421</v>
          </cell>
          <cell r="I860">
            <v>43844.31</v>
          </cell>
        </row>
        <row r="861">
          <cell r="A861" t="str">
            <v>421UT</v>
          </cell>
          <cell r="B861" t="str">
            <v>421</v>
          </cell>
          <cell r="D861">
            <v>-310282.49</v>
          </cell>
          <cell r="F861" t="str">
            <v>421UT</v>
          </cell>
          <cell r="G861" t="str">
            <v>421</v>
          </cell>
          <cell r="I861">
            <v>-310282.49</v>
          </cell>
        </row>
        <row r="862">
          <cell r="A862" t="str">
            <v>421WA</v>
          </cell>
          <cell r="B862" t="str">
            <v>421</v>
          </cell>
          <cell r="D862">
            <v>-200280.26</v>
          </cell>
          <cell r="F862" t="str">
            <v>421WA</v>
          </cell>
          <cell r="G862" t="str">
            <v>421</v>
          </cell>
          <cell r="I862">
            <v>-200280.26</v>
          </cell>
        </row>
        <row r="863">
          <cell r="A863" t="str">
            <v>421WYP</v>
          </cell>
          <cell r="B863" t="str">
            <v>421</v>
          </cell>
          <cell r="D863">
            <v>6248.8399999999965</v>
          </cell>
          <cell r="F863" t="str">
            <v>421WYP</v>
          </cell>
          <cell r="G863" t="str">
            <v>421</v>
          </cell>
          <cell r="I863">
            <v>6248.8399999999965</v>
          </cell>
        </row>
        <row r="864">
          <cell r="A864" t="str">
            <v>427SNP</v>
          </cell>
          <cell r="B864" t="str">
            <v>427</v>
          </cell>
          <cell r="D864">
            <v>0</v>
          </cell>
          <cell r="F864" t="str">
            <v>427SNP</v>
          </cell>
          <cell r="G864" t="str">
            <v>427</v>
          </cell>
          <cell r="I864">
            <v>0</v>
          </cell>
        </row>
        <row r="865">
          <cell r="A865" t="str">
            <v>428SNP</v>
          </cell>
          <cell r="B865" t="str">
            <v>428</v>
          </cell>
          <cell r="D865">
            <v>0</v>
          </cell>
          <cell r="F865" t="str">
            <v>428SNP</v>
          </cell>
          <cell r="G865" t="str">
            <v>428</v>
          </cell>
          <cell r="I865">
            <v>0</v>
          </cell>
        </row>
        <row r="866">
          <cell r="A866" t="str">
            <v>429SNP</v>
          </cell>
          <cell r="B866" t="str">
            <v>429</v>
          </cell>
          <cell r="D866">
            <v>0</v>
          </cell>
          <cell r="F866" t="str">
            <v>429SNP</v>
          </cell>
          <cell r="G866" t="str">
            <v>429</v>
          </cell>
          <cell r="I866">
            <v>0</v>
          </cell>
        </row>
        <row r="867">
          <cell r="A867" t="str">
            <v>4311UT</v>
          </cell>
          <cell r="B867">
            <v>4311</v>
          </cell>
          <cell r="D867">
            <v>0</v>
          </cell>
          <cell r="F867" t="str">
            <v>4311UT</v>
          </cell>
          <cell r="G867">
            <v>4311</v>
          </cell>
          <cell r="I867">
            <v>0</v>
          </cell>
        </row>
        <row r="868">
          <cell r="A868" t="str">
            <v>431SNP</v>
          </cell>
          <cell r="B868" t="str">
            <v>431</v>
          </cell>
          <cell r="D868">
            <v>0</v>
          </cell>
          <cell r="F868" t="str">
            <v>431SNP</v>
          </cell>
          <cell r="G868" t="str">
            <v>431</v>
          </cell>
          <cell r="I868">
            <v>0</v>
          </cell>
        </row>
        <row r="869">
          <cell r="A869" t="str">
            <v>432SNP</v>
          </cell>
          <cell r="B869" t="str">
            <v>432</v>
          </cell>
          <cell r="D869">
            <v>0</v>
          </cell>
          <cell r="F869" t="str">
            <v>432SNP</v>
          </cell>
          <cell r="G869" t="str">
            <v>432</v>
          </cell>
          <cell r="I869">
            <v>0</v>
          </cell>
        </row>
        <row r="870">
          <cell r="A870" t="str">
            <v>440CA</v>
          </cell>
          <cell r="B870" t="str">
            <v>440</v>
          </cell>
          <cell r="D870">
            <v>43617104.299999997</v>
          </cell>
          <cell r="F870" t="str">
            <v>440CA</v>
          </cell>
          <cell r="G870" t="str">
            <v>440</v>
          </cell>
          <cell r="I870">
            <v>43617104.299999997</v>
          </cell>
        </row>
        <row r="871">
          <cell r="A871" t="str">
            <v>440ID</v>
          </cell>
          <cell r="B871" t="str">
            <v>440</v>
          </cell>
          <cell r="D871">
            <v>58796079.489296906</v>
          </cell>
          <cell r="F871" t="str">
            <v>440ID</v>
          </cell>
          <cell r="G871" t="str">
            <v>440</v>
          </cell>
          <cell r="I871">
            <v>58796079.489296906</v>
          </cell>
        </row>
        <row r="872">
          <cell r="A872" t="str">
            <v>440OR</v>
          </cell>
          <cell r="B872" t="str">
            <v>440</v>
          </cell>
          <cell r="D872">
            <v>470259545.59999996</v>
          </cell>
          <cell r="F872" t="str">
            <v>440OR</v>
          </cell>
          <cell r="G872" t="str">
            <v>440</v>
          </cell>
          <cell r="I872">
            <v>470259545.59999996</v>
          </cell>
        </row>
        <row r="873">
          <cell r="A873" t="str">
            <v>440UT</v>
          </cell>
          <cell r="B873" t="str">
            <v>440</v>
          </cell>
          <cell r="D873">
            <v>571818209.40548444</v>
          </cell>
          <cell r="F873" t="str">
            <v>440UT</v>
          </cell>
          <cell r="G873" t="str">
            <v>440</v>
          </cell>
          <cell r="I873">
            <v>571818209.40548444</v>
          </cell>
        </row>
        <row r="874">
          <cell r="A874" t="str">
            <v>440WA</v>
          </cell>
          <cell r="B874" t="str">
            <v>440</v>
          </cell>
          <cell r="D874">
            <v>128648152.77463154</v>
          </cell>
          <cell r="F874" t="str">
            <v>440WA</v>
          </cell>
          <cell r="G874" t="str">
            <v>440</v>
          </cell>
          <cell r="I874">
            <v>128648152.77463154</v>
          </cell>
        </row>
        <row r="875">
          <cell r="A875" t="str">
            <v>440WYP</v>
          </cell>
          <cell r="B875" t="str">
            <v>440</v>
          </cell>
          <cell r="D875">
            <v>74794635.897945315</v>
          </cell>
          <cell r="F875" t="str">
            <v>440WYP</v>
          </cell>
          <cell r="G875" t="str">
            <v>440</v>
          </cell>
          <cell r="I875">
            <v>74794635.897945315</v>
          </cell>
        </row>
        <row r="876">
          <cell r="A876" t="str">
            <v>440WYU</v>
          </cell>
          <cell r="B876" t="str">
            <v>440</v>
          </cell>
          <cell r="D876">
            <v>11078991.699999999</v>
          </cell>
          <cell r="F876" t="str">
            <v>440WYU</v>
          </cell>
          <cell r="G876" t="str">
            <v>440</v>
          </cell>
          <cell r="I876">
            <v>11078991.699999999</v>
          </cell>
        </row>
        <row r="877">
          <cell r="A877" t="str">
            <v>442CA</v>
          </cell>
          <cell r="B877" t="str">
            <v>442</v>
          </cell>
          <cell r="D877">
            <v>41900357.600000001</v>
          </cell>
          <cell r="F877" t="str">
            <v>442CA</v>
          </cell>
          <cell r="G877" t="str">
            <v>442</v>
          </cell>
          <cell r="I877">
            <v>41900357.600000001</v>
          </cell>
        </row>
        <row r="878">
          <cell r="A878" t="str">
            <v>442ID</v>
          </cell>
          <cell r="B878" t="str">
            <v>442</v>
          </cell>
          <cell r="D878">
            <v>132534568.76002941</v>
          </cell>
          <cell r="F878" t="str">
            <v>442ID</v>
          </cell>
          <cell r="G878" t="str">
            <v>442</v>
          </cell>
          <cell r="I878">
            <v>132534568.76002941</v>
          </cell>
        </row>
        <row r="879">
          <cell r="A879" t="str">
            <v>442OR</v>
          </cell>
          <cell r="B879" t="str">
            <v>442</v>
          </cell>
          <cell r="D879">
            <v>459946153.89999998</v>
          </cell>
          <cell r="F879" t="str">
            <v>442OR</v>
          </cell>
          <cell r="G879" t="str">
            <v>442</v>
          </cell>
          <cell r="I879">
            <v>459946153.89999998</v>
          </cell>
        </row>
        <row r="880">
          <cell r="A880" t="str">
            <v>442UT</v>
          </cell>
          <cell r="B880" t="str">
            <v>442</v>
          </cell>
          <cell r="D880">
            <v>880499127.53830004</v>
          </cell>
          <cell r="F880" t="str">
            <v>442UT</v>
          </cell>
          <cell r="G880" t="str">
            <v>442</v>
          </cell>
          <cell r="I880">
            <v>880499127.53830004</v>
          </cell>
        </row>
        <row r="881">
          <cell r="A881" t="str">
            <v>442WA</v>
          </cell>
          <cell r="B881" t="str">
            <v>442</v>
          </cell>
          <cell r="D881">
            <v>157381971.38310727</v>
          </cell>
          <cell r="F881" t="str">
            <v>442WA</v>
          </cell>
          <cell r="G881" t="str">
            <v>442</v>
          </cell>
          <cell r="I881">
            <v>157381971.38310727</v>
          </cell>
        </row>
        <row r="882">
          <cell r="A882" t="str">
            <v>442WYP</v>
          </cell>
          <cell r="B882" t="str">
            <v>442</v>
          </cell>
          <cell r="D882">
            <v>348020140.88745826</v>
          </cell>
          <cell r="F882" t="str">
            <v>442WYP</v>
          </cell>
          <cell r="G882" t="str">
            <v>442</v>
          </cell>
          <cell r="I882">
            <v>348020140.88745826</v>
          </cell>
        </row>
        <row r="883">
          <cell r="A883" t="str">
            <v>442WYU</v>
          </cell>
          <cell r="B883" t="str">
            <v>442</v>
          </cell>
          <cell r="D883">
            <v>65411961.950000003</v>
          </cell>
          <cell r="F883" t="str">
            <v>442WYU</v>
          </cell>
          <cell r="G883" t="str">
            <v>442</v>
          </cell>
          <cell r="I883">
            <v>65411961.950000003</v>
          </cell>
        </row>
        <row r="884">
          <cell r="A884" t="str">
            <v>444CA</v>
          </cell>
          <cell r="B884" t="str">
            <v>444</v>
          </cell>
          <cell r="D884">
            <v>402486.5</v>
          </cell>
          <cell r="F884" t="str">
            <v>444CA</v>
          </cell>
          <cell r="G884" t="str">
            <v>444</v>
          </cell>
          <cell r="I884">
            <v>402486.5</v>
          </cell>
        </row>
        <row r="885">
          <cell r="A885" t="str">
            <v>444ID</v>
          </cell>
          <cell r="B885" t="str">
            <v>444</v>
          </cell>
          <cell r="D885">
            <v>422705.27256479062</v>
          </cell>
          <cell r="F885" t="str">
            <v>444ID</v>
          </cell>
          <cell r="G885" t="str">
            <v>444</v>
          </cell>
          <cell r="I885">
            <v>422705.27256479062</v>
          </cell>
        </row>
        <row r="886">
          <cell r="A886" t="str">
            <v>444OR</v>
          </cell>
          <cell r="B886" t="str">
            <v>444</v>
          </cell>
          <cell r="D886">
            <v>4744734.4000000004</v>
          </cell>
          <cell r="F886" t="str">
            <v>444OR</v>
          </cell>
          <cell r="G886" t="str">
            <v>444</v>
          </cell>
          <cell r="I886">
            <v>4744734.4000000004</v>
          </cell>
        </row>
        <row r="887">
          <cell r="A887" t="str">
            <v>444UT</v>
          </cell>
          <cell r="B887" t="str">
            <v>444</v>
          </cell>
          <cell r="D887">
            <v>10659789.47107167</v>
          </cell>
          <cell r="F887" t="str">
            <v>444UT</v>
          </cell>
          <cell r="G887" t="str">
            <v>444</v>
          </cell>
          <cell r="I887">
            <v>10659789.47107167</v>
          </cell>
        </row>
        <row r="888">
          <cell r="A888" t="str">
            <v>444WA</v>
          </cell>
          <cell r="B888" t="str">
            <v>444</v>
          </cell>
          <cell r="D888">
            <v>1090093.5931451693</v>
          </cell>
          <cell r="F888" t="str">
            <v>444WA</v>
          </cell>
          <cell r="G888" t="str">
            <v>444</v>
          </cell>
          <cell r="I888">
            <v>1090093.5931451693</v>
          </cell>
        </row>
        <row r="889">
          <cell r="A889" t="str">
            <v>444WYP</v>
          </cell>
          <cell r="B889" t="str">
            <v>444</v>
          </cell>
          <cell r="D889">
            <v>1922295.9358469907</v>
          </cell>
          <cell r="F889" t="str">
            <v>444WYP</v>
          </cell>
          <cell r="G889" t="str">
            <v>444</v>
          </cell>
          <cell r="I889">
            <v>1922295.9358469907</v>
          </cell>
        </row>
        <row r="890">
          <cell r="A890" t="str">
            <v>444WYU</v>
          </cell>
          <cell r="B890" t="str">
            <v>444</v>
          </cell>
          <cell r="D890">
            <v>274114.44</v>
          </cell>
          <cell r="F890" t="str">
            <v>444WYU</v>
          </cell>
          <cell r="G890" t="str">
            <v>444</v>
          </cell>
          <cell r="I890">
            <v>274114.44</v>
          </cell>
        </row>
        <row r="891">
          <cell r="A891" t="str">
            <v>445UT</v>
          </cell>
          <cell r="B891" t="str">
            <v>445</v>
          </cell>
          <cell r="D891">
            <v>18966182.529349323</v>
          </cell>
          <cell r="F891" t="str">
            <v>445UT</v>
          </cell>
          <cell r="G891" t="str">
            <v>445</v>
          </cell>
          <cell r="I891">
            <v>18966182.529349323</v>
          </cell>
        </row>
        <row r="892">
          <cell r="A892" t="str">
            <v>447FERC</v>
          </cell>
          <cell r="B892" t="str">
            <v>447</v>
          </cell>
          <cell r="D892">
            <v>7616877.73999999</v>
          </cell>
          <cell r="F892" t="str">
            <v>447FERC</v>
          </cell>
          <cell r="G892" t="str">
            <v>447</v>
          </cell>
          <cell r="I892">
            <v>7616877.73999999</v>
          </cell>
        </row>
        <row r="893">
          <cell r="A893" t="str">
            <v>447NPCSE</v>
          </cell>
          <cell r="B893" t="str">
            <v>447NPC</v>
          </cell>
          <cell r="D893">
            <v>9089074.8542970009</v>
          </cell>
          <cell r="F893" t="str">
            <v>447NPCSE</v>
          </cell>
          <cell r="G893" t="str">
            <v>447NPC</v>
          </cell>
          <cell r="I893">
            <v>9089074.8542970009</v>
          </cell>
        </row>
        <row r="894">
          <cell r="A894" t="str">
            <v>447NPCSG</v>
          </cell>
          <cell r="B894" t="str">
            <v>447NPC</v>
          </cell>
          <cell r="D894">
            <v>750117408.03183317</v>
          </cell>
          <cell r="F894" t="str">
            <v>447NPCSG</v>
          </cell>
          <cell r="G894" t="str">
            <v>447NPC</v>
          </cell>
          <cell r="I894">
            <v>750117408.03183317</v>
          </cell>
        </row>
        <row r="895">
          <cell r="A895" t="str">
            <v>447OR</v>
          </cell>
          <cell r="B895" t="str">
            <v>447</v>
          </cell>
          <cell r="D895">
            <v>975764.81</v>
          </cell>
          <cell r="F895" t="str">
            <v>447OR</v>
          </cell>
          <cell r="G895" t="str">
            <v>447</v>
          </cell>
          <cell r="I895">
            <v>975764.81</v>
          </cell>
        </row>
        <row r="896">
          <cell r="A896" t="str">
            <v>447WYP</v>
          </cell>
          <cell r="B896" t="str">
            <v>447</v>
          </cell>
          <cell r="D896">
            <v>33484.629999999997</v>
          </cell>
          <cell r="F896" t="str">
            <v>447WYP</v>
          </cell>
          <cell r="G896" t="str">
            <v>447</v>
          </cell>
          <cell r="I896">
            <v>33484.629999999997</v>
          </cell>
        </row>
        <row r="897">
          <cell r="A897" t="str">
            <v>450CA</v>
          </cell>
          <cell r="B897" t="str">
            <v>450</v>
          </cell>
          <cell r="D897">
            <v>208846.78</v>
          </cell>
          <cell r="F897" t="str">
            <v>450CA</v>
          </cell>
          <cell r="G897" t="str">
            <v>450</v>
          </cell>
          <cell r="I897">
            <v>208846.78</v>
          </cell>
        </row>
        <row r="898">
          <cell r="A898" t="str">
            <v>450ID</v>
          </cell>
          <cell r="B898" t="str">
            <v>450</v>
          </cell>
          <cell r="D898">
            <v>458581.74</v>
          </cell>
          <cell r="F898" t="str">
            <v>450ID</v>
          </cell>
          <cell r="G898" t="str">
            <v>450</v>
          </cell>
          <cell r="I898">
            <v>458581.74</v>
          </cell>
        </row>
        <row r="899">
          <cell r="A899" t="str">
            <v>450OR</v>
          </cell>
          <cell r="B899" t="str">
            <v>450</v>
          </cell>
          <cell r="D899">
            <v>2787706.1999999899</v>
          </cell>
          <cell r="F899" t="str">
            <v>450OR</v>
          </cell>
          <cell r="G899" t="str">
            <v>450</v>
          </cell>
          <cell r="I899">
            <v>2787706.1999999899</v>
          </cell>
        </row>
        <row r="900">
          <cell r="A900" t="str">
            <v>450UT</v>
          </cell>
          <cell r="B900" t="str">
            <v>450</v>
          </cell>
          <cell r="D900">
            <v>2900903.68</v>
          </cell>
          <cell r="F900" t="str">
            <v>450UT</v>
          </cell>
          <cell r="G900" t="str">
            <v>450</v>
          </cell>
          <cell r="I900">
            <v>2900903.68</v>
          </cell>
        </row>
        <row r="901">
          <cell r="A901" t="str">
            <v>450WA</v>
          </cell>
          <cell r="B901" t="str">
            <v>450</v>
          </cell>
          <cell r="D901">
            <v>519827.02</v>
          </cell>
          <cell r="F901" t="str">
            <v>450WA</v>
          </cell>
          <cell r="G901" t="str">
            <v>450</v>
          </cell>
          <cell r="I901">
            <v>519827.02</v>
          </cell>
        </row>
        <row r="902">
          <cell r="A902" t="str">
            <v>450WYP</v>
          </cell>
          <cell r="B902" t="str">
            <v>450</v>
          </cell>
          <cell r="D902">
            <v>496669.64</v>
          </cell>
          <cell r="F902" t="str">
            <v>450WYP</v>
          </cell>
          <cell r="G902" t="str">
            <v>450</v>
          </cell>
          <cell r="I902">
            <v>496669.64</v>
          </cell>
        </row>
        <row r="903">
          <cell r="A903" t="str">
            <v>450WYU</v>
          </cell>
          <cell r="B903" t="str">
            <v>450</v>
          </cell>
          <cell r="D903">
            <v>114201.16</v>
          </cell>
          <cell r="F903" t="str">
            <v>450WYU</v>
          </cell>
          <cell r="G903" t="str">
            <v>450</v>
          </cell>
          <cell r="I903">
            <v>114201.16</v>
          </cell>
        </row>
        <row r="904">
          <cell r="A904" t="str">
            <v>451CA</v>
          </cell>
          <cell r="B904" t="str">
            <v>451</v>
          </cell>
          <cell r="D904">
            <v>128895.07</v>
          </cell>
          <cell r="F904" t="str">
            <v>451CA</v>
          </cell>
          <cell r="G904" t="str">
            <v>451</v>
          </cell>
          <cell r="I904">
            <v>128895.07</v>
          </cell>
        </row>
        <row r="905">
          <cell r="A905" t="str">
            <v>451ID</v>
          </cell>
          <cell r="B905" t="str">
            <v>451</v>
          </cell>
          <cell r="D905">
            <v>159519.91</v>
          </cell>
          <cell r="F905" t="str">
            <v>451ID</v>
          </cell>
          <cell r="G905" t="str">
            <v>451</v>
          </cell>
          <cell r="I905">
            <v>159519.91</v>
          </cell>
        </row>
        <row r="906">
          <cell r="A906" t="str">
            <v>451OR</v>
          </cell>
          <cell r="B906" t="str">
            <v>451</v>
          </cell>
          <cell r="D906">
            <v>2068655.49</v>
          </cell>
          <cell r="F906" t="str">
            <v>451OR</v>
          </cell>
          <cell r="G906" t="str">
            <v>451</v>
          </cell>
          <cell r="I906">
            <v>2068655.49</v>
          </cell>
        </row>
        <row r="907">
          <cell r="A907" t="str">
            <v>451SO</v>
          </cell>
          <cell r="B907" t="str">
            <v>451</v>
          </cell>
          <cell r="D907">
            <v>28158.35</v>
          </cell>
          <cell r="F907" t="str">
            <v>451SO</v>
          </cell>
          <cell r="G907" t="str">
            <v>451</v>
          </cell>
          <cell r="I907">
            <v>28158.35</v>
          </cell>
        </row>
        <row r="908">
          <cell r="A908" t="str">
            <v>451UT</v>
          </cell>
          <cell r="B908" t="str">
            <v>451</v>
          </cell>
          <cell r="D908">
            <v>3794961.2</v>
          </cell>
          <cell r="F908" t="str">
            <v>451UT</v>
          </cell>
          <cell r="G908" t="str">
            <v>451</v>
          </cell>
          <cell r="I908">
            <v>3794961.2</v>
          </cell>
        </row>
        <row r="909">
          <cell r="A909" t="str">
            <v>451WA</v>
          </cell>
          <cell r="B909" t="str">
            <v>451</v>
          </cell>
          <cell r="D909">
            <v>254086.02</v>
          </cell>
          <cell r="F909" t="str">
            <v>451WA</v>
          </cell>
          <cell r="G909" t="str">
            <v>451</v>
          </cell>
          <cell r="I909">
            <v>254086.02</v>
          </cell>
        </row>
        <row r="910">
          <cell r="A910" t="str">
            <v>451WYP</v>
          </cell>
          <cell r="B910" t="str">
            <v>451</v>
          </cell>
          <cell r="D910">
            <v>360131.19</v>
          </cell>
          <cell r="F910" t="str">
            <v>451WYP</v>
          </cell>
          <cell r="G910" t="str">
            <v>451</v>
          </cell>
          <cell r="I910">
            <v>360131.19</v>
          </cell>
        </row>
        <row r="911">
          <cell r="A911" t="str">
            <v>451WYU</v>
          </cell>
          <cell r="B911" t="str">
            <v>451</v>
          </cell>
          <cell r="D911">
            <v>285362.65000000002</v>
          </cell>
          <cell r="F911" t="str">
            <v>451WYU</v>
          </cell>
          <cell r="G911" t="str">
            <v>451</v>
          </cell>
          <cell r="I911">
            <v>285362.65000000002</v>
          </cell>
        </row>
        <row r="912">
          <cell r="A912" t="str">
            <v>453SG</v>
          </cell>
          <cell r="B912" t="str">
            <v>453</v>
          </cell>
          <cell r="D912">
            <v>26405.42</v>
          </cell>
          <cell r="F912" t="str">
            <v>453SG</v>
          </cell>
          <cell r="G912" t="str">
            <v>453</v>
          </cell>
          <cell r="I912">
            <v>26405.42</v>
          </cell>
        </row>
        <row r="913">
          <cell r="A913" t="str">
            <v>454CA</v>
          </cell>
          <cell r="B913" t="str">
            <v>454</v>
          </cell>
          <cell r="D913">
            <v>802741.76000000001</v>
          </cell>
          <cell r="F913" t="str">
            <v>454CA</v>
          </cell>
          <cell r="G913" t="str">
            <v>454</v>
          </cell>
          <cell r="I913">
            <v>802741.76000000001</v>
          </cell>
        </row>
        <row r="914">
          <cell r="A914" t="str">
            <v>454ID</v>
          </cell>
          <cell r="B914" t="str">
            <v>454</v>
          </cell>
          <cell r="D914">
            <v>310816.78000000003</v>
          </cell>
          <cell r="F914" t="str">
            <v>454ID</v>
          </cell>
          <cell r="G914" t="str">
            <v>454</v>
          </cell>
          <cell r="I914">
            <v>310816.78000000003</v>
          </cell>
        </row>
        <row r="915">
          <cell r="A915" t="str">
            <v>454OR</v>
          </cell>
          <cell r="B915" t="str">
            <v>454</v>
          </cell>
          <cell r="D915">
            <v>5228469.0699999901</v>
          </cell>
          <cell r="F915" t="str">
            <v>454OR</v>
          </cell>
          <cell r="G915" t="str">
            <v>454</v>
          </cell>
          <cell r="I915">
            <v>5228469.0699999901</v>
          </cell>
        </row>
        <row r="916">
          <cell r="A916" t="str">
            <v>454SG</v>
          </cell>
          <cell r="B916" t="str">
            <v>454</v>
          </cell>
          <cell r="D916">
            <v>5426451.1900000004</v>
          </cell>
          <cell r="F916" t="str">
            <v>454SG</v>
          </cell>
          <cell r="G916" t="str">
            <v>454</v>
          </cell>
          <cell r="I916">
            <v>5426451.1900000004</v>
          </cell>
        </row>
        <row r="917">
          <cell r="A917" t="str">
            <v>454SO</v>
          </cell>
          <cell r="B917" t="str">
            <v>454</v>
          </cell>
          <cell r="D917">
            <v>3262547.42</v>
          </cell>
          <cell r="F917" t="str">
            <v>454SO</v>
          </cell>
          <cell r="G917" t="str">
            <v>454</v>
          </cell>
          <cell r="I917">
            <v>3262547.42</v>
          </cell>
        </row>
        <row r="918">
          <cell r="A918" t="str">
            <v>454UT</v>
          </cell>
          <cell r="B918" t="str">
            <v>454</v>
          </cell>
          <cell r="D918">
            <v>3475404.14</v>
          </cell>
          <cell r="F918" t="str">
            <v>454UT</v>
          </cell>
          <cell r="G918" t="str">
            <v>454</v>
          </cell>
          <cell r="I918">
            <v>3475404.14</v>
          </cell>
        </row>
        <row r="919">
          <cell r="A919" t="str">
            <v>454WA</v>
          </cell>
          <cell r="B919" t="str">
            <v>454</v>
          </cell>
          <cell r="D919">
            <v>1650153.73</v>
          </cell>
          <cell r="F919" t="str">
            <v>454WA</v>
          </cell>
          <cell r="G919" t="str">
            <v>454</v>
          </cell>
          <cell r="I919">
            <v>1650153.73</v>
          </cell>
        </row>
        <row r="920">
          <cell r="A920" t="str">
            <v>454WYP</v>
          </cell>
          <cell r="B920" t="str">
            <v>454</v>
          </cell>
          <cell r="D920">
            <v>445998.72</v>
          </cell>
          <cell r="F920" t="str">
            <v>454WYP</v>
          </cell>
          <cell r="G920" t="str">
            <v>454</v>
          </cell>
          <cell r="I920">
            <v>445998.72</v>
          </cell>
        </row>
        <row r="921">
          <cell r="A921" t="str">
            <v>454WYU</v>
          </cell>
          <cell r="B921" t="str">
            <v>454</v>
          </cell>
          <cell r="D921">
            <v>-23157.47</v>
          </cell>
          <cell r="F921" t="str">
            <v>454WYU</v>
          </cell>
          <cell r="G921" t="str">
            <v>454</v>
          </cell>
          <cell r="I921">
            <v>-23157.47</v>
          </cell>
        </row>
        <row r="922">
          <cell r="A922" t="str">
            <v>456CA</v>
          </cell>
          <cell r="B922" t="str">
            <v>456</v>
          </cell>
          <cell r="D922">
            <v>-2058073.9699071862</v>
          </cell>
          <cell r="F922" t="str">
            <v>456CA</v>
          </cell>
          <cell r="G922" t="str">
            <v>456</v>
          </cell>
          <cell r="I922">
            <v>-2058073.9699071862</v>
          </cell>
        </row>
        <row r="923">
          <cell r="A923" t="str">
            <v>456ID</v>
          </cell>
          <cell r="B923" t="str">
            <v>456</v>
          </cell>
          <cell r="D923">
            <v>965.83</v>
          </cell>
          <cell r="F923" t="str">
            <v>456ID</v>
          </cell>
          <cell r="G923" t="str">
            <v>456</v>
          </cell>
          <cell r="I923">
            <v>965.83</v>
          </cell>
        </row>
        <row r="924">
          <cell r="A924" t="str">
            <v>456OR</v>
          </cell>
          <cell r="B924" t="str">
            <v>456</v>
          </cell>
          <cell r="D924">
            <v>-29537456.828018297</v>
          </cell>
          <cell r="F924" t="str">
            <v>456OR</v>
          </cell>
          <cell r="G924" t="str">
            <v>456</v>
          </cell>
          <cell r="I924">
            <v>-29537456.828018297</v>
          </cell>
        </row>
        <row r="925">
          <cell r="A925" t="str">
            <v>456OTHER</v>
          </cell>
          <cell r="B925" t="str">
            <v>456</v>
          </cell>
          <cell r="D925">
            <v>37347659.139999896</v>
          </cell>
          <cell r="F925" t="str">
            <v>456OTHER</v>
          </cell>
          <cell r="G925" t="str">
            <v>456</v>
          </cell>
          <cell r="I925">
            <v>37347659.139999896</v>
          </cell>
        </row>
        <row r="926">
          <cell r="A926" t="str">
            <v>456SE</v>
          </cell>
          <cell r="B926" t="str">
            <v>456</v>
          </cell>
          <cell r="D926">
            <v>16855924.289999902</v>
          </cell>
          <cell r="F926" t="str">
            <v>456SE</v>
          </cell>
          <cell r="G926" t="str">
            <v>456</v>
          </cell>
          <cell r="I926">
            <v>16855924.289999902</v>
          </cell>
        </row>
        <row r="927">
          <cell r="A927" t="str">
            <v>456SG</v>
          </cell>
          <cell r="B927" t="str">
            <v>456</v>
          </cell>
          <cell r="D927">
            <v>213403933.58761165</v>
          </cell>
          <cell r="F927" t="str">
            <v>456SG</v>
          </cell>
          <cell r="G927" t="str">
            <v>456</v>
          </cell>
          <cell r="I927">
            <v>213403933.58761165</v>
          </cell>
        </row>
        <row r="928">
          <cell r="A928" t="str">
            <v>456SO</v>
          </cell>
          <cell r="B928" t="str">
            <v>456</v>
          </cell>
          <cell r="D928">
            <v>-34898.869999999995</v>
          </cell>
          <cell r="F928" t="str">
            <v>456SO</v>
          </cell>
          <cell r="G928" t="str">
            <v>456</v>
          </cell>
          <cell r="I928">
            <v>-34898.869999999995</v>
          </cell>
        </row>
        <row r="929">
          <cell r="A929" t="str">
            <v>456UT</v>
          </cell>
          <cell r="B929" t="str">
            <v>456</v>
          </cell>
          <cell r="D929">
            <v>60558.94</v>
          </cell>
          <cell r="F929" t="str">
            <v>456UT</v>
          </cell>
          <cell r="G929" t="str">
            <v>456</v>
          </cell>
          <cell r="I929">
            <v>60558.94</v>
          </cell>
        </row>
        <row r="930">
          <cell r="A930" t="str">
            <v>456WA</v>
          </cell>
          <cell r="B930" t="str">
            <v>456</v>
          </cell>
          <cell r="D930">
            <v>-52188.18</v>
          </cell>
          <cell r="F930" t="str">
            <v>456WA</v>
          </cell>
          <cell r="G930" t="str">
            <v>456</v>
          </cell>
          <cell r="I930">
            <v>-52188.18</v>
          </cell>
        </row>
        <row r="931">
          <cell r="A931" t="str">
            <v>456WYP</v>
          </cell>
          <cell r="B931" t="str">
            <v>456</v>
          </cell>
          <cell r="D931">
            <v>205820</v>
          </cell>
          <cell r="F931" t="str">
            <v>456WYP</v>
          </cell>
          <cell r="G931" t="str">
            <v>456</v>
          </cell>
          <cell r="I931">
            <v>205820</v>
          </cell>
        </row>
        <row r="932">
          <cell r="A932" t="str">
            <v>500SNPPS</v>
          </cell>
          <cell r="B932" t="str">
            <v>500</v>
          </cell>
          <cell r="D932">
            <v>21532897.211338144</v>
          </cell>
          <cell r="F932" t="str">
            <v>500SNPPS</v>
          </cell>
          <cell r="G932" t="str">
            <v>500</v>
          </cell>
          <cell r="I932">
            <v>21532897.211338144</v>
          </cell>
        </row>
        <row r="933">
          <cell r="A933" t="str">
            <v>500SSGCH</v>
          </cell>
          <cell r="B933" t="str">
            <v>500</v>
          </cell>
          <cell r="D933">
            <v>1436700.5885964914</v>
          </cell>
          <cell r="F933" t="str">
            <v>500SSGCH</v>
          </cell>
          <cell r="G933" t="str">
            <v>500</v>
          </cell>
          <cell r="I933">
            <v>1436700.5885964914</v>
          </cell>
        </row>
        <row r="934">
          <cell r="A934" t="str">
            <v>501NPCSE</v>
          </cell>
          <cell r="B934" t="str">
            <v>501NPC</v>
          </cell>
          <cell r="D934">
            <v>606543622.98671424</v>
          </cell>
          <cell r="F934" t="str">
            <v>501NPCSE</v>
          </cell>
          <cell r="G934" t="str">
            <v>501NPC</v>
          </cell>
          <cell r="I934">
            <v>606543622.98671424</v>
          </cell>
        </row>
        <row r="935">
          <cell r="A935" t="str">
            <v>501NPCSSECH</v>
          </cell>
          <cell r="B935" t="str">
            <v>501NPC</v>
          </cell>
          <cell r="D935">
            <v>55584499.164008901</v>
          </cell>
          <cell r="F935" t="str">
            <v>501NPCSSECH</v>
          </cell>
          <cell r="G935" t="str">
            <v>501NPC</v>
          </cell>
          <cell r="I935">
            <v>55584499.164008901</v>
          </cell>
        </row>
        <row r="936">
          <cell r="A936" t="str">
            <v>501SE</v>
          </cell>
          <cell r="B936" t="str">
            <v>501</v>
          </cell>
          <cell r="D936">
            <v>13199336.479006214</v>
          </cell>
          <cell r="F936" t="str">
            <v>501SE</v>
          </cell>
          <cell r="G936" t="str">
            <v>501</v>
          </cell>
          <cell r="I936">
            <v>13199336.479006214</v>
          </cell>
        </row>
        <row r="937">
          <cell r="A937" t="str">
            <v>501SSECH</v>
          </cell>
          <cell r="B937" t="str">
            <v>501</v>
          </cell>
          <cell r="D937">
            <v>2190246.8245614041</v>
          </cell>
          <cell r="F937" t="str">
            <v>501SSECH</v>
          </cell>
          <cell r="G937" t="str">
            <v>501</v>
          </cell>
          <cell r="I937">
            <v>2190246.8245614041</v>
          </cell>
        </row>
        <row r="938">
          <cell r="A938" t="str">
            <v>502SNPPS</v>
          </cell>
          <cell r="B938" t="str">
            <v>502</v>
          </cell>
          <cell r="D938">
            <v>34262392.606495962</v>
          </cell>
          <cell r="F938" t="str">
            <v>502SNPPS</v>
          </cell>
          <cell r="G938" t="str">
            <v>502</v>
          </cell>
          <cell r="I938">
            <v>34262392.606495962</v>
          </cell>
        </row>
        <row r="939">
          <cell r="A939" t="str">
            <v>502SSGCH</v>
          </cell>
          <cell r="B939" t="str">
            <v>502</v>
          </cell>
          <cell r="D939">
            <v>4664156.8153508771</v>
          </cell>
          <cell r="F939" t="str">
            <v>502SSGCH</v>
          </cell>
          <cell r="G939" t="str">
            <v>502</v>
          </cell>
          <cell r="I939">
            <v>4664156.8153508771</v>
          </cell>
        </row>
        <row r="940">
          <cell r="A940" t="str">
            <v>503NPCSE</v>
          </cell>
          <cell r="B940" t="str">
            <v>503NPC</v>
          </cell>
          <cell r="D940">
            <v>4323672.3971389998</v>
          </cell>
          <cell r="F940" t="str">
            <v>503NPCSE</v>
          </cell>
          <cell r="G940" t="str">
            <v>503NPC</v>
          </cell>
          <cell r="I940">
            <v>4323672.3971389998</v>
          </cell>
        </row>
        <row r="941">
          <cell r="A941" t="str">
            <v>503SE</v>
          </cell>
          <cell r="B941">
            <v>503</v>
          </cell>
          <cell r="D941">
            <v>5165.1675006227069</v>
          </cell>
          <cell r="F941" t="str">
            <v>503SE</v>
          </cell>
          <cell r="G941">
            <v>503</v>
          </cell>
          <cell r="I941">
            <v>5165.1675006227069</v>
          </cell>
        </row>
        <row r="942">
          <cell r="A942" t="str">
            <v>505SNPPS</v>
          </cell>
          <cell r="B942" t="str">
            <v>505</v>
          </cell>
          <cell r="D942">
            <v>2854373.0710563767</v>
          </cell>
          <cell r="F942" t="str">
            <v>505SNPPS</v>
          </cell>
          <cell r="G942" t="str">
            <v>505</v>
          </cell>
          <cell r="I942">
            <v>2854373.0710563767</v>
          </cell>
        </row>
        <row r="943">
          <cell r="A943" t="str">
            <v>505SSGCH</v>
          </cell>
          <cell r="B943" t="str">
            <v>505</v>
          </cell>
          <cell r="D943">
            <v>1579911.9548245615</v>
          </cell>
          <cell r="F943" t="str">
            <v>505SSGCH</v>
          </cell>
          <cell r="G943" t="str">
            <v>505</v>
          </cell>
          <cell r="I943">
            <v>1579911.9548245615</v>
          </cell>
        </row>
        <row r="944">
          <cell r="A944" t="str">
            <v>506SNPPS</v>
          </cell>
          <cell r="B944" t="str">
            <v>506</v>
          </cell>
          <cell r="D944">
            <v>42830589.872593112</v>
          </cell>
          <cell r="F944" t="str">
            <v>506SNPPS</v>
          </cell>
          <cell r="G944" t="str">
            <v>506</v>
          </cell>
          <cell r="I944">
            <v>42830589.872593112</v>
          </cell>
        </row>
        <row r="945">
          <cell r="A945" t="str">
            <v>506SSGCH</v>
          </cell>
          <cell r="B945" t="str">
            <v>506</v>
          </cell>
          <cell r="D945">
            <v>3301693.3173370059</v>
          </cell>
          <cell r="F945" t="str">
            <v>506SSGCH</v>
          </cell>
          <cell r="G945" t="str">
            <v>506</v>
          </cell>
          <cell r="I945">
            <v>3301693.3173370059</v>
          </cell>
        </row>
        <row r="946">
          <cell r="A946" t="str">
            <v>507SNPPS</v>
          </cell>
          <cell r="B946" t="str">
            <v>507</v>
          </cell>
          <cell r="D946">
            <v>280045.72017543862</v>
          </cell>
          <cell r="F946" t="str">
            <v>507SNPPS</v>
          </cell>
          <cell r="G946" t="str">
            <v>507</v>
          </cell>
          <cell r="I946">
            <v>280045.72017543862</v>
          </cell>
        </row>
        <row r="947">
          <cell r="A947" t="str">
            <v>507SSGCH</v>
          </cell>
          <cell r="B947" t="str">
            <v>507</v>
          </cell>
          <cell r="D947">
            <v>3803.3021929824563</v>
          </cell>
          <cell r="F947" t="str">
            <v>507SSGCH</v>
          </cell>
          <cell r="G947" t="str">
            <v>507</v>
          </cell>
          <cell r="I947">
            <v>3803.3021929824563</v>
          </cell>
        </row>
        <row r="948">
          <cell r="A948" t="str">
            <v>510SNPPS</v>
          </cell>
          <cell r="B948" t="str">
            <v>510</v>
          </cell>
          <cell r="D948">
            <v>12526310.732512757</v>
          </cell>
          <cell r="F948" t="str">
            <v>510SNPPS</v>
          </cell>
          <cell r="G948" t="str">
            <v>510</v>
          </cell>
          <cell r="I948">
            <v>12526310.732512757</v>
          </cell>
        </row>
        <row r="949">
          <cell r="A949" t="str">
            <v>510SSGCH</v>
          </cell>
          <cell r="B949" t="str">
            <v>510</v>
          </cell>
          <cell r="D949">
            <v>1998932.3957564344</v>
          </cell>
          <cell r="F949" t="str">
            <v>510SSGCH</v>
          </cell>
          <cell r="G949" t="str">
            <v>510</v>
          </cell>
          <cell r="I949">
            <v>1998932.3957564344</v>
          </cell>
        </row>
        <row r="950">
          <cell r="A950" t="str">
            <v>511SNPPS</v>
          </cell>
          <cell r="B950" t="str">
            <v>511</v>
          </cell>
          <cell r="D950">
            <v>24066334.241130378</v>
          </cell>
          <cell r="F950" t="str">
            <v>511SNPPS</v>
          </cell>
          <cell r="G950" t="str">
            <v>511</v>
          </cell>
          <cell r="I950">
            <v>24066334.241130378</v>
          </cell>
        </row>
        <row r="951">
          <cell r="A951" t="str">
            <v>511SSGCH</v>
          </cell>
          <cell r="B951" t="str">
            <v>511</v>
          </cell>
          <cell r="D951">
            <v>1107624.8292137256</v>
          </cell>
          <cell r="F951" t="str">
            <v>511SSGCH</v>
          </cell>
          <cell r="G951" t="str">
            <v>511</v>
          </cell>
          <cell r="I951">
            <v>1107624.8292137256</v>
          </cell>
        </row>
        <row r="952">
          <cell r="A952" t="str">
            <v>512SNPPS</v>
          </cell>
          <cell r="B952" t="str">
            <v>512</v>
          </cell>
          <cell r="D952">
            <v>82016359.153276816</v>
          </cell>
          <cell r="F952" t="str">
            <v>512SNPPS</v>
          </cell>
          <cell r="G952" t="str">
            <v>512</v>
          </cell>
          <cell r="I952">
            <v>82016359.153276816</v>
          </cell>
        </row>
        <row r="953">
          <cell r="A953" t="str">
            <v>512SSGCH</v>
          </cell>
          <cell r="B953" t="str">
            <v>512</v>
          </cell>
          <cell r="D953">
            <v>6001879.0514579117</v>
          </cell>
          <cell r="F953" t="str">
            <v>512SSGCH</v>
          </cell>
          <cell r="G953" t="str">
            <v>512</v>
          </cell>
          <cell r="I953">
            <v>6001879.0514579117</v>
          </cell>
        </row>
        <row r="954">
          <cell r="A954" t="str">
            <v>513SNPPS</v>
          </cell>
          <cell r="B954" t="str">
            <v>513</v>
          </cell>
          <cell r="D954">
            <v>27843863.615949228</v>
          </cell>
          <cell r="F954" t="str">
            <v>513SNPPS</v>
          </cell>
          <cell r="G954" t="str">
            <v>513</v>
          </cell>
          <cell r="I954">
            <v>27843863.615949228</v>
          </cell>
        </row>
        <row r="955">
          <cell r="A955" t="str">
            <v>513SSGCH</v>
          </cell>
          <cell r="B955" t="str">
            <v>513</v>
          </cell>
          <cell r="D955">
            <v>1600821.058277172</v>
          </cell>
          <cell r="F955" t="str">
            <v>513SSGCH</v>
          </cell>
          <cell r="G955" t="str">
            <v>513</v>
          </cell>
          <cell r="I955">
            <v>1600821.058277172</v>
          </cell>
        </row>
        <row r="956">
          <cell r="A956" t="str">
            <v>514SNPPS</v>
          </cell>
          <cell r="B956" t="str">
            <v>514</v>
          </cell>
          <cell r="D956">
            <v>9335514.527012134</v>
          </cell>
          <cell r="F956" t="str">
            <v>514SNPPS</v>
          </cell>
          <cell r="G956" t="str">
            <v>514</v>
          </cell>
          <cell r="I956">
            <v>9335514.527012134</v>
          </cell>
        </row>
        <row r="957">
          <cell r="A957" t="str">
            <v>514SSGCH</v>
          </cell>
          <cell r="B957" t="str">
            <v>514</v>
          </cell>
          <cell r="D957">
            <v>3501073.8509448166</v>
          </cell>
          <cell r="F957" t="str">
            <v>514SSGCH</v>
          </cell>
          <cell r="G957" t="str">
            <v>514</v>
          </cell>
          <cell r="I957">
            <v>3501073.8509448166</v>
          </cell>
        </row>
        <row r="958">
          <cell r="A958" t="str">
            <v>535SNPPH-P</v>
          </cell>
          <cell r="B958" t="str">
            <v>535</v>
          </cell>
          <cell r="D958">
            <v>8141639.7301772311</v>
          </cell>
          <cell r="F958" t="str">
            <v>535SNPPH-P</v>
          </cell>
          <cell r="G958" t="str">
            <v>535</v>
          </cell>
          <cell r="I958">
            <v>8141639.7301772311</v>
          </cell>
        </row>
        <row r="959">
          <cell r="A959" t="str">
            <v>535SNPPH-U</v>
          </cell>
          <cell r="B959" t="str">
            <v>535</v>
          </cell>
          <cell r="D959">
            <v>1236839.2415375719</v>
          </cell>
          <cell r="F959" t="str">
            <v>535SNPPH-U</v>
          </cell>
          <cell r="G959" t="str">
            <v>535</v>
          </cell>
          <cell r="I959">
            <v>1236839.2415375719</v>
          </cell>
        </row>
        <row r="960">
          <cell r="A960" t="str">
            <v>536SNPPH-P</v>
          </cell>
          <cell r="B960" t="str">
            <v>536</v>
          </cell>
          <cell r="D960">
            <v>295286.38874268992</v>
          </cell>
          <cell r="F960" t="str">
            <v>536SNPPH-P</v>
          </cell>
          <cell r="G960" t="str">
            <v>536</v>
          </cell>
          <cell r="I960">
            <v>295286.38874268992</v>
          </cell>
        </row>
        <row r="961">
          <cell r="A961" t="str">
            <v>536SNPPH-U</v>
          </cell>
          <cell r="B961" t="str">
            <v>536</v>
          </cell>
          <cell r="D961">
            <v>8811.23778265486</v>
          </cell>
          <cell r="F961" t="str">
            <v>536SNPPH-U</v>
          </cell>
          <cell r="G961" t="str">
            <v>536</v>
          </cell>
          <cell r="I961">
            <v>8811.23778265486</v>
          </cell>
        </row>
        <row r="962">
          <cell r="A962" t="str">
            <v>537SNPPH-P</v>
          </cell>
          <cell r="B962" t="str">
            <v>537</v>
          </cell>
          <cell r="D962">
            <v>3685895.5409374158</v>
          </cell>
          <cell r="F962" t="str">
            <v>537SNPPH-P</v>
          </cell>
          <cell r="G962" t="str">
            <v>537</v>
          </cell>
          <cell r="I962">
            <v>3685895.5409374158</v>
          </cell>
        </row>
        <row r="963">
          <cell r="A963" t="str">
            <v>537SNPPH-U</v>
          </cell>
          <cell r="B963" t="str">
            <v>537</v>
          </cell>
          <cell r="D963">
            <v>397407.6037086143</v>
          </cell>
          <cell r="F963" t="str">
            <v>537SNPPH-U</v>
          </cell>
          <cell r="G963" t="str">
            <v>537</v>
          </cell>
          <cell r="I963">
            <v>397407.6037086143</v>
          </cell>
        </row>
        <row r="964">
          <cell r="A964" t="str">
            <v>539SNPPH-P</v>
          </cell>
          <cell r="B964" t="str">
            <v>539</v>
          </cell>
          <cell r="D964">
            <v>12128201.748018505</v>
          </cell>
          <cell r="F964" t="str">
            <v>539SNPPH-P</v>
          </cell>
          <cell r="G964" t="str">
            <v>539</v>
          </cell>
          <cell r="I964">
            <v>12128201.748018505</v>
          </cell>
        </row>
        <row r="965">
          <cell r="A965" t="str">
            <v>539SNPPH-U</v>
          </cell>
          <cell r="B965" t="str">
            <v>539</v>
          </cell>
          <cell r="D965">
            <v>6057602.698169074</v>
          </cell>
          <cell r="F965" t="str">
            <v>539SNPPH-U</v>
          </cell>
          <cell r="G965" t="str">
            <v>539</v>
          </cell>
          <cell r="I965">
            <v>6057602.698169074</v>
          </cell>
        </row>
        <row r="966">
          <cell r="A966" t="str">
            <v>540SNPPH-P</v>
          </cell>
          <cell r="B966" t="str">
            <v>540</v>
          </cell>
          <cell r="D966">
            <v>139326.89627655176</v>
          </cell>
          <cell r="F966" t="str">
            <v>540SNPPH-P</v>
          </cell>
          <cell r="G966" t="str">
            <v>540</v>
          </cell>
          <cell r="I966">
            <v>139326.89627655176</v>
          </cell>
        </row>
        <row r="967">
          <cell r="A967" t="str">
            <v>540SNPPH-U</v>
          </cell>
          <cell r="B967" t="str">
            <v>540</v>
          </cell>
          <cell r="D967">
            <v>-637.29633156342175</v>
          </cell>
          <cell r="F967" t="str">
            <v>540SNPPH-U</v>
          </cell>
          <cell r="G967" t="str">
            <v>540</v>
          </cell>
          <cell r="I967">
            <v>-637.29633156342175</v>
          </cell>
        </row>
        <row r="968">
          <cell r="A968" t="str">
            <v>541SNPPH-P</v>
          </cell>
          <cell r="B968" t="str">
            <v>541</v>
          </cell>
          <cell r="D968">
            <v>2661.2717262079891</v>
          </cell>
          <cell r="F968" t="str">
            <v>541SNPPH-P</v>
          </cell>
          <cell r="G968" t="str">
            <v>541</v>
          </cell>
          <cell r="I968">
            <v>2661.2717262079891</v>
          </cell>
        </row>
        <row r="969">
          <cell r="A969" t="str">
            <v>542SNPPH-P</v>
          </cell>
          <cell r="B969" t="str">
            <v>542</v>
          </cell>
          <cell r="D969">
            <v>1133754.5050174221</v>
          </cell>
          <cell r="F969" t="str">
            <v>542SNPPH-P</v>
          </cell>
          <cell r="G969" t="str">
            <v>542</v>
          </cell>
          <cell r="I969">
            <v>1133754.5050174221</v>
          </cell>
        </row>
        <row r="970">
          <cell r="A970" t="str">
            <v>542SNPPH-U</v>
          </cell>
          <cell r="B970" t="str">
            <v>542</v>
          </cell>
          <cell r="D970">
            <v>90370.904347426243</v>
          </cell>
          <cell r="F970" t="str">
            <v>542SNPPH-U</v>
          </cell>
          <cell r="G970" t="str">
            <v>542</v>
          </cell>
          <cell r="I970">
            <v>90370.904347426243</v>
          </cell>
        </row>
        <row r="971">
          <cell r="A971" t="str">
            <v>543SNPPH-P</v>
          </cell>
          <cell r="B971" t="str">
            <v>543</v>
          </cell>
          <cell r="D971">
            <v>1000833.5497447259</v>
          </cell>
          <cell r="F971" t="str">
            <v>543SNPPH-P</v>
          </cell>
          <cell r="G971" t="str">
            <v>543</v>
          </cell>
          <cell r="I971">
            <v>1000833.5497447259</v>
          </cell>
        </row>
        <row r="972">
          <cell r="A972" t="str">
            <v>543SNPPH-U</v>
          </cell>
          <cell r="B972" t="str">
            <v>543</v>
          </cell>
          <cell r="D972">
            <v>456569.73717557464</v>
          </cell>
          <cell r="F972" t="str">
            <v>543SNPPH-U</v>
          </cell>
          <cell r="G972" t="str">
            <v>543</v>
          </cell>
          <cell r="I972">
            <v>456569.73717557464</v>
          </cell>
        </row>
        <row r="973">
          <cell r="A973" t="str">
            <v>544SNPPH-P</v>
          </cell>
          <cell r="B973" t="str">
            <v>544</v>
          </cell>
          <cell r="D973">
            <v>1096931.8489415774</v>
          </cell>
          <cell r="F973" t="str">
            <v>544SNPPH-P</v>
          </cell>
          <cell r="G973" t="str">
            <v>544</v>
          </cell>
          <cell r="I973">
            <v>1096931.8489415774</v>
          </cell>
        </row>
        <row r="974">
          <cell r="A974" t="str">
            <v>544SNPPH-U</v>
          </cell>
          <cell r="B974" t="str">
            <v>544</v>
          </cell>
          <cell r="D974">
            <v>527700.37269580143</v>
          </cell>
          <cell r="F974" t="str">
            <v>544SNPPH-U</v>
          </cell>
          <cell r="G974" t="str">
            <v>544</v>
          </cell>
          <cell r="I974">
            <v>527700.37269580143</v>
          </cell>
        </row>
        <row r="975">
          <cell r="A975" t="str">
            <v>545SNPPH-P</v>
          </cell>
          <cell r="B975" t="str">
            <v>545</v>
          </cell>
          <cell r="D975">
            <v>1456903.3774571901</v>
          </cell>
          <cell r="F975" t="str">
            <v>545SNPPH-P</v>
          </cell>
          <cell r="G975" t="str">
            <v>545</v>
          </cell>
          <cell r="I975">
            <v>1456903.3774571901</v>
          </cell>
        </row>
        <row r="976">
          <cell r="A976" t="str">
            <v>545SNPPH-U</v>
          </cell>
          <cell r="B976" t="str">
            <v>545</v>
          </cell>
          <cell r="D976">
            <v>702310.00698724913</v>
          </cell>
          <cell r="F976" t="str">
            <v>545SNPPH-U</v>
          </cell>
          <cell r="G976" t="str">
            <v>545</v>
          </cell>
          <cell r="I976">
            <v>702310.00698724913</v>
          </cell>
        </row>
        <row r="977">
          <cell r="A977" t="str">
            <v>546SNPPO</v>
          </cell>
          <cell r="B977" t="str">
            <v>546</v>
          </cell>
          <cell r="D977">
            <v>226707.75480356574</v>
          </cell>
          <cell r="F977" t="str">
            <v>546SNPPO</v>
          </cell>
          <cell r="G977" t="str">
            <v>546</v>
          </cell>
          <cell r="I977">
            <v>226707.75480356574</v>
          </cell>
        </row>
        <row r="978">
          <cell r="A978" t="str">
            <v>547NPCSE</v>
          </cell>
          <cell r="B978" t="str">
            <v>547NPC</v>
          </cell>
          <cell r="D978">
            <v>408468320.20862412</v>
          </cell>
          <cell r="F978" t="str">
            <v>547NPCSE</v>
          </cell>
          <cell r="G978" t="str">
            <v>547NPC</v>
          </cell>
          <cell r="I978">
            <v>408468320.20862412</v>
          </cell>
        </row>
        <row r="979">
          <cell r="A979" t="str">
            <v>547NPCSSECT</v>
          </cell>
          <cell r="B979" t="str">
            <v>547NPC</v>
          </cell>
          <cell r="D979">
            <v>6435713.4186791545</v>
          </cell>
          <cell r="F979" t="str">
            <v>547NPCSSECT</v>
          </cell>
          <cell r="G979" t="str">
            <v>547NPC</v>
          </cell>
          <cell r="I979">
            <v>6435713.4186791545</v>
          </cell>
        </row>
        <row r="980">
          <cell r="A980" t="str">
            <v>548SNPPO</v>
          </cell>
          <cell r="B980" t="str">
            <v>548</v>
          </cell>
          <cell r="D980">
            <v>15231302.420025619</v>
          </cell>
          <cell r="F980" t="str">
            <v>548SNPPO</v>
          </cell>
          <cell r="G980" t="str">
            <v>548</v>
          </cell>
          <cell r="I980">
            <v>15231302.420025619</v>
          </cell>
        </row>
        <row r="981">
          <cell r="A981" t="str">
            <v>548SSGCT</v>
          </cell>
          <cell r="B981" t="str">
            <v>548</v>
          </cell>
          <cell r="D981">
            <v>1664930.0323422034</v>
          </cell>
          <cell r="F981" t="str">
            <v>548SSGCT</v>
          </cell>
          <cell r="G981" t="str">
            <v>548</v>
          </cell>
          <cell r="I981">
            <v>1664930.0323422034</v>
          </cell>
        </row>
        <row r="982">
          <cell r="A982" t="str">
            <v>549SNPPO</v>
          </cell>
          <cell r="B982" t="str">
            <v>549</v>
          </cell>
          <cell r="D982">
            <v>30522462.126656495</v>
          </cell>
          <cell r="F982" t="str">
            <v>549SNPPO</v>
          </cell>
          <cell r="G982" t="str">
            <v>549</v>
          </cell>
          <cell r="I982">
            <v>30522462.126656495</v>
          </cell>
        </row>
        <row r="983">
          <cell r="A983" t="str">
            <v>550SNPPO</v>
          </cell>
          <cell r="B983" t="str">
            <v>550</v>
          </cell>
          <cell r="D983">
            <v>2228519.0907877171</v>
          </cell>
          <cell r="F983" t="str">
            <v>550SNPPO</v>
          </cell>
          <cell r="G983" t="str">
            <v>550</v>
          </cell>
          <cell r="I983">
            <v>2228519.0907877171</v>
          </cell>
        </row>
        <row r="984">
          <cell r="A984" t="str">
            <v>550SSGCT</v>
          </cell>
          <cell r="B984" t="str">
            <v>550</v>
          </cell>
          <cell r="D984">
            <v>0.15500666573643684</v>
          </cell>
          <cell r="F984" t="str">
            <v>550SSGCT</v>
          </cell>
          <cell r="G984" t="str">
            <v>550</v>
          </cell>
          <cell r="I984">
            <v>0.15500666573643684</v>
          </cell>
        </row>
        <row r="985">
          <cell r="A985" t="str">
            <v>552SNPPO</v>
          </cell>
          <cell r="B985" t="str">
            <v>552</v>
          </cell>
          <cell r="D985">
            <v>991562.78463024483</v>
          </cell>
          <cell r="F985" t="str">
            <v>552SNPPO</v>
          </cell>
          <cell r="G985" t="str">
            <v>552</v>
          </cell>
          <cell r="I985">
            <v>991562.78463024483</v>
          </cell>
        </row>
        <row r="986">
          <cell r="A986" t="str">
            <v>552SSGCT</v>
          </cell>
          <cell r="B986" t="str">
            <v>552</v>
          </cell>
          <cell r="D986">
            <v>123595.70007056594</v>
          </cell>
          <cell r="F986" t="str">
            <v>552SSGCT</v>
          </cell>
          <cell r="G986" t="str">
            <v>552</v>
          </cell>
          <cell r="I986">
            <v>123595.70007056594</v>
          </cell>
        </row>
        <row r="987">
          <cell r="A987" t="str">
            <v>553SNPPO</v>
          </cell>
          <cell r="B987" t="str">
            <v>553</v>
          </cell>
          <cell r="D987">
            <v>7482873.4829308996</v>
          </cell>
          <cell r="F987" t="str">
            <v>553SNPPO</v>
          </cell>
          <cell r="G987" t="str">
            <v>553</v>
          </cell>
          <cell r="I987">
            <v>7482873.4829308996</v>
          </cell>
        </row>
        <row r="988">
          <cell r="A988" t="str">
            <v>553SSGCT</v>
          </cell>
          <cell r="B988" t="str">
            <v>553</v>
          </cell>
          <cell r="D988">
            <v>705944.78550831508</v>
          </cell>
          <cell r="F988" t="str">
            <v>553SSGCT</v>
          </cell>
          <cell r="G988" t="str">
            <v>553</v>
          </cell>
          <cell r="I988">
            <v>705944.78550831508</v>
          </cell>
        </row>
        <row r="989">
          <cell r="A989" t="str">
            <v>554SNPPO</v>
          </cell>
          <cell r="B989" t="str">
            <v>554</v>
          </cell>
          <cell r="D989">
            <v>139330.61773492137</v>
          </cell>
          <cell r="F989" t="str">
            <v>554SNPPO</v>
          </cell>
          <cell r="G989" t="str">
            <v>554</v>
          </cell>
          <cell r="I989">
            <v>139330.61773492137</v>
          </cell>
        </row>
        <row r="990">
          <cell r="A990" t="str">
            <v>554SSGCT</v>
          </cell>
          <cell r="B990" t="str">
            <v>554</v>
          </cell>
          <cell r="D990">
            <v>226280.32794240338</v>
          </cell>
          <cell r="F990" t="str">
            <v>554SSGCT</v>
          </cell>
          <cell r="G990" t="str">
            <v>554</v>
          </cell>
          <cell r="I990">
            <v>226280.32794240338</v>
          </cell>
        </row>
        <row r="991">
          <cell r="A991" t="str">
            <v>555ID</v>
          </cell>
          <cell r="B991" t="str">
            <v>555</v>
          </cell>
          <cell r="D991">
            <v>553731</v>
          </cell>
          <cell r="F991" t="str">
            <v>555ID</v>
          </cell>
          <cell r="G991" t="str">
            <v>555</v>
          </cell>
          <cell r="I991">
            <v>553731</v>
          </cell>
        </row>
        <row r="992">
          <cell r="A992" t="str">
            <v>555NPCSE</v>
          </cell>
          <cell r="B992" t="str">
            <v>555NPC</v>
          </cell>
          <cell r="D992">
            <v>51440733.898992971</v>
          </cell>
          <cell r="F992" t="str">
            <v>555NPCSE</v>
          </cell>
          <cell r="G992" t="str">
            <v>555NPC</v>
          </cell>
          <cell r="I992">
            <v>51440733.898992971</v>
          </cell>
        </row>
        <row r="993">
          <cell r="A993" t="str">
            <v>555NPCSG</v>
          </cell>
          <cell r="B993" t="str">
            <v>555NPC</v>
          </cell>
          <cell r="D993">
            <v>474048021.22038698</v>
          </cell>
          <cell r="F993" t="str">
            <v>555NPCSG</v>
          </cell>
          <cell r="G993" t="str">
            <v>555NPC</v>
          </cell>
          <cell r="I993">
            <v>474048021.22038698</v>
          </cell>
        </row>
        <row r="994">
          <cell r="A994" t="str">
            <v>555NPCSSGC</v>
          </cell>
          <cell r="B994" t="str">
            <v>555NPC</v>
          </cell>
          <cell r="D994">
            <v>0</v>
          </cell>
          <cell r="F994" t="str">
            <v>555NPCSSGC</v>
          </cell>
          <cell r="G994" t="str">
            <v>555NPC</v>
          </cell>
          <cell r="I994">
            <v>0</v>
          </cell>
        </row>
        <row r="995">
          <cell r="A995" t="str">
            <v>555OR</v>
          </cell>
          <cell r="B995" t="str">
            <v>555</v>
          </cell>
          <cell r="D995">
            <v>-4162064</v>
          </cell>
          <cell r="F995" t="str">
            <v>555OR</v>
          </cell>
          <cell r="G995" t="str">
            <v>555</v>
          </cell>
          <cell r="I995">
            <v>-4162064</v>
          </cell>
        </row>
        <row r="996">
          <cell r="A996" t="str">
            <v>555WA</v>
          </cell>
          <cell r="B996" t="str">
            <v>555</v>
          </cell>
          <cell r="D996">
            <v>-1269727</v>
          </cell>
          <cell r="F996" t="str">
            <v>555WA</v>
          </cell>
          <cell r="G996" t="str">
            <v>555</v>
          </cell>
          <cell r="I996">
            <v>-1269727</v>
          </cell>
        </row>
        <row r="997">
          <cell r="A997" t="str">
            <v>556SG</v>
          </cell>
          <cell r="B997" t="str">
            <v>556</v>
          </cell>
          <cell r="D997">
            <v>2090156.2873622652</v>
          </cell>
          <cell r="F997" t="str">
            <v>556SG</v>
          </cell>
          <cell r="G997" t="str">
            <v>556</v>
          </cell>
          <cell r="I997">
            <v>2090156.2873622652</v>
          </cell>
        </row>
        <row r="998">
          <cell r="A998" t="str">
            <v>557ID</v>
          </cell>
          <cell r="B998" t="str">
            <v>557</v>
          </cell>
          <cell r="D998">
            <v>6171934.6545260344</v>
          </cell>
          <cell r="F998" t="str">
            <v>557ID</v>
          </cell>
          <cell r="G998" t="str">
            <v>557</v>
          </cell>
          <cell r="I998">
            <v>6171934.6545260344</v>
          </cell>
        </row>
        <row r="999">
          <cell r="A999" t="str">
            <v>557OR</v>
          </cell>
          <cell r="B999" t="str">
            <v>557</v>
          </cell>
          <cell r="D999">
            <v>-55609.20288384513</v>
          </cell>
          <cell r="F999" t="str">
            <v>557OR</v>
          </cell>
          <cell r="G999" t="str">
            <v>557</v>
          </cell>
          <cell r="I999">
            <v>-55609.20288384513</v>
          </cell>
        </row>
        <row r="1000">
          <cell r="A1000" t="str">
            <v>557SG</v>
          </cell>
          <cell r="B1000" t="str">
            <v>557</v>
          </cell>
          <cell r="D1000">
            <v>39602156.728872001</v>
          </cell>
          <cell r="F1000" t="str">
            <v>557SG</v>
          </cell>
          <cell r="G1000" t="str">
            <v>557</v>
          </cell>
          <cell r="I1000">
            <v>39602156.728872001</v>
          </cell>
        </row>
        <row r="1001">
          <cell r="A1001" t="str">
            <v>557SGCT</v>
          </cell>
          <cell r="B1001" t="str">
            <v>557</v>
          </cell>
          <cell r="D1001">
            <v>1159889.1601602137</v>
          </cell>
          <cell r="F1001" t="str">
            <v>557SGCT</v>
          </cell>
          <cell r="G1001" t="str">
            <v>557</v>
          </cell>
          <cell r="I1001">
            <v>1159889.1601602137</v>
          </cell>
        </row>
        <row r="1002">
          <cell r="A1002" t="str">
            <v>557SSGCT</v>
          </cell>
          <cell r="B1002" t="str">
            <v>557</v>
          </cell>
          <cell r="D1002">
            <v>1298.2047624953993</v>
          </cell>
          <cell r="F1002" t="str">
            <v>557SSGCT</v>
          </cell>
          <cell r="G1002" t="str">
            <v>557</v>
          </cell>
          <cell r="I1002">
            <v>1298.2047624953993</v>
          </cell>
        </row>
        <row r="1003">
          <cell r="A1003" t="str">
            <v>557WA</v>
          </cell>
          <cell r="B1003" t="str">
            <v>557</v>
          </cell>
          <cell r="D1003">
            <v>-100244.05714285714</v>
          </cell>
          <cell r="F1003" t="str">
            <v>557WA</v>
          </cell>
          <cell r="G1003" t="str">
            <v>557</v>
          </cell>
          <cell r="I1003">
            <v>-100244.05714285714</v>
          </cell>
        </row>
        <row r="1004">
          <cell r="A1004" t="str">
            <v>560SNPT</v>
          </cell>
          <cell r="B1004" t="str">
            <v>560</v>
          </cell>
          <cell r="D1004">
            <v>8227917.801773021</v>
          </cell>
          <cell r="F1004" t="str">
            <v>560SNPT</v>
          </cell>
          <cell r="G1004" t="str">
            <v>560</v>
          </cell>
          <cell r="I1004">
            <v>8227917.801773021</v>
          </cell>
        </row>
        <row r="1005">
          <cell r="A1005" t="str">
            <v>561SNPT</v>
          </cell>
          <cell r="B1005" t="str">
            <v>561</v>
          </cell>
          <cell r="D1005">
            <v>9055720.8481962811</v>
          </cell>
          <cell r="F1005" t="str">
            <v>561SNPT</v>
          </cell>
          <cell r="G1005" t="str">
            <v>561</v>
          </cell>
          <cell r="I1005">
            <v>9055720.8481962811</v>
          </cell>
        </row>
        <row r="1006">
          <cell r="A1006" t="str">
            <v>562SNPT</v>
          </cell>
          <cell r="B1006" t="str">
            <v>562</v>
          </cell>
          <cell r="D1006">
            <v>1964392.3837962509</v>
          </cell>
          <cell r="F1006" t="str">
            <v>562SNPT</v>
          </cell>
          <cell r="G1006" t="str">
            <v>562</v>
          </cell>
          <cell r="I1006">
            <v>1964392.3837962509</v>
          </cell>
        </row>
        <row r="1007">
          <cell r="A1007" t="str">
            <v>563SNPT</v>
          </cell>
          <cell r="B1007" t="str">
            <v>563</v>
          </cell>
          <cell r="D1007">
            <v>98953.915869121745</v>
          </cell>
          <cell r="F1007" t="str">
            <v>563SNPT</v>
          </cell>
          <cell r="G1007" t="str">
            <v>563</v>
          </cell>
          <cell r="I1007">
            <v>98953.915869121745</v>
          </cell>
        </row>
        <row r="1008">
          <cell r="A1008" t="str">
            <v>565NPCSE</v>
          </cell>
          <cell r="B1008" t="str">
            <v>565NPC</v>
          </cell>
          <cell r="D1008">
            <v>110282.4569629999</v>
          </cell>
          <cell r="F1008" t="str">
            <v>565NPCSE</v>
          </cell>
          <cell r="G1008" t="str">
            <v>565NPC</v>
          </cell>
          <cell r="I1008">
            <v>110282.4569629999</v>
          </cell>
        </row>
        <row r="1009">
          <cell r="A1009" t="str">
            <v>565NPCSG</v>
          </cell>
          <cell r="B1009" t="str">
            <v>565NPC</v>
          </cell>
          <cell r="D1009">
            <v>155720341.66024297</v>
          </cell>
          <cell r="F1009" t="str">
            <v>565NPCSG</v>
          </cell>
          <cell r="G1009" t="str">
            <v>565NPC</v>
          </cell>
          <cell r="I1009">
            <v>155720341.66024297</v>
          </cell>
        </row>
        <row r="1010">
          <cell r="A1010" t="str">
            <v>566SNPT</v>
          </cell>
          <cell r="B1010" t="str">
            <v>566</v>
          </cell>
          <cell r="D1010">
            <v>-65528.768390881829</v>
          </cell>
          <cell r="F1010" t="str">
            <v>566SNPT</v>
          </cell>
          <cell r="G1010" t="str">
            <v>566</v>
          </cell>
          <cell r="I1010">
            <v>-65528.768390881829</v>
          </cell>
        </row>
        <row r="1011">
          <cell r="A1011" t="str">
            <v>567SNPT</v>
          </cell>
          <cell r="B1011" t="str">
            <v>567</v>
          </cell>
          <cell r="D1011">
            <v>855530.95115929225</v>
          </cell>
          <cell r="F1011" t="str">
            <v>567SNPT</v>
          </cell>
          <cell r="G1011" t="str">
            <v>567</v>
          </cell>
          <cell r="I1011">
            <v>855530.95115929225</v>
          </cell>
        </row>
        <row r="1012">
          <cell r="A1012" t="str">
            <v>568SNPT</v>
          </cell>
          <cell r="B1012" t="str">
            <v>568</v>
          </cell>
          <cell r="D1012">
            <v>10865.498683571559</v>
          </cell>
          <cell r="F1012" t="str">
            <v>568SNPT</v>
          </cell>
          <cell r="G1012" t="str">
            <v>568</v>
          </cell>
          <cell r="I1012">
            <v>10865.498683571559</v>
          </cell>
        </row>
        <row r="1013">
          <cell r="A1013" t="str">
            <v>569SNPT</v>
          </cell>
          <cell r="B1013" t="str">
            <v>569</v>
          </cell>
          <cell r="D1013">
            <v>4250028.7499077609</v>
          </cell>
          <cell r="F1013" t="str">
            <v>569SNPT</v>
          </cell>
          <cell r="G1013" t="str">
            <v>569</v>
          </cell>
          <cell r="I1013">
            <v>4250028.7499077609</v>
          </cell>
        </row>
        <row r="1014">
          <cell r="A1014" t="str">
            <v>570SNPT</v>
          </cell>
          <cell r="B1014" t="str">
            <v>570</v>
          </cell>
          <cell r="D1014">
            <v>11449541.907812538</v>
          </cell>
          <cell r="F1014" t="str">
            <v>570SNPT</v>
          </cell>
          <cell r="G1014" t="str">
            <v>570</v>
          </cell>
          <cell r="I1014">
            <v>11449541.907812538</v>
          </cell>
        </row>
        <row r="1015">
          <cell r="A1015" t="str">
            <v>571SNPT</v>
          </cell>
          <cell r="B1015" t="str">
            <v>571</v>
          </cell>
          <cell r="D1015">
            <v>15872796.285430048</v>
          </cell>
          <cell r="F1015" t="str">
            <v>571SNPT</v>
          </cell>
          <cell r="G1015" t="str">
            <v>571</v>
          </cell>
          <cell r="I1015">
            <v>15872796.285430048</v>
          </cell>
        </row>
        <row r="1016">
          <cell r="A1016" t="str">
            <v>573SNPT</v>
          </cell>
          <cell r="B1016" t="str">
            <v>573</v>
          </cell>
          <cell r="D1016">
            <v>468154.38964339643</v>
          </cell>
          <cell r="F1016" t="str">
            <v>573SNPT</v>
          </cell>
          <cell r="G1016" t="str">
            <v>573</v>
          </cell>
          <cell r="I1016">
            <v>468154.38964339643</v>
          </cell>
        </row>
        <row r="1017">
          <cell r="A1017" t="str">
            <v>580CA</v>
          </cell>
          <cell r="B1017" t="str">
            <v>580</v>
          </cell>
          <cell r="D1017">
            <v>22875.19032388664</v>
          </cell>
          <cell r="F1017" t="str">
            <v>580CA</v>
          </cell>
          <cell r="G1017" t="str">
            <v>580</v>
          </cell>
          <cell r="I1017">
            <v>22875.19032388664</v>
          </cell>
        </row>
        <row r="1018">
          <cell r="A1018" t="str">
            <v>580ID</v>
          </cell>
          <cell r="B1018" t="str">
            <v>580</v>
          </cell>
          <cell r="D1018">
            <v>-43546.134008097171</v>
          </cell>
          <cell r="F1018" t="str">
            <v>580ID</v>
          </cell>
          <cell r="G1018" t="str">
            <v>580</v>
          </cell>
          <cell r="I1018">
            <v>-43546.134008097171</v>
          </cell>
        </row>
        <row r="1019">
          <cell r="A1019" t="str">
            <v>580OR</v>
          </cell>
          <cell r="B1019" t="str">
            <v>580</v>
          </cell>
          <cell r="D1019">
            <v>-20.707489878542511</v>
          </cell>
          <cell r="F1019" t="str">
            <v>580OR</v>
          </cell>
          <cell r="G1019" t="str">
            <v>580</v>
          </cell>
          <cell r="I1019">
            <v>-20.707489878542511</v>
          </cell>
        </row>
        <row r="1020">
          <cell r="A1020" t="str">
            <v>580SNPD</v>
          </cell>
          <cell r="B1020" t="str">
            <v>580</v>
          </cell>
          <cell r="D1020">
            <v>21564496.776631817</v>
          </cell>
          <cell r="F1020" t="str">
            <v>580SNPD</v>
          </cell>
          <cell r="G1020" t="str">
            <v>580</v>
          </cell>
          <cell r="I1020">
            <v>21564496.776631817</v>
          </cell>
        </row>
        <row r="1021">
          <cell r="A1021" t="str">
            <v>580UT</v>
          </cell>
          <cell r="B1021" t="str">
            <v>580</v>
          </cell>
          <cell r="D1021">
            <v>109276.62125877902</v>
          </cell>
          <cell r="F1021" t="str">
            <v>580UT</v>
          </cell>
          <cell r="G1021" t="str">
            <v>580</v>
          </cell>
          <cell r="I1021">
            <v>109276.62125877902</v>
          </cell>
        </row>
        <row r="1022">
          <cell r="A1022" t="str">
            <v>580WA</v>
          </cell>
          <cell r="B1022" t="str">
            <v>580</v>
          </cell>
          <cell r="D1022">
            <v>69092.772348178143</v>
          </cell>
          <cell r="F1022" t="str">
            <v>580WA</v>
          </cell>
          <cell r="G1022" t="str">
            <v>580</v>
          </cell>
          <cell r="I1022">
            <v>69092.772348178143</v>
          </cell>
        </row>
        <row r="1023">
          <cell r="A1023" t="str">
            <v>580WYP</v>
          </cell>
          <cell r="B1023" t="str">
            <v>580</v>
          </cell>
          <cell r="D1023">
            <v>20642.489874434523</v>
          </cell>
          <cell r="F1023" t="str">
            <v>580WYP</v>
          </cell>
          <cell r="G1023" t="str">
            <v>580</v>
          </cell>
          <cell r="I1023">
            <v>20642.489874434523</v>
          </cell>
        </row>
        <row r="1024">
          <cell r="A1024" t="str">
            <v>581SNPD</v>
          </cell>
          <cell r="B1024" t="str">
            <v>581</v>
          </cell>
          <cell r="D1024">
            <v>13628149.611165708</v>
          </cell>
          <cell r="F1024" t="str">
            <v>581SNPD</v>
          </cell>
          <cell r="G1024" t="str">
            <v>581</v>
          </cell>
          <cell r="I1024">
            <v>13628149.611165708</v>
          </cell>
        </row>
        <row r="1025">
          <cell r="A1025" t="str">
            <v>582CA</v>
          </cell>
          <cell r="B1025" t="str">
            <v>582</v>
          </cell>
          <cell r="D1025">
            <v>100235.20791994802</v>
          </cell>
          <cell r="F1025" t="str">
            <v>582CA</v>
          </cell>
          <cell r="G1025" t="str">
            <v>582</v>
          </cell>
          <cell r="I1025">
            <v>100235.20791994802</v>
          </cell>
        </row>
        <row r="1026">
          <cell r="A1026" t="str">
            <v>582ID</v>
          </cell>
          <cell r="B1026" t="str">
            <v>582</v>
          </cell>
          <cell r="D1026">
            <v>263452.9391940661</v>
          </cell>
          <cell r="F1026" t="str">
            <v>582ID</v>
          </cell>
          <cell r="G1026" t="str">
            <v>582</v>
          </cell>
          <cell r="I1026">
            <v>263452.9391940661</v>
          </cell>
        </row>
        <row r="1027">
          <cell r="A1027" t="str">
            <v>582OR</v>
          </cell>
          <cell r="B1027" t="str">
            <v>582</v>
          </cell>
          <cell r="D1027">
            <v>1335811.9148957843</v>
          </cell>
          <cell r="F1027" t="str">
            <v>582OR</v>
          </cell>
          <cell r="G1027" t="str">
            <v>582</v>
          </cell>
          <cell r="I1027">
            <v>1335811.9148957843</v>
          </cell>
        </row>
        <row r="1028">
          <cell r="A1028" t="str">
            <v>582SNPD</v>
          </cell>
          <cell r="B1028" t="str">
            <v>582</v>
          </cell>
          <cell r="D1028">
            <v>27382.396937371115</v>
          </cell>
          <cell r="F1028" t="str">
            <v>582SNPD</v>
          </cell>
          <cell r="G1028" t="str">
            <v>582</v>
          </cell>
          <cell r="I1028">
            <v>27382.396937371115</v>
          </cell>
        </row>
        <row r="1029">
          <cell r="A1029" t="str">
            <v>582UT</v>
          </cell>
          <cell r="B1029" t="str">
            <v>582</v>
          </cell>
          <cell r="D1029">
            <v>2030253.7952934541</v>
          </cell>
          <cell r="F1029" t="str">
            <v>582UT</v>
          </cell>
          <cell r="G1029" t="str">
            <v>582</v>
          </cell>
          <cell r="I1029">
            <v>2030253.7952934541</v>
          </cell>
        </row>
        <row r="1030">
          <cell r="A1030" t="str">
            <v>582WA</v>
          </cell>
          <cell r="B1030" t="str">
            <v>582</v>
          </cell>
          <cell r="D1030">
            <v>340902.39797854179</v>
          </cell>
          <cell r="F1030" t="str">
            <v>582WA</v>
          </cell>
          <cell r="G1030" t="str">
            <v>582</v>
          </cell>
          <cell r="I1030">
            <v>340902.39797854179</v>
          </cell>
        </row>
        <row r="1031">
          <cell r="A1031" t="str">
            <v>582WYP</v>
          </cell>
          <cell r="B1031" t="str">
            <v>582</v>
          </cell>
          <cell r="D1031">
            <v>664455.73608594411</v>
          </cell>
          <cell r="F1031" t="str">
            <v>582WYP</v>
          </cell>
          <cell r="G1031" t="str">
            <v>582</v>
          </cell>
          <cell r="I1031">
            <v>664455.73608594411</v>
          </cell>
        </row>
        <row r="1032">
          <cell r="A1032" t="str">
            <v>583CA</v>
          </cell>
          <cell r="B1032" t="str">
            <v>583</v>
          </cell>
          <cell r="D1032">
            <v>359220.38997187145</v>
          </cell>
          <cell r="F1032" t="str">
            <v>583CA</v>
          </cell>
          <cell r="G1032" t="str">
            <v>583</v>
          </cell>
          <cell r="I1032">
            <v>359220.38997187145</v>
          </cell>
        </row>
        <row r="1033">
          <cell r="A1033" t="str">
            <v>583ID</v>
          </cell>
          <cell r="B1033" t="str">
            <v>583</v>
          </cell>
          <cell r="D1033">
            <v>171425.48535395745</v>
          </cell>
          <cell r="F1033" t="str">
            <v>583ID</v>
          </cell>
          <cell r="G1033" t="str">
            <v>583</v>
          </cell>
          <cell r="I1033">
            <v>171425.48535395745</v>
          </cell>
        </row>
        <row r="1034">
          <cell r="A1034" t="str">
            <v>583OR</v>
          </cell>
          <cell r="B1034" t="str">
            <v>583</v>
          </cell>
          <cell r="D1034">
            <v>2701390.2054475741</v>
          </cell>
          <cell r="F1034" t="str">
            <v>583OR</v>
          </cell>
          <cell r="G1034" t="str">
            <v>583</v>
          </cell>
          <cell r="I1034">
            <v>2701390.2054475741</v>
          </cell>
        </row>
        <row r="1035">
          <cell r="A1035" t="str">
            <v>583SNPD</v>
          </cell>
          <cell r="B1035" t="str">
            <v>583</v>
          </cell>
          <cell r="D1035">
            <v>14187.916365836469</v>
          </cell>
          <cell r="F1035" t="str">
            <v>583SNPD</v>
          </cell>
          <cell r="G1035" t="str">
            <v>583</v>
          </cell>
          <cell r="I1035">
            <v>14187.916365836469</v>
          </cell>
        </row>
        <row r="1036">
          <cell r="A1036" t="str">
            <v>583UT</v>
          </cell>
          <cell r="B1036" t="str">
            <v>583</v>
          </cell>
          <cell r="D1036">
            <v>1516372.9734672306</v>
          </cell>
          <cell r="F1036" t="str">
            <v>583UT</v>
          </cell>
          <cell r="G1036" t="str">
            <v>583</v>
          </cell>
          <cell r="I1036">
            <v>1516372.9734672306</v>
          </cell>
        </row>
        <row r="1037">
          <cell r="A1037" t="str">
            <v>583WA</v>
          </cell>
          <cell r="B1037" t="str">
            <v>583</v>
          </cell>
          <cell r="D1037">
            <v>408065.01961720758</v>
          </cell>
          <cell r="F1037" t="str">
            <v>583WA</v>
          </cell>
          <cell r="G1037" t="str">
            <v>583</v>
          </cell>
          <cell r="I1037">
            <v>408065.01961720758</v>
          </cell>
        </row>
        <row r="1038">
          <cell r="A1038" t="str">
            <v>583WYP</v>
          </cell>
          <cell r="B1038" t="str">
            <v>583</v>
          </cell>
          <cell r="D1038">
            <v>365449.13773724972</v>
          </cell>
          <cell r="F1038" t="str">
            <v>583WYP</v>
          </cell>
          <cell r="G1038" t="str">
            <v>583</v>
          </cell>
          <cell r="I1038">
            <v>365449.13773724972</v>
          </cell>
        </row>
        <row r="1039">
          <cell r="A1039" t="str">
            <v>583WYU</v>
          </cell>
          <cell r="B1039" t="str">
            <v>583</v>
          </cell>
          <cell r="D1039">
            <v>166934.27872732226</v>
          </cell>
          <cell r="F1039" t="str">
            <v>583WYU</v>
          </cell>
          <cell r="G1039" t="str">
            <v>583</v>
          </cell>
          <cell r="I1039">
            <v>166934.27872732226</v>
          </cell>
        </row>
        <row r="1040">
          <cell r="A1040" t="str">
            <v>584WYP</v>
          </cell>
          <cell r="B1040" t="str">
            <v>584</v>
          </cell>
          <cell r="D1040">
            <v>407.0789473684211</v>
          </cell>
          <cell r="F1040" t="str">
            <v>584WYP</v>
          </cell>
          <cell r="G1040" t="str">
            <v>584</v>
          </cell>
          <cell r="I1040">
            <v>407.0789473684211</v>
          </cell>
        </row>
        <row r="1041">
          <cell r="A1041" t="str">
            <v>585SNPD</v>
          </cell>
          <cell r="B1041" t="str">
            <v>585</v>
          </cell>
          <cell r="D1041">
            <v>241509.80260862794</v>
          </cell>
          <cell r="F1041" t="str">
            <v>585SNPD</v>
          </cell>
          <cell r="G1041" t="str">
            <v>585</v>
          </cell>
          <cell r="I1041">
            <v>241509.80260862794</v>
          </cell>
        </row>
        <row r="1042">
          <cell r="A1042" t="str">
            <v>586CA</v>
          </cell>
          <cell r="B1042" t="str">
            <v>586</v>
          </cell>
          <cell r="D1042">
            <v>227983.97784674671</v>
          </cell>
          <cell r="F1042" t="str">
            <v>586CA</v>
          </cell>
          <cell r="G1042" t="str">
            <v>586</v>
          </cell>
          <cell r="I1042">
            <v>227983.97784674671</v>
          </cell>
        </row>
        <row r="1043">
          <cell r="A1043" t="str">
            <v>586ID</v>
          </cell>
          <cell r="B1043" t="str">
            <v>586</v>
          </cell>
          <cell r="D1043">
            <v>362027.86080477637</v>
          </cell>
          <cell r="F1043" t="str">
            <v>586ID</v>
          </cell>
          <cell r="G1043" t="str">
            <v>586</v>
          </cell>
          <cell r="I1043">
            <v>362027.86080477637</v>
          </cell>
        </row>
        <row r="1044">
          <cell r="A1044" t="str">
            <v>586OR</v>
          </cell>
          <cell r="B1044" t="str">
            <v>586</v>
          </cell>
          <cell r="D1044">
            <v>2651211.7717294609</v>
          </cell>
          <cell r="F1044" t="str">
            <v>586OR</v>
          </cell>
          <cell r="G1044" t="str">
            <v>586</v>
          </cell>
          <cell r="I1044">
            <v>2651211.7717294609</v>
          </cell>
        </row>
        <row r="1045">
          <cell r="A1045" t="str">
            <v>586SNPD</v>
          </cell>
          <cell r="B1045" t="str">
            <v>586</v>
          </cell>
          <cell r="D1045">
            <v>1237573.0216232995</v>
          </cell>
          <cell r="F1045" t="str">
            <v>586SNPD</v>
          </cell>
          <cell r="G1045" t="str">
            <v>586</v>
          </cell>
          <cell r="I1045">
            <v>1237573.0216232995</v>
          </cell>
        </row>
        <row r="1046">
          <cell r="A1046" t="str">
            <v>586UT</v>
          </cell>
          <cell r="B1046" t="str">
            <v>586</v>
          </cell>
          <cell r="D1046">
            <v>1695491.034437543</v>
          </cell>
          <cell r="F1046" t="str">
            <v>586UT</v>
          </cell>
          <cell r="G1046" t="str">
            <v>586</v>
          </cell>
          <cell r="I1046">
            <v>1695491.034437543</v>
          </cell>
        </row>
        <row r="1047">
          <cell r="A1047" t="str">
            <v>586WA</v>
          </cell>
          <cell r="B1047" t="str">
            <v>586</v>
          </cell>
          <cell r="D1047">
            <v>794497.27791704494</v>
          </cell>
          <cell r="F1047" t="str">
            <v>586WA</v>
          </cell>
          <cell r="G1047" t="str">
            <v>586</v>
          </cell>
          <cell r="I1047">
            <v>794497.27791704494</v>
          </cell>
        </row>
        <row r="1048">
          <cell r="A1048" t="str">
            <v>586WYP</v>
          </cell>
          <cell r="B1048" t="str">
            <v>586</v>
          </cell>
          <cell r="D1048">
            <v>600064.26704465854</v>
          </cell>
          <cell r="F1048" t="str">
            <v>586WYP</v>
          </cell>
          <cell r="G1048" t="str">
            <v>586</v>
          </cell>
          <cell r="I1048">
            <v>600064.26704465854</v>
          </cell>
        </row>
        <row r="1049">
          <cell r="A1049" t="str">
            <v>586WYU</v>
          </cell>
          <cell r="B1049" t="str">
            <v>586</v>
          </cell>
          <cell r="D1049">
            <v>50154.123362078681</v>
          </cell>
          <cell r="F1049" t="str">
            <v>586WYU</v>
          </cell>
          <cell r="G1049" t="str">
            <v>586</v>
          </cell>
          <cell r="I1049">
            <v>50154.123362078681</v>
          </cell>
        </row>
        <row r="1050">
          <cell r="A1050" t="str">
            <v>587CA</v>
          </cell>
          <cell r="B1050" t="str">
            <v>587</v>
          </cell>
          <cell r="D1050">
            <v>653542.99046642415</v>
          </cell>
          <cell r="F1050" t="str">
            <v>587CA</v>
          </cell>
          <cell r="G1050" t="str">
            <v>587</v>
          </cell>
          <cell r="I1050">
            <v>653542.99046642415</v>
          </cell>
        </row>
        <row r="1051">
          <cell r="A1051" t="str">
            <v>587ID</v>
          </cell>
          <cell r="B1051" t="str">
            <v>587</v>
          </cell>
          <cell r="D1051">
            <v>751143.11806088814</v>
          </cell>
          <cell r="F1051" t="str">
            <v>587ID</v>
          </cell>
          <cell r="G1051" t="str">
            <v>587</v>
          </cell>
          <cell r="I1051">
            <v>751143.11806088814</v>
          </cell>
        </row>
        <row r="1052">
          <cell r="A1052" t="str">
            <v>587OR</v>
          </cell>
          <cell r="B1052" t="str">
            <v>587</v>
          </cell>
          <cell r="D1052">
            <v>3779688.3084450224</v>
          </cell>
          <cell r="F1052" t="str">
            <v>587OR</v>
          </cell>
          <cell r="G1052" t="str">
            <v>587</v>
          </cell>
          <cell r="I1052">
            <v>3779688.3084450224</v>
          </cell>
        </row>
        <row r="1053">
          <cell r="A1053" t="str">
            <v>587UT</v>
          </cell>
          <cell r="B1053" t="str">
            <v>587</v>
          </cell>
          <cell r="D1053">
            <v>4902229.7646036344</v>
          </cell>
          <cell r="F1053" t="str">
            <v>587UT</v>
          </cell>
          <cell r="G1053" t="str">
            <v>587</v>
          </cell>
          <cell r="I1053">
            <v>4902229.7646036344</v>
          </cell>
        </row>
        <row r="1054">
          <cell r="A1054" t="str">
            <v>587WA</v>
          </cell>
          <cell r="B1054" t="str">
            <v>587</v>
          </cell>
          <cell r="D1054">
            <v>830091.4415216099</v>
          </cell>
          <cell r="F1054" t="str">
            <v>587WA</v>
          </cell>
          <cell r="G1054" t="str">
            <v>587</v>
          </cell>
          <cell r="I1054">
            <v>830091.4415216099</v>
          </cell>
        </row>
        <row r="1055">
          <cell r="A1055" t="str">
            <v>587WYP</v>
          </cell>
          <cell r="B1055" t="str">
            <v>587</v>
          </cell>
          <cell r="D1055">
            <v>715406.11872784526</v>
          </cell>
          <cell r="F1055" t="str">
            <v>587WYP</v>
          </cell>
          <cell r="G1055" t="str">
            <v>587</v>
          </cell>
          <cell r="I1055">
            <v>715406.11872784526</v>
          </cell>
        </row>
        <row r="1056">
          <cell r="A1056" t="str">
            <v>587WYU</v>
          </cell>
          <cell r="B1056" t="str">
            <v>587</v>
          </cell>
          <cell r="D1056">
            <v>77937.652284125114</v>
          </cell>
          <cell r="F1056" t="str">
            <v>587WYU</v>
          </cell>
          <cell r="G1056" t="str">
            <v>587</v>
          </cell>
          <cell r="I1056">
            <v>77937.652284125114</v>
          </cell>
        </row>
        <row r="1057">
          <cell r="A1057" t="str">
            <v>588CA</v>
          </cell>
          <cell r="B1057" t="str">
            <v>588</v>
          </cell>
          <cell r="D1057">
            <v>78200.771242015631</v>
          </cell>
          <cell r="F1057" t="str">
            <v>588CA</v>
          </cell>
          <cell r="G1057" t="str">
            <v>588</v>
          </cell>
          <cell r="I1057">
            <v>78200.771242015631</v>
          </cell>
        </row>
        <row r="1058">
          <cell r="A1058" t="str">
            <v>588ID</v>
          </cell>
          <cell r="B1058" t="str">
            <v>588</v>
          </cell>
          <cell r="D1058">
            <v>119188.75327406648</v>
          </cell>
          <cell r="F1058" t="str">
            <v>588ID</v>
          </cell>
          <cell r="G1058" t="str">
            <v>588</v>
          </cell>
          <cell r="I1058">
            <v>119188.75327406648</v>
          </cell>
        </row>
        <row r="1059">
          <cell r="A1059" t="str">
            <v>588OR</v>
          </cell>
          <cell r="B1059" t="str">
            <v>588</v>
          </cell>
          <cell r="D1059">
            <v>947804.05822056392</v>
          </cell>
          <cell r="F1059" t="str">
            <v>588OR</v>
          </cell>
          <cell r="G1059" t="str">
            <v>588</v>
          </cell>
          <cell r="I1059">
            <v>947804.05822056392</v>
          </cell>
        </row>
        <row r="1060">
          <cell r="A1060" t="str">
            <v>588SNPD</v>
          </cell>
          <cell r="B1060" t="str">
            <v>588</v>
          </cell>
          <cell r="D1060">
            <v>-280871.10961213894</v>
          </cell>
          <cell r="F1060" t="str">
            <v>588SNPD</v>
          </cell>
          <cell r="G1060" t="str">
            <v>588</v>
          </cell>
          <cell r="I1060">
            <v>-280871.10961213894</v>
          </cell>
        </row>
        <row r="1061">
          <cell r="A1061" t="str">
            <v>588UT</v>
          </cell>
          <cell r="B1061" t="str">
            <v>588</v>
          </cell>
          <cell r="D1061">
            <v>1485614.4357428236</v>
          </cell>
          <cell r="F1061" t="str">
            <v>588UT</v>
          </cell>
          <cell r="G1061" t="str">
            <v>588</v>
          </cell>
          <cell r="I1061">
            <v>1485614.4357428236</v>
          </cell>
        </row>
        <row r="1062">
          <cell r="A1062" t="str">
            <v>588WA</v>
          </cell>
          <cell r="B1062" t="str">
            <v>588</v>
          </cell>
          <cell r="D1062">
            <v>179394.04534623655</v>
          </cell>
          <cell r="F1062" t="str">
            <v>588WA</v>
          </cell>
          <cell r="G1062" t="str">
            <v>588</v>
          </cell>
          <cell r="I1062">
            <v>179394.04534623655</v>
          </cell>
        </row>
        <row r="1063">
          <cell r="A1063" t="str">
            <v>588WYP</v>
          </cell>
          <cell r="B1063" t="str">
            <v>588</v>
          </cell>
          <cell r="D1063">
            <v>199365.5270801</v>
          </cell>
          <cell r="F1063" t="str">
            <v>588WYP</v>
          </cell>
          <cell r="G1063" t="str">
            <v>588</v>
          </cell>
          <cell r="I1063">
            <v>199365.5270801</v>
          </cell>
        </row>
        <row r="1064">
          <cell r="A1064" t="str">
            <v>588WYU</v>
          </cell>
          <cell r="B1064" t="str">
            <v>588</v>
          </cell>
          <cell r="D1064">
            <v>16952.29377513994</v>
          </cell>
          <cell r="F1064" t="str">
            <v>588WYU</v>
          </cell>
          <cell r="G1064" t="str">
            <v>588</v>
          </cell>
          <cell r="I1064">
            <v>16952.29377513994</v>
          </cell>
        </row>
        <row r="1065">
          <cell r="A1065" t="str">
            <v>589CA</v>
          </cell>
          <cell r="B1065" t="str">
            <v>589</v>
          </cell>
          <cell r="D1065">
            <v>34561.820319556355</v>
          </cell>
          <cell r="F1065" t="str">
            <v>589CA</v>
          </cell>
          <cell r="G1065" t="str">
            <v>589</v>
          </cell>
          <cell r="I1065">
            <v>34561.820319556355</v>
          </cell>
        </row>
        <row r="1066">
          <cell r="A1066" t="str">
            <v>589ID</v>
          </cell>
          <cell r="B1066" t="str">
            <v>589</v>
          </cell>
          <cell r="D1066">
            <v>15399.951153795035</v>
          </cell>
          <cell r="F1066" t="str">
            <v>589ID</v>
          </cell>
          <cell r="G1066" t="str">
            <v>589</v>
          </cell>
          <cell r="I1066">
            <v>15399.951153795035</v>
          </cell>
        </row>
        <row r="1067">
          <cell r="A1067" t="str">
            <v>589OR</v>
          </cell>
          <cell r="B1067" t="str">
            <v>589</v>
          </cell>
          <cell r="D1067">
            <v>1778877.8240821504</v>
          </cell>
          <cell r="F1067" t="str">
            <v>589OR</v>
          </cell>
          <cell r="G1067" t="str">
            <v>589</v>
          </cell>
          <cell r="I1067">
            <v>1778877.8240821504</v>
          </cell>
        </row>
        <row r="1068">
          <cell r="A1068" t="str">
            <v>589SNPD</v>
          </cell>
          <cell r="B1068" t="str">
            <v>589</v>
          </cell>
          <cell r="D1068">
            <v>265377.38200404856</v>
          </cell>
          <cell r="F1068" t="str">
            <v>589SNPD</v>
          </cell>
          <cell r="G1068" t="str">
            <v>589</v>
          </cell>
          <cell r="I1068">
            <v>265377.38200404856</v>
          </cell>
        </row>
        <row r="1069">
          <cell r="A1069" t="str">
            <v>589UT</v>
          </cell>
          <cell r="B1069" t="str">
            <v>589</v>
          </cell>
          <cell r="D1069">
            <v>346290.64712876151</v>
          </cell>
          <cell r="F1069" t="str">
            <v>589UT</v>
          </cell>
          <cell r="G1069" t="str">
            <v>589</v>
          </cell>
          <cell r="I1069">
            <v>346290.64712876151</v>
          </cell>
        </row>
        <row r="1070">
          <cell r="A1070" t="str">
            <v>589WA</v>
          </cell>
          <cell r="B1070" t="str">
            <v>589</v>
          </cell>
          <cell r="D1070">
            <v>150818.37674564015</v>
          </cell>
          <cell r="F1070" t="str">
            <v>589WA</v>
          </cell>
          <cell r="G1070" t="str">
            <v>589</v>
          </cell>
          <cell r="I1070">
            <v>150818.37674564015</v>
          </cell>
        </row>
        <row r="1071">
          <cell r="A1071" t="str">
            <v>589WYP</v>
          </cell>
          <cell r="B1071" t="str">
            <v>589</v>
          </cell>
          <cell r="D1071">
            <v>477481.083366315</v>
          </cell>
          <cell r="F1071" t="str">
            <v>589WYP</v>
          </cell>
          <cell r="G1071" t="str">
            <v>589</v>
          </cell>
          <cell r="I1071">
            <v>477481.083366315</v>
          </cell>
        </row>
        <row r="1072">
          <cell r="A1072" t="str">
            <v>589WYU</v>
          </cell>
          <cell r="B1072" t="str">
            <v>589</v>
          </cell>
          <cell r="D1072">
            <v>6970.0736193960765</v>
          </cell>
          <cell r="F1072" t="str">
            <v>589WYU</v>
          </cell>
          <cell r="G1072" t="str">
            <v>589</v>
          </cell>
          <cell r="I1072">
            <v>6970.0736193960765</v>
          </cell>
        </row>
        <row r="1073">
          <cell r="A1073" t="str">
            <v>590CA</v>
          </cell>
          <cell r="B1073" t="str">
            <v>590</v>
          </cell>
          <cell r="D1073">
            <v>39597.687112869164</v>
          </cell>
          <cell r="F1073" t="str">
            <v>590CA</v>
          </cell>
          <cell r="G1073" t="str">
            <v>590</v>
          </cell>
          <cell r="I1073">
            <v>39597.687112869164</v>
          </cell>
        </row>
        <row r="1074">
          <cell r="A1074" t="str">
            <v>590ID</v>
          </cell>
          <cell r="B1074" t="str">
            <v>590</v>
          </cell>
          <cell r="D1074">
            <v>35580.570450499814</v>
          </cell>
          <cell r="F1074" t="str">
            <v>590ID</v>
          </cell>
          <cell r="G1074" t="str">
            <v>590</v>
          </cell>
          <cell r="I1074">
            <v>35580.570450499814</v>
          </cell>
        </row>
        <row r="1075">
          <cell r="A1075" t="str">
            <v>590OR</v>
          </cell>
          <cell r="B1075" t="str">
            <v>590</v>
          </cell>
          <cell r="D1075">
            <v>306658.6077138299</v>
          </cell>
          <cell r="F1075" t="str">
            <v>590OR</v>
          </cell>
          <cell r="G1075" t="str">
            <v>590</v>
          </cell>
          <cell r="I1075">
            <v>306658.6077138299</v>
          </cell>
        </row>
        <row r="1076">
          <cell r="A1076" t="str">
            <v>590SNPD</v>
          </cell>
          <cell r="B1076" t="str">
            <v>590</v>
          </cell>
          <cell r="D1076">
            <v>6349025.7257603202</v>
          </cell>
          <cell r="F1076" t="str">
            <v>590SNPD</v>
          </cell>
          <cell r="G1076" t="str">
            <v>590</v>
          </cell>
          <cell r="I1076">
            <v>6349025.7257603202</v>
          </cell>
        </row>
        <row r="1077">
          <cell r="A1077" t="str">
            <v>590UT</v>
          </cell>
          <cell r="B1077" t="str">
            <v>590</v>
          </cell>
          <cell r="D1077">
            <v>190467.61114408003</v>
          </cell>
          <cell r="F1077" t="str">
            <v>590UT</v>
          </cell>
          <cell r="G1077" t="str">
            <v>590</v>
          </cell>
          <cell r="I1077">
            <v>190467.61114408003</v>
          </cell>
        </row>
        <row r="1078">
          <cell r="A1078" t="str">
            <v>590WA</v>
          </cell>
          <cell r="B1078" t="str">
            <v>590</v>
          </cell>
          <cell r="D1078">
            <v>12972.065035819935</v>
          </cell>
          <cell r="F1078" t="str">
            <v>590WA</v>
          </cell>
          <cell r="G1078" t="str">
            <v>590</v>
          </cell>
          <cell r="I1078">
            <v>12972.065035819935</v>
          </cell>
        </row>
        <row r="1079">
          <cell r="A1079" t="str">
            <v>590WYP</v>
          </cell>
          <cell r="B1079" t="str">
            <v>590</v>
          </cell>
          <cell r="D1079">
            <v>98238.50889699017</v>
          </cell>
          <cell r="F1079" t="str">
            <v>590WYP</v>
          </cell>
          <cell r="G1079" t="str">
            <v>590</v>
          </cell>
          <cell r="I1079">
            <v>98238.50889699017</v>
          </cell>
        </row>
        <row r="1080">
          <cell r="A1080" t="str">
            <v>591CA</v>
          </cell>
          <cell r="B1080" t="str">
            <v>591</v>
          </cell>
          <cell r="D1080">
            <v>22015.17352601156</v>
          </cell>
          <cell r="F1080" t="str">
            <v>591CA</v>
          </cell>
          <cell r="G1080" t="str">
            <v>591</v>
          </cell>
          <cell r="I1080">
            <v>22015.17352601156</v>
          </cell>
        </row>
        <row r="1081">
          <cell r="A1081" t="str">
            <v>591ID</v>
          </cell>
          <cell r="B1081" t="str">
            <v>591</v>
          </cell>
          <cell r="D1081">
            <v>103248.32297687861</v>
          </cell>
          <cell r="F1081" t="str">
            <v>591ID</v>
          </cell>
          <cell r="G1081" t="str">
            <v>591</v>
          </cell>
          <cell r="I1081">
            <v>103248.32297687861</v>
          </cell>
        </row>
        <row r="1082">
          <cell r="A1082" t="str">
            <v>591OR</v>
          </cell>
          <cell r="B1082" t="str">
            <v>591</v>
          </cell>
          <cell r="D1082">
            <v>559919.61913294799</v>
          </cell>
          <cell r="F1082" t="str">
            <v>591OR</v>
          </cell>
          <cell r="G1082" t="str">
            <v>591</v>
          </cell>
          <cell r="I1082">
            <v>559919.61913294799</v>
          </cell>
        </row>
        <row r="1083">
          <cell r="A1083" t="str">
            <v>591SNPD</v>
          </cell>
          <cell r="B1083" t="str">
            <v>591</v>
          </cell>
          <cell r="D1083">
            <v>225532.44638728324</v>
          </cell>
          <cell r="F1083" t="str">
            <v>591SNPD</v>
          </cell>
          <cell r="G1083" t="str">
            <v>591</v>
          </cell>
          <cell r="I1083">
            <v>225532.44638728324</v>
          </cell>
        </row>
        <row r="1084">
          <cell r="A1084" t="str">
            <v>591UT</v>
          </cell>
          <cell r="B1084" t="str">
            <v>591</v>
          </cell>
          <cell r="D1084">
            <v>693368.22904624278</v>
          </cell>
          <cell r="F1084" t="str">
            <v>591UT</v>
          </cell>
          <cell r="G1084" t="str">
            <v>591</v>
          </cell>
          <cell r="I1084">
            <v>693368.22904624278</v>
          </cell>
        </row>
        <row r="1085">
          <cell r="A1085" t="str">
            <v>591WA</v>
          </cell>
          <cell r="B1085" t="str">
            <v>591</v>
          </cell>
          <cell r="D1085">
            <v>123329.11719653179</v>
          </cell>
          <cell r="F1085" t="str">
            <v>591WA</v>
          </cell>
          <cell r="G1085" t="str">
            <v>591</v>
          </cell>
          <cell r="I1085">
            <v>123329.11719653179</v>
          </cell>
        </row>
        <row r="1086">
          <cell r="A1086" t="str">
            <v>591WYP</v>
          </cell>
          <cell r="B1086" t="str">
            <v>591</v>
          </cell>
          <cell r="D1086">
            <v>182283.65156069363</v>
          </cell>
          <cell r="F1086" t="str">
            <v>591WYP</v>
          </cell>
          <cell r="G1086" t="str">
            <v>591</v>
          </cell>
          <cell r="I1086">
            <v>182283.65156069363</v>
          </cell>
        </row>
        <row r="1087">
          <cell r="A1087" t="str">
            <v>591WYU</v>
          </cell>
          <cell r="B1087" t="str">
            <v>591</v>
          </cell>
          <cell r="D1087">
            <v>32451.785289017345</v>
          </cell>
          <cell r="F1087" t="str">
            <v>591WYU</v>
          </cell>
          <cell r="G1087" t="str">
            <v>591</v>
          </cell>
          <cell r="I1087">
            <v>32451.785289017345</v>
          </cell>
        </row>
        <row r="1088">
          <cell r="A1088" t="str">
            <v>592CA</v>
          </cell>
          <cell r="B1088" t="str">
            <v>592</v>
          </cell>
          <cell r="D1088">
            <v>1101128.2363851105</v>
          </cell>
          <cell r="F1088" t="str">
            <v>592CA</v>
          </cell>
          <cell r="G1088" t="str">
            <v>592</v>
          </cell>
          <cell r="I1088">
            <v>1101128.2363851105</v>
          </cell>
        </row>
        <row r="1089">
          <cell r="A1089" t="str">
            <v>592ID</v>
          </cell>
          <cell r="B1089" t="str">
            <v>592</v>
          </cell>
          <cell r="D1089">
            <v>596096.87000894477</v>
          </cell>
          <cell r="F1089" t="str">
            <v>592ID</v>
          </cell>
          <cell r="G1089" t="str">
            <v>592</v>
          </cell>
          <cell r="I1089">
            <v>596096.87000894477</v>
          </cell>
        </row>
        <row r="1090">
          <cell r="A1090" t="str">
            <v>592OR</v>
          </cell>
          <cell r="B1090" t="str">
            <v>592</v>
          </cell>
          <cell r="D1090">
            <v>3059217.3304910338</v>
          </cell>
          <cell r="F1090" t="str">
            <v>592OR</v>
          </cell>
          <cell r="G1090" t="str">
            <v>592</v>
          </cell>
          <cell r="I1090">
            <v>3059217.3304910338</v>
          </cell>
        </row>
        <row r="1091">
          <cell r="A1091" t="str">
            <v>592SNPD</v>
          </cell>
          <cell r="B1091" t="str">
            <v>592</v>
          </cell>
          <cell r="D1091">
            <v>2106788.2008926999</v>
          </cell>
          <cell r="F1091" t="str">
            <v>592SNPD</v>
          </cell>
          <cell r="G1091" t="str">
            <v>592</v>
          </cell>
          <cell r="I1091">
            <v>2106788.2008926999</v>
          </cell>
        </row>
        <row r="1092">
          <cell r="A1092" t="str">
            <v>592UT</v>
          </cell>
          <cell r="B1092" t="str">
            <v>592</v>
          </cell>
          <cell r="D1092">
            <v>3380794.7465046654</v>
          </cell>
          <cell r="F1092" t="str">
            <v>592UT</v>
          </cell>
          <cell r="G1092" t="str">
            <v>592</v>
          </cell>
          <cell r="I1092">
            <v>3380794.7465046654</v>
          </cell>
        </row>
        <row r="1093">
          <cell r="A1093" t="str">
            <v>592WA</v>
          </cell>
          <cell r="B1093" t="str">
            <v>592</v>
          </cell>
          <cell r="D1093">
            <v>633041.17342432798</v>
          </cell>
          <cell r="F1093" t="str">
            <v>592WA</v>
          </cell>
          <cell r="G1093" t="str">
            <v>592</v>
          </cell>
          <cell r="I1093">
            <v>633041.17342432798</v>
          </cell>
        </row>
        <row r="1094">
          <cell r="A1094" t="str">
            <v>592WYP</v>
          </cell>
          <cell r="B1094" t="str">
            <v>592</v>
          </cell>
          <cell r="D1094">
            <v>1106376.0829685605</v>
          </cell>
          <cell r="F1094" t="str">
            <v>592WYP</v>
          </cell>
          <cell r="G1094" t="str">
            <v>592</v>
          </cell>
          <cell r="I1094">
            <v>1106376.0829685605</v>
          </cell>
        </row>
        <row r="1095">
          <cell r="A1095" t="str">
            <v>592WYU</v>
          </cell>
          <cell r="B1095" t="str">
            <v>592</v>
          </cell>
          <cell r="D1095">
            <v>509.43230761031708</v>
          </cell>
          <cell r="F1095" t="str">
            <v>592WYU</v>
          </cell>
          <cell r="G1095" t="str">
            <v>592</v>
          </cell>
          <cell r="I1095">
            <v>509.43230761031708</v>
          </cell>
        </row>
        <row r="1096">
          <cell r="A1096" t="str">
            <v>593CA</v>
          </cell>
          <cell r="B1096" t="str">
            <v>593</v>
          </cell>
          <cell r="D1096">
            <v>5637411.5236110566</v>
          </cell>
          <cell r="F1096" t="str">
            <v>593CA</v>
          </cell>
          <cell r="G1096" t="str">
            <v>593</v>
          </cell>
          <cell r="I1096">
            <v>5637411.5236110566</v>
          </cell>
        </row>
        <row r="1097">
          <cell r="A1097" t="str">
            <v>593ID</v>
          </cell>
          <cell r="B1097" t="str">
            <v>593</v>
          </cell>
          <cell r="D1097">
            <v>4455370.8733061915</v>
          </cell>
          <cell r="F1097" t="str">
            <v>593ID</v>
          </cell>
          <cell r="G1097" t="str">
            <v>593</v>
          </cell>
          <cell r="I1097">
            <v>4455370.8733061915</v>
          </cell>
        </row>
        <row r="1098">
          <cell r="A1098" t="str">
            <v>593OR</v>
          </cell>
          <cell r="B1098" t="str">
            <v>593</v>
          </cell>
          <cell r="D1098">
            <v>30034032.501911093</v>
          </cell>
          <cell r="F1098" t="str">
            <v>593OR</v>
          </cell>
          <cell r="G1098" t="str">
            <v>593</v>
          </cell>
          <cell r="I1098">
            <v>30034032.501911093</v>
          </cell>
        </row>
        <row r="1099">
          <cell r="A1099" t="str">
            <v>593SNPD</v>
          </cell>
          <cell r="B1099" t="str">
            <v>593</v>
          </cell>
          <cell r="D1099">
            <v>1529561.4788166699</v>
          </cell>
          <cell r="F1099" t="str">
            <v>593SNPD</v>
          </cell>
          <cell r="G1099" t="str">
            <v>593</v>
          </cell>
          <cell r="I1099">
            <v>1529561.4788166699</v>
          </cell>
        </row>
        <row r="1100">
          <cell r="A1100" t="str">
            <v>593UT</v>
          </cell>
          <cell r="B1100" t="str">
            <v>593</v>
          </cell>
          <cell r="D1100">
            <v>30442322.160977904</v>
          </cell>
          <cell r="F1100" t="str">
            <v>593UT</v>
          </cell>
          <cell r="G1100" t="str">
            <v>593</v>
          </cell>
          <cell r="I1100">
            <v>30442322.160977904</v>
          </cell>
        </row>
        <row r="1101">
          <cell r="A1101" t="str">
            <v>593WA</v>
          </cell>
          <cell r="B1101" t="str">
            <v>593</v>
          </cell>
          <cell r="D1101">
            <v>5579061.9176760614</v>
          </cell>
          <cell r="F1101" t="str">
            <v>593WA</v>
          </cell>
          <cell r="G1101" t="str">
            <v>593</v>
          </cell>
          <cell r="I1101">
            <v>5579061.9176760614</v>
          </cell>
        </row>
        <row r="1102">
          <cell r="A1102" t="str">
            <v>593WYP</v>
          </cell>
          <cell r="B1102" t="str">
            <v>593</v>
          </cell>
          <cell r="D1102">
            <v>5295520.6060440233</v>
          </cell>
          <cell r="F1102" t="str">
            <v>593WYP</v>
          </cell>
          <cell r="G1102" t="str">
            <v>593</v>
          </cell>
          <cell r="I1102">
            <v>5295520.6060440233</v>
          </cell>
        </row>
        <row r="1103">
          <cell r="A1103" t="str">
            <v>593WYU</v>
          </cell>
          <cell r="B1103" t="str">
            <v>593</v>
          </cell>
          <cell r="D1103">
            <v>814800.9713582031</v>
          </cell>
          <cell r="F1103" t="str">
            <v>593WYU</v>
          </cell>
          <cell r="G1103" t="str">
            <v>593</v>
          </cell>
          <cell r="I1103">
            <v>814800.9713582031</v>
          </cell>
        </row>
        <row r="1104">
          <cell r="A1104" t="str">
            <v>594CA</v>
          </cell>
          <cell r="B1104" t="str">
            <v>594</v>
          </cell>
          <cell r="D1104">
            <v>682349.83031523577</v>
          </cell>
          <cell r="F1104" t="str">
            <v>594CA</v>
          </cell>
          <cell r="G1104" t="str">
            <v>594</v>
          </cell>
          <cell r="I1104">
            <v>682349.83031523577</v>
          </cell>
        </row>
        <row r="1105">
          <cell r="A1105" t="str">
            <v>594ID</v>
          </cell>
          <cell r="B1105" t="str">
            <v>594</v>
          </cell>
          <cell r="D1105">
            <v>660820.0928080118</v>
          </cell>
          <cell r="F1105" t="str">
            <v>594ID</v>
          </cell>
          <cell r="G1105" t="str">
            <v>594</v>
          </cell>
          <cell r="I1105">
            <v>660820.0928080118</v>
          </cell>
        </row>
        <row r="1106">
          <cell r="A1106" t="str">
            <v>594OR</v>
          </cell>
          <cell r="B1106" t="str">
            <v>594</v>
          </cell>
          <cell r="D1106">
            <v>6483538.9606770249</v>
          </cell>
          <cell r="F1106" t="str">
            <v>594OR</v>
          </cell>
          <cell r="G1106" t="str">
            <v>594</v>
          </cell>
          <cell r="I1106">
            <v>6483538.9606770249</v>
          </cell>
        </row>
        <row r="1107">
          <cell r="A1107" t="str">
            <v>594SNPD</v>
          </cell>
          <cell r="B1107" t="str">
            <v>594</v>
          </cell>
          <cell r="D1107">
            <v>18177.270699989396</v>
          </cell>
          <cell r="F1107" t="str">
            <v>594SNPD</v>
          </cell>
          <cell r="G1107" t="str">
            <v>594</v>
          </cell>
          <cell r="I1107">
            <v>18177.270699989396</v>
          </cell>
        </row>
        <row r="1108">
          <cell r="A1108" t="str">
            <v>594UT</v>
          </cell>
          <cell r="B1108" t="str">
            <v>594</v>
          </cell>
          <cell r="D1108">
            <v>13045946.13194022</v>
          </cell>
          <cell r="F1108" t="str">
            <v>594UT</v>
          </cell>
          <cell r="G1108" t="str">
            <v>594</v>
          </cell>
          <cell r="I1108">
            <v>13045946.13194022</v>
          </cell>
        </row>
        <row r="1109">
          <cell r="A1109" t="str">
            <v>594WA</v>
          </cell>
          <cell r="B1109" t="str">
            <v>594</v>
          </cell>
          <cell r="D1109">
            <v>1180660.926594378</v>
          </cell>
          <cell r="F1109" t="str">
            <v>594WA</v>
          </cell>
          <cell r="G1109" t="str">
            <v>594</v>
          </cell>
          <cell r="I1109">
            <v>1180660.926594378</v>
          </cell>
        </row>
        <row r="1110">
          <cell r="A1110" t="str">
            <v>594WYP</v>
          </cell>
          <cell r="B1110" t="str">
            <v>594</v>
          </cell>
          <cell r="D1110">
            <v>1629134.840077824</v>
          </cell>
          <cell r="F1110" t="str">
            <v>594WYP</v>
          </cell>
          <cell r="G1110" t="str">
            <v>594</v>
          </cell>
          <cell r="I1110">
            <v>1629134.840077824</v>
          </cell>
        </row>
        <row r="1111">
          <cell r="A1111" t="str">
            <v>594WYU</v>
          </cell>
          <cell r="B1111" t="str">
            <v>594</v>
          </cell>
          <cell r="D1111">
            <v>338941.98462772707</v>
          </cell>
          <cell r="F1111" t="str">
            <v>594WYU</v>
          </cell>
          <cell r="G1111" t="str">
            <v>594</v>
          </cell>
          <cell r="I1111">
            <v>338941.98462772707</v>
          </cell>
        </row>
        <row r="1112">
          <cell r="A1112" t="str">
            <v>595SNPD</v>
          </cell>
          <cell r="B1112" t="str">
            <v>595</v>
          </cell>
          <cell r="D1112">
            <v>1154740.7168330047</v>
          </cell>
          <cell r="F1112" t="str">
            <v>595SNPD</v>
          </cell>
          <cell r="G1112" t="str">
            <v>595</v>
          </cell>
          <cell r="I1112">
            <v>1154740.7168330047</v>
          </cell>
        </row>
        <row r="1113">
          <cell r="A1113" t="str">
            <v>595UT</v>
          </cell>
          <cell r="B1113" t="str">
            <v>595</v>
          </cell>
          <cell r="D1113">
            <v>-45.868966609570911</v>
          </cell>
          <cell r="F1113" t="str">
            <v>595UT</v>
          </cell>
          <cell r="G1113" t="str">
            <v>595</v>
          </cell>
          <cell r="I1113">
            <v>-45.868966609570911</v>
          </cell>
        </row>
        <row r="1114">
          <cell r="A1114" t="str">
            <v>596CA</v>
          </cell>
          <cell r="B1114" t="str">
            <v>596</v>
          </cell>
          <cell r="D1114">
            <v>124346.55416611953</v>
          </cell>
          <cell r="F1114" t="str">
            <v>596CA</v>
          </cell>
          <cell r="G1114" t="str">
            <v>596</v>
          </cell>
          <cell r="I1114">
            <v>124346.55416611953</v>
          </cell>
        </row>
        <row r="1115">
          <cell r="A1115" t="str">
            <v>596ID</v>
          </cell>
          <cell r="B1115" t="str">
            <v>596</v>
          </cell>
          <cell r="D1115">
            <v>170447.1453232358</v>
          </cell>
          <cell r="F1115" t="str">
            <v>596ID</v>
          </cell>
          <cell r="G1115" t="str">
            <v>596</v>
          </cell>
          <cell r="I1115">
            <v>170447.1453232358</v>
          </cell>
        </row>
        <row r="1116">
          <cell r="A1116" t="str">
            <v>596OR</v>
          </cell>
          <cell r="B1116" t="str">
            <v>596</v>
          </cell>
          <cell r="D1116">
            <v>948126.03911085753</v>
          </cell>
          <cell r="F1116" t="str">
            <v>596OR</v>
          </cell>
          <cell r="G1116" t="str">
            <v>596</v>
          </cell>
          <cell r="I1116">
            <v>948126.03911085753</v>
          </cell>
        </row>
        <row r="1117">
          <cell r="A1117" t="str">
            <v>596UT</v>
          </cell>
          <cell r="B1117" t="str">
            <v>596</v>
          </cell>
          <cell r="D1117">
            <v>2357970.3374954429</v>
          </cell>
          <cell r="F1117" t="str">
            <v>596UT</v>
          </cell>
          <cell r="G1117" t="str">
            <v>596</v>
          </cell>
          <cell r="I1117">
            <v>2357970.3374954429</v>
          </cell>
        </row>
        <row r="1118">
          <cell r="A1118" t="str">
            <v>596WA</v>
          </cell>
          <cell r="B1118" t="str">
            <v>596</v>
          </cell>
          <cell r="D1118">
            <v>213682.42850214994</v>
          </cell>
          <cell r="F1118" t="str">
            <v>596WA</v>
          </cell>
          <cell r="G1118" t="str">
            <v>596</v>
          </cell>
          <cell r="I1118">
            <v>213682.42850214994</v>
          </cell>
        </row>
        <row r="1119">
          <cell r="A1119" t="str">
            <v>596WYP</v>
          </cell>
          <cell r="B1119" t="str">
            <v>596</v>
          </cell>
          <cell r="D1119">
            <v>261828.70829499647</v>
          </cell>
          <cell r="F1119" t="str">
            <v>596WYP</v>
          </cell>
          <cell r="G1119" t="str">
            <v>596</v>
          </cell>
          <cell r="I1119">
            <v>261828.70829499647</v>
          </cell>
        </row>
        <row r="1120">
          <cell r="A1120" t="str">
            <v>596WYU</v>
          </cell>
          <cell r="B1120" t="str">
            <v>596</v>
          </cell>
          <cell r="D1120">
            <v>65625.725343260419</v>
          </cell>
          <cell r="F1120" t="str">
            <v>596WYU</v>
          </cell>
          <cell r="G1120" t="str">
            <v>596</v>
          </cell>
          <cell r="I1120">
            <v>65625.725343260419</v>
          </cell>
        </row>
        <row r="1121">
          <cell r="A1121" t="str">
            <v>597CA</v>
          </cell>
          <cell r="B1121" t="str">
            <v>597</v>
          </cell>
          <cell r="D1121">
            <v>63873.761206691095</v>
          </cell>
          <cell r="F1121" t="str">
            <v>597CA</v>
          </cell>
          <cell r="G1121" t="str">
            <v>597</v>
          </cell>
          <cell r="I1121">
            <v>63873.761206691095</v>
          </cell>
        </row>
        <row r="1122">
          <cell r="A1122" t="str">
            <v>597ID</v>
          </cell>
          <cell r="B1122" t="str">
            <v>597</v>
          </cell>
          <cell r="D1122">
            <v>285816.85539956554</v>
          </cell>
          <cell r="F1122" t="str">
            <v>597ID</v>
          </cell>
          <cell r="G1122" t="str">
            <v>597</v>
          </cell>
          <cell r="I1122">
            <v>285816.85539956554</v>
          </cell>
        </row>
        <row r="1123">
          <cell r="A1123" t="str">
            <v>597OR</v>
          </cell>
          <cell r="B1123" t="str">
            <v>597</v>
          </cell>
          <cell r="D1123">
            <v>1203680.3664290141</v>
          </cell>
          <cell r="F1123" t="str">
            <v>597OR</v>
          </cell>
          <cell r="G1123" t="str">
            <v>597</v>
          </cell>
          <cell r="I1123">
            <v>1203680.3664290141</v>
          </cell>
        </row>
        <row r="1124">
          <cell r="A1124" t="str">
            <v>597SNPD</v>
          </cell>
          <cell r="B1124" t="str">
            <v>597</v>
          </cell>
          <cell r="D1124">
            <v>1001450.6289425867</v>
          </cell>
          <cell r="F1124" t="str">
            <v>597SNPD</v>
          </cell>
          <cell r="G1124" t="str">
            <v>597</v>
          </cell>
          <cell r="I1124">
            <v>1001450.6289425867</v>
          </cell>
        </row>
        <row r="1125">
          <cell r="A1125" t="str">
            <v>597UT</v>
          </cell>
          <cell r="B1125" t="str">
            <v>597</v>
          </cell>
          <cell r="D1125">
            <v>1709449.6815291643</v>
          </cell>
          <cell r="F1125" t="str">
            <v>597UT</v>
          </cell>
          <cell r="G1125" t="str">
            <v>597</v>
          </cell>
          <cell r="I1125">
            <v>1709449.6815291643</v>
          </cell>
        </row>
        <row r="1126">
          <cell r="A1126" t="str">
            <v>597WA</v>
          </cell>
          <cell r="B1126" t="str">
            <v>597</v>
          </cell>
          <cell r="D1126">
            <v>401634.86110224319</v>
          </cell>
          <cell r="F1126" t="str">
            <v>597WA</v>
          </cell>
          <cell r="G1126" t="str">
            <v>597</v>
          </cell>
          <cell r="I1126">
            <v>401634.86110224319</v>
          </cell>
        </row>
        <row r="1127">
          <cell r="A1127" t="str">
            <v>597WYP</v>
          </cell>
          <cell r="B1127" t="str">
            <v>597</v>
          </cell>
          <cell r="D1127">
            <v>669042.8087361661</v>
          </cell>
          <cell r="F1127" t="str">
            <v>597WYP</v>
          </cell>
          <cell r="G1127" t="str">
            <v>597</v>
          </cell>
          <cell r="I1127">
            <v>669042.8087361661</v>
          </cell>
        </row>
        <row r="1128">
          <cell r="A1128" t="str">
            <v>597WYU</v>
          </cell>
          <cell r="B1128" t="str">
            <v>597</v>
          </cell>
          <cell r="D1128">
            <v>100948.35327108344</v>
          </cell>
          <cell r="F1128" t="str">
            <v>597WYU</v>
          </cell>
          <cell r="G1128" t="str">
            <v>597</v>
          </cell>
          <cell r="I1128">
            <v>100948.35327108344</v>
          </cell>
        </row>
        <row r="1129">
          <cell r="A1129" t="str">
            <v>598CA</v>
          </cell>
          <cell r="B1129" t="str">
            <v>598</v>
          </cell>
          <cell r="D1129">
            <v>234884.55519208594</v>
          </cell>
          <cell r="F1129" t="str">
            <v>598CA</v>
          </cell>
          <cell r="G1129" t="str">
            <v>598</v>
          </cell>
          <cell r="I1129">
            <v>234884.55519208594</v>
          </cell>
        </row>
        <row r="1130">
          <cell r="A1130" t="str">
            <v>598ID</v>
          </cell>
          <cell r="B1130" t="str">
            <v>598</v>
          </cell>
          <cell r="D1130">
            <v>104030.90568840725</v>
          </cell>
          <cell r="F1130" t="str">
            <v>598ID</v>
          </cell>
          <cell r="G1130" t="str">
            <v>598</v>
          </cell>
          <cell r="I1130">
            <v>104030.90568840725</v>
          </cell>
        </row>
        <row r="1131">
          <cell r="A1131" t="str">
            <v>598OR</v>
          </cell>
          <cell r="B1131" t="str">
            <v>598</v>
          </cell>
          <cell r="D1131">
            <v>1391675.4238561646</v>
          </cell>
          <cell r="F1131" t="str">
            <v>598OR</v>
          </cell>
          <cell r="G1131" t="str">
            <v>598</v>
          </cell>
          <cell r="I1131">
            <v>1391675.4238561646</v>
          </cell>
        </row>
        <row r="1132">
          <cell r="A1132" t="str">
            <v>598SNPD</v>
          </cell>
          <cell r="B1132" t="str">
            <v>598</v>
          </cell>
          <cell r="D1132">
            <v>-338036.05359243415</v>
          </cell>
          <cell r="F1132" t="str">
            <v>598SNPD</v>
          </cell>
          <cell r="G1132" t="str">
            <v>598</v>
          </cell>
          <cell r="I1132">
            <v>-338036.05359243415</v>
          </cell>
        </row>
        <row r="1133">
          <cell r="A1133" t="str">
            <v>598UT</v>
          </cell>
          <cell r="B1133" t="str">
            <v>598</v>
          </cell>
          <cell r="D1133">
            <v>1440201.1151392895</v>
          </cell>
          <cell r="F1133" t="str">
            <v>598UT</v>
          </cell>
          <cell r="G1133" t="str">
            <v>598</v>
          </cell>
          <cell r="I1133">
            <v>1440201.1151392895</v>
          </cell>
        </row>
        <row r="1134">
          <cell r="A1134" t="str">
            <v>598WA</v>
          </cell>
          <cell r="B1134" t="str">
            <v>598</v>
          </cell>
          <cell r="D1134">
            <v>186282.24640917787</v>
          </cell>
          <cell r="F1134" t="str">
            <v>598WA</v>
          </cell>
          <cell r="G1134" t="str">
            <v>598</v>
          </cell>
          <cell r="I1134">
            <v>186282.24640917787</v>
          </cell>
        </row>
        <row r="1135">
          <cell r="A1135" t="str">
            <v>598WYP</v>
          </cell>
          <cell r="B1135" t="str">
            <v>598</v>
          </cell>
          <cell r="D1135">
            <v>347946.69532480178</v>
          </cell>
          <cell r="F1135" t="str">
            <v>598WYP</v>
          </cell>
          <cell r="G1135" t="str">
            <v>598</v>
          </cell>
          <cell r="I1135">
            <v>347946.69532480178</v>
          </cell>
        </row>
        <row r="1136">
          <cell r="A1136" t="str">
            <v>598WYU</v>
          </cell>
          <cell r="B1136" t="str">
            <v>598</v>
          </cell>
          <cell r="D1136">
            <v>2556.3651080372865</v>
          </cell>
          <cell r="F1136" t="str">
            <v>598WYU</v>
          </cell>
          <cell r="G1136" t="str">
            <v>598</v>
          </cell>
          <cell r="I1136">
            <v>2556.3651080372865</v>
          </cell>
        </row>
        <row r="1137">
          <cell r="A1137" t="str">
            <v>901CA</v>
          </cell>
          <cell r="B1137" t="str">
            <v>901</v>
          </cell>
          <cell r="D1137">
            <v>325.27799427111034</v>
          </cell>
          <cell r="F1137" t="str">
            <v>901CA</v>
          </cell>
          <cell r="G1137" t="str">
            <v>901</v>
          </cell>
          <cell r="I1137">
            <v>325.27799427111034</v>
          </cell>
        </row>
        <row r="1138">
          <cell r="A1138" t="str">
            <v>901CN</v>
          </cell>
          <cell r="B1138" t="str">
            <v>901</v>
          </cell>
          <cell r="D1138">
            <v>2429451.8611869314</v>
          </cell>
          <cell r="F1138" t="str">
            <v>901CN</v>
          </cell>
          <cell r="G1138" t="str">
            <v>901</v>
          </cell>
          <cell r="I1138">
            <v>2429451.8611869314</v>
          </cell>
        </row>
        <row r="1139">
          <cell r="A1139" t="str">
            <v>901ID</v>
          </cell>
          <cell r="B1139" t="str">
            <v>901</v>
          </cell>
          <cell r="D1139">
            <v>2715.5367526902637</v>
          </cell>
          <cell r="F1139" t="str">
            <v>901ID</v>
          </cell>
          <cell r="G1139" t="str">
            <v>901</v>
          </cell>
          <cell r="I1139">
            <v>2715.5367526902637</v>
          </cell>
        </row>
        <row r="1140">
          <cell r="A1140" t="str">
            <v>901OR</v>
          </cell>
          <cell r="B1140" t="str">
            <v>901</v>
          </cell>
          <cell r="D1140">
            <v>47105.957968876181</v>
          </cell>
          <cell r="F1140" t="str">
            <v>901OR</v>
          </cell>
          <cell r="G1140" t="str">
            <v>901</v>
          </cell>
          <cell r="I1140">
            <v>47105.957968876181</v>
          </cell>
        </row>
        <row r="1141">
          <cell r="A1141" t="str">
            <v>901UT</v>
          </cell>
          <cell r="B1141" t="str">
            <v>901</v>
          </cell>
          <cell r="D1141">
            <v>8197.5942496886546</v>
          </cell>
          <cell r="F1141" t="str">
            <v>901UT</v>
          </cell>
          <cell r="G1141" t="str">
            <v>901</v>
          </cell>
          <cell r="I1141">
            <v>8197.5942496886546</v>
          </cell>
        </row>
        <row r="1142">
          <cell r="A1142" t="str">
            <v>901WA</v>
          </cell>
          <cell r="B1142" t="str">
            <v>901</v>
          </cell>
          <cell r="D1142">
            <v>94844.610919363346</v>
          </cell>
          <cell r="F1142" t="str">
            <v>901WA</v>
          </cell>
          <cell r="G1142" t="str">
            <v>901</v>
          </cell>
          <cell r="I1142">
            <v>94844.610919363346</v>
          </cell>
        </row>
        <row r="1143">
          <cell r="A1143" t="str">
            <v>901WYP</v>
          </cell>
          <cell r="B1143" t="str">
            <v>901</v>
          </cell>
          <cell r="D1143">
            <v>19895.295261819694</v>
          </cell>
          <cell r="F1143" t="str">
            <v>901WYP</v>
          </cell>
          <cell r="G1143" t="str">
            <v>901</v>
          </cell>
          <cell r="I1143">
            <v>19895.295261819694</v>
          </cell>
        </row>
        <row r="1144">
          <cell r="A1144" t="str">
            <v>902CA</v>
          </cell>
          <cell r="B1144" t="str">
            <v>902</v>
          </cell>
          <cell r="D1144">
            <v>905255.79903865117</v>
          </cell>
          <cell r="F1144" t="str">
            <v>902CA</v>
          </cell>
          <cell r="G1144" t="str">
            <v>902</v>
          </cell>
          <cell r="I1144">
            <v>905255.79903865117</v>
          </cell>
        </row>
        <row r="1145">
          <cell r="A1145" t="str">
            <v>902CN</v>
          </cell>
          <cell r="B1145" t="str">
            <v>902</v>
          </cell>
          <cell r="D1145">
            <v>1617969.3366716257</v>
          </cell>
          <cell r="F1145" t="str">
            <v>902CN</v>
          </cell>
          <cell r="G1145" t="str">
            <v>902</v>
          </cell>
          <cell r="I1145">
            <v>1617969.3366716257</v>
          </cell>
        </row>
        <row r="1146">
          <cell r="A1146" t="str">
            <v>902ID</v>
          </cell>
          <cell r="B1146" t="str">
            <v>902</v>
          </cell>
          <cell r="D1146">
            <v>1848810.9629021164</v>
          </cell>
          <cell r="F1146" t="str">
            <v>902ID</v>
          </cell>
          <cell r="G1146" t="str">
            <v>902</v>
          </cell>
          <cell r="I1146">
            <v>1848810.9629021164</v>
          </cell>
        </row>
        <row r="1147">
          <cell r="A1147" t="str">
            <v>902OR</v>
          </cell>
          <cell r="B1147" t="str">
            <v>902</v>
          </cell>
          <cell r="D1147">
            <v>9235498.3604255021</v>
          </cell>
          <cell r="F1147" t="str">
            <v>902OR</v>
          </cell>
          <cell r="G1147" t="str">
            <v>902</v>
          </cell>
          <cell r="I1147">
            <v>9235498.3604255021</v>
          </cell>
        </row>
        <row r="1148">
          <cell r="A1148" t="str">
            <v>902UT</v>
          </cell>
          <cell r="B1148" t="str">
            <v>902</v>
          </cell>
          <cell r="D1148">
            <v>7976280.8122748462</v>
          </cell>
          <cell r="F1148" t="str">
            <v>902UT</v>
          </cell>
          <cell r="G1148" t="str">
            <v>902</v>
          </cell>
          <cell r="I1148">
            <v>7976280.8122748462</v>
          </cell>
        </row>
        <row r="1149">
          <cell r="A1149" t="str">
            <v>902WA</v>
          </cell>
          <cell r="B1149" t="str">
            <v>902</v>
          </cell>
          <cell r="D1149">
            <v>2197898.4689046731</v>
          </cell>
          <cell r="F1149" t="str">
            <v>902WA</v>
          </cell>
          <cell r="G1149" t="str">
            <v>902</v>
          </cell>
          <cell r="I1149">
            <v>2197898.4689046731</v>
          </cell>
        </row>
        <row r="1150">
          <cell r="A1150" t="str">
            <v>902WYP</v>
          </cell>
          <cell r="B1150" t="str">
            <v>902</v>
          </cell>
          <cell r="D1150">
            <v>2262748.6005870323</v>
          </cell>
          <cell r="F1150" t="str">
            <v>902WYP</v>
          </cell>
          <cell r="G1150" t="str">
            <v>902</v>
          </cell>
          <cell r="I1150">
            <v>2262748.6005870323</v>
          </cell>
        </row>
        <row r="1151">
          <cell r="A1151" t="str">
            <v>902WYU</v>
          </cell>
          <cell r="B1151" t="str">
            <v>902</v>
          </cell>
          <cell r="D1151">
            <v>357936.74708149536</v>
          </cell>
          <cell r="F1151" t="str">
            <v>902WYU</v>
          </cell>
          <cell r="G1151" t="str">
            <v>902</v>
          </cell>
          <cell r="I1151">
            <v>357936.74708149536</v>
          </cell>
        </row>
        <row r="1152">
          <cell r="A1152" t="str">
            <v>903CA</v>
          </cell>
          <cell r="B1152" t="str">
            <v>903</v>
          </cell>
          <cell r="D1152">
            <v>190167.11822988853</v>
          </cell>
          <cell r="F1152" t="str">
            <v>903CA</v>
          </cell>
          <cell r="G1152" t="str">
            <v>903</v>
          </cell>
          <cell r="I1152">
            <v>190167.11822988853</v>
          </cell>
        </row>
        <row r="1153">
          <cell r="A1153" t="str">
            <v>903CN</v>
          </cell>
          <cell r="B1153" t="str">
            <v>903</v>
          </cell>
          <cell r="D1153">
            <v>52780589.113836206</v>
          </cell>
          <cell r="F1153" t="str">
            <v>903CN</v>
          </cell>
          <cell r="G1153" t="str">
            <v>903</v>
          </cell>
          <cell r="I1153">
            <v>52780589.113836206</v>
          </cell>
        </row>
        <row r="1154">
          <cell r="A1154" t="str">
            <v>903ID</v>
          </cell>
          <cell r="B1154" t="str">
            <v>903</v>
          </cell>
          <cell r="D1154">
            <v>218816.62190781572</v>
          </cell>
          <cell r="F1154" t="str">
            <v>903ID</v>
          </cell>
          <cell r="G1154" t="str">
            <v>903</v>
          </cell>
          <cell r="I1154">
            <v>218816.62190781572</v>
          </cell>
        </row>
        <row r="1155">
          <cell r="A1155" t="str">
            <v>903OR</v>
          </cell>
          <cell r="B1155" t="str">
            <v>903</v>
          </cell>
          <cell r="D1155">
            <v>2118913.7558310591</v>
          </cell>
          <cell r="F1155" t="str">
            <v>903OR</v>
          </cell>
          <cell r="G1155" t="str">
            <v>903</v>
          </cell>
          <cell r="I1155">
            <v>2118913.7558310591</v>
          </cell>
        </row>
        <row r="1156">
          <cell r="A1156" t="str">
            <v>903UT</v>
          </cell>
          <cell r="B1156" t="str">
            <v>903</v>
          </cell>
          <cell r="D1156">
            <v>2902001.9422746059</v>
          </cell>
          <cell r="F1156" t="str">
            <v>903UT</v>
          </cell>
          <cell r="G1156" t="str">
            <v>903</v>
          </cell>
          <cell r="I1156">
            <v>2902001.9422746059</v>
          </cell>
        </row>
        <row r="1157">
          <cell r="A1157" t="str">
            <v>903WA</v>
          </cell>
          <cell r="B1157" t="str">
            <v>903</v>
          </cell>
          <cell r="D1157">
            <v>524729.89113524731</v>
          </cell>
          <cell r="F1157" t="str">
            <v>903WA</v>
          </cell>
          <cell r="G1157" t="str">
            <v>903</v>
          </cell>
          <cell r="I1157">
            <v>524729.89113524731</v>
          </cell>
        </row>
        <row r="1158">
          <cell r="A1158" t="str">
            <v>903WYP</v>
          </cell>
          <cell r="B1158" t="str">
            <v>903</v>
          </cell>
          <cell r="D1158">
            <v>455937.14916169364</v>
          </cell>
          <cell r="F1158" t="str">
            <v>903WYP</v>
          </cell>
          <cell r="G1158" t="str">
            <v>903</v>
          </cell>
          <cell r="I1158">
            <v>455937.14916169364</v>
          </cell>
        </row>
        <row r="1159">
          <cell r="A1159" t="str">
            <v>903WYU</v>
          </cell>
          <cell r="B1159" t="str">
            <v>903</v>
          </cell>
          <cell r="D1159">
            <v>51664.125433956498</v>
          </cell>
          <cell r="F1159" t="str">
            <v>903WYU</v>
          </cell>
          <cell r="G1159" t="str">
            <v>903</v>
          </cell>
          <cell r="I1159">
            <v>51664.125433956498</v>
          </cell>
        </row>
        <row r="1160">
          <cell r="A1160" t="str">
            <v>904CA</v>
          </cell>
          <cell r="B1160" t="str">
            <v>904</v>
          </cell>
          <cell r="D1160">
            <v>85790.026427586214</v>
          </cell>
          <cell r="F1160" t="str">
            <v>904CA</v>
          </cell>
          <cell r="G1160" t="str">
            <v>904</v>
          </cell>
          <cell r="I1160">
            <v>85790.026427586214</v>
          </cell>
        </row>
        <row r="1161">
          <cell r="A1161" t="str">
            <v>904CN</v>
          </cell>
          <cell r="B1161" t="str">
            <v>904</v>
          </cell>
          <cell r="D1161">
            <v>11819.27867586207</v>
          </cell>
          <cell r="F1161" t="str">
            <v>904CN</v>
          </cell>
          <cell r="G1161" t="str">
            <v>904</v>
          </cell>
          <cell r="I1161">
            <v>11819.27867586207</v>
          </cell>
        </row>
        <row r="1162">
          <cell r="A1162" t="str">
            <v>904ID</v>
          </cell>
          <cell r="B1162" t="str">
            <v>904</v>
          </cell>
          <cell r="D1162">
            <v>308846.11878620688</v>
          </cell>
          <cell r="F1162" t="str">
            <v>904ID</v>
          </cell>
          <cell r="G1162" t="str">
            <v>904</v>
          </cell>
          <cell r="I1162">
            <v>308846.11878620688</v>
          </cell>
        </row>
        <row r="1163">
          <cell r="A1163" t="str">
            <v>904OR</v>
          </cell>
          <cell r="B1163" t="str">
            <v>904</v>
          </cell>
          <cell r="D1163">
            <v>6381689.4029793004</v>
          </cell>
          <cell r="F1163" t="str">
            <v>904OR</v>
          </cell>
          <cell r="G1163" t="str">
            <v>904</v>
          </cell>
          <cell r="I1163">
            <v>6381689.4029793004</v>
          </cell>
        </row>
        <row r="1164">
          <cell r="A1164" t="str">
            <v>904UT</v>
          </cell>
          <cell r="B1164" t="str">
            <v>904</v>
          </cell>
          <cell r="D1164">
            <v>5256615.9865655173</v>
          </cell>
          <cell r="F1164" t="str">
            <v>904UT</v>
          </cell>
          <cell r="G1164" t="str">
            <v>904</v>
          </cell>
          <cell r="I1164">
            <v>5256615.9865655173</v>
          </cell>
        </row>
        <row r="1165">
          <cell r="A1165" t="str">
            <v>904WA</v>
          </cell>
          <cell r="B1165" t="str">
            <v>904</v>
          </cell>
          <cell r="D1165">
            <v>1910429.8075862068</v>
          </cell>
          <cell r="F1165" t="str">
            <v>904WA</v>
          </cell>
          <cell r="G1165" t="str">
            <v>904</v>
          </cell>
          <cell r="I1165">
            <v>1910429.8075862068</v>
          </cell>
        </row>
        <row r="1166">
          <cell r="A1166" t="str">
            <v>904WYP</v>
          </cell>
          <cell r="B1166" t="str">
            <v>904</v>
          </cell>
          <cell r="D1166">
            <v>887334.67034482758</v>
          </cell>
          <cell r="F1166" t="str">
            <v>904WYP</v>
          </cell>
          <cell r="G1166" t="str">
            <v>904</v>
          </cell>
          <cell r="I1166">
            <v>887334.67034482758</v>
          </cell>
        </row>
        <row r="1167">
          <cell r="A1167" t="str">
            <v>905CN</v>
          </cell>
          <cell r="B1167" t="str">
            <v>905</v>
          </cell>
          <cell r="D1167">
            <v>-3414855.9335363223</v>
          </cell>
          <cell r="F1167" t="str">
            <v>905CN</v>
          </cell>
          <cell r="G1167" t="str">
            <v>905</v>
          </cell>
          <cell r="I1167">
            <v>-3414855.9335363223</v>
          </cell>
        </row>
        <row r="1168">
          <cell r="A1168" t="str">
            <v>905OR</v>
          </cell>
          <cell r="B1168" t="str">
            <v>905</v>
          </cell>
          <cell r="D1168">
            <v>9126.8918068965522</v>
          </cell>
          <cell r="F1168" t="str">
            <v>905OR</v>
          </cell>
          <cell r="G1168" t="str">
            <v>905</v>
          </cell>
          <cell r="I1168">
            <v>9126.8918068965522</v>
          </cell>
        </row>
        <row r="1169">
          <cell r="A1169" t="str">
            <v>907CN</v>
          </cell>
          <cell r="B1169" t="str">
            <v>907</v>
          </cell>
          <cell r="D1169">
            <v>263916.98103701253</v>
          </cell>
          <cell r="F1169" t="str">
            <v>907CN</v>
          </cell>
          <cell r="G1169" t="str">
            <v>907</v>
          </cell>
          <cell r="I1169">
            <v>263916.98103701253</v>
          </cell>
        </row>
        <row r="1170">
          <cell r="A1170" t="str">
            <v>908CA</v>
          </cell>
          <cell r="B1170" t="str">
            <v>908</v>
          </cell>
          <cell r="D1170">
            <v>112943.14864662921</v>
          </cell>
          <cell r="F1170" t="str">
            <v>908CA</v>
          </cell>
          <cell r="G1170" t="str">
            <v>908</v>
          </cell>
          <cell r="I1170">
            <v>112943.14864662921</v>
          </cell>
        </row>
        <row r="1171">
          <cell r="A1171" t="str">
            <v>908CN</v>
          </cell>
          <cell r="B1171" t="str">
            <v>908</v>
          </cell>
          <cell r="D1171">
            <v>2693789.5532963579</v>
          </cell>
          <cell r="F1171" t="str">
            <v>908CN</v>
          </cell>
          <cell r="G1171" t="str">
            <v>908</v>
          </cell>
          <cell r="I1171">
            <v>2693789.5532963579</v>
          </cell>
        </row>
        <row r="1172">
          <cell r="A1172" t="str">
            <v>908ID</v>
          </cell>
          <cell r="B1172" t="str">
            <v>908</v>
          </cell>
          <cell r="D1172">
            <v>1503378.3251597232</v>
          </cell>
          <cell r="F1172" t="str">
            <v>908ID</v>
          </cell>
          <cell r="G1172" t="str">
            <v>908</v>
          </cell>
          <cell r="I1172">
            <v>1503378.3251597232</v>
          </cell>
        </row>
        <row r="1173">
          <cell r="A1173" t="str">
            <v>908OR</v>
          </cell>
          <cell r="B1173" t="str">
            <v>908</v>
          </cell>
          <cell r="D1173">
            <v>1185950.8914600103</v>
          </cell>
          <cell r="F1173" t="str">
            <v>908OR</v>
          </cell>
          <cell r="G1173" t="str">
            <v>908</v>
          </cell>
          <cell r="I1173">
            <v>1185950.8914600103</v>
          </cell>
        </row>
        <row r="1174">
          <cell r="A1174" t="str">
            <v>908OTHER</v>
          </cell>
          <cell r="B1174" t="str">
            <v>908</v>
          </cell>
          <cell r="D1174">
            <v>36027.43338529233</v>
          </cell>
          <cell r="F1174" t="str">
            <v>908OTHER</v>
          </cell>
          <cell r="G1174" t="str">
            <v>908</v>
          </cell>
          <cell r="I1174">
            <v>36027.43338529233</v>
          </cell>
        </row>
        <row r="1175">
          <cell r="A1175" t="str">
            <v>908UT</v>
          </cell>
          <cell r="B1175" t="str">
            <v>908</v>
          </cell>
          <cell r="D1175">
            <v>3691500.1428186139</v>
          </cell>
          <cell r="F1175" t="str">
            <v>908UT</v>
          </cell>
          <cell r="G1175" t="str">
            <v>908</v>
          </cell>
          <cell r="I1175">
            <v>3691500.1428186139</v>
          </cell>
        </row>
        <row r="1176">
          <cell r="A1176" t="str">
            <v>908WYP</v>
          </cell>
          <cell r="B1176" t="str">
            <v>908</v>
          </cell>
          <cell r="D1176">
            <v>864116.21006812342</v>
          </cell>
          <cell r="F1176" t="str">
            <v>908WYP</v>
          </cell>
          <cell r="G1176" t="str">
            <v>908</v>
          </cell>
          <cell r="I1176">
            <v>864116.21006812342</v>
          </cell>
        </row>
        <row r="1177">
          <cell r="A1177" t="str">
            <v>909CA</v>
          </cell>
          <cell r="B1177" t="str">
            <v>909</v>
          </cell>
          <cell r="D1177">
            <v>1494.753572377158</v>
          </cell>
          <cell r="F1177" t="str">
            <v>909CA</v>
          </cell>
          <cell r="G1177" t="str">
            <v>909</v>
          </cell>
          <cell r="I1177">
            <v>1494.753572377158</v>
          </cell>
        </row>
        <row r="1178">
          <cell r="A1178" t="str">
            <v>909CN</v>
          </cell>
          <cell r="B1178" t="str">
            <v>909</v>
          </cell>
          <cell r="D1178">
            <v>3705881.5073186397</v>
          </cell>
          <cell r="F1178" t="str">
            <v>909CN</v>
          </cell>
          <cell r="G1178" t="str">
            <v>909</v>
          </cell>
          <cell r="I1178">
            <v>3705881.5073186397</v>
          </cell>
        </row>
        <row r="1179">
          <cell r="A1179" t="str">
            <v>909ID</v>
          </cell>
          <cell r="B1179" t="str">
            <v>909</v>
          </cell>
          <cell r="D1179">
            <v>53.360956175298803</v>
          </cell>
          <cell r="F1179" t="str">
            <v>909ID</v>
          </cell>
          <cell r="G1179" t="str">
            <v>909</v>
          </cell>
          <cell r="I1179">
            <v>53.360956175298803</v>
          </cell>
        </row>
        <row r="1180">
          <cell r="A1180" t="str">
            <v>909OR</v>
          </cell>
          <cell r="B1180" t="str">
            <v>909</v>
          </cell>
          <cell r="D1180">
            <v>123318.38247011953</v>
          </cell>
          <cell r="F1180" t="str">
            <v>909OR</v>
          </cell>
          <cell r="G1180" t="str">
            <v>909</v>
          </cell>
          <cell r="I1180">
            <v>123318.38247011953</v>
          </cell>
        </row>
        <row r="1181">
          <cell r="A1181" t="str">
            <v>909UT</v>
          </cell>
          <cell r="B1181" t="str">
            <v>909</v>
          </cell>
          <cell r="D1181">
            <v>-2973.2765205843293</v>
          </cell>
          <cell r="F1181" t="str">
            <v>909UT</v>
          </cell>
          <cell r="G1181" t="str">
            <v>909</v>
          </cell>
          <cell r="I1181">
            <v>-2973.2765205843293</v>
          </cell>
        </row>
        <row r="1182">
          <cell r="A1182" t="str">
            <v>909WA</v>
          </cell>
          <cell r="B1182" t="str">
            <v>909</v>
          </cell>
          <cell r="D1182">
            <v>5604.173784860558</v>
          </cell>
          <cell r="F1182" t="str">
            <v>909WA</v>
          </cell>
          <cell r="G1182" t="str">
            <v>909</v>
          </cell>
          <cell r="I1182">
            <v>5604.173784860558</v>
          </cell>
        </row>
        <row r="1183">
          <cell r="A1183" t="str">
            <v>909WYP</v>
          </cell>
          <cell r="B1183" t="str">
            <v>909</v>
          </cell>
          <cell r="D1183">
            <v>1077.0727091633466</v>
          </cell>
          <cell r="F1183" t="str">
            <v>909WYP</v>
          </cell>
          <cell r="G1183" t="str">
            <v>909</v>
          </cell>
          <cell r="I1183">
            <v>1077.0727091633466</v>
          </cell>
        </row>
        <row r="1184">
          <cell r="A1184" t="str">
            <v>910CN</v>
          </cell>
          <cell r="B1184" t="str">
            <v>910</v>
          </cell>
          <cell r="D1184">
            <v>64582.07854085783</v>
          </cell>
          <cell r="F1184" t="str">
            <v>910CN</v>
          </cell>
          <cell r="G1184" t="str">
            <v>910</v>
          </cell>
          <cell r="I1184">
            <v>64582.07854085783</v>
          </cell>
        </row>
        <row r="1185">
          <cell r="A1185" t="str">
            <v>920ID</v>
          </cell>
          <cell r="B1185" t="str">
            <v>920</v>
          </cell>
          <cell r="D1185">
            <v>651825.96775033162</v>
          </cell>
          <cell r="F1185" t="str">
            <v>920ID</v>
          </cell>
          <cell r="G1185" t="str">
            <v>920</v>
          </cell>
          <cell r="I1185">
            <v>651825.96775033162</v>
          </cell>
        </row>
        <row r="1186">
          <cell r="A1186" t="str">
            <v>920SO</v>
          </cell>
          <cell r="B1186" t="str">
            <v>920</v>
          </cell>
          <cell r="D1186">
            <v>75347757.223410547</v>
          </cell>
          <cell r="F1186" t="str">
            <v>920SO</v>
          </cell>
          <cell r="G1186" t="str">
            <v>920</v>
          </cell>
          <cell r="I1186">
            <v>75347757.223410547</v>
          </cell>
        </row>
        <row r="1187">
          <cell r="A1187" t="str">
            <v>920UT</v>
          </cell>
          <cell r="B1187" t="str">
            <v>920</v>
          </cell>
          <cell r="D1187">
            <v>-2.0000000018626451E-2</v>
          </cell>
          <cell r="F1187" t="str">
            <v>920UT</v>
          </cell>
          <cell r="G1187" t="str">
            <v>920</v>
          </cell>
          <cell r="I1187">
            <v>-2.0000000018626451E-2</v>
          </cell>
        </row>
        <row r="1188">
          <cell r="A1188" t="str">
            <v>920WA</v>
          </cell>
          <cell r="B1188" t="str">
            <v>920</v>
          </cell>
          <cell r="D1188">
            <v>637872.91585898399</v>
          </cell>
          <cell r="F1188" t="str">
            <v>920WA</v>
          </cell>
          <cell r="G1188" t="str">
            <v>920</v>
          </cell>
          <cell r="I1188">
            <v>637872.91585898399</v>
          </cell>
        </row>
        <row r="1189">
          <cell r="A1189" t="str">
            <v>920WYP</v>
          </cell>
          <cell r="B1189" t="str">
            <v>920</v>
          </cell>
          <cell r="D1189">
            <v>-1238.0490105445497</v>
          </cell>
          <cell r="F1189" t="str">
            <v>920WYP</v>
          </cell>
          <cell r="G1189" t="str">
            <v>920</v>
          </cell>
          <cell r="I1189">
            <v>-1238.0490105445497</v>
          </cell>
        </row>
        <row r="1190">
          <cell r="A1190" t="str">
            <v>921ID</v>
          </cell>
          <cell r="B1190" t="str">
            <v>921</v>
          </cell>
          <cell r="D1190">
            <v>156.30605381165918</v>
          </cell>
          <cell r="F1190" t="str">
            <v>921ID</v>
          </cell>
          <cell r="G1190" t="str">
            <v>921</v>
          </cell>
          <cell r="I1190">
            <v>156.30605381165918</v>
          </cell>
        </row>
        <row r="1191">
          <cell r="A1191" t="str">
            <v>921SO</v>
          </cell>
          <cell r="B1191" t="str">
            <v>921</v>
          </cell>
          <cell r="D1191">
            <v>11939678.91047439</v>
          </cell>
          <cell r="F1191" t="str">
            <v>921SO</v>
          </cell>
          <cell r="G1191" t="str">
            <v>921</v>
          </cell>
          <cell r="I1191">
            <v>11939678.91047439</v>
          </cell>
        </row>
        <row r="1192">
          <cell r="A1192" t="str">
            <v>921UT</v>
          </cell>
          <cell r="B1192" t="str">
            <v>921</v>
          </cell>
          <cell r="D1192">
            <v>0.39597533631604165</v>
          </cell>
          <cell r="F1192" t="str">
            <v>921UT</v>
          </cell>
          <cell r="G1192" t="str">
            <v>921</v>
          </cell>
          <cell r="I1192">
            <v>0.39597533631604165</v>
          </cell>
        </row>
        <row r="1193">
          <cell r="A1193" t="str">
            <v>921WA</v>
          </cell>
          <cell r="B1193" t="str">
            <v>921</v>
          </cell>
          <cell r="D1193">
            <v>464.21855941704035</v>
          </cell>
          <cell r="F1193" t="str">
            <v>921WA</v>
          </cell>
          <cell r="G1193" t="str">
            <v>921</v>
          </cell>
          <cell r="I1193">
            <v>464.21855941704035</v>
          </cell>
        </row>
        <row r="1194">
          <cell r="A1194" t="str">
            <v>922SO</v>
          </cell>
          <cell r="B1194" t="str">
            <v>922</v>
          </cell>
          <cell r="D1194">
            <v>-22453503.397861708</v>
          </cell>
          <cell r="F1194" t="str">
            <v>922SO</v>
          </cell>
          <cell r="G1194" t="str">
            <v>922</v>
          </cell>
          <cell r="I1194">
            <v>-22453503.397861708</v>
          </cell>
        </row>
        <row r="1195">
          <cell r="A1195" t="str">
            <v>923SO</v>
          </cell>
          <cell r="B1195" t="str">
            <v>923</v>
          </cell>
          <cell r="D1195">
            <v>12141400.801446559</v>
          </cell>
          <cell r="F1195" t="str">
            <v>923SO</v>
          </cell>
          <cell r="G1195" t="str">
            <v>923</v>
          </cell>
          <cell r="I1195">
            <v>12141400.801446559</v>
          </cell>
        </row>
        <row r="1196">
          <cell r="A1196" t="str">
            <v>923UT</v>
          </cell>
          <cell r="B1196" t="str">
            <v>923</v>
          </cell>
          <cell r="D1196">
            <v>2544.6625560538114</v>
          </cell>
          <cell r="F1196" t="str">
            <v>923UT</v>
          </cell>
          <cell r="G1196" t="str">
            <v>923</v>
          </cell>
          <cell r="I1196">
            <v>2544.6625560538114</v>
          </cell>
        </row>
        <row r="1197">
          <cell r="A1197" t="str">
            <v>924SO</v>
          </cell>
          <cell r="B1197" t="str">
            <v>924</v>
          </cell>
          <cell r="D1197">
            <v>34205467.443811655</v>
          </cell>
          <cell r="F1197" t="str">
            <v>924SO</v>
          </cell>
          <cell r="G1197" t="str">
            <v>924</v>
          </cell>
          <cell r="I1197">
            <v>34205467.443811655</v>
          </cell>
        </row>
        <row r="1198">
          <cell r="A1198" t="str">
            <v>925SO</v>
          </cell>
          <cell r="B1198" t="str">
            <v>925</v>
          </cell>
          <cell r="D1198">
            <v>9668699.9735201802</v>
          </cell>
          <cell r="F1198" t="str">
            <v>925SO</v>
          </cell>
          <cell r="G1198" t="str">
            <v>925</v>
          </cell>
          <cell r="I1198">
            <v>9668699.9735201802</v>
          </cell>
        </row>
        <row r="1199">
          <cell r="A1199" t="str">
            <v>928CA</v>
          </cell>
          <cell r="B1199" t="str">
            <v>928</v>
          </cell>
          <cell r="D1199">
            <v>74311.565964125562</v>
          </cell>
          <cell r="F1199" t="str">
            <v>928CA</v>
          </cell>
          <cell r="G1199" t="str">
            <v>928</v>
          </cell>
          <cell r="I1199">
            <v>74311.565964125562</v>
          </cell>
        </row>
        <row r="1200">
          <cell r="A1200" t="str">
            <v>928ID</v>
          </cell>
          <cell r="B1200" t="str">
            <v>928</v>
          </cell>
          <cell r="D1200">
            <v>451206.92448991031</v>
          </cell>
          <cell r="F1200" t="str">
            <v>928ID</v>
          </cell>
          <cell r="G1200" t="str">
            <v>928</v>
          </cell>
          <cell r="I1200">
            <v>451206.92448991031</v>
          </cell>
        </row>
        <row r="1201">
          <cell r="A1201" t="str">
            <v>928OR</v>
          </cell>
          <cell r="B1201" t="str">
            <v>928</v>
          </cell>
          <cell r="D1201">
            <v>4050270.6783295861</v>
          </cell>
          <cell r="F1201" t="str">
            <v>928OR</v>
          </cell>
          <cell r="G1201" t="str">
            <v>928</v>
          </cell>
          <cell r="I1201">
            <v>4050270.6783295861</v>
          </cell>
        </row>
        <row r="1202">
          <cell r="A1202" t="str">
            <v>928SG</v>
          </cell>
          <cell r="B1202" t="str">
            <v>928</v>
          </cell>
          <cell r="D1202">
            <v>1979812.5127690581</v>
          </cell>
          <cell r="F1202" t="str">
            <v>928SG</v>
          </cell>
          <cell r="G1202" t="str">
            <v>928</v>
          </cell>
          <cell r="I1202">
            <v>1979812.5127690581</v>
          </cell>
        </row>
        <row r="1203">
          <cell r="A1203" t="str">
            <v>928SO</v>
          </cell>
          <cell r="B1203" t="str">
            <v>928</v>
          </cell>
          <cell r="D1203">
            <v>2937.3554652466364</v>
          </cell>
          <cell r="F1203" t="str">
            <v>928SO</v>
          </cell>
          <cell r="G1203" t="str">
            <v>928</v>
          </cell>
          <cell r="I1203">
            <v>2937.3554652466364</v>
          </cell>
        </row>
        <row r="1204">
          <cell r="A1204" t="str">
            <v>928UT</v>
          </cell>
          <cell r="B1204" t="str">
            <v>928</v>
          </cell>
          <cell r="D1204">
            <v>3911530.2780044843</v>
          </cell>
          <cell r="F1204" t="str">
            <v>928UT</v>
          </cell>
          <cell r="G1204" t="str">
            <v>928</v>
          </cell>
          <cell r="I1204">
            <v>3911530.2780044843</v>
          </cell>
        </row>
        <row r="1205">
          <cell r="A1205" t="str">
            <v>928WA</v>
          </cell>
          <cell r="B1205" t="str">
            <v>928</v>
          </cell>
          <cell r="D1205">
            <v>503638.98786995513</v>
          </cell>
          <cell r="F1205" t="str">
            <v>928WA</v>
          </cell>
          <cell r="G1205" t="str">
            <v>928</v>
          </cell>
          <cell r="I1205">
            <v>503638.98786995513</v>
          </cell>
        </row>
        <row r="1206">
          <cell r="A1206" t="str">
            <v>928WYP</v>
          </cell>
          <cell r="B1206" t="str">
            <v>928</v>
          </cell>
          <cell r="D1206">
            <v>1145494.459013453</v>
          </cell>
          <cell r="F1206" t="str">
            <v>928WYP</v>
          </cell>
          <cell r="G1206" t="str">
            <v>928</v>
          </cell>
          <cell r="I1206">
            <v>1145494.459013453</v>
          </cell>
        </row>
        <row r="1207">
          <cell r="A1207" t="str">
            <v>929SO</v>
          </cell>
          <cell r="B1207" t="str">
            <v>929</v>
          </cell>
          <cell r="D1207">
            <v>-4165348.5149099268</v>
          </cell>
          <cell r="F1207" t="str">
            <v>929SO</v>
          </cell>
          <cell r="G1207" t="str">
            <v>929</v>
          </cell>
          <cell r="I1207">
            <v>-4165348.5149099268</v>
          </cell>
        </row>
        <row r="1208">
          <cell r="A1208" t="str">
            <v>930CN</v>
          </cell>
          <cell r="B1208" t="str">
            <v>930</v>
          </cell>
          <cell r="D1208">
            <v>4689.1816143497754</v>
          </cell>
          <cell r="F1208" t="str">
            <v>930CN</v>
          </cell>
          <cell r="G1208" t="str">
            <v>930</v>
          </cell>
          <cell r="I1208">
            <v>4689.1816143497754</v>
          </cell>
        </row>
        <row r="1209">
          <cell r="A1209" t="str">
            <v>930ID</v>
          </cell>
          <cell r="B1209" t="str">
            <v>930</v>
          </cell>
          <cell r="D1209">
            <v>6252.2421524663678</v>
          </cell>
          <cell r="F1209" t="str">
            <v>930ID</v>
          </cell>
          <cell r="G1209" t="str">
            <v>930</v>
          </cell>
          <cell r="I1209">
            <v>6252.2421524663678</v>
          </cell>
        </row>
        <row r="1210">
          <cell r="A1210" t="str">
            <v>930OR</v>
          </cell>
          <cell r="B1210" t="str">
            <v>930</v>
          </cell>
          <cell r="D1210">
            <v>4102719.3414125559</v>
          </cell>
          <cell r="F1210" t="str">
            <v>930OR</v>
          </cell>
          <cell r="G1210" t="str">
            <v>930</v>
          </cell>
          <cell r="I1210">
            <v>4102719.3414125559</v>
          </cell>
        </row>
        <row r="1211">
          <cell r="A1211" t="str">
            <v>930SO</v>
          </cell>
          <cell r="B1211" t="str">
            <v>930</v>
          </cell>
          <cell r="D1211">
            <v>6782975.7095700894</v>
          </cell>
          <cell r="F1211" t="str">
            <v>930SO</v>
          </cell>
          <cell r="G1211" t="str">
            <v>930</v>
          </cell>
          <cell r="I1211">
            <v>6782975.7095700894</v>
          </cell>
        </row>
        <row r="1212">
          <cell r="A1212" t="str">
            <v>930UT</v>
          </cell>
          <cell r="B1212" t="str">
            <v>930</v>
          </cell>
          <cell r="D1212">
            <v>1567094.8286266816</v>
          </cell>
          <cell r="F1212" t="str">
            <v>930UT</v>
          </cell>
          <cell r="G1212" t="str">
            <v>930</v>
          </cell>
          <cell r="I1212">
            <v>1567094.8286266816</v>
          </cell>
        </row>
        <row r="1213">
          <cell r="A1213" t="str">
            <v>930WA</v>
          </cell>
          <cell r="B1213" t="str">
            <v>930</v>
          </cell>
          <cell r="D1213">
            <v>7815.3547926008969</v>
          </cell>
          <cell r="F1213" t="str">
            <v>930WA</v>
          </cell>
          <cell r="G1213" t="str">
            <v>930</v>
          </cell>
          <cell r="I1213">
            <v>7815.3547926008969</v>
          </cell>
        </row>
        <row r="1214">
          <cell r="A1214" t="str">
            <v>930WYP</v>
          </cell>
          <cell r="B1214" t="str">
            <v>930</v>
          </cell>
          <cell r="D1214">
            <v>205409.54439461883</v>
          </cell>
          <cell r="F1214" t="str">
            <v>930WYP</v>
          </cell>
          <cell r="G1214" t="str">
            <v>930</v>
          </cell>
          <cell r="I1214">
            <v>205409.54439461883</v>
          </cell>
        </row>
        <row r="1215">
          <cell r="A1215" t="str">
            <v>931OR</v>
          </cell>
          <cell r="B1215" t="str">
            <v>931</v>
          </cell>
          <cell r="D1215">
            <v>972565.89202354266</v>
          </cell>
          <cell r="F1215" t="str">
            <v>931OR</v>
          </cell>
          <cell r="G1215" t="str">
            <v>931</v>
          </cell>
          <cell r="I1215">
            <v>972565.89202354266</v>
          </cell>
        </row>
        <row r="1216">
          <cell r="A1216" t="str">
            <v>931SO</v>
          </cell>
          <cell r="B1216" t="str">
            <v>931</v>
          </cell>
          <cell r="D1216">
            <v>5591078.3820627695</v>
          </cell>
          <cell r="F1216" t="str">
            <v>931SO</v>
          </cell>
          <cell r="G1216" t="str">
            <v>931</v>
          </cell>
          <cell r="I1216">
            <v>5591078.3820627695</v>
          </cell>
        </row>
        <row r="1217">
          <cell r="A1217" t="str">
            <v>931UT</v>
          </cell>
          <cell r="B1217" t="str">
            <v>931</v>
          </cell>
          <cell r="D1217">
            <v>-287.6031390134529</v>
          </cell>
          <cell r="F1217" t="str">
            <v>931UT</v>
          </cell>
          <cell r="G1217" t="str">
            <v>931</v>
          </cell>
          <cell r="I1217">
            <v>-287.6031390134529</v>
          </cell>
        </row>
        <row r="1218">
          <cell r="A1218" t="str">
            <v>931WA</v>
          </cell>
          <cell r="B1218" t="str">
            <v>931</v>
          </cell>
          <cell r="D1218">
            <v>-521.02017937219728</v>
          </cell>
          <cell r="F1218" t="str">
            <v>931WA</v>
          </cell>
          <cell r="G1218" t="str">
            <v>931</v>
          </cell>
          <cell r="I1218">
            <v>-521.02017937219728</v>
          </cell>
        </row>
        <row r="1219">
          <cell r="A1219" t="str">
            <v>931WYP</v>
          </cell>
          <cell r="B1219" t="str">
            <v>931</v>
          </cell>
          <cell r="D1219">
            <v>1969.8522533632288</v>
          </cell>
          <cell r="F1219" t="str">
            <v>931WYP</v>
          </cell>
          <cell r="G1219" t="str">
            <v>931</v>
          </cell>
          <cell r="I1219">
            <v>1969.8522533632288</v>
          </cell>
        </row>
        <row r="1220">
          <cell r="A1220" t="str">
            <v>935OR</v>
          </cell>
          <cell r="B1220" t="str">
            <v>935</v>
          </cell>
          <cell r="D1220">
            <v>24372.289666854125</v>
          </cell>
          <cell r="F1220" t="str">
            <v>935OR</v>
          </cell>
          <cell r="G1220" t="str">
            <v>935</v>
          </cell>
          <cell r="I1220">
            <v>24372.289666854125</v>
          </cell>
        </row>
        <row r="1221">
          <cell r="A1221" t="str">
            <v>935SO</v>
          </cell>
          <cell r="B1221" t="str">
            <v>935</v>
          </cell>
          <cell r="D1221">
            <v>27422623.51836475</v>
          </cell>
          <cell r="F1221" t="str">
            <v>935SO</v>
          </cell>
          <cell r="G1221" t="str">
            <v>935</v>
          </cell>
          <cell r="I1221">
            <v>27422623.51836475</v>
          </cell>
        </row>
        <row r="1222">
          <cell r="A1222" t="str">
            <v>DPCA</v>
          </cell>
          <cell r="B1222" t="str">
            <v>DP</v>
          </cell>
          <cell r="D1222">
            <v>360377.61</v>
          </cell>
          <cell r="F1222" t="str">
            <v>DPCA</v>
          </cell>
          <cell r="G1222" t="str">
            <v>DP</v>
          </cell>
          <cell r="I1222">
            <v>360377.61</v>
          </cell>
        </row>
        <row r="1223">
          <cell r="A1223" t="str">
            <v>DPID</v>
          </cell>
          <cell r="B1223" t="str">
            <v>DP</v>
          </cell>
          <cell r="D1223">
            <v>838370.67</v>
          </cell>
          <cell r="F1223" t="str">
            <v>DPID</v>
          </cell>
          <cell r="G1223" t="str">
            <v>DP</v>
          </cell>
          <cell r="I1223">
            <v>838370.67</v>
          </cell>
        </row>
        <row r="1224">
          <cell r="A1224" t="str">
            <v>DPOR</v>
          </cell>
          <cell r="B1224" t="str">
            <v>DP</v>
          </cell>
          <cell r="D1224">
            <v>6817549.1900000004</v>
          </cell>
          <cell r="F1224" t="str">
            <v>DPOR</v>
          </cell>
          <cell r="G1224" t="str">
            <v>DP</v>
          </cell>
          <cell r="I1224">
            <v>6817549.1900000004</v>
          </cell>
        </row>
        <row r="1225">
          <cell r="A1225" t="str">
            <v>DPUT</v>
          </cell>
          <cell r="B1225" t="str">
            <v>DP</v>
          </cell>
          <cell r="D1225">
            <v>12608876.720000001</v>
          </cell>
          <cell r="F1225" t="str">
            <v>DPUT</v>
          </cell>
          <cell r="G1225" t="str">
            <v>DP</v>
          </cell>
          <cell r="I1225">
            <v>12608876.720000001</v>
          </cell>
        </row>
        <row r="1226">
          <cell r="A1226" t="str">
            <v>DPWA</v>
          </cell>
          <cell r="B1226" t="str">
            <v>DP</v>
          </cell>
          <cell r="D1226">
            <v>2103300.81</v>
          </cell>
          <cell r="F1226" t="str">
            <v>DPWA</v>
          </cell>
          <cell r="G1226" t="str">
            <v>DP</v>
          </cell>
          <cell r="I1226">
            <v>2103300.81</v>
          </cell>
        </row>
        <row r="1227">
          <cell r="A1227" t="str">
            <v>DPWYU</v>
          </cell>
          <cell r="B1227" t="str">
            <v>DP</v>
          </cell>
          <cell r="D1227">
            <v>2164394.7200000002</v>
          </cell>
          <cell r="F1227" t="str">
            <v>DPWYU</v>
          </cell>
          <cell r="G1227" t="str">
            <v>DP</v>
          </cell>
          <cell r="I1227">
            <v>2164394.7200000002</v>
          </cell>
        </row>
        <row r="1228">
          <cell r="A1228" t="str">
            <v>GPSO</v>
          </cell>
          <cell r="B1228" t="str">
            <v>GP</v>
          </cell>
          <cell r="D1228">
            <v>206987.86</v>
          </cell>
          <cell r="F1228" t="str">
            <v>GPSO</v>
          </cell>
          <cell r="G1228" t="str">
            <v>GP</v>
          </cell>
          <cell r="I1228">
            <v>206987.86</v>
          </cell>
        </row>
        <row r="1229">
          <cell r="A1229" t="str">
            <v>OPSG</v>
          </cell>
          <cell r="B1229" t="str">
            <v>OP</v>
          </cell>
          <cell r="D1229">
            <v>300383502.86000001</v>
          </cell>
          <cell r="F1229" t="str">
            <v>OPSG</v>
          </cell>
          <cell r="G1229" t="str">
            <v>OP</v>
          </cell>
          <cell r="I1229">
            <v>300383502.86000001</v>
          </cell>
        </row>
        <row r="1230">
          <cell r="A1230" t="str">
            <v>SCHMAPSE</v>
          </cell>
          <cell r="B1230" t="str">
            <v>SCHMAP</v>
          </cell>
          <cell r="D1230">
            <v>45000.341581000001</v>
          </cell>
          <cell r="F1230" t="str">
            <v>SCHMAPSE</v>
          </cell>
          <cell r="G1230" t="str">
            <v>SCHMAP</v>
          </cell>
          <cell r="I1230">
            <v>45000.341581000001</v>
          </cell>
        </row>
        <row r="1231">
          <cell r="A1231" t="str">
            <v>SCHMAPSO</v>
          </cell>
          <cell r="B1231" t="str">
            <v>SCHMAP</v>
          </cell>
          <cell r="D1231">
            <v>9738000.2000000011</v>
          </cell>
          <cell r="F1231" t="str">
            <v>SCHMAPSO</v>
          </cell>
          <cell r="G1231" t="str">
            <v>SCHMAP</v>
          </cell>
          <cell r="I1231">
            <v>9738000.2000000011</v>
          </cell>
        </row>
        <row r="1232">
          <cell r="A1232" t="str">
            <v>SCHMATBADDEBT</v>
          </cell>
          <cell r="B1232" t="str">
            <v>SCHMAT</v>
          </cell>
          <cell r="D1232">
            <v>-0.14000000001396984</v>
          </cell>
          <cell r="F1232" t="str">
            <v>SCHMATBADDEBT</v>
          </cell>
          <cell r="G1232" t="str">
            <v>SCHMAT</v>
          </cell>
          <cell r="I1232">
            <v>-0.14000000001396984</v>
          </cell>
        </row>
        <row r="1233">
          <cell r="A1233" t="str">
            <v>SCHMATCA</v>
          </cell>
          <cell r="B1233" t="str">
            <v>SCHMAT</v>
          </cell>
          <cell r="D1233">
            <v>878130.35999999987</v>
          </cell>
          <cell r="F1233" t="str">
            <v>SCHMATCA</v>
          </cell>
          <cell r="G1233" t="str">
            <v>SCHMAT</v>
          </cell>
          <cell r="I1233">
            <v>878130.35999999987</v>
          </cell>
        </row>
        <row r="1234">
          <cell r="A1234" t="str">
            <v>SCHMATCIAC</v>
          </cell>
          <cell r="B1234" t="str">
            <v>SCHMAT</v>
          </cell>
          <cell r="D1234">
            <v>59831265.339999996</v>
          </cell>
          <cell r="F1234" t="str">
            <v>SCHMATCIAC</v>
          </cell>
          <cell r="G1234" t="str">
            <v>SCHMAT</v>
          </cell>
          <cell r="I1234">
            <v>59831265.339999996</v>
          </cell>
        </row>
        <row r="1235">
          <cell r="A1235" t="str">
            <v>SCHMATID</v>
          </cell>
          <cell r="B1235" t="str">
            <v>SCHMAT</v>
          </cell>
          <cell r="D1235">
            <v>634938.9</v>
          </cell>
          <cell r="F1235" t="str">
            <v>SCHMATID</v>
          </cell>
          <cell r="G1235" t="str">
            <v>SCHMAT</v>
          </cell>
          <cell r="I1235">
            <v>634938.9</v>
          </cell>
        </row>
        <row r="1236">
          <cell r="A1236" t="str">
            <v>SCHMATOR</v>
          </cell>
          <cell r="B1236" t="str">
            <v>SCHMAT</v>
          </cell>
          <cell r="D1236">
            <v>12578727.59</v>
          </cell>
          <cell r="F1236" t="str">
            <v>SCHMATOR</v>
          </cell>
          <cell r="G1236" t="str">
            <v>SCHMAT</v>
          </cell>
          <cell r="I1236">
            <v>12578727.59</v>
          </cell>
        </row>
        <row r="1237">
          <cell r="A1237" t="str">
            <v>SCHMATOTHER</v>
          </cell>
          <cell r="B1237" t="str">
            <v>SCHMAT</v>
          </cell>
          <cell r="D1237">
            <v>-1024000.5399999991</v>
          </cell>
          <cell r="F1237" t="str">
            <v>SCHMATOTHER</v>
          </cell>
          <cell r="G1237" t="str">
            <v>SCHMAT</v>
          </cell>
          <cell r="I1237">
            <v>-1024000.5399999991</v>
          </cell>
        </row>
        <row r="1238">
          <cell r="A1238" t="str">
            <v>SCHMATSCHMDEXP</v>
          </cell>
          <cell r="B1238" t="str">
            <v>SCHMAT</v>
          </cell>
          <cell r="D1238">
            <v>562216209.41899395</v>
          </cell>
          <cell r="F1238" t="str">
            <v>SCHMATSCHMDEXP</v>
          </cell>
          <cell r="G1238" t="str">
            <v>SCHMAT</v>
          </cell>
          <cell r="I1238">
            <v>562216209.41899395</v>
          </cell>
        </row>
        <row r="1239">
          <cell r="A1239" t="str">
            <v>SCHMATSE</v>
          </cell>
          <cell r="B1239" t="str">
            <v>SCHMAT</v>
          </cell>
          <cell r="D1239">
            <v>4460615.8398009986</v>
          </cell>
          <cell r="F1239" t="str">
            <v>SCHMATSE</v>
          </cell>
          <cell r="G1239" t="str">
            <v>SCHMAT</v>
          </cell>
          <cell r="I1239">
            <v>4460615.8398009986</v>
          </cell>
        </row>
        <row r="1240">
          <cell r="A1240" t="str">
            <v>SCHMATSG</v>
          </cell>
          <cell r="B1240" t="str">
            <v>SCHMAT</v>
          </cell>
          <cell r="D1240">
            <v>2654641.2359850006</v>
          </cell>
          <cell r="F1240" t="str">
            <v>SCHMATSG</v>
          </cell>
          <cell r="G1240" t="str">
            <v>SCHMAT</v>
          </cell>
          <cell r="I1240">
            <v>2654641.2359850006</v>
          </cell>
        </row>
        <row r="1241">
          <cell r="A1241" t="str">
            <v>SCHMATSGCT</v>
          </cell>
          <cell r="B1241" t="str">
            <v>SCHMAT</v>
          </cell>
          <cell r="D1241">
            <v>938632.46613700001</v>
          </cell>
          <cell r="F1241" t="str">
            <v>SCHMATSGCT</v>
          </cell>
          <cell r="G1241" t="str">
            <v>SCHMAT</v>
          </cell>
          <cell r="I1241">
            <v>938632.46613700001</v>
          </cell>
        </row>
        <row r="1242">
          <cell r="A1242" t="str">
            <v>SCHMATSNP</v>
          </cell>
          <cell r="B1242" t="str">
            <v>SCHMAT</v>
          </cell>
          <cell r="D1242">
            <v>138230745.75999999</v>
          </cell>
          <cell r="F1242" t="str">
            <v>SCHMATSNP</v>
          </cell>
          <cell r="G1242" t="str">
            <v>SCHMAT</v>
          </cell>
          <cell r="I1242">
            <v>138230745.75999999</v>
          </cell>
        </row>
        <row r="1243">
          <cell r="A1243" t="str">
            <v>SCHMATSNPD</v>
          </cell>
          <cell r="B1243" t="str">
            <v>SCHMAT</v>
          </cell>
          <cell r="D1243">
            <v>0</v>
          </cell>
          <cell r="F1243" t="str">
            <v>SCHMATSNPD</v>
          </cell>
          <cell r="G1243" t="str">
            <v>SCHMAT</v>
          </cell>
          <cell r="I1243">
            <v>0</v>
          </cell>
        </row>
        <row r="1244">
          <cell r="A1244" t="str">
            <v>SCHMATSO</v>
          </cell>
          <cell r="B1244" t="str">
            <v>SCHMAT</v>
          </cell>
          <cell r="D1244">
            <v>1660162.290000001</v>
          </cell>
          <cell r="F1244" t="str">
            <v>SCHMATSO</v>
          </cell>
          <cell r="G1244" t="str">
            <v>SCHMAT</v>
          </cell>
          <cell r="I1244">
            <v>1660162.290000001</v>
          </cell>
        </row>
        <row r="1245">
          <cell r="A1245" t="str">
            <v>SCHMATTROJD</v>
          </cell>
          <cell r="B1245" t="str">
            <v>SCHMAT</v>
          </cell>
          <cell r="D1245">
            <v>1670005.61354</v>
          </cell>
          <cell r="F1245" t="str">
            <v>SCHMATTROJD</v>
          </cell>
          <cell r="G1245" t="str">
            <v>SCHMAT</v>
          </cell>
          <cell r="I1245">
            <v>1670005.61354</v>
          </cell>
        </row>
        <row r="1246">
          <cell r="A1246" t="str">
            <v>SCHMATUT</v>
          </cell>
          <cell r="B1246" t="str">
            <v>SCHMAT</v>
          </cell>
          <cell r="D1246">
            <v>398143.36999999732</v>
          </cell>
          <cell r="F1246" t="str">
            <v>SCHMATUT</v>
          </cell>
          <cell r="G1246" t="str">
            <v>SCHMAT</v>
          </cell>
          <cell r="I1246">
            <v>398143.36999999732</v>
          </cell>
        </row>
        <row r="1247">
          <cell r="A1247" t="str">
            <v>SCHMATWA</v>
          </cell>
          <cell r="B1247" t="str">
            <v>SCHMAT</v>
          </cell>
          <cell r="D1247">
            <v>371832.75</v>
          </cell>
          <cell r="F1247" t="str">
            <v>SCHMATWA</v>
          </cell>
          <cell r="G1247" t="str">
            <v>SCHMAT</v>
          </cell>
          <cell r="I1247">
            <v>371832.75</v>
          </cell>
        </row>
        <row r="1248">
          <cell r="A1248" t="str">
            <v>SCHMATWYP</v>
          </cell>
          <cell r="B1248" t="str">
            <v>SCHMAT</v>
          </cell>
          <cell r="D1248">
            <v>141262.80999999866</v>
          </cell>
          <cell r="F1248" t="str">
            <v>SCHMATWYP</v>
          </cell>
          <cell r="G1248" t="str">
            <v>SCHMAT</v>
          </cell>
          <cell r="I1248">
            <v>141262.80999999866</v>
          </cell>
        </row>
        <row r="1249">
          <cell r="A1249" t="str">
            <v>SCHMDPSE</v>
          </cell>
          <cell r="B1249" t="str">
            <v>SCHMDP</v>
          </cell>
          <cell r="D1249">
            <v>274059.99077999964</v>
          </cell>
          <cell r="F1249" t="str">
            <v>SCHMDPSE</v>
          </cell>
          <cell r="G1249" t="str">
            <v>SCHMDP</v>
          </cell>
          <cell r="I1249">
            <v>274059.99077999964</v>
          </cell>
        </row>
        <row r="1250">
          <cell r="A1250" t="str">
            <v>SCHMDPSG</v>
          </cell>
          <cell r="B1250" t="str">
            <v>SCHMDP</v>
          </cell>
          <cell r="D1250">
            <v>-0.24</v>
          </cell>
          <cell r="F1250" t="str">
            <v>SCHMDPSG</v>
          </cell>
          <cell r="G1250" t="str">
            <v>SCHMDP</v>
          </cell>
          <cell r="I1250">
            <v>-0.24</v>
          </cell>
        </row>
        <row r="1251">
          <cell r="A1251" t="str">
            <v>SCHMDPSNP</v>
          </cell>
          <cell r="B1251" t="str">
            <v>SCHMDP</v>
          </cell>
          <cell r="D1251">
            <v>381062.7</v>
          </cell>
          <cell r="F1251" t="str">
            <v>SCHMDPSNP</v>
          </cell>
          <cell r="G1251" t="str">
            <v>SCHMDP</v>
          </cell>
          <cell r="I1251">
            <v>381062.7</v>
          </cell>
        </row>
        <row r="1252">
          <cell r="A1252" t="str">
            <v>SCHMDPSO</v>
          </cell>
          <cell r="B1252" t="str">
            <v>SCHMDP</v>
          </cell>
          <cell r="D1252">
            <v>15400500.260000002</v>
          </cell>
          <cell r="F1252" t="str">
            <v>SCHMDPSO</v>
          </cell>
          <cell r="G1252" t="str">
            <v>SCHMDP</v>
          </cell>
          <cell r="I1252">
            <v>15400500.260000002</v>
          </cell>
        </row>
        <row r="1253">
          <cell r="A1253" t="str">
            <v>SCHMDTCA</v>
          </cell>
          <cell r="B1253" t="str">
            <v>SCHMDT</v>
          </cell>
          <cell r="D1253">
            <v>15051.179999999935</v>
          </cell>
          <cell r="F1253" t="str">
            <v>SCHMDTCA</v>
          </cell>
          <cell r="G1253" t="str">
            <v>SCHMDT</v>
          </cell>
          <cell r="I1253">
            <v>15051.179999999935</v>
          </cell>
        </row>
        <row r="1254">
          <cell r="A1254" t="str">
            <v>SCHMDTCN</v>
          </cell>
          <cell r="B1254" t="str">
            <v>SCHMDT</v>
          </cell>
          <cell r="D1254">
            <v>0.27372400000604102</v>
          </cell>
          <cell r="F1254" t="str">
            <v>SCHMDTCN</v>
          </cell>
          <cell r="G1254" t="str">
            <v>SCHMDT</v>
          </cell>
          <cell r="I1254">
            <v>0.27372400000604102</v>
          </cell>
        </row>
        <row r="1255">
          <cell r="A1255" t="str">
            <v>SCHMDTDGP</v>
          </cell>
          <cell r="B1255" t="str">
            <v>SCHMDT</v>
          </cell>
          <cell r="D1255">
            <v>0</v>
          </cell>
          <cell r="F1255" t="str">
            <v>SCHMDTDGP</v>
          </cell>
          <cell r="G1255" t="str">
            <v>SCHMDT</v>
          </cell>
          <cell r="I1255">
            <v>0</v>
          </cell>
        </row>
        <row r="1256">
          <cell r="A1256" t="str">
            <v>SCHMDTGPS</v>
          </cell>
          <cell r="B1256" t="str">
            <v>SCHMDT</v>
          </cell>
          <cell r="D1256">
            <v>38086908.850000009</v>
          </cell>
          <cell r="F1256" t="str">
            <v>SCHMDTGPS</v>
          </cell>
          <cell r="G1256" t="str">
            <v>SCHMDT</v>
          </cell>
          <cell r="I1256">
            <v>38086908.850000009</v>
          </cell>
        </row>
        <row r="1257">
          <cell r="A1257" t="str">
            <v>SCHMDTID</v>
          </cell>
          <cell r="B1257" t="str">
            <v>SCHMDT</v>
          </cell>
          <cell r="D1257">
            <v>602208.23</v>
          </cell>
          <cell r="F1257" t="str">
            <v>SCHMDTID</v>
          </cell>
          <cell r="G1257" t="str">
            <v>SCHMDT</v>
          </cell>
          <cell r="I1257">
            <v>602208.23</v>
          </cell>
        </row>
        <row r="1258">
          <cell r="A1258" t="str">
            <v>SCHMDTOR</v>
          </cell>
          <cell r="B1258" t="str">
            <v>SCHMDT</v>
          </cell>
          <cell r="D1258">
            <v>7.0000000298023224E-2</v>
          </cell>
          <cell r="F1258" t="str">
            <v>SCHMDTOR</v>
          </cell>
          <cell r="G1258" t="str">
            <v>SCHMDT</v>
          </cell>
          <cell r="I1258">
            <v>7.0000000298023224E-2</v>
          </cell>
        </row>
        <row r="1259">
          <cell r="A1259" t="str">
            <v>SCHMDTOTHER</v>
          </cell>
          <cell r="B1259" t="str">
            <v>SCHMDT</v>
          </cell>
          <cell r="D1259">
            <v>1565755.6</v>
          </cell>
          <cell r="F1259" t="str">
            <v>SCHMDTOTHER</v>
          </cell>
          <cell r="G1259" t="str">
            <v>SCHMDT</v>
          </cell>
          <cell r="I1259">
            <v>1565755.6</v>
          </cell>
        </row>
        <row r="1260">
          <cell r="A1260" t="str">
            <v>SCHMDTSE</v>
          </cell>
          <cell r="B1260" t="str">
            <v>SCHMDT</v>
          </cell>
          <cell r="D1260">
            <v>10701490.857638009</v>
          </cell>
          <cell r="F1260" t="str">
            <v>SCHMDTSE</v>
          </cell>
          <cell r="G1260" t="str">
            <v>SCHMDT</v>
          </cell>
          <cell r="I1260">
            <v>10701490.857638009</v>
          </cell>
        </row>
        <row r="1261">
          <cell r="A1261" t="str">
            <v>SCHMDTSG</v>
          </cell>
          <cell r="B1261" t="str">
            <v>SCHMDT</v>
          </cell>
          <cell r="D1261">
            <v>128819384.168075</v>
          </cell>
          <cell r="F1261" t="str">
            <v>SCHMDTSG</v>
          </cell>
          <cell r="G1261" t="str">
            <v>SCHMDT</v>
          </cell>
          <cell r="I1261">
            <v>128819384.168075</v>
          </cell>
        </row>
        <row r="1262">
          <cell r="A1262" t="str">
            <v>SCHMDTSNP</v>
          </cell>
          <cell r="B1262" t="str">
            <v>SCHMDT</v>
          </cell>
          <cell r="D1262">
            <v>132781765.75</v>
          </cell>
          <cell r="F1262" t="str">
            <v>SCHMDTSNP</v>
          </cell>
          <cell r="G1262" t="str">
            <v>SCHMDT</v>
          </cell>
          <cell r="I1262">
            <v>132781765.75</v>
          </cell>
        </row>
        <row r="1263">
          <cell r="A1263" t="str">
            <v>SCHMDTSNPD</v>
          </cell>
          <cell r="B1263" t="str">
            <v>SCHMDT</v>
          </cell>
          <cell r="D1263">
            <v>0.11999999999534339</v>
          </cell>
          <cell r="F1263" t="str">
            <v>SCHMDTSNPD</v>
          </cell>
          <cell r="G1263" t="str">
            <v>SCHMDT</v>
          </cell>
          <cell r="I1263">
            <v>0.11999999999534339</v>
          </cell>
        </row>
        <row r="1264">
          <cell r="A1264" t="str">
            <v>SCHMDTSO</v>
          </cell>
          <cell r="B1264" t="str">
            <v>SCHMDT</v>
          </cell>
          <cell r="D1264">
            <v>-8.0000005662441254E-2</v>
          </cell>
          <cell r="F1264" t="str">
            <v>SCHMDTSO</v>
          </cell>
          <cell r="G1264" t="str">
            <v>SCHMDT</v>
          </cell>
          <cell r="I1264">
            <v>-8.0000005662441254E-2</v>
          </cell>
        </row>
        <row r="1265">
          <cell r="A1265" t="str">
            <v>SCHMDTTAXDEPR</v>
          </cell>
          <cell r="B1265" t="str">
            <v>SCHMDT</v>
          </cell>
          <cell r="D1265">
            <v>944321437.39999986</v>
          </cell>
          <cell r="F1265" t="str">
            <v>SCHMDTTAXDEPR</v>
          </cell>
          <cell r="G1265" t="str">
            <v>SCHMDT</v>
          </cell>
          <cell r="I1265">
            <v>944321437.39999986</v>
          </cell>
        </row>
        <row r="1266">
          <cell r="A1266" t="str">
            <v>SCHMDTUT</v>
          </cell>
          <cell r="B1266" t="str">
            <v>SCHMDT</v>
          </cell>
          <cell r="D1266">
            <v>679353.63</v>
          </cell>
          <cell r="F1266" t="str">
            <v>SCHMDTUT</v>
          </cell>
          <cell r="G1266" t="str">
            <v>SCHMDT</v>
          </cell>
          <cell r="I1266">
            <v>679353.63</v>
          </cell>
        </row>
        <row r="1267">
          <cell r="A1267" t="str">
            <v>SCHMDTWA</v>
          </cell>
          <cell r="B1267" t="str">
            <v>SCHMDT</v>
          </cell>
          <cell r="D1267">
            <v>0.79999999981373549</v>
          </cell>
          <cell r="F1267" t="str">
            <v>SCHMDTWA</v>
          </cell>
          <cell r="G1267" t="str">
            <v>SCHMDT</v>
          </cell>
          <cell r="I1267">
            <v>0.79999999981373549</v>
          </cell>
        </row>
        <row r="1268">
          <cell r="A1268" t="str">
            <v>SCHMDTWYP</v>
          </cell>
          <cell r="B1268" t="str">
            <v>SCHMDT</v>
          </cell>
          <cell r="D1268">
            <v>85700.059999998659</v>
          </cell>
          <cell r="F1268" t="str">
            <v>SCHMDTWYP</v>
          </cell>
          <cell r="G1268" t="str">
            <v>SCHMDT</v>
          </cell>
          <cell r="I1268">
            <v>85700.059999998659</v>
          </cell>
        </row>
        <row r="1269">
          <cell r="A1269" t="str">
            <v>SPSG</v>
          </cell>
          <cell r="B1269" t="str">
            <v>SP</v>
          </cell>
          <cell r="D1269">
            <v>3112950.43</v>
          </cell>
          <cell r="F1269" t="str">
            <v>SPSG</v>
          </cell>
          <cell r="G1269" t="str">
            <v>SP</v>
          </cell>
          <cell r="I1269">
            <v>3112950.43</v>
          </cell>
        </row>
        <row r="1270">
          <cell r="A1270" t="str">
            <v>TPSG</v>
          </cell>
          <cell r="B1270" t="str">
            <v>TP</v>
          </cell>
          <cell r="D1270">
            <v>33221646.190000001</v>
          </cell>
          <cell r="F1270" t="str">
            <v>TPSG</v>
          </cell>
          <cell r="G1270" t="str">
            <v>TP</v>
          </cell>
          <cell r="I1270">
            <v>33221646.190000001</v>
          </cell>
        </row>
        <row r="1271">
          <cell r="A1271" t="str">
            <v>182MSE</v>
          </cell>
          <cell r="B1271" t="str">
            <v>182M</v>
          </cell>
          <cell r="D1271">
            <v>10764260.085237224</v>
          </cell>
          <cell r="F1271" t="str">
            <v>182MSE</v>
          </cell>
          <cell r="G1271" t="str">
            <v>182M</v>
          </cell>
          <cell r="I1271">
            <v>10764260.085237224</v>
          </cell>
        </row>
        <row r="1272">
          <cell r="A1272" t="str">
            <v>555WYP</v>
          </cell>
          <cell r="B1272">
            <v>555</v>
          </cell>
          <cell r="D1272">
            <v>0</v>
          </cell>
          <cell r="F1272" t="str">
            <v>555WYP</v>
          </cell>
          <cell r="G1272">
            <v>555</v>
          </cell>
          <cell r="I1272">
            <v>0</v>
          </cell>
        </row>
      </sheetData>
      <sheetData sheetId="13"/>
      <sheetData sheetId="14"/>
      <sheetData sheetId="15"/>
      <sheetData sheetId="16"/>
      <sheetData sheetId="17"/>
      <sheetData sheetId="18"/>
      <sheetData sheetId="19"/>
      <sheetData sheetId="20"/>
      <sheetData sheetId="2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1 page 1"/>
      <sheetName val="Exhibit 1"/>
      <sheetName val="Exhibit 2 pages 1,2 of 5"/>
      <sheetName val="Exhibit 2 pages 3,4,5 of 5"/>
      <sheetName val="Exhibit 3 page 1"/>
      <sheetName val="Exhibit 3"/>
      <sheetName val="Exhibit 8"/>
      <sheetName val="Exhibit 9"/>
      <sheetName val="Base NPC"/>
      <sheetName val="Delta NPC"/>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sheetData sheetId="1"/>
      <sheetData sheetId="2"/>
      <sheetData sheetId="3"/>
      <sheetData sheetId="4"/>
      <sheetData sheetId="5"/>
      <sheetData sheetId="6">
        <row r="2">
          <cell r="A2" t="str">
            <v>ADVN</v>
          </cell>
        </row>
        <row r="29">
          <cell r="D29" t="str">
            <v>Taxes Other Than Income</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OTC Gas Quotes"/>
      <sheetName val="Futures"/>
      <sheetName val="MarketData"/>
      <sheetName val="GasCurveSummary"/>
      <sheetName val="GasVolsSummary"/>
      <sheetName val="YieldCurveSummary"/>
      <sheetName val="GAS CURVE Engine"/>
      <sheetName val="Options"/>
      <sheetName val="Calcoutput (futures)"/>
      <sheetName val="Shaped Gas Quotes"/>
      <sheetName val="Henry Contract Specifications"/>
    </sheetNames>
    <sheetDataSet>
      <sheetData sheetId="0" refreshError="1"/>
      <sheetData sheetId="1" refreshError="1">
        <row r="2">
          <cell r="M2">
            <v>1</v>
          </cell>
        </row>
        <row r="5">
          <cell r="E5" t="str">
            <v>AECO $US/mmBTU</v>
          </cell>
          <cell r="F5" t="str">
            <v>Malin</v>
          </cell>
          <cell r="G5" t="str">
            <v>Sumas</v>
          </cell>
          <cell r="H5" t="str">
            <v>Rockies/Opal</v>
          </cell>
          <cell r="I5" t="str">
            <v>Stanfield</v>
          </cell>
          <cell r="J5" t="str">
            <v>SO CAL Bdr</v>
          </cell>
          <cell r="K5" t="str">
            <v>San Juan</v>
          </cell>
        </row>
        <row r="6">
          <cell r="L6">
            <v>1</v>
          </cell>
        </row>
        <row r="7">
          <cell r="L7">
            <v>2</v>
          </cell>
        </row>
        <row r="8">
          <cell r="L8">
            <v>3</v>
          </cell>
        </row>
        <row r="9">
          <cell r="L9">
            <v>1</v>
          </cell>
        </row>
        <row r="10">
          <cell r="L10">
            <v>4</v>
          </cell>
        </row>
        <row r="11">
          <cell r="L11">
            <v>11</v>
          </cell>
        </row>
        <row r="12">
          <cell r="L12">
            <v>16</v>
          </cell>
        </row>
        <row r="13">
          <cell r="L13">
            <v>1</v>
          </cell>
        </row>
        <row r="14">
          <cell r="L14">
            <v>13</v>
          </cell>
        </row>
        <row r="15">
          <cell r="L15">
            <v>25</v>
          </cell>
        </row>
      </sheetData>
      <sheetData sheetId="2" refreshError="1">
        <row r="2">
          <cell r="A2" t="str">
            <v>CL112</v>
          </cell>
          <cell r="B2" t="str">
            <v>CL</v>
          </cell>
          <cell r="C2">
            <v>1</v>
          </cell>
          <cell r="D2">
            <v>3</v>
          </cell>
          <cell r="E2">
            <v>37609</v>
          </cell>
          <cell r="F2">
            <v>27.29</v>
          </cell>
          <cell r="G2">
            <v>26.71</v>
          </cell>
          <cell r="H2">
            <v>68103</v>
          </cell>
          <cell r="I2">
            <v>27.45</v>
          </cell>
          <cell r="J2">
            <v>26.71</v>
          </cell>
        </row>
        <row r="3">
          <cell r="A3" t="str">
            <v>CL122</v>
          </cell>
          <cell r="B3" t="str">
            <v>CL</v>
          </cell>
          <cell r="C3">
            <v>2</v>
          </cell>
          <cell r="D3">
            <v>3</v>
          </cell>
          <cell r="E3">
            <v>37642</v>
          </cell>
          <cell r="F3">
            <v>27.17</v>
          </cell>
          <cell r="G3">
            <v>26.59</v>
          </cell>
          <cell r="H3">
            <v>38783</v>
          </cell>
          <cell r="I3">
            <v>27.32</v>
          </cell>
          <cell r="J3">
            <v>26.63</v>
          </cell>
        </row>
        <row r="4">
          <cell r="A4" t="str">
            <v>CL13</v>
          </cell>
          <cell r="B4" t="str">
            <v>CL</v>
          </cell>
          <cell r="C4">
            <v>3</v>
          </cell>
          <cell r="D4">
            <v>3</v>
          </cell>
          <cell r="E4">
            <v>37672</v>
          </cell>
          <cell r="F4">
            <v>26.8</v>
          </cell>
          <cell r="G4">
            <v>26.28</v>
          </cell>
          <cell r="H4">
            <v>21182</v>
          </cell>
          <cell r="I4">
            <v>26.95</v>
          </cell>
          <cell r="J4">
            <v>26.37</v>
          </cell>
        </row>
        <row r="5">
          <cell r="A5" t="str">
            <v>CL23</v>
          </cell>
          <cell r="B5" t="str">
            <v>CL</v>
          </cell>
          <cell r="C5">
            <v>4</v>
          </cell>
          <cell r="D5">
            <v>3</v>
          </cell>
          <cell r="E5">
            <v>37700</v>
          </cell>
          <cell r="F5">
            <v>26.47</v>
          </cell>
          <cell r="G5">
            <v>25.95</v>
          </cell>
          <cell r="H5">
            <v>7944</v>
          </cell>
          <cell r="I5">
            <v>26.55</v>
          </cell>
          <cell r="J5">
            <v>26.12</v>
          </cell>
        </row>
        <row r="6">
          <cell r="A6" t="str">
            <v>CL33</v>
          </cell>
          <cell r="B6" t="str">
            <v>CL</v>
          </cell>
          <cell r="C6">
            <v>5</v>
          </cell>
          <cell r="D6">
            <v>3</v>
          </cell>
          <cell r="E6">
            <v>37733</v>
          </cell>
          <cell r="F6">
            <v>26.14</v>
          </cell>
          <cell r="G6">
            <v>25.63</v>
          </cell>
          <cell r="H6">
            <v>1719</v>
          </cell>
          <cell r="I6">
            <v>26.2</v>
          </cell>
          <cell r="J6">
            <v>25.79</v>
          </cell>
        </row>
        <row r="7">
          <cell r="A7" t="str">
            <v>CL43</v>
          </cell>
          <cell r="B7" t="str">
            <v>CL</v>
          </cell>
          <cell r="C7">
            <v>6</v>
          </cell>
          <cell r="D7">
            <v>3</v>
          </cell>
          <cell r="E7">
            <v>37761</v>
          </cell>
          <cell r="F7">
            <v>25.81</v>
          </cell>
          <cell r="G7">
            <v>25.31</v>
          </cell>
          <cell r="H7">
            <v>2664</v>
          </cell>
          <cell r="I7">
            <v>25.84</v>
          </cell>
          <cell r="J7">
            <v>25.45</v>
          </cell>
        </row>
        <row r="8">
          <cell r="A8" t="str">
            <v>CL53</v>
          </cell>
          <cell r="B8" t="str">
            <v>CL</v>
          </cell>
          <cell r="C8">
            <v>7</v>
          </cell>
          <cell r="D8">
            <v>3</v>
          </cell>
          <cell r="E8">
            <v>37792</v>
          </cell>
          <cell r="F8">
            <v>25.48</v>
          </cell>
          <cell r="G8">
            <v>25</v>
          </cell>
          <cell r="H8">
            <v>870</v>
          </cell>
          <cell r="I8">
            <v>25.47</v>
          </cell>
          <cell r="J8">
            <v>25.11</v>
          </cell>
        </row>
        <row r="9">
          <cell r="A9" t="str">
            <v>CL63</v>
          </cell>
          <cell r="B9" t="str">
            <v>CL</v>
          </cell>
          <cell r="C9">
            <v>8</v>
          </cell>
          <cell r="D9">
            <v>3</v>
          </cell>
          <cell r="E9">
            <v>37824</v>
          </cell>
          <cell r="F9">
            <v>25.18</v>
          </cell>
          <cell r="G9">
            <v>24.72</v>
          </cell>
          <cell r="H9">
            <v>1451</v>
          </cell>
          <cell r="I9">
            <v>25.1</v>
          </cell>
          <cell r="J9">
            <v>25</v>
          </cell>
        </row>
        <row r="10">
          <cell r="A10" t="str">
            <v>CL73</v>
          </cell>
          <cell r="B10" t="str">
            <v>CL</v>
          </cell>
          <cell r="C10">
            <v>9</v>
          </cell>
          <cell r="D10">
            <v>3</v>
          </cell>
          <cell r="E10">
            <v>37853</v>
          </cell>
          <cell r="F10">
            <v>24.92</v>
          </cell>
          <cell r="G10">
            <v>24.48</v>
          </cell>
          <cell r="H10">
            <v>1428</v>
          </cell>
          <cell r="I10">
            <v>24.84</v>
          </cell>
          <cell r="J10">
            <v>24.68</v>
          </cell>
        </row>
        <row r="11">
          <cell r="A11" t="str">
            <v>CL83</v>
          </cell>
          <cell r="B11" t="str">
            <v>CL</v>
          </cell>
          <cell r="C11">
            <v>10</v>
          </cell>
          <cell r="D11">
            <v>3</v>
          </cell>
          <cell r="E11">
            <v>37886</v>
          </cell>
          <cell r="F11">
            <v>24.68</v>
          </cell>
          <cell r="G11">
            <v>24.25</v>
          </cell>
          <cell r="H11">
            <v>18</v>
          </cell>
          <cell r="I11">
            <v>0</v>
          </cell>
          <cell r="J11">
            <v>0</v>
          </cell>
        </row>
        <row r="12">
          <cell r="A12" t="str">
            <v>CL93</v>
          </cell>
          <cell r="B12" t="str">
            <v>CL</v>
          </cell>
          <cell r="C12">
            <v>11</v>
          </cell>
          <cell r="D12">
            <v>3</v>
          </cell>
          <cell r="E12">
            <v>37915</v>
          </cell>
          <cell r="F12">
            <v>24.5</v>
          </cell>
          <cell r="G12">
            <v>24.07</v>
          </cell>
          <cell r="H12">
            <v>495</v>
          </cell>
          <cell r="I12">
            <v>24.45</v>
          </cell>
          <cell r="J12">
            <v>24.35</v>
          </cell>
        </row>
        <row r="13">
          <cell r="A13" t="str">
            <v>CL103</v>
          </cell>
          <cell r="B13" t="str">
            <v>CL</v>
          </cell>
          <cell r="C13">
            <v>12</v>
          </cell>
          <cell r="D13">
            <v>3</v>
          </cell>
          <cell r="E13">
            <v>37945</v>
          </cell>
          <cell r="F13">
            <v>24.34</v>
          </cell>
          <cell r="G13">
            <v>23.92</v>
          </cell>
          <cell r="H13">
            <v>2389</v>
          </cell>
          <cell r="I13">
            <v>24.35</v>
          </cell>
          <cell r="J13">
            <v>24.05</v>
          </cell>
        </row>
        <row r="14">
          <cell r="A14" t="str">
            <v>CL113</v>
          </cell>
          <cell r="B14" t="str">
            <v>CL</v>
          </cell>
          <cell r="C14">
            <v>1</v>
          </cell>
          <cell r="D14">
            <v>4</v>
          </cell>
          <cell r="E14">
            <v>37974</v>
          </cell>
          <cell r="F14">
            <v>24.19</v>
          </cell>
          <cell r="G14">
            <v>23.77</v>
          </cell>
          <cell r="H14">
            <v>50</v>
          </cell>
          <cell r="I14">
            <v>0</v>
          </cell>
          <cell r="J14">
            <v>0</v>
          </cell>
        </row>
        <row r="15">
          <cell r="A15" t="str">
            <v>CL123</v>
          </cell>
          <cell r="B15" t="str">
            <v>CL</v>
          </cell>
          <cell r="C15">
            <v>2</v>
          </cell>
          <cell r="D15">
            <v>4</v>
          </cell>
          <cell r="E15">
            <v>38006</v>
          </cell>
          <cell r="F15">
            <v>24.06</v>
          </cell>
          <cell r="G15">
            <v>23.64</v>
          </cell>
          <cell r="H15">
            <v>0</v>
          </cell>
          <cell r="I15">
            <v>0</v>
          </cell>
          <cell r="J15">
            <v>0</v>
          </cell>
        </row>
        <row r="16">
          <cell r="A16" t="str">
            <v>CL14</v>
          </cell>
          <cell r="B16" t="str">
            <v>CL</v>
          </cell>
          <cell r="C16">
            <v>3</v>
          </cell>
          <cell r="D16">
            <v>4</v>
          </cell>
          <cell r="E16">
            <v>38037</v>
          </cell>
          <cell r="F16">
            <v>23.93</v>
          </cell>
          <cell r="G16">
            <v>23.51</v>
          </cell>
          <cell r="H16">
            <v>0</v>
          </cell>
          <cell r="I16">
            <v>0</v>
          </cell>
          <cell r="J16">
            <v>0</v>
          </cell>
        </row>
        <row r="17">
          <cell r="A17" t="str">
            <v>CL24</v>
          </cell>
          <cell r="B17" t="str">
            <v>CL</v>
          </cell>
          <cell r="C17">
            <v>4</v>
          </cell>
          <cell r="D17">
            <v>4</v>
          </cell>
          <cell r="E17">
            <v>38068</v>
          </cell>
          <cell r="F17">
            <v>23.8</v>
          </cell>
          <cell r="G17">
            <v>23.38</v>
          </cell>
          <cell r="H17">
            <v>360</v>
          </cell>
          <cell r="I17">
            <v>0</v>
          </cell>
          <cell r="J17">
            <v>0</v>
          </cell>
        </row>
        <row r="18">
          <cell r="A18" t="str">
            <v>CL34</v>
          </cell>
          <cell r="B18" t="str">
            <v>CL</v>
          </cell>
          <cell r="C18">
            <v>5</v>
          </cell>
          <cell r="D18">
            <v>4</v>
          </cell>
          <cell r="E18">
            <v>38097</v>
          </cell>
          <cell r="F18">
            <v>23.68</v>
          </cell>
          <cell r="G18">
            <v>23.26</v>
          </cell>
          <cell r="H18">
            <v>0</v>
          </cell>
          <cell r="I18">
            <v>0</v>
          </cell>
          <cell r="J18">
            <v>0</v>
          </cell>
        </row>
        <row r="19">
          <cell r="A19" t="str">
            <v>CL44</v>
          </cell>
          <cell r="B19" t="str">
            <v>CL</v>
          </cell>
          <cell r="C19">
            <v>6</v>
          </cell>
          <cell r="D19">
            <v>4</v>
          </cell>
          <cell r="E19">
            <v>38127</v>
          </cell>
          <cell r="F19">
            <v>23.59</v>
          </cell>
          <cell r="G19">
            <v>23.17</v>
          </cell>
          <cell r="H19">
            <v>483</v>
          </cell>
          <cell r="I19">
            <v>23.5</v>
          </cell>
          <cell r="J19">
            <v>23.5</v>
          </cell>
        </row>
        <row r="20">
          <cell r="A20" t="str">
            <v>CL54</v>
          </cell>
          <cell r="B20" t="str">
            <v>CL</v>
          </cell>
          <cell r="C20">
            <v>7</v>
          </cell>
          <cell r="D20">
            <v>4</v>
          </cell>
          <cell r="E20">
            <v>38160</v>
          </cell>
          <cell r="F20">
            <v>23.54</v>
          </cell>
          <cell r="G20">
            <v>23.12</v>
          </cell>
          <cell r="H20">
            <v>0</v>
          </cell>
          <cell r="I20">
            <v>0</v>
          </cell>
          <cell r="J20">
            <v>0</v>
          </cell>
        </row>
        <row r="21">
          <cell r="A21" t="str">
            <v>CL64</v>
          </cell>
          <cell r="B21" t="str">
            <v>CL</v>
          </cell>
          <cell r="C21">
            <v>8</v>
          </cell>
          <cell r="D21">
            <v>4</v>
          </cell>
          <cell r="E21">
            <v>38188</v>
          </cell>
          <cell r="F21">
            <v>23.5</v>
          </cell>
          <cell r="G21">
            <v>23.08</v>
          </cell>
          <cell r="H21">
            <v>0</v>
          </cell>
          <cell r="I21">
            <v>0</v>
          </cell>
          <cell r="J21">
            <v>0</v>
          </cell>
        </row>
        <row r="22">
          <cell r="A22" t="str">
            <v>CL74</v>
          </cell>
          <cell r="B22" t="str">
            <v>CL</v>
          </cell>
          <cell r="C22">
            <v>9</v>
          </cell>
          <cell r="D22">
            <v>4</v>
          </cell>
          <cell r="E22">
            <v>38219</v>
          </cell>
          <cell r="F22">
            <v>23.47</v>
          </cell>
          <cell r="G22">
            <v>23.05</v>
          </cell>
          <cell r="H22">
            <v>0</v>
          </cell>
          <cell r="I22">
            <v>0</v>
          </cell>
          <cell r="J22">
            <v>0</v>
          </cell>
        </row>
        <row r="23">
          <cell r="A23" t="str">
            <v>CL84</v>
          </cell>
          <cell r="B23" t="str">
            <v>CL</v>
          </cell>
          <cell r="C23">
            <v>10</v>
          </cell>
          <cell r="D23">
            <v>4</v>
          </cell>
          <cell r="E23">
            <v>38251</v>
          </cell>
          <cell r="F23">
            <v>23.44</v>
          </cell>
          <cell r="G23">
            <v>23.02</v>
          </cell>
          <cell r="H23">
            <v>0</v>
          </cell>
          <cell r="I23">
            <v>0</v>
          </cell>
          <cell r="J23">
            <v>0</v>
          </cell>
        </row>
        <row r="24">
          <cell r="A24" t="str">
            <v>CL94</v>
          </cell>
          <cell r="B24" t="str">
            <v>CL</v>
          </cell>
          <cell r="C24">
            <v>11</v>
          </cell>
          <cell r="D24">
            <v>4</v>
          </cell>
          <cell r="E24">
            <v>38280</v>
          </cell>
          <cell r="F24">
            <v>23.41</v>
          </cell>
          <cell r="G24">
            <v>22.99</v>
          </cell>
          <cell r="H24">
            <v>0</v>
          </cell>
          <cell r="I24">
            <v>0</v>
          </cell>
          <cell r="J24">
            <v>0</v>
          </cell>
        </row>
        <row r="25">
          <cell r="A25" t="str">
            <v>CL104</v>
          </cell>
          <cell r="B25" t="str">
            <v>CL</v>
          </cell>
          <cell r="C25">
            <v>12</v>
          </cell>
          <cell r="D25">
            <v>4</v>
          </cell>
          <cell r="E25">
            <v>38310</v>
          </cell>
          <cell r="F25">
            <v>23.38</v>
          </cell>
          <cell r="G25">
            <v>22.97</v>
          </cell>
          <cell r="H25">
            <v>1092</v>
          </cell>
          <cell r="I25">
            <v>23.19</v>
          </cell>
          <cell r="J25">
            <v>23.15</v>
          </cell>
        </row>
        <row r="26">
          <cell r="A26" t="str">
            <v>CL114</v>
          </cell>
          <cell r="B26" t="str">
            <v>CL</v>
          </cell>
          <cell r="C26">
            <v>1</v>
          </cell>
          <cell r="D26">
            <v>5</v>
          </cell>
          <cell r="E26">
            <v>38341</v>
          </cell>
          <cell r="F26">
            <v>23.35</v>
          </cell>
          <cell r="G26">
            <v>22.95</v>
          </cell>
          <cell r="H26">
            <v>1</v>
          </cell>
          <cell r="I26">
            <v>0</v>
          </cell>
          <cell r="J26">
            <v>0</v>
          </cell>
        </row>
        <row r="27">
          <cell r="A27" t="str">
            <v>CL124</v>
          </cell>
          <cell r="B27" t="str">
            <v>CL</v>
          </cell>
          <cell r="C27">
            <v>2</v>
          </cell>
          <cell r="D27">
            <v>5</v>
          </cell>
          <cell r="E27">
            <v>38372</v>
          </cell>
          <cell r="F27">
            <v>23.32</v>
          </cell>
          <cell r="G27">
            <v>22.93</v>
          </cell>
          <cell r="H27">
            <v>0</v>
          </cell>
          <cell r="I27">
            <v>0</v>
          </cell>
          <cell r="J27">
            <v>0</v>
          </cell>
        </row>
        <row r="28">
          <cell r="A28" t="str">
            <v>CL15</v>
          </cell>
          <cell r="B28" t="str">
            <v>CL</v>
          </cell>
          <cell r="C28">
            <v>3</v>
          </cell>
          <cell r="D28">
            <v>5</v>
          </cell>
          <cell r="E28">
            <v>38405</v>
          </cell>
          <cell r="F28">
            <v>23.3</v>
          </cell>
          <cell r="G28">
            <v>22.91</v>
          </cell>
          <cell r="H28">
            <v>0</v>
          </cell>
          <cell r="I28">
            <v>0</v>
          </cell>
          <cell r="J28">
            <v>0</v>
          </cell>
        </row>
        <row r="29">
          <cell r="A29" t="str">
            <v>CL25</v>
          </cell>
          <cell r="B29" t="str">
            <v>CL</v>
          </cell>
          <cell r="C29">
            <v>4</v>
          </cell>
          <cell r="D29">
            <v>5</v>
          </cell>
          <cell r="E29">
            <v>38432</v>
          </cell>
          <cell r="F29">
            <v>23.28</v>
          </cell>
          <cell r="G29">
            <v>22.89</v>
          </cell>
          <cell r="H29">
            <v>0</v>
          </cell>
          <cell r="I29">
            <v>0</v>
          </cell>
          <cell r="J29">
            <v>0</v>
          </cell>
        </row>
        <row r="30">
          <cell r="A30" t="str">
            <v>CL35</v>
          </cell>
          <cell r="B30" t="str">
            <v>CL</v>
          </cell>
          <cell r="C30">
            <v>5</v>
          </cell>
          <cell r="D30">
            <v>5</v>
          </cell>
          <cell r="E30">
            <v>38462</v>
          </cell>
          <cell r="F30">
            <v>23.26</v>
          </cell>
          <cell r="G30">
            <v>22.87</v>
          </cell>
          <cell r="H30">
            <v>0</v>
          </cell>
          <cell r="I30">
            <v>0</v>
          </cell>
          <cell r="J30">
            <v>0</v>
          </cell>
        </row>
        <row r="31">
          <cell r="A31" t="str">
            <v>CL65</v>
          </cell>
          <cell r="B31" t="str">
            <v>CL</v>
          </cell>
          <cell r="C31">
            <v>6</v>
          </cell>
          <cell r="D31">
            <v>5</v>
          </cell>
          <cell r="E31">
            <v>38492</v>
          </cell>
          <cell r="F31">
            <v>23.23</v>
          </cell>
          <cell r="G31">
            <v>22.84</v>
          </cell>
          <cell r="H31">
            <v>90</v>
          </cell>
          <cell r="I31">
            <v>0</v>
          </cell>
          <cell r="J31">
            <v>0</v>
          </cell>
        </row>
        <row r="32">
          <cell r="A32" t="str">
            <v>CL125</v>
          </cell>
          <cell r="B32" t="str">
            <v>CL</v>
          </cell>
          <cell r="C32">
            <v>12</v>
          </cell>
          <cell r="D32">
            <v>5</v>
          </cell>
          <cell r="E32">
            <v>38674</v>
          </cell>
          <cell r="F32">
            <v>23.14</v>
          </cell>
          <cell r="G32">
            <v>22.75</v>
          </cell>
          <cell r="H32">
            <v>536</v>
          </cell>
          <cell r="I32">
            <v>23.05</v>
          </cell>
          <cell r="J32">
            <v>23.05</v>
          </cell>
        </row>
        <row r="33">
          <cell r="A33" t="str">
            <v>CL126</v>
          </cell>
          <cell r="B33" t="str">
            <v>CL</v>
          </cell>
          <cell r="C33">
            <v>12</v>
          </cell>
          <cell r="D33">
            <v>6</v>
          </cell>
          <cell r="E33">
            <v>39038</v>
          </cell>
          <cell r="F33">
            <v>23.04</v>
          </cell>
          <cell r="G33">
            <v>22.65</v>
          </cell>
          <cell r="H33">
            <v>0</v>
          </cell>
          <cell r="I33">
            <v>0</v>
          </cell>
          <cell r="J33">
            <v>0</v>
          </cell>
        </row>
        <row r="34">
          <cell r="A34" t="str">
            <v>CL127</v>
          </cell>
          <cell r="B34" t="str">
            <v>CL</v>
          </cell>
          <cell r="C34">
            <v>12</v>
          </cell>
          <cell r="D34">
            <v>7</v>
          </cell>
          <cell r="E34">
            <v>39402</v>
          </cell>
          <cell r="F34">
            <v>22.94</v>
          </cell>
          <cell r="G34">
            <v>22.55</v>
          </cell>
          <cell r="H34">
            <v>1</v>
          </cell>
          <cell r="I34">
            <v>0</v>
          </cell>
          <cell r="J34">
            <v>0</v>
          </cell>
        </row>
        <row r="35">
          <cell r="A35" t="str">
            <v>CL128</v>
          </cell>
          <cell r="B35" t="str">
            <v>CL</v>
          </cell>
          <cell r="C35">
            <v>12</v>
          </cell>
          <cell r="D35">
            <v>8</v>
          </cell>
          <cell r="E35">
            <v>39772</v>
          </cell>
          <cell r="F35">
            <v>22.88</v>
          </cell>
          <cell r="G35">
            <v>22.49</v>
          </cell>
          <cell r="H35">
            <v>1</v>
          </cell>
          <cell r="I35">
            <v>0</v>
          </cell>
          <cell r="J35">
            <v>0</v>
          </cell>
        </row>
        <row r="36">
          <cell r="A36" t="str">
            <v>HO112</v>
          </cell>
          <cell r="B36" t="str">
            <v>CL</v>
          </cell>
          <cell r="C36">
            <v>12</v>
          </cell>
          <cell r="D36">
            <v>9</v>
          </cell>
          <cell r="E36">
            <v>40137</v>
          </cell>
          <cell r="F36">
            <v>22.82</v>
          </cell>
          <cell r="G36">
            <v>22.43</v>
          </cell>
          <cell r="H36">
            <v>0</v>
          </cell>
          <cell r="I36">
            <v>0</v>
          </cell>
          <cell r="J36">
            <v>0</v>
          </cell>
        </row>
        <row r="37">
          <cell r="A37" t="str">
            <v>HO122</v>
          </cell>
          <cell r="B37" t="str">
            <v>HO</v>
          </cell>
          <cell r="C37">
            <v>1</v>
          </cell>
          <cell r="D37">
            <v>3</v>
          </cell>
          <cell r="E37">
            <v>37621</v>
          </cell>
          <cell r="F37">
            <v>0.75619999999999998</v>
          </cell>
          <cell r="G37">
            <v>0.74539999999999995</v>
          </cell>
          <cell r="H37">
            <v>23589</v>
          </cell>
          <cell r="I37">
            <v>0.76400000000000001</v>
          </cell>
          <cell r="J37">
            <v>0.74550000000000005</v>
          </cell>
        </row>
        <row r="38">
          <cell r="A38" t="str">
            <v>HO13</v>
          </cell>
          <cell r="B38" t="str">
            <v>HO</v>
          </cell>
          <cell r="C38">
            <v>2</v>
          </cell>
          <cell r="D38">
            <v>3</v>
          </cell>
          <cell r="E38">
            <v>37652</v>
          </cell>
          <cell r="F38">
            <v>0.75190000000000001</v>
          </cell>
          <cell r="G38">
            <v>0.73970000000000002</v>
          </cell>
          <cell r="H38">
            <v>13901</v>
          </cell>
          <cell r="I38">
            <v>0.75900000000000001</v>
          </cell>
          <cell r="J38">
            <v>0.74199999999999999</v>
          </cell>
        </row>
        <row r="39">
          <cell r="A39" t="str">
            <v>HO23</v>
          </cell>
          <cell r="B39" t="str">
            <v>HO</v>
          </cell>
          <cell r="C39">
            <v>3</v>
          </cell>
          <cell r="D39">
            <v>3</v>
          </cell>
          <cell r="E39">
            <v>37680</v>
          </cell>
          <cell r="F39">
            <v>0.72840000000000005</v>
          </cell>
          <cell r="G39">
            <v>0.71619999999999995</v>
          </cell>
          <cell r="H39">
            <v>5228</v>
          </cell>
          <cell r="I39">
            <v>0.73399999999999999</v>
          </cell>
          <cell r="J39">
            <v>0.72070000000000001</v>
          </cell>
        </row>
        <row r="40">
          <cell r="A40" t="str">
            <v>HO33</v>
          </cell>
          <cell r="B40" t="str">
            <v>HO</v>
          </cell>
          <cell r="C40">
            <v>4</v>
          </cell>
          <cell r="D40">
            <v>3</v>
          </cell>
          <cell r="E40">
            <v>37711</v>
          </cell>
          <cell r="F40">
            <v>0.70589999999999997</v>
          </cell>
          <cell r="G40">
            <v>0.69269999999999998</v>
          </cell>
          <cell r="H40">
            <v>2873</v>
          </cell>
          <cell r="I40">
            <v>0.71199999999999997</v>
          </cell>
          <cell r="J40">
            <v>0.69750000000000001</v>
          </cell>
        </row>
        <row r="41">
          <cell r="A41" t="str">
            <v>HO43</v>
          </cell>
          <cell r="B41" t="str">
            <v>HO</v>
          </cell>
          <cell r="C41">
            <v>5</v>
          </cell>
          <cell r="D41">
            <v>3</v>
          </cell>
          <cell r="E41">
            <v>37741</v>
          </cell>
          <cell r="F41">
            <v>0.68540000000000001</v>
          </cell>
          <cell r="G41">
            <v>0.67220000000000002</v>
          </cell>
          <cell r="H41">
            <v>813</v>
          </cell>
          <cell r="I41">
            <v>0.69099999999999995</v>
          </cell>
          <cell r="J41">
            <v>0.68200000000000005</v>
          </cell>
        </row>
        <row r="42">
          <cell r="A42" t="str">
            <v>HO53</v>
          </cell>
          <cell r="B42" t="str">
            <v>HO</v>
          </cell>
          <cell r="C42">
            <v>6</v>
          </cell>
          <cell r="D42">
            <v>3</v>
          </cell>
          <cell r="E42">
            <v>37771</v>
          </cell>
          <cell r="F42">
            <v>0.6764</v>
          </cell>
          <cell r="G42">
            <v>0.66320000000000001</v>
          </cell>
          <cell r="H42">
            <v>321</v>
          </cell>
          <cell r="I42">
            <v>0.67900000000000005</v>
          </cell>
          <cell r="J42">
            <v>0.67700000000000005</v>
          </cell>
        </row>
        <row r="43">
          <cell r="A43" t="str">
            <v>HO63</v>
          </cell>
          <cell r="B43" t="str">
            <v>HO</v>
          </cell>
          <cell r="C43">
            <v>7</v>
          </cell>
          <cell r="D43">
            <v>3</v>
          </cell>
          <cell r="E43">
            <v>37802</v>
          </cell>
          <cell r="F43">
            <v>0.67390000000000005</v>
          </cell>
          <cell r="G43">
            <v>0.66069999999999995</v>
          </cell>
          <cell r="H43">
            <v>133</v>
          </cell>
          <cell r="I43">
            <v>0</v>
          </cell>
          <cell r="J43">
            <v>0</v>
          </cell>
        </row>
        <row r="44">
          <cell r="A44" t="str">
            <v>HO73</v>
          </cell>
          <cell r="B44" t="str">
            <v>HO</v>
          </cell>
          <cell r="C44">
            <v>8</v>
          </cell>
          <cell r="D44">
            <v>3</v>
          </cell>
          <cell r="E44">
            <v>37833</v>
          </cell>
          <cell r="F44">
            <v>0.67390000000000005</v>
          </cell>
          <cell r="G44">
            <v>0.66069999999999995</v>
          </cell>
          <cell r="H44">
            <v>10</v>
          </cell>
          <cell r="I44">
            <v>0.67500000000000004</v>
          </cell>
          <cell r="J44">
            <v>0.67149999999999999</v>
          </cell>
        </row>
        <row r="45">
          <cell r="A45" t="str">
            <v>HO83</v>
          </cell>
          <cell r="B45" t="str">
            <v>HO</v>
          </cell>
          <cell r="C45">
            <v>9</v>
          </cell>
          <cell r="D45">
            <v>3</v>
          </cell>
          <cell r="E45">
            <v>37862</v>
          </cell>
          <cell r="F45">
            <v>0.67789999999999995</v>
          </cell>
          <cell r="G45">
            <v>0.66469999999999996</v>
          </cell>
          <cell r="H45">
            <v>37</v>
          </cell>
          <cell r="I45">
            <v>0.67369999999999997</v>
          </cell>
          <cell r="J45">
            <v>0.67369999999999997</v>
          </cell>
        </row>
        <row r="46">
          <cell r="A46" t="str">
            <v>HO93</v>
          </cell>
          <cell r="B46" t="str">
            <v>HO</v>
          </cell>
          <cell r="C46">
            <v>10</v>
          </cell>
          <cell r="D46">
            <v>3</v>
          </cell>
          <cell r="E46">
            <v>37894</v>
          </cell>
          <cell r="F46">
            <v>0.68240000000000001</v>
          </cell>
          <cell r="G46">
            <v>0.66920000000000002</v>
          </cell>
          <cell r="H46">
            <v>6</v>
          </cell>
          <cell r="I46">
            <v>0.6825</v>
          </cell>
          <cell r="J46">
            <v>0.6825</v>
          </cell>
        </row>
        <row r="47">
          <cell r="A47" t="str">
            <v>HO103</v>
          </cell>
          <cell r="B47" t="str">
            <v>HO</v>
          </cell>
          <cell r="C47">
            <v>11</v>
          </cell>
          <cell r="D47">
            <v>3</v>
          </cell>
          <cell r="E47">
            <v>37925</v>
          </cell>
          <cell r="F47">
            <v>0.68689999999999996</v>
          </cell>
          <cell r="G47">
            <v>0.67369999999999997</v>
          </cell>
          <cell r="H47">
            <v>2</v>
          </cell>
          <cell r="I47">
            <v>0.68269999999999997</v>
          </cell>
          <cell r="J47">
            <v>0.68269999999999997</v>
          </cell>
        </row>
        <row r="48">
          <cell r="A48" t="str">
            <v>HO113</v>
          </cell>
          <cell r="B48" t="str">
            <v>HO</v>
          </cell>
          <cell r="C48">
            <v>12</v>
          </cell>
          <cell r="D48">
            <v>3</v>
          </cell>
          <cell r="E48">
            <v>37951</v>
          </cell>
          <cell r="F48">
            <v>0.69089999999999996</v>
          </cell>
          <cell r="G48">
            <v>0.67769999999999997</v>
          </cell>
          <cell r="H48">
            <v>26</v>
          </cell>
          <cell r="I48">
            <v>0</v>
          </cell>
          <cell r="J48">
            <v>0</v>
          </cell>
        </row>
        <row r="49">
          <cell r="A49" t="str">
            <v>HO123</v>
          </cell>
          <cell r="B49" t="str">
            <v>HO</v>
          </cell>
          <cell r="C49">
            <v>1</v>
          </cell>
          <cell r="D49">
            <v>4</v>
          </cell>
          <cell r="E49">
            <v>37986</v>
          </cell>
          <cell r="F49">
            <v>0.69240000000000002</v>
          </cell>
          <cell r="G49">
            <v>0.67920000000000003</v>
          </cell>
          <cell r="H49">
            <v>2</v>
          </cell>
          <cell r="I49">
            <v>0.68820000000000003</v>
          </cell>
          <cell r="J49">
            <v>0.68820000000000003</v>
          </cell>
        </row>
        <row r="50">
          <cell r="A50" t="str">
            <v>HO14</v>
          </cell>
          <cell r="B50" t="str">
            <v>HO</v>
          </cell>
          <cell r="C50">
            <v>2</v>
          </cell>
          <cell r="D50">
            <v>4</v>
          </cell>
          <cell r="E50">
            <v>38016</v>
          </cell>
          <cell r="F50">
            <v>0.68740000000000001</v>
          </cell>
          <cell r="G50">
            <v>0.67420000000000002</v>
          </cell>
          <cell r="H50">
            <v>0</v>
          </cell>
          <cell r="I50">
            <v>0</v>
          </cell>
          <cell r="J50">
            <v>0</v>
          </cell>
        </row>
        <row r="51">
          <cell r="A51" t="str">
            <v>HO24</v>
          </cell>
          <cell r="B51" t="str">
            <v>HO</v>
          </cell>
          <cell r="C51">
            <v>3</v>
          </cell>
          <cell r="D51">
            <v>4</v>
          </cell>
          <cell r="E51">
            <v>38044</v>
          </cell>
          <cell r="F51">
            <v>0.6724</v>
          </cell>
          <cell r="G51">
            <v>0.65920000000000001</v>
          </cell>
          <cell r="H51">
            <v>1</v>
          </cell>
          <cell r="I51">
            <v>0.66820000000000002</v>
          </cell>
          <cell r="J51">
            <v>0.66820000000000002</v>
          </cell>
        </row>
        <row r="52">
          <cell r="A52" t="str">
            <v>HO34</v>
          </cell>
          <cell r="B52" t="str">
            <v>HO</v>
          </cell>
          <cell r="C52">
            <v>4</v>
          </cell>
          <cell r="D52">
            <v>4</v>
          </cell>
          <cell r="E52">
            <v>38077</v>
          </cell>
          <cell r="F52">
            <v>0.65739999999999998</v>
          </cell>
          <cell r="G52">
            <v>0.64419999999999999</v>
          </cell>
          <cell r="H52">
            <v>18</v>
          </cell>
          <cell r="I52">
            <v>0</v>
          </cell>
          <cell r="J52">
            <v>0</v>
          </cell>
        </row>
        <row r="53">
          <cell r="A53" t="str">
            <v>HO44</v>
          </cell>
          <cell r="B53" t="str">
            <v>HO</v>
          </cell>
          <cell r="C53">
            <v>5</v>
          </cell>
          <cell r="D53">
            <v>4</v>
          </cell>
          <cell r="E53">
            <v>38107</v>
          </cell>
          <cell r="F53">
            <v>0.64190000000000003</v>
          </cell>
          <cell r="G53">
            <v>0.62870000000000004</v>
          </cell>
          <cell r="H53">
            <v>0</v>
          </cell>
          <cell r="I53">
            <v>0</v>
          </cell>
          <cell r="J53">
            <v>0</v>
          </cell>
        </row>
        <row r="54">
          <cell r="A54" t="str">
            <v>HU112</v>
          </cell>
          <cell r="B54" t="str">
            <v>HO</v>
          </cell>
          <cell r="C54">
            <v>6</v>
          </cell>
          <cell r="D54">
            <v>4</v>
          </cell>
          <cell r="E54">
            <v>38135</v>
          </cell>
          <cell r="F54">
            <v>0.63839999999999997</v>
          </cell>
          <cell r="G54">
            <v>0.62519999999999998</v>
          </cell>
          <cell r="H54">
            <v>0</v>
          </cell>
          <cell r="I54">
            <v>0</v>
          </cell>
          <cell r="J54">
            <v>0</v>
          </cell>
        </row>
        <row r="55">
          <cell r="A55" t="str">
            <v>HU122</v>
          </cell>
          <cell r="B55" t="str">
            <v>HU</v>
          </cell>
          <cell r="C55">
            <v>1</v>
          </cell>
          <cell r="D55">
            <v>3</v>
          </cell>
          <cell r="E55">
            <v>37621</v>
          </cell>
          <cell r="F55">
            <v>0.75270000000000004</v>
          </cell>
          <cell r="G55">
            <v>0.72929999999999995</v>
          </cell>
          <cell r="H55">
            <v>21070</v>
          </cell>
          <cell r="I55">
            <v>0.75700000000000001</v>
          </cell>
          <cell r="J55">
            <v>0.73129999999999995</v>
          </cell>
        </row>
        <row r="56">
          <cell r="A56" t="str">
            <v>HU13</v>
          </cell>
          <cell r="B56" t="str">
            <v>HU</v>
          </cell>
          <cell r="C56">
            <v>2</v>
          </cell>
          <cell r="D56">
            <v>3</v>
          </cell>
          <cell r="E56">
            <v>37652</v>
          </cell>
          <cell r="F56">
            <v>0.75039999999999996</v>
          </cell>
          <cell r="G56">
            <v>0.73080000000000001</v>
          </cell>
          <cell r="H56">
            <v>10942</v>
          </cell>
          <cell r="I56">
            <v>0.75649999999999995</v>
          </cell>
          <cell r="J56">
            <v>0.73380000000000001</v>
          </cell>
        </row>
        <row r="57">
          <cell r="A57" t="str">
            <v>HU23</v>
          </cell>
          <cell r="B57" t="str">
            <v>HU</v>
          </cell>
          <cell r="C57">
            <v>3</v>
          </cell>
          <cell r="D57">
            <v>3</v>
          </cell>
          <cell r="E57">
            <v>37680</v>
          </cell>
          <cell r="F57">
            <v>0.75290000000000001</v>
          </cell>
          <cell r="G57">
            <v>0.73480000000000001</v>
          </cell>
          <cell r="H57">
            <v>2613</v>
          </cell>
          <cell r="I57">
            <v>0.75749999999999995</v>
          </cell>
          <cell r="J57">
            <v>0.74</v>
          </cell>
        </row>
        <row r="58">
          <cell r="A58" t="str">
            <v>HU33</v>
          </cell>
          <cell r="B58" t="str">
            <v>HU</v>
          </cell>
          <cell r="C58">
            <v>4</v>
          </cell>
          <cell r="D58">
            <v>3</v>
          </cell>
          <cell r="E58">
            <v>37711</v>
          </cell>
          <cell r="F58">
            <v>0.81689999999999996</v>
          </cell>
          <cell r="G58">
            <v>0.80010000000000003</v>
          </cell>
          <cell r="H58">
            <v>922</v>
          </cell>
          <cell r="I58">
            <v>0.81499999999999995</v>
          </cell>
          <cell r="J58">
            <v>0.81499999999999995</v>
          </cell>
        </row>
        <row r="59">
          <cell r="A59" t="str">
            <v>HU43</v>
          </cell>
          <cell r="B59" t="str">
            <v>HU</v>
          </cell>
          <cell r="C59">
            <v>5</v>
          </cell>
          <cell r="D59">
            <v>3</v>
          </cell>
          <cell r="E59">
            <v>37741</v>
          </cell>
          <cell r="F59">
            <v>0.81389999999999996</v>
          </cell>
          <cell r="G59">
            <v>0.79759999999999998</v>
          </cell>
          <cell r="H59">
            <v>210</v>
          </cell>
          <cell r="I59">
            <v>0.81499999999999995</v>
          </cell>
          <cell r="J59">
            <v>0.81499999999999995</v>
          </cell>
        </row>
        <row r="60">
          <cell r="A60" t="str">
            <v>HU53</v>
          </cell>
          <cell r="B60" t="str">
            <v>HU</v>
          </cell>
          <cell r="C60">
            <v>6</v>
          </cell>
          <cell r="D60">
            <v>3</v>
          </cell>
          <cell r="E60">
            <v>37771</v>
          </cell>
          <cell r="F60">
            <v>0.80369999999999997</v>
          </cell>
          <cell r="G60">
            <v>0.78790000000000004</v>
          </cell>
          <cell r="H60">
            <v>363</v>
          </cell>
          <cell r="I60">
            <v>0.80800000000000005</v>
          </cell>
          <cell r="J60">
            <v>0.80800000000000005</v>
          </cell>
        </row>
        <row r="61">
          <cell r="A61" t="str">
            <v>HU63</v>
          </cell>
          <cell r="B61" t="str">
            <v>HU</v>
          </cell>
          <cell r="C61">
            <v>7</v>
          </cell>
          <cell r="D61">
            <v>3</v>
          </cell>
          <cell r="E61">
            <v>37802</v>
          </cell>
          <cell r="F61">
            <v>0.78769999999999996</v>
          </cell>
          <cell r="G61">
            <v>0.77239999999999998</v>
          </cell>
          <cell r="H61">
            <v>150</v>
          </cell>
          <cell r="I61">
            <v>0</v>
          </cell>
          <cell r="J61">
            <v>0</v>
          </cell>
        </row>
        <row r="62">
          <cell r="A62" t="str">
            <v>HU73</v>
          </cell>
          <cell r="B62" t="str">
            <v>HU</v>
          </cell>
          <cell r="C62">
            <v>8</v>
          </cell>
          <cell r="D62">
            <v>3</v>
          </cell>
          <cell r="E62">
            <v>37833</v>
          </cell>
          <cell r="F62">
            <v>0.76670000000000005</v>
          </cell>
          <cell r="G62">
            <v>0.75190000000000001</v>
          </cell>
          <cell r="H62">
            <v>50</v>
          </cell>
          <cell r="I62">
            <v>0</v>
          </cell>
          <cell r="J62">
            <v>0</v>
          </cell>
        </row>
        <row r="63">
          <cell r="A63" t="str">
            <v>HU83</v>
          </cell>
          <cell r="B63" t="str">
            <v>HU</v>
          </cell>
          <cell r="C63">
            <v>9</v>
          </cell>
          <cell r="D63">
            <v>3</v>
          </cell>
          <cell r="E63">
            <v>37862</v>
          </cell>
          <cell r="F63">
            <v>0.74</v>
          </cell>
          <cell r="G63">
            <v>0.72540000000000004</v>
          </cell>
          <cell r="H63">
            <v>170</v>
          </cell>
          <cell r="I63">
            <v>0</v>
          </cell>
          <cell r="J63">
            <v>0</v>
          </cell>
        </row>
        <row r="64">
          <cell r="A64" t="str">
            <v>HU93</v>
          </cell>
          <cell r="B64" t="str">
            <v>HU</v>
          </cell>
          <cell r="C64">
            <v>10</v>
          </cell>
          <cell r="D64">
            <v>3</v>
          </cell>
          <cell r="E64">
            <v>37894</v>
          </cell>
          <cell r="F64">
            <v>0.70399999999999996</v>
          </cell>
          <cell r="G64">
            <v>0.68989999999999996</v>
          </cell>
          <cell r="H64">
            <v>0</v>
          </cell>
          <cell r="I64">
            <v>0</v>
          </cell>
          <cell r="J64">
            <v>0</v>
          </cell>
        </row>
        <row r="65">
          <cell r="A65" t="str">
            <v>HU103</v>
          </cell>
          <cell r="B65" t="str">
            <v>HU</v>
          </cell>
          <cell r="C65">
            <v>11</v>
          </cell>
          <cell r="D65">
            <v>3</v>
          </cell>
          <cell r="E65">
            <v>37925</v>
          </cell>
          <cell r="F65">
            <v>0.6895</v>
          </cell>
          <cell r="G65">
            <v>0.6754</v>
          </cell>
          <cell r="H65">
            <v>0</v>
          </cell>
          <cell r="I65">
            <v>0</v>
          </cell>
          <cell r="J65">
            <v>0</v>
          </cell>
        </row>
        <row r="66">
          <cell r="A66" t="str">
            <v>NG112</v>
          </cell>
          <cell r="B66" t="str">
            <v>HU</v>
          </cell>
          <cell r="C66">
            <v>12</v>
          </cell>
          <cell r="D66">
            <v>3</v>
          </cell>
          <cell r="E66">
            <v>37951</v>
          </cell>
          <cell r="F66">
            <v>0.6835</v>
          </cell>
          <cell r="G66">
            <v>0.6694</v>
          </cell>
          <cell r="H66">
            <v>0</v>
          </cell>
          <cell r="I66">
            <v>0</v>
          </cell>
          <cell r="J66">
            <v>0</v>
          </cell>
        </row>
        <row r="67">
          <cell r="A67" t="str">
            <v>NG122</v>
          </cell>
          <cell r="B67" t="str">
            <v>KA</v>
          </cell>
          <cell r="C67">
            <v>1</v>
          </cell>
          <cell r="D67">
            <v>3</v>
          </cell>
          <cell r="E67">
            <v>37621</v>
          </cell>
          <cell r="F67">
            <v>41.87</v>
          </cell>
          <cell r="G67">
            <v>41.38</v>
          </cell>
          <cell r="H67">
            <v>0</v>
          </cell>
          <cell r="I67">
            <v>0</v>
          </cell>
          <cell r="J67">
            <v>0</v>
          </cell>
        </row>
        <row r="68">
          <cell r="A68" t="str">
            <v>NG13</v>
          </cell>
          <cell r="B68" t="str">
            <v>KA</v>
          </cell>
          <cell r="C68">
            <v>2</v>
          </cell>
          <cell r="D68">
            <v>3</v>
          </cell>
          <cell r="E68">
            <v>37652</v>
          </cell>
          <cell r="F68">
            <v>41.87</v>
          </cell>
          <cell r="G68">
            <v>41.44</v>
          </cell>
          <cell r="H68">
            <v>0</v>
          </cell>
          <cell r="I68">
            <v>0</v>
          </cell>
          <cell r="J68">
            <v>0</v>
          </cell>
        </row>
        <row r="69">
          <cell r="A69" t="str">
            <v>NG23</v>
          </cell>
          <cell r="B69" t="str">
            <v>KA</v>
          </cell>
          <cell r="C69">
            <v>5</v>
          </cell>
          <cell r="D69">
            <v>3</v>
          </cell>
          <cell r="E69">
            <v>37741</v>
          </cell>
          <cell r="F69">
            <v>40.26</v>
          </cell>
          <cell r="G69">
            <v>39.75</v>
          </cell>
          <cell r="H69">
            <v>0</v>
          </cell>
          <cell r="I69">
            <v>0</v>
          </cell>
          <cell r="J69">
            <v>0</v>
          </cell>
        </row>
        <row r="70">
          <cell r="A70" t="str">
            <v>NG33</v>
          </cell>
          <cell r="B70" t="str">
            <v>KA</v>
          </cell>
          <cell r="C70">
            <v>6</v>
          </cell>
          <cell r="D70">
            <v>3</v>
          </cell>
          <cell r="E70">
            <v>37771</v>
          </cell>
          <cell r="F70">
            <v>46</v>
          </cell>
          <cell r="G70">
            <v>45.63</v>
          </cell>
          <cell r="H70">
            <v>0</v>
          </cell>
          <cell r="I70">
            <v>0</v>
          </cell>
          <cell r="J70">
            <v>0</v>
          </cell>
        </row>
        <row r="71">
          <cell r="A71" t="str">
            <v>NG43</v>
          </cell>
          <cell r="B71" t="str">
            <v>KA</v>
          </cell>
          <cell r="C71">
            <v>7</v>
          </cell>
          <cell r="D71">
            <v>3</v>
          </cell>
          <cell r="E71">
            <v>37802</v>
          </cell>
          <cell r="F71">
            <v>59.02</v>
          </cell>
          <cell r="G71">
            <v>58.69</v>
          </cell>
          <cell r="H71">
            <v>0</v>
          </cell>
          <cell r="I71">
            <v>0</v>
          </cell>
          <cell r="J71">
            <v>0</v>
          </cell>
        </row>
        <row r="72">
          <cell r="A72" t="str">
            <v>NG53</v>
          </cell>
          <cell r="B72" t="str">
            <v>KA</v>
          </cell>
          <cell r="C72">
            <v>8</v>
          </cell>
          <cell r="D72">
            <v>3</v>
          </cell>
          <cell r="E72">
            <v>37833</v>
          </cell>
          <cell r="F72">
            <v>59.02</v>
          </cell>
          <cell r="G72">
            <v>58.69</v>
          </cell>
          <cell r="H72">
            <v>0</v>
          </cell>
          <cell r="I72">
            <v>0</v>
          </cell>
          <cell r="J72">
            <v>0</v>
          </cell>
        </row>
        <row r="73">
          <cell r="A73" t="str">
            <v>NG63</v>
          </cell>
          <cell r="B73" t="str">
            <v>KA</v>
          </cell>
          <cell r="C73">
            <v>10</v>
          </cell>
          <cell r="D73">
            <v>3</v>
          </cell>
          <cell r="E73">
            <v>37894</v>
          </cell>
          <cell r="F73">
            <v>38.49</v>
          </cell>
          <cell r="G73">
            <v>37.75</v>
          </cell>
          <cell r="H73">
            <v>0</v>
          </cell>
          <cell r="I73">
            <v>0</v>
          </cell>
          <cell r="J73">
            <v>0</v>
          </cell>
        </row>
        <row r="74">
          <cell r="A74" t="str">
            <v>NG73</v>
          </cell>
          <cell r="B74" t="str">
            <v>KA</v>
          </cell>
          <cell r="C74">
            <v>11</v>
          </cell>
          <cell r="D74">
            <v>3</v>
          </cell>
          <cell r="E74">
            <v>37925</v>
          </cell>
          <cell r="F74">
            <v>38.49</v>
          </cell>
          <cell r="G74">
            <v>37.75</v>
          </cell>
          <cell r="H74">
            <v>0</v>
          </cell>
          <cell r="I74">
            <v>0</v>
          </cell>
          <cell r="J74">
            <v>0</v>
          </cell>
        </row>
        <row r="75">
          <cell r="A75" t="str">
            <v>NG83</v>
          </cell>
          <cell r="B75" t="str">
            <v>KA</v>
          </cell>
          <cell r="C75">
            <v>12</v>
          </cell>
          <cell r="D75">
            <v>3</v>
          </cell>
          <cell r="E75">
            <v>37951</v>
          </cell>
          <cell r="F75">
            <v>38.49</v>
          </cell>
          <cell r="G75">
            <v>37.75</v>
          </cell>
          <cell r="H75">
            <v>0</v>
          </cell>
          <cell r="I75">
            <v>0</v>
          </cell>
          <cell r="J75">
            <v>0</v>
          </cell>
        </row>
        <row r="76">
          <cell r="A76" t="str">
            <v>NG93</v>
          </cell>
          <cell r="B76" t="str">
            <v>KG</v>
          </cell>
          <cell r="C76">
            <v>1</v>
          </cell>
          <cell r="D76">
            <v>3</v>
          </cell>
          <cell r="E76">
            <v>37621</v>
          </cell>
          <cell r="F76">
            <v>50.75</v>
          </cell>
          <cell r="G76">
            <v>49.96</v>
          </cell>
          <cell r="H76">
            <v>0</v>
          </cell>
          <cell r="I76">
            <v>0</v>
          </cell>
          <cell r="J76">
            <v>0</v>
          </cell>
        </row>
        <row r="77">
          <cell r="A77" t="str">
            <v>NG103</v>
          </cell>
          <cell r="B77" t="str">
            <v>KG</v>
          </cell>
          <cell r="C77">
            <v>2</v>
          </cell>
          <cell r="D77">
            <v>3</v>
          </cell>
          <cell r="E77">
            <v>37652</v>
          </cell>
          <cell r="F77">
            <v>50.75</v>
          </cell>
          <cell r="G77">
            <v>49.96</v>
          </cell>
          <cell r="H77">
            <v>0</v>
          </cell>
          <cell r="I77">
            <v>0</v>
          </cell>
          <cell r="J77">
            <v>0</v>
          </cell>
        </row>
        <row r="78">
          <cell r="A78" t="str">
            <v>NG113</v>
          </cell>
          <cell r="B78" t="str">
            <v>KG</v>
          </cell>
          <cell r="C78">
            <v>3</v>
          </cell>
          <cell r="D78">
            <v>3</v>
          </cell>
          <cell r="E78">
            <v>37680</v>
          </cell>
          <cell r="F78">
            <v>47</v>
          </cell>
          <cell r="G78">
            <v>46.07</v>
          </cell>
          <cell r="H78">
            <v>0</v>
          </cell>
          <cell r="I78">
            <v>0</v>
          </cell>
          <cell r="J78">
            <v>0</v>
          </cell>
        </row>
        <row r="79">
          <cell r="A79" t="str">
            <v>NG123</v>
          </cell>
          <cell r="B79" t="str">
            <v>KG</v>
          </cell>
          <cell r="C79">
            <v>4</v>
          </cell>
          <cell r="D79">
            <v>3</v>
          </cell>
          <cell r="E79">
            <v>37711</v>
          </cell>
          <cell r="F79">
            <v>47</v>
          </cell>
          <cell r="G79">
            <v>46.07</v>
          </cell>
          <cell r="H79">
            <v>0</v>
          </cell>
          <cell r="I79">
            <v>0</v>
          </cell>
          <cell r="J79">
            <v>0</v>
          </cell>
        </row>
        <row r="80">
          <cell r="A80" t="str">
            <v>NG14</v>
          </cell>
          <cell r="B80" t="str">
            <v>KG</v>
          </cell>
          <cell r="C80">
            <v>5</v>
          </cell>
          <cell r="D80">
            <v>3</v>
          </cell>
          <cell r="E80">
            <v>37741</v>
          </cell>
          <cell r="F80">
            <v>49.15</v>
          </cell>
          <cell r="G80">
            <v>48.38</v>
          </cell>
          <cell r="H80">
            <v>0</v>
          </cell>
          <cell r="I80">
            <v>0</v>
          </cell>
          <cell r="J80">
            <v>0</v>
          </cell>
        </row>
        <row r="81">
          <cell r="A81" t="str">
            <v>NG24</v>
          </cell>
          <cell r="B81" t="str">
            <v>KG</v>
          </cell>
          <cell r="C81">
            <v>6</v>
          </cell>
          <cell r="D81">
            <v>3</v>
          </cell>
          <cell r="E81">
            <v>37771</v>
          </cell>
          <cell r="F81">
            <v>55</v>
          </cell>
          <cell r="G81">
            <v>54.38</v>
          </cell>
          <cell r="H81">
            <v>0</v>
          </cell>
          <cell r="I81">
            <v>0</v>
          </cell>
          <cell r="J81">
            <v>0</v>
          </cell>
        </row>
        <row r="82">
          <cell r="A82" t="str">
            <v>NG34</v>
          </cell>
          <cell r="B82" t="str">
            <v>KG</v>
          </cell>
          <cell r="C82">
            <v>7</v>
          </cell>
          <cell r="D82">
            <v>3</v>
          </cell>
          <cell r="E82">
            <v>37802</v>
          </cell>
          <cell r="F82">
            <v>69.349999999999994</v>
          </cell>
          <cell r="G82">
            <v>69.25</v>
          </cell>
          <cell r="H82">
            <v>0</v>
          </cell>
          <cell r="I82">
            <v>0</v>
          </cell>
          <cell r="J82">
            <v>0</v>
          </cell>
        </row>
        <row r="83">
          <cell r="A83" t="str">
            <v>NG44</v>
          </cell>
          <cell r="B83" t="str">
            <v>KG</v>
          </cell>
          <cell r="C83">
            <v>8</v>
          </cell>
          <cell r="D83">
            <v>3</v>
          </cell>
          <cell r="E83">
            <v>37833</v>
          </cell>
          <cell r="F83">
            <v>69.349999999999994</v>
          </cell>
          <cell r="G83">
            <v>69.25</v>
          </cell>
          <cell r="H83">
            <v>0</v>
          </cell>
          <cell r="I83">
            <v>0</v>
          </cell>
          <cell r="J83">
            <v>0</v>
          </cell>
        </row>
        <row r="84">
          <cell r="A84" t="str">
            <v>NG54</v>
          </cell>
          <cell r="B84" t="str">
            <v>KG</v>
          </cell>
          <cell r="C84">
            <v>9</v>
          </cell>
          <cell r="D84">
            <v>3</v>
          </cell>
          <cell r="E84">
            <v>37862</v>
          </cell>
          <cell r="F84">
            <v>48.93</v>
          </cell>
          <cell r="G84">
            <v>48.75</v>
          </cell>
          <cell r="H84">
            <v>0</v>
          </cell>
          <cell r="I84">
            <v>0</v>
          </cell>
          <cell r="J84">
            <v>0</v>
          </cell>
        </row>
        <row r="85">
          <cell r="A85" t="str">
            <v>NG64</v>
          </cell>
          <cell r="B85" t="str">
            <v>KG</v>
          </cell>
          <cell r="C85">
            <v>10</v>
          </cell>
          <cell r="D85">
            <v>3</v>
          </cell>
          <cell r="E85">
            <v>37894</v>
          </cell>
          <cell r="F85">
            <v>45.5</v>
          </cell>
          <cell r="G85">
            <v>45.13</v>
          </cell>
          <cell r="H85">
            <v>0</v>
          </cell>
          <cell r="I85">
            <v>0</v>
          </cell>
          <cell r="J85">
            <v>0</v>
          </cell>
        </row>
        <row r="86">
          <cell r="A86" t="str">
            <v>NG74</v>
          </cell>
          <cell r="B86" t="str">
            <v>KG</v>
          </cell>
          <cell r="C86">
            <v>11</v>
          </cell>
          <cell r="D86">
            <v>3</v>
          </cell>
          <cell r="E86">
            <v>37925</v>
          </cell>
          <cell r="F86">
            <v>45.5</v>
          </cell>
          <cell r="G86">
            <v>45.13</v>
          </cell>
          <cell r="H86">
            <v>0</v>
          </cell>
          <cell r="I86">
            <v>0</v>
          </cell>
          <cell r="J86">
            <v>0</v>
          </cell>
        </row>
        <row r="87">
          <cell r="A87" t="str">
            <v>NG84</v>
          </cell>
          <cell r="B87" t="str">
            <v>KG</v>
          </cell>
          <cell r="C87">
            <v>12</v>
          </cell>
          <cell r="D87">
            <v>3</v>
          </cell>
          <cell r="E87">
            <v>37951</v>
          </cell>
          <cell r="F87">
            <v>45.5</v>
          </cell>
          <cell r="G87">
            <v>45.13</v>
          </cell>
          <cell r="H87">
            <v>0</v>
          </cell>
          <cell r="I87">
            <v>0</v>
          </cell>
          <cell r="J87">
            <v>0</v>
          </cell>
        </row>
        <row r="88">
          <cell r="A88" t="str">
            <v>NG94</v>
          </cell>
          <cell r="B88" t="str">
            <v>KG</v>
          </cell>
          <cell r="C88">
            <v>1</v>
          </cell>
          <cell r="D88">
            <v>4</v>
          </cell>
          <cell r="E88">
            <v>37986</v>
          </cell>
          <cell r="F88">
            <v>51.5</v>
          </cell>
          <cell r="G88">
            <v>51.25</v>
          </cell>
          <cell r="H88">
            <v>0</v>
          </cell>
          <cell r="I88">
            <v>0</v>
          </cell>
          <cell r="J88">
            <v>0</v>
          </cell>
        </row>
        <row r="89">
          <cell r="A89" t="str">
            <v>NG104</v>
          </cell>
          <cell r="B89" t="str">
            <v>KG</v>
          </cell>
          <cell r="C89">
            <v>2</v>
          </cell>
          <cell r="D89">
            <v>4</v>
          </cell>
          <cell r="E89">
            <v>38016</v>
          </cell>
          <cell r="F89">
            <v>51.5</v>
          </cell>
          <cell r="G89">
            <v>51.25</v>
          </cell>
          <cell r="H89">
            <v>0</v>
          </cell>
          <cell r="I89">
            <v>0</v>
          </cell>
          <cell r="J89">
            <v>0</v>
          </cell>
        </row>
        <row r="90">
          <cell r="A90" t="str">
            <v>NG114</v>
          </cell>
          <cell r="B90" t="str">
            <v>KG</v>
          </cell>
          <cell r="C90">
            <v>3</v>
          </cell>
          <cell r="D90">
            <v>4</v>
          </cell>
          <cell r="E90">
            <v>38044</v>
          </cell>
          <cell r="F90">
            <v>51.5</v>
          </cell>
          <cell r="G90">
            <v>51.25</v>
          </cell>
          <cell r="H90">
            <v>0</v>
          </cell>
          <cell r="I90">
            <v>0</v>
          </cell>
          <cell r="J90">
            <v>0</v>
          </cell>
        </row>
        <row r="91">
          <cell r="A91" t="str">
            <v>NG124</v>
          </cell>
          <cell r="B91" t="str">
            <v>KG</v>
          </cell>
          <cell r="C91">
            <v>4</v>
          </cell>
          <cell r="D91">
            <v>4</v>
          </cell>
          <cell r="E91">
            <v>38077</v>
          </cell>
          <cell r="F91">
            <v>51.5</v>
          </cell>
          <cell r="G91">
            <v>51.25</v>
          </cell>
          <cell r="H91">
            <v>0</v>
          </cell>
          <cell r="I91">
            <v>0</v>
          </cell>
          <cell r="J91">
            <v>0</v>
          </cell>
        </row>
        <row r="92">
          <cell r="A92" t="str">
            <v>NG15</v>
          </cell>
          <cell r="B92" t="str">
            <v>KG</v>
          </cell>
          <cell r="C92">
            <v>5</v>
          </cell>
          <cell r="D92">
            <v>4</v>
          </cell>
          <cell r="E92">
            <v>38107</v>
          </cell>
          <cell r="F92">
            <v>51.5</v>
          </cell>
          <cell r="G92">
            <v>51.25</v>
          </cell>
          <cell r="H92">
            <v>0</v>
          </cell>
          <cell r="I92">
            <v>0</v>
          </cell>
          <cell r="J92">
            <v>0</v>
          </cell>
        </row>
        <row r="93">
          <cell r="A93" t="str">
            <v>NG25</v>
          </cell>
          <cell r="B93" t="str">
            <v>KG</v>
          </cell>
          <cell r="C93">
            <v>6</v>
          </cell>
          <cell r="D93">
            <v>4</v>
          </cell>
          <cell r="E93">
            <v>38135</v>
          </cell>
          <cell r="F93">
            <v>51.5</v>
          </cell>
          <cell r="G93">
            <v>51.25</v>
          </cell>
          <cell r="H93">
            <v>0</v>
          </cell>
          <cell r="I93">
            <v>0</v>
          </cell>
          <cell r="J93">
            <v>0</v>
          </cell>
        </row>
        <row r="94">
          <cell r="A94" t="str">
            <v>NG35</v>
          </cell>
          <cell r="B94" t="str">
            <v>KG</v>
          </cell>
          <cell r="C94">
            <v>7</v>
          </cell>
          <cell r="D94">
            <v>4</v>
          </cell>
          <cell r="E94">
            <v>38168</v>
          </cell>
          <cell r="F94">
            <v>51.5</v>
          </cell>
          <cell r="G94">
            <v>51.25</v>
          </cell>
          <cell r="H94">
            <v>0</v>
          </cell>
          <cell r="I94">
            <v>0</v>
          </cell>
          <cell r="J94">
            <v>0</v>
          </cell>
        </row>
        <row r="95">
          <cell r="A95" t="str">
            <v>NG45</v>
          </cell>
          <cell r="B95" t="str">
            <v>KG</v>
          </cell>
          <cell r="C95">
            <v>8</v>
          </cell>
          <cell r="D95">
            <v>4</v>
          </cell>
          <cell r="E95">
            <v>38198</v>
          </cell>
          <cell r="F95">
            <v>51.5</v>
          </cell>
          <cell r="G95">
            <v>51.25</v>
          </cell>
          <cell r="H95">
            <v>0</v>
          </cell>
          <cell r="I95">
            <v>0</v>
          </cell>
          <cell r="J95">
            <v>0</v>
          </cell>
        </row>
        <row r="96">
          <cell r="A96" t="str">
            <v>NG55</v>
          </cell>
          <cell r="B96" t="str">
            <v>KG</v>
          </cell>
          <cell r="C96">
            <v>9</v>
          </cell>
          <cell r="D96">
            <v>4</v>
          </cell>
          <cell r="E96">
            <v>38230</v>
          </cell>
          <cell r="F96">
            <v>51.5</v>
          </cell>
          <cell r="G96">
            <v>51.25</v>
          </cell>
          <cell r="H96">
            <v>0</v>
          </cell>
          <cell r="I96">
            <v>0</v>
          </cell>
          <cell r="J96">
            <v>0</v>
          </cell>
        </row>
        <row r="97">
          <cell r="A97" t="str">
            <v>NG65</v>
          </cell>
          <cell r="B97" t="str">
            <v>KG</v>
          </cell>
          <cell r="C97">
            <v>10</v>
          </cell>
          <cell r="D97">
            <v>4</v>
          </cell>
          <cell r="E97">
            <v>38260</v>
          </cell>
          <cell r="F97">
            <v>51.5</v>
          </cell>
          <cell r="G97">
            <v>51.25</v>
          </cell>
          <cell r="H97">
            <v>0</v>
          </cell>
          <cell r="I97">
            <v>0</v>
          </cell>
          <cell r="J97">
            <v>0</v>
          </cell>
        </row>
        <row r="98">
          <cell r="A98" t="str">
            <v>NG75</v>
          </cell>
          <cell r="B98" t="str">
            <v>KG</v>
          </cell>
          <cell r="C98">
            <v>11</v>
          </cell>
          <cell r="D98">
            <v>4</v>
          </cell>
          <cell r="E98">
            <v>38289</v>
          </cell>
          <cell r="F98">
            <v>51.5</v>
          </cell>
          <cell r="G98">
            <v>51.25</v>
          </cell>
          <cell r="H98">
            <v>0</v>
          </cell>
          <cell r="I98">
            <v>0</v>
          </cell>
          <cell r="J98">
            <v>0</v>
          </cell>
        </row>
        <row r="99">
          <cell r="A99" t="str">
            <v>NG85</v>
          </cell>
          <cell r="B99" t="str">
            <v>KG</v>
          </cell>
          <cell r="C99">
            <v>12</v>
          </cell>
          <cell r="D99">
            <v>4</v>
          </cell>
          <cell r="E99">
            <v>38321</v>
          </cell>
          <cell r="F99">
            <v>51.5</v>
          </cell>
          <cell r="G99">
            <v>51.25</v>
          </cell>
          <cell r="H99">
            <v>0</v>
          </cell>
          <cell r="I99">
            <v>0</v>
          </cell>
          <cell r="J99">
            <v>0</v>
          </cell>
        </row>
        <row r="100">
          <cell r="A100" t="str">
            <v>NG95</v>
          </cell>
          <cell r="B100" t="str">
            <v>KJ</v>
          </cell>
          <cell r="C100">
            <v>1</v>
          </cell>
          <cell r="D100">
            <v>3</v>
          </cell>
          <cell r="E100">
            <v>37621</v>
          </cell>
          <cell r="F100">
            <v>63.8</v>
          </cell>
          <cell r="G100">
            <v>63.15</v>
          </cell>
          <cell r="H100">
            <v>0</v>
          </cell>
          <cell r="I100">
            <v>0</v>
          </cell>
          <cell r="J100">
            <v>0</v>
          </cell>
        </row>
        <row r="101">
          <cell r="A101" t="str">
            <v>NG105</v>
          </cell>
          <cell r="B101" t="str">
            <v>KJ</v>
          </cell>
          <cell r="C101">
            <v>2</v>
          </cell>
          <cell r="D101">
            <v>3</v>
          </cell>
          <cell r="E101">
            <v>37652</v>
          </cell>
          <cell r="F101">
            <v>63.8</v>
          </cell>
          <cell r="G101">
            <v>63.15</v>
          </cell>
          <cell r="H101">
            <v>0</v>
          </cell>
          <cell r="I101">
            <v>0</v>
          </cell>
          <cell r="J101">
            <v>0</v>
          </cell>
        </row>
        <row r="102">
          <cell r="A102" t="str">
            <v>NG115</v>
          </cell>
          <cell r="B102" t="str">
            <v>KJ</v>
          </cell>
          <cell r="C102">
            <v>5</v>
          </cell>
          <cell r="D102">
            <v>3</v>
          </cell>
          <cell r="E102">
            <v>37741</v>
          </cell>
          <cell r="F102">
            <v>58.75</v>
          </cell>
          <cell r="G102">
            <v>57.87</v>
          </cell>
          <cell r="H102">
            <v>0</v>
          </cell>
          <cell r="I102">
            <v>0</v>
          </cell>
          <cell r="J102">
            <v>0</v>
          </cell>
        </row>
        <row r="103">
          <cell r="A103" t="str">
            <v>NG125</v>
          </cell>
          <cell r="B103" t="str">
            <v>KJ</v>
          </cell>
          <cell r="C103">
            <v>6</v>
          </cell>
          <cell r="D103">
            <v>3</v>
          </cell>
          <cell r="E103">
            <v>37771</v>
          </cell>
          <cell r="F103">
            <v>69.45</v>
          </cell>
          <cell r="G103">
            <v>68.63</v>
          </cell>
          <cell r="H103">
            <v>0</v>
          </cell>
          <cell r="I103">
            <v>0</v>
          </cell>
          <cell r="J103">
            <v>0</v>
          </cell>
        </row>
        <row r="104">
          <cell r="A104" t="str">
            <v>NG16</v>
          </cell>
          <cell r="B104" t="str">
            <v>NA</v>
          </cell>
          <cell r="C104">
            <v>4</v>
          </cell>
          <cell r="D104">
            <v>3</v>
          </cell>
          <cell r="E104">
            <v>37712</v>
          </cell>
          <cell r="F104">
            <v>-0.55500000000000005</v>
          </cell>
          <cell r="G104">
            <v>-0.5575</v>
          </cell>
          <cell r="H104">
            <v>120</v>
          </cell>
          <cell r="I104">
            <v>0</v>
          </cell>
          <cell r="J104">
            <v>0</v>
          </cell>
        </row>
        <row r="105">
          <cell r="A105" t="str">
            <v>NG26</v>
          </cell>
          <cell r="B105" t="str">
            <v>NA</v>
          </cell>
          <cell r="C105">
            <v>5</v>
          </cell>
          <cell r="D105">
            <v>3</v>
          </cell>
          <cell r="E105">
            <v>37742</v>
          </cell>
          <cell r="F105">
            <v>-0.55500000000000005</v>
          </cell>
          <cell r="G105">
            <v>-0.5575</v>
          </cell>
          <cell r="H105">
            <v>124</v>
          </cell>
          <cell r="I105">
            <v>0</v>
          </cell>
          <cell r="J105">
            <v>0</v>
          </cell>
        </row>
        <row r="106">
          <cell r="A106" t="str">
            <v>NG36</v>
          </cell>
          <cell r="B106" t="str">
            <v>NA</v>
          </cell>
          <cell r="C106">
            <v>6</v>
          </cell>
          <cell r="D106">
            <v>3</v>
          </cell>
          <cell r="E106">
            <v>37774</v>
          </cell>
          <cell r="F106">
            <v>-0.55500000000000005</v>
          </cell>
          <cell r="G106">
            <v>-0.5575</v>
          </cell>
          <cell r="H106">
            <v>120</v>
          </cell>
          <cell r="I106">
            <v>0</v>
          </cell>
          <cell r="J106">
            <v>0</v>
          </cell>
        </row>
        <row r="107">
          <cell r="A107" t="str">
            <v>NG46</v>
          </cell>
          <cell r="B107" t="str">
            <v>NA</v>
          </cell>
          <cell r="C107">
            <v>7</v>
          </cell>
          <cell r="D107">
            <v>3</v>
          </cell>
          <cell r="E107">
            <v>37803</v>
          </cell>
          <cell r="F107">
            <v>-0.55500000000000005</v>
          </cell>
          <cell r="G107">
            <v>-0.5575</v>
          </cell>
          <cell r="H107">
            <v>124</v>
          </cell>
          <cell r="I107">
            <v>0</v>
          </cell>
          <cell r="J107">
            <v>0</v>
          </cell>
        </row>
        <row r="108">
          <cell r="A108" t="str">
            <v>NG56</v>
          </cell>
          <cell r="B108" t="str">
            <v>NA</v>
          </cell>
          <cell r="C108">
            <v>8</v>
          </cell>
          <cell r="D108">
            <v>3</v>
          </cell>
          <cell r="E108">
            <v>37834</v>
          </cell>
          <cell r="F108">
            <v>-0.55500000000000005</v>
          </cell>
          <cell r="G108">
            <v>-0.5575</v>
          </cell>
          <cell r="H108">
            <v>124</v>
          </cell>
          <cell r="I108">
            <v>0</v>
          </cell>
          <cell r="J108">
            <v>0</v>
          </cell>
        </row>
        <row r="109">
          <cell r="A109" t="str">
            <v>NG66</v>
          </cell>
          <cell r="B109" t="str">
            <v>NA</v>
          </cell>
          <cell r="C109">
            <v>9</v>
          </cell>
          <cell r="D109">
            <v>3</v>
          </cell>
          <cell r="E109">
            <v>37866</v>
          </cell>
          <cell r="F109">
            <v>-0.55500000000000005</v>
          </cell>
          <cell r="G109">
            <v>-0.5575</v>
          </cell>
          <cell r="H109">
            <v>120</v>
          </cell>
          <cell r="I109">
            <v>0</v>
          </cell>
          <cell r="J109">
            <v>0</v>
          </cell>
        </row>
        <row r="110">
          <cell r="A110" t="str">
            <v>NG76</v>
          </cell>
          <cell r="B110" t="str">
            <v>NA</v>
          </cell>
          <cell r="C110">
            <v>10</v>
          </cell>
          <cell r="D110">
            <v>3</v>
          </cell>
          <cell r="E110">
            <v>37895</v>
          </cell>
          <cell r="F110">
            <v>-0.55500000000000005</v>
          </cell>
          <cell r="G110">
            <v>-0.5575</v>
          </cell>
          <cell r="H110">
            <v>124</v>
          </cell>
          <cell r="I110">
            <v>0</v>
          </cell>
          <cell r="J110">
            <v>0</v>
          </cell>
        </row>
        <row r="111">
          <cell r="A111" t="str">
            <v>NG86</v>
          </cell>
          <cell r="B111" t="str">
            <v>NA</v>
          </cell>
          <cell r="C111">
            <v>4</v>
          </cell>
          <cell r="D111">
            <v>4</v>
          </cell>
          <cell r="E111">
            <v>38078</v>
          </cell>
          <cell r="F111">
            <v>-0.5</v>
          </cell>
          <cell r="G111">
            <v>-0.495</v>
          </cell>
          <cell r="H111">
            <v>0</v>
          </cell>
          <cell r="I111">
            <v>0</v>
          </cell>
          <cell r="J111">
            <v>0</v>
          </cell>
        </row>
        <row r="112">
          <cell r="A112" t="str">
            <v>NG96</v>
          </cell>
          <cell r="B112" t="str">
            <v>NA</v>
          </cell>
          <cell r="C112">
            <v>5</v>
          </cell>
          <cell r="D112">
            <v>4</v>
          </cell>
          <cell r="E112">
            <v>38110</v>
          </cell>
          <cell r="F112">
            <v>-0.5</v>
          </cell>
          <cell r="G112">
            <v>-0.495</v>
          </cell>
          <cell r="H112">
            <v>0</v>
          </cell>
          <cell r="I112">
            <v>0</v>
          </cell>
          <cell r="J112">
            <v>0</v>
          </cell>
        </row>
        <row r="113">
          <cell r="A113" t="str">
            <v>NG106</v>
          </cell>
          <cell r="B113" t="str">
            <v>NA</v>
          </cell>
          <cell r="C113">
            <v>6</v>
          </cell>
          <cell r="D113">
            <v>4</v>
          </cell>
          <cell r="E113">
            <v>38139</v>
          </cell>
          <cell r="F113">
            <v>-0.5</v>
          </cell>
          <cell r="G113">
            <v>-0.495</v>
          </cell>
          <cell r="H113">
            <v>0</v>
          </cell>
          <cell r="I113">
            <v>0</v>
          </cell>
          <cell r="J113">
            <v>0</v>
          </cell>
        </row>
        <row r="114">
          <cell r="A114" t="str">
            <v>NG116</v>
          </cell>
          <cell r="B114" t="str">
            <v>NA</v>
          </cell>
          <cell r="C114">
            <v>7</v>
          </cell>
          <cell r="D114">
            <v>4</v>
          </cell>
          <cell r="E114">
            <v>38169</v>
          </cell>
          <cell r="F114">
            <v>-0.5</v>
          </cell>
          <cell r="G114">
            <v>-0.495</v>
          </cell>
          <cell r="H114">
            <v>0</v>
          </cell>
          <cell r="I114">
            <v>0</v>
          </cell>
          <cell r="J114">
            <v>0</v>
          </cell>
        </row>
        <row r="115">
          <cell r="A115" t="str">
            <v>NG126</v>
          </cell>
          <cell r="B115" t="str">
            <v>NA</v>
          </cell>
          <cell r="C115">
            <v>8</v>
          </cell>
          <cell r="D115">
            <v>4</v>
          </cell>
          <cell r="E115">
            <v>38201</v>
          </cell>
          <cell r="F115">
            <v>-0.5</v>
          </cell>
          <cell r="G115">
            <v>-0.495</v>
          </cell>
          <cell r="H115">
            <v>0</v>
          </cell>
          <cell r="I115">
            <v>0</v>
          </cell>
          <cell r="J115">
            <v>0</v>
          </cell>
        </row>
        <row r="116">
          <cell r="A116" t="str">
            <v>NG17</v>
          </cell>
          <cell r="B116" t="str">
            <v>NA</v>
          </cell>
          <cell r="C116">
            <v>9</v>
          </cell>
          <cell r="D116">
            <v>4</v>
          </cell>
          <cell r="E116">
            <v>38231</v>
          </cell>
          <cell r="F116">
            <v>-0.5</v>
          </cell>
          <cell r="G116">
            <v>-0.495</v>
          </cell>
          <cell r="H116">
            <v>0</v>
          </cell>
          <cell r="I116">
            <v>0</v>
          </cell>
          <cell r="J116">
            <v>0</v>
          </cell>
        </row>
        <row r="117">
          <cell r="A117" t="str">
            <v>NG27</v>
          </cell>
          <cell r="B117" t="str">
            <v>NA</v>
          </cell>
          <cell r="C117">
            <v>10</v>
          </cell>
          <cell r="D117">
            <v>4</v>
          </cell>
          <cell r="E117">
            <v>38261</v>
          </cell>
          <cell r="F117">
            <v>-0.5</v>
          </cell>
          <cell r="G117">
            <v>-0.495</v>
          </cell>
          <cell r="H117">
            <v>0</v>
          </cell>
          <cell r="I117">
            <v>0</v>
          </cell>
          <cell r="J117">
            <v>0</v>
          </cell>
        </row>
        <row r="118">
          <cell r="A118" t="str">
            <v>NG37</v>
          </cell>
          <cell r="B118" t="str">
            <v>NB</v>
          </cell>
          <cell r="C118">
            <v>1</v>
          </cell>
          <cell r="D118">
            <v>3</v>
          </cell>
          <cell r="E118">
            <v>37623</v>
          </cell>
          <cell r="F118">
            <v>8.5000000000000006E-2</v>
          </cell>
          <cell r="G118">
            <v>8.7499999999999994E-2</v>
          </cell>
          <cell r="H118">
            <v>62</v>
          </cell>
          <cell r="I118">
            <v>0</v>
          </cell>
          <cell r="J118">
            <v>0</v>
          </cell>
        </row>
        <row r="119">
          <cell r="A119" t="str">
            <v>NG47</v>
          </cell>
          <cell r="B119" t="str">
            <v>NB</v>
          </cell>
          <cell r="C119">
            <v>2</v>
          </cell>
          <cell r="D119">
            <v>3</v>
          </cell>
          <cell r="E119">
            <v>37655</v>
          </cell>
          <cell r="F119">
            <v>9.5000000000000001E-2</v>
          </cell>
          <cell r="G119">
            <v>9.7500000000000003E-2</v>
          </cell>
          <cell r="H119">
            <v>56</v>
          </cell>
          <cell r="I119">
            <v>0</v>
          </cell>
          <cell r="J119">
            <v>0</v>
          </cell>
        </row>
        <row r="120">
          <cell r="A120" t="str">
            <v>NG57</v>
          </cell>
          <cell r="B120" t="str">
            <v>NB</v>
          </cell>
          <cell r="C120">
            <v>3</v>
          </cell>
          <cell r="D120">
            <v>3</v>
          </cell>
          <cell r="E120">
            <v>37683</v>
          </cell>
          <cell r="F120">
            <v>9.2499999999999999E-2</v>
          </cell>
          <cell r="G120">
            <v>9.2499999999999999E-2</v>
          </cell>
          <cell r="H120">
            <v>62</v>
          </cell>
          <cell r="I120">
            <v>0</v>
          </cell>
          <cell r="J120">
            <v>0</v>
          </cell>
        </row>
        <row r="121">
          <cell r="A121" t="str">
            <v>NG67</v>
          </cell>
          <cell r="B121" t="str">
            <v>NB</v>
          </cell>
          <cell r="C121">
            <v>4</v>
          </cell>
          <cell r="D121">
            <v>3</v>
          </cell>
          <cell r="E121">
            <v>37712</v>
          </cell>
          <cell r="F121">
            <v>0.05</v>
          </cell>
          <cell r="G121">
            <v>4.7500000000000001E-2</v>
          </cell>
          <cell r="H121">
            <v>60</v>
          </cell>
          <cell r="I121">
            <v>0</v>
          </cell>
          <cell r="J121">
            <v>0</v>
          </cell>
        </row>
        <row r="122">
          <cell r="A122" t="str">
            <v>NG77</v>
          </cell>
          <cell r="B122" t="str">
            <v>NB</v>
          </cell>
          <cell r="C122">
            <v>5</v>
          </cell>
          <cell r="D122">
            <v>3</v>
          </cell>
          <cell r="E122">
            <v>37742</v>
          </cell>
          <cell r="F122">
            <v>0.05</v>
          </cell>
          <cell r="G122">
            <v>4.7500000000000001E-2</v>
          </cell>
          <cell r="H122">
            <v>62</v>
          </cell>
          <cell r="I122">
            <v>0</v>
          </cell>
          <cell r="J122">
            <v>0</v>
          </cell>
        </row>
        <row r="123">
          <cell r="A123" t="str">
            <v>NG87</v>
          </cell>
          <cell r="B123" t="str">
            <v>NB</v>
          </cell>
          <cell r="C123">
            <v>6</v>
          </cell>
          <cell r="D123">
            <v>3</v>
          </cell>
          <cell r="E123">
            <v>37774</v>
          </cell>
          <cell r="F123">
            <v>0.05</v>
          </cell>
          <cell r="G123">
            <v>4.7500000000000001E-2</v>
          </cell>
          <cell r="H123">
            <v>60</v>
          </cell>
          <cell r="I123">
            <v>0</v>
          </cell>
          <cell r="J123">
            <v>0</v>
          </cell>
        </row>
        <row r="124">
          <cell r="A124" t="str">
            <v>NG97</v>
          </cell>
          <cell r="B124" t="str">
            <v>NB</v>
          </cell>
          <cell r="C124">
            <v>7</v>
          </cell>
          <cell r="D124">
            <v>3</v>
          </cell>
          <cell r="E124">
            <v>37803</v>
          </cell>
          <cell r="F124">
            <v>0.05</v>
          </cell>
          <cell r="G124">
            <v>4.7500000000000001E-2</v>
          </cell>
          <cell r="H124">
            <v>62</v>
          </cell>
          <cell r="I124">
            <v>0</v>
          </cell>
          <cell r="J124">
            <v>0</v>
          </cell>
        </row>
        <row r="125">
          <cell r="A125" t="str">
            <v>NG107</v>
          </cell>
          <cell r="B125" t="str">
            <v>NB</v>
          </cell>
          <cell r="C125">
            <v>8</v>
          </cell>
          <cell r="D125">
            <v>3</v>
          </cell>
          <cell r="E125">
            <v>37834</v>
          </cell>
          <cell r="F125">
            <v>0.05</v>
          </cell>
          <cell r="G125">
            <v>4.7500000000000001E-2</v>
          </cell>
          <cell r="H125">
            <v>62</v>
          </cell>
          <cell r="I125">
            <v>0</v>
          </cell>
          <cell r="J125">
            <v>0</v>
          </cell>
        </row>
        <row r="126">
          <cell r="A126" t="str">
            <v>NG117</v>
          </cell>
          <cell r="B126" t="str">
            <v>NB</v>
          </cell>
          <cell r="C126">
            <v>9</v>
          </cell>
          <cell r="D126">
            <v>3</v>
          </cell>
          <cell r="E126">
            <v>37866</v>
          </cell>
          <cell r="F126">
            <v>0.05</v>
          </cell>
          <cell r="G126">
            <v>4.7500000000000001E-2</v>
          </cell>
          <cell r="H126">
            <v>60</v>
          </cell>
          <cell r="I126">
            <v>0</v>
          </cell>
          <cell r="J126">
            <v>0</v>
          </cell>
        </row>
        <row r="127">
          <cell r="A127" t="str">
            <v>NG127</v>
          </cell>
          <cell r="B127" t="str">
            <v>NB</v>
          </cell>
          <cell r="C127">
            <v>10</v>
          </cell>
          <cell r="D127">
            <v>3</v>
          </cell>
          <cell r="E127">
            <v>37895</v>
          </cell>
          <cell r="F127">
            <v>0.05</v>
          </cell>
          <cell r="G127">
            <v>4.7500000000000001E-2</v>
          </cell>
          <cell r="H127">
            <v>62</v>
          </cell>
          <cell r="I127">
            <v>0</v>
          </cell>
          <cell r="J127">
            <v>0</v>
          </cell>
        </row>
        <row r="128">
          <cell r="A128" t="str">
            <v>NG18</v>
          </cell>
          <cell r="B128" t="str">
            <v>NE</v>
          </cell>
          <cell r="C128">
            <v>4</v>
          </cell>
          <cell r="D128">
            <v>3</v>
          </cell>
          <cell r="E128">
            <v>37712</v>
          </cell>
          <cell r="F128">
            <v>-0.14499999999999999</v>
          </cell>
          <cell r="G128">
            <v>-0.14249999999999999</v>
          </cell>
          <cell r="H128">
            <v>0</v>
          </cell>
          <cell r="I128">
            <v>0</v>
          </cell>
          <cell r="J128">
            <v>0</v>
          </cell>
        </row>
        <row r="129">
          <cell r="A129" t="str">
            <v>NG28</v>
          </cell>
          <cell r="B129" t="str">
            <v>NE</v>
          </cell>
          <cell r="C129">
            <v>5</v>
          </cell>
          <cell r="D129">
            <v>3</v>
          </cell>
          <cell r="E129">
            <v>37742</v>
          </cell>
          <cell r="F129">
            <v>-0.14499999999999999</v>
          </cell>
          <cell r="G129">
            <v>-0.14249999999999999</v>
          </cell>
          <cell r="H129">
            <v>0</v>
          </cell>
          <cell r="I129">
            <v>0</v>
          </cell>
          <cell r="J129">
            <v>0</v>
          </cell>
        </row>
        <row r="130">
          <cell r="A130" t="str">
            <v>NG38</v>
          </cell>
          <cell r="B130" t="str">
            <v>NE</v>
          </cell>
          <cell r="C130">
            <v>6</v>
          </cell>
          <cell r="D130">
            <v>3</v>
          </cell>
          <cell r="E130">
            <v>37774</v>
          </cell>
          <cell r="F130">
            <v>-0.14499999999999999</v>
          </cell>
          <cell r="G130">
            <v>-0.14249999999999999</v>
          </cell>
          <cell r="H130">
            <v>0</v>
          </cell>
          <cell r="I130">
            <v>0</v>
          </cell>
          <cell r="J130">
            <v>0</v>
          </cell>
        </row>
        <row r="131">
          <cell r="A131" t="str">
            <v>NG48</v>
          </cell>
          <cell r="B131" t="str">
            <v>NE</v>
          </cell>
          <cell r="C131">
            <v>7</v>
          </cell>
          <cell r="D131">
            <v>3</v>
          </cell>
          <cell r="E131">
            <v>37803</v>
          </cell>
          <cell r="F131">
            <v>-0.14499999999999999</v>
          </cell>
          <cell r="G131">
            <v>-0.14249999999999999</v>
          </cell>
          <cell r="H131">
            <v>0</v>
          </cell>
          <cell r="I131">
            <v>0</v>
          </cell>
          <cell r="J131">
            <v>0</v>
          </cell>
        </row>
        <row r="132">
          <cell r="A132" t="str">
            <v>NG58</v>
          </cell>
          <cell r="B132" t="str">
            <v>NE</v>
          </cell>
          <cell r="C132">
            <v>8</v>
          </cell>
          <cell r="D132">
            <v>3</v>
          </cell>
          <cell r="E132">
            <v>37834</v>
          </cell>
          <cell r="F132">
            <v>-0.14499999999999999</v>
          </cell>
          <cell r="G132">
            <v>-0.14249999999999999</v>
          </cell>
          <cell r="H132">
            <v>0</v>
          </cell>
          <cell r="I132">
            <v>0</v>
          </cell>
          <cell r="J132">
            <v>0</v>
          </cell>
        </row>
        <row r="133">
          <cell r="A133" t="str">
            <v>NG68</v>
          </cell>
          <cell r="B133" t="str">
            <v>NE</v>
          </cell>
          <cell r="C133">
            <v>9</v>
          </cell>
          <cell r="D133">
            <v>3</v>
          </cell>
          <cell r="E133">
            <v>37866</v>
          </cell>
          <cell r="F133">
            <v>-0.14499999999999999</v>
          </cell>
          <cell r="G133">
            <v>-0.14249999999999999</v>
          </cell>
          <cell r="H133">
            <v>0</v>
          </cell>
          <cell r="I133">
            <v>0</v>
          </cell>
          <cell r="J133">
            <v>0</v>
          </cell>
        </row>
        <row r="134">
          <cell r="A134" t="str">
            <v>NG78</v>
          </cell>
          <cell r="B134" t="str">
            <v>NE</v>
          </cell>
          <cell r="C134">
            <v>10</v>
          </cell>
          <cell r="D134">
            <v>3</v>
          </cell>
          <cell r="E134">
            <v>37895</v>
          </cell>
          <cell r="F134">
            <v>-0.14499999999999999</v>
          </cell>
          <cell r="G134">
            <v>-0.14249999999999999</v>
          </cell>
          <cell r="H134">
            <v>0</v>
          </cell>
          <cell r="I134">
            <v>0</v>
          </cell>
          <cell r="J134">
            <v>0</v>
          </cell>
        </row>
        <row r="135">
          <cell r="A135" t="str">
            <v>NG88</v>
          </cell>
          <cell r="B135" t="str">
            <v>NG</v>
          </cell>
          <cell r="C135">
            <v>1</v>
          </cell>
          <cell r="D135">
            <v>3</v>
          </cell>
          <cell r="E135">
            <v>37617</v>
          </cell>
          <cell r="F135">
            <v>4.383</v>
          </cell>
          <cell r="G135">
            <v>4.4059999999999997</v>
          </cell>
          <cell r="H135">
            <v>40005</v>
          </cell>
          <cell r="I135">
            <v>4.41</v>
          </cell>
          <cell r="J135">
            <v>4.24</v>
          </cell>
        </row>
        <row r="136">
          <cell r="A136" t="str">
            <v>NG98</v>
          </cell>
          <cell r="B136" t="str">
            <v>NG</v>
          </cell>
          <cell r="C136">
            <v>2</v>
          </cell>
          <cell r="D136">
            <v>3</v>
          </cell>
          <cell r="E136">
            <v>37650</v>
          </cell>
          <cell r="F136">
            <v>4.351</v>
          </cell>
          <cell r="G136">
            <v>4.359</v>
          </cell>
          <cell r="H136">
            <v>9421</v>
          </cell>
          <cell r="I136">
            <v>4.3650000000000002</v>
          </cell>
          <cell r="J136">
            <v>4.2</v>
          </cell>
        </row>
        <row r="137">
          <cell r="A137" t="str">
            <v>NG108</v>
          </cell>
          <cell r="B137" t="str">
            <v>NG</v>
          </cell>
          <cell r="C137">
            <v>3</v>
          </cell>
          <cell r="D137">
            <v>3</v>
          </cell>
          <cell r="E137">
            <v>37678</v>
          </cell>
          <cell r="F137">
            <v>4.2759999999999998</v>
          </cell>
          <cell r="G137">
            <v>4.2629999999999999</v>
          </cell>
          <cell r="H137">
            <v>4955</v>
          </cell>
          <cell r="I137">
            <v>4.28</v>
          </cell>
          <cell r="J137">
            <v>4.12</v>
          </cell>
        </row>
        <row r="138">
          <cell r="A138" t="str">
            <v>NN112</v>
          </cell>
          <cell r="B138" t="str">
            <v>NG</v>
          </cell>
          <cell r="C138">
            <v>4</v>
          </cell>
          <cell r="D138">
            <v>3</v>
          </cell>
          <cell r="E138">
            <v>37707</v>
          </cell>
          <cell r="F138">
            <v>4.1310000000000002</v>
          </cell>
          <cell r="G138">
            <v>4.1150000000000002</v>
          </cell>
          <cell r="H138">
            <v>3700</v>
          </cell>
          <cell r="I138">
            <v>4.13</v>
          </cell>
          <cell r="J138">
            <v>3.96</v>
          </cell>
        </row>
        <row r="139">
          <cell r="A139" t="str">
            <v>NN122</v>
          </cell>
          <cell r="B139" t="str">
            <v>NG</v>
          </cell>
          <cell r="C139">
            <v>5</v>
          </cell>
          <cell r="D139">
            <v>3</v>
          </cell>
          <cell r="E139">
            <v>37739</v>
          </cell>
          <cell r="F139">
            <v>4.0659999999999998</v>
          </cell>
          <cell r="G139">
            <v>4.0549999999999997</v>
          </cell>
          <cell r="H139">
            <v>1828</v>
          </cell>
          <cell r="I139">
            <v>4.0750000000000002</v>
          </cell>
          <cell r="J139">
            <v>3.9649999999999999</v>
          </cell>
        </row>
        <row r="140">
          <cell r="A140" t="str">
            <v>NN13</v>
          </cell>
          <cell r="B140" t="str">
            <v>NG</v>
          </cell>
          <cell r="C140">
            <v>6</v>
          </cell>
          <cell r="D140">
            <v>3</v>
          </cell>
          <cell r="E140">
            <v>37769</v>
          </cell>
          <cell r="F140">
            <v>4.0659999999999998</v>
          </cell>
          <cell r="G140">
            <v>4.0599999999999996</v>
          </cell>
          <cell r="H140">
            <v>646</v>
          </cell>
          <cell r="I140">
            <v>4.05</v>
          </cell>
          <cell r="J140">
            <v>3.97</v>
          </cell>
        </row>
        <row r="141">
          <cell r="A141" t="str">
            <v>NN23</v>
          </cell>
          <cell r="B141" t="str">
            <v>NG</v>
          </cell>
          <cell r="C141">
            <v>7</v>
          </cell>
          <cell r="D141">
            <v>3</v>
          </cell>
          <cell r="E141">
            <v>37798</v>
          </cell>
          <cell r="F141">
            <v>4.0860000000000003</v>
          </cell>
          <cell r="G141">
            <v>4.08</v>
          </cell>
          <cell r="H141">
            <v>454</v>
          </cell>
          <cell r="I141">
            <v>4.07</v>
          </cell>
          <cell r="J141">
            <v>3.99</v>
          </cell>
        </row>
        <row r="142">
          <cell r="A142" t="str">
            <v>NN33</v>
          </cell>
          <cell r="B142" t="str">
            <v>NG</v>
          </cell>
          <cell r="C142">
            <v>8</v>
          </cell>
          <cell r="D142">
            <v>3</v>
          </cell>
          <cell r="E142">
            <v>37831</v>
          </cell>
          <cell r="F142">
            <v>4.0960000000000001</v>
          </cell>
          <cell r="G142">
            <v>4.0949999999999998</v>
          </cell>
          <cell r="H142">
            <v>621</v>
          </cell>
          <cell r="I142">
            <v>4.0599999999999996</v>
          </cell>
          <cell r="J142">
            <v>3.99</v>
          </cell>
        </row>
        <row r="143">
          <cell r="A143" t="str">
            <v>NN43</v>
          </cell>
          <cell r="B143" t="str">
            <v>NG</v>
          </cell>
          <cell r="C143">
            <v>9</v>
          </cell>
          <cell r="D143">
            <v>3</v>
          </cell>
          <cell r="E143">
            <v>37860</v>
          </cell>
          <cell r="F143">
            <v>4.0759999999999996</v>
          </cell>
          <cell r="G143">
            <v>4.0750000000000002</v>
          </cell>
          <cell r="H143">
            <v>787</v>
          </cell>
          <cell r="I143">
            <v>4.05</v>
          </cell>
          <cell r="J143">
            <v>3.9849999999999999</v>
          </cell>
        </row>
        <row r="144">
          <cell r="A144" t="str">
            <v>NN53</v>
          </cell>
          <cell r="B144" t="str">
            <v>NG</v>
          </cell>
          <cell r="C144">
            <v>10</v>
          </cell>
          <cell r="D144">
            <v>3</v>
          </cell>
          <cell r="E144">
            <v>37890</v>
          </cell>
          <cell r="F144">
            <v>4.0759999999999996</v>
          </cell>
          <cell r="G144">
            <v>4.07</v>
          </cell>
          <cell r="H144">
            <v>411</v>
          </cell>
          <cell r="I144">
            <v>4.05</v>
          </cell>
          <cell r="J144">
            <v>3.98</v>
          </cell>
        </row>
        <row r="145">
          <cell r="A145" t="str">
            <v>NN63</v>
          </cell>
          <cell r="B145" t="str">
            <v>NG</v>
          </cell>
          <cell r="C145">
            <v>11</v>
          </cell>
          <cell r="D145">
            <v>3</v>
          </cell>
          <cell r="E145">
            <v>37923</v>
          </cell>
          <cell r="F145">
            <v>4.2329999999999997</v>
          </cell>
          <cell r="G145">
            <v>4.2329999999999997</v>
          </cell>
          <cell r="H145">
            <v>290</v>
          </cell>
          <cell r="I145">
            <v>4.2</v>
          </cell>
          <cell r="J145">
            <v>4.1500000000000004</v>
          </cell>
        </row>
        <row r="146">
          <cell r="A146" t="str">
            <v>NN73</v>
          </cell>
          <cell r="B146" t="str">
            <v>NG</v>
          </cell>
          <cell r="C146">
            <v>12</v>
          </cell>
          <cell r="D146">
            <v>3</v>
          </cell>
          <cell r="E146">
            <v>37950</v>
          </cell>
          <cell r="F146">
            <v>4.3659999999999997</v>
          </cell>
          <cell r="G146">
            <v>4.3730000000000002</v>
          </cell>
          <cell r="H146">
            <v>75</v>
          </cell>
          <cell r="I146">
            <v>4.33</v>
          </cell>
          <cell r="J146">
            <v>4.2699999999999996</v>
          </cell>
        </row>
        <row r="147">
          <cell r="A147" t="str">
            <v>NN83</v>
          </cell>
          <cell r="B147" t="str">
            <v>NG</v>
          </cell>
          <cell r="C147">
            <v>1</v>
          </cell>
          <cell r="D147">
            <v>4</v>
          </cell>
          <cell r="E147">
            <v>37984</v>
          </cell>
          <cell r="F147">
            <v>4.4279999999999999</v>
          </cell>
          <cell r="G147">
            <v>4.4349999999999996</v>
          </cell>
          <cell r="H147">
            <v>129</v>
          </cell>
          <cell r="I147">
            <v>4.4000000000000004</v>
          </cell>
          <cell r="J147">
            <v>4.3440000000000003</v>
          </cell>
        </row>
        <row r="148">
          <cell r="A148" t="str">
            <v>NN93</v>
          </cell>
          <cell r="B148" t="str">
            <v>NG</v>
          </cell>
          <cell r="C148">
            <v>2</v>
          </cell>
          <cell r="D148">
            <v>4</v>
          </cell>
          <cell r="E148">
            <v>38014</v>
          </cell>
          <cell r="F148">
            <v>4.298</v>
          </cell>
          <cell r="G148">
            <v>4.3049999999999997</v>
          </cell>
          <cell r="H148">
            <v>65</v>
          </cell>
          <cell r="I148">
            <v>4.2169999999999996</v>
          </cell>
          <cell r="J148">
            <v>4.2169999999999996</v>
          </cell>
        </row>
        <row r="149">
          <cell r="A149" t="str">
            <v>NN103</v>
          </cell>
          <cell r="B149" t="str">
            <v>NG</v>
          </cell>
          <cell r="C149">
            <v>3</v>
          </cell>
          <cell r="D149">
            <v>4</v>
          </cell>
          <cell r="E149">
            <v>38042</v>
          </cell>
          <cell r="F149">
            <v>4.1130000000000004</v>
          </cell>
          <cell r="G149">
            <v>4.12</v>
          </cell>
          <cell r="H149">
            <v>25</v>
          </cell>
          <cell r="I149">
            <v>4.03</v>
          </cell>
          <cell r="J149">
            <v>4.03</v>
          </cell>
        </row>
        <row r="150">
          <cell r="A150" t="str">
            <v>NN113</v>
          </cell>
          <cell r="B150" t="str">
            <v>NG</v>
          </cell>
          <cell r="C150">
            <v>4</v>
          </cell>
          <cell r="D150">
            <v>4</v>
          </cell>
          <cell r="E150">
            <v>38075</v>
          </cell>
          <cell r="F150">
            <v>3.8530000000000002</v>
          </cell>
          <cell r="G150">
            <v>3.87</v>
          </cell>
          <cell r="H150">
            <v>46</v>
          </cell>
          <cell r="I150">
            <v>3.83</v>
          </cell>
          <cell r="J150">
            <v>3.82</v>
          </cell>
        </row>
        <row r="151">
          <cell r="A151" t="str">
            <v>NN123</v>
          </cell>
          <cell r="B151" t="str">
            <v>NG</v>
          </cell>
          <cell r="C151">
            <v>5</v>
          </cell>
          <cell r="D151">
            <v>4</v>
          </cell>
          <cell r="E151">
            <v>38105</v>
          </cell>
          <cell r="F151">
            <v>3.7930000000000001</v>
          </cell>
          <cell r="G151">
            <v>3.82</v>
          </cell>
          <cell r="H151">
            <v>19</v>
          </cell>
          <cell r="I151">
            <v>0</v>
          </cell>
          <cell r="J151">
            <v>0</v>
          </cell>
        </row>
        <row r="152">
          <cell r="A152" t="str">
            <v>NN14</v>
          </cell>
          <cell r="B152" t="str">
            <v>NG</v>
          </cell>
          <cell r="C152">
            <v>6</v>
          </cell>
          <cell r="D152">
            <v>4</v>
          </cell>
          <cell r="E152">
            <v>38133</v>
          </cell>
          <cell r="F152">
            <v>3.7930000000000001</v>
          </cell>
          <cell r="G152">
            <v>3.8330000000000002</v>
          </cell>
          <cell r="H152">
            <v>19</v>
          </cell>
          <cell r="I152">
            <v>0</v>
          </cell>
          <cell r="J152">
            <v>0</v>
          </cell>
        </row>
        <row r="153">
          <cell r="A153" t="str">
            <v>NN24</v>
          </cell>
          <cell r="B153" t="str">
            <v>NG</v>
          </cell>
          <cell r="C153">
            <v>7</v>
          </cell>
          <cell r="D153">
            <v>4</v>
          </cell>
          <cell r="E153">
            <v>38166</v>
          </cell>
          <cell r="F153">
            <v>3.8029999999999999</v>
          </cell>
          <cell r="G153">
            <v>3.843</v>
          </cell>
          <cell r="H153">
            <v>16</v>
          </cell>
          <cell r="I153">
            <v>0</v>
          </cell>
          <cell r="J153">
            <v>0</v>
          </cell>
        </row>
        <row r="154">
          <cell r="A154" t="str">
            <v>NN34</v>
          </cell>
          <cell r="B154" t="str">
            <v>NG</v>
          </cell>
          <cell r="C154">
            <v>8</v>
          </cell>
          <cell r="D154">
            <v>4</v>
          </cell>
          <cell r="E154">
            <v>38196</v>
          </cell>
          <cell r="F154">
            <v>3.8130000000000002</v>
          </cell>
          <cell r="G154">
            <v>3.85</v>
          </cell>
          <cell r="H154">
            <v>16</v>
          </cell>
          <cell r="I154">
            <v>0</v>
          </cell>
          <cell r="J154">
            <v>0</v>
          </cell>
        </row>
        <row r="155">
          <cell r="A155" t="str">
            <v>NN44</v>
          </cell>
          <cell r="B155" t="str">
            <v>NG</v>
          </cell>
          <cell r="C155">
            <v>9</v>
          </cell>
          <cell r="D155">
            <v>4</v>
          </cell>
          <cell r="E155">
            <v>38226</v>
          </cell>
          <cell r="F155">
            <v>3.798</v>
          </cell>
          <cell r="G155">
            <v>3.84</v>
          </cell>
          <cell r="H155">
            <v>20</v>
          </cell>
          <cell r="I155">
            <v>3.7450000000000001</v>
          </cell>
          <cell r="J155">
            <v>3.7450000000000001</v>
          </cell>
        </row>
        <row r="156">
          <cell r="A156" t="str">
            <v>NN54</v>
          </cell>
          <cell r="B156" t="str">
            <v>NG</v>
          </cell>
          <cell r="C156">
            <v>10</v>
          </cell>
          <cell r="D156">
            <v>4</v>
          </cell>
          <cell r="E156">
            <v>38258</v>
          </cell>
          <cell r="F156">
            <v>3.823</v>
          </cell>
          <cell r="G156">
            <v>3.8620000000000001</v>
          </cell>
          <cell r="H156">
            <v>17</v>
          </cell>
          <cell r="I156">
            <v>3.76</v>
          </cell>
          <cell r="J156">
            <v>3.76</v>
          </cell>
        </row>
        <row r="157">
          <cell r="A157" t="str">
            <v>NN64</v>
          </cell>
          <cell r="B157" t="str">
            <v>NG</v>
          </cell>
          <cell r="C157">
            <v>11</v>
          </cell>
          <cell r="D157">
            <v>4</v>
          </cell>
          <cell r="E157">
            <v>38287</v>
          </cell>
          <cell r="F157">
            <v>3.9809999999999999</v>
          </cell>
          <cell r="G157">
            <v>4.0199999999999996</v>
          </cell>
          <cell r="H157">
            <v>217</v>
          </cell>
          <cell r="I157">
            <v>3.93</v>
          </cell>
          <cell r="J157">
            <v>3.93</v>
          </cell>
        </row>
        <row r="158">
          <cell r="A158" t="str">
            <v>NN74</v>
          </cell>
          <cell r="B158" t="str">
            <v>NG</v>
          </cell>
          <cell r="C158">
            <v>12</v>
          </cell>
          <cell r="D158">
            <v>4</v>
          </cell>
          <cell r="E158">
            <v>38315</v>
          </cell>
          <cell r="F158">
            <v>4.1550000000000002</v>
          </cell>
          <cell r="G158">
            <v>4.194</v>
          </cell>
          <cell r="H158">
            <v>16</v>
          </cell>
          <cell r="I158">
            <v>0</v>
          </cell>
          <cell r="J158">
            <v>0</v>
          </cell>
        </row>
        <row r="159">
          <cell r="A159" t="str">
            <v>NN84</v>
          </cell>
          <cell r="B159" t="str">
            <v>NG</v>
          </cell>
          <cell r="C159">
            <v>1</v>
          </cell>
          <cell r="D159">
            <v>5</v>
          </cell>
          <cell r="E159">
            <v>38349</v>
          </cell>
          <cell r="F159">
            <v>4.2149999999999999</v>
          </cell>
          <cell r="G159">
            <v>4.2539999999999996</v>
          </cell>
          <cell r="H159">
            <v>3</v>
          </cell>
          <cell r="I159">
            <v>4.1950000000000003</v>
          </cell>
          <cell r="J159">
            <v>4.1900000000000004</v>
          </cell>
        </row>
        <row r="160">
          <cell r="A160" t="str">
            <v>NN94</v>
          </cell>
          <cell r="B160" t="str">
            <v>NG</v>
          </cell>
          <cell r="C160">
            <v>2</v>
          </cell>
          <cell r="D160">
            <v>5</v>
          </cell>
          <cell r="E160">
            <v>38379</v>
          </cell>
          <cell r="F160">
            <v>4.1050000000000004</v>
          </cell>
          <cell r="G160">
            <v>4.1440000000000001</v>
          </cell>
          <cell r="H160">
            <v>1</v>
          </cell>
          <cell r="I160">
            <v>0</v>
          </cell>
          <cell r="J160">
            <v>0</v>
          </cell>
        </row>
        <row r="161">
          <cell r="A161" t="str">
            <v>NN104</v>
          </cell>
          <cell r="B161" t="str">
            <v>NG</v>
          </cell>
          <cell r="C161">
            <v>3</v>
          </cell>
          <cell r="D161">
            <v>5</v>
          </cell>
          <cell r="E161">
            <v>38407</v>
          </cell>
          <cell r="F161">
            <v>3.9350000000000001</v>
          </cell>
          <cell r="G161">
            <v>3.9780000000000002</v>
          </cell>
          <cell r="H161">
            <v>202</v>
          </cell>
          <cell r="I161">
            <v>3.89</v>
          </cell>
          <cell r="J161">
            <v>3.89</v>
          </cell>
        </row>
        <row r="162">
          <cell r="A162" t="str">
            <v>NN114</v>
          </cell>
          <cell r="B162" t="str">
            <v>NG</v>
          </cell>
          <cell r="C162">
            <v>4</v>
          </cell>
          <cell r="D162">
            <v>5</v>
          </cell>
          <cell r="E162">
            <v>38440</v>
          </cell>
          <cell r="F162">
            <v>3.6749999999999998</v>
          </cell>
          <cell r="G162">
            <v>3.7280000000000002</v>
          </cell>
          <cell r="H162">
            <v>1</v>
          </cell>
          <cell r="I162">
            <v>0</v>
          </cell>
          <cell r="J162">
            <v>0</v>
          </cell>
        </row>
        <row r="163">
          <cell r="A163" t="str">
            <v>NN124</v>
          </cell>
          <cell r="B163" t="str">
            <v>NG</v>
          </cell>
          <cell r="C163">
            <v>5</v>
          </cell>
          <cell r="D163">
            <v>5</v>
          </cell>
          <cell r="E163">
            <v>38469</v>
          </cell>
          <cell r="F163">
            <v>3.61</v>
          </cell>
          <cell r="G163">
            <v>3.6629999999999998</v>
          </cell>
          <cell r="H163">
            <v>1</v>
          </cell>
          <cell r="I163">
            <v>0</v>
          </cell>
          <cell r="J163">
            <v>0</v>
          </cell>
        </row>
        <row r="164">
          <cell r="A164" t="str">
            <v>NR112</v>
          </cell>
          <cell r="B164" t="str">
            <v>NG</v>
          </cell>
          <cell r="C164">
            <v>6</v>
          </cell>
          <cell r="D164">
            <v>5</v>
          </cell>
          <cell r="E164">
            <v>38498</v>
          </cell>
          <cell r="F164">
            <v>3.625</v>
          </cell>
          <cell r="G164">
            <v>3.6779999999999999</v>
          </cell>
          <cell r="H164">
            <v>1</v>
          </cell>
          <cell r="I164">
            <v>0</v>
          </cell>
          <cell r="J164">
            <v>0</v>
          </cell>
        </row>
        <row r="165">
          <cell r="A165" t="str">
            <v>NR122</v>
          </cell>
          <cell r="B165" t="str">
            <v>NG</v>
          </cell>
          <cell r="C165">
            <v>7</v>
          </cell>
          <cell r="D165">
            <v>5</v>
          </cell>
          <cell r="E165">
            <v>38531</v>
          </cell>
          <cell r="F165">
            <v>3.66</v>
          </cell>
          <cell r="G165">
            <v>3.7130000000000001</v>
          </cell>
          <cell r="H165">
            <v>1</v>
          </cell>
          <cell r="I165">
            <v>0</v>
          </cell>
          <cell r="J165">
            <v>0</v>
          </cell>
        </row>
        <row r="166">
          <cell r="A166" t="str">
            <v>NR13</v>
          </cell>
          <cell r="B166" t="str">
            <v>NG</v>
          </cell>
          <cell r="C166">
            <v>8</v>
          </cell>
          <cell r="D166">
            <v>5</v>
          </cell>
          <cell r="E166">
            <v>38560</v>
          </cell>
          <cell r="F166">
            <v>3.67</v>
          </cell>
          <cell r="G166">
            <v>3.7229999999999999</v>
          </cell>
          <cell r="H166">
            <v>1</v>
          </cell>
          <cell r="I166">
            <v>0</v>
          </cell>
          <cell r="J166">
            <v>0</v>
          </cell>
        </row>
        <row r="167">
          <cell r="A167" t="str">
            <v>NR23</v>
          </cell>
          <cell r="B167" t="str">
            <v>NG</v>
          </cell>
          <cell r="C167">
            <v>9</v>
          </cell>
          <cell r="D167">
            <v>5</v>
          </cell>
          <cell r="E167">
            <v>38593</v>
          </cell>
          <cell r="F167">
            <v>3.65</v>
          </cell>
          <cell r="G167">
            <v>3.7029999999999998</v>
          </cell>
          <cell r="H167">
            <v>1</v>
          </cell>
          <cell r="I167">
            <v>0</v>
          </cell>
          <cell r="J167">
            <v>0</v>
          </cell>
        </row>
        <row r="168">
          <cell r="A168" t="str">
            <v>NR33</v>
          </cell>
          <cell r="B168" t="str">
            <v>NG</v>
          </cell>
          <cell r="C168">
            <v>10</v>
          </cell>
          <cell r="D168">
            <v>5</v>
          </cell>
          <cell r="E168">
            <v>38623</v>
          </cell>
          <cell r="F168">
            <v>3.6720000000000002</v>
          </cell>
          <cell r="G168">
            <v>3.7250000000000001</v>
          </cell>
          <cell r="H168">
            <v>1</v>
          </cell>
          <cell r="I168">
            <v>0</v>
          </cell>
          <cell r="J168">
            <v>0</v>
          </cell>
        </row>
        <row r="169">
          <cell r="A169" t="str">
            <v>NS112</v>
          </cell>
          <cell r="B169" t="str">
            <v>NG</v>
          </cell>
          <cell r="C169">
            <v>11</v>
          </cell>
          <cell r="D169">
            <v>5</v>
          </cell>
          <cell r="E169">
            <v>38652</v>
          </cell>
          <cell r="F169">
            <v>3.8340000000000001</v>
          </cell>
          <cell r="G169">
            <v>3.887</v>
          </cell>
          <cell r="H169">
            <v>2</v>
          </cell>
          <cell r="I169">
            <v>3.8</v>
          </cell>
          <cell r="J169">
            <v>3.8</v>
          </cell>
        </row>
        <row r="170">
          <cell r="A170" t="str">
            <v>NS122</v>
          </cell>
          <cell r="B170" t="str">
            <v>NG</v>
          </cell>
          <cell r="C170">
            <v>12</v>
          </cell>
          <cell r="D170">
            <v>5</v>
          </cell>
          <cell r="E170">
            <v>38684</v>
          </cell>
          <cell r="F170">
            <v>4.0039999999999996</v>
          </cell>
          <cell r="G170">
            <v>4.0570000000000004</v>
          </cell>
          <cell r="H170">
            <v>1</v>
          </cell>
          <cell r="I170">
            <v>0</v>
          </cell>
          <cell r="J170">
            <v>0</v>
          </cell>
        </row>
        <row r="171">
          <cell r="A171" t="str">
            <v>NS13</v>
          </cell>
          <cell r="B171" t="str">
            <v>NG</v>
          </cell>
          <cell r="C171">
            <v>1</v>
          </cell>
          <cell r="D171">
            <v>6</v>
          </cell>
          <cell r="E171">
            <v>38714</v>
          </cell>
          <cell r="F171">
            <v>4.0590000000000002</v>
          </cell>
          <cell r="G171">
            <v>4.1120000000000001</v>
          </cell>
          <cell r="H171">
            <v>0</v>
          </cell>
          <cell r="I171">
            <v>0</v>
          </cell>
          <cell r="J171">
            <v>0</v>
          </cell>
        </row>
        <row r="172">
          <cell r="A172" t="str">
            <v>NS23</v>
          </cell>
          <cell r="B172" t="str">
            <v>NG</v>
          </cell>
          <cell r="C172">
            <v>2</v>
          </cell>
          <cell r="D172">
            <v>6</v>
          </cell>
          <cell r="E172">
            <v>38744</v>
          </cell>
          <cell r="F172">
            <v>3.9590000000000001</v>
          </cell>
          <cell r="G172">
            <v>4.0119999999999996</v>
          </cell>
          <cell r="H172">
            <v>0</v>
          </cell>
          <cell r="I172">
            <v>0</v>
          </cell>
          <cell r="J172">
            <v>0</v>
          </cell>
        </row>
        <row r="173">
          <cell r="A173" t="str">
            <v>NS33</v>
          </cell>
          <cell r="B173" t="str">
            <v>NG</v>
          </cell>
          <cell r="C173">
            <v>3</v>
          </cell>
          <cell r="D173">
            <v>6</v>
          </cell>
          <cell r="E173">
            <v>38772</v>
          </cell>
          <cell r="F173">
            <v>3.8330000000000002</v>
          </cell>
          <cell r="G173">
            <v>3.8860000000000001</v>
          </cell>
          <cell r="H173">
            <v>0</v>
          </cell>
          <cell r="I173">
            <v>0</v>
          </cell>
          <cell r="J173">
            <v>0</v>
          </cell>
        </row>
        <row r="174">
          <cell r="A174" t="str">
            <v>NS43</v>
          </cell>
          <cell r="B174" t="str">
            <v>NG</v>
          </cell>
          <cell r="C174">
            <v>4</v>
          </cell>
          <cell r="D174">
            <v>6</v>
          </cell>
          <cell r="E174">
            <v>38805</v>
          </cell>
          <cell r="F174">
            <v>3.6379999999999999</v>
          </cell>
          <cell r="G174">
            <v>3.6909999999999998</v>
          </cell>
          <cell r="H174">
            <v>0</v>
          </cell>
          <cell r="I174">
            <v>0</v>
          </cell>
          <cell r="J174">
            <v>0</v>
          </cell>
        </row>
        <row r="175">
          <cell r="A175" t="str">
            <v>NS113</v>
          </cell>
          <cell r="B175" t="str">
            <v>NG</v>
          </cell>
          <cell r="C175">
            <v>5</v>
          </cell>
          <cell r="D175">
            <v>6</v>
          </cell>
          <cell r="E175">
            <v>38833</v>
          </cell>
          <cell r="F175">
            <v>3.6230000000000002</v>
          </cell>
          <cell r="G175">
            <v>3.6760000000000002</v>
          </cell>
          <cell r="H175">
            <v>0</v>
          </cell>
          <cell r="I175">
            <v>0</v>
          </cell>
          <cell r="J175">
            <v>0</v>
          </cell>
        </row>
        <row r="176">
          <cell r="A176" t="str">
            <v>NS123</v>
          </cell>
          <cell r="B176" t="str">
            <v>NG</v>
          </cell>
          <cell r="C176">
            <v>6</v>
          </cell>
          <cell r="D176">
            <v>6</v>
          </cell>
          <cell r="E176">
            <v>38863</v>
          </cell>
          <cell r="F176">
            <v>3.6549999999999998</v>
          </cell>
          <cell r="G176">
            <v>3.7080000000000002</v>
          </cell>
          <cell r="H176">
            <v>0</v>
          </cell>
          <cell r="I176">
            <v>0</v>
          </cell>
          <cell r="J176">
            <v>0</v>
          </cell>
        </row>
        <row r="177">
          <cell r="A177" t="str">
            <v>NS14</v>
          </cell>
          <cell r="B177" t="str">
            <v>NG</v>
          </cell>
          <cell r="C177">
            <v>7</v>
          </cell>
          <cell r="D177">
            <v>6</v>
          </cell>
          <cell r="E177">
            <v>38896</v>
          </cell>
          <cell r="F177">
            <v>3.6869999999999998</v>
          </cell>
          <cell r="G177">
            <v>3.74</v>
          </cell>
          <cell r="H177">
            <v>0</v>
          </cell>
          <cell r="I177">
            <v>0</v>
          </cell>
          <cell r="J177">
            <v>0</v>
          </cell>
        </row>
        <row r="178">
          <cell r="A178" t="str">
            <v>NS24</v>
          </cell>
          <cell r="B178" t="str">
            <v>NG</v>
          </cell>
          <cell r="C178">
            <v>8</v>
          </cell>
          <cell r="D178">
            <v>6</v>
          </cell>
          <cell r="E178">
            <v>38925</v>
          </cell>
          <cell r="F178">
            <v>3.722</v>
          </cell>
          <cell r="G178">
            <v>3.7749999999999999</v>
          </cell>
          <cell r="H178">
            <v>0</v>
          </cell>
          <cell r="I178">
            <v>0</v>
          </cell>
          <cell r="J178">
            <v>0</v>
          </cell>
        </row>
        <row r="179">
          <cell r="A179" t="str">
            <v>NS34</v>
          </cell>
          <cell r="B179" t="str">
            <v>NG</v>
          </cell>
          <cell r="C179">
            <v>9</v>
          </cell>
          <cell r="D179">
            <v>6</v>
          </cell>
          <cell r="E179">
            <v>38958</v>
          </cell>
          <cell r="F179">
            <v>3.7269999999999999</v>
          </cell>
          <cell r="G179">
            <v>3.78</v>
          </cell>
          <cell r="H179">
            <v>0</v>
          </cell>
          <cell r="I179">
            <v>0</v>
          </cell>
          <cell r="J179">
            <v>0</v>
          </cell>
        </row>
        <row r="180">
          <cell r="A180" t="str">
            <v>NZ112</v>
          </cell>
          <cell r="B180" t="str">
            <v>NG</v>
          </cell>
          <cell r="C180">
            <v>10</v>
          </cell>
          <cell r="D180">
            <v>6</v>
          </cell>
          <cell r="E180">
            <v>38987</v>
          </cell>
          <cell r="F180">
            <v>3.7519999999999998</v>
          </cell>
          <cell r="G180">
            <v>3.8050000000000002</v>
          </cell>
          <cell r="H180">
            <v>0</v>
          </cell>
          <cell r="I180">
            <v>0</v>
          </cell>
          <cell r="J180">
            <v>0</v>
          </cell>
        </row>
        <row r="181">
          <cell r="A181" t="str">
            <v>NZ122</v>
          </cell>
          <cell r="B181" t="str">
            <v>NG</v>
          </cell>
          <cell r="C181">
            <v>11</v>
          </cell>
          <cell r="D181">
            <v>6</v>
          </cell>
          <cell r="E181">
            <v>39017</v>
          </cell>
          <cell r="F181">
            <v>3.9369999999999998</v>
          </cell>
          <cell r="G181">
            <v>3.98</v>
          </cell>
          <cell r="H181">
            <v>0</v>
          </cell>
          <cell r="I181">
            <v>0</v>
          </cell>
          <cell r="J181">
            <v>0</v>
          </cell>
        </row>
        <row r="182">
          <cell r="A182" t="str">
            <v>NZ13</v>
          </cell>
          <cell r="B182" t="str">
            <v>NG</v>
          </cell>
          <cell r="C182">
            <v>12</v>
          </cell>
          <cell r="D182">
            <v>6</v>
          </cell>
          <cell r="E182">
            <v>39049</v>
          </cell>
          <cell r="F182">
            <v>4.1020000000000003</v>
          </cell>
          <cell r="G182">
            <v>4.1399999999999997</v>
          </cell>
          <cell r="H182">
            <v>0</v>
          </cell>
          <cell r="I182">
            <v>0</v>
          </cell>
          <cell r="J182">
            <v>0</v>
          </cell>
        </row>
        <row r="183">
          <cell r="A183" t="str">
            <v>NZ23</v>
          </cell>
          <cell r="B183" t="str">
            <v>NG</v>
          </cell>
          <cell r="C183">
            <v>1</v>
          </cell>
          <cell r="D183">
            <v>7</v>
          </cell>
          <cell r="E183">
            <v>39078</v>
          </cell>
          <cell r="F183">
            <v>4.1719999999999997</v>
          </cell>
          <cell r="G183">
            <v>4.21</v>
          </cell>
          <cell r="H183">
            <v>0</v>
          </cell>
          <cell r="I183">
            <v>0</v>
          </cell>
          <cell r="J183">
            <v>0</v>
          </cell>
        </row>
        <row r="184">
          <cell r="A184" t="str">
            <v>NZ33</v>
          </cell>
          <cell r="B184" t="str">
            <v>NG</v>
          </cell>
          <cell r="C184">
            <v>2</v>
          </cell>
          <cell r="D184">
            <v>7</v>
          </cell>
          <cell r="E184">
            <v>39111</v>
          </cell>
          <cell r="F184">
            <v>4.0620000000000003</v>
          </cell>
          <cell r="G184">
            <v>4.0999999999999996</v>
          </cell>
          <cell r="H184">
            <v>0</v>
          </cell>
          <cell r="I184">
            <v>0</v>
          </cell>
          <cell r="J184">
            <v>0</v>
          </cell>
        </row>
        <row r="185">
          <cell r="A185" t="str">
            <v>NZ43</v>
          </cell>
          <cell r="B185" t="str">
            <v>NG</v>
          </cell>
          <cell r="C185">
            <v>3</v>
          </cell>
          <cell r="D185">
            <v>7</v>
          </cell>
          <cell r="E185">
            <v>39139</v>
          </cell>
          <cell r="F185">
            <v>3.9169999999999998</v>
          </cell>
          <cell r="G185">
            <v>3.9550000000000001</v>
          </cell>
          <cell r="H185">
            <v>0</v>
          </cell>
          <cell r="I185">
            <v>0</v>
          </cell>
          <cell r="J185">
            <v>0</v>
          </cell>
        </row>
        <row r="186">
          <cell r="A186" t="str">
            <v>NZ113</v>
          </cell>
          <cell r="B186" t="str">
            <v>NG</v>
          </cell>
          <cell r="C186">
            <v>4</v>
          </cell>
          <cell r="D186">
            <v>7</v>
          </cell>
          <cell r="E186">
            <v>39169</v>
          </cell>
          <cell r="F186">
            <v>3.7370000000000001</v>
          </cell>
          <cell r="G186">
            <v>3.7749999999999999</v>
          </cell>
          <cell r="H186">
            <v>0</v>
          </cell>
          <cell r="I186">
            <v>0</v>
          </cell>
          <cell r="J186">
            <v>0</v>
          </cell>
        </row>
        <row r="187">
          <cell r="A187" t="str">
            <v>NZ123</v>
          </cell>
          <cell r="B187" t="str">
            <v>NG</v>
          </cell>
          <cell r="C187">
            <v>5</v>
          </cell>
          <cell r="D187">
            <v>7</v>
          </cell>
          <cell r="E187">
            <v>39198</v>
          </cell>
          <cell r="F187">
            <v>3.7269999999999999</v>
          </cell>
          <cell r="G187">
            <v>3.7650000000000001</v>
          </cell>
          <cell r="H187">
            <v>0</v>
          </cell>
          <cell r="I187">
            <v>0</v>
          </cell>
          <cell r="J187">
            <v>0</v>
          </cell>
        </row>
        <row r="188">
          <cell r="A188" t="str">
            <v>NZ14</v>
          </cell>
          <cell r="B188" t="str">
            <v>NG</v>
          </cell>
          <cell r="C188">
            <v>6</v>
          </cell>
          <cell r="D188">
            <v>7</v>
          </cell>
          <cell r="E188">
            <v>39231</v>
          </cell>
          <cell r="F188">
            <v>3.7570000000000001</v>
          </cell>
          <cell r="G188">
            <v>3.7949999999999999</v>
          </cell>
          <cell r="H188">
            <v>0</v>
          </cell>
          <cell r="I188">
            <v>0</v>
          </cell>
          <cell r="J188">
            <v>0</v>
          </cell>
        </row>
        <row r="189">
          <cell r="A189" t="str">
            <v>NZ24</v>
          </cell>
          <cell r="B189" t="str">
            <v>NG</v>
          </cell>
          <cell r="C189">
            <v>7</v>
          </cell>
          <cell r="D189">
            <v>7</v>
          </cell>
          <cell r="E189">
            <v>39260</v>
          </cell>
          <cell r="F189">
            <v>3.7869999999999999</v>
          </cell>
          <cell r="G189">
            <v>3.8250000000000002</v>
          </cell>
          <cell r="H189">
            <v>0</v>
          </cell>
          <cell r="I189">
            <v>0</v>
          </cell>
          <cell r="J189">
            <v>0</v>
          </cell>
        </row>
        <row r="190">
          <cell r="A190" t="str">
            <v>NZ34</v>
          </cell>
          <cell r="B190" t="str">
            <v>NG</v>
          </cell>
          <cell r="C190">
            <v>8</v>
          </cell>
          <cell r="D190">
            <v>7</v>
          </cell>
          <cell r="E190">
            <v>39290</v>
          </cell>
          <cell r="F190">
            <v>3.8220000000000001</v>
          </cell>
          <cell r="G190">
            <v>3.86</v>
          </cell>
          <cell r="H190">
            <v>0</v>
          </cell>
          <cell r="I190">
            <v>0</v>
          </cell>
          <cell r="J190">
            <v>0</v>
          </cell>
        </row>
        <row r="191">
          <cell r="A191" t="str">
            <v>PA122</v>
          </cell>
          <cell r="B191" t="str">
            <v>NG</v>
          </cell>
          <cell r="C191">
            <v>9</v>
          </cell>
          <cell r="D191">
            <v>7</v>
          </cell>
          <cell r="E191">
            <v>39323</v>
          </cell>
          <cell r="F191">
            <v>3.8220000000000001</v>
          </cell>
          <cell r="G191">
            <v>3.86</v>
          </cell>
          <cell r="H191">
            <v>0</v>
          </cell>
          <cell r="I191">
            <v>0</v>
          </cell>
          <cell r="J191">
            <v>0</v>
          </cell>
        </row>
        <row r="192">
          <cell r="A192" t="str">
            <v>PA33</v>
          </cell>
          <cell r="B192" t="str">
            <v>NG</v>
          </cell>
          <cell r="C192">
            <v>10</v>
          </cell>
          <cell r="D192">
            <v>7</v>
          </cell>
          <cell r="E192">
            <v>39351</v>
          </cell>
          <cell r="F192">
            <v>3.847</v>
          </cell>
          <cell r="G192">
            <v>3.8849999999999998</v>
          </cell>
          <cell r="H192">
            <v>0</v>
          </cell>
          <cell r="I192">
            <v>0</v>
          </cell>
          <cell r="J192">
            <v>0</v>
          </cell>
        </row>
        <row r="193">
          <cell r="A193" t="str">
            <v>PL102</v>
          </cell>
          <cell r="B193" t="str">
            <v>NG</v>
          </cell>
          <cell r="C193">
            <v>11</v>
          </cell>
          <cell r="D193">
            <v>7</v>
          </cell>
          <cell r="E193">
            <v>39384</v>
          </cell>
          <cell r="F193">
            <v>3.9969999999999999</v>
          </cell>
          <cell r="G193">
            <v>4.0350000000000001</v>
          </cell>
          <cell r="H193">
            <v>0</v>
          </cell>
          <cell r="I193">
            <v>0</v>
          </cell>
          <cell r="J193">
            <v>0</v>
          </cell>
        </row>
        <row r="194">
          <cell r="A194" t="str">
            <v>PL13</v>
          </cell>
          <cell r="B194" t="str">
            <v>NG</v>
          </cell>
          <cell r="C194">
            <v>12</v>
          </cell>
          <cell r="D194">
            <v>7</v>
          </cell>
          <cell r="E194">
            <v>39414</v>
          </cell>
          <cell r="F194">
            <v>4.1470000000000002</v>
          </cell>
          <cell r="G194">
            <v>4.1849999999999996</v>
          </cell>
          <cell r="H194">
            <v>0</v>
          </cell>
          <cell r="I194">
            <v>0</v>
          </cell>
          <cell r="J194">
            <v>0</v>
          </cell>
        </row>
        <row r="195">
          <cell r="A195" t="str">
            <v>PL43</v>
          </cell>
          <cell r="B195" t="str">
            <v>NG</v>
          </cell>
          <cell r="C195">
            <v>1</v>
          </cell>
          <cell r="D195">
            <v>8</v>
          </cell>
          <cell r="E195">
            <v>39443</v>
          </cell>
          <cell r="F195">
            <v>4.1970000000000001</v>
          </cell>
          <cell r="G195">
            <v>4.2350000000000003</v>
          </cell>
          <cell r="H195">
            <v>0</v>
          </cell>
          <cell r="I195">
            <v>0</v>
          </cell>
          <cell r="J195">
            <v>0</v>
          </cell>
        </row>
        <row r="196">
          <cell r="A196" t="str">
            <v>PL73</v>
          </cell>
          <cell r="B196" t="str">
            <v>NG</v>
          </cell>
          <cell r="C196">
            <v>2</v>
          </cell>
          <cell r="D196">
            <v>8</v>
          </cell>
          <cell r="E196">
            <v>39476</v>
          </cell>
          <cell r="F196">
            <v>4.0970000000000004</v>
          </cell>
          <cell r="G196">
            <v>4.1349999999999998</v>
          </cell>
          <cell r="H196">
            <v>0</v>
          </cell>
          <cell r="I196">
            <v>0</v>
          </cell>
          <cell r="J196">
            <v>0</v>
          </cell>
        </row>
        <row r="197">
          <cell r="A197" t="str">
            <v>PN112</v>
          </cell>
          <cell r="B197" t="str">
            <v>NG</v>
          </cell>
          <cell r="C197">
            <v>3</v>
          </cell>
          <cell r="D197">
            <v>8</v>
          </cell>
          <cell r="E197">
            <v>39505</v>
          </cell>
          <cell r="F197">
            <v>3.9470000000000001</v>
          </cell>
          <cell r="G197">
            <v>3.9849999999999999</v>
          </cell>
          <cell r="H197">
            <v>0</v>
          </cell>
          <cell r="I197">
            <v>0</v>
          </cell>
          <cell r="J197">
            <v>0</v>
          </cell>
        </row>
        <row r="198">
          <cell r="A198" t="str">
            <v>PN122</v>
          </cell>
          <cell r="B198" t="str">
            <v>NG</v>
          </cell>
          <cell r="C198">
            <v>4</v>
          </cell>
          <cell r="D198">
            <v>8</v>
          </cell>
          <cell r="E198">
            <v>39534</v>
          </cell>
          <cell r="F198">
            <v>3.7970000000000002</v>
          </cell>
          <cell r="G198">
            <v>3.835</v>
          </cell>
          <cell r="H198">
            <v>0</v>
          </cell>
          <cell r="I198">
            <v>0</v>
          </cell>
          <cell r="J198">
            <v>0</v>
          </cell>
        </row>
        <row r="199">
          <cell r="A199" t="str">
            <v>PN13</v>
          </cell>
          <cell r="B199" t="str">
            <v>NG</v>
          </cell>
          <cell r="C199">
            <v>5</v>
          </cell>
          <cell r="D199">
            <v>8</v>
          </cell>
          <cell r="E199">
            <v>39566</v>
          </cell>
          <cell r="F199">
            <v>3.7669999999999999</v>
          </cell>
          <cell r="G199">
            <v>3.8050000000000002</v>
          </cell>
          <cell r="H199">
            <v>0</v>
          </cell>
          <cell r="I199">
            <v>0</v>
          </cell>
          <cell r="J199">
            <v>0</v>
          </cell>
        </row>
        <row r="200">
          <cell r="A200" t="str">
            <v>PN23</v>
          </cell>
          <cell r="B200" t="str">
            <v>NG</v>
          </cell>
          <cell r="C200">
            <v>6</v>
          </cell>
          <cell r="D200">
            <v>8</v>
          </cell>
          <cell r="E200">
            <v>39596</v>
          </cell>
          <cell r="F200">
            <v>3.7970000000000002</v>
          </cell>
          <cell r="G200">
            <v>3.835</v>
          </cell>
          <cell r="H200">
            <v>0</v>
          </cell>
          <cell r="I200">
            <v>0</v>
          </cell>
          <cell r="J200">
            <v>0</v>
          </cell>
        </row>
        <row r="201">
          <cell r="A201" t="str">
            <v>PN33</v>
          </cell>
          <cell r="B201" t="str">
            <v>NG</v>
          </cell>
          <cell r="C201">
            <v>7</v>
          </cell>
          <cell r="D201">
            <v>8</v>
          </cell>
          <cell r="E201">
            <v>39625</v>
          </cell>
          <cell r="F201">
            <v>3.827</v>
          </cell>
          <cell r="G201">
            <v>3.8650000000000002</v>
          </cell>
          <cell r="H201">
            <v>0</v>
          </cell>
          <cell r="I201">
            <v>0</v>
          </cell>
          <cell r="J201">
            <v>0</v>
          </cell>
        </row>
        <row r="202">
          <cell r="A202" t="str">
            <v>PN43</v>
          </cell>
          <cell r="B202" t="str">
            <v>NG</v>
          </cell>
          <cell r="C202">
            <v>8</v>
          </cell>
          <cell r="D202">
            <v>8</v>
          </cell>
          <cell r="E202">
            <v>39658</v>
          </cell>
          <cell r="F202">
            <v>3.8570000000000002</v>
          </cell>
          <cell r="G202">
            <v>3.895</v>
          </cell>
          <cell r="H202">
            <v>0</v>
          </cell>
          <cell r="I202">
            <v>0</v>
          </cell>
          <cell r="J202">
            <v>0</v>
          </cell>
        </row>
        <row r="203">
          <cell r="A203" t="str">
            <v>PN53</v>
          </cell>
          <cell r="B203" t="str">
            <v>NG</v>
          </cell>
          <cell r="C203">
            <v>9</v>
          </cell>
          <cell r="D203">
            <v>8</v>
          </cell>
          <cell r="E203">
            <v>39687</v>
          </cell>
          <cell r="F203">
            <v>3.8570000000000002</v>
          </cell>
          <cell r="G203">
            <v>3.895</v>
          </cell>
          <cell r="H203">
            <v>0</v>
          </cell>
          <cell r="I203">
            <v>0</v>
          </cell>
          <cell r="J203">
            <v>0</v>
          </cell>
        </row>
        <row r="204">
          <cell r="A204" t="str">
            <v>PN63</v>
          </cell>
          <cell r="B204" t="str">
            <v>NG</v>
          </cell>
          <cell r="C204">
            <v>10</v>
          </cell>
          <cell r="D204">
            <v>8</v>
          </cell>
          <cell r="E204">
            <v>39717</v>
          </cell>
          <cell r="F204">
            <v>3.8820000000000001</v>
          </cell>
          <cell r="G204">
            <v>3.92</v>
          </cell>
          <cell r="H204">
            <v>0</v>
          </cell>
          <cell r="I204">
            <v>0</v>
          </cell>
          <cell r="J204">
            <v>0</v>
          </cell>
        </row>
        <row r="205">
          <cell r="A205" t="str">
            <v>PN73</v>
          </cell>
          <cell r="B205" t="str">
            <v>NG</v>
          </cell>
          <cell r="C205">
            <v>11</v>
          </cell>
          <cell r="D205">
            <v>8</v>
          </cell>
          <cell r="E205">
            <v>39750</v>
          </cell>
          <cell r="F205">
            <v>4.032</v>
          </cell>
          <cell r="G205">
            <v>4.07</v>
          </cell>
          <cell r="H205">
            <v>0</v>
          </cell>
          <cell r="I205">
            <v>0</v>
          </cell>
          <cell r="J205">
            <v>0</v>
          </cell>
        </row>
        <row r="206">
          <cell r="A206" t="str">
            <v>PN83</v>
          </cell>
          <cell r="B206" t="str">
            <v>NG</v>
          </cell>
          <cell r="C206">
            <v>12</v>
          </cell>
          <cell r="D206">
            <v>8</v>
          </cell>
          <cell r="E206">
            <v>39776</v>
          </cell>
          <cell r="F206">
            <v>4.1820000000000004</v>
          </cell>
          <cell r="G206">
            <v>4.22</v>
          </cell>
          <cell r="H206">
            <v>0</v>
          </cell>
          <cell r="I206">
            <v>0</v>
          </cell>
          <cell r="J206">
            <v>0</v>
          </cell>
        </row>
        <row r="207">
          <cell r="A207" t="str">
            <v>PN93</v>
          </cell>
          <cell r="B207" t="str">
            <v>NH</v>
          </cell>
          <cell r="C207">
            <v>1</v>
          </cell>
          <cell r="D207">
            <v>3</v>
          </cell>
          <cell r="E207">
            <v>37623</v>
          </cell>
          <cell r="F207">
            <v>-8.7499999999999994E-2</v>
          </cell>
          <cell r="G207">
            <v>-0.09</v>
          </cell>
          <cell r="H207">
            <v>0</v>
          </cell>
          <cell r="I207">
            <v>0</v>
          </cell>
          <cell r="J207">
            <v>0</v>
          </cell>
        </row>
        <row r="208">
          <cell r="A208" t="str">
            <v>PN103</v>
          </cell>
          <cell r="B208" t="str">
            <v>NH</v>
          </cell>
          <cell r="C208">
            <v>2</v>
          </cell>
          <cell r="D208">
            <v>3</v>
          </cell>
          <cell r="E208">
            <v>37655</v>
          </cell>
          <cell r="F208">
            <v>-7.0000000000000007E-2</v>
          </cell>
          <cell r="G208">
            <v>-6.7500000000000004E-2</v>
          </cell>
          <cell r="H208">
            <v>0</v>
          </cell>
          <cell r="I208">
            <v>0</v>
          </cell>
          <cell r="J208">
            <v>0</v>
          </cell>
        </row>
        <row r="209">
          <cell r="A209" t="str">
            <v>PN113</v>
          </cell>
          <cell r="B209" t="str">
            <v>NH</v>
          </cell>
          <cell r="C209">
            <v>3</v>
          </cell>
          <cell r="D209">
            <v>3</v>
          </cell>
          <cell r="E209">
            <v>37683</v>
          </cell>
          <cell r="F209">
            <v>-5.7500000000000002E-2</v>
          </cell>
          <cell r="G209">
            <v>-5.7500000000000002E-2</v>
          </cell>
          <cell r="H209">
            <v>0</v>
          </cell>
          <cell r="I209">
            <v>0</v>
          </cell>
          <cell r="J209">
            <v>0</v>
          </cell>
        </row>
        <row r="210">
          <cell r="A210" t="str">
            <v>PN123</v>
          </cell>
          <cell r="B210" t="str">
            <v>NJ</v>
          </cell>
          <cell r="C210">
            <v>1</v>
          </cell>
          <cell r="D210">
            <v>3</v>
          </cell>
          <cell r="E210">
            <v>37623</v>
          </cell>
          <cell r="F210">
            <v>-0.55000000000000004</v>
          </cell>
          <cell r="G210">
            <v>-0.51500000000000001</v>
          </cell>
          <cell r="H210">
            <v>0</v>
          </cell>
          <cell r="I210">
            <v>0</v>
          </cell>
          <cell r="J210">
            <v>0</v>
          </cell>
        </row>
        <row r="211">
          <cell r="A211" t="str">
            <v>PN14</v>
          </cell>
          <cell r="B211" t="str">
            <v>NJ</v>
          </cell>
          <cell r="C211">
            <v>2</v>
          </cell>
          <cell r="D211">
            <v>3</v>
          </cell>
          <cell r="E211">
            <v>37655</v>
          </cell>
          <cell r="F211">
            <v>-0.55500000000000005</v>
          </cell>
          <cell r="G211">
            <v>-0.51500000000000001</v>
          </cell>
          <cell r="H211">
            <v>0</v>
          </cell>
          <cell r="I211">
            <v>0</v>
          </cell>
          <cell r="J211">
            <v>0</v>
          </cell>
        </row>
        <row r="212">
          <cell r="A212" t="str">
            <v>QG112</v>
          </cell>
          <cell r="B212" t="str">
            <v>NJ</v>
          </cell>
          <cell r="C212">
            <v>3</v>
          </cell>
          <cell r="D212">
            <v>3</v>
          </cell>
          <cell r="E212">
            <v>37683</v>
          </cell>
          <cell r="F212">
            <v>-0.51</v>
          </cell>
          <cell r="G212">
            <v>-0.54</v>
          </cell>
          <cell r="H212">
            <v>0</v>
          </cell>
          <cell r="I212">
            <v>0</v>
          </cell>
          <cell r="J212">
            <v>0</v>
          </cell>
        </row>
        <row r="213">
          <cell r="A213" t="str">
            <v>QJ112</v>
          </cell>
          <cell r="B213" t="str">
            <v>NJ</v>
          </cell>
          <cell r="C213">
            <v>4</v>
          </cell>
          <cell r="D213">
            <v>3</v>
          </cell>
          <cell r="E213">
            <v>37712</v>
          </cell>
          <cell r="F213">
            <v>-0.5</v>
          </cell>
          <cell r="G213">
            <v>-0.53</v>
          </cell>
          <cell r="H213">
            <v>0</v>
          </cell>
          <cell r="I213">
            <v>0</v>
          </cell>
          <cell r="J213">
            <v>0</v>
          </cell>
        </row>
        <row r="214">
          <cell r="A214" t="str">
            <v>QJ122</v>
          </cell>
          <cell r="B214" t="str">
            <v>NJ</v>
          </cell>
          <cell r="C214">
            <v>5</v>
          </cell>
          <cell r="D214">
            <v>3</v>
          </cell>
          <cell r="E214">
            <v>37742</v>
          </cell>
          <cell r="F214">
            <v>-0.5</v>
          </cell>
          <cell r="G214">
            <v>-0.53</v>
          </cell>
          <cell r="H214">
            <v>0</v>
          </cell>
          <cell r="I214">
            <v>0</v>
          </cell>
          <cell r="J214">
            <v>0</v>
          </cell>
        </row>
        <row r="215">
          <cell r="A215" t="str">
            <v>QL112</v>
          </cell>
          <cell r="B215" t="str">
            <v>NJ</v>
          </cell>
          <cell r="C215">
            <v>6</v>
          </cell>
          <cell r="D215">
            <v>3</v>
          </cell>
          <cell r="E215">
            <v>37774</v>
          </cell>
          <cell r="F215">
            <v>-0.5</v>
          </cell>
          <cell r="G215">
            <v>-0.53</v>
          </cell>
          <cell r="H215">
            <v>0</v>
          </cell>
          <cell r="I215">
            <v>0</v>
          </cell>
          <cell r="J215">
            <v>0</v>
          </cell>
        </row>
        <row r="216">
          <cell r="A216" t="str">
            <v>QL122</v>
          </cell>
          <cell r="B216" t="str">
            <v>NJ</v>
          </cell>
          <cell r="C216">
            <v>7</v>
          </cell>
          <cell r="D216">
            <v>3</v>
          </cell>
          <cell r="E216">
            <v>37803</v>
          </cell>
          <cell r="F216">
            <v>-0.49</v>
          </cell>
          <cell r="G216">
            <v>-0.51249999999999996</v>
          </cell>
          <cell r="H216">
            <v>0</v>
          </cell>
          <cell r="I216">
            <v>0</v>
          </cell>
          <cell r="J216">
            <v>0</v>
          </cell>
        </row>
        <row r="217">
          <cell r="A217" t="str">
            <v>QL13</v>
          </cell>
          <cell r="B217" t="str">
            <v>NJ</v>
          </cell>
          <cell r="C217">
            <v>8</v>
          </cell>
          <cell r="D217">
            <v>3</v>
          </cell>
          <cell r="E217">
            <v>37834</v>
          </cell>
          <cell r="F217">
            <v>-0.49</v>
          </cell>
          <cell r="G217">
            <v>-0.51249999999999996</v>
          </cell>
          <cell r="H217">
            <v>0</v>
          </cell>
          <cell r="I217">
            <v>0</v>
          </cell>
          <cell r="J217">
            <v>0</v>
          </cell>
        </row>
        <row r="218">
          <cell r="A218" t="str">
            <v>QL23</v>
          </cell>
          <cell r="B218" t="str">
            <v>NJ</v>
          </cell>
          <cell r="C218">
            <v>9</v>
          </cell>
          <cell r="D218">
            <v>3</v>
          </cell>
          <cell r="E218">
            <v>37866</v>
          </cell>
          <cell r="F218">
            <v>-0.49</v>
          </cell>
          <cell r="G218">
            <v>-0.51249999999999996</v>
          </cell>
          <cell r="H218">
            <v>0</v>
          </cell>
          <cell r="I218">
            <v>0</v>
          </cell>
          <cell r="J218">
            <v>0</v>
          </cell>
        </row>
        <row r="219">
          <cell r="A219" t="str">
            <v>QL33</v>
          </cell>
          <cell r="B219" t="str">
            <v>NJ</v>
          </cell>
          <cell r="C219">
            <v>10</v>
          </cell>
          <cell r="D219">
            <v>3</v>
          </cell>
          <cell r="E219">
            <v>37895</v>
          </cell>
          <cell r="F219">
            <v>-0.49</v>
          </cell>
          <cell r="G219">
            <v>-0.51249999999999996</v>
          </cell>
          <cell r="H219">
            <v>0</v>
          </cell>
          <cell r="I219">
            <v>0</v>
          </cell>
          <cell r="J219">
            <v>0</v>
          </cell>
        </row>
        <row r="220">
          <cell r="A220" t="str">
            <v>QL43</v>
          </cell>
          <cell r="B220" t="str">
            <v>NJ</v>
          </cell>
          <cell r="C220">
            <v>11</v>
          </cell>
          <cell r="D220">
            <v>3</v>
          </cell>
          <cell r="E220">
            <v>37928</v>
          </cell>
          <cell r="F220">
            <v>-0.4</v>
          </cell>
          <cell r="G220">
            <v>-0.38</v>
          </cell>
          <cell r="H220">
            <v>0</v>
          </cell>
          <cell r="I220">
            <v>0</v>
          </cell>
          <cell r="J220">
            <v>0</v>
          </cell>
        </row>
        <row r="221">
          <cell r="A221" t="str">
            <v>QL53</v>
          </cell>
          <cell r="B221" t="str">
            <v>NJ</v>
          </cell>
          <cell r="C221">
            <v>12</v>
          </cell>
          <cell r="D221">
            <v>3</v>
          </cell>
          <cell r="E221">
            <v>37956</v>
          </cell>
          <cell r="F221">
            <v>-0.4</v>
          </cell>
          <cell r="G221">
            <v>-0.38</v>
          </cell>
          <cell r="H221">
            <v>0</v>
          </cell>
          <cell r="I221">
            <v>0</v>
          </cell>
          <cell r="J221">
            <v>0</v>
          </cell>
        </row>
        <row r="222">
          <cell r="A222" t="str">
            <v>QL63</v>
          </cell>
          <cell r="B222" t="str">
            <v>NJ</v>
          </cell>
          <cell r="C222">
            <v>1</v>
          </cell>
          <cell r="D222">
            <v>4</v>
          </cell>
          <cell r="E222">
            <v>37988</v>
          </cell>
          <cell r="F222">
            <v>-0.36</v>
          </cell>
          <cell r="G222">
            <v>-0.36</v>
          </cell>
          <cell r="H222">
            <v>0</v>
          </cell>
          <cell r="I222">
            <v>0</v>
          </cell>
          <cell r="J222">
            <v>0</v>
          </cell>
        </row>
        <row r="223">
          <cell r="A223" t="str">
            <v>QL73</v>
          </cell>
          <cell r="B223" t="str">
            <v>NJ</v>
          </cell>
          <cell r="C223">
            <v>2</v>
          </cell>
          <cell r="D223">
            <v>4</v>
          </cell>
          <cell r="E223">
            <v>38019</v>
          </cell>
          <cell r="F223">
            <v>-0.36</v>
          </cell>
          <cell r="G223">
            <v>-0.36</v>
          </cell>
          <cell r="H223">
            <v>0</v>
          </cell>
          <cell r="I223">
            <v>0</v>
          </cell>
          <cell r="J223">
            <v>0</v>
          </cell>
        </row>
        <row r="224">
          <cell r="A224" t="str">
            <v>QL83</v>
          </cell>
          <cell r="B224" t="str">
            <v>NJ</v>
          </cell>
          <cell r="C224">
            <v>3</v>
          </cell>
          <cell r="D224">
            <v>4</v>
          </cell>
          <cell r="E224">
            <v>38047</v>
          </cell>
          <cell r="F224">
            <v>-0.36</v>
          </cell>
          <cell r="G224">
            <v>-0.36</v>
          </cell>
          <cell r="H224">
            <v>0</v>
          </cell>
          <cell r="I224">
            <v>0</v>
          </cell>
          <cell r="J224">
            <v>0</v>
          </cell>
        </row>
        <row r="225">
          <cell r="A225" t="str">
            <v>QL93</v>
          </cell>
          <cell r="B225" t="str">
            <v>NK</v>
          </cell>
          <cell r="C225">
            <v>1</v>
          </cell>
          <cell r="D225">
            <v>3</v>
          </cell>
          <cell r="E225">
            <v>37623</v>
          </cell>
          <cell r="F225">
            <v>-0.33</v>
          </cell>
          <cell r="G225">
            <v>-0.3</v>
          </cell>
          <cell r="H225">
            <v>0</v>
          </cell>
          <cell r="I225">
            <v>0</v>
          </cell>
          <cell r="J225">
            <v>0</v>
          </cell>
        </row>
        <row r="226">
          <cell r="A226" t="str">
            <v>QL103</v>
          </cell>
          <cell r="B226" t="str">
            <v>NK</v>
          </cell>
          <cell r="C226">
            <v>2</v>
          </cell>
          <cell r="D226">
            <v>3</v>
          </cell>
          <cell r="E226">
            <v>37655</v>
          </cell>
          <cell r="F226">
            <v>-0.33</v>
          </cell>
          <cell r="G226">
            <v>-0.3</v>
          </cell>
          <cell r="H226">
            <v>0</v>
          </cell>
          <cell r="I226">
            <v>0</v>
          </cell>
          <cell r="J226">
            <v>0</v>
          </cell>
        </row>
        <row r="227">
          <cell r="A227" t="str">
            <v>QL113</v>
          </cell>
          <cell r="B227" t="str">
            <v>NK</v>
          </cell>
          <cell r="C227">
            <v>3</v>
          </cell>
          <cell r="D227">
            <v>3</v>
          </cell>
          <cell r="E227">
            <v>37683</v>
          </cell>
          <cell r="F227">
            <v>-0.33</v>
          </cell>
          <cell r="G227">
            <v>-0.3</v>
          </cell>
          <cell r="H227">
            <v>0</v>
          </cell>
          <cell r="I227">
            <v>0</v>
          </cell>
          <cell r="J227">
            <v>0</v>
          </cell>
        </row>
        <row r="228">
          <cell r="A228" t="str">
            <v>QL123</v>
          </cell>
          <cell r="B228" t="str">
            <v>NK</v>
          </cell>
          <cell r="C228">
            <v>4</v>
          </cell>
          <cell r="D228">
            <v>3</v>
          </cell>
          <cell r="E228">
            <v>37712</v>
          </cell>
          <cell r="F228">
            <v>-0.46</v>
          </cell>
          <cell r="G228">
            <v>-0.46</v>
          </cell>
          <cell r="H228">
            <v>0</v>
          </cell>
          <cell r="I228">
            <v>0</v>
          </cell>
          <cell r="J228">
            <v>0</v>
          </cell>
        </row>
        <row r="229">
          <cell r="A229" t="str">
            <v>QL14</v>
          </cell>
          <cell r="B229" t="str">
            <v>NK</v>
          </cell>
          <cell r="C229">
            <v>5</v>
          </cell>
          <cell r="D229">
            <v>3</v>
          </cell>
          <cell r="E229">
            <v>37742</v>
          </cell>
          <cell r="F229">
            <v>-0.46</v>
          </cell>
          <cell r="G229">
            <v>-0.46</v>
          </cell>
          <cell r="H229">
            <v>0</v>
          </cell>
          <cell r="I229">
            <v>0</v>
          </cell>
          <cell r="J229">
            <v>0</v>
          </cell>
        </row>
        <row r="230">
          <cell r="A230" t="str">
            <v>QL24</v>
          </cell>
          <cell r="B230" t="str">
            <v>NK</v>
          </cell>
          <cell r="C230">
            <v>6</v>
          </cell>
          <cell r="D230">
            <v>3</v>
          </cell>
          <cell r="E230">
            <v>37774</v>
          </cell>
          <cell r="F230">
            <v>-0.46</v>
          </cell>
          <cell r="G230">
            <v>-0.46</v>
          </cell>
          <cell r="H230">
            <v>0</v>
          </cell>
          <cell r="I230">
            <v>0</v>
          </cell>
          <cell r="J230">
            <v>0</v>
          </cell>
        </row>
        <row r="231">
          <cell r="A231" t="str">
            <v>QL34</v>
          </cell>
          <cell r="B231" t="str">
            <v>NK</v>
          </cell>
          <cell r="C231">
            <v>7</v>
          </cell>
          <cell r="D231">
            <v>3</v>
          </cell>
          <cell r="E231">
            <v>37803</v>
          </cell>
          <cell r="F231">
            <v>-0.46</v>
          </cell>
          <cell r="G231">
            <v>-0.46</v>
          </cell>
          <cell r="H231">
            <v>0</v>
          </cell>
          <cell r="I231">
            <v>0</v>
          </cell>
          <cell r="J231">
            <v>0</v>
          </cell>
        </row>
        <row r="232">
          <cell r="A232" t="str">
            <v>QL44</v>
          </cell>
          <cell r="B232" t="str">
            <v>NK</v>
          </cell>
          <cell r="C232">
            <v>8</v>
          </cell>
          <cell r="D232">
            <v>3</v>
          </cell>
          <cell r="E232">
            <v>37834</v>
          </cell>
          <cell r="F232">
            <v>-0.46</v>
          </cell>
          <cell r="G232">
            <v>-0.46</v>
          </cell>
          <cell r="H232">
            <v>0</v>
          </cell>
          <cell r="I232">
            <v>0</v>
          </cell>
          <cell r="J232">
            <v>0</v>
          </cell>
        </row>
        <row r="233">
          <cell r="A233" t="str">
            <v>QL54</v>
          </cell>
          <cell r="B233" t="str">
            <v>NK</v>
          </cell>
          <cell r="C233">
            <v>9</v>
          </cell>
          <cell r="D233">
            <v>3</v>
          </cell>
          <cell r="E233">
            <v>37866</v>
          </cell>
          <cell r="F233">
            <v>-0.46</v>
          </cell>
          <cell r="G233">
            <v>-0.46</v>
          </cell>
          <cell r="H233">
            <v>0</v>
          </cell>
          <cell r="I233">
            <v>0</v>
          </cell>
          <cell r="J233">
            <v>0</v>
          </cell>
        </row>
        <row r="234">
          <cell r="A234" t="str">
            <v>QL64</v>
          </cell>
          <cell r="B234" t="str">
            <v>NK</v>
          </cell>
          <cell r="C234">
            <v>10</v>
          </cell>
          <cell r="D234">
            <v>3</v>
          </cell>
          <cell r="E234">
            <v>37895</v>
          </cell>
          <cell r="F234">
            <v>-0.46</v>
          </cell>
          <cell r="G234">
            <v>-0.46</v>
          </cell>
          <cell r="H234">
            <v>0</v>
          </cell>
          <cell r="I234">
            <v>0</v>
          </cell>
          <cell r="J234">
            <v>0</v>
          </cell>
        </row>
        <row r="235">
          <cell r="A235" t="str">
            <v>QL74</v>
          </cell>
          <cell r="B235" t="str">
            <v>NK</v>
          </cell>
          <cell r="C235">
            <v>11</v>
          </cell>
          <cell r="D235">
            <v>3</v>
          </cell>
          <cell r="E235">
            <v>37928</v>
          </cell>
          <cell r="F235">
            <v>-0.02</v>
          </cell>
          <cell r="G235">
            <v>-0.04</v>
          </cell>
          <cell r="H235">
            <v>0</v>
          </cell>
          <cell r="I235">
            <v>0</v>
          </cell>
          <cell r="J235">
            <v>0</v>
          </cell>
        </row>
        <row r="236">
          <cell r="A236" t="str">
            <v>QL84</v>
          </cell>
          <cell r="B236" t="str">
            <v>NK</v>
          </cell>
          <cell r="C236">
            <v>12</v>
          </cell>
          <cell r="D236">
            <v>3</v>
          </cell>
          <cell r="E236">
            <v>37956</v>
          </cell>
          <cell r="F236">
            <v>-0.02</v>
          </cell>
          <cell r="G236">
            <v>-0.04</v>
          </cell>
          <cell r="H236">
            <v>0</v>
          </cell>
          <cell r="I236">
            <v>0</v>
          </cell>
          <cell r="J236">
            <v>0</v>
          </cell>
        </row>
        <row r="237">
          <cell r="A237" t="str">
            <v>QL94</v>
          </cell>
          <cell r="B237" t="str">
            <v>NK</v>
          </cell>
          <cell r="C237">
            <v>1</v>
          </cell>
          <cell r="D237">
            <v>4</v>
          </cell>
          <cell r="E237">
            <v>37988</v>
          </cell>
          <cell r="F237">
            <v>-0.02</v>
          </cell>
          <cell r="G237">
            <v>-0.04</v>
          </cell>
          <cell r="H237">
            <v>0</v>
          </cell>
          <cell r="I237">
            <v>0</v>
          </cell>
          <cell r="J237">
            <v>0</v>
          </cell>
        </row>
        <row r="238">
          <cell r="A238" t="str">
            <v>QL104</v>
          </cell>
          <cell r="B238" t="str">
            <v>NK</v>
          </cell>
          <cell r="C238">
            <v>2</v>
          </cell>
          <cell r="D238">
            <v>4</v>
          </cell>
          <cell r="E238">
            <v>38019</v>
          </cell>
          <cell r="F238">
            <v>-0.02</v>
          </cell>
          <cell r="G238">
            <v>-0.04</v>
          </cell>
          <cell r="H238">
            <v>0</v>
          </cell>
          <cell r="I238">
            <v>0</v>
          </cell>
          <cell r="J238">
            <v>0</v>
          </cell>
        </row>
        <row r="239">
          <cell r="A239" t="str">
            <v>QL114</v>
          </cell>
          <cell r="B239" t="str">
            <v>NK</v>
          </cell>
          <cell r="C239">
            <v>3</v>
          </cell>
          <cell r="D239">
            <v>4</v>
          </cell>
          <cell r="E239">
            <v>38047</v>
          </cell>
          <cell r="F239">
            <v>-0.02</v>
          </cell>
          <cell r="G239">
            <v>-0.04</v>
          </cell>
          <cell r="H239">
            <v>0</v>
          </cell>
          <cell r="I239">
            <v>0</v>
          </cell>
          <cell r="J239">
            <v>0</v>
          </cell>
        </row>
        <row r="240">
          <cell r="A240" t="str">
            <v>QL124</v>
          </cell>
          <cell r="B240" t="str">
            <v>NN</v>
          </cell>
          <cell r="C240">
            <v>1</v>
          </cell>
          <cell r="D240">
            <v>3</v>
          </cell>
          <cell r="E240">
            <v>37617</v>
          </cell>
          <cell r="F240">
            <v>4.4059999999999997</v>
          </cell>
          <cell r="G240">
            <v>4.298</v>
          </cell>
          <cell r="H240">
            <v>620</v>
          </cell>
          <cell r="I240">
            <v>0</v>
          </cell>
          <cell r="J240">
            <v>0</v>
          </cell>
        </row>
        <row r="241">
          <cell r="A241" t="str">
            <v>QM112</v>
          </cell>
          <cell r="B241" t="str">
            <v>NN</v>
          </cell>
          <cell r="C241">
            <v>2</v>
          </cell>
          <cell r="D241">
            <v>3</v>
          </cell>
          <cell r="E241">
            <v>37650</v>
          </cell>
          <cell r="F241">
            <v>4.359</v>
          </cell>
          <cell r="G241">
            <v>4.2430000000000003</v>
          </cell>
          <cell r="H241">
            <v>168</v>
          </cell>
          <cell r="I241">
            <v>0</v>
          </cell>
          <cell r="J241">
            <v>0</v>
          </cell>
        </row>
        <row r="242">
          <cell r="A242" t="str">
            <v>QM122</v>
          </cell>
          <cell r="B242" t="str">
            <v>NN</v>
          </cell>
          <cell r="C242">
            <v>3</v>
          </cell>
          <cell r="D242">
            <v>3</v>
          </cell>
          <cell r="E242">
            <v>37678</v>
          </cell>
          <cell r="F242">
            <v>4.2629999999999999</v>
          </cell>
          <cell r="G242">
            <v>4.1440000000000001</v>
          </cell>
          <cell r="H242">
            <v>186</v>
          </cell>
          <cell r="I242">
            <v>0</v>
          </cell>
          <cell r="J242">
            <v>0</v>
          </cell>
        </row>
        <row r="243">
          <cell r="A243" t="str">
            <v>SC122</v>
          </cell>
          <cell r="B243" t="str">
            <v>NN</v>
          </cell>
          <cell r="C243">
            <v>4</v>
          </cell>
          <cell r="D243">
            <v>3</v>
          </cell>
          <cell r="E243">
            <v>37707</v>
          </cell>
          <cell r="F243">
            <v>4.1150000000000002</v>
          </cell>
          <cell r="G243">
            <v>3.9990000000000001</v>
          </cell>
          <cell r="H243">
            <v>360</v>
          </cell>
          <cell r="I243">
            <v>0</v>
          </cell>
          <cell r="J243">
            <v>0</v>
          </cell>
        </row>
        <row r="244">
          <cell r="A244" t="str">
            <v>SC13</v>
          </cell>
          <cell r="B244" t="str">
            <v>NN</v>
          </cell>
          <cell r="C244">
            <v>5</v>
          </cell>
          <cell r="D244">
            <v>3</v>
          </cell>
          <cell r="E244">
            <v>37739</v>
          </cell>
          <cell r="F244">
            <v>4.0549999999999997</v>
          </cell>
          <cell r="G244">
            <v>3.9489999999999998</v>
          </cell>
          <cell r="H244">
            <v>372</v>
          </cell>
          <cell r="I244">
            <v>0</v>
          </cell>
          <cell r="J244">
            <v>0</v>
          </cell>
        </row>
        <row r="245">
          <cell r="A245" t="str">
            <v>SC23</v>
          </cell>
          <cell r="B245" t="str">
            <v>NN</v>
          </cell>
          <cell r="C245">
            <v>6</v>
          </cell>
          <cell r="D245">
            <v>3</v>
          </cell>
          <cell r="E245">
            <v>37769</v>
          </cell>
          <cell r="F245">
            <v>4.0599999999999996</v>
          </cell>
          <cell r="G245">
            <v>3.9540000000000002</v>
          </cell>
          <cell r="H245">
            <v>360</v>
          </cell>
          <cell r="I245">
            <v>0</v>
          </cell>
          <cell r="J245">
            <v>0</v>
          </cell>
        </row>
        <row r="246">
          <cell r="A246" t="str">
            <v>SC33</v>
          </cell>
          <cell r="B246" t="str">
            <v>NN</v>
          </cell>
          <cell r="C246">
            <v>7</v>
          </cell>
          <cell r="D246">
            <v>3</v>
          </cell>
          <cell r="E246">
            <v>37798</v>
          </cell>
          <cell r="F246">
            <v>4.08</v>
          </cell>
          <cell r="G246">
            <v>3.9769999999999999</v>
          </cell>
          <cell r="H246">
            <v>372</v>
          </cell>
          <cell r="I246">
            <v>0</v>
          </cell>
          <cell r="J246">
            <v>0</v>
          </cell>
        </row>
        <row r="247">
          <cell r="A247" t="str">
            <v>SC43</v>
          </cell>
          <cell r="B247" t="str">
            <v>NN</v>
          </cell>
          <cell r="C247">
            <v>8</v>
          </cell>
          <cell r="D247">
            <v>3</v>
          </cell>
          <cell r="E247">
            <v>37831</v>
          </cell>
          <cell r="F247">
            <v>4.0949999999999998</v>
          </cell>
          <cell r="G247">
            <v>3.9940000000000002</v>
          </cell>
          <cell r="H247">
            <v>372</v>
          </cell>
          <cell r="I247">
            <v>0</v>
          </cell>
          <cell r="J247">
            <v>0</v>
          </cell>
        </row>
        <row r="248">
          <cell r="A248" t="str">
            <v>SC53</v>
          </cell>
          <cell r="B248" t="str">
            <v>NN</v>
          </cell>
          <cell r="C248">
            <v>9</v>
          </cell>
          <cell r="D248">
            <v>3</v>
          </cell>
          <cell r="E248">
            <v>37860</v>
          </cell>
          <cell r="F248">
            <v>4.0750000000000002</v>
          </cell>
          <cell r="G248">
            <v>3.9740000000000002</v>
          </cell>
          <cell r="H248">
            <v>360</v>
          </cell>
          <cell r="I248">
            <v>0</v>
          </cell>
          <cell r="J248">
            <v>0</v>
          </cell>
        </row>
        <row r="249">
          <cell r="A249" t="str">
            <v>SC63</v>
          </cell>
          <cell r="B249" t="str">
            <v>NN</v>
          </cell>
          <cell r="C249">
            <v>10</v>
          </cell>
          <cell r="D249">
            <v>3</v>
          </cell>
          <cell r="E249">
            <v>37890</v>
          </cell>
          <cell r="F249">
            <v>4.07</v>
          </cell>
          <cell r="G249">
            <v>3.9740000000000002</v>
          </cell>
          <cell r="H249">
            <v>372</v>
          </cell>
          <cell r="I249">
            <v>0</v>
          </cell>
          <cell r="J249">
            <v>0</v>
          </cell>
        </row>
        <row r="250">
          <cell r="A250" t="str">
            <v>SC73</v>
          </cell>
          <cell r="B250" t="str">
            <v>NN</v>
          </cell>
          <cell r="C250">
            <v>11</v>
          </cell>
          <cell r="D250">
            <v>3</v>
          </cell>
          <cell r="E250">
            <v>37923</v>
          </cell>
          <cell r="F250">
            <v>4.2329999999999997</v>
          </cell>
          <cell r="G250">
            <v>4.1369999999999996</v>
          </cell>
          <cell r="H250">
            <v>150</v>
          </cell>
          <cell r="I250">
            <v>0</v>
          </cell>
          <cell r="J250">
            <v>0</v>
          </cell>
        </row>
        <row r="251">
          <cell r="A251" t="str">
            <v>SC83</v>
          </cell>
          <cell r="B251" t="str">
            <v>NN</v>
          </cell>
          <cell r="C251">
            <v>12</v>
          </cell>
          <cell r="D251">
            <v>3</v>
          </cell>
          <cell r="E251">
            <v>37949</v>
          </cell>
          <cell r="F251">
            <v>4.3730000000000002</v>
          </cell>
          <cell r="G251">
            <v>4.2770000000000001</v>
          </cell>
          <cell r="H251">
            <v>155</v>
          </cell>
          <cell r="I251">
            <v>0</v>
          </cell>
          <cell r="J251">
            <v>0</v>
          </cell>
        </row>
        <row r="252">
          <cell r="A252" t="str">
            <v>SC93</v>
          </cell>
          <cell r="B252" t="str">
            <v>NN</v>
          </cell>
          <cell r="C252">
            <v>1</v>
          </cell>
          <cell r="D252">
            <v>4</v>
          </cell>
          <cell r="E252">
            <v>37984</v>
          </cell>
          <cell r="F252">
            <v>4.4349999999999996</v>
          </cell>
          <cell r="G252">
            <v>4.3440000000000003</v>
          </cell>
          <cell r="H252">
            <v>62</v>
          </cell>
          <cell r="I252">
            <v>0</v>
          </cell>
          <cell r="J252">
            <v>0</v>
          </cell>
        </row>
        <row r="253">
          <cell r="A253" t="str">
            <v/>
          </cell>
          <cell r="B253" t="str">
            <v>NN</v>
          </cell>
          <cell r="C253">
            <v>2</v>
          </cell>
          <cell r="D253">
            <v>4</v>
          </cell>
          <cell r="E253">
            <v>38014</v>
          </cell>
          <cell r="F253">
            <v>4.3049999999999997</v>
          </cell>
          <cell r="G253">
            <v>4.2169999999999996</v>
          </cell>
          <cell r="H253">
            <v>58</v>
          </cell>
          <cell r="I253">
            <v>0</v>
          </cell>
          <cell r="J253">
            <v>0</v>
          </cell>
        </row>
        <row r="254">
          <cell r="A254" t="str">
            <v/>
          </cell>
          <cell r="B254" t="str">
            <v>NN</v>
          </cell>
          <cell r="C254">
            <v>3</v>
          </cell>
          <cell r="D254">
            <v>4</v>
          </cell>
          <cell r="E254">
            <v>38042</v>
          </cell>
          <cell r="F254">
            <v>4.12</v>
          </cell>
          <cell r="G254">
            <v>4.0339999999999998</v>
          </cell>
          <cell r="H254">
            <v>62</v>
          </cell>
          <cell r="I254">
            <v>0</v>
          </cell>
          <cell r="J254">
            <v>0</v>
          </cell>
        </row>
        <row r="255">
          <cell r="A255" t="str">
            <v/>
          </cell>
          <cell r="B255" t="str">
            <v>NN</v>
          </cell>
          <cell r="C255">
            <v>4</v>
          </cell>
          <cell r="D255">
            <v>4</v>
          </cell>
          <cell r="E255">
            <v>38075</v>
          </cell>
          <cell r="F255">
            <v>3.87</v>
          </cell>
          <cell r="G255">
            <v>3.794</v>
          </cell>
          <cell r="H255">
            <v>0</v>
          </cell>
          <cell r="I255">
            <v>0</v>
          </cell>
          <cell r="J255">
            <v>0</v>
          </cell>
        </row>
        <row r="256">
          <cell r="A256" t="str">
            <v/>
          </cell>
          <cell r="B256" t="str">
            <v>NN</v>
          </cell>
          <cell r="C256">
            <v>5</v>
          </cell>
          <cell r="D256">
            <v>4</v>
          </cell>
          <cell r="E256">
            <v>38105</v>
          </cell>
          <cell r="F256">
            <v>3.82</v>
          </cell>
          <cell r="G256">
            <v>3.7440000000000002</v>
          </cell>
          <cell r="H256">
            <v>0</v>
          </cell>
          <cell r="I256">
            <v>0</v>
          </cell>
          <cell r="J256">
            <v>0</v>
          </cell>
        </row>
        <row r="257">
          <cell r="A257" t="str">
            <v/>
          </cell>
          <cell r="B257" t="str">
            <v>NN</v>
          </cell>
          <cell r="C257">
            <v>6</v>
          </cell>
          <cell r="D257">
            <v>4</v>
          </cell>
          <cell r="E257">
            <v>38133</v>
          </cell>
          <cell r="F257">
            <v>3.8330000000000002</v>
          </cell>
          <cell r="G257">
            <v>3.7570000000000001</v>
          </cell>
          <cell r="H257">
            <v>0</v>
          </cell>
          <cell r="I257">
            <v>0</v>
          </cell>
          <cell r="J257">
            <v>0</v>
          </cell>
        </row>
        <row r="258">
          <cell r="A258" t="str">
            <v/>
          </cell>
          <cell r="B258" t="str">
            <v>NN</v>
          </cell>
          <cell r="C258">
            <v>7</v>
          </cell>
          <cell r="D258">
            <v>4</v>
          </cell>
          <cell r="E258">
            <v>38166</v>
          </cell>
          <cell r="F258">
            <v>3.843</v>
          </cell>
          <cell r="G258">
            <v>3.7669999999999999</v>
          </cell>
          <cell r="H258">
            <v>0</v>
          </cell>
          <cell r="I258">
            <v>0</v>
          </cell>
          <cell r="J258">
            <v>0</v>
          </cell>
        </row>
        <row r="259">
          <cell r="A259" t="str">
            <v/>
          </cell>
          <cell r="B259" t="str">
            <v>NN</v>
          </cell>
          <cell r="C259">
            <v>8</v>
          </cell>
          <cell r="D259">
            <v>4</v>
          </cell>
          <cell r="E259">
            <v>38196</v>
          </cell>
          <cell r="F259">
            <v>3.85</v>
          </cell>
          <cell r="G259">
            <v>3.774</v>
          </cell>
          <cell r="H259">
            <v>0</v>
          </cell>
          <cell r="I259">
            <v>0</v>
          </cell>
          <cell r="J259">
            <v>0</v>
          </cell>
        </row>
        <row r="260">
          <cell r="A260" t="str">
            <v/>
          </cell>
          <cell r="B260" t="str">
            <v>NN</v>
          </cell>
          <cell r="C260">
            <v>9</v>
          </cell>
          <cell r="D260">
            <v>4</v>
          </cell>
          <cell r="E260">
            <v>38226</v>
          </cell>
          <cell r="F260">
            <v>3.84</v>
          </cell>
          <cell r="G260">
            <v>3.7639999999999998</v>
          </cell>
          <cell r="H260">
            <v>0</v>
          </cell>
          <cell r="I260">
            <v>0</v>
          </cell>
          <cell r="J260">
            <v>0</v>
          </cell>
        </row>
        <row r="261">
          <cell r="A261" t="str">
            <v/>
          </cell>
          <cell r="B261" t="str">
            <v>NN</v>
          </cell>
          <cell r="C261">
            <v>10</v>
          </cell>
          <cell r="D261">
            <v>4</v>
          </cell>
          <cell r="E261">
            <v>38258</v>
          </cell>
          <cell r="F261">
            <v>3.8620000000000001</v>
          </cell>
          <cell r="G261">
            <v>3.786</v>
          </cell>
          <cell r="H261">
            <v>0</v>
          </cell>
          <cell r="I261">
            <v>0</v>
          </cell>
          <cell r="J261">
            <v>0</v>
          </cell>
        </row>
        <row r="262">
          <cell r="A262" t="str">
            <v/>
          </cell>
          <cell r="B262" t="str">
            <v>NN</v>
          </cell>
          <cell r="C262">
            <v>11</v>
          </cell>
          <cell r="D262">
            <v>4</v>
          </cell>
          <cell r="E262">
            <v>38287</v>
          </cell>
          <cell r="F262">
            <v>4.0199999999999996</v>
          </cell>
          <cell r="G262">
            <v>3.944</v>
          </cell>
          <cell r="H262">
            <v>0</v>
          </cell>
          <cell r="I262">
            <v>0</v>
          </cell>
          <cell r="J262">
            <v>0</v>
          </cell>
        </row>
        <row r="263">
          <cell r="A263" t="str">
            <v/>
          </cell>
          <cell r="B263" t="str">
            <v>NN</v>
          </cell>
          <cell r="C263">
            <v>12</v>
          </cell>
          <cell r="D263">
            <v>4</v>
          </cell>
          <cell r="E263">
            <v>38315</v>
          </cell>
          <cell r="F263">
            <v>4.194</v>
          </cell>
          <cell r="G263">
            <v>4.1180000000000003</v>
          </cell>
          <cell r="H263">
            <v>0</v>
          </cell>
          <cell r="I263">
            <v>0</v>
          </cell>
          <cell r="J263">
            <v>0</v>
          </cell>
        </row>
        <row r="264">
          <cell r="A264" t="str">
            <v/>
          </cell>
          <cell r="B264" t="str">
            <v>NN</v>
          </cell>
          <cell r="C264">
            <v>1</v>
          </cell>
          <cell r="D264">
            <v>5</v>
          </cell>
          <cell r="E264">
            <v>38349</v>
          </cell>
          <cell r="F264">
            <v>4.2539999999999996</v>
          </cell>
          <cell r="G264">
            <v>4.1779999999999999</v>
          </cell>
          <cell r="H264">
            <v>0</v>
          </cell>
          <cell r="I264">
            <v>0</v>
          </cell>
          <cell r="J264">
            <v>0</v>
          </cell>
        </row>
        <row r="265">
          <cell r="A265" t="str">
            <v/>
          </cell>
          <cell r="B265" t="str">
            <v>NN</v>
          </cell>
          <cell r="C265">
            <v>2</v>
          </cell>
          <cell r="D265">
            <v>5</v>
          </cell>
          <cell r="E265">
            <v>38379</v>
          </cell>
          <cell r="F265">
            <v>4.1440000000000001</v>
          </cell>
          <cell r="G265">
            <v>4.0739999999999998</v>
          </cell>
          <cell r="H265">
            <v>0</v>
          </cell>
          <cell r="I265">
            <v>0</v>
          </cell>
          <cell r="J265">
            <v>0</v>
          </cell>
        </row>
        <row r="266">
          <cell r="A266" t="str">
            <v/>
          </cell>
          <cell r="B266" t="str">
            <v>NN</v>
          </cell>
          <cell r="C266">
            <v>3</v>
          </cell>
          <cell r="D266">
            <v>5</v>
          </cell>
          <cell r="E266">
            <v>38407</v>
          </cell>
          <cell r="F266">
            <v>3.9780000000000002</v>
          </cell>
          <cell r="G266">
            <v>3.9119999999999999</v>
          </cell>
          <cell r="H266">
            <v>0</v>
          </cell>
          <cell r="I266">
            <v>0</v>
          </cell>
          <cell r="J266">
            <v>0</v>
          </cell>
        </row>
        <row r="267">
          <cell r="A267" t="str">
            <v/>
          </cell>
          <cell r="B267" t="str">
            <v>NN</v>
          </cell>
          <cell r="C267">
            <v>4</v>
          </cell>
          <cell r="D267">
            <v>5</v>
          </cell>
          <cell r="E267">
            <v>38440</v>
          </cell>
          <cell r="F267">
            <v>3.7280000000000002</v>
          </cell>
          <cell r="G267">
            <v>3.6669999999999998</v>
          </cell>
          <cell r="H267">
            <v>0</v>
          </cell>
          <cell r="I267">
            <v>0</v>
          </cell>
          <cell r="J267">
            <v>0</v>
          </cell>
        </row>
        <row r="268">
          <cell r="A268" t="str">
            <v/>
          </cell>
          <cell r="B268" t="str">
            <v>NN</v>
          </cell>
          <cell r="C268">
            <v>5</v>
          </cell>
          <cell r="D268">
            <v>5</v>
          </cell>
          <cell r="E268">
            <v>38469</v>
          </cell>
          <cell r="F268">
            <v>3.6629999999999998</v>
          </cell>
          <cell r="G268">
            <v>3.6019999999999999</v>
          </cell>
          <cell r="H268">
            <v>0</v>
          </cell>
          <cell r="I268">
            <v>0</v>
          </cell>
          <cell r="J268">
            <v>0</v>
          </cell>
        </row>
        <row r="269">
          <cell r="A269" t="str">
            <v/>
          </cell>
          <cell r="B269" t="str">
            <v>NN</v>
          </cell>
          <cell r="C269">
            <v>6</v>
          </cell>
          <cell r="D269">
            <v>5</v>
          </cell>
          <cell r="E269">
            <v>38498</v>
          </cell>
          <cell r="F269">
            <v>3.6779999999999999</v>
          </cell>
          <cell r="G269">
            <v>3.617</v>
          </cell>
          <cell r="H269">
            <v>0</v>
          </cell>
          <cell r="I269">
            <v>0</v>
          </cell>
          <cell r="J269">
            <v>0</v>
          </cell>
        </row>
        <row r="270">
          <cell r="A270" t="str">
            <v/>
          </cell>
          <cell r="B270" t="str">
            <v>NN</v>
          </cell>
          <cell r="C270">
            <v>7</v>
          </cell>
          <cell r="D270">
            <v>5</v>
          </cell>
          <cell r="E270">
            <v>38531</v>
          </cell>
          <cell r="F270">
            <v>3.7130000000000001</v>
          </cell>
          <cell r="G270">
            <v>3.6520000000000001</v>
          </cell>
          <cell r="H270">
            <v>0</v>
          </cell>
          <cell r="I270">
            <v>0</v>
          </cell>
          <cell r="J270">
            <v>0</v>
          </cell>
        </row>
        <row r="271">
          <cell r="A271" t="str">
            <v/>
          </cell>
          <cell r="B271" t="str">
            <v>NN</v>
          </cell>
          <cell r="C271">
            <v>8</v>
          </cell>
          <cell r="D271">
            <v>5</v>
          </cell>
          <cell r="E271">
            <v>38560</v>
          </cell>
          <cell r="F271">
            <v>3.7229999999999999</v>
          </cell>
          <cell r="G271">
            <v>3.6619999999999999</v>
          </cell>
          <cell r="H271">
            <v>0</v>
          </cell>
          <cell r="I271">
            <v>0</v>
          </cell>
          <cell r="J271">
            <v>0</v>
          </cell>
        </row>
        <row r="272">
          <cell r="A272" t="str">
            <v/>
          </cell>
          <cell r="B272" t="str">
            <v>NN</v>
          </cell>
          <cell r="C272">
            <v>9</v>
          </cell>
          <cell r="D272">
            <v>5</v>
          </cell>
          <cell r="E272">
            <v>38593</v>
          </cell>
          <cell r="F272">
            <v>3.7029999999999998</v>
          </cell>
          <cell r="G272">
            <v>3.6419999999999999</v>
          </cell>
          <cell r="H272">
            <v>0</v>
          </cell>
          <cell r="I272">
            <v>0</v>
          </cell>
          <cell r="J272">
            <v>0</v>
          </cell>
        </row>
        <row r="273">
          <cell r="A273" t="str">
            <v/>
          </cell>
          <cell r="B273" t="str">
            <v>NN</v>
          </cell>
          <cell r="C273">
            <v>10</v>
          </cell>
          <cell r="D273">
            <v>5</v>
          </cell>
          <cell r="E273">
            <v>38623</v>
          </cell>
          <cell r="F273">
            <v>3.7250000000000001</v>
          </cell>
          <cell r="G273">
            <v>3.6640000000000001</v>
          </cell>
          <cell r="H273">
            <v>0</v>
          </cell>
          <cell r="I273">
            <v>0</v>
          </cell>
          <cell r="J273">
            <v>0</v>
          </cell>
        </row>
        <row r="274">
          <cell r="A274" t="str">
            <v/>
          </cell>
          <cell r="B274" t="str">
            <v>NN</v>
          </cell>
          <cell r="C274">
            <v>11</v>
          </cell>
          <cell r="D274">
            <v>5</v>
          </cell>
          <cell r="E274">
            <v>38652</v>
          </cell>
          <cell r="F274">
            <v>3.887</v>
          </cell>
          <cell r="G274">
            <v>3.8260000000000001</v>
          </cell>
          <cell r="H274">
            <v>0</v>
          </cell>
          <cell r="I274">
            <v>0</v>
          </cell>
          <cell r="J274">
            <v>0</v>
          </cell>
        </row>
        <row r="275">
          <cell r="A275" t="str">
            <v/>
          </cell>
          <cell r="B275" t="str">
            <v>NN</v>
          </cell>
          <cell r="C275">
            <v>12</v>
          </cell>
          <cell r="D275">
            <v>5</v>
          </cell>
          <cell r="E275">
            <v>38684</v>
          </cell>
          <cell r="F275">
            <v>4.0570000000000004</v>
          </cell>
          <cell r="G275">
            <v>3.996</v>
          </cell>
          <cell r="H275">
            <v>0</v>
          </cell>
          <cell r="I275">
            <v>0</v>
          </cell>
          <cell r="J275">
            <v>0</v>
          </cell>
        </row>
        <row r="276">
          <cell r="A276" t="str">
            <v/>
          </cell>
          <cell r="B276" t="str">
            <v>NN</v>
          </cell>
          <cell r="C276">
            <v>1</v>
          </cell>
          <cell r="D276">
            <v>6</v>
          </cell>
          <cell r="E276">
            <v>38714</v>
          </cell>
          <cell r="F276">
            <v>4.1120000000000001</v>
          </cell>
          <cell r="G276">
            <v>4.0510000000000002</v>
          </cell>
          <cell r="H276">
            <v>0</v>
          </cell>
          <cell r="I276">
            <v>0</v>
          </cell>
          <cell r="J276">
            <v>0</v>
          </cell>
        </row>
        <row r="277">
          <cell r="A277" t="str">
            <v/>
          </cell>
          <cell r="B277" t="str">
            <v>NN</v>
          </cell>
          <cell r="C277">
            <v>2</v>
          </cell>
          <cell r="D277">
            <v>6</v>
          </cell>
          <cell r="E277">
            <v>38744</v>
          </cell>
          <cell r="F277">
            <v>4.0119999999999996</v>
          </cell>
          <cell r="G277">
            <v>3.9510000000000001</v>
          </cell>
          <cell r="H277">
            <v>0</v>
          </cell>
          <cell r="I277">
            <v>0</v>
          </cell>
          <cell r="J277">
            <v>0</v>
          </cell>
        </row>
        <row r="278">
          <cell r="A278" t="str">
            <v/>
          </cell>
          <cell r="B278" t="str">
            <v>NN</v>
          </cell>
          <cell r="C278">
            <v>3</v>
          </cell>
          <cell r="D278">
            <v>6</v>
          </cell>
          <cell r="E278">
            <v>38772</v>
          </cell>
          <cell r="F278">
            <v>3.8860000000000001</v>
          </cell>
          <cell r="G278">
            <v>3.8250000000000002</v>
          </cell>
          <cell r="H278">
            <v>0</v>
          </cell>
          <cell r="I278">
            <v>0</v>
          </cell>
          <cell r="J278">
            <v>0</v>
          </cell>
        </row>
        <row r="279">
          <cell r="A279" t="str">
            <v/>
          </cell>
          <cell r="B279" t="str">
            <v>NN</v>
          </cell>
          <cell r="C279">
            <v>4</v>
          </cell>
          <cell r="D279">
            <v>6</v>
          </cell>
          <cell r="E279">
            <v>38805</v>
          </cell>
          <cell r="F279">
            <v>3.6909999999999998</v>
          </cell>
          <cell r="G279">
            <v>3.63</v>
          </cell>
          <cell r="H279">
            <v>0</v>
          </cell>
          <cell r="I279">
            <v>0</v>
          </cell>
          <cell r="J279">
            <v>0</v>
          </cell>
        </row>
        <row r="280">
          <cell r="A280" t="str">
            <v/>
          </cell>
          <cell r="B280" t="str">
            <v>NN</v>
          </cell>
          <cell r="C280">
            <v>5</v>
          </cell>
          <cell r="D280">
            <v>6</v>
          </cell>
          <cell r="E280">
            <v>38833</v>
          </cell>
          <cell r="F280">
            <v>3.6760000000000002</v>
          </cell>
          <cell r="G280">
            <v>3.6150000000000002</v>
          </cell>
          <cell r="H280">
            <v>0</v>
          </cell>
          <cell r="I280">
            <v>0</v>
          </cell>
          <cell r="J280">
            <v>0</v>
          </cell>
        </row>
        <row r="281">
          <cell r="A281" t="str">
            <v/>
          </cell>
          <cell r="B281" t="str">
            <v>NN</v>
          </cell>
          <cell r="C281">
            <v>6</v>
          </cell>
          <cell r="D281">
            <v>6</v>
          </cell>
          <cell r="E281">
            <v>38863</v>
          </cell>
          <cell r="F281">
            <v>3.7080000000000002</v>
          </cell>
          <cell r="G281">
            <v>3.6469999999999998</v>
          </cell>
          <cell r="H281">
            <v>0</v>
          </cell>
          <cell r="I281">
            <v>0</v>
          </cell>
          <cell r="J281">
            <v>0</v>
          </cell>
        </row>
        <row r="282">
          <cell r="A282" t="str">
            <v/>
          </cell>
          <cell r="B282" t="str">
            <v>NN</v>
          </cell>
          <cell r="C282">
            <v>7</v>
          </cell>
          <cell r="D282">
            <v>6</v>
          </cell>
          <cell r="E282">
            <v>38896</v>
          </cell>
          <cell r="F282">
            <v>3.74</v>
          </cell>
          <cell r="G282">
            <v>3.6789999999999998</v>
          </cell>
          <cell r="H282">
            <v>0</v>
          </cell>
          <cell r="I282">
            <v>0</v>
          </cell>
          <cell r="J282">
            <v>0</v>
          </cell>
        </row>
        <row r="283">
          <cell r="A283" t="str">
            <v/>
          </cell>
          <cell r="B283" t="str">
            <v>NN</v>
          </cell>
          <cell r="C283">
            <v>8</v>
          </cell>
          <cell r="D283">
            <v>6</v>
          </cell>
          <cell r="E283">
            <v>38925</v>
          </cell>
          <cell r="F283">
            <v>3.7749999999999999</v>
          </cell>
          <cell r="G283">
            <v>3.714</v>
          </cell>
          <cell r="H283">
            <v>0</v>
          </cell>
          <cell r="I283">
            <v>0</v>
          </cell>
          <cell r="J283">
            <v>0</v>
          </cell>
        </row>
        <row r="284">
          <cell r="A284" t="str">
            <v/>
          </cell>
          <cell r="B284" t="str">
            <v>NN</v>
          </cell>
          <cell r="C284">
            <v>9</v>
          </cell>
          <cell r="D284">
            <v>6</v>
          </cell>
          <cell r="E284">
            <v>38958</v>
          </cell>
          <cell r="F284">
            <v>3.78</v>
          </cell>
          <cell r="G284">
            <v>3.7189999999999999</v>
          </cell>
          <cell r="H284">
            <v>0</v>
          </cell>
          <cell r="I284">
            <v>0</v>
          </cell>
          <cell r="J284">
            <v>0</v>
          </cell>
        </row>
        <row r="285">
          <cell r="A285" t="str">
            <v/>
          </cell>
          <cell r="B285" t="str">
            <v>NN</v>
          </cell>
          <cell r="C285">
            <v>10</v>
          </cell>
          <cell r="D285">
            <v>6</v>
          </cell>
          <cell r="E285">
            <v>38987</v>
          </cell>
          <cell r="F285">
            <v>3.8050000000000002</v>
          </cell>
          <cell r="G285">
            <v>3.7440000000000002</v>
          </cell>
          <cell r="H285">
            <v>0</v>
          </cell>
          <cell r="I285">
            <v>0</v>
          </cell>
          <cell r="J285">
            <v>0</v>
          </cell>
        </row>
        <row r="286">
          <cell r="A286" t="str">
            <v/>
          </cell>
          <cell r="B286" t="str">
            <v>NN</v>
          </cell>
          <cell r="C286">
            <v>11</v>
          </cell>
          <cell r="D286">
            <v>6</v>
          </cell>
          <cell r="E286">
            <v>39017</v>
          </cell>
          <cell r="F286">
            <v>3.98</v>
          </cell>
          <cell r="G286">
            <v>3.919</v>
          </cell>
          <cell r="H286">
            <v>0</v>
          </cell>
          <cell r="I286">
            <v>0</v>
          </cell>
          <cell r="J286">
            <v>0</v>
          </cell>
        </row>
        <row r="287">
          <cell r="A287" t="str">
            <v/>
          </cell>
          <cell r="B287" t="str">
            <v>NN</v>
          </cell>
          <cell r="C287">
            <v>12</v>
          </cell>
          <cell r="D287">
            <v>6</v>
          </cell>
          <cell r="E287">
            <v>39049</v>
          </cell>
          <cell r="F287">
            <v>4.1399999999999997</v>
          </cell>
          <cell r="G287">
            <v>4.0789999999999997</v>
          </cell>
          <cell r="H287">
            <v>0</v>
          </cell>
          <cell r="I287">
            <v>0</v>
          </cell>
          <cell r="J287">
            <v>0</v>
          </cell>
        </row>
        <row r="288">
          <cell r="A288" t="str">
            <v/>
          </cell>
          <cell r="B288" t="str">
            <v>NN</v>
          </cell>
          <cell r="C288">
            <v>1</v>
          </cell>
          <cell r="D288">
            <v>7</v>
          </cell>
          <cell r="E288">
            <v>39078</v>
          </cell>
          <cell r="F288">
            <v>4.21</v>
          </cell>
          <cell r="G288">
            <v>4.149</v>
          </cell>
          <cell r="H288">
            <v>0</v>
          </cell>
          <cell r="I288">
            <v>0</v>
          </cell>
          <cell r="J288">
            <v>0</v>
          </cell>
        </row>
        <row r="289">
          <cell r="A289" t="str">
            <v/>
          </cell>
          <cell r="B289" t="str">
            <v>NN</v>
          </cell>
          <cell r="C289">
            <v>2</v>
          </cell>
          <cell r="D289">
            <v>7</v>
          </cell>
          <cell r="E289">
            <v>39111</v>
          </cell>
          <cell r="F289">
            <v>4.0999999999999996</v>
          </cell>
          <cell r="G289">
            <v>4.0389999999999997</v>
          </cell>
          <cell r="H289">
            <v>0</v>
          </cell>
          <cell r="I289">
            <v>0</v>
          </cell>
          <cell r="J289">
            <v>0</v>
          </cell>
        </row>
        <row r="290">
          <cell r="A290" t="str">
            <v/>
          </cell>
          <cell r="B290" t="str">
            <v>NN</v>
          </cell>
          <cell r="C290">
            <v>3</v>
          </cell>
          <cell r="D290">
            <v>7</v>
          </cell>
          <cell r="E290">
            <v>39139</v>
          </cell>
          <cell r="F290">
            <v>3.9550000000000001</v>
          </cell>
          <cell r="G290">
            <v>3.8940000000000001</v>
          </cell>
          <cell r="H290">
            <v>0</v>
          </cell>
          <cell r="I290">
            <v>0</v>
          </cell>
          <cell r="J290">
            <v>0</v>
          </cell>
        </row>
        <row r="291">
          <cell r="A291" t="str">
            <v/>
          </cell>
          <cell r="B291" t="str">
            <v>NN</v>
          </cell>
          <cell r="C291">
            <v>4</v>
          </cell>
          <cell r="D291">
            <v>7</v>
          </cell>
          <cell r="E291">
            <v>39169</v>
          </cell>
          <cell r="F291">
            <v>3.7749999999999999</v>
          </cell>
          <cell r="G291">
            <v>3.714</v>
          </cell>
          <cell r="H291">
            <v>0</v>
          </cell>
          <cell r="I291">
            <v>0</v>
          </cell>
          <cell r="J291">
            <v>0</v>
          </cell>
        </row>
        <row r="292">
          <cell r="A292" t="str">
            <v/>
          </cell>
          <cell r="B292" t="str">
            <v>NN</v>
          </cell>
          <cell r="C292">
            <v>5</v>
          </cell>
          <cell r="D292">
            <v>7</v>
          </cell>
          <cell r="E292">
            <v>39198</v>
          </cell>
          <cell r="F292">
            <v>3.7650000000000001</v>
          </cell>
          <cell r="G292">
            <v>3.7040000000000002</v>
          </cell>
          <cell r="H292">
            <v>0</v>
          </cell>
          <cell r="I292">
            <v>0</v>
          </cell>
          <cell r="J292">
            <v>0</v>
          </cell>
        </row>
        <row r="293">
          <cell r="A293" t="str">
            <v/>
          </cell>
          <cell r="B293" t="str">
            <v>NN</v>
          </cell>
          <cell r="C293">
            <v>6</v>
          </cell>
          <cell r="D293">
            <v>7</v>
          </cell>
          <cell r="E293">
            <v>39231</v>
          </cell>
          <cell r="F293">
            <v>3.7949999999999999</v>
          </cell>
          <cell r="G293">
            <v>3.734</v>
          </cell>
          <cell r="H293">
            <v>0</v>
          </cell>
          <cell r="I293">
            <v>0</v>
          </cell>
          <cell r="J293">
            <v>0</v>
          </cell>
        </row>
        <row r="294">
          <cell r="A294" t="str">
            <v/>
          </cell>
          <cell r="B294" t="str">
            <v>NN</v>
          </cell>
          <cell r="C294">
            <v>7</v>
          </cell>
          <cell r="D294">
            <v>7</v>
          </cell>
          <cell r="E294">
            <v>39260</v>
          </cell>
          <cell r="F294">
            <v>3.8250000000000002</v>
          </cell>
          <cell r="G294">
            <v>3.7639999999999998</v>
          </cell>
          <cell r="H294">
            <v>0</v>
          </cell>
          <cell r="I294">
            <v>0</v>
          </cell>
          <cell r="J294">
            <v>0</v>
          </cell>
        </row>
        <row r="295">
          <cell r="A295" t="str">
            <v/>
          </cell>
          <cell r="B295" t="str">
            <v>NN</v>
          </cell>
          <cell r="C295">
            <v>8</v>
          </cell>
          <cell r="D295">
            <v>7</v>
          </cell>
          <cell r="E295">
            <v>39290</v>
          </cell>
          <cell r="F295">
            <v>3.86</v>
          </cell>
          <cell r="G295">
            <v>3.7989999999999999</v>
          </cell>
          <cell r="H295">
            <v>0</v>
          </cell>
          <cell r="I295">
            <v>0</v>
          </cell>
          <cell r="J295">
            <v>0</v>
          </cell>
        </row>
        <row r="296">
          <cell r="A296" t="str">
            <v/>
          </cell>
          <cell r="B296" t="str">
            <v>NN</v>
          </cell>
          <cell r="C296">
            <v>9</v>
          </cell>
          <cell r="D296">
            <v>7</v>
          </cell>
          <cell r="E296">
            <v>39323</v>
          </cell>
          <cell r="F296">
            <v>3.86</v>
          </cell>
          <cell r="G296">
            <v>3.7989999999999999</v>
          </cell>
          <cell r="H296">
            <v>0</v>
          </cell>
          <cell r="I296">
            <v>0</v>
          </cell>
          <cell r="J296">
            <v>0</v>
          </cell>
        </row>
        <row r="297">
          <cell r="A297" t="str">
            <v/>
          </cell>
          <cell r="B297" t="str">
            <v>NN</v>
          </cell>
          <cell r="C297">
            <v>10</v>
          </cell>
          <cell r="D297">
            <v>7</v>
          </cell>
          <cell r="E297">
            <v>39351</v>
          </cell>
          <cell r="F297">
            <v>3.8849999999999998</v>
          </cell>
          <cell r="G297">
            <v>3.8239999999999998</v>
          </cell>
          <cell r="H297">
            <v>0</v>
          </cell>
          <cell r="I297">
            <v>0</v>
          </cell>
          <cell r="J297">
            <v>0</v>
          </cell>
        </row>
        <row r="298">
          <cell r="A298" t="str">
            <v/>
          </cell>
          <cell r="B298" t="str">
            <v>NN</v>
          </cell>
          <cell r="C298">
            <v>11</v>
          </cell>
          <cell r="D298">
            <v>7</v>
          </cell>
          <cell r="E298">
            <v>39384</v>
          </cell>
          <cell r="F298">
            <v>4.0350000000000001</v>
          </cell>
          <cell r="G298">
            <v>3.9740000000000002</v>
          </cell>
          <cell r="H298">
            <v>0</v>
          </cell>
          <cell r="I298">
            <v>0</v>
          </cell>
          <cell r="J298">
            <v>0</v>
          </cell>
        </row>
        <row r="299">
          <cell r="A299" t="str">
            <v/>
          </cell>
          <cell r="B299" t="str">
            <v>NN</v>
          </cell>
          <cell r="C299">
            <v>12</v>
          </cell>
          <cell r="D299">
            <v>7</v>
          </cell>
          <cell r="E299">
            <v>39414</v>
          </cell>
          <cell r="F299">
            <v>4.1849999999999996</v>
          </cell>
          <cell r="G299">
            <v>4.1239999999999997</v>
          </cell>
          <cell r="H299">
            <v>0</v>
          </cell>
          <cell r="I299">
            <v>0</v>
          </cell>
          <cell r="J299">
            <v>0</v>
          </cell>
        </row>
        <row r="300">
          <cell r="A300" t="str">
            <v/>
          </cell>
          <cell r="B300" t="str">
            <v>NN</v>
          </cell>
          <cell r="C300">
            <v>1</v>
          </cell>
          <cell r="D300">
            <v>8</v>
          </cell>
          <cell r="E300">
            <v>39443</v>
          </cell>
          <cell r="F300">
            <v>4.2350000000000003</v>
          </cell>
          <cell r="G300">
            <v>4.1740000000000004</v>
          </cell>
          <cell r="H300">
            <v>0</v>
          </cell>
          <cell r="I300">
            <v>0</v>
          </cell>
          <cell r="J300">
            <v>0</v>
          </cell>
        </row>
        <row r="301">
          <cell r="A301" t="str">
            <v/>
          </cell>
          <cell r="B301" t="str">
            <v>NN</v>
          </cell>
          <cell r="C301">
            <v>2</v>
          </cell>
          <cell r="D301">
            <v>8</v>
          </cell>
          <cell r="E301">
            <v>39476</v>
          </cell>
          <cell r="F301">
            <v>4.1349999999999998</v>
          </cell>
          <cell r="G301">
            <v>4.0739999999999998</v>
          </cell>
          <cell r="H301">
            <v>0</v>
          </cell>
          <cell r="I301">
            <v>0</v>
          </cell>
          <cell r="J301">
            <v>0</v>
          </cell>
        </row>
        <row r="302">
          <cell r="A302" t="str">
            <v/>
          </cell>
          <cell r="B302" t="str">
            <v>NN</v>
          </cell>
          <cell r="C302">
            <v>3</v>
          </cell>
          <cell r="D302">
            <v>8</v>
          </cell>
          <cell r="E302">
            <v>39505</v>
          </cell>
          <cell r="F302">
            <v>3.9849999999999999</v>
          </cell>
          <cell r="G302">
            <v>3.9239999999999999</v>
          </cell>
          <cell r="H302">
            <v>0</v>
          </cell>
          <cell r="I302">
            <v>0</v>
          </cell>
          <cell r="J302">
            <v>0</v>
          </cell>
        </row>
        <row r="303">
          <cell r="A303" t="str">
            <v/>
          </cell>
          <cell r="B303" t="str">
            <v>NN</v>
          </cell>
          <cell r="C303">
            <v>4</v>
          </cell>
          <cell r="D303">
            <v>8</v>
          </cell>
          <cell r="E303">
            <v>39534</v>
          </cell>
          <cell r="F303">
            <v>3.835</v>
          </cell>
          <cell r="G303">
            <v>3.774</v>
          </cell>
          <cell r="H303">
            <v>0</v>
          </cell>
          <cell r="I303">
            <v>0</v>
          </cell>
          <cell r="J303">
            <v>0</v>
          </cell>
        </row>
        <row r="304">
          <cell r="A304" t="str">
            <v/>
          </cell>
          <cell r="B304" t="str">
            <v>NN</v>
          </cell>
          <cell r="C304">
            <v>5</v>
          </cell>
          <cell r="D304">
            <v>8</v>
          </cell>
          <cell r="E304">
            <v>39566</v>
          </cell>
          <cell r="F304">
            <v>3.8050000000000002</v>
          </cell>
          <cell r="G304">
            <v>3.7440000000000002</v>
          </cell>
          <cell r="H304">
            <v>0</v>
          </cell>
          <cell r="I304">
            <v>0</v>
          </cell>
          <cell r="J304">
            <v>0</v>
          </cell>
        </row>
        <row r="305">
          <cell r="A305" t="str">
            <v/>
          </cell>
          <cell r="B305" t="str">
            <v>NN</v>
          </cell>
          <cell r="C305">
            <v>6</v>
          </cell>
          <cell r="D305">
            <v>8</v>
          </cell>
          <cell r="E305">
            <v>39596</v>
          </cell>
          <cell r="F305">
            <v>3.835</v>
          </cell>
          <cell r="G305">
            <v>3.774</v>
          </cell>
          <cell r="H305">
            <v>0</v>
          </cell>
          <cell r="I305">
            <v>0</v>
          </cell>
          <cell r="J305">
            <v>0</v>
          </cell>
        </row>
        <row r="306">
          <cell r="A306" t="str">
            <v/>
          </cell>
          <cell r="B306" t="str">
            <v>NN</v>
          </cell>
          <cell r="C306">
            <v>7</v>
          </cell>
          <cell r="D306">
            <v>8</v>
          </cell>
          <cell r="E306">
            <v>39625</v>
          </cell>
          <cell r="F306">
            <v>3.8650000000000002</v>
          </cell>
          <cell r="G306">
            <v>3.8039999999999998</v>
          </cell>
          <cell r="H306">
            <v>0</v>
          </cell>
          <cell r="I306">
            <v>0</v>
          </cell>
          <cell r="J306">
            <v>0</v>
          </cell>
        </row>
        <row r="307">
          <cell r="A307" t="str">
            <v/>
          </cell>
          <cell r="B307" t="str">
            <v>NN</v>
          </cell>
          <cell r="C307">
            <v>8</v>
          </cell>
          <cell r="D307">
            <v>8</v>
          </cell>
          <cell r="E307">
            <v>39658</v>
          </cell>
          <cell r="F307">
            <v>3.895</v>
          </cell>
          <cell r="G307">
            <v>3.8340000000000001</v>
          </cell>
          <cell r="H307">
            <v>0</v>
          </cell>
          <cell r="I307">
            <v>0</v>
          </cell>
          <cell r="J307">
            <v>0</v>
          </cell>
        </row>
        <row r="308">
          <cell r="A308" t="str">
            <v/>
          </cell>
          <cell r="B308" t="str">
            <v>NN</v>
          </cell>
          <cell r="C308">
            <v>9</v>
          </cell>
          <cell r="D308">
            <v>8</v>
          </cell>
          <cell r="E308">
            <v>39687</v>
          </cell>
          <cell r="F308">
            <v>3.895</v>
          </cell>
          <cell r="G308">
            <v>3.8340000000000001</v>
          </cell>
          <cell r="H308">
            <v>0</v>
          </cell>
          <cell r="I308">
            <v>0</v>
          </cell>
          <cell r="J308">
            <v>0</v>
          </cell>
        </row>
        <row r="309">
          <cell r="A309" t="str">
            <v/>
          </cell>
          <cell r="B309" t="str">
            <v>NN</v>
          </cell>
          <cell r="C309">
            <v>10</v>
          </cell>
          <cell r="D309">
            <v>8</v>
          </cell>
          <cell r="E309">
            <v>39717</v>
          </cell>
          <cell r="F309">
            <v>3.92</v>
          </cell>
          <cell r="G309">
            <v>3.859</v>
          </cell>
          <cell r="H309">
            <v>0</v>
          </cell>
          <cell r="I309">
            <v>0</v>
          </cell>
          <cell r="J309">
            <v>0</v>
          </cell>
        </row>
        <row r="310">
          <cell r="A310" t="str">
            <v/>
          </cell>
          <cell r="B310" t="str">
            <v>NN</v>
          </cell>
          <cell r="C310">
            <v>11</v>
          </cell>
          <cell r="D310">
            <v>8</v>
          </cell>
          <cell r="E310">
            <v>39750</v>
          </cell>
          <cell r="F310">
            <v>4.07</v>
          </cell>
          <cell r="G310">
            <v>4.0090000000000003</v>
          </cell>
          <cell r="H310">
            <v>0</v>
          </cell>
          <cell r="I310">
            <v>0</v>
          </cell>
          <cell r="J310">
            <v>0</v>
          </cell>
        </row>
        <row r="311">
          <cell r="A311" t="str">
            <v/>
          </cell>
          <cell r="B311" t="str">
            <v>NN</v>
          </cell>
          <cell r="C311">
            <v>12</v>
          </cell>
          <cell r="D311">
            <v>8</v>
          </cell>
          <cell r="E311">
            <v>39776</v>
          </cell>
          <cell r="F311">
            <v>4.22</v>
          </cell>
          <cell r="G311">
            <v>4.1589999999999998</v>
          </cell>
          <cell r="H311">
            <v>0</v>
          </cell>
          <cell r="I311">
            <v>0</v>
          </cell>
          <cell r="J311">
            <v>0</v>
          </cell>
        </row>
        <row r="312">
          <cell r="A312" t="str">
            <v/>
          </cell>
          <cell r="B312" t="str">
            <v>NR</v>
          </cell>
          <cell r="C312">
            <v>1</v>
          </cell>
          <cell r="D312">
            <v>3</v>
          </cell>
          <cell r="E312">
            <v>37623</v>
          </cell>
          <cell r="F312">
            <v>-0.95499999999999996</v>
          </cell>
          <cell r="G312">
            <v>-0.91</v>
          </cell>
          <cell r="H312">
            <v>0</v>
          </cell>
          <cell r="I312">
            <v>0</v>
          </cell>
          <cell r="J312">
            <v>0</v>
          </cell>
        </row>
        <row r="313">
          <cell r="A313" t="str">
            <v/>
          </cell>
          <cell r="B313" t="str">
            <v>NR</v>
          </cell>
          <cell r="C313">
            <v>2</v>
          </cell>
          <cell r="D313">
            <v>3</v>
          </cell>
          <cell r="E313">
            <v>37655</v>
          </cell>
          <cell r="F313">
            <v>-0.94499999999999995</v>
          </cell>
          <cell r="G313">
            <v>-0.94499999999999995</v>
          </cell>
          <cell r="H313">
            <v>0</v>
          </cell>
          <cell r="I313">
            <v>0</v>
          </cell>
          <cell r="J313">
            <v>0</v>
          </cell>
        </row>
        <row r="314">
          <cell r="A314" t="str">
            <v/>
          </cell>
          <cell r="B314" t="str">
            <v>NR</v>
          </cell>
          <cell r="C314">
            <v>3</v>
          </cell>
          <cell r="D314">
            <v>3</v>
          </cell>
          <cell r="E314">
            <v>37683</v>
          </cell>
          <cell r="F314">
            <v>-0.96499999999999997</v>
          </cell>
          <cell r="G314">
            <v>-0.96499999999999997</v>
          </cell>
          <cell r="H314">
            <v>0</v>
          </cell>
          <cell r="I314">
            <v>0</v>
          </cell>
          <cell r="J314">
            <v>0</v>
          </cell>
        </row>
        <row r="315">
          <cell r="A315" t="str">
            <v/>
          </cell>
          <cell r="B315" t="str">
            <v>NR</v>
          </cell>
          <cell r="C315">
            <v>4</v>
          </cell>
          <cell r="D315">
            <v>3</v>
          </cell>
          <cell r="E315">
            <v>37712</v>
          </cell>
          <cell r="F315">
            <v>-0.96</v>
          </cell>
          <cell r="G315">
            <v>-0.94499999999999995</v>
          </cell>
          <cell r="H315">
            <v>120</v>
          </cell>
          <cell r="I315">
            <v>0</v>
          </cell>
          <cell r="J315">
            <v>0</v>
          </cell>
        </row>
        <row r="316">
          <cell r="A316" t="str">
            <v/>
          </cell>
          <cell r="B316" t="str">
            <v>NR</v>
          </cell>
          <cell r="C316">
            <v>5</v>
          </cell>
          <cell r="D316">
            <v>3</v>
          </cell>
          <cell r="E316">
            <v>37742</v>
          </cell>
          <cell r="F316">
            <v>-0.92</v>
          </cell>
          <cell r="G316">
            <v>-0.86499999999999999</v>
          </cell>
          <cell r="H316">
            <v>124</v>
          </cell>
          <cell r="I316">
            <v>0</v>
          </cell>
          <cell r="J316">
            <v>0</v>
          </cell>
        </row>
        <row r="317">
          <cell r="A317" t="str">
            <v/>
          </cell>
          <cell r="B317" t="str">
            <v>NR</v>
          </cell>
          <cell r="C317">
            <v>6</v>
          </cell>
          <cell r="D317">
            <v>3</v>
          </cell>
          <cell r="E317">
            <v>37774</v>
          </cell>
          <cell r="F317">
            <v>-0.87</v>
          </cell>
          <cell r="G317">
            <v>-0.83499999999999996</v>
          </cell>
          <cell r="H317">
            <v>120</v>
          </cell>
          <cell r="I317">
            <v>0</v>
          </cell>
          <cell r="J317">
            <v>0</v>
          </cell>
        </row>
        <row r="318">
          <cell r="A318" t="str">
            <v/>
          </cell>
          <cell r="B318" t="str">
            <v>NR</v>
          </cell>
          <cell r="C318">
            <v>7</v>
          </cell>
          <cell r="D318">
            <v>3</v>
          </cell>
          <cell r="E318">
            <v>37803</v>
          </cell>
          <cell r="F318">
            <v>-0.81</v>
          </cell>
          <cell r="G318">
            <v>-0.83499999999999996</v>
          </cell>
          <cell r="H318">
            <v>186</v>
          </cell>
          <cell r="I318">
            <v>0</v>
          </cell>
          <cell r="J318">
            <v>0</v>
          </cell>
        </row>
        <row r="319">
          <cell r="A319" t="str">
            <v/>
          </cell>
          <cell r="B319" t="str">
            <v>NR</v>
          </cell>
          <cell r="C319">
            <v>8</v>
          </cell>
          <cell r="D319">
            <v>3</v>
          </cell>
          <cell r="E319">
            <v>37834</v>
          </cell>
          <cell r="F319">
            <v>-0.81</v>
          </cell>
          <cell r="G319">
            <v>-0.83499999999999996</v>
          </cell>
          <cell r="H319">
            <v>186</v>
          </cell>
          <cell r="I319">
            <v>0</v>
          </cell>
          <cell r="J319">
            <v>0</v>
          </cell>
        </row>
        <row r="320">
          <cell r="A320" t="str">
            <v/>
          </cell>
          <cell r="B320" t="str">
            <v>NR</v>
          </cell>
          <cell r="C320">
            <v>9</v>
          </cell>
          <cell r="D320">
            <v>3</v>
          </cell>
          <cell r="E320">
            <v>37866</v>
          </cell>
          <cell r="F320">
            <v>-0.81</v>
          </cell>
          <cell r="G320">
            <v>-0.83499999999999996</v>
          </cell>
          <cell r="H320">
            <v>180</v>
          </cell>
          <cell r="I320">
            <v>0</v>
          </cell>
          <cell r="J320">
            <v>0</v>
          </cell>
        </row>
        <row r="321">
          <cell r="A321" t="str">
            <v/>
          </cell>
          <cell r="B321" t="str">
            <v>NR</v>
          </cell>
          <cell r="C321">
            <v>10</v>
          </cell>
          <cell r="D321">
            <v>3</v>
          </cell>
          <cell r="E321">
            <v>37895</v>
          </cell>
          <cell r="F321">
            <v>-0.85</v>
          </cell>
          <cell r="G321">
            <v>-0.83499999999999996</v>
          </cell>
          <cell r="H321">
            <v>124</v>
          </cell>
          <cell r="I321">
            <v>0</v>
          </cell>
          <cell r="J321">
            <v>0</v>
          </cell>
        </row>
        <row r="322">
          <cell r="A322" t="str">
            <v/>
          </cell>
          <cell r="B322" t="str">
            <v>NR</v>
          </cell>
          <cell r="C322">
            <v>1</v>
          </cell>
          <cell r="D322">
            <v>4</v>
          </cell>
          <cell r="E322">
            <v>37988</v>
          </cell>
          <cell r="F322">
            <v>-0.65500000000000003</v>
          </cell>
          <cell r="G322">
            <v>-0.67</v>
          </cell>
          <cell r="H322">
            <v>0</v>
          </cell>
          <cell r="I322">
            <v>0</v>
          </cell>
          <cell r="J322">
            <v>0</v>
          </cell>
        </row>
        <row r="323">
          <cell r="A323" t="str">
            <v/>
          </cell>
          <cell r="B323" t="str">
            <v>NR</v>
          </cell>
          <cell r="C323">
            <v>2</v>
          </cell>
          <cell r="D323">
            <v>4</v>
          </cell>
          <cell r="E323">
            <v>38019</v>
          </cell>
          <cell r="F323">
            <v>-0.65500000000000003</v>
          </cell>
          <cell r="G323">
            <v>-0.67</v>
          </cell>
          <cell r="H323">
            <v>0</v>
          </cell>
          <cell r="I323">
            <v>0</v>
          </cell>
          <cell r="J323">
            <v>0</v>
          </cell>
        </row>
        <row r="324">
          <cell r="A324" t="str">
            <v/>
          </cell>
          <cell r="B324" t="str">
            <v>NR</v>
          </cell>
          <cell r="C324">
            <v>3</v>
          </cell>
          <cell r="D324">
            <v>4</v>
          </cell>
          <cell r="E324">
            <v>38047</v>
          </cell>
          <cell r="F324">
            <v>-0.65500000000000003</v>
          </cell>
          <cell r="G324">
            <v>-0.67</v>
          </cell>
          <cell r="H324">
            <v>0</v>
          </cell>
          <cell r="I324">
            <v>0</v>
          </cell>
          <cell r="J324">
            <v>0</v>
          </cell>
        </row>
        <row r="325">
          <cell r="A325" t="str">
            <v/>
          </cell>
          <cell r="B325" t="str">
            <v>NR</v>
          </cell>
          <cell r="C325">
            <v>4</v>
          </cell>
          <cell r="D325">
            <v>4</v>
          </cell>
          <cell r="E325">
            <v>38078</v>
          </cell>
          <cell r="F325">
            <v>-0.73</v>
          </cell>
          <cell r="G325">
            <v>-0.745</v>
          </cell>
          <cell r="H325">
            <v>0</v>
          </cell>
          <cell r="I325">
            <v>0</v>
          </cell>
          <cell r="J325">
            <v>0</v>
          </cell>
        </row>
        <row r="326">
          <cell r="A326" t="str">
            <v/>
          </cell>
          <cell r="B326" t="str">
            <v>NR</v>
          </cell>
          <cell r="C326">
            <v>5</v>
          </cell>
          <cell r="D326">
            <v>4</v>
          </cell>
          <cell r="E326">
            <v>38110</v>
          </cell>
          <cell r="F326">
            <v>-0.73</v>
          </cell>
          <cell r="G326">
            <v>-0.745</v>
          </cell>
          <cell r="H326">
            <v>0</v>
          </cell>
          <cell r="I326">
            <v>0</v>
          </cell>
          <cell r="J326">
            <v>0</v>
          </cell>
        </row>
        <row r="327">
          <cell r="A327" t="str">
            <v/>
          </cell>
          <cell r="B327" t="str">
            <v>NR</v>
          </cell>
          <cell r="C327">
            <v>6</v>
          </cell>
          <cell r="D327">
            <v>4</v>
          </cell>
          <cell r="E327">
            <v>38139</v>
          </cell>
          <cell r="F327">
            <v>-0.73</v>
          </cell>
          <cell r="G327">
            <v>-0.745</v>
          </cell>
          <cell r="H327">
            <v>0</v>
          </cell>
          <cell r="I327">
            <v>0</v>
          </cell>
          <cell r="J327">
            <v>0</v>
          </cell>
        </row>
        <row r="328">
          <cell r="A328" t="str">
            <v/>
          </cell>
          <cell r="B328" t="str">
            <v>NR</v>
          </cell>
          <cell r="C328">
            <v>7</v>
          </cell>
          <cell r="D328">
            <v>4</v>
          </cell>
          <cell r="E328">
            <v>38169</v>
          </cell>
          <cell r="F328">
            <v>-0.73</v>
          </cell>
          <cell r="G328">
            <v>-0.745</v>
          </cell>
          <cell r="H328">
            <v>0</v>
          </cell>
          <cell r="I328">
            <v>0</v>
          </cell>
          <cell r="J328">
            <v>0</v>
          </cell>
        </row>
        <row r="329">
          <cell r="A329" t="str">
            <v/>
          </cell>
          <cell r="B329" t="str">
            <v>NR</v>
          </cell>
          <cell r="C329">
            <v>8</v>
          </cell>
          <cell r="D329">
            <v>4</v>
          </cell>
          <cell r="E329">
            <v>38201</v>
          </cell>
          <cell r="F329">
            <v>-0.73</v>
          </cell>
          <cell r="G329">
            <v>-0.745</v>
          </cell>
          <cell r="H329">
            <v>0</v>
          </cell>
          <cell r="I329">
            <v>0</v>
          </cell>
          <cell r="J329">
            <v>0</v>
          </cell>
        </row>
        <row r="330">
          <cell r="A330" t="str">
            <v/>
          </cell>
          <cell r="B330" t="str">
            <v>NR</v>
          </cell>
          <cell r="C330">
            <v>9</v>
          </cell>
          <cell r="D330">
            <v>4</v>
          </cell>
          <cell r="E330">
            <v>38231</v>
          </cell>
          <cell r="F330">
            <v>-0.73</v>
          </cell>
          <cell r="G330">
            <v>-0.745</v>
          </cell>
          <cell r="H330">
            <v>0</v>
          </cell>
          <cell r="I330">
            <v>0</v>
          </cell>
          <cell r="J330">
            <v>0</v>
          </cell>
        </row>
        <row r="331">
          <cell r="A331" t="str">
            <v/>
          </cell>
          <cell r="B331" t="str">
            <v>NR</v>
          </cell>
          <cell r="C331">
            <v>10</v>
          </cell>
          <cell r="D331">
            <v>4</v>
          </cell>
          <cell r="E331">
            <v>38261</v>
          </cell>
          <cell r="F331">
            <v>-0.73</v>
          </cell>
          <cell r="G331">
            <v>-0.745</v>
          </cell>
          <cell r="H331">
            <v>0</v>
          </cell>
          <cell r="I331">
            <v>0</v>
          </cell>
          <cell r="J331">
            <v>0</v>
          </cell>
        </row>
        <row r="332">
          <cell r="A332" t="str">
            <v/>
          </cell>
          <cell r="B332" t="str">
            <v>NR</v>
          </cell>
          <cell r="C332">
            <v>11</v>
          </cell>
          <cell r="D332">
            <v>4</v>
          </cell>
          <cell r="E332">
            <v>38292</v>
          </cell>
          <cell r="F332">
            <v>-0.56000000000000005</v>
          </cell>
          <cell r="G332">
            <v>-0.57499999999999996</v>
          </cell>
          <cell r="H332">
            <v>0</v>
          </cell>
          <cell r="I332">
            <v>0</v>
          </cell>
          <cell r="J332">
            <v>0</v>
          </cell>
        </row>
        <row r="333">
          <cell r="A333" t="str">
            <v/>
          </cell>
          <cell r="B333" t="str">
            <v>NR</v>
          </cell>
          <cell r="C333">
            <v>12</v>
          </cell>
          <cell r="D333">
            <v>4</v>
          </cell>
          <cell r="E333">
            <v>38322</v>
          </cell>
          <cell r="F333">
            <v>-0.56000000000000005</v>
          </cell>
          <cell r="G333">
            <v>-0.57499999999999996</v>
          </cell>
          <cell r="H333">
            <v>0</v>
          </cell>
          <cell r="I333">
            <v>0</v>
          </cell>
          <cell r="J333">
            <v>0</v>
          </cell>
        </row>
        <row r="334">
          <cell r="A334" t="str">
            <v/>
          </cell>
          <cell r="B334" t="str">
            <v>NS</v>
          </cell>
          <cell r="C334">
            <v>1</v>
          </cell>
          <cell r="D334">
            <v>3</v>
          </cell>
          <cell r="E334">
            <v>37623</v>
          </cell>
          <cell r="F334">
            <v>-0.18</v>
          </cell>
          <cell r="G334">
            <v>-0.18</v>
          </cell>
          <cell r="H334">
            <v>0</v>
          </cell>
          <cell r="I334">
            <v>0</v>
          </cell>
          <cell r="J334">
            <v>0</v>
          </cell>
        </row>
        <row r="335">
          <cell r="A335" t="str">
            <v/>
          </cell>
          <cell r="B335" t="str">
            <v>NS</v>
          </cell>
          <cell r="C335">
            <v>2</v>
          </cell>
          <cell r="D335">
            <v>3</v>
          </cell>
          <cell r="E335">
            <v>37655</v>
          </cell>
          <cell r="F335">
            <v>-0.19</v>
          </cell>
          <cell r="G335">
            <v>-0.19</v>
          </cell>
          <cell r="H335">
            <v>0</v>
          </cell>
          <cell r="I335">
            <v>0</v>
          </cell>
          <cell r="J335">
            <v>0</v>
          </cell>
        </row>
        <row r="336">
          <cell r="A336" t="str">
            <v/>
          </cell>
          <cell r="B336" t="str">
            <v>NS</v>
          </cell>
          <cell r="C336">
            <v>3</v>
          </cell>
          <cell r="D336">
            <v>3</v>
          </cell>
          <cell r="E336">
            <v>37683</v>
          </cell>
          <cell r="F336">
            <v>-0.21</v>
          </cell>
          <cell r="G336">
            <v>-0.21</v>
          </cell>
          <cell r="H336">
            <v>0</v>
          </cell>
          <cell r="I336">
            <v>0</v>
          </cell>
          <cell r="J336">
            <v>0</v>
          </cell>
        </row>
        <row r="337">
          <cell r="A337" t="str">
            <v/>
          </cell>
          <cell r="B337" t="str">
            <v>NS</v>
          </cell>
          <cell r="C337">
            <v>4</v>
          </cell>
          <cell r="D337">
            <v>3</v>
          </cell>
          <cell r="E337">
            <v>37712</v>
          </cell>
          <cell r="F337">
            <v>-0.16</v>
          </cell>
          <cell r="G337">
            <v>-0.16</v>
          </cell>
          <cell r="H337">
            <v>0</v>
          </cell>
          <cell r="I337">
            <v>0</v>
          </cell>
          <cell r="J337">
            <v>0</v>
          </cell>
        </row>
        <row r="338">
          <cell r="A338" t="str">
            <v/>
          </cell>
          <cell r="B338" t="str">
            <v>NS</v>
          </cell>
          <cell r="C338">
            <v>5</v>
          </cell>
          <cell r="D338">
            <v>3</v>
          </cell>
          <cell r="E338">
            <v>37742</v>
          </cell>
          <cell r="F338">
            <v>-0.16</v>
          </cell>
          <cell r="G338">
            <v>-0.16</v>
          </cell>
          <cell r="H338">
            <v>0</v>
          </cell>
          <cell r="I338">
            <v>0</v>
          </cell>
          <cell r="J338">
            <v>0</v>
          </cell>
        </row>
        <row r="339">
          <cell r="A339" t="str">
            <v/>
          </cell>
          <cell r="B339" t="str">
            <v>NS</v>
          </cell>
          <cell r="C339">
            <v>6</v>
          </cell>
          <cell r="D339">
            <v>3</v>
          </cell>
          <cell r="E339">
            <v>37774</v>
          </cell>
          <cell r="F339">
            <v>-0.16</v>
          </cell>
          <cell r="G339">
            <v>-0.16</v>
          </cell>
          <cell r="H339">
            <v>0</v>
          </cell>
          <cell r="I339">
            <v>0</v>
          </cell>
          <cell r="J339">
            <v>0</v>
          </cell>
        </row>
        <row r="340">
          <cell r="A340" t="str">
            <v/>
          </cell>
          <cell r="B340" t="str">
            <v>NS</v>
          </cell>
          <cell r="C340">
            <v>7</v>
          </cell>
          <cell r="D340">
            <v>3</v>
          </cell>
          <cell r="E340">
            <v>37803</v>
          </cell>
          <cell r="F340">
            <v>-0.16</v>
          </cell>
          <cell r="G340">
            <v>-0.16</v>
          </cell>
          <cell r="H340">
            <v>0</v>
          </cell>
          <cell r="I340">
            <v>0</v>
          </cell>
          <cell r="J340">
            <v>0</v>
          </cell>
        </row>
        <row r="341">
          <cell r="A341" t="str">
            <v/>
          </cell>
          <cell r="B341" t="str">
            <v>NS</v>
          </cell>
          <cell r="C341">
            <v>8</v>
          </cell>
          <cell r="D341">
            <v>3</v>
          </cell>
          <cell r="E341">
            <v>37834</v>
          </cell>
          <cell r="F341">
            <v>-0.16</v>
          </cell>
          <cell r="G341">
            <v>-0.16</v>
          </cell>
          <cell r="H341">
            <v>0</v>
          </cell>
          <cell r="I341">
            <v>0</v>
          </cell>
          <cell r="J341">
            <v>0</v>
          </cell>
        </row>
        <row r="342">
          <cell r="A342" t="str">
            <v/>
          </cell>
          <cell r="B342" t="str">
            <v>NS</v>
          </cell>
          <cell r="C342">
            <v>9</v>
          </cell>
          <cell r="D342">
            <v>3</v>
          </cell>
          <cell r="E342">
            <v>37866</v>
          </cell>
          <cell r="F342">
            <v>-0.16</v>
          </cell>
          <cell r="G342">
            <v>-0.16</v>
          </cell>
          <cell r="H342">
            <v>0</v>
          </cell>
          <cell r="I342">
            <v>0</v>
          </cell>
          <cell r="J342">
            <v>0</v>
          </cell>
        </row>
        <row r="343">
          <cell r="A343" t="str">
            <v/>
          </cell>
          <cell r="B343" t="str">
            <v>NS</v>
          </cell>
          <cell r="C343">
            <v>10</v>
          </cell>
          <cell r="D343">
            <v>3</v>
          </cell>
          <cell r="E343">
            <v>37895</v>
          </cell>
          <cell r="F343">
            <v>-0.16</v>
          </cell>
          <cell r="G343">
            <v>-0.16</v>
          </cell>
          <cell r="H343">
            <v>0</v>
          </cell>
          <cell r="I343">
            <v>0</v>
          </cell>
          <cell r="J343">
            <v>0</v>
          </cell>
        </row>
        <row r="344">
          <cell r="A344" t="str">
            <v/>
          </cell>
          <cell r="B344" t="str">
            <v>NS</v>
          </cell>
          <cell r="C344">
            <v>11</v>
          </cell>
          <cell r="D344">
            <v>3</v>
          </cell>
          <cell r="E344">
            <v>37928</v>
          </cell>
          <cell r="F344">
            <v>0</v>
          </cell>
          <cell r="G344">
            <v>0</v>
          </cell>
          <cell r="H344">
            <v>0</v>
          </cell>
          <cell r="I344">
            <v>0</v>
          </cell>
          <cell r="J344">
            <v>0</v>
          </cell>
        </row>
        <row r="345">
          <cell r="A345" t="str">
            <v/>
          </cell>
          <cell r="B345" t="str">
            <v>NS</v>
          </cell>
          <cell r="C345">
            <v>12</v>
          </cell>
          <cell r="D345">
            <v>3</v>
          </cell>
          <cell r="E345">
            <v>37956</v>
          </cell>
          <cell r="F345">
            <v>0</v>
          </cell>
          <cell r="G345">
            <v>0</v>
          </cell>
          <cell r="H345">
            <v>0</v>
          </cell>
          <cell r="I345">
            <v>0</v>
          </cell>
          <cell r="J345">
            <v>0</v>
          </cell>
        </row>
        <row r="346">
          <cell r="A346" t="str">
            <v/>
          </cell>
          <cell r="B346" t="str">
            <v>NS</v>
          </cell>
          <cell r="C346">
            <v>1</v>
          </cell>
          <cell r="D346">
            <v>4</v>
          </cell>
          <cell r="E346">
            <v>37988</v>
          </cell>
          <cell r="F346">
            <v>0</v>
          </cell>
          <cell r="G346">
            <v>0</v>
          </cell>
          <cell r="H346">
            <v>0</v>
          </cell>
          <cell r="I346">
            <v>0</v>
          </cell>
          <cell r="J346">
            <v>0</v>
          </cell>
        </row>
        <row r="347">
          <cell r="A347" t="str">
            <v/>
          </cell>
          <cell r="B347" t="str">
            <v>NS</v>
          </cell>
          <cell r="C347">
            <v>2</v>
          </cell>
          <cell r="D347">
            <v>4</v>
          </cell>
          <cell r="E347">
            <v>38019</v>
          </cell>
          <cell r="F347">
            <v>0</v>
          </cell>
          <cell r="G347">
            <v>0</v>
          </cell>
          <cell r="H347">
            <v>0</v>
          </cell>
          <cell r="I347">
            <v>0</v>
          </cell>
          <cell r="J347">
            <v>0</v>
          </cell>
        </row>
        <row r="348">
          <cell r="A348" t="str">
            <v/>
          </cell>
          <cell r="B348" t="str">
            <v>NS</v>
          </cell>
          <cell r="C348">
            <v>3</v>
          </cell>
          <cell r="D348">
            <v>4</v>
          </cell>
          <cell r="E348">
            <v>38047</v>
          </cell>
          <cell r="F348">
            <v>0</v>
          </cell>
          <cell r="G348">
            <v>0</v>
          </cell>
          <cell r="H348">
            <v>0</v>
          </cell>
          <cell r="I348">
            <v>0</v>
          </cell>
          <cell r="J348">
            <v>0</v>
          </cell>
        </row>
        <row r="349">
          <cell r="A349" t="str">
            <v/>
          </cell>
          <cell r="B349" t="str">
            <v>NS</v>
          </cell>
          <cell r="C349">
            <v>4</v>
          </cell>
          <cell r="D349">
            <v>4</v>
          </cell>
          <cell r="E349">
            <v>38078</v>
          </cell>
          <cell r="F349">
            <v>-7.0000000000000007E-2</v>
          </cell>
          <cell r="G349">
            <v>-7.0000000000000007E-2</v>
          </cell>
          <cell r="H349">
            <v>0</v>
          </cell>
          <cell r="I349">
            <v>0</v>
          </cell>
          <cell r="J349">
            <v>0</v>
          </cell>
        </row>
        <row r="350">
          <cell r="A350" t="str">
            <v/>
          </cell>
          <cell r="B350" t="str">
            <v>NS</v>
          </cell>
          <cell r="C350">
            <v>5</v>
          </cell>
          <cell r="D350">
            <v>4</v>
          </cell>
          <cell r="E350">
            <v>38110</v>
          </cell>
          <cell r="F350">
            <v>-7.0000000000000007E-2</v>
          </cell>
          <cell r="G350">
            <v>-7.0000000000000007E-2</v>
          </cell>
          <cell r="H350">
            <v>0</v>
          </cell>
          <cell r="I350">
            <v>0</v>
          </cell>
          <cell r="J350">
            <v>0</v>
          </cell>
        </row>
        <row r="351">
          <cell r="A351" t="str">
            <v/>
          </cell>
          <cell r="B351" t="str">
            <v>NS</v>
          </cell>
          <cell r="C351">
            <v>6</v>
          </cell>
          <cell r="D351">
            <v>4</v>
          </cell>
          <cell r="E351">
            <v>38139</v>
          </cell>
          <cell r="F351">
            <v>-7.0000000000000007E-2</v>
          </cell>
          <cell r="G351">
            <v>-7.0000000000000007E-2</v>
          </cell>
          <cell r="H351">
            <v>0</v>
          </cell>
          <cell r="I351">
            <v>0</v>
          </cell>
          <cell r="J351">
            <v>0</v>
          </cell>
        </row>
        <row r="352">
          <cell r="A352" t="str">
            <v/>
          </cell>
          <cell r="B352" t="str">
            <v>NS</v>
          </cell>
          <cell r="C352">
            <v>7</v>
          </cell>
          <cell r="D352">
            <v>4</v>
          </cell>
          <cell r="E352">
            <v>38169</v>
          </cell>
          <cell r="F352">
            <v>-7.0000000000000007E-2</v>
          </cell>
          <cell r="G352">
            <v>-7.0000000000000007E-2</v>
          </cell>
          <cell r="H352">
            <v>0</v>
          </cell>
          <cell r="I352">
            <v>0</v>
          </cell>
          <cell r="J352">
            <v>0</v>
          </cell>
        </row>
        <row r="353">
          <cell r="A353" t="str">
            <v/>
          </cell>
          <cell r="B353" t="str">
            <v>NS</v>
          </cell>
          <cell r="C353">
            <v>8</v>
          </cell>
          <cell r="D353">
            <v>4</v>
          </cell>
          <cell r="E353">
            <v>38201</v>
          </cell>
          <cell r="F353">
            <v>-7.0000000000000007E-2</v>
          </cell>
          <cell r="G353">
            <v>-7.0000000000000007E-2</v>
          </cell>
          <cell r="H353">
            <v>0</v>
          </cell>
          <cell r="I353">
            <v>0</v>
          </cell>
          <cell r="J353">
            <v>0</v>
          </cell>
        </row>
        <row r="354">
          <cell r="A354" t="str">
            <v/>
          </cell>
          <cell r="B354" t="str">
            <v>NS</v>
          </cell>
          <cell r="C354">
            <v>9</v>
          </cell>
          <cell r="D354">
            <v>4</v>
          </cell>
          <cell r="E354">
            <v>38231</v>
          </cell>
          <cell r="F354">
            <v>-7.0000000000000007E-2</v>
          </cell>
          <cell r="G354">
            <v>-7.0000000000000007E-2</v>
          </cell>
          <cell r="H354">
            <v>0</v>
          </cell>
          <cell r="I354">
            <v>0</v>
          </cell>
          <cell r="J354">
            <v>0</v>
          </cell>
        </row>
        <row r="355">
          <cell r="A355" t="str">
            <v/>
          </cell>
          <cell r="B355" t="str">
            <v>NS</v>
          </cell>
          <cell r="C355">
            <v>10</v>
          </cell>
          <cell r="D355">
            <v>4</v>
          </cell>
          <cell r="E355">
            <v>38261</v>
          </cell>
          <cell r="F355">
            <v>-7.0000000000000007E-2</v>
          </cell>
          <cell r="G355">
            <v>-7.0000000000000007E-2</v>
          </cell>
          <cell r="H355">
            <v>0</v>
          </cell>
          <cell r="I355">
            <v>0</v>
          </cell>
          <cell r="J355">
            <v>0</v>
          </cell>
        </row>
        <row r="356">
          <cell r="A356" t="str">
            <v/>
          </cell>
          <cell r="B356" t="str">
            <v>NX</v>
          </cell>
          <cell r="C356">
            <v>1</v>
          </cell>
          <cell r="D356">
            <v>3</v>
          </cell>
          <cell r="E356">
            <v>37623</v>
          </cell>
          <cell r="F356">
            <v>0.90500000000000003</v>
          </cell>
          <cell r="G356">
            <v>0.88</v>
          </cell>
          <cell r="H356">
            <v>62</v>
          </cell>
          <cell r="I356">
            <v>0</v>
          </cell>
          <cell r="J356">
            <v>0</v>
          </cell>
        </row>
        <row r="357">
          <cell r="A357" t="str">
            <v/>
          </cell>
          <cell r="B357" t="str">
            <v>NX</v>
          </cell>
          <cell r="C357">
            <v>2</v>
          </cell>
          <cell r="D357">
            <v>3</v>
          </cell>
          <cell r="E357">
            <v>37655</v>
          </cell>
          <cell r="F357">
            <v>0.87</v>
          </cell>
          <cell r="G357">
            <v>0.86</v>
          </cell>
          <cell r="H357">
            <v>0</v>
          </cell>
          <cell r="I357">
            <v>0</v>
          </cell>
          <cell r="J357">
            <v>0</v>
          </cell>
        </row>
        <row r="358">
          <cell r="A358" t="str">
            <v/>
          </cell>
          <cell r="B358" t="str">
            <v>NX</v>
          </cell>
          <cell r="C358">
            <v>3</v>
          </cell>
          <cell r="D358">
            <v>3</v>
          </cell>
          <cell r="E358">
            <v>37683</v>
          </cell>
          <cell r="F358">
            <v>0.55000000000000004</v>
          </cell>
          <cell r="G358">
            <v>0.55000000000000004</v>
          </cell>
          <cell r="H358">
            <v>0</v>
          </cell>
          <cell r="I358">
            <v>0</v>
          </cell>
          <cell r="J358">
            <v>0</v>
          </cell>
        </row>
        <row r="359">
          <cell r="A359" t="str">
            <v/>
          </cell>
          <cell r="B359" t="str">
            <v>NX</v>
          </cell>
          <cell r="C359">
            <v>4</v>
          </cell>
          <cell r="D359">
            <v>3</v>
          </cell>
          <cell r="E359">
            <v>37712</v>
          </cell>
          <cell r="F359">
            <v>0.33750000000000002</v>
          </cell>
          <cell r="G359">
            <v>0.33250000000000002</v>
          </cell>
          <cell r="H359">
            <v>0</v>
          </cell>
          <cell r="I359">
            <v>0</v>
          </cell>
          <cell r="J359">
            <v>0</v>
          </cell>
        </row>
        <row r="360">
          <cell r="A360" t="str">
            <v/>
          </cell>
          <cell r="B360" t="str">
            <v>NX</v>
          </cell>
          <cell r="C360">
            <v>5</v>
          </cell>
          <cell r="D360">
            <v>3</v>
          </cell>
          <cell r="E360">
            <v>37742</v>
          </cell>
          <cell r="F360">
            <v>0.33750000000000002</v>
          </cell>
          <cell r="G360">
            <v>0.33250000000000002</v>
          </cell>
          <cell r="H360">
            <v>0</v>
          </cell>
          <cell r="I360">
            <v>0</v>
          </cell>
          <cell r="J360">
            <v>0</v>
          </cell>
        </row>
        <row r="361">
          <cell r="A361" t="str">
            <v/>
          </cell>
          <cell r="B361" t="str">
            <v>NX</v>
          </cell>
          <cell r="C361">
            <v>6</v>
          </cell>
          <cell r="D361">
            <v>3</v>
          </cell>
          <cell r="E361">
            <v>37774</v>
          </cell>
          <cell r="F361">
            <v>0.33750000000000002</v>
          </cell>
          <cell r="G361">
            <v>0.33250000000000002</v>
          </cell>
          <cell r="H361">
            <v>0</v>
          </cell>
          <cell r="I361">
            <v>0</v>
          </cell>
          <cell r="J361">
            <v>0</v>
          </cell>
        </row>
        <row r="362">
          <cell r="A362" t="str">
            <v/>
          </cell>
          <cell r="B362" t="str">
            <v>NX</v>
          </cell>
          <cell r="C362">
            <v>7</v>
          </cell>
          <cell r="D362">
            <v>3</v>
          </cell>
          <cell r="E362">
            <v>37803</v>
          </cell>
          <cell r="F362">
            <v>0.33750000000000002</v>
          </cell>
          <cell r="G362">
            <v>0.33250000000000002</v>
          </cell>
          <cell r="H362">
            <v>0</v>
          </cell>
          <cell r="I362">
            <v>0</v>
          </cell>
          <cell r="J362">
            <v>0</v>
          </cell>
        </row>
        <row r="363">
          <cell r="A363" t="str">
            <v/>
          </cell>
          <cell r="B363" t="str">
            <v>NX</v>
          </cell>
          <cell r="C363">
            <v>8</v>
          </cell>
          <cell r="D363">
            <v>3</v>
          </cell>
          <cell r="E363">
            <v>37834</v>
          </cell>
          <cell r="F363">
            <v>0.33750000000000002</v>
          </cell>
          <cell r="G363">
            <v>0.33250000000000002</v>
          </cell>
          <cell r="H363">
            <v>0</v>
          </cell>
          <cell r="I363">
            <v>0</v>
          </cell>
          <cell r="J363">
            <v>0</v>
          </cell>
        </row>
        <row r="364">
          <cell r="A364" t="str">
            <v/>
          </cell>
          <cell r="B364" t="str">
            <v>NX</v>
          </cell>
          <cell r="C364">
            <v>9</v>
          </cell>
          <cell r="D364">
            <v>3</v>
          </cell>
          <cell r="E364">
            <v>37866</v>
          </cell>
          <cell r="F364">
            <v>0.33750000000000002</v>
          </cell>
          <cell r="G364">
            <v>0.33250000000000002</v>
          </cell>
          <cell r="H364">
            <v>0</v>
          </cell>
          <cell r="I364">
            <v>0</v>
          </cell>
          <cell r="J364">
            <v>0</v>
          </cell>
        </row>
        <row r="365">
          <cell r="A365" t="str">
            <v/>
          </cell>
          <cell r="B365" t="str">
            <v>NX</v>
          </cell>
          <cell r="C365">
            <v>10</v>
          </cell>
          <cell r="D365">
            <v>3</v>
          </cell>
          <cell r="E365">
            <v>37895</v>
          </cell>
          <cell r="F365">
            <v>0.33750000000000002</v>
          </cell>
          <cell r="G365">
            <v>0.33250000000000002</v>
          </cell>
          <cell r="H365">
            <v>0</v>
          </cell>
          <cell r="I365">
            <v>0</v>
          </cell>
          <cell r="J365">
            <v>0</v>
          </cell>
        </row>
        <row r="366">
          <cell r="A366" t="str">
            <v/>
          </cell>
          <cell r="B366" t="str">
            <v>NZ</v>
          </cell>
          <cell r="C366">
            <v>1</v>
          </cell>
          <cell r="D366">
            <v>3</v>
          </cell>
          <cell r="E366">
            <v>37623</v>
          </cell>
          <cell r="F366">
            <v>1.575</v>
          </cell>
          <cell r="G366">
            <v>1.56</v>
          </cell>
          <cell r="H366">
            <v>0</v>
          </cell>
          <cell r="I366">
            <v>0</v>
          </cell>
          <cell r="J366">
            <v>0</v>
          </cell>
        </row>
        <row r="367">
          <cell r="A367" t="str">
            <v/>
          </cell>
          <cell r="B367" t="str">
            <v>NZ</v>
          </cell>
          <cell r="C367">
            <v>2</v>
          </cell>
          <cell r="D367">
            <v>3</v>
          </cell>
          <cell r="E367">
            <v>37655</v>
          </cell>
          <cell r="F367">
            <v>1.2350000000000001</v>
          </cell>
          <cell r="G367">
            <v>1.22</v>
          </cell>
          <cell r="H367">
            <v>112</v>
          </cell>
          <cell r="I367">
            <v>0</v>
          </cell>
          <cell r="J367">
            <v>0</v>
          </cell>
        </row>
        <row r="368">
          <cell r="A368" t="str">
            <v/>
          </cell>
          <cell r="B368" t="str">
            <v>NZ</v>
          </cell>
          <cell r="C368">
            <v>3</v>
          </cell>
          <cell r="D368">
            <v>3</v>
          </cell>
          <cell r="E368">
            <v>37683</v>
          </cell>
          <cell r="F368">
            <v>0.63</v>
          </cell>
          <cell r="G368">
            <v>0.61</v>
          </cell>
          <cell r="H368">
            <v>0</v>
          </cell>
          <cell r="I368">
            <v>0</v>
          </cell>
          <cell r="J368">
            <v>0</v>
          </cell>
        </row>
        <row r="369">
          <cell r="A369" t="str">
            <v/>
          </cell>
          <cell r="B369" t="str">
            <v>NZ</v>
          </cell>
          <cell r="C369">
            <v>4</v>
          </cell>
          <cell r="D369">
            <v>3</v>
          </cell>
          <cell r="E369">
            <v>37712</v>
          </cell>
          <cell r="F369">
            <v>0.45</v>
          </cell>
          <cell r="G369">
            <v>0.45</v>
          </cell>
          <cell r="H369">
            <v>0</v>
          </cell>
          <cell r="I369">
            <v>0</v>
          </cell>
          <cell r="J369">
            <v>0</v>
          </cell>
        </row>
        <row r="370">
          <cell r="A370" t="str">
            <v/>
          </cell>
          <cell r="B370" t="str">
            <v>NZ</v>
          </cell>
          <cell r="C370">
            <v>5</v>
          </cell>
          <cell r="D370">
            <v>3</v>
          </cell>
          <cell r="E370">
            <v>37742</v>
          </cell>
          <cell r="F370">
            <v>0.36</v>
          </cell>
          <cell r="G370">
            <v>0.36</v>
          </cell>
          <cell r="H370">
            <v>0</v>
          </cell>
          <cell r="I370">
            <v>0</v>
          </cell>
          <cell r="J370">
            <v>0</v>
          </cell>
        </row>
        <row r="371">
          <cell r="A371" t="str">
            <v/>
          </cell>
          <cell r="B371" t="str">
            <v>NZ</v>
          </cell>
          <cell r="C371">
            <v>6</v>
          </cell>
          <cell r="D371">
            <v>3</v>
          </cell>
          <cell r="E371">
            <v>37774</v>
          </cell>
          <cell r="F371">
            <v>0.35</v>
          </cell>
          <cell r="G371">
            <v>0.35</v>
          </cell>
          <cell r="H371">
            <v>0</v>
          </cell>
          <cell r="I371">
            <v>0</v>
          </cell>
          <cell r="J371">
            <v>0</v>
          </cell>
        </row>
        <row r="372">
          <cell r="A372" t="str">
            <v/>
          </cell>
          <cell r="B372" t="str">
            <v>NZ</v>
          </cell>
          <cell r="C372">
            <v>7</v>
          </cell>
          <cell r="D372">
            <v>3</v>
          </cell>
          <cell r="E372">
            <v>37803</v>
          </cell>
          <cell r="F372">
            <v>0.46750000000000003</v>
          </cell>
          <cell r="G372">
            <v>0.46750000000000003</v>
          </cell>
          <cell r="H372">
            <v>0</v>
          </cell>
          <cell r="I372">
            <v>0</v>
          </cell>
          <cell r="J372">
            <v>0</v>
          </cell>
        </row>
        <row r="373">
          <cell r="A373" t="str">
            <v/>
          </cell>
          <cell r="B373" t="str">
            <v>NZ</v>
          </cell>
          <cell r="C373">
            <v>8</v>
          </cell>
          <cell r="D373">
            <v>3</v>
          </cell>
          <cell r="E373">
            <v>37834</v>
          </cell>
          <cell r="F373">
            <v>0.46250000000000002</v>
          </cell>
          <cell r="G373">
            <v>0.46250000000000002</v>
          </cell>
          <cell r="H373">
            <v>0</v>
          </cell>
          <cell r="I373">
            <v>0</v>
          </cell>
          <cell r="J373">
            <v>0</v>
          </cell>
        </row>
        <row r="374">
          <cell r="A374" t="str">
            <v/>
          </cell>
          <cell r="B374" t="str">
            <v>NZ</v>
          </cell>
          <cell r="C374">
            <v>9</v>
          </cell>
          <cell r="D374">
            <v>3</v>
          </cell>
          <cell r="E374">
            <v>37866</v>
          </cell>
          <cell r="F374">
            <v>0.33750000000000002</v>
          </cell>
          <cell r="G374">
            <v>0.33750000000000002</v>
          </cell>
          <cell r="H374">
            <v>0</v>
          </cell>
          <cell r="I374">
            <v>0</v>
          </cell>
          <cell r="J374">
            <v>0</v>
          </cell>
        </row>
        <row r="375">
          <cell r="A375" t="str">
            <v/>
          </cell>
          <cell r="B375" t="str">
            <v>NZ</v>
          </cell>
          <cell r="C375">
            <v>10</v>
          </cell>
          <cell r="D375">
            <v>3</v>
          </cell>
          <cell r="E375">
            <v>37895</v>
          </cell>
          <cell r="F375">
            <v>0.39</v>
          </cell>
          <cell r="G375">
            <v>0.39</v>
          </cell>
          <cell r="H375">
            <v>0</v>
          </cell>
          <cell r="I375">
            <v>0</v>
          </cell>
          <cell r="J375">
            <v>0</v>
          </cell>
        </row>
        <row r="376">
          <cell r="A376" t="str">
            <v/>
          </cell>
          <cell r="B376" t="str">
            <v>NZ</v>
          </cell>
          <cell r="C376">
            <v>11</v>
          </cell>
          <cell r="D376">
            <v>3</v>
          </cell>
          <cell r="E376">
            <v>37928</v>
          </cell>
          <cell r="F376">
            <v>0.46250000000000002</v>
          </cell>
          <cell r="G376">
            <v>0.46250000000000002</v>
          </cell>
          <cell r="H376">
            <v>0</v>
          </cell>
          <cell r="I376">
            <v>0</v>
          </cell>
          <cell r="J376">
            <v>0</v>
          </cell>
        </row>
        <row r="377">
          <cell r="A377" t="str">
            <v/>
          </cell>
          <cell r="B377" t="str">
            <v>NZ</v>
          </cell>
          <cell r="C377">
            <v>12</v>
          </cell>
          <cell r="D377">
            <v>3</v>
          </cell>
          <cell r="E377">
            <v>37956</v>
          </cell>
          <cell r="F377">
            <v>0.97</v>
          </cell>
          <cell r="G377">
            <v>0.97</v>
          </cell>
          <cell r="H377">
            <v>0</v>
          </cell>
          <cell r="I377">
            <v>0</v>
          </cell>
          <cell r="J377">
            <v>0</v>
          </cell>
        </row>
        <row r="378">
          <cell r="A378" t="str">
            <v/>
          </cell>
          <cell r="B378" t="str">
            <v>NZ</v>
          </cell>
          <cell r="C378">
            <v>1</v>
          </cell>
          <cell r="D378">
            <v>4</v>
          </cell>
          <cell r="E378">
            <v>37988</v>
          </cell>
          <cell r="F378">
            <v>1.9875</v>
          </cell>
          <cell r="G378">
            <v>1.9875</v>
          </cell>
          <cell r="H378">
            <v>0</v>
          </cell>
          <cell r="I378">
            <v>0</v>
          </cell>
          <cell r="J378">
            <v>0</v>
          </cell>
        </row>
        <row r="379">
          <cell r="A379" t="str">
            <v/>
          </cell>
          <cell r="B379" t="str">
            <v>NZ</v>
          </cell>
          <cell r="C379">
            <v>2</v>
          </cell>
          <cell r="D379">
            <v>4</v>
          </cell>
          <cell r="E379">
            <v>38019</v>
          </cell>
          <cell r="F379">
            <v>1.89</v>
          </cell>
          <cell r="G379">
            <v>1.89</v>
          </cell>
          <cell r="H379">
            <v>0</v>
          </cell>
          <cell r="I379">
            <v>0</v>
          </cell>
          <cell r="J379">
            <v>0</v>
          </cell>
        </row>
        <row r="380">
          <cell r="A380" t="str">
            <v/>
          </cell>
          <cell r="B380" t="str">
            <v>NZ</v>
          </cell>
          <cell r="C380">
            <v>3</v>
          </cell>
          <cell r="D380">
            <v>4</v>
          </cell>
          <cell r="E380">
            <v>38047</v>
          </cell>
          <cell r="F380">
            <v>0.54</v>
          </cell>
          <cell r="G380">
            <v>0.54</v>
          </cell>
          <cell r="H380">
            <v>0</v>
          </cell>
          <cell r="I380">
            <v>0</v>
          </cell>
          <cell r="J380">
            <v>0</v>
          </cell>
        </row>
        <row r="381">
          <cell r="A381" t="str">
            <v/>
          </cell>
          <cell r="B381" t="str">
            <v>PA</v>
          </cell>
          <cell r="C381">
            <v>12</v>
          </cell>
          <cell r="D381">
            <v>2</v>
          </cell>
          <cell r="E381">
            <v>37616</v>
          </cell>
          <cell r="F381">
            <v>246.45</v>
          </cell>
          <cell r="G381">
            <v>253</v>
          </cell>
          <cell r="H381">
            <v>19</v>
          </cell>
          <cell r="I381">
            <v>0</v>
          </cell>
          <cell r="J381">
            <v>0</v>
          </cell>
        </row>
        <row r="382">
          <cell r="A382" t="str">
            <v/>
          </cell>
          <cell r="B382" t="str">
            <v>PA</v>
          </cell>
          <cell r="C382">
            <v>3</v>
          </cell>
          <cell r="D382">
            <v>3</v>
          </cell>
          <cell r="E382">
            <v>37706</v>
          </cell>
          <cell r="F382">
            <v>248.2</v>
          </cell>
          <cell r="G382">
            <v>255</v>
          </cell>
          <cell r="H382">
            <v>169</v>
          </cell>
          <cell r="I382">
            <v>255</v>
          </cell>
          <cell r="J382">
            <v>243.5</v>
          </cell>
        </row>
        <row r="383">
          <cell r="A383" t="str">
            <v/>
          </cell>
          <cell r="B383" t="str">
            <v>PB</v>
          </cell>
          <cell r="C383">
            <v>1</v>
          </cell>
          <cell r="D383">
            <v>3</v>
          </cell>
          <cell r="E383">
            <v>37623</v>
          </cell>
          <cell r="F383">
            <v>-0.22</v>
          </cell>
          <cell r="G383">
            <v>-0.22</v>
          </cell>
          <cell r="H383">
            <v>248</v>
          </cell>
          <cell r="I383">
            <v>0</v>
          </cell>
          <cell r="J383">
            <v>0</v>
          </cell>
        </row>
        <row r="384">
          <cell r="A384" t="str">
            <v/>
          </cell>
          <cell r="B384" t="str">
            <v>PB</v>
          </cell>
          <cell r="C384">
            <v>2</v>
          </cell>
          <cell r="D384">
            <v>3</v>
          </cell>
          <cell r="E384">
            <v>37655</v>
          </cell>
          <cell r="F384">
            <v>-0.26</v>
          </cell>
          <cell r="G384">
            <v>-0.26</v>
          </cell>
          <cell r="H384">
            <v>224</v>
          </cell>
          <cell r="I384">
            <v>0</v>
          </cell>
          <cell r="J384">
            <v>0</v>
          </cell>
        </row>
        <row r="385">
          <cell r="A385" t="str">
            <v/>
          </cell>
          <cell r="B385" t="str">
            <v>PB</v>
          </cell>
          <cell r="C385">
            <v>3</v>
          </cell>
          <cell r="D385">
            <v>3</v>
          </cell>
          <cell r="E385">
            <v>37683</v>
          </cell>
          <cell r="F385">
            <v>-0.27</v>
          </cell>
          <cell r="G385">
            <v>-0.27</v>
          </cell>
          <cell r="H385">
            <v>248</v>
          </cell>
          <cell r="I385">
            <v>0</v>
          </cell>
          <cell r="J385">
            <v>0</v>
          </cell>
        </row>
        <row r="386">
          <cell r="A386" t="str">
            <v/>
          </cell>
          <cell r="B386" t="str">
            <v>PB</v>
          </cell>
          <cell r="C386">
            <v>4</v>
          </cell>
          <cell r="D386">
            <v>3</v>
          </cell>
          <cell r="E386">
            <v>37712</v>
          </cell>
          <cell r="F386">
            <v>-0.255</v>
          </cell>
          <cell r="G386">
            <v>-0.255</v>
          </cell>
          <cell r="H386">
            <v>0</v>
          </cell>
          <cell r="I386">
            <v>0</v>
          </cell>
          <cell r="J386">
            <v>0</v>
          </cell>
        </row>
        <row r="387">
          <cell r="A387" t="str">
            <v/>
          </cell>
          <cell r="B387" t="str">
            <v>PB</v>
          </cell>
          <cell r="C387">
            <v>5</v>
          </cell>
          <cell r="D387">
            <v>3</v>
          </cell>
          <cell r="E387">
            <v>37742</v>
          </cell>
          <cell r="F387">
            <v>-0.255</v>
          </cell>
          <cell r="G387">
            <v>-0.255</v>
          </cell>
          <cell r="H387">
            <v>0</v>
          </cell>
          <cell r="I387">
            <v>0</v>
          </cell>
          <cell r="J387">
            <v>0</v>
          </cell>
        </row>
        <row r="388">
          <cell r="A388" t="str">
            <v/>
          </cell>
          <cell r="B388" t="str">
            <v>PB</v>
          </cell>
          <cell r="C388">
            <v>6</v>
          </cell>
          <cell r="D388">
            <v>3</v>
          </cell>
          <cell r="E388">
            <v>37774</v>
          </cell>
          <cell r="F388">
            <v>-0.255</v>
          </cell>
          <cell r="G388">
            <v>-0.255</v>
          </cell>
          <cell r="H388">
            <v>0</v>
          </cell>
          <cell r="I388">
            <v>0</v>
          </cell>
          <cell r="J388">
            <v>0</v>
          </cell>
        </row>
        <row r="389">
          <cell r="A389" t="str">
            <v/>
          </cell>
          <cell r="B389" t="str">
            <v>PB</v>
          </cell>
          <cell r="C389">
            <v>7</v>
          </cell>
          <cell r="D389">
            <v>3</v>
          </cell>
          <cell r="E389">
            <v>37803</v>
          </cell>
          <cell r="F389">
            <v>-0.255</v>
          </cell>
          <cell r="G389">
            <v>-0.255</v>
          </cell>
          <cell r="H389">
            <v>0</v>
          </cell>
          <cell r="I389">
            <v>0</v>
          </cell>
          <cell r="J389">
            <v>0</v>
          </cell>
        </row>
        <row r="390">
          <cell r="A390" t="str">
            <v/>
          </cell>
          <cell r="B390" t="str">
            <v>PB</v>
          </cell>
          <cell r="C390">
            <v>8</v>
          </cell>
          <cell r="D390">
            <v>3</v>
          </cell>
          <cell r="E390">
            <v>37834</v>
          </cell>
          <cell r="F390">
            <v>-0.255</v>
          </cell>
          <cell r="G390">
            <v>-0.255</v>
          </cell>
          <cell r="H390">
            <v>0</v>
          </cell>
          <cell r="I390">
            <v>0</v>
          </cell>
          <cell r="J390">
            <v>0</v>
          </cell>
        </row>
        <row r="391">
          <cell r="A391" t="str">
            <v/>
          </cell>
          <cell r="B391" t="str">
            <v>PB</v>
          </cell>
          <cell r="C391">
            <v>9</v>
          </cell>
          <cell r="D391">
            <v>3</v>
          </cell>
          <cell r="E391">
            <v>37866</v>
          </cell>
          <cell r="F391">
            <v>-0.255</v>
          </cell>
          <cell r="G391">
            <v>-0.255</v>
          </cell>
          <cell r="H391">
            <v>0</v>
          </cell>
          <cell r="I391">
            <v>0</v>
          </cell>
          <cell r="J391">
            <v>0</v>
          </cell>
        </row>
        <row r="392">
          <cell r="A392" t="str">
            <v/>
          </cell>
          <cell r="B392" t="str">
            <v>PB</v>
          </cell>
          <cell r="C392">
            <v>10</v>
          </cell>
          <cell r="D392">
            <v>3</v>
          </cell>
          <cell r="E392">
            <v>37895</v>
          </cell>
          <cell r="F392">
            <v>-0.255</v>
          </cell>
          <cell r="G392">
            <v>-0.255</v>
          </cell>
          <cell r="H392">
            <v>0</v>
          </cell>
          <cell r="I392">
            <v>0</v>
          </cell>
          <cell r="J392">
            <v>0</v>
          </cell>
        </row>
        <row r="393">
          <cell r="A393" t="str">
            <v/>
          </cell>
          <cell r="B393" t="str">
            <v>PB</v>
          </cell>
          <cell r="C393">
            <v>11</v>
          </cell>
          <cell r="D393">
            <v>3</v>
          </cell>
          <cell r="E393">
            <v>37928</v>
          </cell>
          <cell r="F393">
            <v>-5.0000000000000001E-3</v>
          </cell>
          <cell r="G393">
            <v>-5.0000000000000001E-3</v>
          </cell>
          <cell r="H393">
            <v>0</v>
          </cell>
          <cell r="I393">
            <v>0</v>
          </cell>
          <cell r="J393">
            <v>0</v>
          </cell>
        </row>
        <row r="394">
          <cell r="A394" t="str">
            <v/>
          </cell>
          <cell r="B394" t="str">
            <v>PB</v>
          </cell>
          <cell r="C394">
            <v>12</v>
          </cell>
          <cell r="D394">
            <v>3</v>
          </cell>
          <cell r="E394">
            <v>37956</v>
          </cell>
          <cell r="F394">
            <v>-5.0000000000000001E-3</v>
          </cell>
          <cell r="G394">
            <v>-5.0000000000000001E-3</v>
          </cell>
          <cell r="H394">
            <v>0</v>
          </cell>
          <cell r="I394">
            <v>0</v>
          </cell>
          <cell r="J394">
            <v>0</v>
          </cell>
        </row>
        <row r="395">
          <cell r="A395" t="str">
            <v/>
          </cell>
          <cell r="B395" t="str">
            <v>PB</v>
          </cell>
          <cell r="C395">
            <v>1</v>
          </cell>
          <cell r="D395">
            <v>4</v>
          </cell>
          <cell r="E395">
            <v>37988</v>
          </cell>
          <cell r="F395">
            <v>-5.0000000000000001E-3</v>
          </cell>
          <cell r="G395">
            <v>-5.0000000000000001E-3</v>
          </cell>
          <cell r="H395">
            <v>0</v>
          </cell>
          <cell r="I395">
            <v>0</v>
          </cell>
          <cell r="J395">
            <v>0</v>
          </cell>
        </row>
        <row r="396">
          <cell r="A396" t="str">
            <v/>
          </cell>
          <cell r="B396" t="str">
            <v>PB</v>
          </cell>
          <cell r="C396">
            <v>2</v>
          </cell>
          <cell r="D396">
            <v>4</v>
          </cell>
          <cell r="E396">
            <v>38019</v>
          </cell>
          <cell r="F396">
            <v>-5.0000000000000001E-3</v>
          </cell>
          <cell r="G396">
            <v>-5.0000000000000001E-3</v>
          </cell>
          <cell r="H396">
            <v>0</v>
          </cell>
          <cell r="I396">
            <v>0</v>
          </cell>
          <cell r="J396">
            <v>0</v>
          </cell>
        </row>
        <row r="397">
          <cell r="A397" t="str">
            <v/>
          </cell>
          <cell r="B397" t="str">
            <v>PB</v>
          </cell>
          <cell r="C397">
            <v>3</v>
          </cell>
          <cell r="D397">
            <v>4</v>
          </cell>
          <cell r="E397">
            <v>38047</v>
          </cell>
          <cell r="F397">
            <v>-5.0000000000000001E-3</v>
          </cell>
          <cell r="G397">
            <v>-5.0000000000000001E-3</v>
          </cell>
          <cell r="H397">
            <v>0</v>
          </cell>
          <cell r="I397">
            <v>0</v>
          </cell>
          <cell r="J397">
            <v>0</v>
          </cell>
        </row>
        <row r="398">
          <cell r="A398" t="str">
            <v/>
          </cell>
          <cell r="B398" t="str">
            <v>PD</v>
          </cell>
          <cell r="C398">
            <v>4</v>
          </cell>
          <cell r="D398">
            <v>3</v>
          </cell>
          <cell r="E398">
            <v>37712</v>
          </cell>
          <cell r="F398">
            <v>-8.7499999999999994E-2</v>
          </cell>
          <cell r="G398">
            <v>-0.09</v>
          </cell>
          <cell r="H398">
            <v>120</v>
          </cell>
          <cell r="I398">
            <v>0</v>
          </cell>
          <cell r="J398">
            <v>0</v>
          </cell>
        </row>
        <row r="399">
          <cell r="A399" t="str">
            <v/>
          </cell>
          <cell r="B399" t="str">
            <v>PD</v>
          </cell>
          <cell r="C399">
            <v>5</v>
          </cell>
          <cell r="D399">
            <v>3</v>
          </cell>
          <cell r="E399">
            <v>37742</v>
          </cell>
          <cell r="F399">
            <v>-8.7499999999999994E-2</v>
          </cell>
          <cell r="G399">
            <v>-0.09</v>
          </cell>
          <cell r="H399">
            <v>124</v>
          </cell>
          <cell r="I399">
            <v>0</v>
          </cell>
          <cell r="J399">
            <v>0</v>
          </cell>
        </row>
        <row r="400">
          <cell r="A400" t="str">
            <v/>
          </cell>
          <cell r="B400" t="str">
            <v>PD</v>
          </cell>
          <cell r="C400">
            <v>6</v>
          </cell>
          <cell r="D400">
            <v>3</v>
          </cell>
          <cell r="E400">
            <v>37774</v>
          </cell>
          <cell r="F400">
            <v>-8.7499999999999994E-2</v>
          </cell>
          <cell r="G400">
            <v>-0.09</v>
          </cell>
          <cell r="H400">
            <v>120</v>
          </cell>
          <cell r="I400">
            <v>0</v>
          </cell>
          <cell r="J400">
            <v>0</v>
          </cell>
        </row>
        <row r="401">
          <cell r="A401" t="str">
            <v/>
          </cell>
          <cell r="B401" t="str">
            <v>PD</v>
          </cell>
          <cell r="C401">
            <v>7</v>
          </cell>
          <cell r="D401">
            <v>3</v>
          </cell>
          <cell r="E401">
            <v>37803</v>
          </cell>
          <cell r="F401">
            <v>-8.7499999999999994E-2</v>
          </cell>
          <cell r="G401">
            <v>-0.09</v>
          </cell>
          <cell r="H401">
            <v>124</v>
          </cell>
          <cell r="I401">
            <v>0</v>
          </cell>
          <cell r="J401">
            <v>0</v>
          </cell>
        </row>
        <row r="402">
          <cell r="A402" t="str">
            <v/>
          </cell>
          <cell r="B402" t="str">
            <v>PD</v>
          </cell>
          <cell r="C402">
            <v>8</v>
          </cell>
          <cell r="D402">
            <v>3</v>
          </cell>
          <cell r="E402">
            <v>37834</v>
          </cell>
          <cell r="F402">
            <v>-8.7499999999999994E-2</v>
          </cell>
          <cell r="G402">
            <v>-0.09</v>
          </cell>
          <cell r="H402">
            <v>124</v>
          </cell>
          <cell r="I402">
            <v>0</v>
          </cell>
          <cell r="J402">
            <v>0</v>
          </cell>
        </row>
        <row r="403">
          <cell r="A403" t="str">
            <v/>
          </cell>
          <cell r="B403" t="str">
            <v>PD</v>
          </cell>
          <cell r="C403">
            <v>9</v>
          </cell>
          <cell r="D403">
            <v>3</v>
          </cell>
          <cell r="E403">
            <v>37866</v>
          </cell>
          <cell r="F403">
            <v>-8.7499999999999994E-2</v>
          </cell>
          <cell r="G403">
            <v>-0.09</v>
          </cell>
          <cell r="H403">
            <v>120</v>
          </cell>
          <cell r="I403">
            <v>0</v>
          </cell>
          <cell r="J403">
            <v>0</v>
          </cell>
        </row>
        <row r="404">
          <cell r="A404" t="str">
            <v/>
          </cell>
          <cell r="B404" t="str">
            <v>PD</v>
          </cell>
          <cell r="C404">
            <v>10</v>
          </cell>
          <cell r="D404">
            <v>3</v>
          </cell>
          <cell r="E404">
            <v>37895</v>
          </cell>
          <cell r="F404">
            <v>-8.7499999999999994E-2</v>
          </cell>
          <cell r="G404">
            <v>-0.09</v>
          </cell>
          <cell r="H404">
            <v>124</v>
          </cell>
          <cell r="I404">
            <v>0</v>
          </cell>
          <cell r="J404">
            <v>0</v>
          </cell>
        </row>
        <row r="405">
          <cell r="A405" t="str">
            <v/>
          </cell>
          <cell r="B405" t="str">
            <v>PE</v>
          </cell>
          <cell r="C405">
            <v>4</v>
          </cell>
          <cell r="D405">
            <v>3</v>
          </cell>
          <cell r="E405">
            <v>37712</v>
          </cell>
          <cell r="F405">
            <v>-0.1125</v>
          </cell>
          <cell r="G405">
            <v>-0.1075</v>
          </cell>
          <cell r="H405">
            <v>0</v>
          </cell>
          <cell r="I405">
            <v>0</v>
          </cell>
          <cell r="J405">
            <v>0</v>
          </cell>
        </row>
        <row r="406">
          <cell r="A406" t="str">
            <v/>
          </cell>
          <cell r="B406" t="str">
            <v>PE</v>
          </cell>
          <cell r="C406">
            <v>5</v>
          </cell>
          <cell r="D406">
            <v>3</v>
          </cell>
          <cell r="E406">
            <v>37742</v>
          </cell>
          <cell r="F406">
            <v>-0.1125</v>
          </cell>
          <cell r="G406">
            <v>-0.1075</v>
          </cell>
          <cell r="H406">
            <v>0</v>
          </cell>
          <cell r="I406">
            <v>0</v>
          </cell>
          <cell r="J406">
            <v>0</v>
          </cell>
        </row>
        <row r="407">
          <cell r="A407" t="str">
            <v/>
          </cell>
          <cell r="B407" t="str">
            <v>PE</v>
          </cell>
          <cell r="C407">
            <v>6</v>
          </cell>
          <cell r="D407">
            <v>3</v>
          </cell>
          <cell r="E407">
            <v>37774</v>
          </cell>
          <cell r="F407">
            <v>-0.1125</v>
          </cell>
          <cell r="G407">
            <v>-0.1075</v>
          </cell>
          <cell r="H407">
            <v>0</v>
          </cell>
          <cell r="I407">
            <v>0</v>
          </cell>
          <cell r="J407">
            <v>0</v>
          </cell>
        </row>
        <row r="408">
          <cell r="A408" t="str">
            <v/>
          </cell>
          <cell r="B408" t="str">
            <v>PE</v>
          </cell>
          <cell r="C408">
            <v>7</v>
          </cell>
          <cell r="D408">
            <v>3</v>
          </cell>
          <cell r="E408">
            <v>37803</v>
          </cell>
          <cell r="F408">
            <v>-0.1125</v>
          </cell>
          <cell r="G408">
            <v>-0.1075</v>
          </cell>
          <cell r="H408">
            <v>0</v>
          </cell>
          <cell r="I408">
            <v>0</v>
          </cell>
          <cell r="J408">
            <v>0</v>
          </cell>
        </row>
        <row r="409">
          <cell r="A409" t="str">
            <v/>
          </cell>
          <cell r="B409" t="str">
            <v>PE</v>
          </cell>
          <cell r="C409">
            <v>8</v>
          </cell>
          <cell r="D409">
            <v>3</v>
          </cell>
          <cell r="E409">
            <v>37834</v>
          </cell>
          <cell r="F409">
            <v>-0.1125</v>
          </cell>
          <cell r="G409">
            <v>-0.1075</v>
          </cell>
          <cell r="H409">
            <v>0</v>
          </cell>
          <cell r="I409">
            <v>0</v>
          </cell>
          <cell r="J409">
            <v>0</v>
          </cell>
        </row>
        <row r="410">
          <cell r="A410" t="str">
            <v/>
          </cell>
          <cell r="B410" t="str">
            <v>PE</v>
          </cell>
          <cell r="C410">
            <v>9</v>
          </cell>
          <cell r="D410">
            <v>3</v>
          </cell>
          <cell r="E410">
            <v>37866</v>
          </cell>
          <cell r="F410">
            <v>-0.1125</v>
          </cell>
          <cell r="G410">
            <v>-0.1075</v>
          </cell>
          <cell r="H410">
            <v>0</v>
          </cell>
          <cell r="I410">
            <v>0</v>
          </cell>
          <cell r="J410">
            <v>0</v>
          </cell>
        </row>
        <row r="411">
          <cell r="A411" t="str">
            <v/>
          </cell>
          <cell r="B411" t="str">
            <v>PE</v>
          </cell>
          <cell r="C411">
            <v>10</v>
          </cell>
          <cell r="D411">
            <v>3</v>
          </cell>
          <cell r="E411">
            <v>37895</v>
          </cell>
          <cell r="F411">
            <v>-0.1125</v>
          </cell>
          <cell r="G411">
            <v>-0.1075</v>
          </cell>
          <cell r="H411">
            <v>0</v>
          </cell>
          <cell r="I411">
            <v>0</v>
          </cell>
          <cell r="J411">
            <v>0</v>
          </cell>
        </row>
        <row r="412">
          <cell r="A412" t="str">
            <v/>
          </cell>
          <cell r="B412" t="str">
            <v>PF</v>
          </cell>
          <cell r="C412">
            <v>1</v>
          </cell>
          <cell r="D412">
            <v>3</v>
          </cell>
          <cell r="E412">
            <v>37623</v>
          </cell>
          <cell r="F412">
            <v>-0.05</v>
          </cell>
          <cell r="G412">
            <v>-2.75E-2</v>
          </cell>
          <cell r="H412">
            <v>0</v>
          </cell>
          <cell r="I412">
            <v>0</v>
          </cell>
          <cell r="J412">
            <v>0</v>
          </cell>
        </row>
        <row r="413">
          <cell r="A413" t="str">
            <v/>
          </cell>
          <cell r="B413" t="str">
            <v>PF</v>
          </cell>
          <cell r="C413">
            <v>2</v>
          </cell>
          <cell r="D413">
            <v>3</v>
          </cell>
          <cell r="E413">
            <v>37655</v>
          </cell>
          <cell r="F413">
            <v>-0.05</v>
          </cell>
          <cell r="G413">
            <v>-2.75E-2</v>
          </cell>
          <cell r="H413">
            <v>0</v>
          </cell>
          <cell r="I413">
            <v>0</v>
          </cell>
          <cell r="J413">
            <v>0</v>
          </cell>
        </row>
        <row r="414">
          <cell r="A414" t="str">
            <v/>
          </cell>
          <cell r="B414" t="str">
            <v>PF</v>
          </cell>
          <cell r="C414">
            <v>3</v>
          </cell>
          <cell r="D414">
            <v>3</v>
          </cell>
          <cell r="E414">
            <v>37683</v>
          </cell>
          <cell r="F414">
            <v>-0.05</v>
          </cell>
          <cell r="G414">
            <v>-2.75E-2</v>
          </cell>
          <cell r="H414">
            <v>0</v>
          </cell>
          <cell r="I414">
            <v>0</v>
          </cell>
          <cell r="J414">
            <v>0</v>
          </cell>
        </row>
        <row r="415">
          <cell r="A415" t="str">
            <v/>
          </cell>
          <cell r="B415" t="str">
            <v>PF</v>
          </cell>
          <cell r="C415">
            <v>4</v>
          </cell>
          <cell r="D415">
            <v>3</v>
          </cell>
          <cell r="E415">
            <v>37712</v>
          </cell>
          <cell r="F415">
            <v>-0.1125</v>
          </cell>
          <cell r="G415">
            <v>-0.1075</v>
          </cell>
          <cell r="H415">
            <v>0</v>
          </cell>
          <cell r="I415">
            <v>0</v>
          </cell>
          <cell r="J415">
            <v>0</v>
          </cell>
        </row>
        <row r="416">
          <cell r="A416" t="str">
            <v/>
          </cell>
          <cell r="B416" t="str">
            <v>PF</v>
          </cell>
          <cell r="C416">
            <v>5</v>
          </cell>
          <cell r="D416">
            <v>3</v>
          </cell>
          <cell r="E416">
            <v>37742</v>
          </cell>
          <cell r="F416">
            <v>-0.1125</v>
          </cell>
          <cell r="G416">
            <v>-0.1075</v>
          </cell>
          <cell r="H416">
            <v>0</v>
          </cell>
          <cell r="I416">
            <v>0</v>
          </cell>
          <cell r="J416">
            <v>0</v>
          </cell>
        </row>
        <row r="417">
          <cell r="A417" t="str">
            <v/>
          </cell>
          <cell r="B417" t="str">
            <v>PF</v>
          </cell>
          <cell r="C417">
            <v>6</v>
          </cell>
          <cell r="D417">
            <v>3</v>
          </cell>
          <cell r="E417">
            <v>37774</v>
          </cell>
          <cell r="F417">
            <v>-0.1125</v>
          </cell>
          <cell r="G417">
            <v>-0.1075</v>
          </cell>
          <cell r="H417">
            <v>0</v>
          </cell>
          <cell r="I417">
            <v>0</v>
          </cell>
          <cell r="J417">
            <v>0</v>
          </cell>
        </row>
        <row r="418">
          <cell r="A418" t="str">
            <v/>
          </cell>
          <cell r="B418" t="str">
            <v>PF</v>
          </cell>
          <cell r="C418">
            <v>7</v>
          </cell>
          <cell r="D418">
            <v>3</v>
          </cell>
          <cell r="E418">
            <v>37803</v>
          </cell>
          <cell r="F418">
            <v>-0.1125</v>
          </cell>
          <cell r="G418">
            <v>-0.1075</v>
          </cell>
          <cell r="H418">
            <v>0</v>
          </cell>
          <cell r="I418">
            <v>0</v>
          </cell>
          <cell r="J418">
            <v>0</v>
          </cell>
        </row>
        <row r="419">
          <cell r="A419" t="str">
            <v/>
          </cell>
          <cell r="B419" t="str">
            <v>PF</v>
          </cell>
          <cell r="C419">
            <v>8</v>
          </cell>
          <cell r="D419">
            <v>3</v>
          </cell>
          <cell r="E419">
            <v>37834</v>
          </cell>
          <cell r="F419">
            <v>-0.1125</v>
          </cell>
          <cell r="G419">
            <v>-0.1075</v>
          </cell>
          <cell r="H419">
            <v>0</v>
          </cell>
          <cell r="I419">
            <v>0</v>
          </cell>
          <cell r="J419">
            <v>0</v>
          </cell>
        </row>
        <row r="420">
          <cell r="A420" t="str">
            <v/>
          </cell>
          <cell r="B420" t="str">
            <v>PF</v>
          </cell>
          <cell r="C420">
            <v>9</v>
          </cell>
          <cell r="D420">
            <v>3</v>
          </cell>
          <cell r="E420">
            <v>37866</v>
          </cell>
          <cell r="F420">
            <v>-0.1125</v>
          </cell>
          <cell r="G420">
            <v>-0.1075</v>
          </cell>
          <cell r="H420">
            <v>0</v>
          </cell>
          <cell r="I420">
            <v>0</v>
          </cell>
          <cell r="J420">
            <v>0</v>
          </cell>
        </row>
        <row r="421">
          <cell r="A421" t="str">
            <v/>
          </cell>
          <cell r="B421" t="str">
            <v>PF</v>
          </cell>
          <cell r="C421">
            <v>10</v>
          </cell>
          <cell r="D421">
            <v>3</v>
          </cell>
          <cell r="E421">
            <v>37895</v>
          </cell>
          <cell r="F421">
            <v>-0.1125</v>
          </cell>
          <cell r="G421">
            <v>-0.1075</v>
          </cell>
          <cell r="H421">
            <v>0</v>
          </cell>
          <cell r="I421">
            <v>0</v>
          </cell>
          <cell r="J421">
            <v>0</v>
          </cell>
        </row>
        <row r="422">
          <cell r="A422" t="str">
            <v/>
          </cell>
          <cell r="B422" t="str">
            <v>PH</v>
          </cell>
          <cell r="C422">
            <v>1</v>
          </cell>
          <cell r="D422">
            <v>3</v>
          </cell>
          <cell r="E422">
            <v>37623</v>
          </cell>
          <cell r="F422">
            <v>-0.19</v>
          </cell>
          <cell r="G422">
            <v>-0.1875</v>
          </cell>
          <cell r="H422">
            <v>0</v>
          </cell>
          <cell r="I422">
            <v>0</v>
          </cell>
          <cell r="J422">
            <v>0</v>
          </cell>
        </row>
        <row r="423">
          <cell r="A423" t="str">
            <v/>
          </cell>
          <cell r="B423" t="str">
            <v>PH</v>
          </cell>
          <cell r="C423">
            <v>2</v>
          </cell>
          <cell r="D423">
            <v>3</v>
          </cell>
          <cell r="E423">
            <v>37655</v>
          </cell>
          <cell r="F423">
            <v>-0.1875</v>
          </cell>
          <cell r="G423">
            <v>-0.1875</v>
          </cell>
          <cell r="H423">
            <v>0</v>
          </cell>
          <cell r="I423">
            <v>0</v>
          </cell>
          <cell r="J423">
            <v>0</v>
          </cell>
        </row>
        <row r="424">
          <cell r="A424" t="str">
            <v/>
          </cell>
          <cell r="B424" t="str">
            <v>PH</v>
          </cell>
          <cell r="C424">
            <v>3</v>
          </cell>
          <cell r="D424">
            <v>3</v>
          </cell>
          <cell r="E424">
            <v>37683</v>
          </cell>
          <cell r="F424">
            <v>-0.1875</v>
          </cell>
          <cell r="G424">
            <v>-0.1875</v>
          </cell>
          <cell r="H424">
            <v>0</v>
          </cell>
          <cell r="I424">
            <v>0</v>
          </cell>
          <cell r="J424">
            <v>0</v>
          </cell>
        </row>
        <row r="425">
          <cell r="A425" t="str">
            <v/>
          </cell>
          <cell r="B425" t="str">
            <v>PH</v>
          </cell>
          <cell r="C425">
            <v>4</v>
          </cell>
          <cell r="D425">
            <v>3</v>
          </cell>
          <cell r="E425">
            <v>37712</v>
          </cell>
          <cell r="F425">
            <v>-0.16750000000000001</v>
          </cell>
          <cell r="G425">
            <v>-0.17</v>
          </cell>
          <cell r="H425">
            <v>120</v>
          </cell>
          <cell r="I425">
            <v>0</v>
          </cell>
          <cell r="J425">
            <v>0</v>
          </cell>
        </row>
        <row r="426">
          <cell r="A426" t="str">
            <v/>
          </cell>
          <cell r="B426" t="str">
            <v>PH</v>
          </cell>
          <cell r="C426">
            <v>5</v>
          </cell>
          <cell r="D426">
            <v>3</v>
          </cell>
          <cell r="E426">
            <v>37742</v>
          </cell>
          <cell r="F426">
            <v>-0.16750000000000001</v>
          </cell>
          <cell r="G426">
            <v>-0.17</v>
          </cell>
          <cell r="H426">
            <v>124</v>
          </cell>
          <cell r="I426">
            <v>0</v>
          </cell>
          <cell r="J426">
            <v>0</v>
          </cell>
        </row>
        <row r="427">
          <cell r="A427" t="str">
            <v/>
          </cell>
          <cell r="B427" t="str">
            <v>PH</v>
          </cell>
          <cell r="C427">
            <v>6</v>
          </cell>
          <cell r="D427">
            <v>3</v>
          </cell>
          <cell r="E427">
            <v>37774</v>
          </cell>
          <cell r="F427">
            <v>-0.16750000000000001</v>
          </cell>
          <cell r="G427">
            <v>-0.17</v>
          </cell>
          <cell r="H427">
            <v>120</v>
          </cell>
          <cell r="I427">
            <v>0</v>
          </cell>
          <cell r="J427">
            <v>0</v>
          </cell>
        </row>
        <row r="428">
          <cell r="A428" t="str">
            <v/>
          </cell>
          <cell r="B428" t="str">
            <v>PH</v>
          </cell>
          <cell r="C428">
            <v>7</v>
          </cell>
          <cell r="D428">
            <v>3</v>
          </cell>
          <cell r="E428">
            <v>37803</v>
          </cell>
          <cell r="F428">
            <v>-0.16750000000000001</v>
          </cell>
          <cell r="G428">
            <v>-0.17</v>
          </cell>
          <cell r="H428">
            <v>124</v>
          </cell>
          <cell r="I428">
            <v>0</v>
          </cell>
          <cell r="J428">
            <v>0</v>
          </cell>
        </row>
        <row r="429">
          <cell r="A429" t="str">
            <v/>
          </cell>
          <cell r="B429" t="str">
            <v>PH</v>
          </cell>
          <cell r="C429">
            <v>8</v>
          </cell>
          <cell r="D429">
            <v>3</v>
          </cell>
          <cell r="E429">
            <v>37834</v>
          </cell>
          <cell r="F429">
            <v>-0.16750000000000001</v>
          </cell>
          <cell r="G429">
            <v>-0.17</v>
          </cell>
          <cell r="H429">
            <v>124</v>
          </cell>
          <cell r="I429">
            <v>0</v>
          </cell>
          <cell r="J429">
            <v>0</v>
          </cell>
        </row>
        <row r="430">
          <cell r="A430" t="str">
            <v/>
          </cell>
          <cell r="B430" t="str">
            <v>PH</v>
          </cell>
          <cell r="C430">
            <v>9</v>
          </cell>
          <cell r="D430">
            <v>3</v>
          </cell>
          <cell r="E430">
            <v>37866</v>
          </cell>
          <cell r="F430">
            <v>-0.16750000000000001</v>
          </cell>
          <cell r="G430">
            <v>-0.17</v>
          </cell>
          <cell r="H430">
            <v>120</v>
          </cell>
          <cell r="I430">
            <v>0</v>
          </cell>
          <cell r="J430">
            <v>0</v>
          </cell>
        </row>
        <row r="431">
          <cell r="A431" t="str">
            <v/>
          </cell>
          <cell r="B431" t="str">
            <v>PH</v>
          </cell>
          <cell r="C431">
            <v>10</v>
          </cell>
          <cell r="D431">
            <v>3</v>
          </cell>
          <cell r="E431">
            <v>37895</v>
          </cell>
          <cell r="F431">
            <v>-0.16750000000000001</v>
          </cell>
          <cell r="G431">
            <v>-0.17</v>
          </cell>
          <cell r="H431">
            <v>124</v>
          </cell>
          <cell r="I431">
            <v>0</v>
          </cell>
          <cell r="J431">
            <v>0</v>
          </cell>
        </row>
        <row r="432">
          <cell r="A432" t="str">
            <v/>
          </cell>
          <cell r="B432" t="str">
            <v>PH</v>
          </cell>
          <cell r="C432">
            <v>11</v>
          </cell>
          <cell r="D432">
            <v>3</v>
          </cell>
          <cell r="E432">
            <v>37928</v>
          </cell>
          <cell r="F432">
            <v>-0.1575</v>
          </cell>
          <cell r="G432">
            <v>-0.17249999999999999</v>
          </cell>
          <cell r="H432">
            <v>0</v>
          </cell>
          <cell r="I432">
            <v>0</v>
          </cell>
          <cell r="J432">
            <v>0</v>
          </cell>
        </row>
        <row r="433">
          <cell r="A433" t="str">
            <v/>
          </cell>
          <cell r="B433" t="str">
            <v>PH</v>
          </cell>
          <cell r="C433">
            <v>12</v>
          </cell>
          <cell r="D433">
            <v>3</v>
          </cell>
          <cell r="E433">
            <v>37956</v>
          </cell>
          <cell r="F433">
            <v>-0.1575</v>
          </cell>
          <cell r="G433">
            <v>-0.17249999999999999</v>
          </cell>
          <cell r="H433">
            <v>0</v>
          </cell>
          <cell r="I433">
            <v>0</v>
          </cell>
          <cell r="J433">
            <v>0</v>
          </cell>
        </row>
        <row r="434">
          <cell r="A434" t="str">
            <v/>
          </cell>
          <cell r="B434" t="str">
            <v>PL</v>
          </cell>
          <cell r="C434">
            <v>1</v>
          </cell>
          <cell r="D434">
            <v>3</v>
          </cell>
          <cell r="E434">
            <v>37649</v>
          </cell>
          <cell r="F434">
            <v>594.70000000000005</v>
          </cell>
          <cell r="G434">
            <v>592.5</v>
          </cell>
          <cell r="H434">
            <v>594</v>
          </cell>
          <cell r="I434">
            <v>595.5</v>
          </cell>
          <cell r="J434">
            <v>590.20000000000005</v>
          </cell>
        </row>
        <row r="435">
          <cell r="A435" t="str">
            <v/>
          </cell>
          <cell r="B435" t="str">
            <v>PL</v>
          </cell>
          <cell r="C435">
            <v>4</v>
          </cell>
          <cell r="D435">
            <v>3</v>
          </cell>
          <cell r="E435">
            <v>37736</v>
          </cell>
          <cell r="F435">
            <v>588.20000000000005</v>
          </cell>
          <cell r="G435">
            <v>586</v>
          </cell>
          <cell r="H435">
            <v>17</v>
          </cell>
          <cell r="I435">
            <v>588.5</v>
          </cell>
          <cell r="J435">
            <v>588.5</v>
          </cell>
        </row>
        <row r="436">
          <cell r="A436" t="str">
            <v/>
          </cell>
          <cell r="B436" t="str">
            <v>PL</v>
          </cell>
          <cell r="C436">
            <v>7</v>
          </cell>
          <cell r="D436">
            <v>3</v>
          </cell>
          <cell r="E436">
            <v>37830</v>
          </cell>
          <cell r="F436">
            <v>584.70000000000005</v>
          </cell>
          <cell r="G436">
            <v>582.5</v>
          </cell>
          <cell r="H436">
            <v>4</v>
          </cell>
          <cell r="I436">
            <v>585</v>
          </cell>
          <cell r="J436">
            <v>585</v>
          </cell>
        </row>
        <row r="437">
          <cell r="A437" t="str">
            <v/>
          </cell>
          <cell r="B437" t="str">
            <v>PL</v>
          </cell>
          <cell r="C437">
            <v>10</v>
          </cell>
          <cell r="D437">
            <v>3</v>
          </cell>
          <cell r="E437">
            <v>37922</v>
          </cell>
          <cell r="F437">
            <v>0</v>
          </cell>
          <cell r="G437">
            <v>0</v>
          </cell>
          <cell r="H437">
            <v>0</v>
          </cell>
          <cell r="I437">
            <v>0</v>
          </cell>
          <cell r="J437">
            <v>0</v>
          </cell>
        </row>
        <row r="438">
          <cell r="A438" t="str">
            <v/>
          </cell>
          <cell r="B438" t="str">
            <v>PM</v>
          </cell>
          <cell r="C438">
            <v>4</v>
          </cell>
          <cell r="D438">
            <v>3</v>
          </cell>
          <cell r="E438">
            <v>37712</v>
          </cell>
          <cell r="F438">
            <v>-0.23250000000000001</v>
          </cell>
          <cell r="G438">
            <v>-0.23250000000000001</v>
          </cell>
          <cell r="H438">
            <v>0</v>
          </cell>
          <cell r="I438">
            <v>0</v>
          </cell>
          <cell r="J438">
            <v>0</v>
          </cell>
        </row>
        <row r="439">
          <cell r="A439" t="str">
            <v/>
          </cell>
          <cell r="B439" t="str">
            <v>PM</v>
          </cell>
          <cell r="C439">
            <v>5</v>
          </cell>
          <cell r="D439">
            <v>3</v>
          </cell>
          <cell r="E439">
            <v>37742</v>
          </cell>
          <cell r="F439">
            <v>-0.23250000000000001</v>
          </cell>
          <cell r="G439">
            <v>-0.23250000000000001</v>
          </cell>
          <cell r="H439">
            <v>0</v>
          </cell>
          <cell r="I439">
            <v>0</v>
          </cell>
          <cell r="J439">
            <v>0</v>
          </cell>
        </row>
        <row r="440">
          <cell r="A440" t="str">
            <v/>
          </cell>
          <cell r="B440" t="str">
            <v>PM</v>
          </cell>
          <cell r="C440">
            <v>6</v>
          </cell>
          <cell r="D440">
            <v>3</v>
          </cell>
          <cell r="E440">
            <v>37774</v>
          </cell>
          <cell r="F440">
            <v>-0.23250000000000001</v>
          </cell>
          <cell r="G440">
            <v>-0.23250000000000001</v>
          </cell>
          <cell r="H440">
            <v>0</v>
          </cell>
          <cell r="I440">
            <v>0</v>
          </cell>
          <cell r="J440">
            <v>0</v>
          </cell>
        </row>
        <row r="441">
          <cell r="A441" t="str">
            <v/>
          </cell>
          <cell r="B441" t="str">
            <v>PM</v>
          </cell>
          <cell r="C441">
            <v>7</v>
          </cell>
          <cell r="D441">
            <v>3</v>
          </cell>
          <cell r="E441">
            <v>37803</v>
          </cell>
          <cell r="F441">
            <v>-0.23250000000000001</v>
          </cell>
          <cell r="G441">
            <v>-0.23250000000000001</v>
          </cell>
          <cell r="H441">
            <v>0</v>
          </cell>
          <cell r="I441">
            <v>0</v>
          </cell>
          <cell r="J441">
            <v>0</v>
          </cell>
        </row>
        <row r="442">
          <cell r="A442" t="str">
            <v/>
          </cell>
          <cell r="B442" t="str">
            <v>PM</v>
          </cell>
          <cell r="C442">
            <v>8</v>
          </cell>
          <cell r="D442">
            <v>3</v>
          </cell>
          <cell r="E442">
            <v>37834</v>
          </cell>
          <cell r="F442">
            <v>-0.23250000000000001</v>
          </cell>
          <cell r="G442">
            <v>-0.23250000000000001</v>
          </cell>
          <cell r="H442">
            <v>0</v>
          </cell>
          <cell r="I442">
            <v>0</v>
          </cell>
          <cell r="J442">
            <v>0</v>
          </cell>
        </row>
        <row r="443">
          <cell r="A443" t="str">
            <v/>
          </cell>
          <cell r="B443" t="str">
            <v>PM</v>
          </cell>
          <cell r="C443">
            <v>9</v>
          </cell>
          <cell r="D443">
            <v>3</v>
          </cell>
          <cell r="E443">
            <v>37866</v>
          </cell>
          <cell r="F443">
            <v>-0.23250000000000001</v>
          </cell>
          <cell r="G443">
            <v>-0.23250000000000001</v>
          </cell>
          <cell r="H443">
            <v>0</v>
          </cell>
          <cell r="I443">
            <v>0</v>
          </cell>
          <cell r="J443">
            <v>0</v>
          </cell>
        </row>
        <row r="444">
          <cell r="A444" t="str">
            <v/>
          </cell>
          <cell r="B444" t="str">
            <v>PM</v>
          </cell>
          <cell r="C444">
            <v>10</v>
          </cell>
          <cell r="D444">
            <v>3</v>
          </cell>
          <cell r="E444">
            <v>37895</v>
          </cell>
          <cell r="F444">
            <v>-0.23250000000000001</v>
          </cell>
          <cell r="G444">
            <v>-0.23250000000000001</v>
          </cell>
          <cell r="H444">
            <v>0</v>
          </cell>
          <cell r="I444">
            <v>0</v>
          </cell>
          <cell r="J444">
            <v>0</v>
          </cell>
        </row>
        <row r="445">
          <cell r="A445" t="str">
            <v/>
          </cell>
          <cell r="B445" t="str">
            <v>PN</v>
          </cell>
          <cell r="C445">
            <v>1</v>
          </cell>
          <cell r="D445">
            <v>3</v>
          </cell>
          <cell r="E445">
            <v>37621</v>
          </cell>
          <cell r="F445">
            <v>0.495</v>
          </cell>
          <cell r="G445">
            <v>0.49199999999999999</v>
          </cell>
          <cell r="H445">
            <v>3</v>
          </cell>
          <cell r="I445">
            <v>0.495</v>
          </cell>
          <cell r="J445">
            <v>0.495</v>
          </cell>
        </row>
        <row r="446">
          <cell r="A446" t="str">
            <v/>
          </cell>
          <cell r="B446" t="str">
            <v>PN</v>
          </cell>
          <cell r="C446">
            <v>2</v>
          </cell>
          <cell r="D446">
            <v>3</v>
          </cell>
          <cell r="E446">
            <v>37652</v>
          </cell>
          <cell r="F446">
            <v>0.47349999999999998</v>
          </cell>
          <cell r="G446">
            <v>0.47</v>
          </cell>
          <cell r="H446">
            <v>3</v>
          </cell>
          <cell r="I446">
            <v>0.47349999999999998</v>
          </cell>
          <cell r="J446">
            <v>0.47349999999999998</v>
          </cell>
        </row>
        <row r="447">
          <cell r="A447" t="str">
            <v/>
          </cell>
          <cell r="B447" t="str">
            <v>PN</v>
          </cell>
          <cell r="C447">
            <v>3</v>
          </cell>
          <cell r="D447">
            <v>3</v>
          </cell>
          <cell r="E447">
            <v>37680</v>
          </cell>
          <cell r="F447">
            <v>0.45350000000000001</v>
          </cell>
          <cell r="G447">
            <v>0.45</v>
          </cell>
          <cell r="H447">
            <v>0</v>
          </cell>
          <cell r="I447">
            <v>0</v>
          </cell>
          <cell r="J447">
            <v>0</v>
          </cell>
        </row>
        <row r="448">
          <cell r="A448" t="str">
            <v/>
          </cell>
          <cell r="B448" t="str">
            <v>PN</v>
          </cell>
          <cell r="C448">
            <v>4</v>
          </cell>
          <cell r="D448">
            <v>3</v>
          </cell>
          <cell r="E448">
            <v>37711</v>
          </cell>
          <cell r="F448">
            <v>0.4335</v>
          </cell>
          <cell r="G448">
            <v>0.4325</v>
          </cell>
          <cell r="H448">
            <v>1</v>
          </cell>
          <cell r="I448">
            <v>0.43</v>
          </cell>
          <cell r="J448">
            <v>0.43</v>
          </cell>
        </row>
        <row r="449">
          <cell r="A449" t="str">
            <v/>
          </cell>
          <cell r="B449" t="str">
            <v>PN</v>
          </cell>
          <cell r="C449">
            <v>5</v>
          </cell>
          <cell r="D449">
            <v>3</v>
          </cell>
          <cell r="E449">
            <v>37741</v>
          </cell>
          <cell r="F449">
            <v>0.4335</v>
          </cell>
          <cell r="G449">
            <v>0.4325</v>
          </cell>
          <cell r="H449">
            <v>0</v>
          </cell>
          <cell r="I449">
            <v>0</v>
          </cell>
          <cell r="J449">
            <v>0</v>
          </cell>
        </row>
        <row r="450">
          <cell r="A450" t="str">
            <v/>
          </cell>
          <cell r="B450" t="str">
            <v>PN</v>
          </cell>
          <cell r="C450">
            <v>6</v>
          </cell>
          <cell r="D450">
            <v>3</v>
          </cell>
          <cell r="E450">
            <v>37771</v>
          </cell>
          <cell r="F450">
            <v>0.4335</v>
          </cell>
          <cell r="G450">
            <v>0.4325</v>
          </cell>
          <cell r="H450">
            <v>0</v>
          </cell>
          <cell r="I450">
            <v>0</v>
          </cell>
          <cell r="J450">
            <v>0</v>
          </cell>
        </row>
        <row r="451">
          <cell r="A451" t="str">
            <v/>
          </cell>
          <cell r="B451" t="str">
            <v>PN</v>
          </cell>
          <cell r="C451">
            <v>7</v>
          </cell>
          <cell r="D451">
            <v>3</v>
          </cell>
          <cell r="E451">
            <v>37802</v>
          </cell>
          <cell r="F451">
            <v>0.4335</v>
          </cell>
          <cell r="G451">
            <v>0.4325</v>
          </cell>
          <cell r="H451">
            <v>0</v>
          </cell>
          <cell r="I451">
            <v>0</v>
          </cell>
          <cell r="J451">
            <v>0</v>
          </cell>
        </row>
        <row r="452">
          <cell r="A452" t="str">
            <v/>
          </cell>
          <cell r="B452" t="str">
            <v>PN</v>
          </cell>
          <cell r="C452">
            <v>8</v>
          </cell>
          <cell r="D452">
            <v>3</v>
          </cell>
          <cell r="E452">
            <v>37833</v>
          </cell>
          <cell r="F452">
            <v>0.4335</v>
          </cell>
          <cell r="G452">
            <v>0.4325</v>
          </cell>
          <cell r="H452">
            <v>0</v>
          </cell>
          <cell r="I452">
            <v>0</v>
          </cell>
          <cell r="J452">
            <v>0</v>
          </cell>
        </row>
        <row r="453">
          <cell r="A453" t="str">
            <v/>
          </cell>
          <cell r="B453" t="str">
            <v>PN</v>
          </cell>
          <cell r="C453">
            <v>9</v>
          </cell>
          <cell r="D453">
            <v>3</v>
          </cell>
          <cell r="E453">
            <v>37862</v>
          </cell>
          <cell r="F453">
            <v>0.4335</v>
          </cell>
          <cell r="G453">
            <v>0.4325</v>
          </cell>
          <cell r="H453">
            <v>0</v>
          </cell>
          <cell r="I453">
            <v>0</v>
          </cell>
          <cell r="J453">
            <v>0</v>
          </cell>
        </row>
        <row r="454">
          <cell r="A454" t="str">
            <v/>
          </cell>
          <cell r="B454" t="str">
            <v>PN</v>
          </cell>
          <cell r="C454">
            <v>10</v>
          </cell>
          <cell r="D454">
            <v>3</v>
          </cell>
          <cell r="E454">
            <v>37894</v>
          </cell>
          <cell r="F454">
            <v>0.4335</v>
          </cell>
          <cell r="G454">
            <v>0.4325</v>
          </cell>
          <cell r="H454">
            <v>0</v>
          </cell>
          <cell r="I454">
            <v>0</v>
          </cell>
          <cell r="J454">
            <v>0</v>
          </cell>
        </row>
        <row r="455">
          <cell r="A455" t="str">
            <v/>
          </cell>
          <cell r="B455" t="str">
            <v>PN</v>
          </cell>
          <cell r="C455">
            <v>11</v>
          </cell>
          <cell r="D455">
            <v>3</v>
          </cell>
          <cell r="E455">
            <v>37925</v>
          </cell>
          <cell r="F455">
            <v>0.4335</v>
          </cell>
          <cell r="G455">
            <v>0.4325</v>
          </cell>
          <cell r="H455">
            <v>0</v>
          </cell>
          <cell r="I455">
            <v>0</v>
          </cell>
          <cell r="J455">
            <v>0</v>
          </cell>
        </row>
        <row r="456">
          <cell r="A456" t="str">
            <v/>
          </cell>
          <cell r="B456" t="str">
            <v>PN</v>
          </cell>
          <cell r="C456">
            <v>12</v>
          </cell>
          <cell r="D456">
            <v>3</v>
          </cell>
          <cell r="E456">
            <v>37951</v>
          </cell>
          <cell r="F456">
            <v>0.4335</v>
          </cell>
          <cell r="G456">
            <v>0.4325</v>
          </cell>
          <cell r="H456">
            <v>0</v>
          </cell>
          <cell r="I456">
            <v>0</v>
          </cell>
          <cell r="J456">
            <v>0</v>
          </cell>
        </row>
        <row r="457">
          <cell r="A457" t="str">
            <v/>
          </cell>
          <cell r="B457" t="str">
            <v>PN</v>
          </cell>
          <cell r="C457">
            <v>1</v>
          </cell>
          <cell r="D457">
            <v>4</v>
          </cell>
          <cell r="E457">
            <v>37986</v>
          </cell>
          <cell r="F457">
            <v>0.4335</v>
          </cell>
          <cell r="G457">
            <v>0.4325</v>
          </cell>
          <cell r="H457">
            <v>0</v>
          </cell>
          <cell r="I457">
            <v>0</v>
          </cell>
          <cell r="J457">
            <v>0</v>
          </cell>
        </row>
        <row r="458">
          <cell r="A458" t="str">
            <v/>
          </cell>
          <cell r="B458" t="str">
            <v>PN</v>
          </cell>
          <cell r="C458">
            <v>2</v>
          </cell>
          <cell r="D458">
            <v>4</v>
          </cell>
          <cell r="E458">
            <v>38016</v>
          </cell>
          <cell r="F458">
            <v>0.4335</v>
          </cell>
          <cell r="G458">
            <v>0.4325</v>
          </cell>
          <cell r="H458">
            <v>0</v>
          </cell>
          <cell r="I458">
            <v>0</v>
          </cell>
          <cell r="J458">
            <v>0</v>
          </cell>
        </row>
        <row r="459">
          <cell r="A459" t="str">
            <v/>
          </cell>
          <cell r="B459" t="str">
            <v>PN</v>
          </cell>
          <cell r="C459">
            <v>3</v>
          </cell>
          <cell r="D459">
            <v>4</v>
          </cell>
          <cell r="E459">
            <v>38044</v>
          </cell>
          <cell r="F459">
            <v>0.4335</v>
          </cell>
          <cell r="G459">
            <v>0.4325</v>
          </cell>
          <cell r="H459">
            <v>0</v>
          </cell>
          <cell r="I459">
            <v>0</v>
          </cell>
          <cell r="J459">
            <v>0</v>
          </cell>
        </row>
        <row r="460">
          <cell r="A460" t="str">
            <v/>
          </cell>
          <cell r="B460" t="str">
            <v>QG</v>
          </cell>
          <cell r="C460">
            <v>1</v>
          </cell>
          <cell r="D460">
            <v>3</v>
          </cell>
          <cell r="E460">
            <v>37617</v>
          </cell>
          <cell r="F460">
            <v>4.4059999999999997</v>
          </cell>
          <cell r="G460">
            <v>4.298</v>
          </cell>
          <cell r="H460">
            <v>410</v>
          </cell>
          <cell r="I460">
            <v>4.415</v>
          </cell>
          <cell r="J460">
            <v>4.2450000000000001</v>
          </cell>
        </row>
        <row r="461">
          <cell r="A461" t="str">
            <v/>
          </cell>
          <cell r="B461" t="str">
            <v>QJ</v>
          </cell>
          <cell r="C461">
            <v>3</v>
          </cell>
          <cell r="D461">
            <v>3</v>
          </cell>
          <cell r="E461">
            <v>37678</v>
          </cell>
          <cell r="F461">
            <v>34.75</v>
          </cell>
          <cell r="G461">
            <v>33.630000000000003</v>
          </cell>
          <cell r="H461">
            <v>0</v>
          </cell>
          <cell r="I461">
            <v>0</v>
          </cell>
          <cell r="J461">
            <v>0</v>
          </cell>
        </row>
        <row r="462">
          <cell r="A462" t="str">
            <v/>
          </cell>
          <cell r="B462" t="str">
            <v>QJ</v>
          </cell>
          <cell r="C462">
            <v>4</v>
          </cell>
          <cell r="D462">
            <v>3</v>
          </cell>
          <cell r="E462">
            <v>37707</v>
          </cell>
          <cell r="F462">
            <v>34.75</v>
          </cell>
          <cell r="G462">
            <v>33.630000000000003</v>
          </cell>
          <cell r="H462">
            <v>0</v>
          </cell>
          <cell r="I462">
            <v>0</v>
          </cell>
          <cell r="J462">
            <v>0</v>
          </cell>
        </row>
        <row r="463">
          <cell r="A463" t="str">
            <v/>
          </cell>
          <cell r="B463" t="str">
            <v>QJ</v>
          </cell>
          <cell r="C463">
            <v>7</v>
          </cell>
          <cell r="D463">
            <v>3</v>
          </cell>
          <cell r="E463">
            <v>37798</v>
          </cell>
          <cell r="F463">
            <v>55.83</v>
          </cell>
          <cell r="G463">
            <v>55.13</v>
          </cell>
          <cell r="H463">
            <v>0</v>
          </cell>
          <cell r="I463">
            <v>0</v>
          </cell>
          <cell r="J463">
            <v>0</v>
          </cell>
        </row>
        <row r="464">
          <cell r="A464" t="str">
            <v/>
          </cell>
          <cell r="B464" t="str">
            <v>QJ</v>
          </cell>
          <cell r="C464">
            <v>8</v>
          </cell>
          <cell r="D464">
            <v>3</v>
          </cell>
          <cell r="E464">
            <v>37831</v>
          </cell>
          <cell r="F464">
            <v>55.83</v>
          </cell>
          <cell r="G464">
            <v>55.13</v>
          </cell>
          <cell r="H464">
            <v>0</v>
          </cell>
          <cell r="I464">
            <v>0</v>
          </cell>
          <cell r="J464">
            <v>0</v>
          </cell>
        </row>
        <row r="465">
          <cell r="A465" t="str">
            <v/>
          </cell>
          <cell r="B465" t="str">
            <v>QL</v>
          </cell>
          <cell r="C465">
            <v>1</v>
          </cell>
          <cell r="D465">
            <v>3</v>
          </cell>
          <cell r="E465">
            <v>37616</v>
          </cell>
          <cell r="F465">
            <v>29.1</v>
          </cell>
          <cell r="G465">
            <v>29.1</v>
          </cell>
          <cell r="H465">
            <v>0</v>
          </cell>
          <cell r="I465">
            <v>0</v>
          </cell>
          <cell r="J465">
            <v>0</v>
          </cell>
        </row>
        <row r="466">
          <cell r="A466" t="str">
            <v/>
          </cell>
          <cell r="B466" t="str">
            <v>QL</v>
          </cell>
          <cell r="C466">
            <v>2</v>
          </cell>
          <cell r="D466">
            <v>3</v>
          </cell>
          <cell r="E466">
            <v>37649</v>
          </cell>
          <cell r="F466">
            <v>29.1</v>
          </cell>
          <cell r="G466">
            <v>29.1</v>
          </cell>
          <cell r="H466">
            <v>0</v>
          </cell>
          <cell r="I466">
            <v>0</v>
          </cell>
          <cell r="J466">
            <v>0</v>
          </cell>
        </row>
        <row r="467">
          <cell r="A467" t="str">
            <v/>
          </cell>
          <cell r="B467" t="str">
            <v>QL</v>
          </cell>
          <cell r="C467">
            <v>3</v>
          </cell>
          <cell r="D467">
            <v>3</v>
          </cell>
          <cell r="E467">
            <v>37677</v>
          </cell>
          <cell r="F467">
            <v>29.1</v>
          </cell>
          <cell r="G467">
            <v>29.1</v>
          </cell>
          <cell r="H467">
            <v>0</v>
          </cell>
          <cell r="I467">
            <v>0</v>
          </cell>
          <cell r="J467">
            <v>0</v>
          </cell>
        </row>
        <row r="468">
          <cell r="A468" t="str">
            <v/>
          </cell>
          <cell r="B468" t="str">
            <v>QL</v>
          </cell>
          <cell r="C468">
            <v>4</v>
          </cell>
          <cell r="D468">
            <v>3</v>
          </cell>
          <cell r="E468">
            <v>37706</v>
          </cell>
          <cell r="F468">
            <v>28.65</v>
          </cell>
          <cell r="G468">
            <v>28.65</v>
          </cell>
          <cell r="H468">
            <v>0</v>
          </cell>
          <cell r="I468">
            <v>0</v>
          </cell>
          <cell r="J468">
            <v>0</v>
          </cell>
        </row>
        <row r="469">
          <cell r="A469" t="str">
            <v/>
          </cell>
          <cell r="B469" t="str">
            <v>QL</v>
          </cell>
          <cell r="C469">
            <v>5</v>
          </cell>
          <cell r="D469">
            <v>3</v>
          </cell>
          <cell r="E469">
            <v>37736</v>
          </cell>
          <cell r="F469">
            <v>28.65</v>
          </cell>
          <cell r="G469">
            <v>28.65</v>
          </cell>
          <cell r="H469">
            <v>0</v>
          </cell>
          <cell r="I469">
            <v>0</v>
          </cell>
          <cell r="J469">
            <v>0</v>
          </cell>
        </row>
        <row r="470">
          <cell r="A470" t="str">
            <v/>
          </cell>
          <cell r="B470" t="str">
            <v>QL</v>
          </cell>
          <cell r="C470">
            <v>6</v>
          </cell>
          <cell r="D470">
            <v>3</v>
          </cell>
          <cell r="E470">
            <v>37768</v>
          </cell>
          <cell r="F470">
            <v>28.65</v>
          </cell>
          <cell r="G470">
            <v>28.65</v>
          </cell>
          <cell r="H470">
            <v>0</v>
          </cell>
          <cell r="I470">
            <v>0</v>
          </cell>
          <cell r="J470">
            <v>0</v>
          </cell>
        </row>
        <row r="471">
          <cell r="A471" t="str">
            <v/>
          </cell>
          <cell r="B471" t="str">
            <v>QL</v>
          </cell>
          <cell r="C471">
            <v>7</v>
          </cell>
          <cell r="D471">
            <v>3</v>
          </cell>
          <cell r="E471">
            <v>37797</v>
          </cell>
          <cell r="F471">
            <v>30.1</v>
          </cell>
          <cell r="G471">
            <v>30</v>
          </cell>
          <cell r="H471">
            <v>0</v>
          </cell>
          <cell r="I471">
            <v>0</v>
          </cell>
          <cell r="J471">
            <v>0</v>
          </cell>
        </row>
        <row r="472">
          <cell r="A472" t="str">
            <v/>
          </cell>
          <cell r="B472" t="str">
            <v>QL</v>
          </cell>
          <cell r="C472">
            <v>8</v>
          </cell>
          <cell r="D472">
            <v>3</v>
          </cell>
          <cell r="E472">
            <v>37830</v>
          </cell>
          <cell r="F472">
            <v>30.1</v>
          </cell>
          <cell r="G472">
            <v>30</v>
          </cell>
          <cell r="H472">
            <v>0</v>
          </cell>
          <cell r="I472">
            <v>0</v>
          </cell>
          <cell r="J472">
            <v>0</v>
          </cell>
        </row>
        <row r="473">
          <cell r="A473" t="str">
            <v/>
          </cell>
          <cell r="B473" t="str">
            <v>QL</v>
          </cell>
          <cell r="C473">
            <v>9</v>
          </cell>
          <cell r="D473">
            <v>3</v>
          </cell>
          <cell r="E473">
            <v>37859</v>
          </cell>
          <cell r="F473">
            <v>30.1</v>
          </cell>
          <cell r="G473">
            <v>30</v>
          </cell>
          <cell r="H473">
            <v>0</v>
          </cell>
          <cell r="I473">
            <v>0</v>
          </cell>
          <cell r="J473">
            <v>0</v>
          </cell>
        </row>
        <row r="474">
          <cell r="A474" t="str">
            <v/>
          </cell>
          <cell r="B474" t="str">
            <v>QL</v>
          </cell>
          <cell r="C474">
            <v>10</v>
          </cell>
          <cell r="D474">
            <v>3</v>
          </cell>
          <cell r="E474">
            <v>37889</v>
          </cell>
          <cell r="F474">
            <v>30</v>
          </cell>
          <cell r="G474">
            <v>30</v>
          </cell>
          <cell r="H474">
            <v>0</v>
          </cell>
          <cell r="I474">
            <v>0</v>
          </cell>
          <cell r="J474">
            <v>0</v>
          </cell>
        </row>
        <row r="475">
          <cell r="A475" t="str">
            <v/>
          </cell>
          <cell r="B475" t="str">
            <v>QL</v>
          </cell>
          <cell r="C475">
            <v>11</v>
          </cell>
          <cell r="D475">
            <v>3</v>
          </cell>
          <cell r="E475">
            <v>37922</v>
          </cell>
          <cell r="F475">
            <v>30</v>
          </cell>
          <cell r="G475">
            <v>30</v>
          </cell>
          <cell r="H475">
            <v>0</v>
          </cell>
          <cell r="I475">
            <v>0</v>
          </cell>
          <cell r="J475">
            <v>0</v>
          </cell>
        </row>
        <row r="476">
          <cell r="A476" t="str">
            <v/>
          </cell>
          <cell r="B476" t="str">
            <v>QL</v>
          </cell>
          <cell r="C476">
            <v>12</v>
          </cell>
          <cell r="D476">
            <v>3</v>
          </cell>
          <cell r="E476">
            <v>37946</v>
          </cell>
          <cell r="F476">
            <v>30</v>
          </cell>
          <cell r="G476">
            <v>30</v>
          </cell>
          <cell r="H476">
            <v>0</v>
          </cell>
          <cell r="I476">
            <v>0</v>
          </cell>
          <cell r="J476">
            <v>0</v>
          </cell>
        </row>
        <row r="477">
          <cell r="A477" t="str">
            <v/>
          </cell>
          <cell r="B477" t="str">
            <v>QL</v>
          </cell>
          <cell r="C477">
            <v>1</v>
          </cell>
          <cell r="D477">
            <v>4</v>
          </cell>
          <cell r="E477">
            <v>37979</v>
          </cell>
          <cell r="F477">
            <v>31.5</v>
          </cell>
          <cell r="G477">
            <v>31.5</v>
          </cell>
          <cell r="H477">
            <v>0</v>
          </cell>
          <cell r="I477">
            <v>0</v>
          </cell>
          <cell r="J477">
            <v>0</v>
          </cell>
        </row>
        <row r="478">
          <cell r="A478" t="str">
            <v/>
          </cell>
          <cell r="B478" t="str">
            <v>QL</v>
          </cell>
          <cell r="C478">
            <v>2</v>
          </cell>
          <cell r="D478">
            <v>4</v>
          </cell>
          <cell r="E478">
            <v>38013</v>
          </cell>
          <cell r="F478">
            <v>31.5</v>
          </cell>
          <cell r="G478">
            <v>31.5</v>
          </cell>
          <cell r="H478">
            <v>0</v>
          </cell>
          <cell r="I478">
            <v>0</v>
          </cell>
          <cell r="J478">
            <v>0</v>
          </cell>
        </row>
        <row r="479">
          <cell r="A479" t="str">
            <v/>
          </cell>
          <cell r="B479" t="str">
            <v>QL</v>
          </cell>
          <cell r="C479">
            <v>3</v>
          </cell>
          <cell r="D479">
            <v>4</v>
          </cell>
          <cell r="E479">
            <v>38041</v>
          </cell>
          <cell r="F479">
            <v>31.5</v>
          </cell>
          <cell r="G479">
            <v>31.5</v>
          </cell>
          <cell r="H479">
            <v>0</v>
          </cell>
          <cell r="I479">
            <v>0</v>
          </cell>
          <cell r="J479">
            <v>0</v>
          </cell>
        </row>
        <row r="480">
          <cell r="A480" t="str">
            <v/>
          </cell>
          <cell r="B480" t="str">
            <v>QL</v>
          </cell>
          <cell r="C480">
            <v>4</v>
          </cell>
          <cell r="D480">
            <v>4</v>
          </cell>
          <cell r="E480">
            <v>38072</v>
          </cell>
          <cell r="F480">
            <v>31.5</v>
          </cell>
          <cell r="G480">
            <v>31.5</v>
          </cell>
          <cell r="H480">
            <v>0</v>
          </cell>
          <cell r="I480">
            <v>0</v>
          </cell>
          <cell r="J480">
            <v>0</v>
          </cell>
        </row>
        <row r="481">
          <cell r="A481" t="str">
            <v/>
          </cell>
          <cell r="B481" t="str">
            <v>QL</v>
          </cell>
          <cell r="C481">
            <v>5</v>
          </cell>
          <cell r="D481">
            <v>4</v>
          </cell>
          <cell r="E481">
            <v>38104</v>
          </cell>
          <cell r="F481">
            <v>31.5</v>
          </cell>
          <cell r="G481">
            <v>31.5</v>
          </cell>
          <cell r="H481">
            <v>0</v>
          </cell>
          <cell r="I481">
            <v>0</v>
          </cell>
          <cell r="J481">
            <v>0</v>
          </cell>
        </row>
        <row r="482">
          <cell r="A482" t="str">
            <v/>
          </cell>
          <cell r="B482" t="str">
            <v>QL</v>
          </cell>
          <cell r="C482">
            <v>6</v>
          </cell>
          <cell r="D482">
            <v>4</v>
          </cell>
          <cell r="E482">
            <v>38132</v>
          </cell>
          <cell r="F482">
            <v>31.5</v>
          </cell>
          <cell r="G482">
            <v>31.5</v>
          </cell>
          <cell r="H482">
            <v>0</v>
          </cell>
          <cell r="I482">
            <v>0</v>
          </cell>
          <cell r="J482">
            <v>0</v>
          </cell>
        </row>
        <row r="483">
          <cell r="A483" t="str">
            <v/>
          </cell>
          <cell r="B483" t="str">
            <v>QL</v>
          </cell>
          <cell r="C483">
            <v>7</v>
          </cell>
          <cell r="D483">
            <v>4</v>
          </cell>
          <cell r="E483">
            <v>38163</v>
          </cell>
          <cell r="F483">
            <v>31.5</v>
          </cell>
          <cell r="G483">
            <v>31.5</v>
          </cell>
          <cell r="H483">
            <v>0</v>
          </cell>
          <cell r="I483">
            <v>0</v>
          </cell>
          <cell r="J483">
            <v>0</v>
          </cell>
        </row>
        <row r="484">
          <cell r="A484" t="str">
            <v/>
          </cell>
          <cell r="B484" t="str">
            <v>QL</v>
          </cell>
          <cell r="C484">
            <v>8</v>
          </cell>
          <cell r="D484">
            <v>4</v>
          </cell>
          <cell r="E484">
            <v>38195</v>
          </cell>
          <cell r="F484">
            <v>31.5</v>
          </cell>
          <cell r="G484">
            <v>31.5</v>
          </cell>
          <cell r="H484">
            <v>0</v>
          </cell>
          <cell r="I484">
            <v>0</v>
          </cell>
          <cell r="J484">
            <v>0</v>
          </cell>
        </row>
        <row r="485">
          <cell r="A485" t="str">
            <v/>
          </cell>
          <cell r="B485" t="str">
            <v>QL</v>
          </cell>
          <cell r="C485">
            <v>9</v>
          </cell>
          <cell r="D485">
            <v>4</v>
          </cell>
          <cell r="E485">
            <v>38225</v>
          </cell>
          <cell r="F485">
            <v>31.5</v>
          </cell>
          <cell r="G485">
            <v>31.5</v>
          </cell>
          <cell r="H485">
            <v>0</v>
          </cell>
          <cell r="I485">
            <v>0</v>
          </cell>
          <cell r="J485">
            <v>0</v>
          </cell>
        </row>
        <row r="486">
          <cell r="A486" t="str">
            <v/>
          </cell>
          <cell r="B486" t="str">
            <v>QL</v>
          </cell>
          <cell r="C486">
            <v>10</v>
          </cell>
          <cell r="D486">
            <v>4</v>
          </cell>
          <cell r="E486">
            <v>38257</v>
          </cell>
          <cell r="F486">
            <v>31.5</v>
          </cell>
          <cell r="G486">
            <v>31.5</v>
          </cell>
          <cell r="H486">
            <v>0</v>
          </cell>
          <cell r="I486">
            <v>0</v>
          </cell>
          <cell r="J486">
            <v>0</v>
          </cell>
        </row>
        <row r="487">
          <cell r="A487" t="str">
            <v/>
          </cell>
          <cell r="B487" t="str">
            <v>QL</v>
          </cell>
          <cell r="C487">
            <v>11</v>
          </cell>
          <cell r="D487">
            <v>4</v>
          </cell>
          <cell r="E487">
            <v>38286</v>
          </cell>
          <cell r="F487">
            <v>31.5</v>
          </cell>
          <cell r="G487">
            <v>31.5</v>
          </cell>
          <cell r="H487">
            <v>0</v>
          </cell>
          <cell r="I487">
            <v>0</v>
          </cell>
          <cell r="J487">
            <v>0</v>
          </cell>
        </row>
        <row r="488">
          <cell r="A488" t="str">
            <v/>
          </cell>
          <cell r="B488" t="str">
            <v>QL</v>
          </cell>
          <cell r="C488">
            <v>12</v>
          </cell>
          <cell r="D488">
            <v>4</v>
          </cell>
          <cell r="E488">
            <v>38314</v>
          </cell>
          <cell r="F488">
            <v>31.5</v>
          </cell>
          <cell r="G488">
            <v>31.5</v>
          </cell>
          <cell r="H488">
            <v>0</v>
          </cell>
          <cell r="I488">
            <v>0</v>
          </cell>
          <cell r="J488">
            <v>0</v>
          </cell>
        </row>
        <row r="489">
          <cell r="A489" t="str">
            <v/>
          </cell>
          <cell r="B489" t="str">
            <v>QM</v>
          </cell>
          <cell r="C489">
            <v>1</v>
          </cell>
          <cell r="D489">
            <v>3</v>
          </cell>
          <cell r="E489">
            <v>37609</v>
          </cell>
          <cell r="F489">
            <v>27.29</v>
          </cell>
          <cell r="G489">
            <v>26.71</v>
          </cell>
          <cell r="H489">
            <v>1476</v>
          </cell>
          <cell r="I489">
            <v>27.425000000000001</v>
          </cell>
          <cell r="J489">
            <v>26.9</v>
          </cell>
        </row>
        <row r="490">
          <cell r="A490" t="str">
            <v/>
          </cell>
          <cell r="B490" t="str">
            <v>SC</v>
          </cell>
          <cell r="C490">
            <v>1</v>
          </cell>
          <cell r="D490">
            <v>3</v>
          </cell>
          <cell r="E490">
            <v>37607</v>
          </cell>
          <cell r="F490">
            <v>25.78</v>
          </cell>
          <cell r="G490">
            <v>25.21</v>
          </cell>
          <cell r="H490">
            <v>0</v>
          </cell>
          <cell r="I490">
            <v>0</v>
          </cell>
          <cell r="J490">
            <v>0</v>
          </cell>
        </row>
        <row r="491">
          <cell r="A491" t="str">
            <v/>
          </cell>
          <cell r="B491" t="str">
            <v>TC</v>
          </cell>
          <cell r="C491">
            <v>1</v>
          </cell>
          <cell r="D491">
            <v>3</v>
          </cell>
          <cell r="E491">
            <v>37623</v>
          </cell>
          <cell r="F491">
            <v>0.19</v>
          </cell>
          <cell r="G491">
            <v>0.1875</v>
          </cell>
          <cell r="H491">
            <v>124</v>
          </cell>
          <cell r="I491">
            <v>0</v>
          </cell>
          <cell r="J491">
            <v>0</v>
          </cell>
        </row>
        <row r="492">
          <cell r="A492" t="str">
            <v/>
          </cell>
          <cell r="B492" t="str">
            <v>TC</v>
          </cell>
          <cell r="C492">
            <v>2</v>
          </cell>
          <cell r="D492">
            <v>3</v>
          </cell>
          <cell r="E492">
            <v>37655</v>
          </cell>
          <cell r="F492">
            <v>0.19</v>
          </cell>
          <cell r="G492">
            <v>112</v>
          </cell>
          <cell r="H492">
            <v>0</v>
          </cell>
          <cell r="I492">
            <v>0</v>
          </cell>
        </row>
        <row r="493">
          <cell r="A493" t="str">
            <v/>
          </cell>
          <cell r="B493" t="str">
            <v>TC</v>
          </cell>
          <cell r="C493">
            <v>3</v>
          </cell>
          <cell r="D493">
            <v>3</v>
          </cell>
          <cell r="E493">
            <v>37683</v>
          </cell>
          <cell r="F493">
            <v>0.19</v>
          </cell>
          <cell r="G493">
            <v>0.1875</v>
          </cell>
          <cell r="H493">
            <v>124</v>
          </cell>
          <cell r="I493">
            <v>0</v>
          </cell>
          <cell r="J493">
            <v>0</v>
          </cell>
        </row>
        <row r="494">
          <cell r="A494" t="str">
            <v/>
          </cell>
          <cell r="B494" t="str">
            <v>TC</v>
          </cell>
          <cell r="C494">
            <v>11</v>
          </cell>
          <cell r="D494">
            <v>3</v>
          </cell>
          <cell r="E494">
            <v>37928</v>
          </cell>
          <cell r="F494">
            <v>0.23</v>
          </cell>
          <cell r="G494">
            <v>0.23</v>
          </cell>
          <cell r="H494">
            <v>0</v>
          </cell>
          <cell r="I494">
            <v>0</v>
          </cell>
          <cell r="J494">
            <v>0</v>
          </cell>
        </row>
        <row r="495">
          <cell r="A495" t="str">
            <v/>
          </cell>
          <cell r="B495" t="str">
            <v>TC</v>
          </cell>
          <cell r="C495">
            <v>12</v>
          </cell>
          <cell r="D495">
            <v>3</v>
          </cell>
          <cell r="E495">
            <v>37956</v>
          </cell>
          <cell r="F495">
            <v>0.23</v>
          </cell>
          <cell r="G495">
            <v>0.23</v>
          </cell>
          <cell r="H495">
            <v>0</v>
          </cell>
          <cell r="I495">
            <v>0</v>
          </cell>
          <cell r="J495">
            <v>0</v>
          </cell>
        </row>
        <row r="496">
          <cell r="A496" t="str">
            <v/>
          </cell>
          <cell r="B496" t="str">
            <v>TC</v>
          </cell>
          <cell r="C496">
            <v>1</v>
          </cell>
          <cell r="D496">
            <v>4</v>
          </cell>
          <cell r="E496">
            <v>37988</v>
          </cell>
          <cell r="F496">
            <v>0.23</v>
          </cell>
          <cell r="G496">
            <v>0.23</v>
          </cell>
          <cell r="H496">
            <v>0</v>
          </cell>
          <cell r="I496">
            <v>0</v>
          </cell>
          <cell r="J496">
            <v>0</v>
          </cell>
        </row>
        <row r="497">
          <cell r="A497" t="str">
            <v/>
          </cell>
        </row>
        <row r="498">
          <cell r="A498" t="str">
            <v/>
          </cell>
        </row>
      </sheetData>
      <sheetData sheetId="3" refreshError="1">
        <row r="14">
          <cell r="A14" t="str">
            <v>Rate</v>
          </cell>
        </row>
      </sheetData>
      <sheetData sheetId="4" refreshError="1"/>
      <sheetData sheetId="5" refreshError="1"/>
      <sheetData sheetId="6" refreshError="1"/>
      <sheetData sheetId="7" refreshError="1">
        <row r="2">
          <cell r="N2">
            <v>1</v>
          </cell>
        </row>
        <row r="3">
          <cell r="AW3">
            <v>35</v>
          </cell>
          <cell r="AX3">
            <v>36</v>
          </cell>
          <cell r="AY3">
            <v>37</v>
          </cell>
          <cell r="AZ3">
            <v>38</v>
          </cell>
          <cell r="BA3">
            <v>39</v>
          </cell>
          <cell r="BB3">
            <v>40</v>
          </cell>
          <cell r="BC3">
            <v>41</v>
          </cell>
          <cell r="BD3">
            <v>42</v>
          </cell>
          <cell r="BE3">
            <v>43</v>
          </cell>
          <cell r="BF3">
            <v>44</v>
          </cell>
          <cell r="BG3">
            <v>45</v>
          </cell>
          <cell r="BH3">
            <v>46</v>
          </cell>
          <cell r="BI3">
            <v>47</v>
          </cell>
          <cell r="BJ3">
            <v>48</v>
          </cell>
          <cell r="BN3">
            <v>0</v>
          </cell>
          <cell r="BO3">
            <v>1</v>
          </cell>
          <cell r="BP3">
            <v>2</v>
          </cell>
          <cell r="BQ3">
            <v>3</v>
          </cell>
          <cell r="BR3">
            <v>4</v>
          </cell>
          <cell r="BS3">
            <v>5</v>
          </cell>
          <cell r="BT3">
            <v>6</v>
          </cell>
          <cell r="BU3">
            <v>7</v>
          </cell>
          <cell r="BV3">
            <v>8</v>
          </cell>
          <cell r="BW3">
            <v>9</v>
          </cell>
          <cell r="BX3">
            <v>10</v>
          </cell>
          <cell r="BY3">
            <v>11</v>
          </cell>
          <cell r="BZ3">
            <v>12</v>
          </cell>
          <cell r="CA3">
            <v>13</v>
          </cell>
          <cell r="CB3">
            <v>14</v>
          </cell>
        </row>
        <row r="4">
          <cell r="AW4">
            <v>4.383</v>
          </cell>
          <cell r="AX4">
            <v>4.383</v>
          </cell>
          <cell r="AY4">
            <v>4.383</v>
          </cell>
          <cell r="AZ4">
            <v>4.383</v>
          </cell>
          <cell r="BA4">
            <v>4.383</v>
          </cell>
          <cell r="BB4">
            <v>4.383</v>
          </cell>
          <cell r="BC4">
            <v>4.383</v>
          </cell>
          <cell r="BD4">
            <v>4.383</v>
          </cell>
          <cell r="BE4">
            <v>4.383</v>
          </cell>
          <cell r="BF4">
            <v>4.383</v>
          </cell>
          <cell r="BG4">
            <v>4.383</v>
          </cell>
          <cell r="BH4">
            <v>4.383</v>
          </cell>
          <cell r="BI4">
            <v>4.383</v>
          </cell>
          <cell r="BJ4">
            <v>4.383</v>
          </cell>
          <cell r="BM4">
            <v>37652</v>
          </cell>
          <cell r="BN4">
            <v>1</v>
          </cell>
          <cell r="BO4">
            <v>1</v>
          </cell>
          <cell r="BP4">
            <v>1.0036638424547744</v>
          </cell>
          <cell r="BQ4">
            <v>1.0106840891621829</v>
          </cell>
          <cell r="BR4">
            <v>1.0228108045038213</v>
          </cell>
          <cell r="BS4">
            <v>1.0333852029990098</v>
          </cell>
          <cell r="BT4">
            <v>1.0405571162901122</v>
          </cell>
          <cell r="BU4">
            <v>1.0450287816342521</v>
          </cell>
          <cell r="BV4">
            <v>1.04809445523838</v>
          </cell>
          <cell r="BW4">
            <v>1.0510511310649864</v>
          </cell>
          <cell r="BX4">
            <v>1.053428509625784</v>
          </cell>
          <cell r="BY4">
            <v>1.0517670157068064</v>
          </cell>
          <cell r="BZ4">
            <v>1.0476038720471657</v>
          </cell>
          <cell r="CA4">
            <v>1.0429219899696163</v>
          </cell>
          <cell r="CB4">
            <v>1.0412339645693343</v>
          </cell>
        </row>
        <row r="5">
          <cell r="AW5">
            <v>4.351</v>
          </cell>
          <cell r="AX5">
            <v>4.351</v>
          </cell>
          <cell r="AY5">
            <v>4.351</v>
          </cell>
          <cell r="AZ5">
            <v>4.351</v>
          </cell>
          <cell r="BA5">
            <v>4.351</v>
          </cell>
          <cell r="BB5">
            <v>4.351</v>
          </cell>
          <cell r="BC5">
            <v>4.351</v>
          </cell>
          <cell r="BD5">
            <v>4.351</v>
          </cell>
          <cell r="BE5">
            <v>4.351</v>
          </cell>
          <cell r="BF5">
            <v>4.351</v>
          </cell>
          <cell r="BG5">
            <v>4.351</v>
          </cell>
          <cell r="BH5">
            <v>4.351</v>
          </cell>
          <cell r="BI5">
            <v>4.351</v>
          </cell>
          <cell r="BJ5">
            <v>4.351</v>
          </cell>
          <cell r="BM5">
            <v>37680</v>
          </cell>
          <cell r="BN5">
            <v>2</v>
          </cell>
          <cell r="BO5" t="str">
            <v/>
          </cell>
          <cell r="BP5">
            <v>0.99633615754522553</v>
          </cell>
          <cell r="BQ5">
            <v>1.0033051498847041</v>
          </cell>
          <cell r="BR5">
            <v>1.0153433288606266</v>
          </cell>
          <cell r="BS5">
            <v>1.0258405243551658</v>
          </cell>
          <cell r="BT5">
            <v>1.0329600759704034</v>
          </cell>
          <cell r="BU5">
            <v>1.0373990939745905</v>
          </cell>
          <cell r="BV5">
            <v>1.0404423852936782</v>
          </cell>
          <cell r="BW5">
            <v>1.0433774746209801</v>
          </cell>
          <cell r="BX5">
            <v>1.045737496094407</v>
          </cell>
          <cell r="BY5">
            <v>1.0440881326352531</v>
          </cell>
          <cell r="BZ5">
            <v>1.039955383818667</v>
          </cell>
          <cell r="CA5">
            <v>1.0353076838598676</v>
          </cell>
          <cell r="CB5">
            <v>1.0336319826240414</v>
          </cell>
        </row>
        <row r="6">
          <cell r="AW6">
            <v>4.2759999999999998</v>
          </cell>
          <cell r="AX6">
            <v>4.2759999999999998</v>
          </cell>
          <cell r="AY6">
            <v>4.2759999999999998</v>
          </cell>
          <cell r="AZ6">
            <v>4.2759999999999998</v>
          </cell>
          <cell r="BA6">
            <v>4.2759999999999998</v>
          </cell>
          <cell r="BB6">
            <v>4.2759999999999998</v>
          </cell>
          <cell r="BC6">
            <v>4.2759999999999998</v>
          </cell>
          <cell r="BD6">
            <v>4.2759999999999998</v>
          </cell>
          <cell r="BE6">
            <v>4.2759999999999998</v>
          </cell>
          <cell r="BF6">
            <v>4.2759999999999998</v>
          </cell>
          <cell r="BG6">
            <v>4.2759999999999998</v>
          </cell>
          <cell r="BH6">
            <v>4.2759999999999998</v>
          </cell>
          <cell r="BI6">
            <v>4.2759999999999998</v>
          </cell>
          <cell r="BJ6">
            <v>4.2759999999999998</v>
          </cell>
          <cell r="BM6">
            <v>37711</v>
          </cell>
          <cell r="BN6">
            <v>3</v>
          </cell>
          <cell r="BO6" t="str">
            <v/>
          </cell>
          <cell r="BP6" t="str">
            <v/>
          </cell>
          <cell r="BQ6">
            <v>0.98601076095311291</v>
          </cell>
          <cell r="BR6">
            <v>0.99784143282188908</v>
          </cell>
          <cell r="BS6">
            <v>1.0081576837836563</v>
          </cell>
          <cell r="BT6">
            <v>1.0151545127210859</v>
          </cell>
          <cell r="BU6">
            <v>1.0195170135222591</v>
          </cell>
          <cell r="BV6">
            <v>1.0225078463607831</v>
          </cell>
          <cell r="BW6">
            <v>1.0253923423303402</v>
          </cell>
          <cell r="BX6">
            <v>1.0277116831302424</v>
          </cell>
          <cell r="BY6">
            <v>1.0260907504363002</v>
          </cell>
          <cell r="BZ6">
            <v>1.0220292395331234</v>
          </cell>
          <cell r="CA6">
            <v>1.0174616539151446</v>
          </cell>
          <cell r="CB6">
            <v>1.0158148374397611</v>
          </cell>
        </row>
        <row r="7">
          <cell r="AW7">
            <v>4.1310000000000002</v>
          </cell>
          <cell r="AX7">
            <v>4.1310000000000002</v>
          </cell>
          <cell r="AY7">
            <v>4.1310000000000002</v>
          </cell>
          <cell r="AZ7">
            <v>4.1310000000000002</v>
          </cell>
          <cell r="BA7">
            <v>4.1310000000000002</v>
          </cell>
          <cell r="BB7">
            <v>4.1310000000000002</v>
          </cell>
          <cell r="BC7">
            <v>4.1310000000000002</v>
          </cell>
          <cell r="BD7">
            <v>4.1310000000000002</v>
          </cell>
          <cell r="BE7">
            <v>4.1310000000000002</v>
          </cell>
          <cell r="BF7">
            <v>4.1310000000000002</v>
          </cell>
          <cell r="BG7">
            <v>4.1310000000000002</v>
          </cell>
          <cell r="BH7">
            <v>4.1310000000000002</v>
          </cell>
          <cell r="BI7">
            <v>4.1310000000000002</v>
          </cell>
          <cell r="BJ7">
            <v>4.1310000000000002</v>
          </cell>
          <cell r="BM7">
            <v>37741</v>
          </cell>
          <cell r="BN7">
            <v>4</v>
          </cell>
          <cell r="BO7" t="str">
            <v/>
          </cell>
          <cell r="BP7" t="str">
            <v/>
          </cell>
          <cell r="BQ7" t="str">
            <v/>
          </cell>
          <cell r="BR7">
            <v>0.9640044338136633</v>
          </cell>
          <cell r="BS7">
            <v>0.97397085867873834</v>
          </cell>
          <cell r="BT7">
            <v>0.9807304237724056</v>
          </cell>
          <cell r="BU7">
            <v>0.98494499131441826</v>
          </cell>
          <cell r="BV7">
            <v>0.98783440442385306</v>
          </cell>
          <cell r="BW7">
            <v>0.99062108656843684</v>
          </cell>
          <cell r="BX7">
            <v>0.9928617780661908</v>
          </cell>
          <cell r="BY7">
            <v>0.99129581151832469</v>
          </cell>
          <cell r="BZ7">
            <v>0.98737202724773943</v>
          </cell>
          <cell r="CA7">
            <v>0.98295932935534669</v>
          </cell>
          <cell r="CB7">
            <v>0.98136835675015288</v>
          </cell>
        </row>
        <row r="8">
          <cell r="AW8">
            <v>4.0659999999999998</v>
          </cell>
          <cell r="AX8">
            <v>4.0659999999999998</v>
          </cell>
          <cell r="AY8">
            <v>4.0659999999999998</v>
          </cell>
          <cell r="AZ8">
            <v>4.0659999999999998</v>
          </cell>
          <cell r="BA8">
            <v>4.0659999999999998</v>
          </cell>
          <cell r="BB8">
            <v>4.0659999999999998</v>
          </cell>
          <cell r="BC8">
            <v>4.0659999999999998</v>
          </cell>
          <cell r="BD8">
            <v>4.0659999999999998</v>
          </cell>
          <cell r="BE8">
            <v>4.0659999999999998</v>
          </cell>
          <cell r="BF8">
            <v>4.0659999999999998</v>
          </cell>
          <cell r="BG8">
            <v>4.0659999999999998</v>
          </cell>
          <cell r="BH8">
            <v>4.0659999999999998</v>
          </cell>
          <cell r="BI8">
            <v>4.0659999999999998</v>
          </cell>
          <cell r="BJ8">
            <v>4.0659999999999998</v>
          </cell>
          <cell r="BM8">
            <v>37772</v>
          </cell>
          <cell r="BN8">
            <v>5</v>
          </cell>
          <cell r="BO8" t="str">
            <v/>
          </cell>
          <cell r="BP8" t="str">
            <v/>
          </cell>
          <cell r="BQ8" t="str">
            <v/>
          </cell>
          <cell r="BR8" t="str">
            <v/>
          </cell>
          <cell r="BS8">
            <v>0.95864573018343002</v>
          </cell>
          <cell r="BT8">
            <v>0.96529893562299707</v>
          </cell>
          <cell r="BU8">
            <v>0.96944718825573084</v>
          </cell>
          <cell r="BV8">
            <v>0.97229113734867734</v>
          </cell>
          <cell r="BW8">
            <v>0.97503397191654895</v>
          </cell>
          <cell r="BX8">
            <v>0.9772394068305813</v>
          </cell>
          <cell r="BY8">
            <v>0.97569808027923211</v>
          </cell>
          <cell r="BZ8">
            <v>0.97183603553360154</v>
          </cell>
          <cell r="CA8">
            <v>0.96749277006991996</v>
          </cell>
          <cell r="CB8">
            <v>0.96592683092377662</v>
          </cell>
        </row>
        <row r="9">
          <cell r="AW9">
            <v>4.0659999999999998</v>
          </cell>
          <cell r="AX9">
            <v>4.0659999999999998</v>
          </cell>
          <cell r="AY9">
            <v>4.0659999999999998</v>
          </cell>
          <cell r="AZ9">
            <v>4.0659999999999998</v>
          </cell>
          <cell r="BA9">
            <v>4.0659999999999998</v>
          </cell>
          <cell r="BB9">
            <v>4.0659999999999998</v>
          </cell>
          <cell r="BC9">
            <v>4.0659999999999998</v>
          </cell>
          <cell r="BD9">
            <v>4.0659999999999998</v>
          </cell>
          <cell r="BE9">
            <v>4.0659999999999998</v>
          </cell>
          <cell r="BF9">
            <v>4.0659999999999998</v>
          </cell>
          <cell r="BG9">
            <v>4.0659999999999998</v>
          </cell>
          <cell r="BH9">
            <v>4.0659999999999998</v>
          </cell>
          <cell r="BI9">
            <v>4.0659999999999998</v>
          </cell>
          <cell r="BJ9">
            <v>4.0659999999999998</v>
          </cell>
          <cell r="BM9">
            <v>37802</v>
          </cell>
          <cell r="BN9">
            <v>6</v>
          </cell>
          <cell r="BO9" t="str">
            <v/>
          </cell>
          <cell r="BP9" t="str">
            <v/>
          </cell>
          <cell r="BQ9" t="str">
            <v/>
          </cell>
          <cell r="BR9" t="str">
            <v/>
          </cell>
          <cell r="BS9" t="str">
            <v/>
          </cell>
          <cell r="BT9">
            <v>0.96529893562299707</v>
          </cell>
          <cell r="BU9">
            <v>0.96944718825573084</v>
          </cell>
          <cell r="BV9">
            <v>0.97229113734867734</v>
          </cell>
          <cell r="BW9">
            <v>0.97503397191654895</v>
          </cell>
          <cell r="BX9">
            <v>0.9772394068305813</v>
          </cell>
          <cell r="BY9">
            <v>0.97569808027923211</v>
          </cell>
          <cell r="BZ9">
            <v>0.97183603553360154</v>
          </cell>
          <cell r="CA9">
            <v>0.96749277006991996</v>
          </cell>
          <cell r="CB9">
            <v>0.96592683092377662</v>
          </cell>
        </row>
        <row r="10">
          <cell r="AW10">
            <v>4.0860000000000003</v>
          </cell>
          <cell r="AX10">
            <v>4.0860000000000003</v>
          </cell>
          <cell r="AY10">
            <v>4.0860000000000003</v>
          </cell>
          <cell r="AZ10">
            <v>4.0860000000000003</v>
          </cell>
          <cell r="BA10">
            <v>4.0860000000000003</v>
          </cell>
          <cell r="BB10">
            <v>4.0860000000000003</v>
          </cell>
          <cell r="BC10">
            <v>4.0860000000000003</v>
          </cell>
          <cell r="BD10">
            <v>4.0860000000000003</v>
          </cell>
          <cell r="BE10">
            <v>4.0860000000000003</v>
          </cell>
          <cell r="BF10">
            <v>4.0860000000000003</v>
          </cell>
          <cell r="BG10">
            <v>4.0860000000000003</v>
          </cell>
          <cell r="BH10">
            <v>4.0860000000000003</v>
          </cell>
          <cell r="BI10">
            <v>4.0860000000000003</v>
          </cell>
          <cell r="BJ10">
            <v>4.0860000000000003</v>
          </cell>
          <cell r="BM10">
            <v>37833</v>
          </cell>
          <cell r="BN10">
            <v>7</v>
          </cell>
          <cell r="BO10" t="str">
            <v/>
          </cell>
          <cell r="BP10" t="str">
            <v/>
          </cell>
          <cell r="BQ10" t="str">
            <v/>
          </cell>
          <cell r="BR10" t="str">
            <v/>
          </cell>
          <cell r="BS10" t="str">
            <v/>
          </cell>
          <cell r="BT10" t="str">
            <v/>
          </cell>
          <cell r="BU10">
            <v>0.97421574304301939</v>
          </cell>
          <cell r="BV10">
            <v>0.97707368106411607</v>
          </cell>
          <cell r="BW10">
            <v>0.979830007194053</v>
          </cell>
          <cell r="BX10">
            <v>0.98204629028769197</v>
          </cell>
          <cell r="BY10">
            <v>0.98049738219895299</v>
          </cell>
          <cell r="BZ10">
            <v>0.97661634067641323</v>
          </cell>
          <cell r="CA10">
            <v>0.97225171138851296</v>
          </cell>
          <cell r="CB10">
            <v>0.97067806963958481</v>
          </cell>
        </row>
        <row r="11">
          <cell r="AW11">
            <v>4.0960000000000001</v>
          </cell>
          <cell r="AX11">
            <v>4.0960000000000001</v>
          </cell>
          <cell r="AY11">
            <v>4.0960000000000001</v>
          </cell>
          <cell r="AZ11">
            <v>4.0960000000000001</v>
          </cell>
          <cell r="BA11">
            <v>4.0960000000000001</v>
          </cell>
          <cell r="BB11">
            <v>4.0960000000000001</v>
          </cell>
          <cell r="BC11">
            <v>4.0960000000000001</v>
          </cell>
          <cell r="BD11">
            <v>4.0960000000000001</v>
          </cell>
          <cell r="BE11">
            <v>4.0960000000000001</v>
          </cell>
          <cell r="BF11">
            <v>4.0960000000000001</v>
          </cell>
          <cell r="BG11">
            <v>4.0960000000000001</v>
          </cell>
          <cell r="BH11">
            <v>4.0960000000000001</v>
          </cell>
          <cell r="BI11">
            <v>4.0960000000000001</v>
          </cell>
          <cell r="BJ11">
            <v>4.0960000000000001</v>
          </cell>
          <cell r="BM11">
            <v>37864</v>
          </cell>
          <cell r="BN11">
            <v>8</v>
          </cell>
          <cell r="BO11" t="str">
            <v/>
          </cell>
          <cell r="BP11" t="str">
            <v/>
          </cell>
          <cell r="BQ11" t="str">
            <v/>
          </cell>
          <cell r="BR11" t="str">
            <v/>
          </cell>
          <cell r="BS11" t="str">
            <v/>
          </cell>
          <cell r="BT11" t="str">
            <v/>
          </cell>
          <cell r="BU11" t="str">
            <v/>
          </cell>
          <cell r="BV11">
            <v>0.97946495292183533</v>
          </cell>
          <cell r="BW11">
            <v>0.98222802483280491</v>
          </cell>
          <cell r="BX11">
            <v>0.98444973201624719</v>
          </cell>
          <cell r="BY11">
            <v>0.98289703315881338</v>
          </cell>
          <cell r="BZ11">
            <v>0.97900649324781897</v>
          </cell>
          <cell r="CA11">
            <v>0.9746311820478093</v>
          </cell>
          <cell r="CB11">
            <v>0.97305368899748879</v>
          </cell>
        </row>
        <row r="12">
          <cell r="AW12">
            <v>4.0759999999999996</v>
          </cell>
          <cell r="AX12">
            <v>4.0759999999999996</v>
          </cell>
          <cell r="AY12">
            <v>4.0759999999999996</v>
          </cell>
          <cell r="AZ12">
            <v>4.0759999999999996</v>
          </cell>
          <cell r="BA12">
            <v>4.0759999999999996</v>
          </cell>
          <cell r="BB12">
            <v>4.0759999999999996</v>
          </cell>
          <cell r="BC12">
            <v>4.0759999999999996</v>
          </cell>
          <cell r="BD12">
            <v>4.0759999999999996</v>
          </cell>
          <cell r="BE12">
            <v>4.0759999999999996</v>
          </cell>
          <cell r="BF12">
            <v>4.0759999999999996</v>
          </cell>
          <cell r="BG12">
            <v>4.0759999999999996</v>
          </cell>
          <cell r="BH12">
            <v>4.0759999999999996</v>
          </cell>
          <cell r="BI12">
            <v>4.0759999999999996</v>
          </cell>
          <cell r="BJ12">
            <v>4.0759999999999996</v>
          </cell>
          <cell r="BM12">
            <v>37894</v>
          </cell>
          <cell r="BN12">
            <v>9</v>
          </cell>
          <cell r="BO12" t="str">
            <v/>
          </cell>
          <cell r="BP12" t="str">
            <v/>
          </cell>
          <cell r="BQ12" t="str">
            <v/>
          </cell>
          <cell r="BR12" t="str">
            <v/>
          </cell>
          <cell r="BS12" t="str">
            <v/>
          </cell>
          <cell r="BT12" t="str">
            <v/>
          </cell>
          <cell r="BU12" t="str">
            <v/>
          </cell>
          <cell r="BV12" t="str">
            <v/>
          </cell>
          <cell r="BW12">
            <v>0.97743198955530086</v>
          </cell>
          <cell r="BX12">
            <v>0.97964284855913653</v>
          </cell>
          <cell r="BY12">
            <v>0.97809773123909249</v>
          </cell>
          <cell r="BZ12">
            <v>0.97422618810500727</v>
          </cell>
          <cell r="CA12">
            <v>0.9698722407292163</v>
          </cell>
          <cell r="CB12">
            <v>0.9683024502816806</v>
          </cell>
        </row>
        <row r="13">
          <cell r="AW13">
            <v>4.0759999999999996</v>
          </cell>
          <cell r="AX13">
            <v>4.0759999999999996</v>
          </cell>
          <cell r="AY13">
            <v>4.0759999999999996</v>
          </cell>
          <cell r="AZ13">
            <v>4.0759999999999996</v>
          </cell>
          <cell r="BA13">
            <v>4.0759999999999996</v>
          </cell>
          <cell r="BB13">
            <v>4.0759999999999996</v>
          </cell>
          <cell r="BC13">
            <v>4.0759999999999996</v>
          </cell>
          <cell r="BD13">
            <v>4.0759999999999996</v>
          </cell>
          <cell r="BE13">
            <v>4.0759999999999996</v>
          </cell>
          <cell r="BF13">
            <v>4.0759999999999996</v>
          </cell>
          <cell r="BG13">
            <v>4.0759999999999996</v>
          </cell>
          <cell r="BH13">
            <v>4.0759999999999996</v>
          </cell>
          <cell r="BI13">
            <v>4.0759999999999996</v>
          </cell>
          <cell r="BJ13">
            <v>4.0759999999999996</v>
          </cell>
          <cell r="BM13">
            <v>37925</v>
          </cell>
          <cell r="BN13">
            <v>10</v>
          </cell>
          <cell r="BO13" t="str">
            <v/>
          </cell>
          <cell r="BP13" t="str">
            <v/>
          </cell>
          <cell r="BQ13" t="str">
            <v/>
          </cell>
          <cell r="BR13" t="str">
            <v/>
          </cell>
          <cell r="BS13" t="str">
            <v/>
          </cell>
          <cell r="BT13" t="str">
            <v/>
          </cell>
          <cell r="BU13" t="str">
            <v/>
          </cell>
          <cell r="BV13" t="str">
            <v/>
          </cell>
          <cell r="BW13" t="str">
            <v/>
          </cell>
          <cell r="BX13">
            <v>0.97964284855913653</v>
          </cell>
          <cell r="BY13">
            <v>0.97809773123909249</v>
          </cell>
          <cell r="BZ13">
            <v>0.97422618810500727</v>
          </cell>
          <cell r="CA13">
            <v>0.9698722407292163</v>
          </cell>
          <cell r="CB13">
            <v>0.9683024502816806</v>
          </cell>
        </row>
        <row r="14">
          <cell r="AW14">
            <v>4.2329999999999997</v>
          </cell>
          <cell r="AX14">
            <v>4.2329999999999997</v>
          </cell>
          <cell r="AY14">
            <v>4.2329999999999997</v>
          </cell>
          <cell r="AZ14">
            <v>4.2329999999999997</v>
          </cell>
          <cell r="BA14">
            <v>4.2329999999999997</v>
          </cell>
          <cell r="BB14">
            <v>4.2329999999999997</v>
          </cell>
          <cell r="BC14">
            <v>4.2329999999999997</v>
          </cell>
          <cell r="BD14">
            <v>4.2329999999999997</v>
          </cell>
          <cell r="BE14">
            <v>4.2329999999999997</v>
          </cell>
          <cell r="BF14">
            <v>4.2329999999999997</v>
          </cell>
          <cell r="BG14">
            <v>4.2329999999999997</v>
          </cell>
          <cell r="BH14">
            <v>4.2329999999999997</v>
          </cell>
          <cell r="BI14">
            <v>4.2329999999999997</v>
          </cell>
          <cell r="BJ14">
            <v>4.2329999999999997</v>
          </cell>
          <cell r="BM14">
            <v>37955</v>
          </cell>
          <cell r="BN14">
            <v>11</v>
          </cell>
          <cell r="BO14" t="str">
            <v/>
          </cell>
          <cell r="BP14" t="str">
            <v/>
          </cell>
          <cell r="BQ14" t="str">
            <v/>
          </cell>
          <cell r="BR14" t="str">
            <v/>
          </cell>
          <cell r="BS14" t="str">
            <v/>
          </cell>
          <cell r="BT14" t="str">
            <v/>
          </cell>
          <cell r="BU14" t="str">
            <v/>
          </cell>
          <cell r="BV14" t="str">
            <v/>
          </cell>
          <cell r="BW14" t="str">
            <v/>
          </cell>
          <cell r="BX14" t="str">
            <v/>
          </cell>
          <cell r="BY14">
            <v>1.0157722513089005</v>
          </cell>
          <cell r="BZ14">
            <v>1.0117515834760784</v>
          </cell>
          <cell r="CA14">
            <v>1.0072299300801699</v>
          </cell>
          <cell r="CB14">
            <v>1.0055996742007738</v>
          </cell>
        </row>
        <row r="15">
          <cell r="AW15">
            <v>4.3659999999999997</v>
          </cell>
          <cell r="AX15">
            <v>4.3659999999999997</v>
          </cell>
          <cell r="AY15">
            <v>4.3659999999999997</v>
          </cell>
          <cell r="AZ15">
            <v>4.3659999999999997</v>
          </cell>
          <cell r="BA15">
            <v>4.3659999999999997</v>
          </cell>
          <cell r="BB15">
            <v>4.3659999999999997</v>
          </cell>
          <cell r="BC15">
            <v>4.3659999999999997</v>
          </cell>
          <cell r="BD15">
            <v>4.3659999999999997</v>
          </cell>
          <cell r="BE15">
            <v>4.3660000000000005</v>
          </cell>
          <cell r="BF15">
            <v>4.3659999999999997</v>
          </cell>
          <cell r="BG15">
            <v>4.3659999999999997</v>
          </cell>
          <cell r="BH15">
            <v>4.3659999999999997</v>
          </cell>
          <cell r="BI15">
            <v>4.3659999999999997</v>
          </cell>
          <cell r="BJ15">
            <v>4.3659999999999997</v>
          </cell>
          <cell r="BM15">
            <v>37986</v>
          </cell>
          <cell r="BN15">
            <v>12</v>
          </cell>
          <cell r="BO15" t="str">
            <v/>
          </cell>
          <cell r="BP15" t="str">
            <v/>
          </cell>
          <cell r="BQ15" t="str">
            <v/>
          </cell>
          <cell r="BR15" t="str">
            <v/>
          </cell>
          <cell r="BS15" t="str">
            <v/>
          </cell>
          <cell r="BT15" t="str">
            <v/>
          </cell>
          <cell r="BU15" t="str">
            <v/>
          </cell>
          <cell r="BV15" t="str">
            <v/>
          </cell>
          <cell r="BW15" t="str">
            <v/>
          </cell>
          <cell r="BX15" t="str">
            <v/>
          </cell>
          <cell r="BY15" t="str">
            <v/>
          </cell>
          <cell r="BZ15">
            <v>1.0435406126757758</v>
          </cell>
          <cell r="CA15">
            <v>1.0388768898488123</v>
          </cell>
          <cell r="CB15">
            <v>1.0371954116608972</v>
          </cell>
        </row>
        <row r="16">
          <cell r="AW16">
            <v>4.4279999999999999</v>
          </cell>
          <cell r="AX16">
            <v>4.4279999999999999</v>
          </cell>
          <cell r="AY16">
            <v>4.4279999999999999</v>
          </cell>
          <cell r="AZ16">
            <v>4.4279999999999999</v>
          </cell>
          <cell r="BA16">
            <v>4.4279999999999999</v>
          </cell>
          <cell r="BB16">
            <v>4.4279999999999999</v>
          </cell>
          <cell r="BC16">
            <v>4.4279999999999999</v>
          </cell>
          <cell r="BD16">
            <v>4.4279999999999999</v>
          </cell>
          <cell r="BE16">
            <v>4.4279999999999999</v>
          </cell>
          <cell r="BF16">
            <v>4.4279999999999999</v>
          </cell>
          <cell r="BG16">
            <v>4.4279999999999999</v>
          </cell>
          <cell r="BH16">
            <v>4.4279999999999999</v>
          </cell>
          <cell r="BI16">
            <v>4.4279999999999999</v>
          </cell>
          <cell r="BJ16">
            <v>4.4279999999999999</v>
          </cell>
          <cell r="BM16">
            <v>38017</v>
          </cell>
          <cell r="BN16">
            <v>13</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v>1.05362960793645</v>
          </cell>
          <cell r="CB16">
            <v>1.0519242516799023</v>
          </cell>
        </row>
        <row r="17">
          <cell r="AW17">
            <v>4.298</v>
          </cell>
          <cell r="AX17">
            <v>4.298</v>
          </cell>
          <cell r="AY17">
            <v>4.298</v>
          </cell>
          <cell r="AZ17">
            <v>4.298</v>
          </cell>
          <cell r="BA17">
            <v>4.298</v>
          </cell>
          <cell r="BB17">
            <v>4.298</v>
          </cell>
          <cell r="BC17">
            <v>4.298</v>
          </cell>
          <cell r="BD17">
            <v>4.298</v>
          </cell>
          <cell r="BE17">
            <v>4.298</v>
          </cell>
          <cell r="BF17">
            <v>4.298</v>
          </cell>
          <cell r="BG17">
            <v>4.298</v>
          </cell>
          <cell r="BH17">
            <v>4.298</v>
          </cell>
          <cell r="BI17">
            <v>4.298</v>
          </cell>
          <cell r="BJ17">
            <v>4.298</v>
          </cell>
          <cell r="BM17">
            <v>38046</v>
          </cell>
          <cell r="BN17">
            <v>14</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v>1.02104120002715</v>
          </cell>
        </row>
        <row r="18">
          <cell r="AW18">
            <v>4.1130000000000004</v>
          </cell>
          <cell r="AX18">
            <v>4.1130000000000004</v>
          </cell>
          <cell r="AY18">
            <v>4.1130000000000004</v>
          </cell>
          <cell r="AZ18">
            <v>4.1130000000000004</v>
          </cell>
          <cell r="BA18">
            <v>4.1130000000000004</v>
          </cell>
          <cell r="BB18">
            <v>4.1130000000000004</v>
          </cell>
          <cell r="BC18">
            <v>4.1130000000000004</v>
          </cell>
          <cell r="BD18">
            <v>4.1130000000000004</v>
          </cell>
          <cell r="BE18">
            <v>4.1130000000000004</v>
          </cell>
          <cell r="BF18">
            <v>4.1130000000000004</v>
          </cell>
          <cell r="BG18">
            <v>4.1130000000000004</v>
          </cell>
          <cell r="BH18">
            <v>4.1130000000000004</v>
          </cell>
          <cell r="BI18">
            <v>4.1130000000000004</v>
          </cell>
          <cell r="BJ18">
            <v>4.1130000000000004</v>
          </cell>
          <cell r="BM18">
            <v>38077</v>
          </cell>
          <cell r="BN18">
            <v>15</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row>
        <row r="19">
          <cell r="AW19">
            <v>3.8530000000000002</v>
          </cell>
          <cell r="AX19">
            <v>3.8530000000000002</v>
          </cell>
          <cell r="AY19">
            <v>3.8530000000000006</v>
          </cell>
          <cell r="AZ19">
            <v>3.8530000000000002</v>
          </cell>
          <cell r="BA19">
            <v>3.8530000000000002</v>
          </cell>
          <cell r="BB19">
            <v>3.8530000000000002</v>
          </cell>
          <cell r="BC19">
            <v>3.8530000000000002</v>
          </cell>
          <cell r="BD19">
            <v>3.8530000000000006</v>
          </cell>
          <cell r="BE19">
            <v>3.8530000000000002</v>
          </cell>
          <cell r="BF19">
            <v>3.8530000000000002</v>
          </cell>
          <cell r="BG19">
            <v>3.8530000000000002</v>
          </cell>
          <cell r="BH19">
            <v>3.8530000000000002</v>
          </cell>
          <cell r="BI19">
            <v>3.8530000000000002</v>
          </cell>
          <cell r="BJ19">
            <v>3.8530000000000002</v>
          </cell>
          <cell r="BM19">
            <v>38107</v>
          </cell>
          <cell r="BN19">
            <v>16</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row>
        <row r="20">
          <cell r="AW20">
            <v>3.7930000000000001</v>
          </cell>
          <cell r="AX20">
            <v>3.7930000000000006</v>
          </cell>
          <cell r="AY20">
            <v>3.7930000000000001</v>
          </cell>
          <cell r="AZ20">
            <v>3.7930000000000001</v>
          </cell>
          <cell r="BA20">
            <v>3.7929999999999997</v>
          </cell>
          <cell r="BB20">
            <v>3.7930000000000001</v>
          </cell>
          <cell r="BC20">
            <v>3.7930000000000006</v>
          </cell>
          <cell r="BD20">
            <v>3.7930000000000001</v>
          </cell>
          <cell r="BE20">
            <v>3.7930000000000001</v>
          </cell>
          <cell r="BF20">
            <v>3.7930000000000001</v>
          </cell>
          <cell r="BG20">
            <v>3.7930000000000001</v>
          </cell>
          <cell r="BH20">
            <v>3.7930000000000001</v>
          </cell>
          <cell r="BI20">
            <v>3.7930000000000001</v>
          </cell>
          <cell r="BJ20">
            <v>3.7930000000000001</v>
          </cell>
          <cell r="BM20">
            <v>38138</v>
          </cell>
          <cell r="BN20">
            <v>17</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row>
        <row r="21">
          <cell r="AW21">
            <v>3.7930000000000006</v>
          </cell>
          <cell r="AX21">
            <v>3.7930000000000001</v>
          </cell>
          <cell r="AY21">
            <v>3.7930000000000006</v>
          </cell>
          <cell r="AZ21">
            <v>3.7930000000000001</v>
          </cell>
          <cell r="BA21">
            <v>3.7930000000000001</v>
          </cell>
          <cell r="BB21">
            <v>3.7929999999999997</v>
          </cell>
          <cell r="BC21">
            <v>3.7930000000000001</v>
          </cell>
          <cell r="BD21">
            <v>3.7930000000000006</v>
          </cell>
          <cell r="BE21">
            <v>3.7930000000000001</v>
          </cell>
          <cell r="BF21">
            <v>3.7930000000000001</v>
          </cell>
          <cell r="BG21">
            <v>3.7930000000000001</v>
          </cell>
          <cell r="BH21">
            <v>3.7930000000000001</v>
          </cell>
          <cell r="BI21">
            <v>3.7930000000000001</v>
          </cell>
          <cell r="BJ21">
            <v>3.7930000000000001</v>
          </cell>
          <cell r="BM21">
            <v>38168</v>
          </cell>
          <cell r="BN21">
            <v>18</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row>
        <row r="22">
          <cell r="AW22">
            <v>3.8029999999999999</v>
          </cell>
          <cell r="AX22">
            <v>3.8029999999999999</v>
          </cell>
          <cell r="AY22">
            <v>3.8029999999999995</v>
          </cell>
          <cell r="AZ22">
            <v>3.8030000000000004</v>
          </cell>
          <cell r="BA22">
            <v>3.8029999999999999</v>
          </cell>
          <cell r="BB22">
            <v>3.8029999999999999</v>
          </cell>
          <cell r="BC22">
            <v>3.8029999999999999</v>
          </cell>
          <cell r="BD22">
            <v>3.8029999999999999</v>
          </cell>
          <cell r="BE22">
            <v>3.8029999999999995</v>
          </cell>
          <cell r="BF22">
            <v>3.8029999999999999</v>
          </cell>
          <cell r="BG22">
            <v>3.8029999999999999</v>
          </cell>
          <cell r="BH22">
            <v>3.8029999999999999</v>
          </cell>
          <cell r="BI22">
            <v>3.8029999999999999</v>
          </cell>
          <cell r="BJ22">
            <v>3.8029999999999999</v>
          </cell>
          <cell r="BM22">
            <v>38199</v>
          </cell>
          <cell r="BN22">
            <v>19</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row>
        <row r="23">
          <cell r="AW23">
            <v>3.8130000000000002</v>
          </cell>
          <cell r="AX23">
            <v>3.8130000000000002</v>
          </cell>
          <cell r="AY23">
            <v>3.8129999999999997</v>
          </cell>
          <cell r="AZ23">
            <v>3.8130000000000002</v>
          </cell>
          <cell r="BA23">
            <v>3.8130000000000002</v>
          </cell>
          <cell r="BB23">
            <v>3.8130000000000002</v>
          </cell>
          <cell r="BC23">
            <v>3.8130000000000002</v>
          </cell>
          <cell r="BD23">
            <v>3.8130000000000006</v>
          </cell>
          <cell r="BE23">
            <v>3.8129999999999997</v>
          </cell>
          <cell r="BF23">
            <v>3.8130000000000002</v>
          </cell>
          <cell r="BG23">
            <v>3.8130000000000002</v>
          </cell>
          <cell r="BH23">
            <v>3.8130000000000002</v>
          </cell>
          <cell r="BI23">
            <v>3.8130000000000002</v>
          </cell>
          <cell r="BJ23">
            <v>3.8130000000000002</v>
          </cell>
          <cell r="BM23">
            <v>38230</v>
          </cell>
          <cell r="BN23">
            <v>20</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row>
        <row r="24">
          <cell r="AW24">
            <v>3.7979999999999996</v>
          </cell>
          <cell r="AX24">
            <v>3.798</v>
          </cell>
          <cell r="AY24">
            <v>3.798</v>
          </cell>
          <cell r="AZ24">
            <v>3.798</v>
          </cell>
          <cell r="BA24">
            <v>3.798</v>
          </cell>
          <cell r="BB24">
            <v>3.7980000000000005</v>
          </cell>
          <cell r="BC24">
            <v>3.7980000000000005</v>
          </cell>
          <cell r="BD24">
            <v>3.7979999999999996</v>
          </cell>
          <cell r="BE24">
            <v>3.798</v>
          </cell>
          <cell r="BF24">
            <v>3.798</v>
          </cell>
          <cell r="BG24">
            <v>3.798</v>
          </cell>
          <cell r="BH24">
            <v>3.798</v>
          </cell>
          <cell r="BI24">
            <v>3.798</v>
          </cell>
          <cell r="BJ24">
            <v>3.798</v>
          </cell>
          <cell r="BM24">
            <v>38260</v>
          </cell>
          <cell r="BN24">
            <v>21</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row>
        <row r="25">
          <cell r="AW25">
            <v>3.823</v>
          </cell>
          <cell r="AX25">
            <v>3.823</v>
          </cell>
          <cell r="AY25">
            <v>3.823</v>
          </cell>
          <cell r="AZ25">
            <v>3.823</v>
          </cell>
          <cell r="BA25">
            <v>3.823</v>
          </cell>
          <cell r="BB25">
            <v>3.8229999999999995</v>
          </cell>
          <cell r="BC25">
            <v>3.823</v>
          </cell>
          <cell r="BD25">
            <v>3.8229999999999995</v>
          </cell>
          <cell r="BE25">
            <v>3.823</v>
          </cell>
          <cell r="BF25">
            <v>3.823</v>
          </cell>
          <cell r="BG25">
            <v>3.823</v>
          </cell>
          <cell r="BH25">
            <v>3.823</v>
          </cell>
          <cell r="BI25">
            <v>3.823</v>
          </cell>
          <cell r="BJ25">
            <v>3.823</v>
          </cell>
          <cell r="BM25">
            <v>38291</v>
          </cell>
          <cell r="BN25">
            <v>22</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row>
        <row r="26">
          <cell r="AW26">
            <v>3.9809999999999999</v>
          </cell>
          <cell r="AX26">
            <v>3.9809999999999999</v>
          </cell>
          <cell r="AY26">
            <v>3.9809999999999994</v>
          </cell>
          <cell r="AZ26">
            <v>3.9809999999999999</v>
          </cell>
          <cell r="BA26">
            <v>3.9809999999999999</v>
          </cell>
          <cell r="BB26">
            <v>3.9809999999999994</v>
          </cell>
          <cell r="BC26">
            <v>3.9809999999999999</v>
          </cell>
          <cell r="BD26">
            <v>3.9809999999999999</v>
          </cell>
          <cell r="BE26">
            <v>3.9810000000000003</v>
          </cell>
          <cell r="BF26">
            <v>3.9809999999999999</v>
          </cell>
          <cell r="BG26">
            <v>3.9809999999999999</v>
          </cell>
          <cell r="BH26">
            <v>3.9810000000000003</v>
          </cell>
          <cell r="BI26">
            <v>3.9809999999999999</v>
          </cell>
          <cell r="BJ26">
            <v>3.9809999999999999</v>
          </cell>
          <cell r="BM26">
            <v>38321</v>
          </cell>
          <cell r="BN26">
            <v>23</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row>
        <row r="27">
          <cell r="AW27">
            <v>4.1550000000000002</v>
          </cell>
          <cell r="AX27">
            <v>4.1550000000000002</v>
          </cell>
          <cell r="AY27">
            <v>4.1550000000000002</v>
          </cell>
          <cell r="AZ27">
            <v>4.1550000000000002</v>
          </cell>
          <cell r="BA27">
            <v>4.1550000000000002</v>
          </cell>
          <cell r="BB27">
            <v>4.1550000000000002</v>
          </cell>
          <cell r="BC27">
            <v>4.1550000000000002</v>
          </cell>
          <cell r="BD27">
            <v>4.1550000000000002</v>
          </cell>
          <cell r="BE27">
            <v>4.1550000000000002</v>
          </cell>
          <cell r="BF27">
            <v>4.1550000000000002</v>
          </cell>
          <cell r="BG27">
            <v>4.1550000000000002</v>
          </cell>
          <cell r="BH27">
            <v>4.1550000000000002</v>
          </cell>
          <cell r="BI27">
            <v>4.1550000000000002</v>
          </cell>
          <cell r="BJ27">
            <v>4.1550000000000002</v>
          </cell>
          <cell r="BM27">
            <v>38352</v>
          </cell>
          <cell r="BN27">
            <v>24</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row>
        <row r="28">
          <cell r="AW28">
            <v>4.2149999999999999</v>
          </cell>
          <cell r="AX28">
            <v>4.2149999999999999</v>
          </cell>
          <cell r="AY28">
            <v>4.2149999999999999</v>
          </cell>
          <cell r="AZ28">
            <v>4.2149999999999999</v>
          </cell>
          <cell r="BA28">
            <v>4.2149999999999999</v>
          </cell>
          <cell r="BB28">
            <v>4.2149999999999999</v>
          </cell>
          <cell r="BC28">
            <v>4.2149999999999999</v>
          </cell>
          <cell r="BD28">
            <v>4.2149999999999999</v>
          </cell>
          <cell r="BE28">
            <v>4.2149999999999999</v>
          </cell>
          <cell r="BF28">
            <v>4.2149999999999999</v>
          </cell>
          <cell r="BG28">
            <v>4.2149999999999999</v>
          </cell>
          <cell r="BH28">
            <v>4.2149999999999999</v>
          </cell>
          <cell r="BI28">
            <v>4.2149999999999999</v>
          </cell>
          <cell r="BJ28">
            <v>4.2149999999999999</v>
          </cell>
          <cell r="BM28">
            <v>38383</v>
          </cell>
          <cell r="BN28">
            <v>25</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row>
        <row r="29">
          <cell r="AW29">
            <v>4.1050000000000004</v>
          </cell>
          <cell r="AX29">
            <v>4.1050000000000004</v>
          </cell>
          <cell r="AY29">
            <v>4.1050000000000004</v>
          </cell>
          <cell r="AZ29">
            <v>4.1050000000000004</v>
          </cell>
          <cell r="BA29">
            <v>4.1050000000000004</v>
          </cell>
          <cell r="BB29">
            <v>4.1050000000000004</v>
          </cell>
          <cell r="BC29">
            <v>4.1050000000000004</v>
          </cell>
          <cell r="BD29">
            <v>4.1050000000000004</v>
          </cell>
          <cell r="BE29">
            <v>4.1050000000000004</v>
          </cell>
          <cell r="BF29">
            <v>4.1050000000000004</v>
          </cell>
          <cell r="BG29">
            <v>4.1050000000000004</v>
          </cell>
          <cell r="BH29">
            <v>4.1050000000000004</v>
          </cell>
          <cell r="BI29">
            <v>4.1050000000000004</v>
          </cell>
          <cell r="BJ29">
            <v>4.1050000000000004</v>
          </cell>
          <cell r="BM29">
            <v>38411</v>
          </cell>
          <cell r="BN29">
            <v>26</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row>
        <row r="30">
          <cell r="AW30">
            <v>3.9350000000000001</v>
          </cell>
          <cell r="AX30">
            <v>3.9350000000000001</v>
          </cell>
          <cell r="AY30">
            <v>3.9350000000000001</v>
          </cell>
          <cell r="AZ30">
            <v>3.9350000000000005</v>
          </cell>
          <cell r="BA30">
            <v>3.9350000000000001</v>
          </cell>
          <cell r="BB30">
            <v>3.9350000000000001</v>
          </cell>
          <cell r="BC30">
            <v>3.9350000000000001</v>
          </cell>
          <cell r="BD30">
            <v>3.9350000000000001</v>
          </cell>
          <cell r="BE30">
            <v>3.9350000000000001</v>
          </cell>
          <cell r="BF30">
            <v>3.9349999999999996</v>
          </cell>
          <cell r="BG30">
            <v>3.9350000000000001</v>
          </cell>
          <cell r="BH30">
            <v>3.9350000000000001</v>
          </cell>
          <cell r="BI30">
            <v>3.9350000000000001</v>
          </cell>
          <cell r="BJ30">
            <v>3.9350000000000001</v>
          </cell>
          <cell r="BM30">
            <v>38442</v>
          </cell>
          <cell r="BN30">
            <v>27</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row>
        <row r="31">
          <cell r="AW31">
            <v>3.6749999999999998</v>
          </cell>
          <cell r="AX31">
            <v>3.6749999999999998</v>
          </cell>
          <cell r="AY31">
            <v>3.6749999999999994</v>
          </cell>
          <cell r="AZ31">
            <v>3.6749999999999998</v>
          </cell>
          <cell r="BA31">
            <v>3.6749999999999998</v>
          </cell>
          <cell r="BB31">
            <v>3.6749999999999994</v>
          </cell>
          <cell r="BC31">
            <v>3.6749999999999998</v>
          </cell>
          <cell r="BD31">
            <v>3.6749999999999998</v>
          </cell>
          <cell r="BE31">
            <v>3.6749999999999998</v>
          </cell>
          <cell r="BF31">
            <v>3.6749999999999998</v>
          </cell>
          <cell r="BG31">
            <v>3.6749999999999998</v>
          </cell>
          <cell r="BH31">
            <v>3.6749999999999994</v>
          </cell>
          <cell r="BI31">
            <v>3.6750000000000003</v>
          </cell>
          <cell r="BJ31">
            <v>3.6749999999999998</v>
          </cell>
          <cell r="BM31">
            <v>38472</v>
          </cell>
          <cell r="BN31">
            <v>28</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row>
        <row r="32">
          <cell r="AW32">
            <v>3.61</v>
          </cell>
          <cell r="AX32">
            <v>3.61</v>
          </cell>
          <cell r="AY32">
            <v>3.61</v>
          </cell>
          <cell r="AZ32">
            <v>3.6100000000000003</v>
          </cell>
          <cell r="BA32">
            <v>3.6100000000000003</v>
          </cell>
          <cell r="BB32">
            <v>3.61</v>
          </cell>
          <cell r="BC32">
            <v>3.61</v>
          </cell>
          <cell r="BD32">
            <v>3.61</v>
          </cell>
          <cell r="BE32">
            <v>3.61</v>
          </cell>
          <cell r="BF32">
            <v>3.61</v>
          </cell>
          <cell r="BG32">
            <v>3.61</v>
          </cell>
          <cell r="BH32">
            <v>3.61</v>
          </cell>
          <cell r="BI32">
            <v>3.6100000000000003</v>
          </cell>
          <cell r="BJ32">
            <v>3.6100000000000003</v>
          </cell>
          <cell r="BM32">
            <v>38503</v>
          </cell>
          <cell r="BN32">
            <v>29</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row>
        <row r="33">
          <cell r="AW33">
            <v>3.625</v>
          </cell>
          <cell r="AX33">
            <v>3.625</v>
          </cell>
          <cell r="AY33">
            <v>3.625</v>
          </cell>
          <cell r="AZ33">
            <v>3.625</v>
          </cell>
          <cell r="BA33">
            <v>3.625</v>
          </cell>
          <cell r="BB33">
            <v>3.625</v>
          </cell>
          <cell r="BC33">
            <v>3.625</v>
          </cell>
          <cell r="BD33">
            <v>3.625</v>
          </cell>
          <cell r="BE33">
            <v>3.625</v>
          </cell>
          <cell r="BF33">
            <v>3.625</v>
          </cell>
          <cell r="BG33">
            <v>3.625</v>
          </cell>
          <cell r="BH33">
            <v>3.625</v>
          </cell>
          <cell r="BI33">
            <v>3.625</v>
          </cell>
          <cell r="BJ33">
            <v>3.625</v>
          </cell>
          <cell r="BM33">
            <v>38533</v>
          </cell>
          <cell r="BN33">
            <v>30</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row>
        <row r="34">
          <cell r="AW34">
            <v>3.66</v>
          </cell>
          <cell r="AX34">
            <v>3.66</v>
          </cell>
          <cell r="AY34">
            <v>3.66</v>
          </cell>
          <cell r="AZ34">
            <v>3.66</v>
          </cell>
          <cell r="BA34">
            <v>3.66</v>
          </cell>
          <cell r="BB34">
            <v>3.6599999999999997</v>
          </cell>
          <cell r="BC34">
            <v>3.66</v>
          </cell>
          <cell r="BD34">
            <v>3.6600000000000006</v>
          </cell>
          <cell r="BE34">
            <v>3.66</v>
          </cell>
          <cell r="BF34">
            <v>3.6599999999999997</v>
          </cell>
          <cell r="BG34">
            <v>3.66</v>
          </cell>
          <cell r="BH34">
            <v>3.6600000000000006</v>
          </cell>
          <cell r="BI34">
            <v>3.66</v>
          </cell>
          <cell r="BJ34">
            <v>3.66</v>
          </cell>
          <cell r="BM34">
            <v>38564</v>
          </cell>
          <cell r="BN34">
            <v>31</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row>
      </sheetData>
      <sheetData sheetId="8" refreshError="1">
        <row r="1">
          <cell r="A1" t="str">
            <v>Contract Symbol</v>
          </cell>
          <cell r="B1" t="str">
            <v>Month</v>
          </cell>
          <cell r="C1" t="str">
            <v>Yearend</v>
          </cell>
          <cell r="D1" t="str">
            <v>Type1</v>
          </cell>
          <cell r="E1" t="str">
            <v>Strike</v>
          </cell>
          <cell r="F1" t="str">
            <v>Expiration Date</v>
          </cell>
          <cell r="G1" t="str">
            <v>Todays Settle</v>
          </cell>
          <cell r="H1" t="str">
            <v>Previous Settle</v>
          </cell>
          <cell r="I1" t="str">
            <v>Estimated Volume</v>
          </cell>
          <cell r="J1" t="str">
            <v>Daily High</v>
          </cell>
          <cell r="K1" t="str">
            <v>Daily Low</v>
          </cell>
          <cell r="L1" t="str">
            <v>Year</v>
          </cell>
          <cell r="M1" t="str">
            <v>Implied Volatility2</v>
          </cell>
          <cell r="N1" t="str">
            <v>Underlying Symbol</v>
          </cell>
          <cell r="O1" t="str">
            <v>Underlying Price</v>
          </cell>
          <cell r="P1" t="str">
            <v>Type2</v>
          </cell>
        </row>
        <row r="2">
          <cell r="A2" t="str">
            <v>CG</v>
          </cell>
          <cell r="B2">
            <v>1</v>
          </cell>
          <cell r="C2">
            <v>3</v>
          </cell>
          <cell r="D2" t="str">
            <v>C</v>
          </cell>
          <cell r="E2">
            <v>3.75</v>
          </cell>
          <cell r="F2">
            <v>37608</v>
          </cell>
          <cell r="G2">
            <v>0.75</v>
          </cell>
          <cell r="H2">
            <v>0.6</v>
          </cell>
          <cell r="I2" t="str">
            <v>0          0</v>
          </cell>
          <cell r="J2">
            <v>0</v>
          </cell>
          <cell r="K2">
            <v>0</v>
          </cell>
          <cell r="L2">
            <v>2003</v>
          </cell>
          <cell r="M2" t="str">
            <v>No Trade</v>
          </cell>
          <cell r="N2" t="str">
            <v/>
          </cell>
          <cell r="O2" t="str">
            <v/>
          </cell>
          <cell r="P2" t="str">
            <v/>
          </cell>
        </row>
        <row r="3">
          <cell r="A3" t="str">
            <v>CG</v>
          </cell>
          <cell r="B3">
            <v>1</v>
          </cell>
          <cell r="C3">
            <v>3</v>
          </cell>
          <cell r="D3" t="str">
            <v>C</v>
          </cell>
          <cell r="E3">
            <v>4</v>
          </cell>
          <cell r="F3">
            <v>37608</v>
          </cell>
          <cell r="G3">
            <v>0.55000000000000004</v>
          </cell>
          <cell r="H3">
            <v>0.5</v>
          </cell>
          <cell r="I3" t="str">
            <v>0          0</v>
          </cell>
          <cell r="J3">
            <v>0</v>
          </cell>
          <cell r="K3">
            <v>0</v>
          </cell>
          <cell r="L3">
            <v>2003</v>
          </cell>
          <cell r="M3" t="str">
            <v>No Trade</v>
          </cell>
          <cell r="N3" t="str">
            <v/>
          </cell>
          <cell r="O3" t="str">
            <v/>
          </cell>
          <cell r="P3" t="str">
            <v/>
          </cell>
        </row>
        <row r="4">
          <cell r="A4" t="str">
            <v>CG</v>
          </cell>
          <cell r="B4">
            <v>1</v>
          </cell>
          <cell r="C4">
            <v>3</v>
          </cell>
          <cell r="D4" t="str">
            <v>P</v>
          </cell>
          <cell r="E4">
            <v>4</v>
          </cell>
          <cell r="F4">
            <v>37608</v>
          </cell>
          <cell r="G4">
            <v>0.23</v>
          </cell>
          <cell r="H4">
            <v>0.5</v>
          </cell>
          <cell r="I4" t="str">
            <v>8          0</v>
          </cell>
          <cell r="J4">
            <v>0</v>
          </cell>
          <cell r="K4">
            <v>0</v>
          </cell>
          <cell r="L4">
            <v>2003</v>
          </cell>
          <cell r="M4" t="str">
            <v>No Trade</v>
          </cell>
          <cell r="N4" t="str">
            <v/>
          </cell>
          <cell r="O4" t="str">
            <v/>
          </cell>
          <cell r="P4" t="str">
            <v/>
          </cell>
        </row>
        <row r="5">
          <cell r="A5" t="str">
            <v>CG</v>
          </cell>
          <cell r="B5">
            <v>1</v>
          </cell>
          <cell r="C5">
            <v>3</v>
          </cell>
          <cell r="D5" t="str">
            <v>C</v>
          </cell>
          <cell r="E5">
            <v>4.5</v>
          </cell>
          <cell r="F5">
            <v>37608</v>
          </cell>
          <cell r="G5">
            <v>0.4</v>
          </cell>
          <cell r="H5">
            <v>0.3</v>
          </cell>
          <cell r="I5" t="str">
            <v>5          5</v>
          </cell>
          <cell r="J5">
            <v>0</v>
          </cell>
          <cell r="K5">
            <v>0</v>
          </cell>
          <cell r="L5">
            <v>2003</v>
          </cell>
          <cell r="M5" t="str">
            <v>No Trade</v>
          </cell>
          <cell r="N5" t="str">
            <v/>
          </cell>
          <cell r="O5" t="str">
            <v/>
          </cell>
          <cell r="P5" t="str">
            <v/>
          </cell>
        </row>
        <row r="6">
          <cell r="A6" t="str">
            <v>CG</v>
          </cell>
          <cell r="B6">
            <v>1</v>
          </cell>
          <cell r="C6">
            <v>3</v>
          </cell>
          <cell r="D6" t="str">
            <v>P</v>
          </cell>
          <cell r="E6">
            <v>4.5</v>
          </cell>
          <cell r="F6">
            <v>37608</v>
          </cell>
          <cell r="G6">
            <v>0.4</v>
          </cell>
          <cell r="I6">
            <v>5</v>
          </cell>
          <cell r="J6">
            <v>0</v>
          </cell>
          <cell r="K6">
            <v>0</v>
          </cell>
          <cell r="L6">
            <v>2003</v>
          </cell>
          <cell r="M6" t="str">
            <v>No Trade</v>
          </cell>
          <cell r="N6" t="str">
            <v/>
          </cell>
          <cell r="O6" t="str">
            <v/>
          </cell>
          <cell r="P6" t="str">
            <v/>
          </cell>
        </row>
        <row r="7">
          <cell r="A7" t="str">
            <v>CG</v>
          </cell>
          <cell r="B7">
            <v>1</v>
          </cell>
          <cell r="C7">
            <v>3</v>
          </cell>
          <cell r="D7" t="str">
            <v>C</v>
          </cell>
          <cell r="E7">
            <v>5</v>
          </cell>
          <cell r="F7">
            <v>37608</v>
          </cell>
          <cell r="G7">
            <v>0.2</v>
          </cell>
          <cell r="H7">
            <v>0.1</v>
          </cell>
          <cell r="I7" t="str">
            <v>8          0</v>
          </cell>
          <cell r="J7">
            <v>0</v>
          </cell>
          <cell r="K7">
            <v>0</v>
          </cell>
          <cell r="L7">
            <v>2003</v>
          </cell>
          <cell r="M7" t="str">
            <v>No Trade</v>
          </cell>
          <cell r="N7" t="str">
            <v/>
          </cell>
          <cell r="O7" t="str">
            <v/>
          </cell>
          <cell r="P7" t="str">
            <v/>
          </cell>
        </row>
        <row r="8">
          <cell r="A8" t="str">
            <v>CG</v>
          </cell>
          <cell r="B8">
            <v>3</v>
          </cell>
          <cell r="C8">
            <v>3</v>
          </cell>
          <cell r="D8" t="str">
            <v>P</v>
          </cell>
          <cell r="E8">
            <v>4</v>
          </cell>
          <cell r="F8">
            <v>37671</v>
          </cell>
          <cell r="G8">
            <v>0.5</v>
          </cell>
          <cell r="H8">
            <v>0.5</v>
          </cell>
          <cell r="I8" t="str">
            <v>5          0</v>
          </cell>
          <cell r="J8">
            <v>0</v>
          </cell>
          <cell r="K8">
            <v>0</v>
          </cell>
          <cell r="L8">
            <v>2003</v>
          </cell>
          <cell r="M8" t="str">
            <v>No Trade</v>
          </cell>
          <cell r="N8" t="str">
            <v/>
          </cell>
          <cell r="O8" t="str">
            <v/>
          </cell>
          <cell r="P8" t="str">
            <v/>
          </cell>
        </row>
        <row r="9">
          <cell r="A9" t="str">
            <v>CG</v>
          </cell>
          <cell r="B9">
            <v>6</v>
          </cell>
          <cell r="C9">
            <v>3</v>
          </cell>
          <cell r="D9" t="str">
            <v>C</v>
          </cell>
          <cell r="E9">
            <v>8</v>
          </cell>
          <cell r="F9">
            <v>37760</v>
          </cell>
          <cell r="G9">
            <v>1.3</v>
          </cell>
          <cell r="H9">
            <v>1.2</v>
          </cell>
          <cell r="I9" t="str">
            <v>5          0</v>
          </cell>
          <cell r="J9">
            <v>0</v>
          </cell>
          <cell r="K9">
            <v>0</v>
          </cell>
          <cell r="L9">
            <v>2003</v>
          </cell>
          <cell r="M9" t="str">
            <v>No Trade</v>
          </cell>
          <cell r="N9" t="str">
            <v/>
          </cell>
          <cell r="O9" t="str">
            <v/>
          </cell>
          <cell r="P9" t="str">
            <v/>
          </cell>
        </row>
        <row r="10">
          <cell r="A10" t="str">
            <v>CG</v>
          </cell>
          <cell r="B10">
            <v>6</v>
          </cell>
          <cell r="C10">
            <v>3</v>
          </cell>
          <cell r="D10" t="str">
            <v>P</v>
          </cell>
          <cell r="E10">
            <v>8</v>
          </cell>
          <cell r="F10">
            <v>37760</v>
          </cell>
          <cell r="G10">
            <v>0.75</v>
          </cell>
          <cell r="H10">
            <v>0.8</v>
          </cell>
          <cell r="I10" t="str">
            <v>0          0</v>
          </cell>
          <cell r="J10">
            <v>0</v>
          </cell>
          <cell r="K10">
            <v>0</v>
          </cell>
          <cell r="L10">
            <v>2003</v>
          </cell>
          <cell r="M10" t="str">
            <v>No Trade</v>
          </cell>
          <cell r="N10" t="str">
            <v/>
          </cell>
          <cell r="O10" t="str">
            <v/>
          </cell>
          <cell r="P10" t="str">
            <v/>
          </cell>
        </row>
        <row r="11">
          <cell r="A11" t="str">
            <v>CG</v>
          </cell>
          <cell r="B11">
            <v>6</v>
          </cell>
          <cell r="C11">
            <v>3</v>
          </cell>
          <cell r="D11" t="str">
            <v>C</v>
          </cell>
          <cell r="E11">
            <v>9</v>
          </cell>
          <cell r="F11">
            <v>37760</v>
          </cell>
          <cell r="G11">
            <v>1.1000000000000001</v>
          </cell>
          <cell r="H11">
            <v>1</v>
          </cell>
          <cell r="I11" t="str">
            <v>5          0</v>
          </cell>
          <cell r="J11">
            <v>0</v>
          </cell>
          <cell r="K11">
            <v>0</v>
          </cell>
          <cell r="L11">
            <v>2003</v>
          </cell>
          <cell r="M11" t="str">
            <v>No Trade</v>
          </cell>
          <cell r="N11" t="str">
            <v/>
          </cell>
          <cell r="O11" t="str">
            <v/>
          </cell>
          <cell r="P11" t="str">
            <v/>
          </cell>
        </row>
        <row r="12">
          <cell r="A12" t="str">
            <v>CG</v>
          </cell>
          <cell r="B12">
            <v>6</v>
          </cell>
          <cell r="C12">
            <v>3</v>
          </cell>
          <cell r="D12" t="str">
            <v>C</v>
          </cell>
          <cell r="E12">
            <v>10</v>
          </cell>
          <cell r="F12">
            <v>37760</v>
          </cell>
          <cell r="G12">
            <v>0.7</v>
          </cell>
          <cell r="H12">
            <v>0.6</v>
          </cell>
          <cell r="I12" t="str">
            <v>5          0</v>
          </cell>
          <cell r="J12">
            <v>0</v>
          </cell>
          <cell r="K12">
            <v>0</v>
          </cell>
          <cell r="L12">
            <v>2003</v>
          </cell>
          <cell r="M12" t="str">
            <v>No Trade</v>
          </cell>
          <cell r="N12" t="str">
            <v/>
          </cell>
          <cell r="O12" t="str">
            <v/>
          </cell>
          <cell r="P12" t="str">
            <v/>
          </cell>
        </row>
        <row r="13">
          <cell r="A13" t="str">
            <v>CH</v>
          </cell>
          <cell r="B13">
            <v>1</v>
          </cell>
          <cell r="C13">
            <v>3</v>
          </cell>
          <cell r="D13" t="str">
            <v>C</v>
          </cell>
          <cell r="E13">
            <v>4.5</v>
          </cell>
          <cell r="F13">
            <v>37608</v>
          </cell>
          <cell r="G13">
            <v>0.7</v>
          </cell>
          <cell r="H13">
            <v>0.9</v>
          </cell>
          <cell r="I13" t="str">
            <v>0          0</v>
          </cell>
          <cell r="J13">
            <v>0</v>
          </cell>
          <cell r="K13">
            <v>0</v>
          </cell>
          <cell r="L13">
            <v>2003</v>
          </cell>
          <cell r="M13" t="str">
            <v>No Trade</v>
          </cell>
          <cell r="N13" t="str">
            <v/>
          </cell>
          <cell r="O13" t="str">
            <v/>
          </cell>
          <cell r="P13" t="str">
            <v/>
          </cell>
        </row>
        <row r="14">
          <cell r="A14" t="str">
            <v>CH</v>
          </cell>
          <cell r="B14">
            <v>1</v>
          </cell>
          <cell r="C14">
            <v>3</v>
          </cell>
          <cell r="D14" t="str">
            <v>C</v>
          </cell>
          <cell r="E14">
            <v>5</v>
          </cell>
          <cell r="F14">
            <v>37608</v>
          </cell>
          <cell r="G14">
            <v>0.4</v>
          </cell>
          <cell r="H14">
            <v>0.6</v>
          </cell>
          <cell r="I14" t="str">
            <v>0          0</v>
          </cell>
          <cell r="J14">
            <v>0</v>
          </cell>
          <cell r="K14">
            <v>0</v>
          </cell>
          <cell r="L14">
            <v>2003</v>
          </cell>
          <cell r="M14" t="str">
            <v>No Trade</v>
          </cell>
          <cell r="N14" t="str">
            <v/>
          </cell>
          <cell r="O14" t="str">
            <v/>
          </cell>
          <cell r="P14" t="str">
            <v/>
          </cell>
        </row>
        <row r="15">
          <cell r="A15" t="str">
            <v>CH</v>
          </cell>
          <cell r="B15">
            <v>1</v>
          </cell>
          <cell r="C15">
            <v>3</v>
          </cell>
          <cell r="D15" t="str">
            <v>C</v>
          </cell>
          <cell r="E15">
            <v>7.5</v>
          </cell>
          <cell r="F15">
            <v>37608</v>
          </cell>
          <cell r="G15">
            <v>0.04</v>
          </cell>
          <cell r="H15">
            <v>0</v>
          </cell>
          <cell r="I15" t="str">
            <v>5          0</v>
          </cell>
          <cell r="J15">
            <v>0</v>
          </cell>
          <cell r="K15">
            <v>0</v>
          </cell>
          <cell r="L15">
            <v>2003</v>
          </cell>
          <cell r="M15" t="str">
            <v>No Trade</v>
          </cell>
          <cell r="N15" t="str">
            <v/>
          </cell>
          <cell r="O15" t="str">
            <v/>
          </cell>
          <cell r="P15" t="str">
            <v/>
          </cell>
        </row>
        <row r="16">
          <cell r="A16" t="str">
            <v>CH</v>
          </cell>
          <cell r="B16">
            <v>2</v>
          </cell>
          <cell r="C16">
            <v>3</v>
          </cell>
          <cell r="D16" t="str">
            <v>C</v>
          </cell>
          <cell r="E16">
            <v>4.25</v>
          </cell>
          <cell r="F16">
            <v>37638</v>
          </cell>
          <cell r="G16">
            <v>1.1000000000000001</v>
          </cell>
          <cell r="H16">
            <v>1.1000000000000001</v>
          </cell>
          <cell r="I16" t="str">
            <v>5          0</v>
          </cell>
          <cell r="J16">
            <v>0</v>
          </cell>
          <cell r="K16">
            <v>0</v>
          </cell>
          <cell r="L16">
            <v>2003</v>
          </cell>
          <cell r="M16" t="str">
            <v>No Trade</v>
          </cell>
          <cell r="N16" t="str">
            <v/>
          </cell>
          <cell r="O16" t="str">
            <v/>
          </cell>
          <cell r="P16" t="str">
            <v/>
          </cell>
        </row>
        <row r="17">
          <cell r="A17" t="str">
            <v>CH</v>
          </cell>
          <cell r="B17">
            <v>2</v>
          </cell>
          <cell r="C17">
            <v>3</v>
          </cell>
          <cell r="D17" t="str">
            <v>C</v>
          </cell>
          <cell r="E17">
            <v>4.5</v>
          </cell>
          <cell r="F17">
            <v>37638</v>
          </cell>
          <cell r="G17">
            <v>0.95</v>
          </cell>
          <cell r="H17">
            <v>1</v>
          </cell>
          <cell r="I17" t="str">
            <v>0          0</v>
          </cell>
          <cell r="J17">
            <v>0</v>
          </cell>
          <cell r="K17">
            <v>0</v>
          </cell>
          <cell r="L17">
            <v>2003</v>
          </cell>
          <cell r="M17" t="str">
            <v>No Trade</v>
          </cell>
          <cell r="N17" t="str">
            <v/>
          </cell>
          <cell r="O17" t="str">
            <v/>
          </cell>
          <cell r="P17" t="str">
            <v/>
          </cell>
        </row>
        <row r="18">
          <cell r="A18" t="str">
            <v>CH</v>
          </cell>
          <cell r="B18">
            <v>2</v>
          </cell>
          <cell r="C18">
            <v>3</v>
          </cell>
          <cell r="D18" t="str">
            <v>P</v>
          </cell>
          <cell r="E18">
            <v>4.5</v>
          </cell>
          <cell r="F18">
            <v>37638</v>
          </cell>
          <cell r="G18">
            <v>1.34</v>
          </cell>
          <cell r="H18">
            <v>1</v>
          </cell>
          <cell r="I18" t="str">
            <v>2          0</v>
          </cell>
          <cell r="J18">
            <v>0</v>
          </cell>
          <cell r="K18">
            <v>0</v>
          </cell>
          <cell r="L18">
            <v>2003</v>
          </cell>
          <cell r="M18" t="str">
            <v>No Trade</v>
          </cell>
          <cell r="N18" t="str">
            <v/>
          </cell>
          <cell r="O18" t="str">
            <v/>
          </cell>
          <cell r="P18" t="str">
            <v/>
          </cell>
        </row>
        <row r="19">
          <cell r="A19" t="str">
            <v>CH</v>
          </cell>
          <cell r="B19">
            <v>2</v>
          </cell>
          <cell r="C19">
            <v>3</v>
          </cell>
          <cell r="D19" t="str">
            <v>C</v>
          </cell>
          <cell r="E19">
            <v>4.75</v>
          </cell>
          <cell r="F19">
            <v>37638</v>
          </cell>
          <cell r="G19">
            <v>0.8</v>
          </cell>
          <cell r="H19">
            <v>0.8</v>
          </cell>
          <cell r="I19" t="str">
            <v>5          0</v>
          </cell>
          <cell r="J19">
            <v>0</v>
          </cell>
          <cell r="K19">
            <v>0</v>
          </cell>
          <cell r="L19">
            <v>2003</v>
          </cell>
          <cell r="M19" t="str">
            <v>No Trade</v>
          </cell>
          <cell r="N19" t="str">
            <v/>
          </cell>
          <cell r="O19" t="str">
            <v/>
          </cell>
          <cell r="P19" t="str">
            <v/>
          </cell>
        </row>
        <row r="20">
          <cell r="A20" t="str">
            <v>CH</v>
          </cell>
          <cell r="B20">
            <v>2</v>
          </cell>
          <cell r="C20">
            <v>3</v>
          </cell>
          <cell r="D20" t="str">
            <v>C</v>
          </cell>
          <cell r="E20">
            <v>5</v>
          </cell>
          <cell r="F20">
            <v>37638</v>
          </cell>
          <cell r="G20">
            <v>0.5</v>
          </cell>
          <cell r="H20">
            <v>0.5</v>
          </cell>
          <cell r="I20" t="str">
            <v>5          0</v>
          </cell>
          <cell r="J20">
            <v>0</v>
          </cell>
          <cell r="K20">
            <v>0</v>
          </cell>
          <cell r="L20">
            <v>2003</v>
          </cell>
          <cell r="M20" t="str">
            <v>No Trade</v>
          </cell>
          <cell r="N20" t="str">
            <v/>
          </cell>
          <cell r="O20" t="str">
            <v/>
          </cell>
          <cell r="P20" t="str">
            <v/>
          </cell>
        </row>
        <row r="21">
          <cell r="A21" t="str">
            <v>CH</v>
          </cell>
          <cell r="B21">
            <v>3</v>
          </cell>
          <cell r="C21">
            <v>3</v>
          </cell>
          <cell r="D21" t="str">
            <v>C</v>
          </cell>
          <cell r="E21">
            <v>4.25</v>
          </cell>
          <cell r="F21">
            <v>37671</v>
          </cell>
          <cell r="G21">
            <v>0.6</v>
          </cell>
          <cell r="H21">
            <v>0.6</v>
          </cell>
          <cell r="I21" t="str">
            <v>0          0</v>
          </cell>
          <cell r="J21">
            <v>0</v>
          </cell>
          <cell r="K21">
            <v>0</v>
          </cell>
          <cell r="L21">
            <v>2003</v>
          </cell>
          <cell r="M21" t="str">
            <v>No Trade</v>
          </cell>
          <cell r="N21" t="str">
            <v/>
          </cell>
          <cell r="O21" t="str">
            <v/>
          </cell>
          <cell r="P21" t="str">
            <v/>
          </cell>
        </row>
        <row r="22">
          <cell r="A22" t="str">
            <v>CH</v>
          </cell>
          <cell r="B22">
            <v>3</v>
          </cell>
          <cell r="C22">
            <v>3</v>
          </cell>
          <cell r="D22" t="str">
            <v>C</v>
          </cell>
          <cell r="E22">
            <v>4.5</v>
          </cell>
          <cell r="F22">
            <v>37671</v>
          </cell>
          <cell r="G22">
            <v>0.45</v>
          </cell>
          <cell r="H22">
            <v>0.4</v>
          </cell>
          <cell r="I22" t="str">
            <v>5          0</v>
          </cell>
          <cell r="J22">
            <v>0</v>
          </cell>
          <cell r="K22">
            <v>0</v>
          </cell>
          <cell r="L22">
            <v>2003</v>
          </cell>
          <cell r="M22" t="str">
            <v>No Trade</v>
          </cell>
          <cell r="N22" t="str">
            <v/>
          </cell>
          <cell r="O22" t="str">
            <v/>
          </cell>
          <cell r="P22" t="str">
            <v/>
          </cell>
        </row>
        <row r="23">
          <cell r="A23" t="str">
            <v>CH</v>
          </cell>
          <cell r="B23">
            <v>4</v>
          </cell>
          <cell r="C23">
            <v>3</v>
          </cell>
          <cell r="D23" t="str">
            <v>C</v>
          </cell>
          <cell r="E23">
            <v>4</v>
          </cell>
          <cell r="F23">
            <v>37699</v>
          </cell>
          <cell r="G23">
            <v>0.35</v>
          </cell>
          <cell r="H23">
            <v>0.3</v>
          </cell>
          <cell r="I23" t="str">
            <v>5          0</v>
          </cell>
          <cell r="J23">
            <v>0</v>
          </cell>
          <cell r="K23">
            <v>0</v>
          </cell>
          <cell r="L23">
            <v>2003</v>
          </cell>
          <cell r="M23" t="str">
            <v>No Trade</v>
          </cell>
          <cell r="N23" t="str">
            <v/>
          </cell>
          <cell r="O23" t="str">
            <v/>
          </cell>
          <cell r="P23" t="str">
            <v/>
          </cell>
        </row>
        <row r="24">
          <cell r="A24" t="str">
            <v>CH</v>
          </cell>
          <cell r="B24">
            <v>4</v>
          </cell>
          <cell r="C24">
            <v>3</v>
          </cell>
          <cell r="D24" t="str">
            <v>C</v>
          </cell>
          <cell r="E24">
            <v>4.25</v>
          </cell>
          <cell r="F24">
            <v>37699</v>
          </cell>
          <cell r="G24">
            <v>0.3</v>
          </cell>
          <cell r="H24">
            <v>0.3</v>
          </cell>
          <cell r="I24" t="str">
            <v>0          0</v>
          </cell>
          <cell r="J24">
            <v>0</v>
          </cell>
          <cell r="K24">
            <v>0</v>
          </cell>
          <cell r="L24">
            <v>2003</v>
          </cell>
          <cell r="M24" t="str">
            <v>No Trade</v>
          </cell>
          <cell r="N24" t="str">
            <v/>
          </cell>
          <cell r="O24" t="str">
            <v/>
          </cell>
          <cell r="P24" t="str">
            <v/>
          </cell>
        </row>
        <row r="25">
          <cell r="A25" t="str">
            <v>CH</v>
          </cell>
          <cell r="B25">
            <v>4</v>
          </cell>
          <cell r="C25">
            <v>3</v>
          </cell>
          <cell r="D25" t="str">
            <v>C</v>
          </cell>
          <cell r="E25">
            <v>4.5</v>
          </cell>
          <cell r="F25">
            <v>37699</v>
          </cell>
          <cell r="G25">
            <v>0.25</v>
          </cell>
          <cell r="H25">
            <v>0.2</v>
          </cell>
          <cell r="I25" t="str">
            <v>5          0</v>
          </cell>
          <cell r="J25">
            <v>0</v>
          </cell>
          <cell r="K25">
            <v>0</v>
          </cell>
          <cell r="L25">
            <v>2003</v>
          </cell>
          <cell r="M25" t="str">
            <v>No Trade</v>
          </cell>
          <cell r="N25" t="str">
            <v/>
          </cell>
          <cell r="O25" t="str">
            <v/>
          </cell>
          <cell r="P25" t="str">
            <v/>
          </cell>
        </row>
        <row r="26">
          <cell r="A26" t="str">
            <v>FA</v>
          </cell>
          <cell r="B26">
            <v>1</v>
          </cell>
          <cell r="C26">
            <v>3</v>
          </cell>
          <cell r="D26" t="str">
            <v>P</v>
          </cell>
          <cell r="E26">
            <v>-6.0000000000000001E-3</v>
          </cell>
          <cell r="F26">
            <v>37620</v>
          </cell>
          <cell r="G26">
            <v>0</v>
          </cell>
          <cell r="H26">
            <v>0</v>
          </cell>
          <cell r="I26" t="str">
            <v>0          0   .</v>
          </cell>
          <cell r="J26">
            <v>0</v>
          </cell>
          <cell r="K26">
            <v>0</v>
          </cell>
          <cell r="L26">
            <v>2003</v>
          </cell>
          <cell r="M26" t="str">
            <v>No Trade</v>
          </cell>
          <cell r="N26" t="str">
            <v/>
          </cell>
          <cell r="O26" t="str">
            <v/>
          </cell>
          <cell r="P26" t="str">
            <v/>
          </cell>
        </row>
        <row r="27">
          <cell r="A27" t="str">
            <v>GO</v>
          </cell>
          <cell r="B27">
            <v>1</v>
          </cell>
          <cell r="C27">
            <v>3</v>
          </cell>
          <cell r="D27" t="str">
            <v>P</v>
          </cell>
          <cell r="E27">
            <v>0.54</v>
          </cell>
          <cell r="F27">
            <v>37616</v>
          </cell>
          <cell r="G27">
            <v>0</v>
          </cell>
          <cell r="H27">
            <v>0</v>
          </cell>
          <cell r="I27" t="str">
            <v>0          0   .</v>
          </cell>
          <cell r="J27">
            <v>0</v>
          </cell>
          <cell r="K27">
            <v>0</v>
          </cell>
          <cell r="L27">
            <v>2003</v>
          </cell>
          <cell r="M27" t="str">
            <v>No Trade</v>
          </cell>
          <cell r="N27" t="str">
            <v/>
          </cell>
          <cell r="O27" t="str">
            <v/>
          </cell>
          <cell r="P27" t="str">
            <v/>
          </cell>
        </row>
        <row r="28">
          <cell r="A28" t="str">
            <v>GO</v>
          </cell>
          <cell r="B28">
            <v>1</v>
          </cell>
          <cell r="C28">
            <v>3</v>
          </cell>
          <cell r="D28" t="str">
            <v>C</v>
          </cell>
          <cell r="E28">
            <v>0.56000000000000005</v>
          </cell>
          <cell r="F28">
            <v>37616</v>
          </cell>
          <cell r="G28">
            <v>0</v>
          </cell>
          <cell r="H28">
            <v>0</v>
          </cell>
          <cell r="I28" t="str">
            <v>0          0   .</v>
          </cell>
          <cell r="J28">
            <v>0</v>
          </cell>
          <cell r="K28">
            <v>0</v>
          </cell>
          <cell r="L28">
            <v>2003</v>
          </cell>
          <cell r="M28" t="str">
            <v>No Trade</v>
          </cell>
          <cell r="N28" t="str">
            <v/>
          </cell>
          <cell r="O28" t="str">
            <v/>
          </cell>
          <cell r="P28" t="str">
            <v/>
          </cell>
        </row>
        <row r="29">
          <cell r="A29" t="str">
            <v>GO</v>
          </cell>
          <cell r="B29">
            <v>1</v>
          </cell>
          <cell r="C29">
            <v>3</v>
          </cell>
          <cell r="D29" t="str">
            <v>P</v>
          </cell>
          <cell r="E29">
            <v>0.56999999999999995</v>
          </cell>
          <cell r="F29">
            <v>37616</v>
          </cell>
          <cell r="G29">
            <v>1E-4</v>
          </cell>
          <cell r="H29">
            <v>0</v>
          </cell>
          <cell r="I29" t="str">
            <v>1          0   .</v>
          </cell>
          <cell r="J29">
            <v>0</v>
          </cell>
          <cell r="K29">
            <v>0</v>
          </cell>
          <cell r="L29">
            <v>2003</v>
          </cell>
          <cell r="M29" t="str">
            <v>No Trade</v>
          </cell>
          <cell r="N29" t="str">
            <v/>
          </cell>
          <cell r="O29" t="str">
            <v/>
          </cell>
          <cell r="P29" t="str">
            <v/>
          </cell>
        </row>
        <row r="30">
          <cell r="A30" t="str">
            <v>GO</v>
          </cell>
          <cell r="B30">
            <v>1</v>
          </cell>
          <cell r="C30">
            <v>3</v>
          </cell>
          <cell r="D30" t="str">
            <v>P</v>
          </cell>
          <cell r="E30">
            <v>0.57999999999999996</v>
          </cell>
          <cell r="F30">
            <v>37616</v>
          </cell>
          <cell r="G30">
            <v>1E-4</v>
          </cell>
          <cell r="H30">
            <v>0</v>
          </cell>
          <cell r="I30" t="str">
            <v>1          0   .</v>
          </cell>
          <cell r="J30">
            <v>0</v>
          </cell>
          <cell r="K30">
            <v>0</v>
          </cell>
          <cell r="L30">
            <v>2003</v>
          </cell>
          <cell r="M30" t="str">
            <v>No Trade</v>
          </cell>
          <cell r="N30" t="str">
            <v/>
          </cell>
          <cell r="O30" t="str">
            <v/>
          </cell>
          <cell r="P30" t="str">
            <v/>
          </cell>
        </row>
        <row r="31">
          <cell r="A31" t="str">
            <v>GO</v>
          </cell>
          <cell r="B31">
            <v>1</v>
          </cell>
          <cell r="C31">
            <v>3</v>
          </cell>
          <cell r="D31" t="str">
            <v>P</v>
          </cell>
          <cell r="E31">
            <v>0.59</v>
          </cell>
          <cell r="F31">
            <v>37616</v>
          </cell>
          <cell r="G31">
            <v>1E-4</v>
          </cell>
          <cell r="H31">
            <v>0</v>
          </cell>
          <cell r="I31" t="str">
            <v>2          0   .</v>
          </cell>
          <cell r="J31">
            <v>0</v>
          </cell>
          <cell r="K31">
            <v>0</v>
          </cell>
          <cell r="L31">
            <v>2003</v>
          </cell>
          <cell r="M31" t="str">
            <v>No Trade</v>
          </cell>
          <cell r="N31" t="str">
            <v/>
          </cell>
          <cell r="O31" t="str">
            <v/>
          </cell>
          <cell r="P31" t="str">
            <v/>
          </cell>
        </row>
        <row r="32">
          <cell r="A32" t="str">
            <v>GO</v>
          </cell>
          <cell r="B32">
            <v>1</v>
          </cell>
          <cell r="C32">
            <v>3</v>
          </cell>
          <cell r="D32" t="str">
            <v>P</v>
          </cell>
          <cell r="E32">
            <v>0.6</v>
          </cell>
          <cell r="F32">
            <v>37616</v>
          </cell>
          <cell r="G32">
            <v>1E-4</v>
          </cell>
          <cell r="H32">
            <v>0</v>
          </cell>
          <cell r="I32" t="str">
            <v>3          0   .</v>
          </cell>
          <cell r="J32">
            <v>0</v>
          </cell>
          <cell r="K32">
            <v>0</v>
          </cell>
          <cell r="L32">
            <v>2003</v>
          </cell>
          <cell r="M32" t="str">
            <v>No Trade</v>
          </cell>
          <cell r="N32" t="str">
            <v/>
          </cell>
          <cell r="O32" t="str">
            <v/>
          </cell>
          <cell r="P32" t="str">
            <v/>
          </cell>
        </row>
        <row r="33">
          <cell r="A33" t="str">
            <v>GO</v>
          </cell>
          <cell r="B33">
            <v>1</v>
          </cell>
          <cell r="C33">
            <v>3</v>
          </cell>
          <cell r="D33" t="str">
            <v>P</v>
          </cell>
          <cell r="E33">
            <v>0.61</v>
          </cell>
          <cell r="F33">
            <v>37616</v>
          </cell>
          <cell r="G33">
            <v>1E-4</v>
          </cell>
          <cell r="H33">
            <v>0</v>
          </cell>
          <cell r="I33" t="str">
            <v>5          0   .</v>
          </cell>
          <cell r="J33">
            <v>0</v>
          </cell>
          <cell r="K33">
            <v>0</v>
          </cell>
          <cell r="L33">
            <v>2003</v>
          </cell>
          <cell r="M33" t="str">
            <v>No Trade</v>
          </cell>
          <cell r="N33" t="str">
            <v/>
          </cell>
          <cell r="O33" t="str">
            <v/>
          </cell>
          <cell r="P33" t="str">
            <v/>
          </cell>
        </row>
        <row r="34">
          <cell r="A34" t="str">
            <v>GO</v>
          </cell>
          <cell r="B34">
            <v>1</v>
          </cell>
          <cell r="C34">
            <v>3</v>
          </cell>
          <cell r="D34" t="str">
            <v>P</v>
          </cell>
          <cell r="E34">
            <v>0.62</v>
          </cell>
          <cell r="F34">
            <v>37616</v>
          </cell>
          <cell r="G34">
            <v>0</v>
          </cell>
          <cell r="H34">
            <v>0</v>
          </cell>
          <cell r="I34" t="str">
            <v>0          0   .</v>
          </cell>
          <cell r="J34">
            <v>0</v>
          </cell>
          <cell r="K34">
            <v>0</v>
          </cell>
          <cell r="L34">
            <v>2003</v>
          </cell>
          <cell r="M34" t="str">
            <v>No Trade</v>
          </cell>
          <cell r="N34" t="str">
            <v/>
          </cell>
          <cell r="O34" t="str">
            <v/>
          </cell>
          <cell r="P34" t="str">
            <v/>
          </cell>
        </row>
        <row r="35">
          <cell r="A35" t="str">
            <v>GO</v>
          </cell>
          <cell r="B35">
            <v>1</v>
          </cell>
          <cell r="C35">
            <v>3</v>
          </cell>
          <cell r="D35" t="str">
            <v>P</v>
          </cell>
          <cell r="E35">
            <v>0.63</v>
          </cell>
          <cell r="F35">
            <v>37616</v>
          </cell>
          <cell r="G35">
            <v>2.9999999999999997E-4</v>
          </cell>
          <cell r="H35">
            <v>1E-3</v>
          </cell>
          <cell r="I35" t="str">
            <v>2          0   .</v>
          </cell>
          <cell r="J35">
            <v>0</v>
          </cell>
          <cell r="K35">
            <v>0</v>
          </cell>
          <cell r="L35">
            <v>2003</v>
          </cell>
          <cell r="M35" t="str">
            <v>No Trade</v>
          </cell>
          <cell r="N35" t="str">
            <v/>
          </cell>
          <cell r="O35" t="str">
            <v/>
          </cell>
          <cell r="P35" t="str">
            <v/>
          </cell>
        </row>
        <row r="36">
          <cell r="A36" t="str">
            <v>GO</v>
          </cell>
          <cell r="B36">
            <v>1</v>
          </cell>
          <cell r="C36">
            <v>3</v>
          </cell>
          <cell r="D36" t="str">
            <v>P</v>
          </cell>
          <cell r="E36">
            <v>0.64</v>
          </cell>
          <cell r="F36">
            <v>37616</v>
          </cell>
          <cell r="G36">
            <v>5.0000000000000001E-4</v>
          </cell>
          <cell r="H36">
            <v>1E-3</v>
          </cell>
          <cell r="I36" t="str">
            <v>8          1   .</v>
          </cell>
          <cell r="J36">
            <v>15</v>
          </cell>
          <cell r="K36">
            <v>1.5E-3</v>
          </cell>
          <cell r="L36">
            <v>2003</v>
          </cell>
          <cell r="M36" t="str">
            <v>No Trade</v>
          </cell>
          <cell r="N36" t="str">
            <v/>
          </cell>
          <cell r="O36" t="str">
            <v/>
          </cell>
          <cell r="P36" t="str">
            <v/>
          </cell>
        </row>
        <row r="37">
          <cell r="A37" t="str">
            <v>GO</v>
          </cell>
          <cell r="B37">
            <v>1</v>
          </cell>
          <cell r="C37">
            <v>3</v>
          </cell>
          <cell r="D37" t="str">
            <v>P</v>
          </cell>
          <cell r="E37">
            <v>0.65</v>
          </cell>
          <cell r="F37">
            <v>37616</v>
          </cell>
          <cell r="G37">
            <v>8.0000000000000004E-4</v>
          </cell>
          <cell r="H37">
            <v>2E-3</v>
          </cell>
          <cell r="I37" t="str">
            <v>7          0   .</v>
          </cell>
          <cell r="J37">
            <v>0</v>
          </cell>
          <cell r="K37">
            <v>0</v>
          </cell>
          <cell r="L37">
            <v>2003</v>
          </cell>
          <cell r="M37" t="str">
            <v>No Trade</v>
          </cell>
          <cell r="N37" t="str">
            <v/>
          </cell>
          <cell r="O37" t="str">
            <v/>
          </cell>
          <cell r="P37" t="str">
            <v/>
          </cell>
        </row>
        <row r="38">
          <cell r="A38" t="str">
            <v>GO</v>
          </cell>
          <cell r="B38">
            <v>1</v>
          </cell>
          <cell r="C38">
            <v>3</v>
          </cell>
          <cell r="D38" t="str">
            <v>P</v>
          </cell>
          <cell r="E38">
            <v>0.66</v>
          </cell>
          <cell r="F38">
            <v>37616</v>
          </cell>
          <cell r="G38">
            <v>1.2999999999999999E-3</v>
          </cell>
          <cell r="H38">
            <v>3.0000000000000001E-3</v>
          </cell>
          <cell r="I38" t="str">
            <v>9          0   .</v>
          </cell>
          <cell r="J38">
            <v>0</v>
          </cell>
          <cell r="K38">
            <v>0</v>
          </cell>
          <cell r="L38">
            <v>2003</v>
          </cell>
          <cell r="M38" t="str">
            <v>No Trade</v>
          </cell>
          <cell r="N38" t="str">
            <v/>
          </cell>
          <cell r="O38" t="str">
            <v/>
          </cell>
          <cell r="P38" t="str">
            <v/>
          </cell>
        </row>
        <row r="39">
          <cell r="A39" t="str">
            <v>GO</v>
          </cell>
          <cell r="B39">
            <v>1</v>
          </cell>
          <cell r="C39">
            <v>3</v>
          </cell>
          <cell r="D39" t="str">
            <v>C</v>
          </cell>
          <cell r="E39">
            <v>0.67</v>
          </cell>
          <cell r="F39">
            <v>37616</v>
          </cell>
          <cell r="G39">
            <v>8.4400000000000003E-2</v>
          </cell>
          <cell r="H39">
            <v>6.4000000000000001E-2</v>
          </cell>
          <cell r="I39" t="str">
            <v>5          0   .</v>
          </cell>
          <cell r="J39">
            <v>0</v>
          </cell>
          <cell r="K39">
            <v>0</v>
          </cell>
          <cell r="L39">
            <v>2003</v>
          </cell>
          <cell r="M39" t="str">
            <v>No Trade</v>
          </cell>
          <cell r="N39" t="str">
            <v/>
          </cell>
          <cell r="O39" t="str">
            <v/>
          </cell>
          <cell r="P39" t="str">
            <v/>
          </cell>
        </row>
        <row r="40">
          <cell r="A40" t="str">
            <v>GO</v>
          </cell>
          <cell r="B40">
            <v>1</v>
          </cell>
          <cell r="C40">
            <v>3</v>
          </cell>
          <cell r="D40" t="str">
            <v>P</v>
          </cell>
          <cell r="E40">
            <v>0.67</v>
          </cell>
          <cell r="F40">
            <v>37616</v>
          </cell>
          <cell r="G40">
            <v>1.9E-3</v>
          </cell>
          <cell r="H40">
            <v>5.0000000000000001E-3</v>
          </cell>
          <cell r="I40" t="str">
            <v>4          0   .</v>
          </cell>
          <cell r="J40">
            <v>0</v>
          </cell>
          <cell r="K40">
            <v>0</v>
          </cell>
          <cell r="L40">
            <v>2003</v>
          </cell>
          <cell r="M40" t="str">
            <v>No Trade</v>
          </cell>
          <cell r="N40" t="str">
            <v/>
          </cell>
          <cell r="O40" t="str">
            <v/>
          </cell>
          <cell r="P40" t="str">
            <v/>
          </cell>
        </row>
        <row r="41">
          <cell r="A41" t="str">
            <v>GO</v>
          </cell>
          <cell r="B41">
            <v>1</v>
          </cell>
          <cell r="C41">
            <v>3</v>
          </cell>
          <cell r="D41" t="str">
            <v>C</v>
          </cell>
          <cell r="E41">
            <v>0.68</v>
          </cell>
          <cell r="F41">
            <v>37616</v>
          </cell>
          <cell r="G41">
            <v>7.5399999999999995E-2</v>
          </cell>
          <cell r="H41">
            <v>5.6000000000000001E-2</v>
          </cell>
          <cell r="I41" t="str">
            <v>7          0   .</v>
          </cell>
          <cell r="J41">
            <v>0</v>
          </cell>
          <cell r="K41">
            <v>0</v>
          </cell>
          <cell r="L41">
            <v>2003</v>
          </cell>
          <cell r="M41" t="str">
            <v>No Trade</v>
          </cell>
          <cell r="N41" t="str">
            <v/>
          </cell>
          <cell r="O41" t="str">
            <v/>
          </cell>
          <cell r="P41" t="str">
            <v/>
          </cell>
        </row>
        <row r="42">
          <cell r="A42" t="str">
            <v>GO</v>
          </cell>
          <cell r="B42">
            <v>1</v>
          </cell>
          <cell r="C42">
            <v>3</v>
          </cell>
          <cell r="D42" t="str">
            <v>P</v>
          </cell>
          <cell r="E42">
            <v>0.68</v>
          </cell>
          <cell r="F42">
            <v>37616</v>
          </cell>
          <cell r="G42">
            <v>2.8999999999999998E-3</v>
          </cell>
          <cell r="H42">
            <v>7.0000000000000001E-3</v>
          </cell>
          <cell r="I42" t="str">
            <v>5          0   .</v>
          </cell>
          <cell r="J42">
            <v>0</v>
          </cell>
          <cell r="K42">
            <v>0</v>
          </cell>
          <cell r="L42">
            <v>2003</v>
          </cell>
          <cell r="M42" t="str">
            <v>No Trade</v>
          </cell>
          <cell r="N42" t="str">
            <v/>
          </cell>
          <cell r="O42" t="str">
            <v/>
          </cell>
          <cell r="P42" t="str">
            <v/>
          </cell>
        </row>
        <row r="43">
          <cell r="A43" t="str">
            <v>GO</v>
          </cell>
          <cell r="B43">
            <v>1</v>
          </cell>
          <cell r="C43">
            <v>3</v>
          </cell>
          <cell r="D43" t="str">
            <v>C</v>
          </cell>
          <cell r="E43">
            <v>0.69</v>
          </cell>
          <cell r="F43">
            <v>37616</v>
          </cell>
          <cell r="G43">
            <v>3.49E-2</v>
          </cell>
          <cell r="H43">
            <v>3.4000000000000002E-2</v>
          </cell>
          <cell r="I43" t="str">
            <v>9          0   .</v>
          </cell>
          <cell r="J43">
            <v>0</v>
          </cell>
          <cell r="K43">
            <v>0</v>
          </cell>
          <cell r="L43">
            <v>2003</v>
          </cell>
          <cell r="M43" t="str">
            <v>No Trade</v>
          </cell>
          <cell r="N43" t="str">
            <v/>
          </cell>
          <cell r="O43" t="str">
            <v/>
          </cell>
          <cell r="P43" t="str">
            <v/>
          </cell>
        </row>
        <row r="44">
          <cell r="A44" t="str">
            <v>GO</v>
          </cell>
          <cell r="B44">
            <v>1</v>
          </cell>
          <cell r="C44">
            <v>3</v>
          </cell>
          <cell r="D44" t="str">
            <v>P</v>
          </cell>
          <cell r="E44">
            <v>0.69</v>
          </cell>
          <cell r="F44">
            <v>37616</v>
          </cell>
          <cell r="G44">
            <v>4.1999999999999997E-3</v>
          </cell>
          <cell r="H44">
            <v>0.01</v>
          </cell>
          <cell r="I44" t="str">
            <v>0          0   .</v>
          </cell>
          <cell r="J44">
            <v>0</v>
          </cell>
          <cell r="K44">
            <v>0</v>
          </cell>
          <cell r="L44">
            <v>2003</v>
          </cell>
          <cell r="M44" t="str">
            <v>No Trade</v>
          </cell>
          <cell r="N44" t="str">
            <v/>
          </cell>
          <cell r="O44" t="str">
            <v/>
          </cell>
          <cell r="P44" t="str">
            <v/>
          </cell>
        </row>
        <row r="45">
          <cell r="A45" t="str">
            <v>GO</v>
          </cell>
          <cell r="B45">
            <v>1</v>
          </cell>
          <cell r="C45">
            <v>3</v>
          </cell>
          <cell r="D45" t="str">
            <v>C</v>
          </cell>
          <cell r="E45">
            <v>0.7</v>
          </cell>
          <cell r="F45">
            <v>37616</v>
          </cell>
          <cell r="G45">
            <v>5.8500000000000003E-2</v>
          </cell>
          <cell r="H45">
            <v>4.2000000000000003E-2</v>
          </cell>
          <cell r="I45" t="str">
            <v>2         50   .</v>
          </cell>
          <cell r="J45">
            <v>480</v>
          </cell>
          <cell r="K45">
            <v>4.8000000000000001E-2</v>
          </cell>
          <cell r="L45">
            <v>2003</v>
          </cell>
          <cell r="M45" t="str">
            <v>No Trade</v>
          </cell>
          <cell r="N45" t="str">
            <v/>
          </cell>
          <cell r="O45" t="str">
            <v/>
          </cell>
          <cell r="P45" t="str">
            <v/>
          </cell>
        </row>
        <row r="46">
          <cell r="A46" t="str">
            <v>GO</v>
          </cell>
          <cell r="B46">
            <v>1</v>
          </cell>
          <cell r="C46">
            <v>3</v>
          </cell>
          <cell r="D46" t="str">
            <v>P</v>
          </cell>
          <cell r="E46">
            <v>0.7</v>
          </cell>
          <cell r="F46">
            <v>37616</v>
          </cell>
          <cell r="G46">
            <v>5.8999999999999999E-3</v>
          </cell>
          <cell r="H46">
            <v>1.2999999999999999E-2</v>
          </cell>
          <cell r="I46" t="str">
            <v>0         50   .</v>
          </cell>
          <cell r="J46">
            <v>0</v>
          </cell>
          <cell r="K46">
            <v>0</v>
          </cell>
          <cell r="L46">
            <v>2003</v>
          </cell>
          <cell r="M46" t="str">
            <v>No Trade</v>
          </cell>
          <cell r="N46" t="str">
            <v/>
          </cell>
          <cell r="O46" t="str">
            <v/>
          </cell>
          <cell r="P46" t="str">
            <v/>
          </cell>
        </row>
        <row r="47">
          <cell r="A47" t="str">
            <v>GO</v>
          </cell>
          <cell r="B47">
            <v>1</v>
          </cell>
          <cell r="C47">
            <v>3</v>
          </cell>
          <cell r="D47" t="str">
            <v>C</v>
          </cell>
          <cell r="E47">
            <v>0.71</v>
          </cell>
          <cell r="F47">
            <v>37616</v>
          </cell>
          <cell r="G47">
            <v>5.0700000000000002E-2</v>
          </cell>
          <cell r="H47">
            <v>3.5999999999999997E-2</v>
          </cell>
          <cell r="I47" t="str">
            <v>0          0   .</v>
          </cell>
          <cell r="J47">
            <v>0</v>
          </cell>
          <cell r="K47">
            <v>0</v>
          </cell>
          <cell r="L47">
            <v>2003</v>
          </cell>
          <cell r="M47" t="str">
            <v>No Trade</v>
          </cell>
          <cell r="N47" t="str">
            <v/>
          </cell>
          <cell r="O47" t="str">
            <v/>
          </cell>
          <cell r="P47" t="str">
            <v/>
          </cell>
        </row>
        <row r="48">
          <cell r="A48" t="str">
            <v>GO</v>
          </cell>
          <cell r="B48">
            <v>1</v>
          </cell>
          <cell r="C48">
            <v>3</v>
          </cell>
          <cell r="D48" t="str">
            <v>P</v>
          </cell>
          <cell r="E48">
            <v>0.71</v>
          </cell>
          <cell r="F48">
            <v>37616</v>
          </cell>
          <cell r="G48">
            <v>8.0999999999999996E-3</v>
          </cell>
          <cell r="H48">
            <v>1.6E-2</v>
          </cell>
          <cell r="I48" t="str">
            <v>7          0   .</v>
          </cell>
          <cell r="J48">
            <v>0</v>
          </cell>
          <cell r="K48">
            <v>0</v>
          </cell>
          <cell r="L48">
            <v>2003</v>
          </cell>
          <cell r="M48" t="str">
            <v>No Trade</v>
          </cell>
          <cell r="N48" t="str">
            <v/>
          </cell>
          <cell r="O48" t="str">
            <v/>
          </cell>
          <cell r="P48" t="str">
            <v/>
          </cell>
        </row>
        <row r="49">
          <cell r="A49" t="str">
            <v>GO</v>
          </cell>
          <cell r="B49">
            <v>1</v>
          </cell>
          <cell r="C49">
            <v>3</v>
          </cell>
          <cell r="D49" t="str">
            <v>C</v>
          </cell>
          <cell r="E49">
            <v>0.72</v>
          </cell>
          <cell r="F49">
            <v>37616</v>
          </cell>
          <cell r="G49">
            <v>4.2999999999999997E-2</v>
          </cell>
          <cell r="H49">
            <v>0.03</v>
          </cell>
          <cell r="I49" t="str">
            <v>3         40   .</v>
          </cell>
          <cell r="J49">
            <v>0</v>
          </cell>
          <cell r="K49">
            <v>0</v>
          </cell>
          <cell r="L49">
            <v>2003</v>
          </cell>
          <cell r="M49" t="str">
            <v>No Trade</v>
          </cell>
          <cell r="N49" t="str">
            <v/>
          </cell>
          <cell r="O49" t="str">
            <v/>
          </cell>
          <cell r="P49" t="str">
            <v/>
          </cell>
        </row>
        <row r="50">
          <cell r="A50" t="str">
            <v>GO</v>
          </cell>
          <cell r="B50">
            <v>1</v>
          </cell>
          <cell r="C50">
            <v>3</v>
          </cell>
          <cell r="D50" t="str">
            <v>P</v>
          </cell>
          <cell r="E50">
            <v>0.72</v>
          </cell>
          <cell r="F50">
            <v>37616</v>
          </cell>
          <cell r="G50">
            <v>1.04E-2</v>
          </cell>
          <cell r="H50">
            <v>2.1000000000000001E-2</v>
          </cell>
          <cell r="I50" t="str">
            <v>0          3   .</v>
          </cell>
          <cell r="J50">
            <v>140</v>
          </cell>
          <cell r="K50">
            <v>1.4E-2</v>
          </cell>
          <cell r="L50">
            <v>2003</v>
          </cell>
          <cell r="M50" t="str">
            <v>No Trade</v>
          </cell>
          <cell r="N50" t="str">
            <v/>
          </cell>
          <cell r="O50" t="str">
            <v/>
          </cell>
          <cell r="P50" t="str">
            <v/>
          </cell>
        </row>
        <row r="51">
          <cell r="A51" t="str">
            <v>GO</v>
          </cell>
          <cell r="B51">
            <v>1</v>
          </cell>
          <cell r="C51">
            <v>3</v>
          </cell>
          <cell r="D51" t="str">
            <v>C</v>
          </cell>
          <cell r="E51">
            <v>0.73</v>
          </cell>
          <cell r="F51">
            <v>37616</v>
          </cell>
          <cell r="G51">
            <v>3.6900000000000002E-2</v>
          </cell>
          <cell r="H51">
            <v>2.5000000000000001E-2</v>
          </cell>
          <cell r="I51" t="str">
            <v>2         40   .</v>
          </cell>
          <cell r="J51">
            <v>0</v>
          </cell>
          <cell r="K51">
            <v>0</v>
          </cell>
          <cell r="L51">
            <v>2003</v>
          </cell>
          <cell r="M51" t="str">
            <v>No Trade</v>
          </cell>
          <cell r="N51" t="str">
            <v/>
          </cell>
          <cell r="O51" t="str">
            <v/>
          </cell>
          <cell r="P51" t="str">
            <v/>
          </cell>
        </row>
        <row r="52">
          <cell r="A52" t="str">
            <v>GO</v>
          </cell>
          <cell r="B52">
            <v>1</v>
          </cell>
          <cell r="C52">
            <v>3</v>
          </cell>
          <cell r="D52" t="str">
            <v>P</v>
          </cell>
          <cell r="E52">
            <v>0.73</v>
          </cell>
          <cell r="F52">
            <v>37616</v>
          </cell>
          <cell r="G52">
            <v>1.43E-2</v>
          </cell>
          <cell r="H52">
            <v>2.5000000000000001E-2</v>
          </cell>
          <cell r="I52" t="str">
            <v>9        160   .</v>
          </cell>
          <cell r="J52">
            <v>0</v>
          </cell>
          <cell r="K52">
            <v>0</v>
          </cell>
          <cell r="L52">
            <v>2003</v>
          </cell>
          <cell r="M52" t="str">
            <v>No Trade</v>
          </cell>
          <cell r="N52" t="str">
            <v/>
          </cell>
          <cell r="O52" t="str">
            <v/>
          </cell>
          <cell r="P52" t="str">
            <v/>
          </cell>
        </row>
        <row r="53">
          <cell r="A53" t="str">
            <v>GO</v>
          </cell>
          <cell r="B53">
            <v>1</v>
          </cell>
          <cell r="C53">
            <v>3</v>
          </cell>
          <cell r="D53" t="str">
            <v>C</v>
          </cell>
          <cell r="E53">
            <v>0.74</v>
          </cell>
          <cell r="F53">
            <v>37616</v>
          </cell>
          <cell r="G53">
            <v>2.9000000000000001E-2</v>
          </cell>
          <cell r="H53">
            <v>0.02</v>
          </cell>
          <cell r="I53" t="str">
            <v>8         40   .</v>
          </cell>
          <cell r="J53">
            <v>0</v>
          </cell>
          <cell r="K53">
            <v>0</v>
          </cell>
          <cell r="L53">
            <v>2003</v>
          </cell>
          <cell r="M53" t="str">
            <v>No Trade</v>
          </cell>
          <cell r="N53" t="str">
            <v/>
          </cell>
          <cell r="O53" t="str">
            <v/>
          </cell>
          <cell r="P53" t="str">
            <v/>
          </cell>
        </row>
        <row r="54">
          <cell r="A54" t="str">
            <v>GO</v>
          </cell>
          <cell r="B54">
            <v>1</v>
          </cell>
          <cell r="C54">
            <v>3</v>
          </cell>
          <cell r="D54" t="str">
            <v>P</v>
          </cell>
          <cell r="E54">
            <v>0.74</v>
          </cell>
          <cell r="F54">
            <v>37616</v>
          </cell>
          <cell r="G54">
            <v>1.6400000000000001E-2</v>
          </cell>
          <cell r="H54">
            <v>3.1E-2</v>
          </cell>
          <cell r="I54" t="str">
            <v>5         60   .</v>
          </cell>
          <cell r="J54">
            <v>160</v>
          </cell>
          <cell r="K54">
            <v>1.6E-2</v>
          </cell>
          <cell r="L54">
            <v>2003</v>
          </cell>
          <cell r="M54" t="str">
            <v>No Trade</v>
          </cell>
          <cell r="N54" t="str">
            <v/>
          </cell>
          <cell r="O54" t="str">
            <v/>
          </cell>
          <cell r="P54" t="str">
            <v/>
          </cell>
        </row>
        <row r="55">
          <cell r="A55" t="str">
            <v>GO</v>
          </cell>
          <cell r="B55">
            <v>1</v>
          </cell>
          <cell r="C55">
            <v>3</v>
          </cell>
          <cell r="D55" t="str">
            <v>C</v>
          </cell>
          <cell r="E55">
            <v>0.75</v>
          </cell>
          <cell r="F55">
            <v>37616</v>
          </cell>
          <cell r="G55">
            <v>2.5600000000000001E-2</v>
          </cell>
          <cell r="H55">
            <v>1.7000000000000001E-2</v>
          </cell>
          <cell r="I55" t="str">
            <v>0          0   .</v>
          </cell>
          <cell r="J55">
            <v>0</v>
          </cell>
          <cell r="K55">
            <v>0</v>
          </cell>
          <cell r="L55">
            <v>2003</v>
          </cell>
          <cell r="M55" t="str">
            <v>No Trade</v>
          </cell>
          <cell r="N55" t="str">
            <v/>
          </cell>
          <cell r="O55" t="str">
            <v/>
          </cell>
          <cell r="P55" t="str">
            <v/>
          </cell>
        </row>
        <row r="56">
          <cell r="A56" t="str">
            <v>GO</v>
          </cell>
          <cell r="B56">
            <v>1</v>
          </cell>
          <cell r="C56">
            <v>3</v>
          </cell>
          <cell r="D56" t="str">
            <v>P</v>
          </cell>
          <cell r="E56">
            <v>0.75</v>
          </cell>
          <cell r="F56">
            <v>37616</v>
          </cell>
          <cell r="G56">
            <v>2.29E-2</v>
          </cell>
          <cell r="H56">
            <v>3.6999999999999998E-2</v>
          </cell>
          <cell r="I56" t="str">
            <v>6          3   .</v>
          </cell>
          <cell r="J56">
            <v>0</v>
          </cell>
          <cell r="K56">
            <v>0</v>
          </cell>
          <cell r="L56">
            <v>2003</v>
          </cell>
          <cell r="M56" t="str">
            <v>No Trade</v>
          </cell>
          <cell r="N56" t="str">
            <v/>
          </cell>
          <cell r="O56" t="str">
            <v/>
          </cell>
          <cell r="P56" t="str">
            <v/>
          </cell>
        </row>
        <row r="57">
          <cell r="A57" t="str">
            <v>GO</v>
          </cell>
          <cell r="B57">
            <v>1</v>
          </cell>
          <cell r="C57">
            <v>3</v>
          </cell>
          <cell r="D57" t="str">
            <v>C</v>
          </cell>
          <cell r="E57">
            <v>0.76</v>
          </cell>
          <cell r="F57">
            <v>37616</v>
          </cell>
          <cell r="G57">
            <v>1.95E-2</v>
          </cell>
          <cell r="H57">
            <v>1.2999999999999999E-2</v>
          </cell>
          <cell r="I57" t="str">
            <v>8          0   .</v>
          </cell>
          <cell r="J57">
            <v>0</v>
          </cell>
          <cell r="K57">
            <v>0</v>
          </cell>
          <cell r="L57">
            <v>2003</v>
          </cell>
          <cell r="M57" t="str">
            <v>No Trade</v>
          </cell>
          <cell r="N57" t="str">
            <v/>
          </cell>
          <cell r="O57" t="str">
            <v/>
          </cell>
          <cell r="P57" t="str">
            <v/>
          </cell>
        </row>
        <row r="58">
          <cell r="A58" t="str">
            <v>GO</v>
          </cell>
          <cell r="B58">
            <v>1</v>
          </cell>
          <cell r="C58">
            <v>3</v>
          </cell>
          <cell r="D58" t="str">
            <v>P</v>
          </cell>
          <cell r="E58">
            <v>0.76</v>
          </cell>
          <cell r="F58">
            <v>37616</v>
          </cell>
          <cell r="G58">
            <v>6.7900000000000002E-2</v>
          </cell>
          <cell r="H58">
            <v>6.7000000000000004E-2</v>
          </cell>
          <cell r="I58" t="str">
            <v>9          0   .</v>
          </cell>
          <cell r="J58">
            <v>0</v>
          </cell>
          <cell r="K58">
            <v>0</v>
          </cell>
          <cell r="L58">
            <v>2003</v>
          </cell>
          <cell r="M58" t="str">
            <v>No Trade</v>
          </cell>
          <cell r="N58" t="str">
            <v/>
          </cell>
          <cell r="O58" t="str">
            <v/>
          </cell>
          <cell r="P58" t="str">
            <v/>
          </cell>
        </row>
        <row r="59">
          <cell r="A59" t="str">
            <v>GO</v>
          </cell>
          <cell r="B59">
            <v>1</v>
          </cell>
          <cell r="C59">
            <v>3</v>
          </cell>
          <cell r="D59" t="str">
            <v>C</v>
          </cell>
          <cell r="E59">
            <v>0.77</v>
          </cell>
          <cell r="F59">
            <v>37616</v>
          </cell>
          <cell r="G59">
            <v>1.7000000000000001E-2</v>
          </cell>
          <cell r="H59">
            <v>1.0999999999999999E-2</v>
          </cell>
          <cell r="I59" t="str">
            <v>1         80   .</v>
          </cell>
          <cell r="J59">
            <v>0</v>
          </cell>
          <cell r="K59">
            <v>0</v>
          </cell>
          <cell r="L59">
            <v>2003</v>
          </cell>
          <cell r="M59" t="str">
            <v>No Trade</v>
          </cell>
          <cell r="N59" t="str">
            <v/>
          </cell>
          <cell r="O59" t="str">
            <v/>
          </cell>
          <cell r="P59" t="str">
            <v/>
          </cell>
        </row>
        <row r="60">
          <cell r="A60" t="str">
            <v>GO</v>
          </cell>
          <cell r="B60">
            <v>1</v>
          </cell>
          <cell r="C60">
            <v>3</v>
          </cell>
          <cell r="D60" t="str">
            <v>P</v>
          </cell>
          <cell r="E60">
            <v>0.77</v>
          </cell>
          <cell r="F60">
            <v>37616</v>
          </cell>
          <cell r="G60">
            <v>7.7399999999999997E-2</v>
          </cell>
          <cell r="H60">
            <v>7.6999999999999999E-2</v>
          </cell>
          <cell r="I60" t="str">
            <v>4          0   .</v>
          </cell>
          <cell r="J60">
            <v>0</v>
          </cell>
          <cell r="K60">
            <v>0</v>
          </cell>
          <cell r="L60">
            <v>2003</v>
          </cell>
          <cell r="M60" t="str">
            <v>No Trade</v>
          </cell>
          <cell r="N60" t="str">
            <v/>
          </cell>
          <cell r="O60" t="str">
            <v/>
          </cell>
          <cell r="P60" t="str">
            <v/>
          </cell>
        </row>
        <row r="61">
          <cell r="A61" t="str">
            <v>GO</v>
          </cell>
          <cell r="B61">
            <v>1</v>
          </cell>
          <cell r="C61">
            <v>3</v>
          </cell>
          <cell r="D61" t="str">
            <v>C</v>
          </cell>
          <cell r="E61">
            <v>0.78</v>
          </cell>
          <cell r="F61">
            <v>37616</v>
          </cell>
          <cell r="G61">
            <v>1.37E-2</v>
          </cell>
          <cell r="H61">
            <v>8.0000000000000002E-3</v>
          </cell>
          <cell r="I61" t="str">
            <v>8          0   .</v>
          </cell>
          <cell r="J61">
            <v>0</v>
          </cell>
          <cell r="K61">
            <v>0</v>
          </cell>
          <cell r="L61">
            <v>2003</v>
          </cell>
          <cell r="M61" t="str">
            <v>No Trade</v>
          </cell>
          <cell r="N61" t="str">
            <v/>
          </cell>
          <cell r="O61" t="str">
            <v/>
          </cell>
          <cell r="P61" t="str">
            <v/>
          </cell>
        </row>
        <row r="62">
          <cell r="A62" t="str">
            <v>GO</v>
          </cell>
          <cell r="B62">
            <v>1</v>
          </cell>
          <cell r="C62">
            <v>3</v>
          </cell>
          <cell r="D62" t="str">
            <v>P</v>
          </cell>
          <cell r="E62">
            <v>0.78</v>
          </cell>
          <cell r="F62">
            <v>37616</v>
          </cell>
          <cell r="G62">
            <v>4.0899999999999999E-2</v>
          </cell>
          <cell r="H62">
            <v>5.8999999999999997E-2</v>
          </cell>
          <cell r="I62" t="str">
            <v>4        190   .</v>
          </cell>
          <cell r="J62">
            <v>0</v>
          </cell>
          <cell r="K62">
            <v>0</v>
          </cell>
          <cell r="L62">
            <v>2003</v>
          </cell>
          <cell r="M62" t="str">
            <v>No Trade</v>
          </cell>
          <cell r="N62" t="str">
            <v/>
          </cell>
          <cell r="O62" t="str">
            <v/>
          </cell>
          <cell r="P62" t="str">
            <v/>
          </cell>
        </row>
        <row r="63">
          <cell r="A63" t="str">
            <v>GO</v>
          </cell>
          <cell r="B63">
            <v>1</v>
          </cell>
          <cell r="C63">
            <v>3</v>
          </cell>
          <cell r="D63" t="str">
            <v>C</v>
          </cell>
          <cell r="E63">
            <v>0.79</v>
          </cell>
          <cell r="F63">
            <v>37616</v>
          </cell>
          <cell r="G63">
            <v>1.09E-2</v>
          </cell>
          <cell r="H63">
            <v>6.0000000000000001E-3</v>
          </cell>
          <cell r="I63" t="str">
            <v>9          0   .</v>
          </cell>
          <cell r="J63">
            <v>0</v>
          </cell>
          <cell r="K63">
            <v>0</v>
          </cell>
          <cell r="L63">
            <v>2003</v>
          </cell>
          <cell r="M63" t="str">
            <v>No Trade</v>
          </cell>
          <cell r="N63" t="str">
            <v/>
          </cell>
          <cell r="O63" t="str">
            <v/>
          </cell>
          <cell r="P63" t="str">
            <v/>
          </cell>
        </row>
        <row r="64">
          <cell r="A64" t="str">
            <v>GO</v>
          </cell>
          <cell r="B64">
            <v>1</v>
          </cell>
          <cell r="C64">
            <v>3</v>
          </cell>
          <cell r="D64" t="str">
            <v>P</v>
          </cell>
          <cell r="E64">
            <v>0.79</v>
          </cell>
          <cell r="F64">
            <v>37616</v>
          </cell>
          <cell r="G64">
            <v>4.8099999999999997E-2</v>
          </cell>
          <cell r="H64">
            <v>6.7000000000000004E-2</v>
          </cell>
          <cell r="I64" t="str">
            <v>4          0   .</v>
          </cell>
          <cell r="J64">
            <v>0</v>
          </cell>
          <cell r="K64">
            <v>0</v>
          </cell>
          <cell r="L64">
            <v>2003</v>
          </cell>
          <cell r="M64" t="str">
            <v>No Trade</v>
          </cell>
          <cell r="N64" t="str">
            <v/>
          </cell>
          <cell r="O64" t="str">
            <v/>
          </cell>
          <cell r="P64" t="str">
            <v/>
          </cell>
        </row>
        <row r="65">
          <cell r="A65" t="str">
            <v>GO</v>
          </cell>
          <cell r="B65">
            <v>1</v>
          </cell>
          <cell r="C65">
            <v>3</v>
          </cell>
          <cell r="D65" t="str">
            <v>C</v>
          </cell>
          <cell r="E65">
            <v>0.8</v>
          </cell>
          <cell r="F65">
            <v>37616</v>
          </cell>
          <cell r="G65">
            <v>8.5000000000000006E-3</v>
          </cell>
          <cell r="H65">
            <v>5.0000000000000001E-3</v>
          </cell>
          <cell r="I65" t="str">
            <v>4         54   .</v>
          </cell>
          <cell r="J65">
            <v>80</v>
          </cell>
          <cell r="K65">
            <v>6.0000000000000001E-3</v>
          </cell>
          <cell r="L65">
            <v>2003</v>
          </cell>
          <cell r="M65" t="str">
            <v>No Trade</v>
          </cell>
          <cell r="N65" t="str">
            <v/>
          </cell>
          <cell r="O65" t="str">
            <v/>
          </cell>
          <cell r="P65" t="str">
            <v/>
          </cell>
        </row>
        <row r="66">
          <cell r="A66" t="str">
            <v>GO</v>
          </cell>
          <cell r="B66">
            <v>1</v>
          </cell>
          <cell r="C66">
            <v>3</v>
          </cell>
          <cell r="D66" t="str">
            <v>P</v>
          </cell>
          <cell r="E66">
            <v>0.8</v>
          </cell>
          <cell r="F66">
            <v>37616</v>
          </cell>
          <cell r="G66">
            <v>5.57E-2</v>
          </cell>
          <cell r="H66">
            <v>7.4999999999999997E-2</v>
          </cell>
          <cell r="I66" t="str">
            <v>9          3   .</v>
          </cell>
          <cell r="J66">
            <v>0</v>
          </cell>
          <cell r="K66">
            <v>0</v>
          </cell>
          <cell r="L66">
            <v>2003</v>
          </cell>
          <cell r="M66" t="str">
            <v>No Trade</v>
          </cell>
          <cell r="N66" t="str">
            <v/>
          </cell>
          <cell r="O66" t="str">
            <v/>
          </cell>
          <cell r="P66" t="str">
            <v/>
          </cell>
        </row>
        <row r="67">
          <cell r="A67" t="str">
            <v>GO</v>
          </cell>
          <cell r="B67">
            <v>1</v>
          </cell>
          <cell r="C67">
            <v>3</v>
          </cell>
          <cell r="D67" t="str">
            <v>C</v>
          </cell>
          <cell r="E67">
            <v>0.81</v>
          </cell>
          <cell r="F67">
            <v>37616</v>
          </cell>
          <cell r="G67">
            <v>6.6E-3</v>
          </cell>
          <cell r="H67">
            <v>4.0000000000000001E-3</v>
          </cell>
          <cell r="I67" t="str">
            <v>2          1   .</v>
          </cell>
          <cell r="J67">
            <v>50</v>
          </cell>
          <cell r="K67">
            <v>5.0000000000000001E-3</v>
          </cell>
          <cell r="L67">
            <v>2003</v>
          </cell>
          <cell r="M67" t="str">
            <v>No Trade</v>
          </cell>
          <cell r="N67" t="str">
            <v/>
          </cell>
          <cell r="O67" t="str">
            <v/>
          </cell>
          <cell r="P67" t="str">
            <v/>
          </cell>
        </row>
        <row r="68">
          <cell r="A68" t="str">
            <v>GO</v>
          </cell>
          <cell r="B68">
            <v>1</v>
          </cell>
          <cell r="C68">
            <v>3</v>
          </cell>
          <cell r="D68" t="str">
            <v>P</v>
          </cell>
          <cell r="E68">
            <v>0.81</v>
          </cell>
          <cell r="F68">
            <v>37616</v>
          </cell>
          <cell r="G68">
            <v>0.1573</v>
          </cell>
          <cell r="H68">
            <v>0.157</v>
          </cell>
          <cell r="I68" t="str">
            <v>3          0   .</v>
          </cell>
          <cell r="J68">
            <v>0</v>
          </cell>
          <cell r="K68">
            <v>0</v>
          </cell>
          <cell r="L68">
            <v>2003</v>
          </cell>
          <cell r="M68" t="str">
            <v>No Trade</v>
          </cell>
          <cell r="N68" t="str">
            <v/>
          </cell>
          <cell r="O68" t="str">
            <v/>
          </cell>
          <cell r="P68" t="str">
            <v/>
          </cell>
        </row>
        <row r="69">
          <cell r="A69" t="str">
            <v>GO</v>
          </cell>
          <cell r="B69">
            <v>1</v>
          </cell>
          <cell r="C69">
            <v>3</v>
          </cell>
          <cell r="D69" t="str">
            <v>C</v>
          </cell>
          <cell r="E69">
            <v>0.82</v>
          </cell>
          <cell r="F69">
            <v>37616</v>
          </cell>
          <cell r="G69">
            <v>5.1000000000000004E-3</v>
          </cell>
          <cell r="H69">
            <v>3.0000000000000001E-3</v>
          </cell>
          <cell r="I69" t="str">
            <v>2          0   .</v>
          </cell>
          <cell r="J69">
            <v>0</v>
          </cell>
          <cell r="K69">
            <v>0</v>
          </cell>
          <cell r="L69">
            <v>2003</v>
          </cell>
          <cell r="M69" t="str">
            <v>No Trade</v>
          </cell>
          <cell r="N69" t="str">
            <v/>
          </cell>
          <cell r="O69" t="str">
            <v/>
          </cell>
          <cell r="P69" t="str">
            <v/>
          </cell>
        </row>
        <row r="70">
          <cell r="A70" t="str">
            <v>GO</v>
          </cell>
          <cell r="B70">
            <v>1</v>
          </cell>
          <cell r="C70">
            <v>3</v>
          </cell>
          <cell r="D70" t="str">
            <v>C</v>
          </cell>
          <cell r="E70">
            <v>0.83</v>
          </cell>
          <cell r="F70">
            <v>37616</v>
          </cell>
          <cell r="G70">
            <v>3.8999999999999998E-3</v>
          </cell>
          <cell r="H70">
            <v>2E-3</v>
          </cell>
          <cell r="I70" t="str">
            <v>5          0   .</v>
          </cell>
          <cell r="J70">
            <v>0</v>
          </cell>
          <cell r="K70">
            <v>0</v>
          </cell>
          <cell r="L70">
            <v>2003</v>
          </cell>
          <cell r="M70" t="str">
            <v>No Trade</v>
          </cell>
          <cell r="N70" t="str">
            <v/>
          </cell>
          <cell r="O70" t="str">
            <v/>
          </cell>
          <cell r="P70" t="str">
            <v/>
          </cell>
        </row>
        <row r="71">
          <cell r="A71" t="str">
            <v>GO</v>
          </cell>
          <cell r="B71">
            <v>1</v>
          </cell>
          <cell r="C71">
            <v>3</v>
          </cell>
          <cell r="D71" t="str">
            <v>C</v>
          </cell>
          <cell r="E71">
            <v>0.84</v>
          </cell>
          <cell r="F71">
            <v>37616</v>
          </cell>
          <cell r="G71">
            <v>2.8999999999999998E-3</v>
          </cell>
          <cell r="H71">
            <v>1E-3</v>
          </cell>
          <cell r="I71" t="str">
            <v>9          0   .</v>
          </cell>
          <cell r="J71">
            <v>0</v>
          </cell>
          <cell r="K71">
            <v>0</v>
          </cell>
          <cell r="L71">
            <v>2003</v>
          </cell>
          <cell r="M71" t="str">
            <v>No Trade</v>
          </cell>
          <cell r="N71" t="str">
            <v/>
          </cell>
          <cell r="O71" t="str">
            <v/>
          </cell>
          <cell r="P71" t="str">
            <v/>
          </cell>
        </row>
        <row r="72">
          <cell r="A72" t="str">
            <v>GO</v>
          </cell>
          <cell r="B72">
            <v>1</v>
          </cell>
          <cell r="C72">
            <v>3</v>
          </cell>
          <cell r="D72" t="str">
            <v>C</v>
          </cell>
          <cell r="E72">
            <v>0.85</v>
          </cell>
          <cell r="F72">
            <v>37616</v>
          </cell>
          <cell r="G72">
            <v>2.2000000000000001E-3</v>
          </cell>
          <cell r="H72">
            <v>1E-3</v>
          </cell>
          <cell r="I72" t="str">
            <v>4          0   .</v>
          </cell>
          <cell r="J72">
            <v>0</v>
          </cell>
          <cell r="K72">
            <v>0</v>
          </cell>
          <cell r="L72">
            <v>2003</v>
          </cell>
          <cell r="M72" t="str">
            <v>No Trade</v>
          </cell>
          <cell r="N72" t="str">
            <v/>
          </cell>
          <cell r="O72" t="str">
            <v/>
          </cell>
          <cell r="P72" t="str">
            <v/>
          </cell>
        </row>
        <row r="73">
          <cell r="A73" t="str">
            <v>GO</v>
          </cell>
          <cell r="B73">
            <v>1</v>
          </cell>
          <cell r="C73">
            <v>3</v>
          </cell>
          <cell r="D73" t="str">
            <v>C</v>
          </cell>
          <cell r="E73">
            <v>0.86</v>
          </cell>
          <cell r="F73">
            <v>37616</v>
          </cell>
          <cell r="G73">
            <v>1.6000000000000001E-3</v>
          </cell>
          <cell r="H73">
            <v>1E-3</v>
          </cell>
          <cell r="I73" t="str">
            <v>0          0   .</v>
          </cell>
          <cell r="J73">
            <v>0</v>
          </cell>
          <cell r="K73">
            <v>0</v>
          </cell>
          <cell r="L73">
            <v>2003</v>
          </cell>
          <cell r="M73" t="str">
            <v>No Trade</v>
          </cell>
          <cell r="N73" t="str">
            <v/>
          </cell>
          <cell r="O73" t="str">
            <v/>
          </cell>
          <cell r="P73" t="str">
            <v/>
          </cell>
        </row>
        <row r="74">
          <cell r="A74" t="str">
            <v>GO</v>
          </cell>
          <cell r="B74">
            <v>1</v>
          </cell>
          <cell r="C74">
            <v>3</v>
          </cell>
          <cell r="D74" t="str">
            <v>C</v>
          </cell>
          <cell r="E74">
            <v>0.87</v>
          </cell>
          <cell r="F74">
            <v>37616</v>
          </cell>
          <cell r="G74">
            <v>1.1999999999999999E-3</v>
          </cell>
          <cell r="H74">
            <v>0</v>
          </cell>
          <cell r="I74" t="str">
            <v>8          0   .</v>
          </cell>
          <cell r="J74">
            <v>0</v>
          </cell>
          <cell r="K74">
            <v>0</v>
          </cell>
          <cell r="L74">
            <v>2003</v>
          </cell>
          <cell r="M74" t="str">
            <v>No Trade</v>
          </cell>
          <cell r="N74" t="str">
            <v/>
          </cell>
          <cell r="O74" t="str">
            <v/>
          </cell>
          <cell r="P74" t="str">
            <v/>
          </cell>
        </row>
        <row r="75">
          <cell r="A75" t="str">
            <v>GO</v>
          </cell>
          <cell r="B75">
            <v>1</v>
          </cell>
          <cell r="C75">
            <v>3</v>
          </cell>
          <cell r="D75" t="str">
            <v>C</v>
          </cell>
          <cell r="E75">
            <v>0.88</v>
          </cell>
          <cell r="F75">
            <v>37616</v>
          </cell>
          <cell r="G75">
            <v>8.9999999999999998E-4</v>
          </cell>
          <cell r="H75">
            <v>0</v>
          </cell>
          <cell r="I75" t="str">
            <v>6          0   .</v>
          </cell>
          <cell r="J75">
            <v>0</v>
          </cell>
          <cell r="K75">
            <v>0</v>
          </cell>
          <cell r="L75">
            <v>2003</v>
          </cell>
          <cell r="M75" t="str">
            <v>No Trade</v>
          </cell>
          <cell r="N75" t="str">
            <v/>
          </cell>
          <cell r="O75" t="str">
            <v/>
          </cell>
          <cell r="P75" t="str">
            <v/>
          </cell>
        </row>
        <row r="76">
          <cell r="A76" t="str">
            <v>GO</v>
          </cell>
          <cell r="B76">
            <v>1</v>
          </cell>
          <cell r="C76">
            <v>3</v>
          </cell>
          <cell r="D76" t="str">
            <v>C</v>
          </cell>
          <cell r="E76">
            <v>0.89</v>
          </cell>
          <cell r="F76">
            <v>37616</v>
          </cell>
          <cell r="G76">
            <v>5.9999999999999995E-4</v>
          </cell>
          <cell r="H76">
            <v>0</v>
          </cell>
          <cell r="I76" t="str">
            <v>4          0   .</v>
          </cell>
          <cell r="J76">
            <v>0</v>
          </cell>
          <cell r="K76">
            <v>0</v>
          </cell>
          <cell r="L76">
            <v>2003</v>
          </cell>
          <cell r="M76" t="str">
            <v>No Trade</v>
          </cell>
          <cell r="N76" t="str">
            <v/>
          </cell>
          <cell r="O76" t="str">
            <v/>
          </cell>
          <cell r="P76" t="str">
            <v/>
          </cell>
        </row>
        <row r="77">
          <cell r="A77" t="str">
            <v>GO</v>
          </cell>
          <cell r="B77">
            <v>1</v>
          </cell>
          <cell r="C77">
            <v>3</v>
          </cell>
          <cell r="D77" t="str">
            <v>C</v>
          </cell>
          <cell r="E77">
            <v>0.9</v>
          </cell>
          <cell r="F77">
            <v>37616</v>
          </cell>
          <cell r="G77">
            <v>5.0000000000000001E-4</v>
          </cell>
          <cell r="H77">
            <v>0</v>
          </cell>
          <cell r="I77" t="str">
            <v>3          0   .</v>
          </cell>
          <cell r="J77">
            <v>0</v>
          </cell>
          <cell r="K77">
            <v>0</v>
          </cell>
          <cell r="L77">
            <v>2003</v>
          </cell>
          <cell r="M77" t="str">
            <v>No Trade</v>
          </cell>
          <cell r="N77" t="str">
            <v/>
          </cell>
          <cell r="O77" t="str">
            <v/>
          </cell>
          <cell r="P77" t="str">
            <v/>
          </cell>
        </row>
        <row r="78">
          <cell r="A78" t="str">
            <v>GO</v>
          </cell>
          <cell r="B78">
            <v>1</v>
          </cell>
          <cell r="C78">
            <v>3</v>
          </cell>
          <cell r="D78" t="str">
            <v>C</v>
          </cell>
          <cell r="E78">
            <v>0.92</v>
          </cell>
          <cell r="F78">
            <v>37616</v>
          </cell>
          <cell r="G78">
            <v>2.0000000000000001E-4</v>
          </cell>
          <cell r="H78">
            <v>0</v>
          </cell>
          <cell r="I78" t="str">
            <v>2          0   .</v>
          </cell>
          <cell r="J78">
            <v>0</v>
          </cell>
          <cell r="K78">
            <v>0</v>
          </cell>
          <cell r="L78">
            <v>2003</v>
          </cell>
          <cell r="M78" t="str">
            <v>No Trade</v>
          </cell>
          <cell r="N78" t="str">
            <v/>
          </cell>
          <cell r="O78" t="str">
            <v/>
          </cell>
          <cell r="P78" t="str">
            <v/>
          </cell>
        </row>
        <row r="79">
          <cell r="A79" t="str">
            <v>GO</v>
          </cell>
          <cell r="B79">
            <v>1</v>
          </cell>
          <cell r="C79">
            <v>3</v>
          </cell>
          <cell r="D79" t="str">
            <v>C</v>
          </cell>
          <cell r="E79">
            <v>0.93</v>
          </cell>
          <cell r="F79">
            <v>37616</v>
          </cell>
          <cell r="G79">
            <v>0</v>
          </cell>
          <cell r="H79">
            <v>0</v>
          </cell>
          <cell r="I79" t="str">
            <v>0          0   .</v>
          </cell>
          <cell r="J79">
            <v>0</v>
          </cell>
          <cell r="K79">
            <v>0</v>
          </cell>
          <cell r="L79">
            <v>2003</v>
          </cell>
          <cell r="M79" t="str">
            <v>No Trade</v>
          </cell>
          <cell r="N79" t="str">
            <v/>
          </cell>
          <cell r="O79" t="str">
            <v/>
          </cell>
          <cell r="P79" t="str">
            <v/>
          </cell>
        </row>
        <row r="80">
          <cell r="A80" t="str">
            <v>GO</v>
          </cell>
          <cell r="B80">
            <v>1</v>
          </cell>
          <cell r="C80">
            <v>3</v>
          </cell>
          <cell r="D80" t="str">
            <v>C</v>
          </cell>
          <cell r="E80">
            <v>0.94</v>
          </cell>
          <cell r="F80">
            <v>37616</v>
          </cell>
          <cell r="G80">
            <v>0</v>
          </cell>
          <cell r="H80">
            <v>0</v>
          </cell>
          <cell r="I80" t="str">
            <v>0          0   .</v>
          </cell>
          <cell r="J80">
            <v>0</v>
          </cell>
          <cell r="K80">
            <v>0</v>
          </cell>
          <cell r="L80">
            <v>2003</v>
          </cell>
          <cell r="M80" t="str">
            <v>No Trade</v>
          </cell>
          <cell r="N80" t="str">
            <v/>
          </cell>
          <cell r="O80" t="str">
            <v/>
          </cell>
          <cell r="P80" t="str">
            <v/>
          </cell>
        </row>
        <row r="81">
          <cell r="A81" t="str">
            <v>GO</v>
          </cell>
          <cell r="B81">
            <v>1</v>
          </cell>
          <cell r="C81">
            <v>3</v>
          </cell>
          <cell r="D81" t="str">
            <v>C</v>
          </cell>
          <cell r="E81">
            <v>0.96</v>
          </cell>
          <cell r="F81">
            <v>37616</v>
          </cell>
          <cell r="G81">
            <v>1E-4</v>
          </cell>
          <cell r="H81">
            <v>0</v>
          </cell>
          <cell r="I81" t="str">
            <v>1          0   .</v>
          </cell>
          <cell r="J81">
            <v>0</v>
          </cell>
          <cell r="K81">
            <v>0</v>
          </cell>
          <cell r="L81">
            <v>2003</v>
          </cell>
          <cell r="M81" t="str">
            <v>No Trade</v>
          </cell>
          <cell r="N81" t="str">
            <v/>
          </cell>
          <cell r="O81" t="str">
            <v/>
          </cell>
          <cell r="P81" t="str">
            <v/>
          </cell>
        </row>
        <row r="82">
          <cell r="A82" t="str">
            <v>GO</v>
          </cell>
          <cell r="B82">
            <v>1</v>
          </cell>
          <cell r="C82">
            <v>3</v>
          </cell>
          <cell r="D82" t="str">
            <v>C</v>
          </cell>
          <cell r="E82">
            <v>0.98</v>
          </cell>
          <cell r="F82">
            <v>37616</v>
          </cell>
          <cell r="G82">
            <v>1E-4</v>
          </cell>
          <cell r="H82">
            <v>0</v>
          </cell>
          <cell r="I82" t="str">
            <v>1          0   .</v>
          </cell>
          <cell r="J82">
            <v>0</v>
          </cell>
          <cell r="K82">
            <v>0</v>
          </cell>
          <cell r="L82">
            <v>2003</v>
          </cell>
          <cell r="M82" t="str">
            <v>No Trade</v>
          </cell>
          <cell r="N82" t="str">
            <v/>
          </cell>
          <cell r="O82" t="str">
            <v/>
          </cell>
          <cell r="P82" t="str">
            <v/>
          </cell>
        </row>
        <row r="83">
          <cell r="A83" t="str">
            <v>GO</v>
          </cell>
          <cell r="B83">
            <v>1</v>
          </cell>
          <cell r="C83">
            <v>3</v>
          </cell>
          <cell r="D83" t="str">
            <v>C</v>
          </cell>
          <cell r="E83">
            <v>0.99</v>
          </cell>
          <cell r="F83">
            <v>37616</v>
          </cell>
          <cell r="G83">
            <v>1E-4</v>
          </cell>
          <cell r="H83">
            <v>0</v>
          </cell>
          <cell r="I83" t="str">
            <v>1          0   .</v>
          </cell>
          <cell r="J83">
            <v>0</v>
          </cell>
          <cell r="K83">
            <v>0</v>
          </cell>
          <cell r="L83">
            <v>2003</v>
          </cell>
          <cell r="M83" t="str">
            <v>No Trade</v>
          </cell>
          <cell r="N83" t="str">
            <v/>
          </cell>
          <cell r="O83" t="str">
            <v/>
          </cell>
          <cell r="P83" t="str">
            <v/>
          </cell>
        </row>
        <row r="84">
          <cell r="A84" t="str">
            <v>GO</v>
          </cell>
          <cell r="B84">
            <v>1</v>
          </cell>
          <cell r="C84">
            <v>3</v>
          </cell>
          <cell r="D84" t="str">
            <v>C</v>
          </cell>
          <cell r="E84">
            <v>1.1000000000000001</v>
          </cell>
          <cell r="F84">
            <v>37616</v>
          </cell>
          <cell r="G84">
            <v>0</v>
          </cell>
          <cell r="I84" t="str">
            <v>0   .</v>
          </cell>
          <cell r="J84">
            <v>0</v>
          </cell>
          <cell r="K84">
            <v>0</v>
          </cell>
          <cell r="L84">
            <v>2003</v>
          </cell>
          <cell r="M84" t="str">
            <v>No Trade</v>
          </cell>
          <cell r="N84" t="str">
            <v/>
          </cell>
          <cell r="O84" t="str">
            <v/>
          </cell>
          <cell r="P84" t="str">
            <v/>
          </cell>
        </row>
        <row r="85">
          <cell r="A85" t="str">
            <v>GO</v>
          </cell>
          <cell r="B85">
            <v>2</v>
          </cell>
          <cell r="C85">
            <v>3</v>
          </cell>
          <cell r="D85" t="str">
            <v>P</v>
          </cell>
          <cell r="E85">
            <v>0.05</v>
          </cell>
          <cell r="F85">
            <v>37649</v>
          </cell>
          <cell r="G85">
            <v>0</v>
          </cell>
          <cell r="H85">
            <v>0</v>
          </cell>
          <cell r="I85" t="str">
            <v>0          0   .</v>
          </cell>
          <cell r="J85">
            <v>0</v>
          </cell>
          <cell r="K85">
            <v>0</v>
          </cell>
          <cell r="L85">
            <v>2003</v>
          </cell>
          <cell r="M85" t="str">
            <v>No Trade</v>
          </cell>
          <cell r="N85" t="str">
            <v/>
          </cell>
          <cell r="O85" t="str">
            <v/>
          </cell>
          <cell r="P85" t="str">
            <v/>
          </cell>
        </row>
        <row r="86">
          <cell r="A86" t="str">
            <v>GO</v>
          </cell>
          <cell r="B86">
            <v>2</v>
          </cell>
          <cell r="C86">
            <v>3</v>
          </cell>
          <cell r="D86" t="str">
            <v>P</v>
          </cell>
          <cell r="E86">
            <v>0.49</v>
          </cell>
          <cell r="F86">
            <v>37649</v>
          </cell>
          <cell r="G86">
            <v>0</v>
          </cell>
          <cell r="H86">
            <v>0</v>
          </cell>
          <cell r="I86" t="str">
            <v>0          0   .</v>
          </cell>
          <cell r="J86">
            <v>0</v>
          </cell>
          <cell r="K86">
            <v>0</v>
          </cell>
          <cell r="L86">
            <v>2003</v>
          </cell>
          <cell r="M86" t="str">
            <v>No Trade</v>
          </cell>
          <cell r="N86" t="str">
            <v/>
          </cell>
          <cell r="O86" t="str">
            <v/>
          </cell>
          <cell r="P86" t="str">
            <v/>
          </cell>
        </row>
        <row r="87">
          <cell r="A87" t="str">
            <v>GO</v>
          </cell>
          <cell r="B87">
            <v>2</v>
          </cell>
          <cell r="C87">
            <v>3</v>
          </cell>
          <cell r="D87" t="str">
            <v>P</v>
          </cell>
          <cell r="E87">
            <v>0.5</v>
          </cell>
          <cell r="F87">
            <v>37649</v>
          </cell>
          <cell r="G87">
            <v>0</v>
          </cell>
          <cell r="H87">
            <v>0</v>
          </cell>
          <cell r="I87" t="str">
            <v>0          0   .</v>
          </cell>
          <cell r="J87">
            <v>0</v>
          </cell>
          <cell r="K87">
            <v>0</v>
          </cell>
          <cell r="L87">
            <v>2003</v>
          </cell>
          <cell r="M87" t="str">
            <v>No Trade</v>
          </cell>
          <cell r="N87" t="str">
            <v/>
          </cell>
          <cell r="O87" t="str">
            <v/>
          </cell>
          <cell r="P87" t="str">
            <v/>
          </cell>
        </row>
        <row r="88">
          <cell r="A88" t="str">
            <v>GO</v>
          </cell>
          <cell r="B88">
            <v>2</v>
          </cell>
          <cell r="C88">
            <v>3</v>
          </cell>
          <cell r="D88" t="str">
            <v>P</v>
          </cell>
          <cell r="E88">
            <v>0.52</v>
          </cell>
          <cell r="F88">
            <v>37649</v>
          </cell>
          <cell r="G88">
            <v>0</v>
          </cell>
          <cell r="H88">
            <v>0</v>
          </cell>
          <cell r="I88" t="str">
            <v>0          0   .</v>
          </cell>
          <cell r="J88">
            <v>0</v>
          </cell>
          <cell r="K88">
            <v>0</v>
          </cell>
          <cell r="L88">
            <v>2003</v>
          </cell>
          <cell r="M88" t="str">
            <v>No Trade</v>
          </cell>
          <cell r="N88" t="str">
            <v/>
          </cell>
          <cell r="O88" t="str">
            <v/>
          </cell>
          <cell r="P88" t="str">
            <v/>
          </cell>
        </row>
        <row r="89">
          <cell r="A89" t="str">
            <v>GO</v>
          </cell>
          <cell r="B89">
            <v>2</v>
          </cell>
          <cell r="C89">
            <v>3</v>
          </cell>
          <cell r="D89" t="str">
            <v>P</v>
          </cell>
          <cell r="E89">
            <v>0.53</v>
          </cell>
          <cell r="F89">
            <v>37649</v>
          </cell>
          <cell r="G89">
            <v>0</v>
          </cell>
          <cell r="H89">
            <v>0</v>
          </cell>
          <cell r="I89" t="str">
            <v>0          0   .</v>
          </cell>
          <cell r="J89">
            <v>0</v>
          </cell>
          <cell r="K89">
            <v>0</v>
          </cell>
          <cell r="L89">
            <v>2003</v>
          </cell>
          <cell r="M89" t="str">
            <v>No Trade</v>
          </cell>
          <cell r="N89" t="str">
            <v/>
          </cell>
          <cell r="O89" t="str">
            <v/>
          </cell>
          <cell r="P89" t="str">
            <v/>
          </cell>
        </row>
        <row r="90">
          <cell r="A90" t="str">
            <v>GO</v>
          </cell>
          <cell r="B90">
            <v>2</v>
          </cell>
          <cell r="C90">
            <v>3</v>
          </cell>
          <cell r="D90" t="str">
            <v>P</v>
          </cell>
          <cell r="E90">
            <v>0.54</v>
          </cell>
          <cell r="F90">
            <v>37649</v>
          </cell>
          <cell r="G90">
            <v>0</v>
          </cell>
          <cell r="H90">
            <v>0</v>
          </cell>
          <cell r="I90" t="str">
            <v>0          0   .</v>
          </cell>
          <cell r="J90">
            <v>0</v>
          </cell>
          <cell r="K90">
            <v>0</v>
          </cell>
          <cell r="L90">
            <v>2003</v>
          </cell>
          <cell r="M90" t="str">
            <v>No Trade</v>
          </cell>
          <cell r="N90" t="str">
            <v/>
          </cell>
          <cell r="O90" t="str">
            <v/>
          </cell>
          <cell r="P90" t="str">
            <v/>
          </cell>
        </row>
        <row r="91">
          <cell r="A91" t="str">
            <v>GO</v>
          </cell>
          <cell r="B91">
            <v>2</v>
          </cell>
          <cell r="C91">
            <v>3</v>
          </cell>
          <cell r="D91" t="str">
            <v>P</v>
          </cell>
          <cell r="E91">
            <v>0.55000000000000004</v>
          </cell>
          <cell r="F91">
            <v>37649</v>
          </cell>
          <cell r="G91">
            <v>0</v>
          </cell>
          <cell r="H91">
            <v>0</v>
          </cell>
          <cell r="I91" t="str">
            <v>0          0   .</v>
          </cell>
          <cell r="J91">
            <v>0</v>
          </cell>
          <cell r="K91">
            <v>0</v>
          </cell>
          <cell r="L91">
            <v>2003</v>
          </cell>
          <cell r="M91" t="str">
            <v>No Trade</v>
          </cell>
          <cell r="N91" t="str">
            <v/>
          </cell>
          <cell r="O91" t="str">
            <v/>
          </cell>
          <cell r="P91" t="str">
            <v/>
          </cell>
        </row>
        <row r="92">
          <cell r="A92" t="str">
            <v>GO</v>
          </cell>
          <cell r="B92">
            <v>2</v>
          </cell>
          <cell r="C92">
            <v>3</v>
          </cell>
          <cell r="D92" t="str">
            <v>P</v>
          </cell>
          <cell r="E92">
            <v>0.56000000000000005</v>
          </cell>
          <cell r="F92">
            <v>37649</v>
          </cell>
          <cell r="G92">
            <v>2.0000000000000001E-4</v>
          </cell>
          <cell r="H92">
            <v>0</v>
          </cell>
          <cell r="I92" t="str">
            <v>6          0   .</v>
          </cell>
          <cell r="J92">
            <v>0</v>
          </cell>
          <cell r="K92">
            <v>0</v>
          </cell>
          <cell r="L92">
            <v>2003</v>
          </cell>
          <cell r="M92" t="str">
            <v>No Trade</v>
          </cell>
          <cell r="N92" t="str">
            <v/>
          </cell>
          <cell r="O92" t="str">
            <v/>
          </cell>
          <cell r="P92" t="str">
            <v/>
          </cell>
        </row>
        <row r="93">
          <cell r="A93" t="str">
            <v>GO</v>
          </cell>
          <cell r="B93">
            <v>2</v>
          </cell>
          <cell r="C93">
            <v>3</v>
          </cell>
          <cell r="D93" t="str">
            <v>P</v>
          </cell>
          <cell r="E93">
            <v>0.56999999999999995</v>
          </cell>
          <cell r="F93">
            <v>37649</v>
          </cell>
          <cell r="G93">
            <v>0</v>
          </cell>
          <cell r="H93">
            <v>0</v>
          </cell>
          <cell r="I93" t="str">
            <v>0          0   .</v>
          </cell>
          <cell r="J93">
            <v>0</v>
          </cell>
          <cell r="K93">
            <v>0</v>
          </cell>
          <cell r="L93">
            <v>2003</v>
          </cell>
          <cell r="M93" t="str">
            <v>No Trade</v>
          </cell>
          <cell r="N93" t="str">
            <v/>
          </cell>
          <cell r="O93" t="str">
            <v/>
          </cell>
          <cell r="P93" t="str">
            <v/>
          </cell>
        </row>
        <row r="94">
          <cell r="A94" t="str">
            <v>GO</v>
          </cell>
          <cell r="B94">
            <v>2</v>
          </cell>
          <cell r="C94">
            <v>3</v>
          </cell>
          <cell r="D94" t="str">
            <v>P</v>
          </cell>
          <cell r="E94">
            <v>0.57999999999999996</v>
          </cell>
          <cell r="F94">
            <v>37649</v>
          </cell>
          <cell r="G94">
            <v>5.9999999999999995E-4</v>
          </cell>
          <cell r="H94">
            <v>1E-3</v>
          </cell>
          <cell r="I94" t="str">
            <v>2          0   .</v>
          </cell>
          <cell r="J94">
            <v>0</v>
          </cell>
          <cell r="K94">
            <v>0</v>
          </cell>
          <cell r="L94">
            <v>2003</v>
          </cell>
          <cell r="M94" t="str">
            <v>No Trade</v>
          </cell>
          <cell r="N94" t="str">
            <v/>
          </cell>
          <cell r="O94" t="str">
            <v/>
          </cell>
          <cell r="P94" t="str">
            <v/>
          </cell>
        </row>
        <row r="95">
          <cell r="A95" t="str">
            <v>GO</v>
          </cell>
          <cell r="B95">
            <v>2</v>
          </cell>
          <cell r="C95">
            <v>3</v>
          </cell>
          <cell r="D95" t="str">
            <v>P</v>
          </cell>
          <cell r="E95">
            <v>0.59</v>
          </cell>
          <cell r="F95">
            <v>37649</v>
          </cell>
          <cell r="G95">
            <v>0</v>
          </cell>
          <cell r="H95">
            <v>0</v>
          </cell>
          <cell r="I95" t="str">
            <v>0          0   .</v>
          </cell>
          <cell r="J95">
            <v>0</v>
          </cell>
          <cell r="K95">
            <v>0</v>
          </cell>
          <cell r="L95">
            <v>2003</v>
          </cell>
          <cell r="M95" t="str">
            <v>No Trade</v>
          </cell>
          <cell r="N95" t="str">
            <v/>
          </cell>
          <cell r="O95" t="str">
            <v/>
          </cell>
          <cell r="P95" t="str">
            <v/>
          </cell>
        </row>
        <row r="96">
          <cell r="A96" t="str">
            <v>GO</v>
          </cell>
          <cell r="B96">
            <v>2</v>
          </cell>
          <cell r="C96">
            <v>3</v>
          </cell>
          <cell r="D96" t="str">
            <v>P</v>
          </cell>
          <cell r="E96">
            <v>0.6</v>
          </cell>
          <cell r="F96">
            <v>37649</v>
          </cell>
          <cell r="G96">
            <v>1.1999999999999999E-3</v>
          </cell>
          <cell r="H96">
            <v>2E-3</v>
          </cell>
          <cell r="I96" t="str">
            <v>4          0   .</v>
          </cell>
          <cell r="J96">
            <v>0</v>
          </cell>
          <cell r="K96">
            <v>0</v>
          </cell>
          <cell r="L96">
            <v>2003</v>
          </cell>
          <cell r="M96" t="str">
            <v>No Trade</v>
          </cell>
          <cell r="N96" t="str">
            <v/>
          </cell>
          <cell r="O96" t="str">
            <v/>
          </cell>
          <cell r="P96" t="str">
            <v/>
          </cell>
        </row>
        <row r="97">
          <cell r="A97" t="str">
            <v>GO</v>
          </cell>
          <cell r="B97">
            <v>2</v>
          </cell>
          <cell r="C97">
            <v>3</v>
          </cell>
          <cell r="D97" t="str">
            <v>P</v>
          </cell>
          <cell r="E97">
            <v>0.61</v>
          </cell>
          <cell r="F97">
            <v>37649</v>
          </cell>
          <cell r="G97">
            <v>1.6999999999999999E-3</v>
          </cell>
          <cell r="H97">
            <v>3.0000000000000001E-3</v>
          </cell>
          <cell r="I97" t="str">
            <v>2          0   .</v>
          </cell>
          <cell r="J97">
            <v>0</v>
          </cell>
          <cell r="K97">
            <v>0</v>
          </cell>
          <cell r="L97">
            <v>2003</v>
          </cell>
          <cell r="M97" t="str">
            <v>No Trade</v>
          </cell>
          <cell r="N97" t="str">
            <v/>
          </cell>
          <cell r="O97" t="str">
            <v/>
          </cell>
          <cell r="P97" t="str">
            <v/>
          </cell>
        </row>
        <row r="98">
          <cell r="A98" t="str">
            <v>GO</v>
          </cell>
          <cell r="B98">
            <v>2</v>
          </cell>
          <cell r="C98">
            <v>3</v>
          </cell>
          <cell r="D98" t="str">
            <v>P</v>
          </cell>
          <cell r="E98">
            <v>0.62</v>
          </cell>
          <cell r="F98">
            <v>37649</v>
          </cell>
          <cell r="G98">
            <v>2.3E-3</v>
          </cell>
          <cell r="H98">
            <v>4.0000000000000001E-3</v>
          </cell>
          <cell r="I98" t="str">
            <v>2          0   .</v>
          </cell>
          <cell r="J98">
            <v>0</v>
          </cell>
          <cell r="K98">
            <v>0</v>
          </cell>
          <cell r="L98">
            <v>2003</v>
          </cell>
          <cell r="M98" t="str">
            <v>No Trade</v>
          </cell>
          <cell r="N98" t="str">
            <v/>
          </cell>
          <cell r="O98" t="str">
            <v/>
          </cell>
          <cell r="P98" t="str">
            <v/>
          </cell>
        </row>
        <row r="99">
          <cell r="A99" t="str">
            <v>GO</v>
          </cell>
          <cell r="B99">
            <v>2</v>
          </cell>
          <cell r="C99">
            <v>3</v>
          </cell>
          <cell r="D99" t="str">
            <v>P</v>
          </cell>
          <cell r="E99">
            <v>0.63</v>
          </cell>
          <cell r="F99">
            <v>37649</v>
          </cell>
          <cell r="G99">
            <v>3.0999999999999999E-3</v>
          </cell>
          <cell r="H99">
            <v>5.0000000000000001E-3</v>
          </cell>
          <cell r="I99" t="str">
            <v>4          0   .</v>
          </cell>
          <cell r="J99">
            <v>0</v>
          </cell>
          <cell r="K99">
            <v>0</v>
          </cell>
          <cell r="L99">
            <v>2003</v>
          </cell>
          <cell r="M99" t="str">
            <v>No Trade</v>
          </cell>
          <cell r="N99" t="str">
            <v/>
          </cell>
          <cell r="O99" t="str">
            <v/>
          </cell>
          <cell r="P99" t="str">
            <v/>
          </cell>
        </row>
        <row r="100">
          <cell r="A100" t="str">
            <v>GO</v>
          </cell>
          <cell r="B100">
            <v>2</v>
          </cell>
          <cell r="C100">
            <v>3</v>
          </cell>
          <cell r="D100" t="str">
            <v>P</v>
          </cell>
          <cell r="E100">
            <v>0.64</v>
          </cell>
          <cell r="F100">
            <v>37649</v>
          </cell>
          <cell r="G100">
            <v>4.1000000000000003E-3</v>
          </cell>
          <cell r="H100">
            <v>7.0000000000000001E-3</v>
          </cell>
          <cell r="I100" t="str">
            <v>0          0   .</v>
          </cell>
          <cell r="J100">
            <v>0</v>
          </cell>
          <cell r="K100">
            <v>0</v>
          </cell>
          <cell r="L100">
            <v>2003</v>
          </cell>
          <cell r="M100" t="str">
            <v>No Trade</v>
          </cell>
          <cell r="N100" t="str">
            <v/>
          </cell>
          <cell r="O100" t="str">
            <v/>
          </cell>
          <cell r="P100" t="str">
            <v/>
          </cell>
        </row>
        <row r="101">
          <cell r="A101" t="str">
            <v>GO</v>
          </cell>
          <cell r="B101">
            <v>2</v>
          </cell>
          <cell r="C101">
            <v>3</v>
          </cell>
          <cell r="D101" t="str">
            <v>P</v>
          </cell>
          <cell r="E101">
            <v>0.65</v>
          </cell>
          <cell r="F101">
            <v>37649</v>
          </cell>
          <cell r="G101">
            <v>5.3E-3</v>
          </cell>
          <cell r="H101">
            <v>8.0000000000000002E-3</v>
          </cell>
          <cell r="I101" t="str">
            <v>8          0   .</v>
          </cell>
          <cell r="J101">
            <v>0</v>
          </cell>
          <cell r="K101">
            <v>0</v>
          </cell>
          <cell r="L101">
            <v>2003</v>
          </cell>
          <cell r="M101" t="str">
            <v>No Trade</v>
          </cell>
          <cell r="N101" t="str">
            <v/>
          </cell>
          <cell r="O101" t="str">
            <v/>
          </cell>
          <cell r="P101" t="str">
            <v/>
          </cell>
        </row>
        <row r="102">
          <cell r="A102" t="str">
            <v>GO</v>
          </cell>
          <cell r="B102">
            <v>2</v>
          </cell>
          <cell r="C102">
            <v>3</v>
          </cell>
          <cell r="D102" t="str">
            <v>C</v>
          </cell>
          <cell r="E102">
            <v>0.66</v>
          </cell>
          <cell r="F102">
            <v>37649</v>
          </cell>
          <cell r="G102">
            <v>9.6600000000000005E-2</v>
          </cell>
          <cell r="H102">
            <v>8.1000000000000003E-2</v>
          </cell>
          <cell r="I102" t="str">
            <v>2          0   .</v>
          </cell>
          <cell r="J102">
            <v>0</v>
          </cell>
          <cell r="K102">
            <v>0</v>
          </cell>
          <cell r="L102">
            <v>2003</v>
          </cell>
          <cell r="M102" t="str">
            <v>No Trade</v>
          </cell>
          <cell r="N102" t="str">
            <v/>
          </cell>
          <cell r="O102" t="str">
            <v/>
          </cell>
          <cell r="P102" t="str">
            <v/>
          </cell>
        </row>
        <row r="103">
          <cell r="A103" t="str">
            <v>GO</v>
          </cell>
          <cell r="B103">
            <v>2</v>
          </cell>
          <cell r="C103">
            <v>3</v>
          </cell>
          <cell r="D103" t="str">
            <v>P</v>
          </cell>
          <cell r="E103">
            <v>0.66</v>
          </cell>
          <cell r="F103">
            <v>37649</v>
          </cell>
          <cell r="G103">
            <v>6.7999999999999996E-3</v>
          </cell>
          <cell r="H103">
            <v>0.01</v>
          </cell>
          <cell r="I103" t="str">
            <v>9          0   .</v>
          </cell>
          <cell r="J103">
            <v>0</v>
          </cell>
          <cell r="K103">
            <v>0</v>
          </cell>
          <cell r="L103">
            <v>2003</v>
          </cell>
          <cell r="M103" t="str">
            <v>No Trade</v>
          </cell>
          <cell r="N103" t="str">
            <v/>
          </cell>
          <cell r="O103" t="str">
            <v/>
          </cell>
          <cell r="P103" t="str">
            <v/>
          </cell>
        </row>
        <row r="104">
          <cell r="A104" t="str">
            <v>GO</v>
          </cell>
          <cell r="B104">
            <v>2</v>
          </cell>
          <cell r="C104">
            <v>3</v>
          </cell>
          <cell r="D104" t="str">
            <v>P</v>
          </cell>
          <cell r="E104">
            <v>0.67</v>
          </cell>
          <cell r="F104">
            <v>37649</v>
          </cell>
          <cell r="G104">
            <v>8.6E-3</v>
          </cell>
          <cell r="H104">
            <v>1.2999999999999999E-2</v>
          </cell>
          <cell r="I104" t="str">
            <v>5          0   .</v>
          </cell>
          <cell r="J104">
            <v>0</v>
          </cell>
          <cell r="K104">
            <v>0</v>
          </cell>
          <cell r="L104">
            <v>2003</v>
          </cell>
          <cell r="M104" t="str">
            <v>No Trade</v>
          </cell>
          <cell r="N104" t="str">
            <v/>
          </cell>
          <cell r="O104" t="str">
            <v/>
          </cell>
          <cell r="P104" t="str">
            <v/>
          </cell>
        </row>
        <row r="105">
          <cell r="A105" t="str">
            <v>GO</v>
          </cell>
          <cell r="B105">
            <v>2</v>
          </cell>
          <cell r="C105">
            <v>3</v>
          </cell>
          <cell r="D105" t="str">
            <v>P</v>
          </cell>
          <cell r="E105">
            <v>0.68</v>
          </cell>
          <cell r="F105">
            <v>37649</v>
          </cell>
          <cell r="G105">
            <v>1.0699999999999999E-2</v>
          </cell>
          <cell r="H105">
            <v>1.6E-2</v>
          </cell>
          <cell r="I105" t="str">
            <v>4          0   .</v>
          </cell>
          <cell r="J105">
            <v>0</v>
          </cell>
          <cell r="K105">
            <v>0</v>
          </cell>
          <cell r="L105">
            <v>2003</v>
          </cell>
          <cell r="M105" t="str">
            <v>No Trade</v>
          </cell>
          <cell r="N105" t="str">
            <v/>
          </cell>
          <cell r="O105" t="str">
            <v/>
          </cell>
          <cell r="P105" t="str">
            <v/>
          </cell>
        </row>
        <row r="106">
          <cell r="A106" t="str">
            <v>GO</v>
          </cell>
          <cell r="B106">
            <v>2</v>
          </cell>
          <cell r="C106">
            <v>3</v>
          </cell>
          <cell r="D106" t="str">
            <v>P</v>
          </cell>
          <cell r="E106">
            <v>0.69</v>
          </cell>
          <cell r="F106">
            <v>37649</v>
          </cell>
          <cell r="G106">
            <v>1.32E-2</v>
          </cell>
          <cell r="H106">
            <v>1.9E-2</v>
          </cell>
          <cell r="I106" t="str">
            <v>7          0   .</v>
          </cell>
          <cell r="J106">
            <v>0</v>
          </cell>
          <cell r="K106">
            <v>0</v>
          </cell>
          <cell r="L106">
            <v>2003</v>
          </cell>
          <cell r="M106" t="str">
            <v>No Trade</v>
          </cell>
          <cell r="N106" t="str">
            <v/>
          </cell>
          <cell r="O106" t="str">
            <v/>
          </cell>
          <cell r="P106" t="str">
            <v/>
          </cell>
        </row>
        <row r="107">
          <cell r="A107" t="str">
            <v>GO</v>
          </cell>
          <cell r="B107">
            <v>2</v>
          </cell>
          <cell r="C107">
            <v>3</v>
          </cell>
          <cell r="D107" t="str">
            <v>C</v>
          </cell>
          <cell r="E107">
            <v>0.7</v>
          </cell>
          <cell r="F107">
            <v>37649</v>
          </cell>
          <cell r="G107">
            <v>6.6199999999999995E-2</v>
          </cell>
          <cell r="H107">
            <v>5.6000000000000001E-2</v>
          </cell>
          <cell r="I107" t="str">
            <v>6          0   .</v>
          </cell>
          <cell r="J107">
            <v>0</v>
          </cell>
          <cell r="K107">
            <v>0</v>
          </cell>
          <cell r="L107">
            <v>2003</v>
          </cell>
          <cell r="M107" t="str">
            <v>No Trade</v>
          </cell>
          <cell r="N107" t="str">
            <v/>
          </cell>
          <cell r="O107" t="str">
            <v/>
          </cell>
          <cell r="P107" t="str">
            <v/>
          </cell>
        </row>
        <row r="108">
          <cell r="A108" t="str">
            <v>GO</v>
          </cell>
          <cell r="B108">
            <v>2</v>
          </cell>
          <cell r="C108">
            <v>3</v>
          </cell>
          <cell r="D108" t="str">
            <v>P</v>
          </cell>
          <cell r="E108">
            <v>0.7</v>
          </cell>
          <cell r="F108">
            <v>37649</v>
          </cell>
          <cell r="G108">
            <v>1.61E-2</v>
          </cell>
          <cell r="H108">
            <v>2.5999999999999999E-2</v>
          </cell>
          <cell r="I108" t="str">
            <v>0          0   .</v>
          </cell>
          <cell r="J108">
            <v>0</v>
          </cell>
          <cell r="K108">
            <v>0</v>
          </cell>
          <cell r="L108">
            <v>2003</v>
          </cell>
          <cell r="M108" t="str">
            <v>No Trade</v>
          </cell>
          <cell r="N108" t="str">
            <v/>
          </cell>
          <cell r="O108" t="str">
            <v/>
          </cell>
          <cell r="P108" t="str">
            <v/>
          </cell>
        </row>
        <row r="109">
          <cell r="A109" t="str">
            <v>GO</v>
          </cell>
          <cell r="B109">
            <v>2</v>
          </cell>
          <cell r="C109">
            <v>3</v>
          </cell>
          <cell r="D109" t="str">
            <v>C</v>
          </cell>
          <cell r="E109">
            <v>0.71</v>
          </cell>
          <cell r="F109">
            <v>37649</v>
          </cell>
          <cell r="G109">
            <v>5.96E-2</v>
          </cell>
          <cell r="H109">
            <v>4.8000000000000001E-2</v>
          </cell>
          <cell r="I109" t="str">
            <v>2          0   .</v>
          </cell>
          <cell r="J109">
            <v>0</v>
          </cell>
          <cell r="K109">
            <v>0</v>
          </cell>
          <cell r="L109">
            <v>2003</v>
          </cell>
          <cell r="M109" t="str">
            <v>No Trade</v>
          </cell>
          <cell r="N109" t="str">
            <v/>
          </cell>
          <cell r="O109" t="str">
            <v/>
          </cell>
          <cell r="P109" t="str">
            <v/>
          </cell>
        </row>
        <row r="110">
          <cell r="A110" t="str">
            <v>GO</v>
          </cell>
          <cell r="B110">
            <v>2</v>
          </cell>
          <cell r="C110">
            <v>3</v>
          </cell>
          <cell r="D110" t="str">
            <v>P</v>
          </cell>
          <cell r="E110">
            <v>0.71</v>
          </cell>
          <cell r="F110">
            <v>37649</v>
          </cell>
          <cell r="G110">
            <v>1.9400000000000001E-2</v>
          </cell>
          <cell r="H110">
            <v>2.7E-2</v>
          </cell>
          <cell r="I110" t="str">
            <v>5          0   .</v>
          </cell>
          <cell r="J110">
            <v>0</v>
          </cell>
          <cell r="K110">
            <v>0</v>
          </cell>
          <cell r="L110">
            <v>2003</v>
          </cell>
          <cell r="M110" t="str">
            <v>No Trade</v>
          </cell>
          <cell r="N110" t="str">
            <v/>
          </cell>
          <cell r="O110" t="str">
            <v/>
          </cell>
          <cell r="P110" t="str">
            <v/>
          </cell>
        </row>
        <row r="111">
          <cell r="A111" t="str">
            <v>GO</v>
          </cell>
          <cell r="B111">
            <v>2</v>
          </cell>
          <cell r="C111">
            <v>3</v>
          </cell>
          <cell r="D111" t="str">
            <v>C</v>
          </cell>
          <cell r="E111">
            <v>0.72</v>
          </cell>
          <cell r="F111">
            <v>37649</v>
          </cell>
          <cell r="G111">
            <v>5.33E-2</v>
          </cell>
          <cell r="H111">
            <v>4.2000000000000003E-2</v>
          </cell>
          <cell r="I111" t="str">
            <v>8          0   .</v>
          </cell>
          <cell r="J111">
            <v>0</v>
          </cell>
          <cell r="K111">
            <v>0</v>
          </cell>
          <cell r="L111">
            <v>2003</v>
          </cell>
          <cell r="M111" t="str">
            <v>No Trade</v>
          </cell>
          <cell r="N111" t="str">
            <v/>
          </cell>
          <cell r="O111" t="str">
            <v/>
          </cell>
          <cell r="P111" t="str">
            <v/>
          </cell>
        </row>
        <row r="112">
          <cell r="A112" t="str">
            <v>GO</v>
          </cell>
          <cell r="B112">
            <v>2</v>
          </cell>
          <cell r="C112">
            <v>3</v>
          </cell>
          <cell r="D112" t="str">
            <v>P</v>
          </cell>
          <cell r="E112">
            <v>0.72</v>
          </cell>
          <cell r="F112">
            <v>37649</v>
          </cell>
          <cell r="G112">
            <v>2.3099999999999999E-2</v>
          </cell>
          <cell r="H112">
            <v>3.2000000000000001E-2</v>
          </cell>
          <cell r="I112" t="str">
            <v>0          0   .</v>
          </cell>
          <cell r="J112">
            <v>0</v>
          </cell>
          <cell r="K112">
            <v>0</v>
          </cell>
          <cell r="L112">
            <v>2003</v>
          </cell>
          <cell r="M112" t="str">
            <v>No Trade</v>
          </cell>
          <cell r="N112" t="str">
            <v/>
          </cell>
          <cell r="O112" t="str">
            <v/>
          </cell>
          <cell r="P112" t="str">
            <v/>
          </cell>
        </row>
        <row r="113">
          <cell r="A113" t="str">
            <v>GO</v>
          </cell>
          <cell r="B113">
            <v>2</v>
          </cell>
          <cell r="C113">
            <v>3</v>
          </cell>
          <cell r="D113" t="str">
            <v>C</v>
          </cell>
          <cell r="E113">
            <v>0.73</v>
          </cell>
          <cell r="F113">
            <v>37649</v>
          </cell>
          <cell r="G113">
            <v>4.7500000000000001E-2</v>
          </cell>
          <cell r="H113">
            <v>3.6999999999999998E-2</v>
          </cell>
          <cell r="I113" t="str">
            <v>8          0   .</v>
          </cell>
          <cell r="J113">
            <v>0</v>
          </cell>
          <cell r="K113">
            <v>0</v>
          </cell>
          <cell r="L113">
            <v>2003</v>
          </cell>
          <cell r="M113" t="str">
            <v>No Trade</v>
          </cell>
          <cell r="N113" t="str">
            <v/>
          </cell>
          <cell r="O113" t="str">
            <v/>
          </cell>
          <cell r="P113" t="str">
            <v/>
          </cell>
        </row>
        <row r="114">
          <cell r="A114" t="str">
            <v>GO</v>
          </cell>
          <cell r="B114">
            <v>2</v>
          </cell>
          <cell r="C114">
            <v>3</v>
          </cell>
          <cell r="D114" t="str">
            <v>P</v>
          </cell>
          <cell r="E114">
            <v>0.73</v>
          </cell>
          <cell r="F114">
            <v>37649</v>
          </cell>
          <cell r="G114">
            <v>2.7199999999999998E-2</v>
          </cell>
          <cell r="H114">
            <v>3.6999999999999998E-2</v>
          </cell>
          <cell r="I114" t="str">
            <v>0          0   .</v>
          </cell>
          <cell r="J114">
            <v>0</v>
          </cell>
          <cell r="K114">
            <v>0</v>
          </cell>
          <cell r="L114">
            <v>2003</v>
          </cell>
          <cell r="M114" t="str">
            <v>No Trade</v>
          </cell>
          <cell r="N114" t="str">
            <v/>
          </cell>
          <cell r="O114" t="str">
            <v/>
          </cell>
          <cell r="P114" t="str">
            <v/>
          </cell>
        </row>
        <row r="115">
          <cell r="A115" t="str">
            <v>GO</v>
          </cell>
          <cell r="B115">
            <v>2</v>
          </cell>
          <cell r="C115">
            <v>3</v>
          </cell>
          <cell r="D115" t="str">
            <v>C</v>
          </cell>
          <cell r="E115">
            <v>0.74</v>
          </cell>
          <cell r="F115">
            <v>37649</v>
          </cell>
          <cell r="G115">
            <v>4.2200000000000001E-2</v>
          </cell>
          <cell r="H115">
            <v>3.3000000000000002E-2</v>
          </cell>
          <cell r="I115" t="str">
            <v>4          1   .</v>
          </cell>
          <cell r="J115">
            <v>0</v>
          </cell>
          <cell r="K115">
            <v>0</v>
          </cell>
          <cell r="L115">
            <v>2003</v>
          </cell>
          <cell r="M115" t="str">
            <v>No Trade</v>
          </cell>
          <cell r="N115" t="str">
            <v/>
          </cell>
          <cell r="O115" t="str">
            <v/>
          </cell>
          <cell r="P115" t="str">
            <v/>
          </cell>
        </row>
        <row r="116">
          <cell r="A116" t="str">
            <v>GO</v>
          </cell>
          <cell r="B116">
            <v>2</v>
          </cell>
          <cell r="C116">
            <v>3</v>
          </cell>
          <cell r="D116" t="str">
            <v>P</v>
          </cell>
          <cell r="E116">
            <v>0.74</v>
          </cell>
          <cell r="F116">
            <v>37649</v>
          </cell>
          <cell r="G116">
            <v>3.1800000000000002E-2</v>
          </cell>
          <cell r="H116">
            <v>4.2000000000000003E-2</v>
          </cell>
          <cell r="I116" t="str">
            <v>6          0   .</v>
          </cell>
          <cell r="J116">
            <v>0</v>
          </cell>
          <cell r="K116">
            <v>0</v>
          </cell>
          <cell r="L116">
            <v>2003</v>
          </cell>
          <cell r="M116" t="str">
            <v>No Trade</v>
          </cell>
          <cell r="N116" t="str">
            <v/>
          </cell>
          <cell r="O116" t="str">
            <v/>
          </cell>
          <cell r="P116" t="str">
            <v/>
          </cell>
        </row>
        <row r="117">
          <cell r="A117" t="str">
            <v>GO</v>
          </cell>
          <cell r="B117">
            <v>2</v>
          </cell>
          <cell r="C117">
            <v>3</v>
          </cell>
          <cell r="D117" t="str">
            <v>C</v>
          </cell>
          <cell r="E117">
            <v>0.75</v>
          </cell>
          <cell r="F117">
            <v>37649</v>
          </cell>
          <cell r="G117">
            <v>3.7199999999999997E-2</v>
          </cell>
          <cell r="H117">
            <v>2.9000000000000001E-2</v>
          </cell>
          <cell r="I117" t="str">
            <v>4          0   .</v>
          </cell>
          <cell r="J117">
            <v>0</v>
          </cell>
          <cell r="K117">
            <v>0</v>
          </cell>
          <cell r="L117">
            <v>2003</v>
          </cell>
          <cell r="M117" t="str">
            <v>No Trade</v>
          </cell>
          <cell r="N117" t="str">
            <v/>
          </cell>
          <cell r="O117" t="str">
            <v/>
          </cell>
          <cell r="P117" t="str">
            <v/>
          </cell>
        </row>
        <row r="118">
          <cell r="A118" t="str">
            <v>GO</v>
          </cell>
          <cell r="B118">
            <v>2</v>
          </cell>
          <cell r="C118">
            <v>3</v>
          </cell>
          <cell r="D118" t="str">
            <v>P</v>
          </cell>
          <cell r="E118">
            <v>0.75</v>
          </cell>
          <cell r="F118">
            <v>37649</v>
          </cell>
          <cell r="G118">
            <v>3.6799999999999999E-2</v>
          </cell>
          <cell r="H118">
            <v>4.8000000000000001E-2</v>
          </cell>
          <cell r="I118" t="str">
            <v>5        330   .</v>
          </cell>
          <cell r="J118">
            <v>0</v>
          </cell>
          <cell r="K118">
            <v>0</v>
          </cell>
          <cell r="L118">
            <v>2003</v>
          </cell>
          <cell r="M118" t="str">
            <v>No Trade</v>
          </cell>
          <cell r="N118" t="str">
            <v/>
          </cell>
          <cell r="O118" t="str">
            <v/>
          </cell>
          <cell r="P118" t="str">
            <v/>
          </cell>
        </row>
        <row r="119">
          <cell r="A119" t="str">
            <v>GO</v>
          </cell>
          <cell r="B119">
            <v>2</v>
          </cell>
          <cell r="C119">
            <v>3</v>
          </cell>
          <cell r="D119" t="str">
            <v>C</v>
          </cell>
          <cell r="E119">
            <v>0.76</v>
          </cell>
          <cell r="F119">
            <v>37649</v>
          </cell>
          <cell r="G119">
            <v>3.2800000000000003E-2</v>
          </cell>
          <cell r="H119">
            <v>2.5000000000000001E-2</v>
          </cell>
          <cell r="I119" t="str">
            <v>8          0   .</v>
          </cell>
          <cell r="J119">
            <v>0</v>
          </cell>
          <cell r="K119">
            <v>0</v>
          </cell>
          <cell r="L119">
            <v>2003</v>
          </cell>
          <cell r="M119" t="str">
            <v>No Trade</v>
          </cell>
          <cell r="N119" t="str">
            <v/>
          </cell>
          <cell r="O119" t="str">
            <v/>
          </cell>
          <cell r="P119" t="str">
            <v/>
          </cell>
        </row>
        <row r="120">
          <cell r="A120" t="str">
            <v>GO</v>
          </cell>
          <cell r="B120">
            <v>2</v>
          </cell>
          <cell r="C120">
            <v>3</v>
          </cell>
          <cell r="D120" t="str">
            <v>P</v>
          </cell>
          <cell r="E120">
            <v>0.76</v>
          </cell>
          <cell r="F120">
            <v>37649</v>
          </cell>
          <cell r="G120">
            <v>7.7499999999999999E-2</v>
          </cell>
          <cell r="H120">
            <v>7.6999999999999999E-2</v>
          </cell>
          <cell r="I120" t="str">
            <v>5          0   .</v>
          </cell>
          <cell r="J120">
            <v>0</v>
          </cell>
          <cell r="K120">
            <v>0</v>
          </cell>
          <cell r="L120">
            <v>2003</v>
          </cell>
          <cell r="M120" t="str">
            <v>No Trade</v>
          </cell>
          <cell r="N120" t="str">
            <v/>
          </cell>
          <cell r="O120" t="str">
            <v/>
          </cell>
          <cell r="P120" t="str">
            <v/>
          </cell>
        </row>
        <row r="121">
          <cell r="A121" t="str">
            <v>GO</v>
          </cell>
          <cell r="B121">
            <v>2</v>
          </cell>
          <cell r="C121">
            <v>3</v>
          </cell>
          <cell r="D121" t="str">
            <v>C</v>
          </cell>
          <cell r="E121">
            <v>0.77</v>
          </cell>
          <cell r="F121">
            <v>37649</v>
          </cell>
          <cell r="G121">
            <v>2.8799999999999999E-2</v>
          </cell>
          <cell r="H121">
            <v>2.1999999999999999E-2</v>
          </cell>
          <cell r="I121" t="str">
            <v>6          0   .</v>
          </cell>
          <cell r="J121">
            <v>0</v>
          </cell>
          <cell r="K121">
            <v>0</v>
          </cell>
          <cell r="L121">
            <v>2003</v>
          </cell>
          <cell r="M121" t="str">
            <v>No Trade</v>
          </cell>
          <cell r="N121" t="str">
            <v/>
          </cell>
          <cell r="O121" t="str">
            <v/>
          </cell>
          <cell r="P121" t="str">
            <v/>
          </cell>
        </row>
        <row r="122">
          <cell r="A122" t="str">
            <v>GO</v>
          </cell>
          <cell r="B122">
            <v>2</v>
          </cell>
          <cell r="C122">
            <v>3</v>
          </cell>
          <cell r="D122" t="str">
            <v>P</v>
          </cell>
          <cell r="E122">
            <v>0.77</v>
          </cell>
          <cell r="F122">
            <v>37649</v>
          </cell>
          <cell r="G122">
            <v>7.8100000000000003E-2</v>
          </cell>
          <cell r="H122">
            <v>7.8E-2</v>
          </cell>
          <cell r="I122" t="str">
            <v>1          0   .</v>
          </cell>
          <cell r="J122">
            <v>0</v>
          </cell>
          <cell r="K122">
            <v>0</v>
          </cell>
          <cell r="L122">
            <v>2003</v>
          </cell>
          <cell r="M122" t="str">
            <v>No Trade</v>
          </cell>
          <cell r="N122" t="str">
            <v/>
          </cell>
          <cell r="O122" t="str">
            <v/>
          </cell>
          <cell r="P122" t="str">
            <v/>
          </cell>
        </row>
        <row r="123">
          <cell r="A123" t="str">
            <v>GO</v>
          </cell>
          <cell r="B123">
            <v>2</v>
          </cell>
          <cell r="C123">
            <v>3</v>
          </cell>
          <cell r="D123" t="str">
            <v>C</v>
          </cell>
          <cell r="E123">
            <v>0.78</v>
          </cell>
          <cell r="F123">
            <v>37649</v>
          </cell>
          <cell r="G123">
            <v>2.52E-2</v>
          </cell>
          <cell r="H123">
            <v>1.9E-2</v>
          </cell>
          <cell r="I123" t="str">
            <v>7          0   .</v>
          </cell>
          <cell r="J123">
            <v>0</v>
          </cell>
          <cell r="K123">
            <v>0</v>
          </cell>
          <cell r="L123">
            <v>2003</v>
          </cell>
          <cell r="M123" t="str">
            <v>No Trade</v>
          </cell>
          <cell r="N123" t="str">
            <v/>
          </cell>
          <cell r="O123" t="str">
            <v/>
          </cell>
          <cell r="P123" t="str">
            <v/>
          </cell>
        </row>
        <row r="124">
          <cell r="A124" t="str">
            <v>GO</v>
          </cell>
          <cell r="B124">
            <v>2</v>
          </cell>
          <cell r="C124">
            <v>3</v>
          </cell>
          <cell r="D124" t="str">
            <v>P</v>
          </cell>
          <cell r="E124">
            <v>0.78</v>
          </cell>
          <cell r="F124">
            <v>37649</v>
          </cell>
          <cell r="G124">
            <v>5.4600000000000003E-2</v>
          </cell>
          <cell r="H124">
            <v>6.8000000000000005E-2</v>
          </cell>
          <cell r="I124" t="str">
            <v>6          0   .</v>
          </cell>
          <cell r="J124">
            <v>0</v>
          </cell>
          <cell r="K124">
            <v>0</v>
          </cell>
          <cell r="L124">
            <v>2003</v>
          </cell>
          <cell r="M124" t="str">
            <v>No Trade</v>
          </cell>
          <cell r="N124" t="str">
            <v/>
          </cell>
          <cell r="O124" t="str">
            <v/>
          </cell>
          <cell r="P124" t="str">
            <v/>
          </cell>
        </row>
        <row r="125">
          <cell r="A125" t="str">
            <v>GO</v>
          </cell>
          <cell r="B125">
            <v>2</v>
          </cell>
          <cell r="C125">
            <v>3</v>
          </cell>
          <cell r="D125" t="str">
            <v>C</v>
          </cell>
          <cell r="E125">
            <v>0.79</v>
          </cell>
          <cell r="F125">
            <v>37649</v>
          </cell>
          <cell r="G125">
            <v>2.1999999999999999E-2</v>
          </cell>
          <cell r="H125">
            <v>1.7000000000000001E-2</v>
          </cell>
          <cell r="I125" t="str">
            <v>1          0   .</v>
          </cell>
          <cell r="J125">
            <v>0</v>
          </cell>
          <cell r="K125">
            <v>0</v>
          </cell>
          <cell r="L125">
            <v>2003</v>
          </cell>
          <cell r="M125" t="str">
            <v>No Trade</v>
          </cell>
          <cell r="N125" t="str">
            <v/>
          </cell>
          <cell r="O125" t="str">
            <v/>
          </cell>
          <cell r="P125" t="str">
            <v/>
          </cell>
        </row>
        <row r="126">
          <cell r="A126" t="str">
            <v>GO</v>
          </cell>
          <cell r="B126">
            <v>2</v>
          </cell>
          <cell r="C126">
            <v>3</v>
          </cell>
          <cell r="D126" t="str">
            <v>P</v>
          </cell>
          <cell r="E126">
            <v>0.79</v>
          </cell>
          <cell r="F126">
            <v>37649</v>
          </cell>
          <cell r="G126">
            <v>8.4000000000000005E-2</v>
          </cell>
          <cell r="H126">
            <v>8.4000000000000005E-2</v>
          </cell>
          <cell r="I126" t="str">
            <v>0          0   .</v>
          </cell>
          <cell r="J126">
            <v>0</v>
          </cell>
          <cell r="K126">
            <v>0</v>
          </cell>
          <cell r="L126">
            <v>2003</v>
          </cell>
          <cell r="M126" t="str">
            <v>No Trade</v>
          </cell>
          <cell r="N126" t="str">
            <v/>
          </cell>
          <cell r="O126" t="str">
            <v/>
          </cell>
          <cell r="P126" t="str">
            <v/>
          </cell>
        </row>
        <row r="127">
          <cell r="A127" t="str">
            <v>GO</v>
          </cell>
          <cell r="B127">
            <v>2</v>
          </cell>
          <cell r="C127">
            <v>3</v>
          </cell>
          <cell r="D127" t="str">
            <v>C</v>
          </cell>
          <cell r="E127">
            <v>0.8</v>
          </cell>
          <cell r="F127">
            <v>37649</v>
          </cell>
          <cell r="G127">
            <v>1.8499999999999999E-2</v>
          </cell>
          <cell r="H127">
            <v>1.4E-2</v>
          </cell>
          <cell r="I127" t="str">
            <v>8          1   .</v>
          </cell>
          <cell r="J127">
            <v>0</v>
          </cell>
          <cell r="K127">
            <v>0</v>
          </cell>
          <cell r="L127">
            <v>2003</v>
          </cell>
          <cell r="M127" t="str">
            <v>No Trade</v>
          </cell>
          <cell r="N127" t="str">
            <v/>
          </cell>
          <cell r="O127" t="str">
            <v/>
          </cell>
          <cell r="P127" t="str">
            <v/>
          </cell>
        </row>
        <row r="128">
          <cell r="A128" t="str">
            <v>GO</v>
          </cell>
          <cell r="B128">
            <v>2</v>
          </cell>
          <cell r="C128">
            <v>3</v>
          </cell>
          <cell r="D128" t="str">
            <v>P</v>
          </cell>
          <cell r="E128">
            <v>0.8</v>
          </cell>
          <cell r="F128">
            <v>37649</v>
          </cell>
          <cell r="G128">
            <v>0.13339999999999999</v>
          </cell>
          <cell r="H128">
            <v>0.13300000000000001</v>
          </cell>
          <cell r="I128" t="str">
            <v>4          0   .</v>
          </cell>
          <cell r="J128">
            <v>0</v>
          </cell>
          <cell r="K128">
            <v>0</v>
          </cell>
          <cell r="L128">
            <v>2003</v>
          </cell>
          <cell r="M128" t="str">
            <v>No Trade</v>
          </cell>
          <cell r="N128" t="str">
            <v/>
          </cell>
          <cell r="O128" t="str">
            <v/>
          </cell>
          <cell r="P128" t="str">
            <v/>
          </cell>
        </row>
        <row r="129">
          <cell r="A129" t="str">
            <v>GO</v>
          </cell>
          <cell r="B129">
            <v>2</v>
          </cell>
          <cell r="C129">
            <v>3</v>
          </cell>
          <cell r="D129" t="str">
            <v>C</v>
          </cell>
          <cell r="E129">
            <v>0.81</v>
          </cell>
          <cell r="F129">
            <v>37649</v>
          </cell>
          <cell r="G129">
            <v>1.66E-2</v>
          </cell>
          <cell r="H129">
            <v>1.2E-2</v>
          </cell>
          <cell r="I129" t="str">
            <v>8          0   .</v>
          </cell>
          <cell r="J129">
            <v>0</v>
          </cell>
          <cell r="K129">
            <v>0</v>
          </cell>
          <cell r="L129">
            <v>2003</v>
          </cell>
          <cell r="M129" t="str">
            <v>No Trade</v>
          </cell>
          <cell r="N129" t="str">
            <v/>
          </cell>
          <cell r="O129" t="str">
            <v/>
          </cell>
          <cell r="P129" t="str">
            <v/>
          </cell>
        </row>
        <row r="130">
          <cell r="A130" t="str">
            <v>GO</v>
          </cell>
          <cell r="B130">
            <v>2</v>
          </cell>
          <cell r="C130">
            <v>3</v>
          </cell>
          <cell r="D130" t="str">
            <v>P</v>
          </cell>
          <cell r="E130">
            <v>0.81</v>
          </cell>
          <cell r="F130">
            <v>37649</v>
          </cell>
          <cell r="G130">
            <v>0</v>
          </cell>
          <cell r="H130">
            <v>0</v>
          </cell>
          <cell r="I130" t="str">
            <v>0          0   .</v>
          </cell>
          <cell r="J130">
            <v>0</v>
          </cell>
          <cell r="K130">
            <v>0</v>
          </cell>
          <cell r="L130">
            <v>2003</v>
          </cell>
          <cell r="M130" t="str">
            <v>No Trade</v>
          </cell>
          <cell r="N130" t="str">
            <v/>
          </cell>
          <cell r="O130" t="str">
            <v/>
          </cell>
          <cell r="P130" t="str">
            <v/>
          </cell>
        </row>
        <row r="131">
          <cell r="A131" t="str">
            <v>GO</v>
          </cell>
          <cell r="B131">
            <v>2</v>
          </cell>
          <cell r="C131">
            <v>3</v>
          </cell>
          <cell r="D131" t="str">
            <v>C</v>
          </cell>
          <cell r="E131">
            <v>0.82</v>
          </cell>
          <cell r="F131">
            <v>37649</v>
          </cell>
          <cell r="G131">
            <v>1.43E-2</v>
          </cell>
          <cell r="H131">
            <v>1.0999999999999999E-2</v>
          </cell>
          <cell r="I131" t="str">
            <v>0          0   .</v>
          </cell>
          <cell r="J131">
            <v>0</v>
          </cell>
          <cell r="K131">
            <v>0</v>
          </cell>
          <cell r="L131">
            <v>2003</v>
          </cell>
          <cell r="M131" t="str">
            <v>No Trade</v>
          </cell>
          <cell r="N131" t="str">
            <v/>
          </cell>
          <cell r="O131" t="str">
            <v/>
          </cell>
          <cell r="P131" t="str">
            <v/>
          </cell>
        </row>
        <row r="132">
          <cell r="A132" t="str">
            <v>GO</v>
          </cell>
          <cell r="B132">
            <v>2</v>
          </cell>
          <cell r="C132">
            <v>3</v>
          </cell>
          <cell r="D132" t="str">
            <v>C</v>
          </cell>
          <cell r="E132">
            <v>0.83</v>
          </cell>
          <cell r="F132">
            <v>37649</v>
          </cell>
          <cell r="G132">
            <v>1.23E-2</v>
          </cell>
          <cell r="H132">
            <v>8.9999999999999993E-3</v>
          </cell>
          <cell r="I132" t="str">
            <v>5          0   .</v>
          </cell>
          <cell r="J132">
            <v>0</v>
          </cell>
          <cell r="K132">
            <v>0</v>
          </cell>
          <cell r="L132">
            <v>2003</v>
          </cell>
          <cell r="M132" t="str">
            <v>No Trade</v>
          </cell>
          <cell r="N132" t="str">
            <v/>
          </cell>
          <cell r="O132" t="str">
            <v/>
          </cell>
          <cell r="P132" t="str">
            <v/>
          </cell>
        </row>
        <row r="133">
          <cell r="A133" t="str">
            <v>GO</v>
          </cell>
          <cell r="B133">
            <v>2</v>
          </cell>
          <cell r="C133">
            <v>3</v>
          </cell>
          <cell r="D133" t="str">
            <v>C</v>
          </cell>
          <cell r="E133">
            <v>0.84</v>
          </cell>
          <cell r="F133">
            <v>37649</v>
          </cell>
          <cell r="G133">
            <v>1.06E-2</v>
          </cell>
          <cell r="H133">
            <v>8.0000000000000002E-3</v>
          </cell>
          <cell r="I133" t="str">
            <v>1          0   .</v>
          </cell>
          <cell r="J133">
            <v>0</v>
          </cell>
          <cell r="K133">
            <v>0</v>
          </cell>
          <cell r="L133">
            <v>2003</v>
          </cell>
          <cell r="M133" t="str">
            <v>No Trade</v>
          </cell>
          <cell r="N133" t="str">
            <v/>
          </cell>
          <cell r="O133" t="str">
            <v/>
          </cell>
          <cell r="P133" t="str">
            <v/>
          </cell>
        </row>
        <row r="134">
          <cell r="A134" t="str">
            <v>GO</v>
          </cell>
          <cell r="B134">
            <v>2</v>
          </cell>
          <cell r="C134">
            <v>3</v>
          </cell>
          <cell r="D134" t="str">
            <v>C</v>
          </cell>
          <cell r="E134">
            <v>0.85</v>
          </cell>
          <cell r="F134">
            <v>37649</v>
          </cell>
          <cell r="G134">
            <v>9.1000000000000004E-3</v>
          </cell>
          <cell r="H134">
            <v>7.0000000000000001E-3</v>
          </cell>
          <cell r="I134" t="str">
            <v>0          0   .</v>
          </cell>
          <cell r="J134">
            <v>0</v>
          </cell>
          <cell r="K134">
            <v>0</v>
          </cell>
          <cell r="L134">
            <v>2003</v>
          </cell>
          <cell r="M134" t="str">
            <v>No Trade</v>
          </cell>
          <cell r="N134" t="str">
            <v/>
          </cell>
          <cell r="O134" t="str">
            <v/>
          </cell>
          <cell r="P134" t="str">
            <v/>
          </cell>
        </row>
        <row r="135">
          <cell r="A135" t="str">
            <v>GO</v>
          </cell>
          <cell r="B135">
            <v>2</v>
          </cell>
          <cell r="C135">
            <v>3</v>
          </cell>
          <cell r="D135" t="str">
            <v>C</v>
          </cell>
          <cell r="E135">
            <v>0.86</v>
          </cell>
          <cell r="F135">
            <v>37649</v>
          </cell>
          <cell r="G135">
            <v>7.7999999999999996E-3</v>
          </cell>
          <cell r="H135">
            <v>6.0000000000000001E-3</v>
          </cell>
          <cell r="I135" t="str">
            <v>0          0   .</v>
          </cell>
          <cell r="J135">
            <v>0</v>
          </cell>
          <cell r="K135">
            <v>0</v>
          </cell>
          <cell r="L135">
            <v>2003</v>
          </cell>
          <cell r="M135" t="str">
            <v>No Trade</v>
          </cell>
          <cell r="N135" t="str">
            <v/>
          </cell>
          <cell r="O135" t="str">
            <v/>
          </cell>
          <cell r="P135" t="str">
            <v/>
          </cell>
        </row>
        <row r="136">
          <cell r="A136" t="str">
            <v>GO</v>
          </cell>
          <cell r="B136">
            <v>2</v>
          </cell>
          <cell r="C136">
            <v>3</v>
          </cell>
          <cell r="D136" t="str">
            <v>C</v>
          </cell>
          <cell r="E136">
            <v>0.87</v>
          </cell>
          <cell r="F136">
            <v>37649</v>
          </cell>
          <cell r="G136">
            <v>6.6E-3</v>
          </cell>
          <cell r="H136">
            <v>5.0000000000000001E-3</v>
          </cell>
          <cell r="I136" t="str">
            <v>1          0   .</v>
          </cell>
          <cell r="J136">
            <v>0</v>
          </cell>
          <cell r="K136">
            <v>0</v>
          </cell>
          <cell r="L136">
            <v>2003</v>
          </cell>
          <cell r="M136" t="str">
            <v>No Trade</v>
          </cell>
          <cell r="N136" t="str">
            <v/>
          </cell>
          <cell r="O136" t="str">
            <v/>
          </cell>
          <cell r="P136" t="str">
            <v/>
          </cell>
        </row>
        <row r="137">
          <cell r="A137" t="str">
            <v>GO</v>
          </cell>
          <cell r="B137">
            <v>2</v>
          </cell>
          <cell r="C137">
            <v>3</v>
          </cell>
          <cell r="D137" t="str">
            <v>C</v>
          </cell>
          <cell r="E137">
            <v>0.88</v>
          </cell>
          <cell r="F137">
            <v>37649</v>
          </cell>
          <cell r="G137">
            <v>5.5999999999999999E-3</v>
          </cell>
          <cell r="H137">
            <v>4.0000000000000001E-3</v>
          </cell>
          <cell r="I137" t="str">
            <v>3          0   .</v>
          </cell>
          <cell r="J137">
            <v>0</v>
          </cell>
          <cell r="K137">
            <v>0</v>
          </cell>
          <cell r="L137">
            <v>2003</v>
          </cell>
          <cell r="M137" t="str">
            <v>No Trade</v>
          </cell>
          <cell r="N137" t="str">
            <v/>
          </cell>
          <cell r="O137" t="str">
            <v/>
          </cell>
          <cell r="P137" t="str">
            <v/>
          </cell>
        </row>
        <row r="138">
          <cell r="A138" t="str">
            <v>GO</v>
          </cell>
          <cell r="B138">
            <v>2</v>
          </cell>
          <cell r="C138">
            <v>3</v>
          </cell>
          <cell r="D138" t="str">
            <v>C</v>
          </cell>
          <cell r="E138">
            <v>0.89</v>
          </cell>
          <cell r="F138">
            <v>37649</v>
          </cell>
          <cell r="G138">
            <v>4.7999999999999996E-3</v>
          </cell>
          <cell r="H138">
            <v>3.0000000000000001E-3</v>
          </cell>
          <cell r="I138" t="str">
            <v>7          0   .</v>
          </cell>
          <cell r="J138">
            <v>0</v>
          </cell>
          <cell r="K138">
            <v>0</v>
          </cell>
          <cell r="L138">
            <v>2003</v>
          </cell>
          <cell r="M138" t="str">
            <v>No Trade</v>
          </cell>
          <cell r="N138" t="str">
            <v/>
          </cell>
          <cell r="O138" t="str">
            <v/>
          </cell>
          <cell r="P138" t="str">
            <v/>
          </cell>
        </row>
        <row r="139">
          <cell r="A139" t="str">
            <v>GO</v>
          </cell>
          <cell r="B139">
            <v>2</v>
          </cell>
          <cell r="C139">
            <v>3</v>
          </cell>
          <cell r="D139" t="str">
            <v>C</v>
          </cell>
          <cell r="E139">
            <v>0.9</v>
          </cell>
          <cell r="F139">
            <v>37649</v>
          </cell>
          <cell r="G139">
            <v>4.1000000000000003E-3</v>
          </cell>
          <cell r="H139">
            <v>3.0000000000000001E-3</v>
          </cell>
          <cell r="I139" t="str">
            <v>1          0   .</v>
          </cell>
          <cell r="J139">
            <v>0</v>
          </cell>
          <cell r="K139">
            <v>0</v>
          </cell>
          <cell r="L139">
            <v>2003</v>
          </cell>
          <cell r="M139" t="str">
            <v>No Trade</v>
          </cell>
          <cell r="N139" t="str">
            <v/>
          </cell>
          <cell r="O139" t="str">
            <v/>
          </cell>
          <cell r="P139" t="str">
            <v/>
          </cell>
        </row>
        <row r="140">
          <cell r="A140" t="str">
            <v>GO</v>
          </cell>
          <cell r="B140">
            <v>2</v>
          </cell>
          <cell r="C140">
            <v>3</v>
          </cell>
          <cell r="D140" t="str">
            <v>C</v>
          </cell>
          <cell r="E140">
            <v>0.91</v>
          </cell>
          <cell r="F140">
            <v>37649</v>
          </cell>
          <cell r="G140">
            <v>3.3999999999999998E-3</v>
          </cell>
          <cell r="H140">
            <v>2E-3</v>
          </cell>
          <cell r="I140" t="str">
            <v>6          0   .</v>
          </cell>
          <cell r="J140">
            <v>0</v>
          </cell>
          <cell r="K140">
            <v>0</v>
          </cell>
          <cell r="L140">
            <v>2003</v>
          </cell>
          <cell r="M140" t="str">
            <v>No Trade</v>
          </cell>
          <cell r="N140" t="str">
            <v/>
          </cell>
          <cell r="O140" t="str">
            <v/>
          </cell>
          <cell r="P140" t="str">
            <v/>
          </cell>
        </row>
        <row r="141">
          <cell r="A141" t="str">
            <v>GO</v>
          </cell>
          <cell r="B141">
            <v>2</v>
          </cell>
          <cell r="C141">
            <v>3</v>
          </cell>
          <cell r="D141" t="str">
            <v>C</v>
          </cell>
          <cell r="E141">
            <v>0.92</v>
          </cell>
          <cell r="F141">
            <v>37649</v>
          </cell>
          <cell r="G141">
            <v>2.8999999999999998E-3</v>
          </cell>
          <cell r="H141">
            <v>2E-3</v>
          </cell>
          <cell r="I141" t="str">
            <v>2          0   .</v>
          </cell>
          <cell r="J141">
            <v>0</v>
          </cell>
          <cell r="K141">
            <v>0</v>
          </cell>
          <cell r="L141">
            <v>2003</v>
          </cell>
          <cell r="M141" t="str">
            <v>No Trade</v>
          </cell>
          <cell r="N141" t="str">
            <v/>
          </cell>
          <cell r="O141" t="str">
            <v/>
          </cell>
          <cell r="P141" t="str">
            <v/>
          </cell>
        </row>
        <row r="142">
          <cell r="A142" t="str">
            <v>GO</v>
          </cell>
          <cell r="B142">
            <v>2</v>
          </cell>
          <cell r="C142">
            <v>3</v>
          </cell>
          <cell r="D142" t="str">
            <v>C</v>
          </cell>
          <cell r="E142">
            <v>0.93</v>
          </cell>
          <cell r="F142">
            <v>37649</v>
          </cell>
          <cell r="G142">
            <v>2.5000000000000001E-3</v>
          </cell>
          <cell r="H142">
            <v>1E-3</v>
          </cell>
          <cell r="I142" t="str">
            <v>9          0   .</v>
          </cell>
          <cell r="J142">
            <v>0</v>
          </cell>
          <cell r="K142">
            <v>0</v>
          </cell>
          <cell r="L142">
            <v>2003</v>
          </cell>
          <cell r="M142" t="str">
            <v>No Trade</v>
          </cell>
          <cell r="N142" t="str">
            <v/>
          </cell>
          <cell r="O142" t="str">
            <v/>
          </cell>
          <cell r="P142" t="str">
            <v/>
          </cell>
        </row>
        <row r="143">
          <cell r="A143" t="str">
            <v>GO</v>
          </cell>
          <cell r="B143">
            <v>2</v>
          </cell>
          <cell r="C143">
            <v>3</v>
          </cell>
          <cell r="D143" t="str">
            <v>C</v>
          </cell>
          <cell r="E143">
            <v>0.94</v>
          </cell>
          <cell r="F143">
            <v>37649</v>
          </cell>
          <cell r="G143">
            <v>0</v>
          </cell>
          <cell r="H143">
            <v>0</v>
          </cell>
          <cell r="I143" t="str">
            <v>0          0   .</v>
          </cell>
          <cell r="J143">
            <v>0</v>
          </cell>
          <cell r="K143">
            <v>0</v>
          </cell>
          <cell r="L143">
            <v>2003</v>
          </cell>
          <cell r="M143" t="str">
            <v>No Trade</v>
          </cell>
          <cell r="N143" t="str">
            <v/>
          </cell>
          <cell r="O143" t="str">
            <v/>
          </cell>
          <cell r="P143" t="str">
            <v/>
          </cell>
        </row>
        <row r="144">
          <cell r="A144" t="str">
            <v>GO</v>
          </cell>
          <cell r="B144">
            <v>2</v>
          </cell>
          <cell r="C144">
            <v>3</v>
          </cell>
          <cell r="D144" t="str">
            <v>C</v>
          </cell>
          <cell r="E144">
            <v>0.97</v>
          </cell>
          <cell r="F144">
            <v>37649</v>
          </cell>
          <cell r="G144">
            <v>1.1999999999999999E-3</v>
          </cell>
          <cell r="H144">
            <v>1E-3</v>
          </cell>
          <cell r="I144" t="str">
            <v>0          0   .</v>
          </cell>
          <cell r="J144">
            <v>0</v>
          </cell>
          <cell r="K144">
            <v>0</v>
          </cell>
          <cell r="L144">
            <v>2003</v>
          </cell>
          <cell r="M144" t="str">
            <v>No Trade</v>
          </cell>
          <cell r="N144" t="str">
            <v/>
          </cell>
          <cell r="O144" t="str">
            <v/>
          </cell>
          <cell r="P144" t="str">
            <v/>
          </cell>
        </row>
        <row r="145">
          <cell r="A145" t="str">
            <v>GO</v>
          </cell>
          <cell r="B145">
            <v>2</v>
          </cell>
          <cell r="C145">
            <v>3</v>
          </cell>
          <cell r="D145" t="str">
            <v>C</v>
          </cell>
          <cell r="E145">
            <v>0.98</v>
          </cell>
          <cell r="F145">
            <v>37649</v>
          </cell>
          <cell r="G145">
            <v>1E-3</v>
          </cell>
          <cell r="H145">
            <v>0</v>
          </cell>
          <cell r="I145" t="str">
            <v>8          0   .</v>
          </cell>
          <cell r="J145">
            <v>0</v>
          </cell>
          <cell r="K145">
            <v>0</v>
          </cell>
          <cell r="L145">
            <v>2003</v>
          </cell>
          <cell r="M145" t="str">
            <v>No Trade</v>
          </cell>
          <cell r="N145" t="str">
            <v/>
          </cell>
          <cell r="O145" t="str">
            <v/>
          </cell>
          <cell r="P145" t="str">
            <v/>
          </cell>
        </row>
        <row r="146">
          <cell r="A146" t="str">
            <v>GO</v>
          </cell>
          <cell r="B146">
            <v>2</v>
          </cell>
          <cell r="C146">
            <v>3</v>
          </cell>
          <cell r="D146" t="str">
            <v>C</v>
          </cell>
          <cell r="E146">
            <v>0.99</v>
          </cell>
          <cell r="F146">
            <v>37649</v>
          </cell>
          <cell r="G146">
            <v>8.9999999999999998E-4</v>
          </cell>
          <cell r="H146">
            <v>0</v>
          </cell>
          <cell r="I146" t="str">
            <v>7          0   .</v>
          </cell>
          <cell r="J146">
            <v>0</v>
          </cell>
          <cell r="K146">
            <v>0</v>
          </cell>
          <cell r="L146">
            <v>2003</v>
          </cell>
          <cell r="M146" t="str">
            <v>No Trade</v>
          </cell>
          <cell r="N146" t="str">
            <v/>
          </cell>
          <cell r="O146" t="str">
            <v/>
          </cell>
          <cell r="P146" t="str">
            <v/>
          </cell>
        </row>
        <row r="147">
          <cell r="A147" t="str">
            <v>GO</v>
          </cell>
          <cell r="B147">
            <v>3</v>
          </cell>
          <cell r="C147">
            <v>3</v>
          </cell>
          <cell r="D147" t="str">
            <v>P</v>
          </cell>
          <cell r="E147">
            <v>0.54</v>
          </cell>
          <cell r="F147">
            <v>37677</v>
          </cell>
          <cell r="G147">
            <v>5.0000000000000001E-4</v>
          </cell>
          <cell r="H147">
            <v>1E-3</v>
          </cell>
          <cell r="I147" t="str">
            <v>0          0   .</v>
          </cell>
          <cell r="J147">
            <v>0</v>
          </cell>
          <cell r="K147">
            <v>0</v>
          </cell>
          <cell r="L147">
            <v>2003</v>
          </cell>
          <cell r="M147" t="str">
            <v>No Trade</v>
          </cell>
          <cell r="N147" t="str">
            <v/>
          </cell>
          <cell r="O147" t="str">
            <v/>
          </cell>
          <cell r="P147" t="str">
            <v/>
          </cell>
        </row>
        <row r="148">
          <cell r="A148" t="str">
            <v>GO</v>
          </cell>
          <cell r="B148">
            <v>3</v>
          </cell>
          <cell r="C148">
            <v>3</v>
          </cell>
          <cell r="D148" t="str">
            <v>P</v>
          </cell>
          <cell r="E148">
            <v>0.56000000000000005</v>
          </cell>
          <cell r="F148">
            <v>37677</v>
          </cell>
          <cell r="G148">
            <v>1E-3</v>
          </cell>
          <cell r="H148">
            <v>1E-3</v>
          </cell>
          <cell r="I148" t="str">
            <v>8          0   .</v>
          </cell>
          <cell r="J148">
            <v>0</v>
          </cell>
          <cell r="K148">
            <v>0</v>
          </cell>
          <cell r="L148">
            <v>2003</v>
          </cell>
          <cell r="M148" t="str">
            <v>No Trade</v>
          </cell>
          <cell r="N148" t="str">
            <v/>
          </cell>
          <cell r="O148" t="str">
            <v/>
          </cell>
          <cell r="P148" t="str">
            <v/>
          </cell>
        </row>
        <row r="149">
          <cell r="A149" t="str">
            <v>GO</v>
          </cell>
          <cell r="B149">
            <v>3</v>
          </cell>
          <cell r="C149">
            <v>3</v>
          </cell>
          <cell r="D149" t="str">
            <v>P</v>
          </cell>
          <cell r="E149">
            <v>0.56999999999999995</v>
          </cell>
          <cell r="F149">
            <v>37677</v>
          </cell>
          <cell r="G149">
            <v>1.2999999999999999E-3</v>
          </cell>
          <cell r="H149">
            <v>2E-3</v>
          </cell>
          <cell r="I149" t="str">
            <v>3          0   .</v>
          </cell>
          <cell r="J149">
            <v>0</v>
          </cell>
          <cell r="K149">
            <v>0</v>
          </cell>
          <cell r="L149">
            <v>2003</v>
          </cell>
          <cell r="M149" t="str">
            <v>No Trade</v>
          </cell>
          <cell r="N149" t="str">
            <v/>
          </cell>
          <cell r="O149" t="str">
            <v/>
          </cell>
          <cell r="P149" t="str">
            <v/>
          </cell>
        </row>
        <row r="150">
          <cell r="A150" t="str">
            <v>GO</v>
          </cell>
          <cell r="B150">
            <v>3</v>
          </cell>
          <cell r="C150">
            <v>3</v>
          </cell>
          <cell r="D150" t="str">
            <v>P</v>
          </cell>
          <cell r="E150">
            <v>0.57999999999999996</v>
          </cell>
          <cell r="F150">
            <v>37677</v>
          </cell>
          <cell r="G150">
            <v>1.8E-3</v>
          </cell>
          <cell r="H150">
            <v>3.0000000000000001E-3</v>
          </cell>
          <cell r="I150" t="str">
            <v>0          0   .</v>
          </cell>
          <cell r="J150">
            <v>0</v>
          </cell>
          <cell r="K150">
            <v>0</v>
          </cell>
          <cell r="L150">
            <v>2003</v>
          </cell>
          <cell r="M150" t="str">
            <v>No Trade</v>
          </cell>
          <cell r="N150" t="str">
            <v/>
          </cell>
          <cell r="O150" t="str">
            <v/>
          </cell>
          <cell r="P150" t="str">
            <v/>
          </cell>
        </row>
        <row r="151">
          <cell r="A151" t="str">
            <v>GO</v>
          </cell>
          <cell r="B151">
            <v>3</v>
          </cell>
          <cell r="C151">
            <v>3</v>
          </cell>
          <cell r="D151" t="str">
            <v>P</v>
          </cell>
          <cell r="E151">
            <v>0.63</v>
          </cell>
          <cell r="F151">
            <v>37677</v>
          </cell>
          <cell r="G151">
            <v>6.1999999999999998E-3</v>
          </cell>
          <cell r="H151">
            <v>8.9999999999999993E-3</v>
          </cell>
          <cell r="I151" t="str">
            <v>4          0   .</v>
          </cell>
          <cell r="J151">
            <v>0</v>
          </cell>
          <cell r="K151">
            <v>0</v>
          </cell>
          <cell r="L151">
            <v>2003</v>
          </cell>
          <cell r="M151" t="str">
            <v>No Trade</v>
          </cell>
          <cell r="N151" t="str">
            <v/>
          </cell>
          <cell r="O151" t="str">
            <v/>
          </cell>
          <cell r="P151" t="str">
            <v/>
          </cell>
        </row>
        <row r="152">
          <cell r="A152" t="str">
            <v>GO</v>
          </cell>
          <cell r="B152">
            <v>3</v>
          </cell>
          <cell r="C152">
            <v>3</v>
          </cell>
          <cell r="D152" t="str">
            <v>P</v>
          </cell>
          <cell r="E152">
            <v>0.64</v>
          </cell>
          <cell r="F152">
            <v>37677</v>
          </cell>
          <cell r="G152">
            <v>7.7000000000000002E-3</v>
          </cell>
          <cell r="H152">
            <v>1.0999999999999999E-2</v>
          </cell>
          <cell r="I152" t="str">
            <v>4          0   .</v>
          </cell>
          <cell r="J152">
            <v>0</v>
          </cell>
          <cell r="K152">
            <v>0</v>
          </cell>
          <cell r="L152">
            <v>2003</v>
          </cell>
          <cell r="M152" t="str">
            <v>No Trade</v>
          </cell>
          <cell r="N152" t="str">
            <v/>
          </cell>
          <cell r="O152" t="str">
            <v/>
          </cell>
          <cell r="P152" t="str">
            <v/>
          </cell>
        </row>
        <row r="153">
          <cell r="A153" t="str">
            <v>GO</v>
          </cell>
          <cell r="B153">
            <v>3</v>
          </cell>
          <cell r="C153">
            <v>3</v>
          </cell>
          <cell r="D153" t="str">
            <v>P</v>
          </cell>
          <cell r="E153">
            <v>0.67</v>
          </cell>
          <cell r="F153">
            <v>37677</v>
          </cell>
          <cell r="G153">
            <v>1.37E-2</v>
          </cell>
          <cell r="H153">
            <v>1.9E-2</v>
          </cell>
          <cell r="I153" t="str">
            <v>1          0   .</v>
          </cell>
          <cell r="J153">
            <v>0</v>
          </cell>
          <cell r="K153">
            <v>0</v>
          </cell>
          <cell r="L153">
            <v>2003</v>
          </cell>
          <cell r="M153" t="str">
            <v>No Trade</v>
          </cell>
          <cell r="N153" t="str">
            <v/>
          </cell>
          <cell r="O153" t="str">
            <v/>
          </cell>
          <cell r="P153" t="str">
            <v/>
          </cell>
        </row>
        <row r="154">
          <cell r="A154" t="str">
            <v>GO</v>
          </cell>
          <cell r="B154">
            <v>3</v>
          </cell>
          <cell r="C154">
            <v>3</v>
          </cell>
          <cell r="D154" t="str">
            <v>P</v>
          </cell>
          <cell r="E154">
            <v>0.68</v>
          </cell>
          <cell r="F154">
            <v>37677</v>
          </cell>
          <cell r="G154">
            <v>1.6299999999999999E-2</v>
          </cell>
          <cell r="H154">
            <v>2.1999999999999999E-2</v>
          </cell>
          <cell r="I154" t="str">
            <v>3          0   .</v>
          </cell>
          <cell r="J154">
            <v>0</v>
          </cell>
          <cell r="K154">
            <v>0</v>
          </cell>
          <cell r="L154">
            <v>2003</v>
          </cell>
          <cell r="M154" t="str">
            <v>No Trade</v>
          </cell>
          <cell r="N154" t="str">
            <v/>
          </cell>
          <cell r="O154" t="str">
            <v/>
          </cell>
          <cell r="P154" t="str">
            <v/>
          </cell>
        </row>
        <row r="155">
          <cell r="A155" t="str">
            <v>GO</v>
          </cell>
          <cell r="B155">
            <v>3</v>
          </cell>
          <cell r="C155">
            <v>3</v>
          </cell>
          <cell r="D155" t="str">
            <v>C</v>
          </cell>
          <cell r="E155">
            <v>0.69</v>
          </cell>
          <cell r="F155">
            <v>37677</v>
          </cell>
          <cell r="G155">
            <v>8.1500000000000003E-2</v>
          </cell>
          <cell r="H155">
            <v>7.0000000000000007E-2</v>
          </cell>
          <cell r="I155" t="str">
            <v>2          0   .</v>
          </cell>
          <cell r="J155">
            <v>0</v>
          </cell>
          <cell r="K155">
            <v>0</v>
          </cell>
          <cell r="L155">
            <v>2003</v>
          </cell>
          <cell r="M155" t="str">
            <v>No Trade</v>
          </cell>
          <cell r="N155" t="str">
            <v/>
          </cell>
          <cell r="O155" t="str">
            <v/>
          </cell>
          <cell r="P155" t="str">
            <v/>
          </cell>
        </row>
        <row r="156">
          <cell r="A156" t="str">
            <v>GO</v>
          </cell>
          <cell r="B156">
            <v>3</v>
          </cell>
          <cell r="C156">
            <v>3</v>
          </cell>
          <cell r="D156" t="str">
            <v>P</v>
          </cell>
          <cell r="E156">
            <v>0.69</v>
          </cell>
          <cell r="F156">
            <v>37677</v>
          </cell>
          <cell r="G156">
            <v>1.9199999999999998E-2</v>
          </cell>
          <cell r="H156">
            <v>2.5000000000000001E-2</v>
          </cell>
          <cell r="I156" t="str">
            <v>8          0   .</v>
          </cell>
          <cell r="J156">
            <v>0</v>
          </cell>
          <cell r="K156">
            <v>0</v>
          </cell>
          <cell r="L156">
            <v>2003</v>
          </cell>
          <cell r="M156" t="str">
            <v>No Trade</v>
          </cell>
          <cell r="N156" t="str">
            <v/>
          </cell>
          <cell r="O156" t="str">
            <v/>
          </cell>
          <cell r="P156" t="str">
            <v/>
          </cell>
        </row>
        <row r="157">
          <cell r="A157" t="str">
            <v>GO</v>
          </cell>
          <cell r="B157">
            <v>3</v>
          </cell>
          <cell r="C157">
            <v>3</v>
          </cell>
          <cell r="D157" t="str">
            <v>C</v>
          </cell>
          <cell r="E157">
            <v>0.7</v>
          </cell>
          <cell r="F157">
            <v>37677</v>
          </cell>
          <cell r="G157">
            <v>7.4899999999999994E-2</v>
          </cell>
          <cell r="H157">
            <v>6.4000000000000001E-2</v>
          </cell>
          <cell r="I157" t="str">
            <v>2          0   .</v>
          </cell>
          <cell r="J157">
            <v>0</v>
          </cell>
          <cell r="K157">
            <v>0</v>
          </cell>
          <cell r="L157">
            <v>2003</v>
          </cell>
          <cell r="M157" t="str">
            <v>No Trade</v>
          </cell>
          <cell r="N157" t="str">
            <v/>
          </cell>
          <cell r="O157" t="str">
            <v/>
          </cell>
          <cell r="P157" t="str">
            <v/>
          </cell>
        </row>
        <row r="158">
          <cell r="A158" t="str">
            <v>GO</v>
          </cell>
          <cell r="B158">
            <v>3</v>
          </cell>
          <cell r="C158">
            <v>3</v>
          </cell>
          <cell r="D158" t="str">
            <v>P</v>
          </cell>
          <cell r="E158">
            <v>0.7</v>
          </cell>
          <cell r="F158">
            <v>37677</v>
          </cell>
          <cell r="G158">
            <v>2.2499999999999999E-2</v>
          </cell>
          <cell r="H158">
            <v>2.9000000000000001E-2</v>
          </cell>
          <cell r="I158" t="str">
            <v>7          0   .</v>
          </cell>
          <cell r="J158">
            <v>0</v>
          </cell>
          <cell r="K158">
            <v>0</v>
          </cell>
          <cell r="L158">
            <v>2003</v>
          </cell>
          <cell r="M158" t="str">
            <v>No Trade</v>
          </cell>
          <cell r="N158" t="str">
            <v/>
          </cell>
          <cell r="O158" t="str">
            <v/>
          </cell>
          <cell r="P158" t="str">
            <v/>
          </cell>
        </row>
        <row r="159">
          <cell r="A159" t="str">
            <v>GO</v>
          </cell>
          <cell r="B159">
            <v>3</v>
          </cell>
          <cell r="C159">
            <v>3</v>
          </cell>
          <cell r="D159" t="str">
            <v>C</v>
          </cell>
          <cell r="E159">
            <v>0.71</v>
          </cell>
          <cell r="F159">
            <v>37677</v>
          </cell>
          <cell r="G159">
            <v>4.8000000000000001E-2</v>
          </cell>
          <cell r="H159">
            <v>4.8000000000000001E-2</v>
          </cell>
          <cell r="I159" t="str">
            <v>0          0   .</v>
          </cell>
          <cell r="J159">
            <v>0</v>
          </cell>
          <cell r="K159">
            <v>0</v>
          </cell>
          <cell r="L159">
            <v>2003</v>
          </cell>
          <cell r="M159" t="str">
            <v>No Trade</v>
          </cell>
          <cell r="N159" t="str">
            <v/>
          </cell>
          <cell r="O159" t="str">
            <v/>
          </cell>
          <cell r="P159" t="str">
            <v/>
          </cell>
        </row>
        <row r="160">
          <cell r="A160" t="str">
            <v>GO</v>
          </cell>
          <cell r="B160">
            <v>3</v>
          </cell>
          <cell r="C160">
            <v>3</v>
          </cell>
          <cell r="D160" t="str">
            <v>P</v>
          </cell>
          <cell r="E160">
            <v>0.71</v>
          </cell>
          <cell r="F160">
            <v>37677</v>
          </cell>
          <cell r="G160">
            <v>2.6100000000000002E-2</v>
          </cell>
          <cell r="H160">
            <v>3.4000000000000002E-2</v>
          </cell>
          <cell r="I160" t="str">
            <v>0          0   .</v>
          </cell>
          <cell r="J160">
            <v>0</v>
          </cell>
          <cell r="K160">
            <v>0</v>
          </cell>
          <cell r="L160">
            <v>2003</v>
          </cell>
          <cell r="M160" t="str">
            <v>No Trade</v>
          </cell>
          <cell r="N160" t="str">
            <v/>
          </cell>
          <cell r="O160" t="str">
            <v/>
          </cell>
          <cell r="P160" t="str">
            <v/>
          </cell>
        </row>
        <row r="161">
          <cell r="A161" t="str">
            <v>GO</v>
          </cell>
          <cell r="B161">
            <v>3</v>
          </cell>
          <cell r="C161">
            <v>3</v>
          </cell>
          <cell r="D161" t="str">
            <v>C</v>
          </cell>
          <cell r="E161">
            <v>0.72</v>
          </cell>
          <cell r="F161">
            <v>37677</v>
          </cell>
          <cell r="G161">
            <v>6.2600000000000003E-2</v>
          </cell>
          <cell r="H161">
            <v>5.2999999999999999E-2</v>
          </cell>
          <cell r="I161" t="str">
            <v>4          0   .</v>
          </cell>
          <cell r="J161">
            <v>0</v>
          </cell>
          <cell r="K161">
            <v>0</v>
          </cell>
          <cell r="L161">
            <v>2003</v>
          </cell>
          <cell r="M161" t="str">
            <v>No Trade</v>
          </cell>
          <cell r="N161" t="str">
            <v/>
          </cell>
          <cell r="O161" t="str">
            <v/>
          </cell>
          <cell r="P161" t="str">
            <v/>
          </cell>
        </row>
        <row r="162">
          <cell r="A162" t="str">
            <v>GO</v>
          </cell>
          <cell r="B162">
            <v>3</v>
          </cell>
          <cell r="C162">
            <v>3</v>
          </cell>
          <cell r="D162" t="str">
            <v>P</v>
          </cell>
          <cell r="E162">
            <v>0.72</v>
          </cell>
          <cell r="F162">
            <v>37677</v>
          </cell>
          <cell r="G162">
            <v>0.03</v>
          </cell>
          <cell r="H162">
            <v>3.7999999999999999E-2</v>
          </cell>
          <cell r="I162" t="str">
            <v>6          0   .</v>
          </cell>
          <cell r="J162">
            <v>0</v>
          </cell>
          <cell r="K162">
            <v>0</v>
          </cell>
          <cell r="L162">
            <v>2003</v>
          </cell>
          <cell r="M162" t="str">
            <v>No Trade</v>
          </cell>
          <cell r="N162" t="str">
            <v/>
          </cell>
          <cell r="O162" t="str">
            <v/>
          </cell>
          <cell r="P162" t="str">
            <v/>
          </cell>
        </row>
        <row r="163">
          <cell r="A163" t="str">
            <v>GO</v>
          </cell>
          <cell r="B163">
            <v>3</v>
          </cell>
          <cell r="C163">
            <v>3</v>
          </cell>
          <cell r="D163" t="str">
            <v>C</v>
          </cell>
          <cell r="E163">
            <v>0.73</v>
          </cell>
          <cell r="F163">
            <v>37677</v>
          </cell>
          <cell r="G163">
            <v>5.7099999999999998E-2</v>
          </cell>
          <cell r="H163">
            <v>4.8000000000000001E-2</v>
          </cell>
          <cell r="I163" t="str">
            <v>3          0   .</v>
          </cell>
          <cell r="J163">
            <v>0</v>
          </cell>
          <cell r="K163">
            <v>0</v>
          </cell>
          <cell r="L163">
            <v>2003</v>
          </cell>
          <cell r="M163" t="str">
            <v>No Trade</v>
          </cell>
          <cell r="N163" t="str">
            <v/>
          </cell>
          <cell r="O163" t="str">
            <v/>
          </cell>
          <cell r="P163" t="str">
            <v/>
          </cell>
        </row>
        <row r="164">
          <cell r="A164" t="str">
            <v>GO</v>
          </cell>
          <cell r="B164">
            <v>3</v>
          </cell>
          <cell r="C164">
            <v>3</v>
          </cell>
          <cell r="D164" t="str">
            <v>P</v>
          </cell>
          <cell r="E164">
            <v>0.73</v>
          </cell>
          <cell r="F164">
            <v>37677</v>
          </cell>
          <cell r="G164">
            <v>3.4299999999999997E-2</v>
          </cell>
          <cell r="H164">
            <v>4.2999999999999997E-2</v>
          </cell>
          <cell r="I164" t="str">
            <v>5          0   .</v>
          </cell>
          <cell r="J164">
            <v>0</v>
          </cell>
          <cell r="K164">
            <v>0</v>
          </cell>
          <cell r="L164">
            <v>2003</v>
          </cell>
          <cell r="M164" t="str">
            <v>No Trade</v>
          </cell>
          <cell r="N164" t="str">
            <v/>
          </cell>
          <cell r="O164" t="str">
            <v/>
          </cell>
          <cell r="P164" t="str">
            <v/>
          </cell>
        </row>
        <row r="165">
          <cell r="A165" t="str">
            <v>GO</v>
          </cell>
          <cell r="B165">
            <v>3</v>
          </cell>
          <cell r="C165">
            <v>3</v>
          </cell>
          <cell r="D165" t="str">
            <v>C</v>
          </cell>
          <cell r="E165">
            <v>0.74</v>
          </cell>
          <cell r="F165">
            <v>37677</v>
          </cell>
          <cell r="G165">
            <v>5.1799999999999999E-2</v>
          </cell>
          <cell r="H165">
            <v>4.2999999999999997E-2</v>
          </cell>
          <cell r="I165" t="str">
            <v>8          4   .</v>
          </cell>
          <cell r="J165">
            <v>0</v>
          </cell>
          <cell r="K165">
            <v>0</v>
          </cell>
          <cell r="L165">
            <v>2003</v>
          </cell>
          <cell r="M165" t="str">
            <v>No Trade</v>
          </cell>
          <cell r="N165" t="str">
            <v/>
          </cell>
          <cell r="O165" t="str">
            <v/>
          </cell>
          <cell r="P165" t="str">
            <v/>
          </cell>
        </row>
        <row r="166">
          <cell r="A166" t="str">
            <v>GO</v>
          </cell>
          <cell r="B166">
            <v>3</v>
          </cell>
          <cell r="C166">
            <v>3</v>
          </cell>
          <cell r="D166" t="str">
            <v>P</v>
          </cell>
          <cell r="E166">
            <v>0.74</v>
          </cell>
          <cell r="F166">
            <v>37677</v>
          </cell>
          <cell r="G166">
            <v>3.8899999999999997E-2</v>
          </cell>
          <cell r="H166">
            <v>4.9000000000000002E-2</v>
          </cell>
          <cell r="I166" t="str">
            <v>0          0   .</v>
          </cell>
          <cell r="J166">
            <v>0</v>
          </cell>
          <cell r="K166">
            <v>0</v>
          </cell>
          <cell r="L166">
            <v>2003</v>
          </cell>
          <cell r="M166" t="str">
            <v>No Trade</v>
          </cell>
          <cell r="N166" t="str">
            <v/>
          </cell>
          <cell r="O166" t="str">
            <v/>
          </cell>
          <cell r="P166" t="str">
            <v/>
          </cell>
        </row>
        <row r="167">
          <cell r="A167" t="str">
            <v>GO</v>
          </cell>
          <cell r="B167">
            <v>3</v>
          </cell>
          <cell r="C167">
            <v>3</v>
          </cell>
          <cell r="D167" t="str">
            <v>C</v>
          </cell>
          <cell r="E167">
            <v>0.75</v>
          </cell>
          <cell r="F167">
            <v>37677</v>
          </cell>
          <cell r="G167">
            <v>4.6800000000000001E-2</v>
          </cell>
          <cell r="H167">
            <v>3.9E-2</v>
          </cell>
          <cell r="I167" t="str">
            <v>7          5   .</v>
          </cell>
          <cell r="J167">
            <v>0</v>
          </cell>
          <cell r="K167">
            <v>0</v>
          </cell>
          <cell r="L167">
            <v>2003</v>
          </cell>
          <cell r="M167" t="str">
            <v>No Trade</v>
          </cell>
          <cell r="N167" t="str">
            <v/>
          </cell>
          <cell r="O167" t="str">
            <v/>
          </cell>
          <cell r="P167" t="str">
            <v/>
          </cell>
        </row>
        <row r="168">
          <cell r="A168" t="str">
            <v>GO</v>
          </cell>
          <cell r="B168">
            <v>3</v>
          </cell>
          <cell r="C168">
            <v>3</v>
          </cell>
          <cell r="D168" t="str">
            <v>P</v>
          </cell>
          <cell r="E168">
            <v>0.75</v>
          </cell>
          <cell r="F168">
            <v>37677</v>
          </cell>
          <cell r="G168">
            <v>4.3900000000000002E-2</v>
          </cell>
          <cell r="H168">
            <v>5.3999999999999999E-2</v>
          </cell>
          <cell r="I168" t="str">
            <v>9          0   .</v>
          </cell>
          <cell r="J168">
            <v>0</v>
          </cell>
          <cell r="K168">
            <v>0</v>
          </cell>
          <cell r="L168">
            <v>2003</v>
          </cell>
          <cell r="M168" t="str">
            <v>No Trade</v>
          </cell>
          <cell r="N168" t="str">
            <v/>
          </cell>
          <cell r="O168" t="str">
            <v/>
          </cell>
          <cell r="P168" t="str">
            <v/>
          </cell>
        </row>
        <row r="169">
          <cell r="A169" t="str">
            <v>GO</v>
          </cell>
          <cell r="B169">
            <v>3</v>
          </cell>
          <cell r="C169">
            <v>3</v>
          </cell>
          <cell r="D169" t="str">
            <v>C</v>
          </cell>
          <cell r="E169">
            <v>0.76</v>
          </cell>
          <cell r="F169">
            <v>37677</v>
          </cell>
          <cell r="G169">
            <v>4.24E-2</v>
          </cell>
          <cell r="H169">
            <v>3.5000000000000003E-2</v>
          </cell>
          <cell r="I169" t="str">
            <v>8          0   .</v>
          </cell>
          <cell r="J169">
            <v>0</v>
          </cell>
          <cell r="K169">
            <v>0</v>
          </cell>
          <cell r="L169">
            <v>2003</v>
          </cell>
          <cell r="M169" t="str">
            <v>No Trade</v>
          </cell>
          <cell r="N169" t="str">
            <v/>
          </cell>
          <cell r="O169" t="str">
            <v/>
          </cell>
          <cell r="P169" t="str">
            <v/>
          </cell>
        </row>
        <row r="170">
          <cell r="A170" t="str">
            <v>GO</v>
          </cell>
          <cell r="B170">
            <v>3</v>
          </cell>
          <cell r="C170">
            <v>3</v>
          </cell>
          <cell r="D170" t="str">
            <v>P</v>
          </cell>
          <cell r="E170">
            <v>0.76</v>
          </cell>
          <cell r="F170">
            <v>37677</v>
          </cell>
          <cell r="G170">
            <v>4.9500000000000002E-2</v>
          </cell>
          <cell r="H170">
            <v>0.06</v>
          </cell>
          <cell r="I170" t="str">
            <v>8          0   .</v>
          </cell>
          <cell r="J170">
            <v>0</v>
          </cell>
          <cell r="K170">
            <v>0</v>
          </cell>
          <cell r="L170">
            <v>2003</v>
          </cell>
          <cell r="M170" t="str">
            <v>No Trade</v>
          </cell>
          <cell r="N170" t="str">
            <v/>
          </cell>
          <cell r="O170" t="str">
            <v/>
          </cell>
          <cell r="P170" t="str">
            <v/>
          </cell>
        </row>
        <row r="171">
          <cell r="A171" t="str">
            <v>GO</v>
          </cell>
          <cell r="B171">
            <v>3</v>
          </cell>
          <cell r="C171">
            <v>3</v>
          </cell>
          <cell r="D171" t="str">
            <v>C</v>
          </cell>
          <cell r="E171">
            <v>0.77</v>
          </cell>
          <cell r="F171">
            <v>37677</v>
          </cell>
          <cell r="G171">
            <v>3.8300000000000001E-2</v>
          </cell>
          <cell r="H171">
            <v>3.2000000000000001E-2</v>
          </cell>
          <cell r="I171" t="str">
            <v>3          0   .</v>
          </cell>
          <cell r="J171">
            <v>0</v>
          </cell>
          <cell r="K171">
            <v>0</v>
          </cell>
          <cell r="L171">
            <v>2003</v>
          </cell>
          <cell r="M171" t="str">
            <v>No Trade</v>
          </cell>
          <cell r="N171" t="str">
            <v/>
          </cell>
          <cell r="O171" t="str">
            <v/>
          </cell>
          <cell r="P171" t="str">
            <v/>
          </cell>
        </row>
        <row r="172">
          <cell r="A172" t="str">
            <v>GO</v>
          </cell>
          <cell r="B172">
            <v>3</v>
          </cell>
          <cell r="C172">
            <v>3</v>
          </cell>
          <cell r="D172" t="str">
            <v>P</v>
          </cell>
          <cell r="E172">
            <v>0.77</v>
          </cell>
          <cell r="F172">
            <v>37677</v>
          </cell>
          <cell r="G172">
            <v>5.5300000000000002E-2</v>
          </cell>
          <cell r="H172">
            <v>6.7000000000000004E-2</v>
          </cell>
          <cell r="I172" t="str">
            <v>2          0   .</v>
          </cell>
          <cell r="J172">
            <v>0</v>
          </cell>
          <cell r="K172">
            <v>0</v>
          </cell>
          <cell r="L172">
            <v>2003</v>
          </cell>
          <cell r="M172" t="str">
            <v>No Trade</v>
          </cell>
          <cell r="N172" t="str">
            <v/>
          </cell>
          <cell r="O172" t="str">
            <v/>
          </cell>
          <cell r="P172" t="str">
            <v/>
          </cell>
        </row>
        <row r="173">
          <cell r="A173" t="str">
            <v>GO</v>
          </cell>
          <cell r="B173">
            <v>3</v>
          </cell>
          <cell r="C173">
            <v>3</v>
          </cell>
          <cell r="D173" t="str">
            <v>C</v>
          </cell>
          <cell r="E173">
            <v>0.78</v>
          </cell>
          <cell r="F173">
            <v>37677</v>
          </cell>
          <cell r="G173">
            <v>3.56E-2</v>
          </cell>
          <cell r="H173">
            <v>2.9000000000000001E-2</v>
          </cell>
          <cell r="I173" t="str">
            <v>1         50   .</v>
          </cell>
          <cell r="J173">
            <v>0</v>
          </cell>
          <cell r="K173">
            <v>0</v>
          </cell>
          <cell r="L173">
            <v>2003</v>
          </cell>
          <cell r="M173" t="str">
            <v>No Trade</v>
          </cell>
          <cell r="N173" t="str">
            <v/>
          </cell>
          <cell r="O173" t="str">
            <v/>
          </cell>
          <cell r="P173" t="str">
            <v/>
          </cell>
        </row>
        <row r="174">
          <cell r="A174" t="str">
            <v>GO</v>
          </cell>
          <cell r="B174">
            <v>3</v>
          </cell>
          <cell r="C174">
            <v>3</v>
          </cell>
          <cell r="D174" t="str">
            <v>C</v>
          </cell>
          <cell r="E174">
            <v>0.79</v>
          </cell>
          <cell r="F174">
            <v>37677</v>
          </cell>
          <cell r="G174">
            <v>3.1099999999999999E-2</v>
          </cell>
          <cell r="H174">
            <v>2.5999999999999999E-2</v>
          </cell>
          <cell r="I174" t="str">
            <v>2          5   .</v>
          </cell>
          <cell r="J174">
            <v>0</v>
          </cell>
          <cell r="K174">
            <v>0</v>
          </cell>
          <cell r="L174">
            <v>2003</v>
          </cell>
          <cell r="M174" t="str">
            <v>No Trade</v>
          </cell>
          <cell r="N174" t="str">
            <v/>
          </cell>
          <cell r="O174" t="str">
            <v/>
          </cell>
          <cell r="P174" t="str">
            <v/>
          </cell>
        </row>
        <row r="175">
          <cell r="A175" t="str">
            <v>GO</v>
          </cell>
          <cell r="B175">
            <v>3</v>
          </cell>
          <cell r="C175">
            <v>3</v>
          </cell>
          <cell r="D175" t="str">
            <v>P</v>
          </cell>
          <cell r="E175">
            <v>0.79</v>
          </cell>
          <cell r="F175">
            <v>37677</v>
          </cell>
          <cell r="G175">
            <v>6.7900000000000002E-2</v>
          </cell>
          <cell r="H175">
            <v>0.08</v>
          </cell>
          <cell r="I175" t="str">
            <v>9          0   .</v>
          </cell>
          <cell r="J175">
            <v>0</v>
          </cell>
          <cell r="K175">
            <v>0</v>
          </cell>
          <cell r="L175">
            <v>2003</v>
          </cell>
          <cell r="M175" t="str">
            <v>No Trade</v>
          </cell>
          <cell r="N175" t="str">
            <v/>
          </cell>
          <cell r="O175" t="str">
            <v/>
          </cell>
          <cell r="P175" t="str">
            <v/>
          </cell>
        </row>
        <row r="176">
          <cell r="A176" t="str">
            <v>GO</v>
          </cell>
          <cell r="B176">
            <v>3</v>
          </cell>
          <cell r="C176">
            <v>3</v>
          </cell>
          <cell r="D176" t="str">
            <v>C</v>
          </cell>
          <cell r="E176">
            <v>0.8</v>
          </cell>
          <cell r="F176">
            <v>37677</v>
          </cell>
          <cell r="G176">
            <v>2.8000000000000001E-2</v>
          </cell>
          <cell r="H176">
            <v>2.3E-2</v>
          </cell>
          <cell r="I176" t="str">
            <v>5          5   .</v>
          </cell>
          <cell r="J176">
            <v>290</v>
          </cell>
          <cell r="K176">
            <v>2.9000000000000001E-2</v>
          </cell>
          <cell r="L176">
            <v>2003</v>
          </cell>
          <cell r="M176" t="str">
            <v>No Trade</v>
          </cell>
          <cell r="N176" t="str">
            <v/>
          </cell>
          <cell r="O176" t="str">
            <v/>
          </cell>
          <cell r="P176" t="str">
            <v/>
          </cell>
        </row>
        <row r="177">
          <cell r="A177" t="str">
            <v>GO</v>
          </cell>
          <cell r="B177">
            <v>3</v>
          </cell>
          <cell r="C177">
            <v>3</v>
          </cell>
          <cell r="D177" t="str">
            <v>C</v>
          </cell>
          <cell r="E177">
            <v>0.81</v>
          </cell>
          <cell r="F177">
            <v>37677</v>
          </cell>
          <cell r="G177">
            <v>2.5100000000000001E-2</v>
          </cell>
          <cell r="H177">
            <v>2.1000000000000001E-2</v>
          </cell>
          <cell r="I177" t="str">
            <v>1          0   .</v>
          </cell>
          <cell r="J177">
            <v>0</v>
          </cell>
          <cell r="K177">
            <v>0</v>
          </cell>
          <cell r="L177">
            <v>2003</v>
          </cell>
          <cell r="M177" t="str">
            <v>No Trade</v>
          </cell>
          <cell r="N177" t="str">
            <v/>
          </cell>
          <cell r="O177" t="str">
            <v/>
          </cell>
          <cell r="P177" t="str">
            <v/>
          </cell>
        </row>
        <row r="178">
          <cell r="A178" t="str">
            <v>GO</v>
          </cell>
          <cell r="B178">
            <v>3</v>
          </cell>
          <cell r="C178">
            <v>3</v>
          </cell>
          <cell r="D178" t="str">
            <v>C</v>
          </cell>
          <cell r="E178">
            <v>0.82</v>
          </cell>
          <cell r="F178">
            <v>37677</v>
          </cell>
          <cell r="G178">
            <v>2.2499999999999999E-2</v>
          </cell>
          <cell r="H178">
            <v>1.7999999999999999E-2</v>
          </cell>
          <cell r="I178" t="str">
            <v>9         55   .</v>
          </cell>
          <cell r="J178">
            <v>0</v>
          </cell>
          <cell r="K178">
            <v>0</v>
          </cell>
          <cell r="L178">
            <v>2003</v>
          </cell>
          <cell r="M178" t="str">
            <v>No Trade</v>
          </cell>
          <cell r="N178" t="str">
            <v/>
          </cell>
          <cell r="O178" t="str">
            <v/>
          </cell>
          <cell r="P178" t="str">
            <v/>
          </cell>
        </row>
        <row r="179">
          <cell r="A179" t="str">
            <v>GO</v>
          </cell>
          <cell r="B179">
            <v>3</v>
          </cell>
          <cell r="C179">
            <v>3</v>
          </cell>
          <cell r="D179" t="str">
            <v>C</v>
          </cell>
          <cell r="E179">
            <v>0.83</v>
          </cell>
          <cell r="F179">
            <v>37677</v>
          </cell>
          <cell r="G179">
            <v>2.01E-2</v>
          </cell>
          <cell r="H179">
            <v>1.6E-2</v>
          </cell>
          <cell r="I179" t="str">
            <v>9          0   .</v>
          </cell>
          <cell r="J179">
            <v>0</v>
          </cell>
          <cell r="K179">
            <v>0</v>
          </cell>
          <cell r="L179">
            <v>2003</v>
          </cell>
          <cell r="M179" t="str">
            <v>No Trade</v>
          </cell>
          <cell r="N179" t="str">
            <v/>
          </cell>
          <cell r="O179" t="str">
            <v/>
          </cell>
          <cell r="P179" t="str">
            <v/>
          </cell>
        </row>
        <row r="180">
          <cell r="A180" t="str">
            <v>GO</v>
          </cell>
          <cell r="B180">
            <v>3</v>
          </cell>
          <cell r="C180">
            <v>3</v>
          </cell>
          <cell r="D180" t="str">
            <v>C</v>
          </cell>
          <cell r="E180">
            <v>0.84</v>
          </cell>
          <cell r="F180">
            <v>37677</v>
          </cell>
          <cell r="G180">
            <v>1.7899999999999999E-2</v>
          </cell>
          <cell r="H180">
            <v>1.4999999999999999E-2</v>
          </cell>
          <cell r="I180" t="str">
            <v>1          0   .</v>
          </cell>
          <cell r="J180">
            <v>0</v>
          </cell>
          <cell r="K180">
            <v>0</v>
          </cell>
          <cell r="L180">
            <v>2003</v>
          </cell>
          <cell r="M180" t="str">
            <v>No Trade</v>
          </cell>
          <cell r="N180" t="str">
            <v/>
          </cell>
          <cell r="O180" t="str">
            <v/>
          </cell>
          <cell r="P180" t="str">
            <v/>
          </cell>
        </row>
        <row r="181">
          <cell r="A181" t="str">
            <v>GO</v>
          </cell>
          <cell r="B181">
            <v>3</v>
          </cell>
          <cell r="C181">
            <v>3</v>
          </cell>
          <cell r="D181" t="str">
            <v>C</v>
          </cell>
          <cell r="E181">
            <v>0.85</v>
          </cell>
          <cell r="F181">
            <v>37677</v>
          </cell>
          <cell r="G181">
            <v>1.6E-2</v>
          </cell>
          <cell r="H181">
            <v>1.2999999999999999E-2</v>
          </cell>
          <cell r="I181" t="str">
            <v>4          0   .</v>
          </cell>
          <cell r="J181">
            <v>0</v>
          </cell>
          <cell r="K181">
            <v>0</v>
          </cell>
          <cell r="L181">
            <v>2003</v>
          </cell>
          <cell r="M181" t="str">
            <v>No Trade</v>
          </cell>
          <cell r="N181" t="str">
            <v/>
          </cell>
          <cell r="O181" t="str">
            <v/>
          </cell>
          <cell r="P181" t="str">
            <v/>
          </cell>
        </row>
        <row r="182">
          <cell r="A182" t="str">
            <v>GO</v>
          </cell>
          <cell r="B182">
            <v>3</v>
          </cell>
          <cell r="C182">
            <v>3</v>
          </cell>
          <cell r="D182" t="str">
            <v>P</v>
          </cell>
          <cell r="E182">
            <v>0.85</v>
          </cell>
          <cell r="F182">
            <v>37677</v>
          </cell>
          <cell r="G182">
            <v>0.18859999999999999</v>
          </cell>
          <cell r="H182">
            <v>0.188</v>
          </cell>
          <cell r="I182" t="str">
            <v>6          0   .</v>
          </cell>
          <cell r="J182">
            <v>0</v>
          </cell>
          <cell r="K182">
            <v>0</v>
          </cell>
          <cell r="L182">
            <v>2003</v>
          </cell>
          <cell r="M182" t="str">
            <v>No Trade</v>
          </cell>
          <cell r="N182" t="str">
            <v/>
          </cell>
          <cell r="O182" t="str">
            <v/>
          </cell>
          <cell r="P182" t="str">
            <v/>
          </cell>
        </row>
        <row r="183">
          <cell r="A183" t="str">
            <v>GO</v>
          </cell>
          <cell r="B183">
            <v>3</v>
          </cell>
          <cell r="C183">
            <v>3</v>
          </cell>
          <cell r="D183" t="str">
            <v>C</v>
          </cell>
          <cell r="E183">
            <v>0.86</v>
          </cell>
          <cell r="F183">
            <v>37677</v>
          </cell>
          <cell r="G183">
            <v>1.43E-2</v>
          </cell>
          <cell r="H183">
            <v>1.2E-2</v>
          </cell>
          <cell r="I183" t="str">
            <v>0          0   .</v>
          </cell>
          <cell r="J183">
            <v>0</v>
          </cell>
          <cell r="K183">
            <v>0</v>
          </cell>
          <cell r="L183">
            <v>2003</v>
          </cell>
          <cell r="M183" t="str">
            <v>No Trade</v>
          </cell>
          <cell r="N183" t="str">
            <v/>
          </cell>
          <cell r="O183" t="str">
            <v/>
          </cell>
          <cell r="P183" t="str">
            <v/>
          </cell>
        </row>
        <row r="184">
          <cell r="A184" t="str">
            <v>GO</v>
          </cell>
          <cell r="B184">
            <v>3</v>
          </cell>
          <cell r="C184">
            <v>3</v>
          </cell>
          <cell r="D184" t="str">
            <v>C</v>
          </cell>
          <cell r="E184">
            <v>0.87</v>
          </cell>
          <cell r="F184">
            <v>37677</v>
          </cell>
          <cell r="G184">
            <v>1.2699999999999999E-2</v>
          </cell>
          <cell r="H184">
            <v>0.01</v>
          </cell>
          <cell r="I184" t="str">
            <v>7          4   .</v>
          </cell>
          <cell r="J184">
            <v>150</v>
          </cell>
          <cell r="K184">
            <v>1.4999999999999999E-2</v>
          </cell>
          <cell r="L184">
            <v>2003</v>
          </cell>
          <cell r="M184" t="str">
            <v>No Trade</v>
          </cell>
          <cell r="N184" t="str">
            <v/>
          </cell>
          <cell r="O184" t="str">
            <v/>
          </cell>
          <cell r="P184" t="str">
            <v/>
          </cell>
        </row>
        <row r="185">
          <cell r="A185" t="str">
            <v>GO</v>
          </cell>
          <cell r="B185">
            <v>3</v>
          </cell>
          <cell r="C185">
            <v>3</v>
          </cell>
          <cell r="D185" t="str">
            <v>C</v>
          </cell>
          <cell r="E185">
            <v>0.88</v>
          </cell>
          <cell r="F185">
            <v>37677</v>
          </cell>
          <cell r="G185">
            <v>1.1299999999999999E-2</v>
          </cell>
          <cell r="H185">
            <v>8.9999999999999993E-3</v>
          </cell>
          <cell r="I185" t="str">
            <v>5          0   .</v>
          </cell>
          <cell r="J185">
            <v>0</v>
          </cell>
          <cell r="K185">
            <v>0</v>
          </cell>
          <cell r="L185">
            <v>2003</v>
          </cell>
          <cell r="M185" t="str">
            <v>No Trade</v>
          </cell>
          <cell r="N185" t="str">
            <v/>
          </cell>
          <cell r="O185" t="str">
            <v/>
          </cell>
          <cell r="P185" t="str">
            <v/>
          </cell>
        </row>
        <row r="186">
          <cell r="A186" t="str">
            <v>GO</v>
          </cell>
          <cell r="B186">
            <v>3</v>
          </cell>
          <cell r="C186">
            <v>3</v>
          </cell>
          <cell r="D186" t="str">
            <v>C</v>
          </cell>
          <cell r="E186">
            <v>0.89</v>
          </cell>
          <cell r="F186">
            <v>37677</v>
          </cell>
          <cell r="G186">
            <v>0.01</v>
          </cell>
          <cell r="H186">
            <v>8.0000000000000002E-3</v>
          </cell>
          <cell r="I186" t="str">
            <v>4          0   .</v>
          </cell>
          <cell r="J186">
            <v>0</v>
          </cell>
          <cell r="K186">
            <v>0</v>
          </cell>
          <cell r="L186">
            <v>2003</v>
          </cell>
          <cell r="M186" t="str">
            <v>No Trade</v>
          </cell>
          <cell r="N186" t="str">
            <v/>
          </cell>
          <cell r="O186" t="str">
            <v/>
          </cell>
          <cell r="P186" t="str">
            <v/>
          </cell>
        </row>
        <row r="187">
          <cell r="A187" t="str">
            <v>GO</v>
          </cell>
          <cell r="B187">
            <v>3</v>
          </cell>
          <cell r="C187">
            <v>3</v>
          </cell>
          <cell r="D187" t="str">
            <v>C</v>
          </cell>
          <cell r="E187">
            <v>0.9</v>
          </cell>
          <cell r="F187">
            <v>37677</v>
          </cell>
          <cell r="G187">
            <v>8.8999999999999999E-3</v>
          </cell>
          <cell r="H187">
            <v>7.0000000000000001E-3</v>
          </cell>
          <cell r="I187" t="str">
            <v>5          0   .</v>
          </cell>
          <cell r="J187">
            <v>0</v>
          </cell>
          <cell r="K187">
            <v>0</v>
          </cell>
          <cell r="L187">
            <v>2003</v>
          </cell>
          <cell r="M187" t="str">
            <v>No Trade</v>
          </cell>
          <cell r="N187" t="str">
            <v/>
          </cell>
          <cell r="O187" t="str">
            <v/>
          </cell>
          <cell r="P187" t="str">
            <v/>
          </cell>
        </row>
        <row r="188">
          <cell r="A188" t="str">
            <v>GO</v>
          </cell>
          <cell r="B188">
            <v>3</v>
          </cell>
          <cell r="C188">
            <v>3</v>
          </cell>
          <cell r="D188" t="str">
            <v>C</v>
          </cell>
          <cell r="E188">
            <v>0.91</v>
          </cell>
          <cell r="F188">
            <v>37677</v>
          </cell>
          <cell r="G188">
            <v>7.9000000000000008E-3</v>
          </cell>
          <cell r="H188">
            <v>6.0000000000000001E-3</v>
          </cell>
          <cell r="I188" t="str">
            <v>7          0   .</v>
          </cell>
          <cell r="J188">
            <v>0</v>
          </cell>
          <cell r="K188">
            <v>0</v>
          </cell>
          <cell r="L188">
            <v>2003</v>
          </cell>
          <cell r="M188" t="str">
            <v>No Trade</v>
          </cell>
          <cell r="N188" t="str">
            <v/>
          </cell>
          <cell r="O188" t="str">
            <v/>
          </cell>
          <cell r="P188" t="str">
            <v/>
          </cell>
        </row>
        <row r="189">
          <cell r="A189" t="str">
            <v>GO</v>
          </cell>
          <cell r="B189">
            <v>3</v>
          </cell>
          <cell r="C189">
            <v>3</v>
          </cell>
          <cell r="D189" t="str">
            <v>C</v>
          </cell>
          <cell r="E189">
            <v>0.92</v>
          </cell>
          <cell r="F189">
            <v>37677</v>
          </cell>
          <cell r="G189">
            <v>7.0000000000000001E-3</v>
          </cell>
          <cell r="H189">
            <v>5.0000000000000001E-3</v>
          </cell>
          <cell r="I189" t="str">
            <v>9          5   .</v>
          </cell>
          <cell r="J189">
            <v>0</v>
          </cell>
          <cell r="K189">
            <v>0</v>
          </cell>
          <cell r="L189">
            <v>2003</v>
          </cell>
          <cell r="M189" t="str">
            <v>No Trade</v>
          </cell>
          <cell r="N189" t="str">
            <v/>
          </cell>
          <cell r="O189" t="str">
            <v/>
          </cell>
          <cell r="P189" t="str">
            <v/>
          </cell>
        </row>
        <row r="190">
          <cell r="A190" t="str">
            <v>GO</v>
          </cell>
          <cell r="B190">
            <v>3</v>
          </cell>
          <cell r="C190">
            <v>3</v>
          </cell>
          <cell r="D190" t="str">
            <v>C</v>
          </cell>
          <cell r="E190">
            <v>0.95</v>
          </cell>
          <cell r="F190">
            <v>37677</v>
          </cell>
          <cell r="G190">
            <v>4.8999999999999998E-3</v>
          </cell>
          <cell r="H190">
            <v>4.0000000000000001E-3</v>
          </cell>
          <cell r="I190" t="str">
            <v>1          0   .</v>
          </cell>
          <cell r="J190">
            <v>0</v>
          </cell>
          <cell r="K190">
            <v>0</v>
          </cell>
          <cell r="L190">
            <v>2003</v>
          </cell>
          <cell r="M190" t="str">
            <v>No Trade</v>
          </cell>
          <cell r="N190" t="str">
            <v/>
          </cell>
          <cell r="O190" t="str">
            <v/>
          </cell>
          <cell r="P190" t="str">
            <v/>
          </cell>
        </row>
        <row r="191">
          <cell r="A191" t="str">
            <v>GO</v>
          </cell>
          <cell r="B191">
            <v>3</v>
          </cell>
          <cell r="C191">
            <v>3</v>
          </cell>
          <cell r="D191" t="str">
            <v>C</v>
          </cell>
          <cell r="E191">
            <v>1</v>
          </cell>
          <cell r="F191">
            <v>37677</v>
          </cell>
          <cell r="G191">
            <v>2.5999999999999999E-3</v>
          </cell>
          <cell r="H191">
            <v>2E-3</v>
          </cell>
          <cell r="I191" t="str">
            <v>3          0   .</v>
          </cell>
          <cell r="J191">
            <v>0</v>
          </cell>
          <cell r="K191">
            <v>0</v>
          </cell>
          <cell r="L191">
            <v>2003</v>
          </cell>
          <cell r="M191" t="str">
            <v>No Trade</v>
          </cell>
          <cell r="N191" t="str">
            <v/>
          </cell>
          <cell r="O191" t="str">
            <v/>
          </cell>
          <cell r="P191" t="str">
            <v/>
          </cell>
        </row>
        <row r="192">
          <cell r="A192" t="str">
            <v>GO</v>
          </cell>
          <cell r="B192">
            <v>4</v>
          </cell>
          <cell r="C192">
            <v>3</v>
          </cell>
          <cell r="D192" t="str">
            <v>C</v>
          </cell>
          <cell r="E192">
            <v>0.1</v>
          </cell>
          <cell r="F192">
            <v>37706</v>
          </cell>
          <cell r="G192">
            <v>0</v>
          </cell>
          <cell r="H192">
            <v>0</v>
          </cell>
          <cell r="I192" t="str">
            <v>0          0   .</v>
          </cell>
          <cell r="J192">
            <v>0</v>
          </cell>
          <cell r="K192">
            <v>0</v>
          </cell>
          <cell r="L192">
            <v>2003</v>
          </cell>
          <cell r="M192" t="str">
            <v>No Trade</v>
          </cell>
          <cell r="N192" t="str">
            <v/>
          </cell>
          <cell r="O192" t="str">
            <v/>
          </cell>
          <cell r="P192" t="str">
            <v/>
          </cell>
        </row>
        <row r="193">
          <cell r="A193" t="str">
            <v>GO</v>
          </cell>
          <cell r="B193">
            <v>4</v>
          </cell>
          <cell r="C193">
            <v>3</v>
          </cell>
          <cell r="D193" t="str">
            <v>P</v>
          </cell>
          <cell r="E193">
            <v>0.56999999999999995</v>
          </cell>
          <cell r="F193">
            <v>37706</v>
          </cell>
          <cell r="G193">
            <v>0</v>
          </cell>
          <cell r="I193" t="str">
            <v>0   .</v>
          </cell>
          <cell r="J193">
            <v>0</v>
          </cell>
          <cell r="K193">
            <v>0</v>
          </cell>
          <cell r="L193">
            <v>2003</v>
          </cell>
          <cell r="M193" t="str">
            <v>No Trade</v>
          </cell>
          <cell r="N193" t="str">
            <v/>
          </cell>
          <cell r="O193" t="str">
            <v/>
          </cell>
          <cell r="P193" t="str">
            <v/>
          </cell>
        </row>
        <row r="194">
          <cell r="A194" t="str">
            <v>GO</v>
          </cell>
          <cell r="B194">
            <v>4</v>
          </cell>
          <cell r="C194">
            <v>3</v>
          </cell>
          <cell r="D194" t="str">
            <v>P</v>
          </cell>
          <cell r="E194">
            <v>0.57999999999999996</v>
          </cell>
          <cell r="F194">
            <v>37706</v>
          </cell>
          <cell r="G194">
            <v>0</v>
          </cell>
          <cell r="I194" t="str">
            <v>0   .</v>
          </cell>
          <cell r="J194">
            <v>0</v>
          </cell>
          <cell r="K194">
            <v>0</v>
          </cell>
          <cell r="L194">
            <v>2003</v>
          </cell>
          <cell r="M194" t="str">
            <v>No Trade</v>
          </cell>
          <cell r="N194" t="str">
            <v/>
          </cell>
          <cell r="O194" t="str">
            <v/>
          </cell>
          <cell r="P194" t="str">
            <v/>
          </cell>
        </row>
        <row r="195">
          <cell r="A195" t="str">
            <v>GO</v>
          </cell>
          <cell r="B195">
            <v>4</v>
          </cell>
          <cell r="C195">
            <v>3</v>
          </cell>
          <cell r="D195" t="str">
            <v>P</v>
          </cell>
          <cell r="E195">
            <v>0.59</v>
          </cell>
          <cell r="F195">
            <v>37706</v>
          </cell>
          <cell r="G195">
            <v>0</v>
          </cell>
          <cell r="I195" t="str">
            <v>0   .</v>
          </cell>
          <cell r="J195">
            <v>0</v>
          </cell>
          <cell r="K195">
            <v>0</v>
          </cell>
          <cell r="L195">
            <v>2003</v>
          </cell>
          <cell r="M195" t="str">
            <v>No Trade</v>
          </cell>
          <cell r="N195" t="str">
            <v/>
          </cell>
          <cell r="O195" t="str">
            <v/>
          </cell>
          <cell r="P195" t="str">
            <v/>
          </cell>
        </row>
        <row r="196">
          <cell r="A196" t="str">
            <v>GO</v>
          </cell>
          <cell r="B196">
            <v>4</v>
          </cell>
          <cell r="C196">
            <v>3</v>
          </cell>
          <cell r="D196" t="str">
            <v>P</v>
          </cell>
          <cell r="E196">
            <v>0.6</v>
          </cell>
          <cell r="F196">
            <v>37706</v>
          </cell>
          <cell r="G196">
            <v>0</v>
          </cell>
          <cell r="I196" t="str">
            <v>0   .</v>
          </cell>
          <cell r="J196">
            <v>0</v>
          </cell>
          <cell r="K196">
            <v>0</v>
          </cell>
          <cell r="L196">
            <v>2003</v>
          </cell>
          <cell r="M196" t="str">
            <v>No Trade</v>
          </cell>
          <cell r="N196" t="str">
            <v/>
          </cell>
          <cell r="O196" t="str">
            <v/>
          </cell>
          <cell r="P196" t="str">
            <v/>
          </cell>
        </row>
        <row r="197">
          <cell r="A197" t="str">
            <v>GO</v>
          </cell>
          <cell r="B197">
            <v>4</v>
          </cell>
          <cell r="C197">
            <v>3</v>
          </cell>
          <cell r="D197" t="str">
            <v>P</v>
          </cell>
          <cell r="E197">
            <v>0.61</v>
          </cell>
          <cell r="F197">
            <v>37706</v>
          </cell>
          <cell r="G197">
            <v>0</v>
          </cell>
          <cell r="I197" t="str">
            <v>0   .</v>
          </cell>
          <cell r="J197">
            <v>0</v>
          </cell>
          <cell r="K197">
            <v>0</v>
          </cell>
          <cell r="L197">
            <v>2003</v>
          </cell>
          <cell r="M197" t="str">
            <v>No Trade</v>
          </cell>
          <cell r="N197" t="str">
            <v/>
          </cell>
          <cell r="O197" t="str">
            <v/>
          </cell>
          <cell r="P197" t="str">
            <v/>
          </cell>
        </row>
        <row r="198">
          <cell r="A198" t="str">
            <v>GO</v>
          </cell>
          <cell r="B198">
            <v>4</v>
          </cell>
          <cell r="C198">
            <v>3</v>
          </cell>
          <cell r="D198" t="str">
            <v>P</v>
          </cell>
          <cell r="E198">
            <v>0.62</v>
          </cell>
          <cell r="F198">
            <v>37706</v>
          </cell>
          <cell r="G198">
            <v>3.2000000000000002E-3</v>
          </cell>
          <cell r="H198">
            <v>4.0000000000000001E-3</v>
          </cell>
          <cell r="I198" t="str">
            <v>8          0   .</v>
          </cell>
          <cell r="J198">
            <v>0</v>
          </cell>
          <cell r="K198">
            <v>0</v>
          </cell>
          <cell r="L198">
            <v>2003</v>
          </cell>
          <cell r="M198" t="str">
            <v>No Trade</v>
          </cell>
          <cell r="N198" t="str">
            <v/>
          </cell>
          <cell r="O198" t="str">
            <v/>
          </cell>
          <cell r="P198" t="str">
            <v/>
          </cell>
        </row>
        <row r="199">
          <cell r="A199" t="str">
            <v>GO</v>
          </cell>
          <cell r="B199">
            <v>4</v>
          </cell>
          <cell r="C199">
            <v>3</v>
          </cell>
          <cell r="D199" t="str">
            <v>P</v>
          </cell>
          <cell r="E199">
            <v>0.63</v>
          </cell>
          <cell r="F199">
            <v>37706</v>
          </cell>
          <cell r="G199">
            <v>0</v>
          </cell>
          <cell r="H199">
            <v>1.0999999999999999E-2</v>
          </cell>
          <cell r="I199" t="str">
            <v>6          0   .</v>
          </cell>
          <cell r="J199">
            <v>0</v>
          </cell>
          <cell r="K199">
            <v>0</v>
          </cell>
          <cell r="L199">
            <v>2003</v>
          </cell>
          <cell r="M199" t="str">
            <v>No Trade</v>
          </cell>
          <cell r="N199" t="str">
            <v/>
          </cell>
          <cell r="O199" t="str">
            <v/>
          </cell>
          <cell r="P199" t="str">
            <v/>
          </cell>
        </row>
        <row r="200">
          <cell r="A200" t="str">
            <v>GO</v>
          </cell>
          <cell r="B200">
            <v>4</v>
          </cell>
          <cell r="C200">
            <v>3</v>
          </cell>
          <cell r="D200" t="str">
            <v>P</v>
          </cell>
          <cell r="E200">
            <v>0.64</v>
          </cell>
          <cell r="F200">
            <v>37706</v>
          </cell>
          <cell r="G200">
            <v>4.8999999999999998E-3</v>
          </cell>
          <cell r="H200">
            <v>7.0000000000000001E-3</v>
          </cell>
          <cell r="I200" t="str">
            <v>0          0   .</v>
          </cell>
          <cell r="J200">
            <v>0</v>
          </cell>
          <cell r="K200">
            <v>0</v>
          </cell>
          <cell r="L200">
            <v>2003</v>
          </cell>
          <cell r="M200" t="str">
            <v>No Trade</v>
          </cell>
          <cell r="N200" t="str">
            <v/>
          </cell>
          <cell r="O200" t="str">
            <v/>
          </cell>
          <cell r="P200" t="str">
            <v/>
          </cell>
        </row>
        <row r="201">
          <cell r="A201" t="str">
            <v>GO</v>
          </cell>
          <cell r="B201">
            <v>4</v>
          </cell>
          <cell r="C201">
            <v>3</v>
          </cell>
          <cell r="D201" t="str">
            <v>P</v>
          </cell>
          <cell r="E201">
            <v>0.65</v>
          </cell>
          <cell r="F201">
            <v>37706</v>
          </cell>
          <cell r="G201">
            <v>5.8999999999999999E-3</v>
          </cell>
          <cell r="H201">
            <v>8.0000000000000002E-3</v>
          </cell>
          <cell r="I201" t="str">
            <v>4          0   .</v>
          </cell>
          <cell r="J201">
            <v>0</v>
          </cell>
          <cell r="K201">
            <v>0</v>
          </cell>
          <cell r="L201">
            <v>2003</v>
          </cell>
          <cell r="M201" t="str">
            <v>No Trade</v>
          </cell>
          <cell r="N201" t="str">
            <v/>
          </cell>
          <cell r="O201" t="str">
            <v/>
          </cell>
          <cell r="P201" t="str">
            <v/>
          </cell>
        </row>
        <row r="202">
          <cell r="A202" t="str">
            <v>GO</v>
          </cell>
          <cell r="B202">
            <v>4</v>
          </cell>
          <cell r="C202">
            <v>3</v>
          </cell>
          <cell r="D202" t="str">
            <v>P</v>
          </cell>
          <cell r="E202">
            <v>0.66</v>
          </cell>
          <cell r="F202">
            <v>37706</v>
          </cell>
          <cell r="G202">
            <v>7.1999999999999998E-3</v>
          </cell>
          <cell r="H202">
            <v>0.01</v>
          </cell>
          <cell r="I202" t="str">
            <v>0          0   .</v>
          </cell>
          <cell r="J202">
            <v>0</v>
          </cell>
          <cell r="K202">
            <v>0</v>
          </cell>
          <cell r="L202">
            <v>2003</v>
          </cell>
          <cell r="M202" t="str">
            <v>No Trade</v>
          </cell>
          <cell r="N202" t="str">
            <v/>
          </cell>
          <cell r="O202" t="str">
            <v/>
          </cell>
          <cell r="P202" t="str">
            <v/>
          </cell>
        </row>
        <row r="203">
          <cell r="A203" t="str">
            <v>GO</v>
          </cell>
          <cell r="B203">
            <v>4</v>
          </cell>
          <cell r="C203">
            <v>3</v>
          </cell>
          <cell r="D203" t="str">
            <v>P</v>
          </cell>
          <cell r="E203">
            <v>0.67</v>
          </cell>
          <cell r="F203">
            <v>37706</v>
          </cell>
          <cell r="G203">
            <v>0</v>
          </cell>
          <cell r="I203" t="str">
            <v>0   .</v>
          </cell>
          <cell r="J203">
            <v>0</v>
          </cell>
          <cell r="K203">
            <v>0</v>
          </cell>
          <cell r="L203">
            <v>2003</v>
          </cell>
          <cell r="M203" t="str">
            <v>No Trade</v>
          </cell>
          <cell r="N203" t="str">
            <v/>
          </cell>
          <cell r="O203" t="str">
            <v/>
          </cell>
          <cell r="P203" t="str">
            <v/>
          </cell>
        </row>
        <row r="204">
          <cell r="A204" t="str">
            <v>GO</v>
          </cell>
          <cell r="B204">
            <v>4</v>
          </cell>
          <cell r="C204">
            <v>3</v>
          </cell>
          <cell r="D204" t="str">
            <v>P</v>
          </cell>
          <cell r="E204">
            <v>0.68</v>
          </cell>
          <cell r="F204">
            <v>37706</v>
          </cell>
          <cell r="G204">
            <v>1.0200000000000001E-2</v>
          </cell>
          <cell r="H204">
            <v>1.2999999999999999E-2</v>
          </cell>
          <cell r="I204" t="str">
            <v>8          0   .</v>
          </cell>
          <cell r="J204">
            <v>0</v>
          </cell>
          <cell r="K204">
            <v>0</v>
          </cell>
          <cell r="L204">
            <v>2003</v>
          </cell>
          <cell r="M204" t="str">
            <v>No Trade</v>
          </cell>
          <cell r="N204" t="str">
            <v/>
          </cell>
          <cell r="O204" t="str">
            <v/>
          </cell>
          <cell r="P204" t="str">
            <v/>
          </cell>
        </row>
        <row r="205">
          <cell r="A205" t="str">
            <v>GO</v>
          </cell>
          <cell r="B205">
            <v>4</v>
          </cell>
          <cell r="C205">
            <v>3</v>
          </cell>
          <cell r="D205" t="str">
            <v>P</v>
          </cell>
          <cell r="E205">
            <v>0.69</v>
          </cell>
          <cell r="F205">
            <v>37706</v>
          </cell>
          <cell r="G205">
            <v>0</v>
          </cell>
          <cell r="I205" t="str">
            <v>0   .</v>
          </cell>
          <cell r="J205">
            <v>0</v>
          </cell>
          <cell r="K205">
            <v>0</v>
          </cell>
          <cell r="L205">
            <v>2003</v>
          </cell>
          <cell r="M205" t="str">
            <v>No Trade</v>
          </cell>
          <cell r="N205" t="str">
            <v/>
          </cell>
          <cell r="O205" t="str">
            <v/>
          </cell>
          <cell r="P205" t="str">
            <v/>
          </cell>
        </row>
        <row r="206">
          <cell r="A206" t="str">
            <v>GO</v>
          </cell>
          <cell r="B206">
            <v>4</v>
          </cell>
          <cell r="C206">
            <v>3</v>
          </cell>
          <cell r="D206" t="str">
            <v>P</v>
          </cell>
          <cell r="E206">
            <v>0.7</v>
          </cell>
          <cell r="F206">
            <v>37706</v>
          </cell>
          <cell r="G206">
            <v>1.4E-2</v>
          </cell>
          <cell r="H206">
            <v>1.7999999999999999E-2</v>
          </cell>
          <cell r="I206" t="str">
            <v>5          0   .</v>
          </cell>
          <cell r="J206">
            <v>0</v>
          </cell>
          <cell r="K206">
            <v>0</v>
          </cell>
          <cell r="L206">
            <v>2003</v>
          </cell>
          <cell r="M206" t="str">
            <v>No Trade</v>
          </cell>
          <cell r="N206" t="str">
            <v/>
          </cell>
          <cell r="O206" t="str">
            <v/>
          </cell>
          <cell r="P206" t="str">
            <v/>
          </cell>
        </row>
        <row r="207">
          <cell r="A207" t="str">
            <v>GO</v>
          </cell>
          <cell r="B207">
            <v>4</v>
          </cell>
          <cell r="C207">
            <v>3</v>
          </cell>
          <cell r="D207" t="str">
            <v>P</v>
          </cell>
          <cell r="E207">
            <v>0.71</v>
          </cell>
          <cell r="F207">
            <v>37706</v>
          </cell>
          <cell r="G207">
            <v>0</v>
          </cell>
          <cell r="I207" t="str">
            <v>0   .</v>
          </cell>
          <cell r="J207">
            <v>0</v>
          </cell>
          <cell r="K207">
            <v>0</v>
          </cell>
          <cell r="L207">
            <v>2003</v>
          </cell>
          <cell r="M207" t="str">
            <v>No Trade</v>
          </cell>
          <cell r="N207" t="str">
            <v/>
          </cell>
          <cell r="O207" t="str">
            <v/>
          </cell>
          <cell r="P207" t="str">
            <v/>
          </cell>
        </row>
        <row r="208">
          <cell r="A208" t="str">
            <v>GO</v>
          </cell>
          <cell r="B208">
            <v>4</v>
          </cell>
          <cell r="C208">
            <v>3</v>
          </cell>
          <cell r="D208" t="str">
            <v>C</v>
          </cell>
          <cell r="E208">
            <v>0.72</v>
          </cell>
          <cell r="F208">
            <v>37706</v>
          </cell>
          <cell r="G208">
            <v>0.1148</v>
          </cell>
          <cell r="I208" t="str">
            <v>0   .</v>
          </cell>
          <cell r="J208">
            <v>0</v>
          </cell>
          <cell r="K208">
            <v>0</v>
          </cell>
          <cell r="L208">
            <v>2003</v>
          </cell>
          <cell r="M208" t="str">
            <v>No Trade</v>
          </cell>
          <cell r="N208" t="str">
            <v/>
          </cell>
          <cell r="O208" t="str">
            <v/>
          </cell>
          <cell r="P208" t="str">
            <v/>
          </cell>
        </row>
        <row r="209">
          <cell r="A209" t="str">
            <v>GO</v>
          </cell>
          <cell r="B209">
            <v>4</v>
          </cell>
          <cell r="C209">
            <v>3</v>
          </cell>
          <cell r="D209" t="str">
            <v>P</v>
          </cell>
          <cell r="E209">
            <v>0.72</v>
          </cell>
          <cell r="F209">
            <v>37706</v>
          </cell>
          <cell r="G209">
            <v>0</v>
          </cell>
          <cell r="I209" t="str">
            <v>0   .</v>
          </cell>
          <cell r="J209">
            <v>0</v>
          </cell>
          <cell r="K209">
            <v>0</v>
          </cell>
          <cell r="L209">
            <v>2003</v>
          </cell>
          <cell r="M209" t="str">
            <v>No Trade</v>
          </cell>
          <cell r="N209" t="str">
            <v/>
          </cell>
          <cell r="O209" t="str">
            <v/>
          </cell>
          <cell r="P209" t="str">
            <v/>
          </cell>
        </row>
        <row r="210">
          <cell r="A210" t="str">
            <v>GO</v>
          </cell>
          <cell r="B210">
            <v>4</v>
          </cell>
          <cell r="C210">
            <v>3</v>
          </cell>
          <cell r="D210" t="str">
            <v>P</v>
          </cell>
          <cell r="E210">
            <v>0.73</v>
          </cell>
          <cell r="F210">
            <v>37706</v>
          </cell>
          <cell r="G210">
            <v>2.1600000000000001E-2</v>
          </cell>
          <cell r="H210">
            <v>2.7E-2</v>
          </cell>
          <cell r="I210" t="str">
            <v>5          0   .</v>
          </cell>
          <cell r="J210">
            <v>0</v>
          </cell>
          <cell r="K210">
            <v>0</v>
          </cell>
          <cell r="L210">
            <v>2003</v>
          </cell>
          <cell r="M210" t="str">
            <v>No Trade</v>
          </cell>
          <cell r="N210" t="str">
            <v/>
          </cell>
          <cell r="O210" t="str">
            <v/>
          </cell>
          <cell r="P210" t="str">
            <v/>
          </cell>
        </row>
        <row r="211">
          <cell r="A211" t="str">
            <v>GO</v>
          </cell>
          <cell r="B211">
            <v>4</v>
          </cell>
          <cell r="C211">
            <v>3</v>
          </cell>
          <cell r="D211" t="str">
            <v>C</v>
          </cell>
          <cell r="E211">
            <v>0.74</v>
          </cell>
          <cell r="F211">
            <v>37706</v>
          </cell>
          <cell r="G211">
            <v>0.1008</v>
          </cell>
          <cell r="I211" t="str">
            <v>0   .</v>
          </cell>
          <cell r="J211">
            <v>0</v>
          </cell>
          <cell r="K211">
            <v>0</v>
          </cell>
          <cell r="L211">
            <v>2003</v>
          </cell>
          <cell r="M211" t="str">
            <v>No Trade</v>
          </cell>
          <cell r="N211" t="str">
            <v/>
          </cell>
          <cell r="O211" t="str">
            <v/>
          </cell>
          <cell r="P211" t="str">
            <v/>
          </cell>
        </row>
        <row r="212">
          <cell r="A212" t="str">
            <v>GO</v>
          </cell>
          <cell r="B212">
            <v>4</v>
          </cell>
          <cell r="C212">
            <v>3</v>
          </cell>
          <cell r="D212" t="str">
            <v>P</v>
          </cell>
          <cell r="E212">
            <v>0.74</v>
          </cell>
          <cell r="F212">
            <v>37706</v>
          </cell>
          <cell r="G212">
            <v>2.46E-2</v>
          </cell>
          <cell r="H212">
            <v>3.1E-2</v>
          </cell>
          <cell r="I212" t="str">
            <v>0          1   .</v>
          </cell>
          <cell r="J212">
            <v>260</v>
          </cell>
          <cell r="K212">
            <v>2.5999999999999999E-2</v>
          </cell>
          <cell r="L212">
            <v>2003</v>
          </cell>
          <cell r="M212" t="str">
            <v>No Trade</v>
          </cell>
          <cell r="N212" t="str">
            <v/>
          </cell>
          <cell r="O212" t="str">
            <v/>
          </cell>
          <cell r="P212" t="str">
            <v/>
          </cell>
        </row>
        <row r="213">
          <cell r="A213" t="str">
            <v>GO</v>
          </cell>
          <cell r="B213">
            <v>4</v>
          </cell>
          <cell r="C213">
            <v>3</v>
          </cell>
          <cell r="D213" t="str">
            <v>P</v>
          </cell>
          <cell r="E213">
            <v>0.75</v>
          </cell>
          <cell r="F213">
            <v>37706</v>
          </cell>
          <cell r="G213">
            <v>2.7900000000000001E-2</v>
          </cell>
          <cell r="H213">
            <v>3.4000000000000002E-2</v>
          </cell>
          <cell r="I213" t="str">
            <v>8          0   .</v>
          </cell>
          <cell r="J213">
            <v>0</v>
          </cell>
          <cell r="K213">
            <v>0</v>
          </cell>
          <cell r="L213">
            <v>2003</v>
          </cell>
          <cell r="M213" t="str">
            <v>No Trade</v>
          </cell>
          <cell r="N213" t="str">
            <v/>
          </cell>
          <cell r="O213" t="str">
            <v/>
          </cell>
          <cell r="P213" t="str">
            <v/>
          </cell>
        </row>
        <row r="214">
          <cell r="A214" t="str">
            <v>GO</v>
          </cell>
          <cell r="B214">
            <v>4</v>
          </cell>
          <cell r="C214">
            <v>3</v>
          </cell>
          <cell r="D214" t="str">
            <v>C</v>
          </cell>
          <cell r="E214">
            <v>0.76</v>
          </cell>
          <cell r="F214">
            <v>37706</v>
          </cell>
          <cell r="G214">
            <v>8.7800000000000003E-2</v>
          </cell>
          <cell r="H214">
            <v>7.8E-2</v>
          </cell>
          <cell r="I214" t="str">
            <v>5          0   .</v>
          </cell>
          <cell r="J214">
            <v>0</v>
          </cell>
          <cell r="K214">
            <v>0</v>
          </cell>
          <cell r="L214">
            <v>2003</v>
          </cell>
          <cell r="M214" t="str">
            <v>No Trade</v>
          </cell>
          <cell r="N214" t="str">
            <v/>
          </cell>
          <cell r="O214" t="str">
            <v/>
          </cell>
          <cell r="P214" t="str">
            <v/>
          </cell>
        </row>
        <row r="215">
          <cell r="A215" t="str">
            <v>GO</v>
          </cell>
          <cell r="B215">
            <v>4</v>
          </cell>
          <cell r="C215">
            <v>3</v>
          </cell>
          <cell r="D215" t="str">
            <v>P</v>
          </cell>
          <cell r="E215">
            <v>0.76</v>
          </cell>
          <cell r="F215">
            <v>37706</v>
          </cell>
          <cell r="G215">
            <v>3.15E-2</v>
          </cell>
          <cell r="H215">
            <v>3.7999999999999999E-2</v>
          </cell>
          <cell r="I215" t="str">
            <v>8          0   .</v>
          </cell>
          <cell r="J215">
            <v>0</v>
          </cell>
          <cell r="K215">
            <v>0</v>
          </cell>
          <cell r="L215">
            <v>2003</v>
          </cell>
          <cell r="M215" t="str">
            <v>No Trade</v>
          </cell>
          <cell r="N215" t="str">
            <v/>
          </cell>
          <cell r="O215" t="str">
            <v/>
          </cell>
          <cell r="P215" t="str">
            <v/>
          </cell>
        </row>
        <row r="216">
          <cell r="A216" t="str">
            <v>GO</v>
          </cell>
          <cell r="B216">
            <v>4</v>
          </cell>
          <cell r="C216">
            <v>3</v>
          </cell>
          <cell r="D216" t="str">
            <v>C</v>
          </cell>
          <cell r="E216">
            <v>0.77</v>
          </cell>
          <cell r="F216">
            <v>37706</v>
          </cell>
          <cell r="G216">
            <v>8.1799999999999998E-2</v>
          </cell>
          <cell r="H216">
            <v>7.2999999999999995E-2</v>
          </cell>
          <cell r="I216" t="str">
            <v>0          0   .</v>
          </cell>
          <cell r="J216">
            <v>0</v>
          </cell>
          <cell r="K216">
            <v>0</v>
          </cell>
          <cell r="L216">
            <v>2003</v>
          </cell>
          <cell r="M216" t="str">
            <v>No Trade</v>
          </cell>
          <cell r="N216" t="str">
            <v/>
          </cell>
          <cell r="O216" t="str">
            <v/>
          </cell>
          <cell r="P216" t="str">
            <v/>
          </cell>
        </row>
        <row r="217">
          <cell r="A217" t="str">
            <v>GO</v>
          </cell>
          <cell r="B217">
            <v>4</v>
          </cell>
          <cell r="C217">
            <v>3</v>
          </cell>
          <cell r="D217" t="str">
            <v>C</v>
          </cell>
          <cell r="E217">
            <v>0.78</v>
          </cell>
          <cell r="F217">
            <v>37706</v>
          </cell>
          <cell r="G217">
            <v>7.6100000000000001E-2</v>
          </cell>
          <cell r="H217">
            <v>6.7000000000000004E-2</v>
          </cell>
          <cell r="I217" t="str">
            <v>8          0   .</v>
          </cell>
          <cell r="J217">
            <v>0</v>
          </cell>
          <cell r="K217">
            <v>0</v>
          </cell>
          <cell r="L217">
            <v>2003</v>
          </cell>
          <cell r="M217" t="str">
            <v>No Trade</v>
          </cell>
          <cell r="N217" t="str">
            <v/>
          </cell>
          <cell r="O217" t="str">
            <v/>
          </cell>
          <cell r="P217" t="str">
            <v/>
          </cell>
        </row>
        <row r="218">
          <cell r="A218" t="str">
            <v>GO</v>
          </cell>
          <cell r="B218">
            <v>4</v>
          </cell>
          <cell r="C218">
            <v>3</v>
          </cell>
          <cell r="D218" t="str">
            <v>P</v>
          </cell>
          <cell r="E218">
            <v>0.78</v>
          </cell>
          <cell r="F218">
            <v>37706</v>
          </cell>
          <cell r="G218">
            <v>3.95E-2</v>
          </cell>
          <cell r="H218">
            <v>4.7E-2</v>
          </cell>
          <cell r="I218" t="str">
            <v>8          0   .</v>
          </cell>
          <cell r="J218">
            <v>0</v>
          </cell>
          <cell r="K218">
            <v>0</v>
          </cell>
          <cell r="L218">
            <v>2003</v>
          </cell>
          <cell r="M218" t="str">
            <v>No Trade</v>
          </cell>
          <cell r="N218" t="str">
            <v/>
          </cell>
          <cell r="O218" t="str">
            <v/>
          </cell>
          <cell r="P218" t="str">
            <v/>
          </cell>
        </row>
        <row r="219">
          <cell r="A219" t="str">
            <v>GO</v>
          </cell>
          <cell r="B219">
            <v>4</v>
          </cell>
          <cell r="C219">
            <v>3</v>
          </cell>
          <cell r="D219" t="str">
            <v>C</v>
          </cell>
          <cell r="E219">
            <v>0.79</v>
          </cell>
          <cell r="F219">
            <v>37706</v>
          </cell>
          <cell r="G219">
            <v>7.0499999999999993E-2</v>
          </cell>
          <cell r="H219">
            <v>6.2E-2</v>
          </cell>
          <cell r="I219" t="str">
            <v>7          0   .</v>
          </cell>
          <cell r="J219">
            <v>0</v>
          </cell>
          <cell r="K219">
            <v>0</v>
          </cell>
          <cell r="L219">
            <v>2003</v>
          </cell>
          <cell r="M219" t="str">
            <v>No Trade</v>
          </cell>
          <cell r="N219" t="str">
            <v/>
          </cell>
          <cell r="O219" t="str">
            <v/>
          </cell>
          <cell r="P219" t="str">
            <v/>
          </cell>
        </row>
        <row r="220">
          <cell r="A220" t="str">
            <v>GO</v>
          </cell>
          <cell r="B220">
            <v>4</v>
          </cell>
          <cell r="C220">
            <v>3</v>
          </cell>
          <cell r="D220" t="str">
            <v>C</v>
          </cell>
          <cell r="E220">
            <v>0.8</v>
          </cell>
          <cell r="F220">
            <v>37706</v>
          </cell>
          <cell r="G220">
            <v>6.5299999999999997E-2</v>
          </cell>
          <cell r="H220">
            <v>5.8000000000000003E-2</v>
          </cell>
          <cell r="I220" t="str">
            <v>0          0   .</v>
          </cell>
          <cell r="J220">
            <v>0</v>
          </cell>
          <cell r="K220">
            <v>0</v>
          </cell>
          <cell r="L220">
            <v>2003</v>
          </cell>
          <cell r="M220" t="str">
            <v>No Trade</v>
          </cell>
          <cell r="N220" t="str">
            <v/>
          </cell>
          <cell r="O220" t="str">
            <v/>
          </cell>
          <cell r="P220" t="str">
            <v/>
          </cell>
        </row>
        <row r="221">
          <cell r="A221" t="str">
            <v>GO</v>
          </cell>
          <cell r="B221">
            <v>4</v>
          </cell>
          <cell r="C221">
            <v>3</v>
          </cell>
          <cell r="D221" t="str">
            <v>C</v>
          </cell>
          <cell r="E221">
            <v>0.81</v>
          </cell>
          <cell r="F221">
            <v>37706</v>
          </cell>
          <cell r="G221">
            <v>6.0400000000000002E-2</v>
          </cell>
          <cell r="H221">
            <v>5.2999999999999999E-2</v>
          </cell>
          <cell r="I221" t="str">
            <v>7          0   .</v>
          </cell>
          <cell r="J221">
            <v>0</v>
          </cell>
          <cell r="K221">
            <v>0</v>
          </cell>
          <cell r="L221">
            <v>2003</v>
          </cell>
          <cell r="M221" t="str">
            <v>No Trade</v>
          </cell>
          <cell r="N221" t="str">
            <v/>
          </cell>
          <cell r="O221" t="str">
            <v/>
          </cell>
          <cell r="P221" t="str">
            <v/>
          </cell>
        </row>
        <row r="222">
          <cell r="A222" t="str">
            <v>GO</v>
          </cell>
          <cell r="B222">
            <v>4</v>
          </cell>
          <cell r="C222">
            <v>3</v>
          </cell>
          <cell r="D222" t="str">
            <v>P</v>
          </cell>
          <cell r="E222">
            <v>0.81</v>
          </cell>
          <cell r="F222">
            <v>37706</v>
          </cell>
          <cell r="G222">
            <v>5.3499999999999999E-2</v>
          </cell>
          <cell r="H222">
            <v>6.3E-2</v>
          </cell>
          <cell r="I222" t="str">
            <v>6          0   .</v>
          </cell>
          <cell r="J222">
            <v>0</v>
          </cell>
          <cell r="K222">
            <v>0</v>
          </cell>
          <cell r="L222">
            <v>2003</v>
          </cell>
          <cell r="M222" t="str">
            <v>No Trade</v>
          </cell>
          <cell r="N222" t="str">
            <v/>
          </cell>
          <cell r="O222" t="str">
            <v/>
          </cell>
          <cell r="P222" t="str">
            <v/>
          </cell>
        </row>
        <row r="223">
          <cell r="A223" t="str">
            <v>GO</v>
          </cell>
          <cell r="B223">
            <v>4</v>
          </cell>
          <cell r="C223">
            <v>3</v>
          </cell>
          <cell r="D223" t="str">
            <v>C</v>
          </cell>
          <cell r="E223">
            <v>0.82</v>
          </cell>
          <cell r="F223">
            <v>37706</v>
          </cell>
          <cell r="G223">
            <v>5.57E-2</v>
          </cell>
          <cell r="H223">
            <v>4.9000000000000002E-2</v>
          </cell>
          <cell r="I223" t="str">
            <v>8          0   .</v>
          </cell>
          <cell r="J223">
            <v>0</v>
          </cell>
          <cell r="K223">
            <v>0</v>
          </cell>
          <cell r="L223">
            <v>2003</v>
          </cell>
          <cell r="M223" t="str">
            <v>No Trade</v>
          </cell>
          <cell r="N223" t="str">
            <v/>
          </cell>
          <cell r="O223" t="str">
            <v/>
          </cell>
          <cell r="P223" t="str">
            <v/>
          </cell>
        </row>
        <row r="224">
          <cell r="A224" t="str">
            <v>GO</v>
          </cell>
          <cell r="B224">
            <v>4</v>
          </cell>
          <cell r="C224">
            <v>3</v>
          </cell>
          <cell r="D224" t="str">
            <v>P</v>
          </cell>
          <cell r="E224">
            <v>0.82</v>
          </cell>
          <cell r="F224">
            <v>37706</v>
          </cell>
          <cell r="G224">
            <v>5.8799999999999998E-2</v>
          </cell>
          <cell r="H224">
            <v>6.9000000000000006E-2</v>
          </cell>
          <cell r="I224" t="str">
            <v>6          0   .</v>
          </cell>
          <cell r="J224">
            <v>0</v>
          </cell>
          <cell r="K224">
            <v>0</v>
          </cell>
          <cell r="L224">
            <v>2003</v>
          </cell>
          <cell r="M224" t="str">
            <v>No Trade</v>
          </cell>
          <cell r="N224" t="str">
            <v/>
          </cell>
          <cell r="O224" t="str">
            <v/>
          </cell>
          <cell r="P224" t="str">
            <v/>
          </cell>
        </row>
        <row r="225">
          <cell r="A225" t="str">
            <v>GO</v>
          </cell>
          <cell r="B225">
            <v>4</v>
          </cell>
          <cell r="C225">
            <v>3</v>
          </cell>
          <cell r="D225" t="str">
            <v>C</v>
          </cell>
          <cell r="E225">
            <v>0.83</v>
          </cell>
          <cell r="F225">
            <v>37706</v>
          </cell>
          <cell r="G225">
            <v>5.1499999999999997E-2</v>
          </cell>
          <cell r="H225">
            <v>4.5999999999999999E-2</v>
          </cell>
          <cell r="I225" t="str">
            <v>0          0   .</v>
          </cell>
          <cell r="J225">
            <v>0</v>
          </cell>
          <cell r="K225">
            <v>0</v>
          </cell>
          <cell r="L225">
            <v>2003</v>
          </cell>
          <cell r="M225" t="str">
            <v>No Trade</v>
          </cell>
          <cell r="N225" t="str">
            <v/>
          </cell>
          <cell r="O225" t="str">
            <v/>
          </cell>
          <cell r="P225" t="str">
            <v/>
          </cell>
        </row>
        <row r="226">
          <cell r="A226" t="str">
            <v>GO</v>
          </cell>
          <cell r="B226">
            <v>4</v>
          </cell>
          <cell r="C226">
            <v>3</v>
          </cell>
          <cell r="D226" t="str">
            <v>P</v>
          </cell>
          <cell r="E226">
            <v>0.83</v>
          </cell>
          <cell r="F226">
            <v>37706</v>
          </cell>
          <cell r="G226">
            <v>6.4600000000000005E-2</v>
          </cell>
          <cell r="H226">
            <v>7.4999999999999997E-2</v>
          </cell>
          <cell r="I226" t="str">
            <v>7          0   .</v>
          </cell>
          <cell r="J226">
            <v>0</v>
          </cell>
          <cell r="K226">
            <v>0</v>
          </cell>
          <cell r="L226">
            <v>2003</v>
          </cell>
          <cell r="M226" t="str">
            <v>No Trade</v>
          </cell>
          <cell r="N226" t="str">
            <v/>
          </cell>
          <cell r="O226" t="str">
            <v/>
          </cell>
          <cell r="P226" t="str">
            <v/>
          </cell>
        </row>
        <row r="227">
          <cell r="A227" t="str">
            <v>GO</v>
          </cell>
          <cell r="B227">
            <v>4</v>
          </cell>
          <cell r="C227">
            <v>3</v>
          </cell>
          <cell r="D227" t="str">
            <v>C</v>
          </cell>
          <cell r="E227">
            <v>0.84</v>
          </cell>
          <cell r="F227">
            <v>37706</v>
          </cell>
          <cell r="G227">
            <v>4.7600000000000003E-2</v>
          </cell>
          <cell r="H227">
            <v>4.2000000000000003E-2</v>
          </cell>
          <cell r="I227" t="str">
            <v>5          0   .</v>
          </cell>
          <cell r="J227">
            <v>0</v>
          </cell>
          <cell r="K227">
            <v>0</v>
          </cell>
          <cell r="L227">
            <v>2003</v>
          </cell>
          <cell r="M227" t="str">
            <v>No Trade</v>
          </cell>
          <cell r="N227" t="str">
            <v/>
          </cell>
          <cell r="O227" t="str">
            <v/>
          </cell>
          <cell r="P227" t="str">
            <v/>
          </cell>
        </row>
        <row r="228">
          <cell r="A228" t="str">
            <v>GO</v>
          </cell>
          <cell r="B228">
            <v>4</v>
          </cell>
          <cell r="C228">
            <v>3</v>
          </cell>
          <cell r="D228" t="str">
            <v>C</v>
          </cell>
          <cell r="E228">
            <v>0.85</v>
          </cell>
          <cell r="F228">
            <v>37706</v>
          </cell>
          <cell r="G228">
            <v>4.3999999999999997E-2</v>
          </cell>
          <cell r="H228">
            <v>3.9E-2</v>
          </cell>
          <cell r="I228" t="str">
            <v>3          0   .</v>
          </cell>
          <cell r="J228">
            <v>0</v>
          </cell>
          <cell r="K228">
            <v>0</v>
          </cell>
          <cell r="L228">
            <v>2003</v>
          </cell>
          <cell r="M228" t="str">
            <v>No Trade</v>
          </cell>
          <cell r="N228" t="str">
            <v/>
          </cell>
          <cell r="O228" t="str">
            <v/>
          </cell>
          <cell r="P228" t="str">
            <v/>
          </cell>
        </row>
        <row r="229">
          <cell r="A229" t="str">
            <v>GO</v>
          </cell>
          <cell r="B229">
            <v>4</v>
          </cell>
          <cell r="C229">
            <v>3</v>
          </cell>
          <cell r="D229" t="str">
            <v>C</v>
          </cell>
          <cell r="E229">
            <v>0.86</v>
          </cell>
          <cell r="F229">
            <v>37706</v>
          </cell>
          <cell r="G229">
            <v>4.0599999999999997E-2</v>
          </cell>
          <cell r="H229">
            <v>3.5999999999999997E-2</v>
          </cell>
          <cell r="I229" t="str">
            <v>2          0   .</v>
          </cell>
          <cell r="J229">
            <v>0</v>
          </cell>
          <cell r="K229">
            <v>0</v>
          </cell>
          <cell r="L229">
            <v>2003</v>
          </cell>
          <cell r="M229" t="str">
            <v>No Trade</v>
          </cell>
          <cell r="N229" t="str">
            <v/>
          </cell>
          <cell r="O229" t="str">
            <v/>
          </cell>
          <cell r="P229" t="str">
            <v/>
          </cell>
        </row>
        <row r="230">
          <cell r="A230" t="str">
            <v>GO</v>
          </cell>
          <cell r="B230">
            <v>4</v>
          </cell>
          <cell r="C230">
            <v>3</v>
          </cell>
          <cell r="D230" t="str">
            <v>P</v>
          </cell>
          <cell r="E230">
            <v>0.86</v>
          </cell>
          <cell r="F230">
            <v>37706</v>
          </cell>
          <cell r="G230">
            <v>9.9500000000000005E-2</v>
          </cell>
          <cell r="H230">
            <v>9.9000000000000005E-2</v>
          </cell>
          <cell r="I230" t="str">
            <v>5          0   .</v>
          </cell>
          <cell r="J230">
            <v>0</v>
          </cell>
          <cell r="K230">
            <v>0</v>
          </cell>
          <cell r="L230">
            <v>2003</v>
          </cell>
          <cell r="M230" t="str">
            <v>No Trade</v>
          </cell>
          <cell r="N230" t="str">
            <v/>
          </cell>
          <cell r="O230" t="str">
            <v/>
          </cell>
          <cell r="P230" t="str">
            <v/>
          </cell>
        </row>
        <row r="231">
          <cell r="A231" t="str">
            <v>GO</v>
          </cell>
          <cell r="B231">
            <v>4</v>
          </cell>
          <cell r="C231">
            <v>3</v>
          </cell>
          <cell r="D231" t="str">
            <v>C</v>
          </cell>
          <cell r="E231">
            <v>0.87</v>
          </cell>
          <cell r="F231">
            <v>37706</v>
          </cell>
          <cell r="G231">
            <v>3.7400000000000003E-2</v>
          </cell>
          <cell r="H231">
            <v>3.3000000000000002E-2</v>
          </cell>
          <cell r="I231" t="str">
            <v>4          0   .</v>
          </cell>
          <cell r="J231">
            <v>0</v>
          </cell>
          <cell r="K231">
            <v>0</v>
          </cell>
          <cell r="L231">
            <v>2003</v>
          </cell>
          <cell r="M231" t="str">
            <v>No Trade</v>
          </cell>
          <cell r="N231" t="str">
            <v/>
          </cell>
          <cell r="O231" t="str">
            <v/>
          </cell>
          <cell r="P231" t="str">
            <v/>
          </cell>
        </row>
        <row r="232">
          <cell r="A232" t="str">
            <v>GO</v>
          </cell>
          <cell r="B232">
            <v>4</v>
          </cell>
          <cell r="C232">
            <v>3</v>
          </cell>
          <cell r="D232" t="str">
            <v>C</v>
          </cell>
          <cell r="E232">
            <v>0.88</v>
          </cell>
          <cell r="F232">
            <v>37706</v>
          </cell>
          <cell r="G232">
            <v>3.44E-2</v>
          </cell>
          <cell r="H232">
            <v>0.03</v>
          </cell>
          <cell r="I232" t="str">
            <v>8          0   .</v>
          </cell>
          <cell r="J232">
            <v>0</v>
          </cell>
          <cell r="K232">
            <v>0</v>
          </cell>
          <cell r="L232">
            <v>2003</v>
          </cell>
          <cell r="M232" t="str">
            <v>No Trade</v>
          </cell>
          <cell r="N232" t="str">
            <v/>
          </cell>
          <cell r="O232" t="str">
            <v/>
          </cell>
          <cell r="P232" t="str">
            <v/>
          </cell>
        </row>
        <row r="233">
          <cell r="A233" t="str">
            <v>GO</v>
          </cell>
          <cell r="B233">
            <v>4</v>
          </cell>
          <cell r="C233">
            <v>3</v>
          </cell>
          <cell r="D233" t="str">
            <v>C</v>
          </cell>
          <cell r="E233">
            <v>0.89</v>
          </cell>
          <cell r="F233">
            <v>37706</v>
          </cell>
          <cell r="G233">
            <v>3.1699999999999999E-2</v>
          </cell>
          <cell r="H233">
            <v>2.8000000000000001E-2</v>
          </cell>
          <cell r="I233" t="str">
            <v>4          0   .</v>
          </cell>
          <cell r="J233">
            <v>0</v>
          </cell>
          <cell r="K233">
            <v>0</v>
          </cell>
          <cell r="L233">
            <v>2003</v>
          </cell>
          <cell r="M233" t="str">
            <v>No Trade</v>
          </cell>
          <cell r="N233" t="str">
            <v/>
          </cell>
          <cell r="O233" t="str">
            <v/>
          </cell>
          <cell r="P233" t="str">
            <v/>
          </cell>
        </row>
        <row r="234">
          <cell r="A234" t="str">
            <v>GO</v>
          </cell>
          <cell r="B234">
            <v>4</v>
          </cell>
          <cell r="C234">
            <v>3</v>
          </cell>
          <cell r="D234" t="str">
            <v>C</v>
          </cell>
          <cell r="E234">
            <v>0.9</v>
          </cell>
          <cell r="F234">
            <v>37706</v>
          </cell>
          <cell r="G234">
            <v>2.92E-2</v>
          </cell>
          <cell r="H234">
            <v>2.5999999999999999E-2</v>
          </cell>
          <cell r="I234" t="str">
            <v>1          0   .</v>
          </cell>
          <cell r="J234">
            <v>0</v>
          </cell>
          <cell r="K234">
            <v>0</v>
          </cell>
          <cell r="L234">
            <v>2003</v>
          </cell>
          <cell r="M234" t="str">
            <v>No Trade</v>
          </cell>
          <cell r="N234" t="str">
            <v/>
          </cell>
          <cell r="O234" t="str">
            <v/>
          </cell>
          <cell r="P234" t="str">
            <v/>
          </cell>
        </row>
        <row r="235">
          <cell r="A235" t="str">
            <v>GO</v>
          </cell>
          <cell r="B235">
            <v>4</v>
          </cell>
          <cell r="C235">
            <v>3</v>
          </cell>
          <cell r="D235" t="str">
            <v>C</v>
          </cell>
          <cell r="E235">
            <v>0.92</v>
          </cell>
          <cell r="F235">
            <v>37706</v>
          </cell>
          <cell r="G235">
            <v>2.46E-2</v>
          </cell>
          <cell r="H235">
            <v>2.1999999999999999E-2</v>
          </cell>
          <cell r="I235" t="str">
            <v>1          0   .</v>
          </cell>
          <cell r="J235">
            <v>0</v>
          </cell>
          <cell r="K235">
            <v>0</v>
          </cell>
          <cell r="L235">
            <v>2003</v>
          </cell>
          <cell r="M235" t="str">
            <v>No Trade</v>
          </cell>
          <cell r="N235" t="str">
            <v/>
          </cell>
          <cell r="O235" t="str">
            <v/>
          </cell>
          <cell r="P235" t="str">
            <v/>
          </cell>
        </row>
        <row r="236">
          <cell r="A236" t="str">
            <v>GO</v>
          </cell>
          <cell r="B236">
            <v>4</v>
          </cell>
          <cell r="C236">
            <v>3</v>
          </cell>
          <cell r="D236" t="str">
            <v>C</v>
          </cell>
          <cell r="E236">
            <v>0.93</v>
          </cell>
          <cell r="F236">
            <v>37706</v>
          </cell>
          <cell r="G236">
            <v>2.2599999999999999E-2</v>
          </cell>
          <cell r="H236">
            <v>0.02</v>
          </cell>
          <cell r="I236" t="str">
            <v>3          6   .</v>
          </cell>
          <cell r="J236">
            <v>0</v>
          </cell>
          <cell r="K236">
            <v>0</v>
          </cell>
          <cell r="L236">
            <v>2003</v>
          </cell>
          <cell r="M236" t="str">
            <v>No Trade</v>
          </cell>
          <cell r="N236" t="str">
            <v/>
          </cell>
          <cell r="O236" t="str">
            <v/>
          </cell>
          <cell r="P236" t="str">
            <v/>
          </cell>
        </row>
        <row r="237">
          <cell r="A237" t="str">
            <v>GO</v>
          </cell>
          <cell r="B237">
            <v>4</v>
          </cell>
          <cell r="C237">
            <v>3</v>
          </cell>
          <cell r="D237" t="str">
            <v>C</v>
          </cell>
          <cell r="E237">
            <v>0.94</v>
          </cell>
          <cell r="F237">
            <v>37706</v>
          </cell>
          <cell r="G237">
            <v>2.0799999999999999E-2</v>
          </cell>
          <cell r="H237">
            <v>1.7999999999999999E-2</v>
          </cell>
          <cell r="I237" t="str">
            <v>7          0   .</v>
          </cell>
          <cell r="J237">
            <v>0</v>
          </cell>
          <cell r="K237">
            <v>0</v>
          </cell>
          <cell r="L237">
            <v>2003</v>
          </cell>
          <cell r="M237" t="str">
            <v>No Trade</v>
          </cell>
          <cell r="N237" t="str">
            <v/>
          </cell>
          <cell r="O237" t="str">
            <v/>
          </cell>
          <cell r="P237" t="str">
            <v/>
          </cell>
        </row>
        <row r="238">
          <cell r="A238" t="str">
            <v>GO</v>
          </cell>
          <cell r="B238">
            <v>4</v>
          </cell>
          <cell r="C238">
            <v>3</v>
          </cell>
          <cell r="D238" t="str">
            <v>C</v>
          </cell>
          <cell r="E238">
            <v>0.95</v>
          </cell>
          <cell r="F238">
            <v>37706</v>
          </cell>
          <cell r="G238">
            <v>1.9E-2</v>
          </cell>
          <cell r="H238">
            <v>1.7000000000000001E-2</v>
          </cell>
          <cell r="I238" t="str">
            <v>2          0   .</v>
          </cell>
          <cell r="J238">
            <v>0</v>
          </cell>
          <cell r="K238">
            <v>0</v>
          </cell>
          <cell r="L238">
            <v>2003</v>
          </cell>
          <cell r="M238" t="str">
            <v>No Trade</v>
          </cell>
          <cell r="N238" t="str">
            <v/>
          </cell>
          <cell r="O238" t="str">
            <v/>
          </cell>
          <cell r="P238" t="str">
            <v/>
          </cell>
        </row>
        <row r="239">
          <cell r="A239" t="str">
            <v>GO</v>
          </cell>
          <cell r="B239">
            <v>4</v>
          </cell>
          <cell r="C239">
            <v>3</v>
          </cell>
          <cell r="D239" t="str">
            <v>C</v>
          </cell>
          <cell r="E239">
            <v>0.96</v>
          </cell>
          <cell r="F239">
            <v>37706</v>
          </cell>
          <cell r="G239">
            <v>0</v>
          </cell>
          <cell r="I239" t="str">
            <v>0   .</v>
          </cell>
          <cell r="J239">
            <v>0</v>
          </cell>
          <cell r="K239">
            <v>0</v>
          </cell>
          <cell r="L239">
            <v>2003</v>
          </cell>
          <cell r="M239" t="str">
            <v>No Trade</v>
          </cell>
          <cell r="N239" t="str">
            <v/>
          </cell>
          <cell r="O239" t="str">
            <v/>
          </cell>
          <cell r="P239" t="str">
            <v/>
          </cell>
        </row>
        <row r="240">
          <cell r="A240" t="str">
            <v>GO</v>
          </cell>
          <cell r="B240">
            <v>4</v>
          </cell>
          <cell r="C240">
            <v>3</v>
          </cell>
          <cell r="D240" t="str">
            <v>C</v>
          </cell>
          <cell r="E240">
            <v>0.98</v>
          </cell>
          <cell r="F240">
            <v>37706</v>
          </cell>
          <cell r="G240">
            <v>0</v>
          </cell>
          <cell r="I240" t="str">
            <v>0   .</v>
          </cell>
          <cell r="J240">
            <v>0</v>
          </cell>
          <cell r="K240">
            <v>0</v>
          </cell>
          <cell r="L240">
            <v>2003</v>
          </cell>
          <cell r="M240" t="str">
            <v>No Trade</v>
          </cell>
          <cell r="N240" t="str">
            <v/>
          </cell>
          <cell r="O240" t="str">
            <v/>
          </cell>
          <cell r="P240" t="str">
            <v/>
          </cell>
        </row>
        <row r="241">
          <cell r="A241" t="str">
            <v>GO</v>
          </cell>
          <cell r="B241">
            <v>4</v>
          </cell>
          <cell r="C241">
            <v>3</v>
          </cell>
          <cell r="D241" t="str">
            <v>C</v>
          </cell>
          <cell r="E241">
            <v>0.99</v>
          </cell>
          <cell r="F241">
            <v>37706</v>
          </cell>
          <cell r="G241">
            <v>0</v>
          </cell>
          <cell r="I241" t="str">
            <v>0   .</v>
          </cell>
          <cell r="J241">
            <v>0</v>
          </cell>
          <cell r="K241">
            <v>0</v>
          </cell>
          <cell r="L241">
            <v>2003</v>
          </cell>
          <cell r="M241" t="str">
            <v>No Trade</v>
          </cell>
          <cell r="N241" t="str">
            <v/>
          </cell>
          <cell r="O241" t="str">
            <v/>
          </cell>
          <cell r="P241" t="str">
            <v/>
          </cell>
        </row>
        <row r="242">
          <cell r="A242" t="str">
            <v>GO</v>
          </cell>
          <cell r="B242">
            <v>4</v>
          </cell>
          <cell r="C242">
            <v>3</v>
          </cell>
          <cell r="D242" t="str">
            <v>C</v>
          </cell>
          <cell r="E242">
            <v>1</v>
          </cell>
          <cell r="F242">
            <v>37706</v>
          </cell>
          <cell r="G242">
            <v>1.23E-2</v>
          </cell>
          <cell r="H242">
            <v>1.0999999999999999E-2</v>
          </cell>
          <cell r="I242" t="str">
            <v>2          6   .</v>
          </cell>
          <cell r="J242">
            <v>0</v>
          </cell>
          <cell r="K242">
            <v>0</v>
          </cell>
          <cell r="L242">
            <v>2003</v>
          </cell>
          <cell r="M242" t="str">
            <v>No Trade</v>
          </cell>
          <cell r="N242" t="str">
            <v/>
          </cell>
          <cell r="O242" t="str">
            <v/>
          </cell>
          <cell r="P242" t="str">
            <v/>
          </cell>
        </row>
        <row r="243">
          <cell r="A243" t="str">
            <v>GO</v>
          </cell>
          <cell r="B243">
            <v>4</v>
          </cell>
          <cell r="C243">
            <v>3</v>
          </cell>
          <cell r="D243" t="str">
            <v>C</v>
          </cell>
          <cell r="E243">
            <v>1.01</v>
          </cell>
          <cell r="F243">
            <v>37706</v>
          </cell>
          <cell r="G243">
            <v>1.1299999999999999E-2</v>
          </cell>
          <cell r="H243">
            <v>0.01</v>
          </cell>
          <cell r="I243" t="str">
            <v>3          0   .</v>
          </cell>
          <cell r="J243">
            <v>0</v>
          </cell>
          <cell r="K243">
            <v>0</v>
          </cell>
          <cell r="L243">
            <v>2003</v>
          </cell>
          <cell r="M243" t="str">
            <v>No Trade</v>
          </cell>
          <cell r="N243" t="str">
            <v/>
          </cell>
          <cell r="O243" t="str">
            <v/>
          </cell>
          <cell r="P243" t="str">
            <v/>
          </cell>
        </row>
        <row r="244">
          <cell r="A244" t="str">
            <v>GO</v>
          </cell>
          <cell r="B244">
            <v>5</v>
          </cell>
          <cell r="C244">
            <v>3</v>
          </cell>
          <cell r="D244" t="str">
            <v>P</v>
          </cell>
          <cell r="E244">
            <v>0.56999999999999995</v>
          </cell>
          <cell r="F244">
            <v>37736</v>
          </cell>
          <cell r="G244">
            <v>0</v>
          </cell>
          <cell r="H244">
            <v>0</v>
          </cell>
          <cell r="I244" t="str">
            <v>0          0   .</v>
          </cell>
          <cell r="J244">
            <v>0</v>
          </cell>
          <cell r="K244">
            <v>0</v>
          </cell>
          <cell r="L244">
            <v>2003</v>
          </cell>
          <cell r="M244" t="str">
            <v>No Trade</v>
          </cell>
          <cell r="N244" t="str">
            <v/>
          </cell>
          <cell r="O244" t="str">
            <v/>
          </cell>
          <cell r="P244" t="str">
            <v/>
          </cell>
        </row>
        <row r="245">
          <cell r="A245" t="str">
            <v>GO</v>
          </cell>
          <cell r="B245">
            <v>5</v>
          </cell>
          <cell r="C245">
            <v>3</v>
          </cell>
          <cell r="D245" t="str">
            <v>P</v>
          </cell>
          <cell r="E245">
            <v>0.59</v>
          </cell>
          <cell r="F245">
            <v>37736</v>
          </cell>
          <cell r="G245">
            <v>0</v>
          </cell>
          <cell r="H245">
            <v>0</v>
          </cell>
          <cell r="I245" t="str">
            <v>0          0   .</v>
          </cell>
          <cell r="J245">
            <v>0</v>
          </cell>
          <cell r="K245">
            <v>0</v>
          </cell>
          <cell r="L245">
            <v>2003</v>
          </cell>
          <cell r="M245" t="str">
            <v>No Trade</v>
          </cell>
          <cell r="N245" t="str">
            <v/>
          </cell>
          <cell r="O245" t="str">
            <v/>
          </cell>
          <cell r="P245" t="str">
            <v/>
          </cell>
        </row>
        <row r="246">
          <cell r="A246" t="str">
            <v>GO</v>
          </cell>
          <cell r="B246">
            <v>5</v>
          </cell>
          <cell r="C246">
            <v>3</v>
          </cell>
          <cell r="D246" t="str">
            <v>P</v>
          </cell>
          <cell r="E246">
            <v>0.6</v>
          </cell>
          <cell r="F246">
            <v>37736</v>
          </cell>
          <cell r="G246">
            <v>0</v>
          </cell>
          <cell r="H246">
            <v>0</v>
          </cell>
          <cell r="I246" t="str">
            <v>0          0   .</v>
          </cell>
          <cell r="J246">
            <v>0</v>
          </cell>
          <cell r="K246">
            <v>0</v>
          </cell>
          <cell r="L246">
            <v>2003</v>
          </cell>
          <cell r="M246" t="str">
            <v>No Trade</v>
          </cell>
          <cell r="N246" t="str">
            <v/>
          </cell>
          <cell r="O246" t="str">
            <v/>
          </cell>
          <cell r="P246" t="str">
            <v/>
          </cell>
        </row>
        <row r="247">
          <cell r="A247" t="str">
            <v>GO</v>
          </cell>
          <cell r="B247">
            <v>5</v>
          </cell>
          <cell r="C247">
            <v>3</v>
          </cell>
          <cell r="D247" t="str">
            <v>P</v>
          </cell>
          <cell r="E247">
            <v>0.61</v>
          </cell>
          <cell r="F247">
            <v>37736</v>
          </cell>
          <cell r="G247">
            <v>0</v>
          </cell>
          <cell r="H247">
            <v>0</v>
          </cell>
          <cell r="I247" t="str">
            <v>0          0   .</v>
          </cell>
          <cell r="J247">
            <v>0</v>
          </cell>
          <cell r="K247">
            <v>0</v>
          </cell>
          <cell r="L247">
            <v>2003</v>
          </cell>
          <cell r="M247" t="str">
            <v>No Trade</v>
          </cell>
          <cell r="N247" t="str">
            <v/>
          </cell>
          <cell r="O247" t="str">
            <v/>
          </cell>
          <cell r="P247" t="str">
            <v/>
          </cell>
        </row>
        <row r="248">
          <cell r="A248" t="str">
            <v>GO</v>
          </cell>
          <cell r="B248">
            <v>5</v>
          </cell>
          <cell r="C248">
            <v>3</v>
          </cell>
          <cell r="D248" t="str">
            <v>P</v>
          </cell>
          <cell r="E248">
            <v>0.62</v>
          </cell>
          <cell r="F248">
            <v>37736</v>
          </cell>
          <cell r="G248">
            <v>0</v>
          </cell>
          <cell r="H248">
            <v>0</v>
          </cell>
          <cell r="I248" t="str">
            <v>0          0   .</v>
          </cell>
          <cell r="J248">
            <v>0</v>
          </cell>
          <cell r="K248">
            <v>0</v>
          </cell>
          <cell r="L248">
            <v>2003</v>
          </cell>
          <cell r="M248" t="str">
            <v>No Trade</v>
          </cell>
          <cell r="N248" t="str">
            <v/>
          </cell>
          <cell r="O248" t="str">
            <v/>
          </cell>
          <cell r="P248" t="str">
            <v/>
          </cell>
        </row>
        <row r="249">
          <cell r="A249" t="str">
            <v>GO</v>
          </cell>
          <cell r="B249">
            <v>5</v>
          </cell>
          <cell r="C249">
            <v>3</v>
          </cell>
          <cell r="D249" t="str">
            <v>C</v>
          </cell>
          <cell r="E249">
            <v>0.63</v>
          </cell>
          <cell r="F249">
            <v>37736</v>
          </cell>
          <cell r="G249">
            <v>0</v>
          </cell>
          <cell r="H249">
            <v>0</v>
          </cell>
          <cell r="I249" t="str">
            <v>0          0   .</v>
          </cell>
          <cell r="J249">
            <v>0</v>
          </cell>
          <cell r="K249">
            <v>0</v>
          </cell>
          <cell r="L249">
            <v>2003</v>
          </cell>
          <cell r="M249" t="str">
            <v>No Trade</v>
          </cell>
          <cell r="N249" t="str">
            <v/>
          </cell>
          <cell r="O249" t="str">
            <v/>
          </cell>
          <cell r="P249" t="str">
            <v/>
          </cell>
        </row>
        <row r="250">
          <cell r="A250" t="str">
            <v>GO</v>
          </cell>
          <cell r="B250">
            <v>5</v>
          </cell>
          <cell r="C250">
            <v>3</v>
          </cell>
          <cell r="D250" t="str">
            <v>P</v>
          </cell>
          <cell r="E250">
            <v>0.63</v>
          </cell>
          <cell r="F250">
            <v>37736</v>
          </cell>
          <cell r="G250">
            <v>7.0000000000000001E-3</v>
          </cell>
          <cell r="H250">
            <v>8.0000000000000002E-3</v>
          </cell>
          <cell r="I250" t="str">
            <v>7          0   .</v>
          </cell>
          <cell r="J250">
            <v>0</v>
          </cell>
          <cell r="K250">
            <v>0</v>
          </cell>
          <cell r="L250">
            <v>2003</v>
          </cell>
          <cell r="M250" t="str">
            <v>No Trade</v>
          </cell>
          <cell r="N250" t="str">
            <v/>
          </cell>
          <cell r="O250" t="str">
            <v/>
          </cell>
          <cell r="P250" t="str">
            <v/>
          </cell>
        </row>
        <row r="251">
          <cell r="A251" t="str">
            <v>GO</v>
          </cell>
          <cell r="B251">
            <v>5</v>
          </cell>
          <cell r="C251">
            <v>3</v>
          </cell>
          <cell r="D251" t="str">
            <v>P</v>
          </cell>
          <cell r="E251">
            <v>0.64</v>
          </cell>
          <cell r="F251">
            <v>37736</v>
          </cell>
          <cell r="G251">
            <v>0</v>
          </cell>
          <cell r="H251">
            <v>0</v>
          </cell>
          <cell r="I251" t="str">
            <v>0          0   .</v>
          </cell>
          <cell r="J251">
            <v>0</v>
          </cell>
          <cell r="K251">
            <v>0</v>
          </cell>
          <cell r="L251">
            <v>2003</v>
          </cell>
          <cell r="M251" t="str">
            <v>No Trade</v>
          </cell>
          <cell r="N251" t="str">
            <v/>
          </cell>
          <cell r="O251" t="str">
            <v/>
          </cell>
          <cell r="P251" t="str">
            <v/>
          </cell>
        </row>
        <row r="252">
          <cell r="A252" t="str">
            <v>GO</v>
          </cell>
          <cell r="B252">
            <v>5</v>
          </cell>
          <cell r="C252">
            <v>3</v>
          </cell>
          <cell r="D252" t="str">
            <v>C</v>
          </cell>
          <cell r="E252">
            <v>0.65</v>
          </cell>
          <cell r="F252">
            <v>37736</v>
          </cell>
          <cell r="G252">
            <v>0</v>
          </cell>
          <cell r="H252">
            <v>0</v>
          </cell>
          <cell r="I252" t="str">
            <v>0          0   .</v>
          </cell>
          <cell r="J252">
            <v>0</v>
          </cell>
          <cell r="K252">
            <v>0</v>
          </cell>
          <cell r="L252">
            <v>2003</v>
          </cell>
          <cell r="M252" t="str">
            <v>No Trade</v>
          </cell>
          <cell r="N252" t="str">
            <v/>
          </cell>
          <cell r="O252" t="str">
            <v/>
          </cell>
          <cell r="P252" t="str">
            <v/>
          </cell>
        </row>
        <row r="253">
          <cell r="A253" t="str">
            <v>GO</v>
          </cell>
          <cell r="B253">
            <v>5</v>
          </cell>
          <cell r="C253">
            <v>3</v>
          </cell>
          <cell r="D253" t="str">
            <v>P</v>
          </cell>
          <cell r="E253">
            <v>0.65</v>
          </cell>
          <cell r="F253">
            <v>37736</v>
          </cell>
          <cell r="G253">
            <v>9.7999999999999997E-3</v>
          </cell>
          <cell r="H253">
            <v>1.0999999999999999E-2</v>
          </cell>
          <cell r="I253" t="str">
            <v>9          0   .</v>
          </cell>
          <cell r="J253">
            <v>0</v>
          </cell>
          <cell r="K253">
            <v>0</v>
          </cell>
          <cell r="L253">
            <v>2003</v>
          </cell>
          <cell r="M253" t="str">
            <v>No Trade</v>
          </cell>
          <cell r="N253" t="str">
            <v/>
          </cell>
          <cell r="O253" t="str">
            <v/>
          </cell>
          <cell r="P253" t="str">
            <v/>
          </cell>
        </row>
        <row r="254">
          <cell r="A254" t="str">
            <v>GO</v>
          </cell>
          <cell r="B254">
            <v>5</v>
          </cell>
          <cell r="C254">
            <v>3</v>
          </cell>
          <cell r="D254" t="str">
            <v>P</v>
          </cell>
          <cell r="E254">
            <v>0.66</v>
          </cell>
          <cell r="F254">
            <v>37736</v>
          </cell>
          <cell r="G254">
            <v>0</v>
          </cell>
          <cell r="H254">
            <v>0</v>
          </cell>
          <cell r="I254" t="str">
            <v>0          0   .</v>
          </cell>
          <cell r="J254">
            <v>0</v>
          </cell>
          <cell r="K254">
            <v>0</v>
          </cell>
          <cell r="L254">
            <v>2003</v>
          </cell>
          <cell r="M254" t="str">
            <v>No Trade</v>
          </cell>
          <cell r="N254" t="str">
            <v/>
          </cell>
          <cell r="O254" t="str">
            <v/>
          </cell>
          <cell r="P254" t="str">
            <v/>
          </cell>
        </row>
        <row r="255">
          <cell r="A255" t="str">
            <v>GO</v>
          </cell>
          <cell r="B255">
            <v>5</v>
          </cell>
          <cell r="C255">
            <v>3</v>
          </cell>
          <cell r="D255" t="str">
            <v>P</v>
          </cell>
          <cell r="E255">
            <v>0.67</v>
          </cell>
          <cell r="F255">
            <v>37736</v>
          </cell>
          <cell r="G255">
            <v>1.3299999999999999E-2</v>
          </cell>
          <cell r="H255">
            <v>1.4999999999999999E-2</v>
          </cell>
          <cell r="I255" t="str">
            <v>9          0   .</v>
          </cell>
          <cell r="J255">
            <v>0</v>
          </cell>
          <cell r="K255">
            <v>0</v>
          </cell>
          <cell r="L255">
            <v>2003</v>
          </cell>
          <cell r="M255" t="str">
            <v>No Trade</v>
          </cell>
          <cell r="N255" t="str">
            <v/>
          </cell>
          <cell r="O255" t="str">
            <v/>
          </cell>
          <cell r="P255" t="str">
            <v/>
          </cell>
        </row>
        <row r="256">
          <cell r="A256" t="str">
            <v>GO</v>
          </cell>
          <cell r="B256">
            <v>5</v>
          </cell>
          <cell r="C256">
            <v>3</v>
          </cell>
          <cell r="D256" t="str">
            <v>P</v>
          </cell>
          <cell r="E256">
            <v>0.68</v>
          </cell>
          <cell r="F256">
            <v>37736</v>
          </cell>
          <cell r="G256">
            <v>1.5299999999999999E-2</v>
          </cell>
          <cell r="H256">
            <v>1.7999999999999999E-2</v>
          </cell>
          <cell r="I256" t="str">
            <v>2          0   .</v>
          </cell>
          <cell r="J256">
            <v>0</v>
          </cell>
          <cell r="K256">
            <v>0</v>
          </cell>
          <cell r="L256">
            <v>2003</v>
          </cell>
          <cell r="M256" t="str">
            <v>No Trade</v>
          </cell>
          <cell r="N256" t="str">
            <v/>
          </cell>
          <cell r="O256" t="str">
            <v/>
          </cell>
          <cell r="P256" t="str">
            <v/>
          </cell>
        </row>
        <row r="257">
          <cell r="A257" t="str">
            <v>GO</v>
          </cell>
          <cell r="B257">
            <v>5</v>
          </cell>
          <cell r="C257">
            <v>3</v>
          </cell>
          <cell r="D257" t="str">
            <v>C</v>
          </cell>
          <cell r="E257">
            <v>0.69</v>
          </cell>
          <cell r="F257">
            <v>37736</v>
          </cell>
          <cell r="G257">
            <v>0</v>
          </cell>
          <cell r="H257">
            <v>0</v>
          </cell>
          <cell r="I257" t="str">
            <v>0          0   .</v>
          </cell>
          <cell r="J257">
            <v>0</v>
          </cell>
          <cell r="K257">
            <v>0</v>
          </cell>
          <cell r="L257">
            <v>2003</v>
          </cell>
          <cell r="M257" t="str">
            <v>No Trade</v>
          </cell>
          <cell r="N257" t="str">
            <v/>
          </cell>
          <cell r="O257" t="str">
            <v/>
          </cell>
          <cell r="P257" t="str">
            <v/>
          </cell>
        </row>
        <row r="258">
          <cell r="A258" t="str">
            <v>GO</v>
          </cell>
          <cell r="B258">
            <v>5</v>
          </cell>
          <cell r="C258">
            <v>3</v>
          </cell>
          <cell r="D258" t="str">
            <v>P</v>
          </cell>
          <cell r="E258">
            <v>0.69</v>
          </cell>
          <cell r="F258">
            <v>37736</v>
          </cell>
          <cell r="G258">
            <v>1.7500000000000002E-2</v>
          </cell>
          <cell r="H258">
            <v>0.02</v>
          </cell>
          <cell r="I258" t="str">
            <v>8          0   .</v>
          </cell>
          <cell r="J258">
            <v>0</v>
          </cell>
          <cell r="K258">
            <v>0</v>
          </cell>
          <cell r="L258">
            <v>2003</v>
          </cell>
          <cell r="M258" t="str">
            <v>No Trade</v>
          </cell>
          <cell r="N258" t="str">
            <v/>
          </cell>
          <cell r="O258" t="str">
            <v/>
          </cell>
          <cell r="P258" t="str">
            <v/>
          </cell>
        </row>
        <row r="259">
          <cell r="A259" t="str">
            <v>GO</v>
          </cell>
          <cell r="B259">
            <v>5</v>
          </cell>
          <cell r="C259">
            <v>3</v>
          </cell>
          <cell r="D259" t="str">
            <v>C</v>
          </cell>
          <cell r="E259">
            <v>0.7</v>
          </cell>
          <cell r="F259">
            <v>37736</v>
          </cell>
          <cell r="G259">
            <v>0</v>
          </cell>
          <cell r="H259">
            <v>0</v>
          </cell>
          <cell r="I259" t="str">
            <v>0          0   .</v>
          </cell>
          <cell r="J259">
            <v>0</v>
          </cell>
          <cell r="K259">
            <v>0</v>
          </cell>
          <cell r="L259">
            <v>2003</v>
          </cell>
          <cell r="M259" t="str">
            <v>No Trade</v>
          </cell>
          <cell r="N259" t="str">
            <v/>
          </cell>
          <cell r="O259" t="str">
            <v/>
          </cell>
          <cell r="P259" t="str">
            <v/>
          </cell>
        </row>
        <row r="260">
          <cell r="A260" t="str">
            <v>GO</v>
          </cell>
          <cell r="B260">
            <v>5</v>
          </cell>
          <cell r="C260">
            <v>3</v>
          </cell>
          <cell r="D260" t="str">
            <v>P</v>
          </cell>
          <cell r="E260">
            <v>0.7</v>
          </cell>
          <cell r="F260">
            <v>37736</v>
          </cell>
          <cell r="G260">
            <v>0.02</v>
          </cell>
          <cell r="H260">
            <v>2.3E-2</v>
          </cell>
          <cell r="I260" t="str">
            <v>6          0   .</v>
          </cell>
          <cell r="J260">
            <v>0</v>
          </cell>
          <cell r="K260">
            <v>0</v>
          </cell>
          <cell r="L260">
            <v>2003</v>
          </cell>
          <cell r="M260" t="str">
            <v>No Trade</v>
          </cell>
          <cell r="N260" t="str">
            <v/>
          </cell>
          <cell r="O260" t="str">
            <v/>
          </cell>
          <cell r="P260" t="str">
            <v/>
          </cell>
        </row>
        <row r="261">
          <cell r="A261" t="str">
            <v>GO</v>
          </cell>
          <cell r="B261">
            <v>5</v>
          </cell>
          <cell r="C261">
            <v>3</v>
          </cell>
          <cell r="D261" t="str">
            <v>P</v>
          </cell>
          <cell r="E261">
            <v>0.71</v>
          </cell>
          <cell r="F261">
            <v>37736</v>
          </cell>
          <cell r="G261">
            <v>0</v>
          </cell>
          <cell r="H261">
            <v>0</v>
          </cell>
          <cell r="I261" t="str">
            <v>0          0   .</v>
          </cell>
          <cell r="J261">
            <v>0</v>
          </cell>
          <cell r="K261">
            <v>0</v>
          </cell>
          <cell r="L261">
            <v>2003</v>
          </cell>
          <cell r="M261" t="str">
            <v>No Trade</v>
          </cell>
          <cell r="N261" t="str">
            <v/>
          </cell>
          <cell r="O261" t="str">
            <v/>
          </cell>
          <cell r="P261" t="str">
            <v/>
          </cell>
        </row>
        <row r="262">
          <cell r="A262" t="str">
            <v>GO</v>
          </cell>
          <cell r="B262">
            <v>5</v>
          </cell>
          <cell r="C262">
            <v>3</v>
          </cell>
          <cell r="D262" t="str">
            <v>P</v>
          </cell>
          <cell r="E262">
            <v>0.72</v>
          </cell>
          <cell r="F262">
            <v>37736</v>
          </cell>
          <cell r="G262">
            <v>0</v>
          </cell>
          <cell r="H262">
            <v>0</v>
          </cell>
          <cell r="I262" t="str">
            <v>0          0   .</v>
          </cell>
          <cell r="J262">
            <v>0</v>
          </cell>
          <cell r="K262">
            <v>0</v>
          </cell>
          <cell r="L262">
            <v>2003</v>
          </cell>
          <cell r="M262" t="str">
            <v>No Trade</v>
          </cell>
          <cell r="N262" t="str">
            <v/>
          </cell>
          <cell r="O262" t="str">
            <v/>
          </cell>
          <cell r="P262" t="str">
            <v/>
          </cell>
        </row>
        <row r="263">
          <cell r="A263" t="str">
            <v>GO</v>
          </cell>
          <cell r="B263">
            <v>5</v>
          </cell>
          <cell r="C263">
            <v>3</v>
          </cell>
          <cell r="D263" t="str">
            <v>P</v>
          </cell>
          <cell r="E263">
            <v>0.73</v>
          </cell>
          <cell r="F263">
            <v>37736</v>
          </cell>
          <cell r="G263">
            <v>0</v>
          </cell>
          <cell r="H263">
            <v>0</v>
          </cell>
          <cell r="I263" t="str">
            <v>0          0   .</v>
          </cell>
          <cell r="J263">
            <v>0</v>
          </cell>
          <cell r="K263">
            <v>0</v>
          </cell>
          <cell r="L263">
            <v>2003</v>
          </cell>
          <cell r="M263" t="str">
            <v>No Trade</v>
          </cell>
          <cell r="N263" t="str">
            <v/>
          </cell>
          <cell r="O263" t="str">
            <v/>
          </cell>
          <cell r="P263" t="str">
            <v/>
          </cell>
        </row>
        <row r="264">
          <cell r="A264" t="str">
            <v>GO</v>
          </cell>
          <cell r="B264">
            <v>5</v>
          </cell>
          <cell r="C264">
            <v>3</v>
          </cell>
          <cell r="D264" t="str">
            <v>P</v>
          </cell>
          <cell r="E264">
            <v>0.74</v>
          </cell>
          <cell r="F264">
            <v>37736</v>
          </cell>
          <cell r="G264">
            <v>3.2099999999999997E-2</v>
          </cell>
          <cell r="H264">
            <v>3.6999999999999998E-2</v>
          </cell>
          <cell r="I264" t="str">
            <v>2          0   .</v>
          </cell>
          <cell r="J264">
            <v>0</v>
          </cell>
          <cell r="K264">
            <v>0</v>
          </cell>
          <cell r="L264">
            <v>2003</v>
          </cell>
          <cell r="M264" t="str">
            <v>No Trade</v>
          </cell>
          <cell r="N264" t="str">
            <v/>
          </cell>
          <cell r="O264" t="str">
            <v/>
          </cell>
          <cell r="P264" t="str">
            <v/>
          </cell>
        </row>
        <row r="265">
          <cell r="A265" t="str">
            <v>GO</v>
          </cell>
          <cell r="B265">
            <v>5</v>
          </cell>
          <cell r="C265">
            <v>3</v>
          </cell>
          <cell r="D265" t="str">
            <v>C</v>
          </cell>
          <cell r="E265">
            <v>0.75</v>
          </cell>
          <cell r="F265">
            <v>37736</v>
          </cell>
          <cell r="G265">
            <v>9.8900000000000002E-2</v>
          </cell>
          <cell r="H265">
            <v>8.7999999999999995E-2</v>
          </cell>
          <cell r="I265" t="str">
            <v>2          0   .</v>
          </cell>
          <cell r="J265">
            <v>0</v>
          </cell>
          <cell r="K265">
            <v>0</v>
          </cell>
          <cell r="L265">
            <v>2003</v>
          </cell>
          <cell r="M265" t="str">
            <v>No Trade</v>
          </cell>
          <cell r="N265" t="str">
            <v/>
          </cell>
          <cell r="O265" t="str">
            <v/>
          </cell>
          <cell r="P265" t="str">
            <v/>
          </cell>
        </row>
        <row r="266">
          <cell r="A266" t="str">
            <v>GO</v>
          </cell>
          <cell r="B266">
            <v>5</v>
          </cell>
          <cell r="C266">
            <v>3</v>
          </cell>
          <cell r="D266" t="str">
            <v>P</v>
          </cell>
          <cell r="E266">
            <v>0.75</v>
          </cell>
          <cell r="F266">
            <v>37736</v>
          </cell>
          <cell r="G266">
            <v>3.5799999999999998E-2</v>
          </cell>
          <cell r="H266">
            <v>4.1000000000000002E-2</v>
          </cell>
          <cell r="I266" t="str">
            <v>2          0   .</v>
          </cell>
          <cell r="J266">
            <v>0</v>
          </cell>
          <cell r="K266">
            <v>0</v>
          </cell>
          <cell r="L266">
            <v>2003</v>
          </cell>
          <cell r="M266" t="str">
            <v>No Trade</v>
          </cell>
          <cell r="N266" t="str">
            <v/>
          </cell>
          <cell r="O266" t="str">
            <v/>
          </cell>
          <cell r="P266" t="str">
            <v/>
          </cell>
        </row>
        <row r="267">
          <cell r="A267" t="str">
            <v>GO</v>
          </cell>
          <cell r="B267">
            <v>5</v>
          </cell>
          <cell r="C267">
            <v>3</v>
          </cell>
          <cell r="D267" t="str">
            <v>C</v>
          </cell>
          <cell r="E267">
            <v>0.76</v>
          </cell>
          <cell r="F267">
            <v>37736</v>
          </cell>
          <cell r="G267">
            <v>9.2899999999999996E-2</v>
          </cell>
          <cell r="H267">
            <v>8.2000000000000003E-2</v>
          </cell>
          <cell r="I267" t="str">
            <v>7          0   .</v>
          </cell>
          <cell r="J267">
            <v>0</v>
          </cell>
          <cell r="K267">
            <v>0</v>
          </cell>
          <cell r="L267">
            <v>2003</v>
          </cell>
          <cell r="M267" t="str">
            <v>No Trade</v>
          </cell>
          <cell r="N267" t="str">
            <v/>
          </cell>
          <cell r="O267" t="str">
            <v/>
          </cell>
          <cell r="P267" t="str">
            <v/>
          </cell>
        </row>
        <row r="268">
          <cell r="A268" t="str">
            <v>GO</v>
          </cell>
          <cell r="B268">
            <v>5</v>
          </cell>
          <cell r="C268">
            <v>3</v>
          </cell>
          <cell r="D268" t="str">
            <v>P</v>
          </cell>
          <cell r="E268">
            <v>0.76</v>
          </cell>
          <cell r="F268">
            <v>37736</v>
          </cell>
          <cell r="G268">
            <v>3.9699999999999999E-2</v>
          </cell>
          <cell r="H268">
            <v>4.4999999999999998E-2</v>
          </cell>
          <cell r="I268" t="str">
            <v>5          0   .</v>
          </cell>
          <cell r="J268">
            <v>0</v>
          </cell>
          <cell r="K268">
            <v>0</v>
          </cell>
          <cell r="L268">
            <v>2003</v>
          </cell>
          <cell r="M268" t="str">
            <v>No Trade</v>
          </cell>
          <cell r="N268" t="str">
            <v/>
          </cell>
          <cell r="O268" t="str">
            <v/>
          </cell>
          <cell r="P268" t="str">
            <v/>
          </cell>
        </row>
        <row r="269">
          <cell r="A269" t="str">
            <v>GO</v>
          </cell>
          <cell r="B269">
            <v>5</v>
          </cell>
          <cell r="C269">
            <v>3</v>
          </cell>
          <cell r="D269" t="str">
            <v>C</v>
          </cell>
          <cell r="E269">
            <v>0.77</v>
          </cell>
          <cell r="F269">
            <v>37736</v>
          </cell>
          <cell r="G269">
            <v>8.72E-2</v>
          </cell>
          <cell r="H269">
            <v>7.6999999999999999E-2</v>
          </cell>
          <cell r="I269" t="str">
            <v>3          0   .</v>
          </cell>
          <cell r="J269">
            <v>0</v>
          </cell>
          <cell r="K269">
            <v>0</v>
          </cell>
          <cell r="L269">
            <v>2003</v>
          </cell>
          <cell r="M269" t="str">
            <v>No Trade</v>
          </cell>
          <cell r="N269" t="str">
            <v/>
          </cell>
          <cell r="O269" t="str">
            <v/>
          </cell>
          <cell r="P269" t="str">
            <v/>
          </cell>
        </row>
        <row r="270">
          <cell r="A270" t="str">
            <v>GO</v>
          </cell>
          <cell r="B270">
            <v>5</v>
          </cell>
          <cell r="C270">
            <v>3</v>
          </cell>
          <cell r="D270" t="str">
            <v>P</v>
          </cell>
          <cell r="E270">
            <v>0.77</v>
          </cell>
          <cell r="F270">
            <v>37736</v>
          </cell>
          <cell r="G270">
            <v>0</v>
          </cell>
          <cell r="H270">
            <v>0</v>
          </cell>
          <cell r="I270" t="str">
            <v>0          0   .</v>
          </cell>
          <cell r="J270">
            <v>0</v>
          </cell>
          <cell r="K270">
            <v>0</v>
          </cell>
          <cell r="L270">
            <v>2003</v>
          </cell>
          <cell r="M270" t="str">
            <v>No Trade</v>
          </cell>
          <cell r="N270" t="str">
            <v/>
          </cell>
          <cell r="O270" t="str">
            <v/>
          </cell>
          <cell r="P270" t="str">
            <v/>
          </cell>
        </row>
        <row r="271">
          <cell r="A271" t="str">
            <v>GO</v>
          </cell>
          <cell r="B271">
            <v>5</v>
          </cell>
          <cell r="C271">
            <v>3</v>
          </cell>
          <cell r="D271" t="str">
            <v>C</v>
          </cell>
          <cell r="E271">
            <v>0.78</v>
          </cell>
          <cell r="F271">
            <v>37736</v>
          </cell>
          <cell r="G271">
            <v>8.1699999999999995E-2</v>
          </cell>
          <cell r="H271">
            <v>7.1999999999999995E-2</v>
          </cell>
          <cell r="I271" t="str">
            <v>2          0   .</v>
          </cell>
          <cell r="J271">
            <v>0</v>
          </cell>
          <cell r="K271">
            <v>0</v>
          </cell>
          <cell r="L271">
            <v>2003</v>
          </cell>
          <cell r="M271" t="str">
            <v>No Trade</v>
          </cell>
          <cell r="N271" t="str">
            <v/>
          </cell>
          <cell r="O271" t="str">
            <v/>
          </cell>
          <cell r="P271" t="str">
            <v/>
          </cell>
        </row>
        <row r="272">
          <cell r="A272" t="str">
            <v>GO</v>
          </cell>
          <cell r="B272">
            <v>5</v>
          </cell>
          <cell r="C272">
            <v>3</v>
          </cell>
          <cell r="D272" t="str">
            <v>P</v>
          </cell>
          <cell r="E272">
            <v>0.78</v>
          </cell>
          <cell r="F272">
            <v>37736</v>
          </cell>
          <cell r="G272">
            <v>0</v>
          </cell>
          <cell r="H272">
            <v>0</v>
          </cell>
          <cell r="I272" t="str">
            <v>0          0   .</v>
          </cell>
          <cell r="J272">
            <v>0</v>
          </cell>
          <cell r="K272">
            <v>0</v>
          </cell>
          <cell r="L272">
            <v>2003</v>
          </cell>
          <cell r="M272" t="str">
            <v>No Trade</v>
          </cell>
          <cell r="N272" t="str">
            <v/>
          </cell>
          <cell r="O272" t="str">
            <v/>
          </cell>
          <cell r="P272" t="str">
            <v/>
          </cell>
        </row>
        <row r="273">
          <cell r="A273" t="str">
            <v>GO</v>
          </cell>
          <cell r="B273">
            <v>5</v>
          </cell>
          <cell r="C273">
            <v>3</v>
          </cell>
          <cell r="D273" t="str">
            <v>C</v>
          </cell>
          <cell r="E273">
            <v>0.79</v>
          </cell>
          <cell r="F273">
            <v>37736</v>
          </cell>
          <cell r="G273">
            <v>7.6499999999999999E-2</v>
          </cell>
          <cell r="H273">
            <v>6.7000000000000004E-2</v>
          </cell>
          <cell r="I273" t="str">
            <v>4          0   .</v>
          </cell>
          <cell r="J273">
            <v>0</v>
          </cell>
          <cell r="K273">
            <v>0</v>
          </cell>
          <cell r="L273">
            <v>2003</v>
          </cell>
          <cell r="M273" t="str">
            <v>No Trade</v>
          </cell>
          <cell r="N273" t="str">
            <v/>
          </cell>
          <cell r="O273" t="str">
            <v/>
          </cell>
          <cell r="P273" t="str">
            <v/>
          </cell>
        </row>
        <row r="274">
          <cell r="A274" t="str">
            <v>GO</v>
          </cell>
          <cell r="B274">
            <v>5</v>
          </cell>
          <cell r="C274">
            <v>3</v>
          </cell>
          <cell r="D274" t="str">
            <v>P</v>
          </cell>
          <cell r="E274">
            <v>0.79</v>
          </cell>
          <cell r="F274">
            <v>37736</v>
          </cell>
          <cell r="G274">
            <v>0</v>
          </cell>
          <cell r="H274">
            <v>0</v>
          </cell>
          <cell r="I274" t="str">
            <v>0          0   .</v>
          </cell>
          <cell r="J274">
            <v>0</v>
          </cell>
          <cell r="K274">
            <v>0</v>
          </cell>
          <cell r="L274">
            <v>2003</v>
          </cell>
          <cell r="M274" t="str">
            <v>No Trade</v>
          </cell>
          <cell r="N274" t="str">
            <v/>
          </cell>
          <cell r="O274" t="str">
            <v/>
          </cell>
          <cell r="P274" t="str">
            <v/>
          </cell>
        </row>
        <row r="275">
          <cell r="A275" t="str">
            <v>GO</v>
          </cell>
          <cell r="B275">
            <v>5</v>
          </cell>
          <cell r="C275">
            <v>3</v>
          </cell>
          <cell r="D275" t="str">
            <v>C</v>
          </cell>
          <cell r="E275">
            <v>0.8</v>
          </cell>
          <cell r="F275">
            <v>37736</v>
          </cell>
          <cell r="G275">
            <v>7.1599999999999997E-2</v>
          </cell>
          <cell r="H275">
            <v>6.2E-2</v>
          </cell>
          <cell r="I275" t="str">
            <v>7          0   .</v>
          </cell>
          <cell r="J275">
            <v>0</v>
          </cell>
          <cell r="K275">
            <v>0</v>
          </cell>
          <cell r="L275">
            <v>2003</v>
          </cell>
          <cell r="M275" t="str">
            <v>No Trade</v>
          </cell>
          <cell r="N275" t="str">
            <v/>
          </cell>
          <cell r="O275" t="str">
            <v/>
          </cell>
          <cell r="P275" t="str">
            <v/>
          </cell>
        </row>
        <row r="276">
          <cell r="A276" t="str">
            <v>GO</v>
          </cell>
          <cell r="B276">
            <v>5</v>
          </cell>
          <cell r="C276">
            <v>3</v>
          </cell>
          <cell r="D276" t="str">
            <v>P</v>
          </cell>
          <cell r="E276">
            <v>0.8</v>
          </cell>
          <cell r="F276">
            <v>37736</v>
          </cell>
          <cell r="G276">
            <v>5.7700000000000001E-2</v>
          </cell>
          <cell r="H276">
            <v>6.5000000000000002E-2</v>
          </cell>
          <cell r="I276" t="str">
            <v>1          0   .</v>
          </cell>
          <cell r="J276">
            <v>0</v>
          </cell>
          <cell r="K276">
            <v>0</v>
          </cell>
          <cell r="L276">
            <v>2003</v>
          </cell>
          <cell r="M276" t="str">
            <v>No Trade</v>
          </cell>
          <cell r="N276" t="str">
            <v/>
          </cell>
          <cell r="O276" t="str">
            <v/>
          </cell>
          <cell r="P276" t="str">
            <v/>
          </cell>
        </row>
        <row r="277">
          <cell r="A277" t="str">
            <v>GO</v>
          </cell>
          <cell r="B277">
            <v>5</v>
          </cell>
          <cell r="C277">
            <v>3</v>
          </cell>
          <cell r="D277" t="str">
            <v>C</v>
          </cell>
          <cell r="E277">
            <v>0.81</v>
          </cell>
          <cell r="F277">
            <v>37736</v>
          </cell>
          <cell r="G277">
            <v>6.6699999999999995E-2</v>
          </cell>
          <cell r="H277">
            <v>5.8000000000000003E-2</v>
          </cell>
          <cell r="I277" t="str">
            <v>6          0   .</v>
          </cell>
          <cell r="J277">
            <v>0</v>
          </cell>
          <cell r="K277">
            <v>0</v>
          </cell>
          <cell r="L277">
            <v>2003</v>
          </cell>
          <cell r="M277" t="str">
            <v>No Trade</v>
          </cell>
          <cell r="N277" t="str">
            <v/>
          </cell>
          <cell r="O277" t="str">
            <v/>
          </cell>
          <cell r="P277" t="str">
            <v/>
          </cell>
        </row>
        <row r="278">
          <cell r="A278" t="str">
            <v>GO</v>
          </cell>
          <cell r="B278">
            <v>5</v>
          </cell>
          <cell r="C278">
            <v>3</v>
          </cell>
          <cell r="D278" t="str">
            <v>P</v>
          </cell>
          <cell r="E278">
            <v>0.81</v>
          </cell>
          <cell r="F278">
            <v>37736</v>
          </cell>
          <cell r="G278">
            <v>6.2799999999999995E-2</v>
          </cell>
          <cell r="H278">
            <v>7.0999999999999994E-2</v>
          </cell>
          <cell r="I278" t="str">
            <v>0          0   .</v>
          </cell>
          <cell r="J278">
            <v>0</v>
          </cell>
          <cell r="K278">
            <v>0</v>
          </cell>
          <cell r="L278">
            <v>2003</v>
          </cell>
          <cell r="M278" t="str">
            <v>No Trade</v>
          </cell>
          <cell r="N278" t="str">
            <v/>
          </cell>
          <cell r="O278" t="str">
            <v/>
          </cell>
          <cell r="P278" t="str">
            <v/>
          </cell>
        </row>
        <row r="279">
          <cell r="A279" t="str">
            <v>GO</v>
          </cell>
          <cell r="B279">
            <v>5</v>
          </cell>
          <cell r="C279">
            <v>3</v>
          </cell>
          <cell r="D279" t="str">
            <v>C</v>
          </cell>
          <cell r="E279">
            <v>0.82</v>
          </cell>
          <cell r="F279">
            <v>37736</v>
          </cell>
          <cell r="G279">
            <v>6.2399999999999997E-2</v>
          </cell>
          <cell r="H279">
            <v>5.3999999999999999E-2</v>
          </cell>
          <cell r="I279" t="str">
            <v>7          0   .</v>
          </cell>
          <cell r="J279">
            <v>0</v>
          </cell>
          <cell r="K279">
            <v>0</v>
          </cell>
          <cell r="L279">
            <v>2003</v>
          </cell>
          <cell r="M279" t="str">
            <v>No Trade</v>
          </cell>
          <cell r="N279" t="str">
            <v/>
          </cell>
          <cell r="O279" t="str">
            <v/>
          </cell>
          <cell r="P279" t="str">
            <v/>
          </cell>
        </row>
        <row r="280">
          <cell r="A280" t="str">
            <v>GO</v>
          </cell>
          <cell r="B280">
            <v>5</v>
          </cell>
          <cell r="C280">
            <v>3</v>
          </cell>
          <cell r="D280" t="str">
            <v>C</v>
          </cell>
          <cell r="E280">
            <v>0.83</v>
          </cell>
          <cell r="F280">
            <v>37736</v>
          </cell>
          <cell r="G280">
            <v>5.8400000000000001E-2</v>
          </cell>
          <cell r="H280">
            <v>5.0999999999999997E-2</v>
          </cell>
          <cell r="I280" t="str">
            <v>1          0   .</v>
          </cell>
          <cell r="J280">
            <v>0</v>
          </cell>
          <cell r="K280">
            <v>0</v>
          </cell>
          <cell r="L280">
            <v>2003</v>
          </cell>
          <cell r="M280" t="str">
            <v>No Trade</v>
          </cell>
          <cell r="N280" t="str">
            <v/>
          </cell>
          <cell r="O280" t="str">
            <v/>
          </cell>
          <cell r="P280" t="str">
            <v/>
          </cell>
        </row>
        <row r="281">
          <cell r="A281" t="str">
            <v>GO</v>
          </cell>
          <cell r="B281">
            <v>5</v>
          </cell>
          <cell r="C281">
            <v>3</v>
          </cell>
          <cell r="D281" t="str">
            <v>C</v>
          </cell>
          <cell r="E281">
            <v>0.84</v>
          </cell>
          <cell r="F281">
            <v>37736</v>
          </cell>
          <cell r="G281">
            <v>5.4600000000000003E-2</v>
          </cell>
          <cell r="H281">
            <v>4.7E-2</v>
          </cell>
          <cell r="I281" t="str">
            <v>6          0   .</v>
          </cell>
          <cell r="J281">
            <v>0</v>
          </cell>
          <cell r="K281">
            <v>0</v>
          </cell>
          <cell r="L281">
            <v>2003</v>
          </cell>
          <cell r="M281" t="str">
            <v>No Trade</v>
          </cell>
          <cell r="N281" t="str">
            <v/>
          </cell>
          <cell r="O281" t="str">
            <v/>
          </cell>
          <cell r="P281" t="str">
            <v/>
          </cell>
        </row>
        <row r="282">
          <cell r="A282" t="str">
            <v>GO</v>
          </cell>
          <cell r="B282">
            <v>5</v>
          </cell>
          <cell r="C282">
            <v>3</v>
          </cell>
          <cell r="D282" t="str">
            <v>C</v>
          </cell>
          <cell r="E282">
            <v>0.85</v>
          </cell>
          <cell r="F282">
            <v>37736</v>
          </cell>
          <cell r="G282">
            <v>5.0999999999999997E-2</v>
          </cell>
          <cell r="H282">
            <v>4.3999999999999997E-2</v>
          </cell>
          <cell r="I282" t="str">
            <v>4          0   .</v>
          </cell>
          <cell r="J282">
            <v>0</v>
          </cell>
          <cell r="K282">
            <v>0</v>
          </cell>
          <cell r="L282">
            <v>2003</v>
          </cell>
          <cell r="M282" t="str">
            <v>No Trade</v>
          </cell>
          <cell r="N282" t="str">
            <v/>
          </cell>
          <cell r="O282" t="str">
            <v/>
          </cell>
          <cell r="P282" t="str">
            <v/>
          </cell>
        </row>
        <row r="283">
          <cell r="A283" t="str">
            <v>GO</v>
          </cell>
          <cell r="B283">
            <v>5</v>
          </cell>
          <cell r="C283">
            <v>3</v>
          </cell>
          <cell r="D283" t="str">
            <v>C</v>
          </cell>
          <cell r="E283">
            <v>0.86</v>
          </cell>
          <cell r="F283">
            <v>37736</v>
          </cell>
          <cell r="G283">
            <v>4.7600000000000003E-2</v>
          </cell>
          <cell r="H283">
            <v>4.1000000000000002E-2</v>
          </cell>
          <cell r="I283" t="str">
            <v>4         47   .</v>
          </cell>
          <cell r="J283">
            <v>0</v>
          </cell>
          <cell r="K283">
            <v>0</v>
          </cell>
          <cell r="L283">
            <v>2003</v>
          </cell>
          <cell r="M283" t="str">
            <v>No Trade</v>
          </cell>
          <cell r="N283" t="str">
            <v/>
          </cell>
          <cell r="O283" t="str">
            <v/>
          </cell>
          <cell r="P283" t="str">
            <v/>
          </cell>
        </row>
        <row r="284">
          <cell r="A284" t="str">
            <v>GO</v>
          </cell>
          <cell r="B284">
            <v>5</v>
          </cell>
          <cell r="C284">
            <v>3</v>
          </cell>
          <cell r="D284" t="str">
            <v>C</v>
          </cell>
          <cell r="E284">
            <v>0.87</v>
          </cell>
          <cell r="F284">
            <v>37736</v>
          </cell>
          <cell r="G284">
            <v>4.4400000000000002E-2</v>
          </cell>
          <cell r="H284">
            <v>3.7999999999999999E-2</v>
          </cell>
          <cell r="I284" t="str">
            <v>5          0   .</v>
          </cell>
          <cell r="J284">
            <v>0</v>
          </cell>
          <cell r="K284">
            <v>0</v>
          </cell>
          <cell r="L284">
            <v>2003</v>
          </cell>
          <cell r="M284" t="str">
            <v>No Trade</v>
          </cell>
          <cell r="N284" t="str">
            <v/>
          </cell>
          <cell r="O284" t="str">
            <v/>
          </cell>
          <cell r="P284" t="str">
            <v/>
          </cell>
        </row>
        <row r="285">
          <cell r="A285" t="str">
            <v>GO</v>
          </cell>
          <cell r="B285">
            <v>5</v>
          </cell>
          <cell r="C285">
            <v>3</v>
          </cell>
          <cell r="D285" t="str">
            <v>C</v>
          </cell>
          <cell r="E285">
            <v>0.88</v>
          </cell>
          <cell r="F285">
            <v>37736</v>
          </cell>
          <cell r="G285">
            <v>4.1399999999999999E-2</v>
          </cell>
          <cell r="H285">
            <v>3.5000000000000003E-2</v>
          </cell>
          <cell r="I285" t="str">
            <v>8          0   .</v>
          </cell>
          <cell r="J285">
            <v>0</v>
          </cell>
          <cell r="K285">
            <v>0</v>
          </cell>
          <cell r="L285">
            <v>2003</v>
          </cell>
          <cell r="M285" t="str">
            <v>No Trade</v>
          </cell>
          <cell r="N285" t="str">
            <v/>
          </cell>
          <cell r="O285" t="str">
            <v/>
          </cell>
          <cell r="P285" t="str">
            <v/>
          </cell>
        </row>
        <row r="286">
          <cell r="A286" t="str">
            <v>GO</v>
          </cell>
          <cell r="B286">
            <v>5</v>
          </cell>
          <cell r="C286">
            <v>3</v>
          </cell>
          <cell r="D286" t="str">
            <v>C</v>
          </cell>
          <cell r="E286">
            <v>0.89</v>
          </cell>
          <cell r="F286">
            <v>37736</v>
          </cell>
          <cell r="G286">
            <v>3.8600000000000002E-2</v>
          </cell>
          <cell r="H286">
            <v>3.3000000000000002E-2</v>
          </cell>
          <cell r="I286" t="str">
            <v>4          0   .</v>
          </cell>
          <cell r="J286">
            <v>0</v>
          </cell>
          <cell r="K286">
            <v>0</v>
          </cell>
          <cell r="L286">
            <v>2003</v>
          </cell>
          <cell r="M286" t="str">
            <v>No Trade</v>
          </cell>
          <cell r="N286" t="str">
            <v/>
          </cell>
          <cell r="O286" t="str">
            <v/>
          </cell>
          <cell r="P286" t="str">
            <v/>
          </cell>
        </row>
        <row r="287">
          <cell r="A287" t="str">
            <v>GO</v>
          </cell>
          <cell r="B287">
            <v>5</v>
          </cell>
          <cell r="C287">
            <v>3</v>
          </cell>
          <cell r="D287" t="str">
            <v>C</v>
          </cell>
          <cell r="E287">
            <v>0.9</v>
          </cell>
          <cell r="F287">
            <v>37736</v>
          </cell>
          <cell r="G287">
            <v>3.6999999999999998E-2</v>
          </cell>
          <cell r="H287">
            <v>3.1E-2</v>
          </cell>
          <cell r="I287" t="str">
            <v>0          0   .</v>
          </cell>
          <cell r="J287">
            <v>0</v>
          </cell>
          <cell r="K287">
            <v>0</v>
          </cell>
          <cell r="L287">
            <v>2003</v>
          </cell>
          <cell r="M287" t="str">
            <v>No Trade</v>
          </cell>
          <cell r="N287" t="str">
            <v/>
          </cell>
          <cell r="O287" t="str">
            <v/>
          </cell>
          <cell r="P287" t="str">
            <v/>
          </cell>
        </row>
        <row r="288">
          <cell r="A288" t="str">
            <v>GO</v>
          </cell>
          <cell r="B288">
            <v>5</v>
          </cell>
          <cell r="C288">
            <v>3</v>
          </cell>
          <cell r="D288" t="str">
            <v>C</v>
          </cell>
          <cell r="E288">
            <v>0.91</v>
          </cell>
          <cell r="F288">
            <v>37736</v>
          </cell>
          <cell r="G288">
            <v>3.3599999999999998E-2</v>
          </cell>
          <cell r="H288">
            <v>2.8000000000000001E-2</v>
          </cell>
          <cell r="I288" t="str">
            <v>9         47   .</v>
          </cell>
          <cell r="J288">
            <v>0</v>
          </cell>
          <cell r="K288">
            <v>0</v>
          </cell>
          <cell r="L288">
            <v>2003</v>
          </cell>
          <cell r="M288" t="str">
            <v>No Trade</v>
          </cell>
          <cell r="N288" t="str">
            <v/>
          </cell>
          <cell r="O288" t="str">
            <v/>
          </cell>
          <cell r="P288" t="str">
            <v/>
          </cell>
        </row>
        <row r="289">
          <cell r="A289" t="str">
            <v>GO</v>
          </cell>
          <cell r="B289">
            <v>5</v>
          </cell>
          <cell r="C289">
            <v>3</v>
          </cell>
          <cell r="D289" t="str">
            <v>C</v>
          </cell>
          <cell r="E289">
            <v>0.92</v>
          </cell>
          <cell r="F289">
            <v>37736</v>
          </cell>
          <cell r="G289">
            <v>3.1300000000000001E-2</v>
          </cell>
          <cell r="H289">
            <v>2.5999999999999999E-2</v>
          </cell>
          <cell r="I289" t="str">
            <v>8          0   .</v>
          </cell>
          <cell r="J289">
            <v>0</v>
          </cell>
          <cell r="K289">
            <v>0</v>
          </cell>
          <cell r="L289">
            <v>2003</v>
          </cell>
          <cell r="M289" t="str">
            <v>No Trade</v>
          </cell>
          <cell r="N289" t="str">
            <v/>
          </cell>
          <cell r="O289" t="str">
            <v/>
          </cell>
          <cell r="P289" t="str">
            <v/>
          </cell>
        </row>
        <row r="290">
          <cell r="A290" t="str">
            <v>GO</v>
          </cell>
          <cell r="B290">
            <v>5</v>
          </cell>
          <cell r="C290">
            <v>3</v>
          </cell>
          <cell r="D290" t="str">
            <v>C</v>
          </cell>
          <cell r="E290">
            <v>0.93</v>
          </cell>
          <cell r="F290">
            <v>37736</v>
          </cell>
          <cell r="G290">
            <v>2.9100000000000001E-2</v>
          </cell>
          <cell r="H290">
            <v>2.5000000000000001E-2</v>
          </cell>
          <cell r="I290" t="str">
            <v>0          0   .</v>
          </cell>
          <cell r="J290">
            <v>0</v>
          </cell>
          <cell r="K290">
            <v>0</v>
          </cell>
          <cell r="L290">
            <v>2003</v>
          </cell>
          <cell r="M290" t="str">
            <v>No Trade</v>
          </cell>
          <cell r="N290" t="str">
            <v/>
          </cell>
          <cell r="O290" t="str">
            <v/>
          </cell>
          <cell r="P290" t="str">
            <v/>
          </cell>
        </row>
        <row r="291">
          <cell r="A291" t="str">
            <v>GO</v>
          </cell>
          <cell r="B291">
            <v>5</v>
          </cell>
          <cell r="C291">
            <v>3</v>
          </cell>
          <cell r="D291" t="str">
            <v>C</v>
          </cell>
          <cell r="E291">
            <v>0.94</v>
          </cell>
          <cell r="F291">
            <v>37736</v>
          </cell>
          <cell r="G291">
            <v>2.7099999999999999E-2</v>
          </cell>
          <cell r="H291">
            <v>2.3E-2</v>
          </cell>
          <cell r="I291" t="str">
            <v>2          0   .</v>
          </cell>
          <cell r="J291">
            <v>0</v>
          </cell>
          <cell r="K291">
            <v>0</v>
          </cell>
          <cell r="L291">
            <v>2003</v>
          </cell>
          <cell r="M291" t="str">
            <v>No Trade</v>
          </cell>
          <cell r="N291" t="str">
            <v/>
          </cell>
          <cell r="O291" t="str">
            <v/>
          </cell>
          <cell r="P291" t="str">
            <v/>
          </cell>
        </row>
        <row r="292">
          <cell r="A292" t="str">
            <v>GO</v>
          </cell>
          <cell r="B292">
            <v>5</v>
          </cell>
          <cell r="C292">
            <v>3</v>
          </cell>
          <cell r="D292" t="str">
            <v>C</v>
          </cell>
          <cell r="E292">
            <v>0.95</v>
          </cell>
          <cell r="F292">
            <v>37736</v>
          </cell>
          <cell r="G292">
            <v>2.53E-2</v>
          </cell>
          <cell r="H292">
            <v>2.1000000000000001E-2</v>
          </cell>
          <cell r="I292" t="str">
            <v>6          0   .</v>
          </cell>
          <cell r="J292">
            <v>0</v>
          </cell>
          <cell r="K292">
            <v>0</v>
          </cell>
          <cell r="L292">
            <v>2003</v>
          </cell>
          <cell r="M292" t="str">
            <v>No Trade</v>
          </cell>
          <cell r="N292" t="str">
            <v/>
          </cell>
          <cell r="O292" t="str">
            <v/>
          </cell>
          <cell r="P292" t="str">
            <v/>
          </cell>
        </row>
        <row r="293">
          <cell r="A293" t="str">
            <v>GO</v>
          </cell>
          <cell r="B293">
            <v>5</v>
          </cell>
          <cell r="C293">
            <v>3</v>
          </cell>
          <cell r="D293" t="str">
            <v>C</v>
          </cell>
          <cell r="E293">
            <v>0.96</v>
          </cell>
          <cell r="F293">
            <v>37736</v>
          </cell>
          <cell r="G293">
            <v>0</v>
          </cell>
          <cell r="H293">
            <v>0</v>
          </cell>
          <cell r="I293" t="str">
            <v>0          0   .</v>
          </cell>
          <cell r="J293">
            <v>0</v>
          </cell>
          <cell r="K293">
            <v>0</v>
          </cell>
          <cell r="L293">
            <v>2003</v>
          </cell>
          <cell r="M293" t="str">
            <v>No Trade</v>
          </cell>
          <cell r="N293" t="str">
            <v/>
          </cell>
          <cell r="O293" t="str">
            <v/>
          </cell>
          <cell r="P293" t="str">
            <v/>
          </cell>
        </row>
        <row r="294">
          <cell r="A294" t="str">
            <v>GO</v>
          </cell>
          <cell r="B294">
            <v>5</v>
          </cell>
          <cell r="C294">
            <v>3</v>
          </cell>
          <cell r="D294" t="str">
            <v>C</v>
          </cell>
          <cell r="E294">
            <v>0.97</v>
          </cell>
          <cell r="F294">
            <v>37736</v>
          </cell>
          <cell r="G294">
            <v>0</v>
          </cell>
          <cell r="H294">
            <v>0</v>
          </cell>
          <cell r="I294" t="str">
            <v>0          0   .</v>
          </cell>
          <cell r="J294">
            <v>0</v>
          </cell>
          <cell r="K294">
            <v>0</v>
          </cell>
          <cell r="L294">
            <v>2003</v>
          </cell>
          <cell r="M294" t="str">
            <v>No Trade</v>
          </cell>
          <cell r="N294" t="str">
            <v/>
          </cell>
          <cell r="O294" t="str">
            <v/>
          </cell>
          <cell r="P294" t="str">
            <v/>
          </cell>
        </row>
        <row r="295">
          <cell r="A295" t="str">
            <v>GO</v>
          </cell>
          <cell r="B295">
            <v>5</v>
          </cell>
          <cell r="C295">
            <v>3</v>
          </cell>
          <cell r="D295" t="str">
            <v>C</v>
          </cell>
          <cell r="E295">
            <v>1</v>
          </cell>
          <cell r="F295">
            <v>37736</v>
          </cell>
          <cell r="G295">
            <v>1.77E-2</v>
          </cell>
          <cell r="H295">
            <v>1.4999999999999999E-2</v>
          </cell>
          <cell r="I295" t="str">
            <v>0          0   .</v>
          </cell>
          <cell r="J295">
            <v>0</v>
          </cell>
          <cell r="K295">
            <v>0</v>
          </cell>
          <cell r="L295">
            <v>2003</v>
          </cell>
          <cell r="M295" t="str">
            <v>No Trade</v>
          </cell>
          <cell r="N295" t="str">
            <v/>
          </cell>
          <cell r="O295" t="str">
            <v/>
          </cell>
          <cell r="P295" t="str">
            <v/>
          </cell>
        </row>
        <row r="296">
          <cell r="A296" t="str">
            <v>GO</v>
          </cell>
          <cell r="B296">
            <v>5</v>
          </cell>
          <cell r="C296">
            <v>3</v>
          </cell>
          <cell r="D296" t="str">
            <v>C</v>
          </cell>
          <cell r="E296">
            <v>1.04</v>
          </cell>
          <cell r="F296">
            <v>37736</v>
          </cell>
          <cell r="G296">
            <v>1.6E-2</v>
          </cell>
          <cell r="H296">
            <v>1.4E-2</v>
          </cell>
          <cell r="I296" t="str">
            <v>0          0   .</v>
          </cell>
          <cell r="J296">
            <v>0</v>
          </cell>
          <cell r="K296">
            <v>0</v>
          </cell>
          <cell r="L296">
            <v>2003</v>
          </cell>
          <cell r="M296" t="str">
            <v>No Trade</v>
          </cell>
          <cell r="N296" t="str">
            <v/>
          </cell>
          <cell r="O296" t="str">
            <v/>
          </cell>
          <cell r="P296" t="str">
            <v/>
          </cell>
        </row>
        <row r="297">
          <cell r="A297" t="str">
            <v>GO</v>
          </cell>
          <cell r="B297">
            <v>5</v>
          </cell>
          <cell r="C297">
            <v>3</v>
          </cell>
          <cell r="D297" t="str">
            <v>P</v>
          </cell>
          <cell r="E297">
            <v>1.04</v>
          </cell>
          <cell r="F297">
            <v>37736</v>
          </cell>
          <cell r="G297">
            <v>0.25259999999999999</v>
          </cell>
          <cell r="H297">
            <v>0.252</v>
          </cell>
          <cell r="I297" t="str">
            <v>6          0   .</v>
          </cell>
          <cell r="J297">
            <v>0</v>
          </cell>
          <cell r="K297">
            <v>0</v>
          </cell>
          <cell r="L297">
            <v>2003</v>
          </cell>
          <cell r="M297" t="str">
            <v>No Trade</v>
          </cell>
          <cell r="N297" t="str">
            <v/>
          </cell>
          <cell r="O297" t="str">
            <v/>
          </cell>
          <cell r="P297" t="str">
            <v/>
          </cell>
        </row>
        <row r="298">
          <cell r="A298" t="str">
            <v>GO</v>
          </cell>
          <cell r="B298">
            <v>5</v>
          </cell>
          <cell r="C298">
            <v>3</v>
          </cell>
          <cell r="D298" t="str">
            <v>C</v>
          </cell>
          <cell r="E298">
            <v>1.05</v>
          </cell>
          <cell r="F298">
            <v>37736</v>
          </cell>
          <cell r="G298">
            <v>1.4999999999999999E-2</v>
          </cell>
          <cell r="H298">
            <v>1.2999999999999999E-2</v>
          </cell>
          <cell r="I298" t="str">
            <v>0          0   .</v>
          </cell>
          <cell r="J298">
            <v>0</v>
          </cell>
          <cell r="K298">
            <v>0</v>
          </cell>
          <cell r="L298">
            <v>2003</v>
          </cell>
          <cell r="M298" t="str">
            <v>No Trade</v>
          </cell>
          <cell r="N298" t="str">
            <v/>
          </cell>
          <cell r="O298" t="str">
            <v/>
          </cell>
          <cell r="P298" t="str">
            <v/>
          </cell>
        </row>
        <row r="299">
          <cell r="A299" t="str">
            <v>GO</v>
          </cell>
          <cell r="B299">
            <v>6</v>
          </cell>
          <cell r="C299">
            <v>3</v>
          </cell>
          <cell r="D299" t="str">
            <v>C</v>
          </cell>
          <cell r="E299">
            <v>0.1</v>
          </cell>
          <cell r="F299">
            <v>37768</v>
          </cell>
          <cell r="G299">
            <v>0</v>
          </cell>
          <cell r="H299">
            <v>0</v>
          </cell>
          <cell r="I299" t="str">
            <v>0          0   .</v>
          </cell>
          <cell r="J299">
            <v>0</v>
          </cell>
          <cell r="K299">
            <v>0</v>
          </cell>
          <cell r="L299">
            <v>2003</v>
          </cell>
          <cell r="M299" t="str">
            <v>No Trade</v>
          </cell>
          <cell r="N299" t="str">
            <v/>
          </cell>
          <cell r="O299" t="str">
            <v/>
          </cell>
          <cell r="P299" t="str">
            <v/>
          </cell>
        </row>
        <row r="300">
          <cell r="A300" t="str">
            <v>GO</v>
          </cell>
          <cell r="B300">
            <v>6</v>
          </cell>
          <cell r="C300">
            <v>3</v>
          </cell>
          <cell r="D300" t="str">
            <v>P</v>
          </cell>
          <cell r="E300">
            <v>0.56999999999999995</v>
          </cell>
          <cell r="F300">
            <v>37768</v>
          </cell>
          <cell r="G300">
            <v>0</v>
          </cell>
          <cell r="H300">
            <v>0</v>
          </cell>
          <cell r="I300" t="str">
            <v>0          0   .</v>
          </cell>
          <cell r="J300">
            <v>0</v>
          </cell>
          <cell r="K300">
            <v>0</v>
          </cell>
          <cell r="L300">
            <v>2003</v>
          </cell>
          <cell r="M300" t="str">
            <v>No Trade</v>
          </cell>
          <cell r="N300" t="str">
            <v/>
          </cell>
          <cell r="O300" t="str">
            <v/>
          </cell>
          <cell r="P300" t="str">
            <v/>
          </cell>
        </row>
        <row r="301">
          <cell r="A301" t="str">
            <v>GO</v>
          </cell>
          <cell r="B301">
            <v>6</v>
          </cell>
          <cell r="C301">
            <v>3</v>
          </cell>
          <cell r="D301" t="str">
            <v>P</v>
          </cell>
          <cell r="E301">
            <v>0.59</v>
          </cell>
          <cell r="F301">
            <v>37768</v>
          </cell>
          <cell r="G301">
            <v>0</v>
          </cell>
          <cell r="H301">
            <v>0</v>
          </cell>
          <cell r="I301" t="str">
            <v>0          0   .</v>
          </cell>
          <cell r="J301">
            <v>0</v>
          </cell>
          <cell r="K301">
            <v>0</v>
          </cell>
          <cell r="L301">
            <v>2003</v>
          </cell>
          <cell r="M301" t="str">
            <v>No Trade</v>
          </cell>
          <cell r="N301" t="str">
            <v/>
          </cell>
          <cell r="O301" t="str">
            <v/>
          </cell>
          <cell r="P301" t="str">
            <v/>
          </cell>
        </row>
        <row r="302">
          <cell r="A302" t="str">
            <v>GO</v>
          </cell>
          <cell r="B302">
            <v>6</v>
          </cell>
          <cell r="C302">
            <v>3</v>
          </cell>
          <cell r="D302" t="str">
            <v>P</v>
          </cell>
          <cell r="E302">
            <v>0.6</v>
          </cell>
          <cell r="F302">
            <v>37768</v>
          </cell>
          <cell r="G302">
            <v>0</v>
          </cell>
          <cell r="H302">
            <v>0</v>
          </cell>
          <cell r="I302" t="str">
            <v>0          0   .</v>
          </cell>
          <cell r="J302">
            <v>0</v>
          </cell>
          <cell r="K302">
            <v>0</v>
          </cell>
          <cell r="L302">
            <v>2003</v>
          </cell>
          <cell r="M302" t="str">
            <v>No Trade</v>
          </cell>
          <cell r="N302" t="str">
            <v/>
          </cell>
          <cell r="O302" t="str">
            <v/>
          </cell>
          <cell r="P302" t="str">
            <v/>
          </cell>
        </row>
        <row r="303">
          <cell r="A303" t="str">
            <v>GO</v>
          </cell>
          <cell r="B303">
            <v>6</v>
          </cell>
          <cell r="C303">
            <v>3</v>
          </cell>
          <cell r="D303" t="str">
            <v>P</v>
          </cell>
          <cell r="E303">
            <v>0.63</v>
          </cell>
          <cell r="F303">
            <v>37768</v>
          </cell>
          <cell r="G303">
            <v>1.11E-2</v>
          </cell>
          <cell r="H303">
            <v>1.2999999999999999E-2</v>
          </cell>
          <cell r="I303" t="str">
            <v>1          0   .</v>
          </cell>
          <cell r="J303">
            <v>0</v>
          </cell>
          <cell r="K303">
            <v>0</v>
          </cell>
          <cell r="L303">
            <v>2003</v>
          </cell>
          <cell r="M303" t="str">
            <v>No Trade</v>
          </cell>
          <cell r="N303" t="str">
            <v/>
          </cell>
          <cell r="O303" t="str">
            <v/>
          </cell>
          <cell r="P303" t="str">
            <v/>
          </cell>
        </row>
        <row r="304">
          <cell r="A304" t="str">
            <v>GO</v>
          </cell>
          <cell r="B304">
            <v>6</v>
          </cell>
          <cell r="C304">
            <v>3</v>
          </cell>
          <cell r="D304" t="str">
            <v>P</v>
          </cell>
          <cell r="E304">
            <v>0.65</v>
          </cell>
          <cell r="F304">
            <v>37768</v>
          </cell>
          <cell r="G304">
            <v>1.47E-2</v>
          </cell>
          <cell r="H304">
            <v>1.7000000000000001E-2</v>
          </cell>
          <cell r="I304" t="str">
            <v>2          0   .</v>
          </cell>
          <cell r="J304">
            <v>0</v>
          </cell>
          <cell r="K304">
            <v>0</v>
          </cell>
          <cell r="L304">
            <v>2003</v>
          </cell>
          <cell r="M304" t="str">
            <v>No Trade</v>
          </cell>
          <cell r="N304" t="str">
            <v/>
          </cell>
          <cell r="O304" t="str">
            <v/>
          </cell>
          <cell r="P304" t="str">
            <v/>
          </cell>
        </row>
        <row r="305">
          <cell r="A305" t="str">
            <v>GO</v>
          </cell>
          <cell r="B305">
            <v>6</v>
          </cell>
          <cell r="C305">
            <v>3</v>
          </cell>
          <cell r="D305" t="str">
            <v>P</v>
          </cell>
          <cell r="E305">
            <v>0.67</v>
          </cell>
          <cell r="F305">
            <v>37768</v>
          </cell>
          <cell r="G305">
            <v>0</v>
          </cell>
          <cell r="H305">
            <v>0</v>
          </cell>
          <cell r="I305" t="str">
            <v>0          0   .</v>
          </cell>
          <cell r="J305">
            <v>0</v>
          </cell>
          <cell r="K305">
            <v>0</v>
          </cell>
          <cell r="L305">
            <v>2003</v>
          </cell>
          <cell r="M305" t="str">
            <v>No Trade</v>
          </cell>
          <cell r="N305" t="str">
            <v/>
          </cell>
          <cell r="O305" t="str">
            <v/>
          </cell>
          <cell r="P305" t="str">
            <v/>
          </cell>
        </row>
        <row r="306">
          <cell r="A306" t="str">
            <v>GO</v>
          </cell>
          <cell r="B306">
            <v>6</v>
          </cell>
          <cell r="C306">
            <v>3</v>
          </cell>
          <cell r="D306" t="str">
            <v>P</v>
          </cell>
          <cell r="E306">
            <v>0.68</v>
          </cell>
          <cell r="F306">
            <v>37768</v>
          </cell>
          <cell r="G306">
            <v>2.1600000000000001E-2</v>
          </cell>
          <cell r="H306">
            <v>2.4E-2</v>
          </cell>
          <cell r="I306" t="str">
            <v>9          0   .</v>
          </cell>
          <cell r="J306">
            <v>0</v>
          </cell>
          <cell r="K306">
            <v>0</v>
          </cell>
          <cell r="L306">
            <v>2003</v>
          </cell>
          <cell r="M306" t="str">
            <v>No Trade</v>
          </cell>
          <cell r="N306" t="str">
            <v/>
          </cell>
          <cell r="O306" t="str">
            <v/>
          </cell>
          <cell r="P306" t="str">
            <v/>
          </cell>
        </row>
        <row r="307">
          <cell r="A307" t="str">
            <v>GO</v>
          </cell>
          <cell r="B307">
            <v>6</v>
          </cell>
          <cell r="C307">
            <v>3</v>
          </cell>
          <cell r="D307" t="str">
            <v>P</v>
          </cell>
          <cell r="E307">
            <v>0.69</v>
          </cell>
          <cell r="F307">
            <v>37768</v>
          </cell>
          <cell r="G307">
            <v>0</v>
          </cell>
          <cell r="H307">
            <v>0</v>
          </cell>
          <cell r="I307" t="str">
            <v>0          0   .</v>
          </cell>
          <cell r="J307">
            <v>0</v>
          </cell>
          <cell r="K307">
            <v>0</v>
          </cell>
          <cell r="L307">
            <v>2003</v>
          </cell>
          <cell r="M307" t="str">
            <v>No Trade</v>
          </cell>
          <cell r="N307" t="str">
            <v/>
          </cell>
          <cell r="O307" t="str">
            <v/>
          </cell>
          <cell r="P307" t="str">
            <v/>
          </cell>
        </row>
        <row r="308">
          <cell r="A308" t="str">
            <v>GO</v>
          </cell>
          <cell r="B308">
            <v>6</v>
          </cell>
          <cell r="C308">
            <v>3</v>
          </cell>
          <cell r="D308" t="str">
            <v>P</v>
          </cell>
          <cell r="E308">
            <v>0.7</v>
          </cell>
          <cell r="F308">
            <v>37768</v>
          </cell>
          <cell r="G308">
            <v>2.7199999999999998E-2</v>
          </cell>
          <cell r="H308">
            <v>3.1E-2</v>
          </cell>
          <cell r="I308" t="str">
            <v>2          0   .</v>
          </cell>
          <cell r="J308">
            <v>0</v>
          </cell>
          <cell r="K308">
            <v>0</v>
          </cell>
          <cell r="L308">
            <v>2003</v>
          </cell>
          <cell r="M308" t="str">
            <v>No Trade</v>
          </cell>
          <cell r="N308" t="str">
            <v/>
          </cell>
          <cell r="O308" t="str">
            <v/>
          </cell>
          <cell r="P308" t="str">
            <v/>
          </cell>
        </row>
        <row r="309">
          <cell r="A309" t="str">
            <v>GO</v>
          </cell>
          <cell r="B309">
            <v>6</v>
          </cell>
          <cell r="C309">
            <v>3</v>
          </cell>
          <cell r="D309" t="str">
            <v>P</v>
          </cell>
          <cell r="E309">
            <v>0.71</v>
          </cell>
          <cell r="F309">
            <v>37768</v>
          </cell>
          <cell r="G309">
            <v>3.0300000000000001E-2</v>
          </cell>
          <cell r="H309">
            <v>3.4000000000000002E-2</v>
          </cell>
          <cell r="I309" t="str">
            <v>6          0   .</v>
          </cell>
          <cell r="J309">
            <v>0</v>
          </cell>
          <cell r="K309">
            <v>0</v>
          </cell>
          <cell r="L309">
            <v>2003</v>
          </cell>
          <cell r="M309" t="str">
            <v>No Trade</v>
          </cell>
          <cell r="N309" t="str">
            <v/>
          </cell>
          <cell r="O309" t="str">
            <v/>
          </cell>
          <cell r="P309" t="str">
            <v/>
          </cell>
        </row>
        <row r="310">
          <cell r="A310" t="str">
            <v>GO</v>
          </cell>
          <cell r="B310">
            <v>6</v>
          </cell>
          <cell r="C310">
            <v>3</v>
          </cell>
          <cell r="D310" t="str">
            <v>C</v>
          </cell>
          <cell r="E310">
            <v>0.74</v>
          </cell>
          <cell r="F310">
            <v>37768</v>
          </cell>
          <cell r="G310">
            <v>0.10390000000000001</v>
          </cell>
          <cell r="H310">
            <v>9.2999999999999999E-2</v>
          </cell>
          <cell r="I310" t="str">
            <v>7          0   .</v>
          </cell>
          <cell r="J310">
            <v>0</v>
          </cell>
          <cell r="K310">
            <v>0</v>
          </cell>
          <cell r="L310">
            <v>2003</v>
          </cell>
          <cell r="M310" t="str">
            <v>No Trade</v>
          </cell>
          <cell r="N310" t="str">
            <v/>
          </cell>
          <cell r="O310" t="str">
            <v/>
          </cell>
          <cell r="P310" t="str">
            <v/>
          </cell>
        </row>
        <row r="311">
          <cell r="A311" t="str">
            <v>GO</v>
          </cell>
          <cell r="B311">
            <v>6</v>
          </cell>
          <cell r="C311">
            <v>3</v>
          </cell>
          <cell r="D311" t="str">
            <v>P</v>
          </cell>
          <cell r="E311">
            <v>0.74</v>
          </cell>
          <cell r="F311">
            <v>37768</v>
          </cell>
          <cell r="G311">
            <v>4.1099999999999998E-2</v>
          </cell>
          <cell r="H311">
            <v>4.5999999999999999E-2</v>
          </cell>
          <cell r="I311" t="str">
            <v>4          0   .</v>
          </cell>
          <cell r="J311">
            <v>0</v>
          </cell>
          <cell r="K311">
            <v>0</v>
          </cell>
          <cell r="L311">
            <v>2003</v>
          </cell>
          <cell r="M311" t="str">
            <v>No Trade</v>
          </cell>
          <cell r="N311" t="str">
            <v/>
          </cell>
          <cell r="O311" t="str">
            <v/>
          </cell>
          <cell r="P311" t="str">
            <v/>
          </cell>
        </row>
        <row r="312">
          <cell r="A312" t="str">
            <v>GO</v>
          </cell>
          <cell r="B312">
            <v>6</v>
          </cell>
          <cell r="C312">
            <v>3</v>
          </cell>
          <cell r="D312" t="str">
            <v>C</v>
          </cell>
          <cell r="E312">
            <v>0.75</v>
          </cell>
          <cell r="F312">
            <v>37768</v>
          </cell>
          <cell r="G312">
            <v>9.8100000000000007E-2</v>
          </cell>
          <cell r="H312">
            <v>8.7999999999999995E-2</v>
          </cell>
          <cell r="I312" t="str">
            <v>3          0   .</v>
          </cell>
          <cell r="J312">
            <v>0</v>
          </cell>
          <cell r="K312">
            <v>0</v>
          </cell>
          <cell r="L312">
            <v>2003</v>
          </cell>
          <cell r="M312" t="str">
            <v>No Trade</v>
          </cell>
          <cell r="N312" t="str">
            <v/>
          </cell>
          <cell r="O312" t="str">
            <v/>
          </cell>
          <cell r="P312" t="str">
            <v/>
          </cell>
        </row>
        <row r="313">
          <cell r="A313" t="str">
            <v>GO</v>
          </cell>
          <cell r="B313">
            <v>6</v>
          </cell>
          <cell r="C313">
            <v>3</v>
          </cell>
          <cell r="D313" t="str">
            <v>P</v>
          </cell>
          <cell r="E313">
            <v>0.75</v>
          </cell>
          <cell r="F313">
            <v>37768</v>
          </cell>
          <cell r="G313">
            <v>4.5100000000000001E-2</v>
          </cell>
          <cell r="H313">
            <v>0.05</v>
          </cell>
          <cell r="I313" t="str">
            <v>8          0   .</v>
          </cell>
          <cell r="J313">
            <v>0</v>
          </cell>
          <cell r="K313">
            <v>0</v>
          </cell>
          <cell r="L313">
            <v>2003</v>
          </cell>
          <cell r="M313" t="str">
            <v>No Trade</v>
          </cell>
          <cell r="N313" t="str">
            <v/>
          </cell>
          <cell r="O313" t="str">
            <v/>
          </cell>
          <cell r="P313" t="str">
            <v/>
          </cell>
        </row>
        <row r="314">
          <cell r="A314" t="str">
            <v>GO</v>
          </cell>
          <cell r="B314">
            <v>6</v>
          </cell>
          <cell r="C314">
            <v>3</v>
          </cell>
          <cell r="D314" t="str">
            <v>C</v>
          </cell>
          <cell r="E314">
            <v>0.76</v>
          </cell>
          <cell r="F314">
            <v>37768</v>
          </cell>
          <cell r="G314">
            <v>0</v>
          </cell>
          <cell r="H314">
            <v>0</v>
          </cell>
          <cell r="I314" t="str">
            <v>0          0   .</v>
          </cell>
          <cell r="J314">
            <v>0</v>
          </cell>
          <cell r="K314">
            <v>0</v>
          </cell>
          <cell r="L314">
            <v>2003</v>
          </cell>
          <cell r="M314" t="str">
            <v>No Trade</v>
          </cell>
          <cell r="N314" t="str">
            <v/>
          </cell>
          <cell r="O314" t="str">
            <v/>
          </cell>
          <cell r="P314" t="str">
            <v/>
          </cell>
        </row>
        <row r="315">
          <cell r="A315" t="str">
            <v>GO</v>
          </cell>
          <cell r="B315">
            <v>6</v>
          </cell>
          <cell r="C315">
            <v>3</v>
          </cell>
          <cell r="D315" t="str">
            <v>P</v>
          </cell>
          <cell r="E315">
            <v>0.76</v>
          </cell>
          <cell r="F315">
            <v>37768</v>
          </cell>
          <cell r="G315">
            <v>4.9399999999999999E-2</v>
          </cell>
          <cell r="H315">
            <v>5.5E-2</v>
          </cell>
          <cell r="I315" t="str">
            <v>4          0   .</v>
          </cell>
          <cell r="J315">
            <v>0</v>
          </cell>
          <cell r="K315">
            <v>0</v>
          </cell>
          <cell r="L315">
            <v>2003</v>
          </cell>
          <cell r="M315" t="str">
            <v>No Trade</v>
          </cell>
          <cell r="N315" t="str">
            <v/>
          </cell>
          <cell r="O315" t="str">
            <v/>
          </cell>
          <cell r="P315" t="str">
            <v/>
          </cell>
        </row>
        <row r="316">
          <cell r="A316" t="str">
            <v>GO</v>
          </cell>
          <cell r="B316">
            <v>6</v>
          </cell>
          <cell r="C316">
            <v>3</v>
          </cell>
          <cell r="D316" t="str">
            <v>C</v>
          </cell>
          <cell r="E316">
            <v>0.77</v>
          </cell>
          <cell r="F316">
            <v>37768</v>
          </cell>
          <cell r="G316">
            <v>0</v>
          </cell>
          <cell r="H316">
            <v>0</v>
          </cell>
          <cell r="I316" t="str">
            <v>0          0   .</v>
          </cell>
          <cell r="J316">
            <v>0</v>
          </cell>
          <cell r="K316">
            <v>0</v>
          </cell>
          <cell r="L316">
            <v>2003</v>
          </cell>
          <cell r="M316" t="str">
            <v>No Trade</v>
          </cell>
          <cell r="N316" t="str">
            <v/>
          </cell>
          <cell r="O316" t="str">
            <v/>
          </cell>
          <cell r="P316" t="str">
            <v/>
          </cell>
        </row>
        <row r="317">
          <cell r="A317" t="str">
            <v>GO</v>
          </cell>
          <cell r="B317">
            <v>6</v>
          </cell>
          <cell r="C317">
            <v>3</v>
          </cell>
          <cell r="D317" t="str">
            <v>C</v>
          </cell>
          <cell r="E317">
            <v>0.78</v>
          </cell>
          <cell r="F317">
            <v>37768</v>
          </cell>
          <cell r="G317">
            <v>8.2000000000000003E-2</v>
          </cell>
          <cell r="H317">
            <v>7.2999999999999995E-2</v>
          </cell>
          <cell r="I317" t="str">
            <v>2          0   .</v>
          </cell>
          <cell r="J317">
            <v>0</v>
          </cell>
          <cell r="K317">
            <v>0</v>
          </cell>
          <cell r="L317">
            <v>2003</v>
          </cell>
          <cell r="M317" t="str">
            <v>No Trade</v>
          </cell>
          <cell r="N317" t="str">
            <v/>
          </cell>
          <cell r="O317" t="str">
            <v/>
          </cell>
          <cell r="P317" t="str">
            <v/>
          </cell>
        </row>
        <row r="318">
          <cell r="A318" t="str">
            <v>GO</v>
          </cell>
          <cell r="B318">
            <v>6</v>
          </cell>
          <cell r="C318">
            <v>3</v>
          </cell>
          <cell r="D318" t="str">
            <v>C</v>
          </cell>
          <cell r="E318">
            <v>0.79</v>
          </cell>
          <cell r="F318">
            <v>37768</v>
          </cell>
          <cell r="G318">
            <v>7.7100000000000002E-2</v>
          </cell>
          <cell r="H318">
            <v>6.8000000000000005E-2</v>
          </cell>
          <cell r="I318" t="str">
            <v>6          0   .</v>
          </cell>
          <cell r="J318">
            <v>0</v>
          </cell>
          <cell r="K318">
            <v>0</v>
          </cell>
          <cell r="L318">
            <v>2003</v>
          </cell>
          <cell r="M318" t="str">
            <v>No Trade</v>
          </cell>
          <cell r="N318" t="str">
            <v/>
          </cell>
          <cell r="O318" t="str">
            <v/>
          </cell>
          <cell r="P318" t="str">
            <v/>
          </cell>
        </row>
        <row r="319">
          <cell r="A319" t="str">
            <v>GO</v>
          </cell>
          <cell r="B319">
            <v>6</v>
          </cell>
          <cell r="C319">
            <v>3</v>
          </cell>
          <cell r="D319" t="str">
            <v>P</v>
          </cell>
          <cell r="E319">
            <v>0.79</v>
          </cell>
          <cell r="F319">
            <v>37768</v>
          </cell>
          <cell r="G319">
            <v>7.3499999999999996E-2</v>
          </cell>
          <cell r="H319">
            <v>7.2999999999999995E-2</v>
          </cell>
          <cell r="I319" t="str">
            <v>5          0   .</v>
          </cell>
          <cell r="J319">
            <v>0</v>
          </cell>
          <cell r="K319">
            <v>0</v>
          </cell>
          <cell r="L319">
            <v>2003</v>
          </cell>
          <cell r="M319" t="str">
            <v>No Trade</v>
          </cell>
          <cell r="N319" t="str">
            <v/>
          </cell>
          <cell r="O319" t="str">
            <v/>
          </cell>
          <cell r="P319" t="str">
            <v/>
          </cell>
        </row>
        <row r="320">
          <cell r="A320" t="str">
            <v>GO</v>
          </cell>
          <cell r="B320">
            <v>6</v>
          </cell>
          <cell r="C320">
            <v>3</v>
          </cell>
          <cell r="D320" t="str">
            <v>C</v>
          </cell>
          <cell r="E320">
            <v>0.8</v>
          </cell>
          <cell r="F320">
            <v>37768</v>
          </cell>
          <cell r="G320">
            <v>7.2499999999999995E-2</v>
          </cell>
          <cell r="H320">
            <v>6.4000000000000001E-2</v>
          </cell>
          <cell r="I320" t="str">
            <v>5          0   .</v>
          </cell>
          <cell r="J320">
            <v>0</v>
          </cell>
          <cell r="K320">
            <v>0</v>
          </cell>
          <cell r="L320">
            <v>2003</v>
          </cell>
          <cell r="M320" t="str">
            <v>No Trade</v>
          </cell>
          <cell r="N320" t="str">
            <v/>
          </cell>
          <cell r="O320" t="str">
            <v/>
          </cell>
          <cell r="P320" t="str">
            <v/>
          </cell>
        </row>
        <row r="321">
          <cell r="A321" t="str">
            <v>GO</v>
          </cell>
          <cell r="B321">
            <v>6</v>
          </cell>
          <cell r="C321">
            <v>3</v>
          </cell>
          <cell r="D321" t="str">
            <v>P</v>
          </cell>
          <cell r="E321">
            <v>0.8</v>
          </cell>
          <cell r="F321">
            <v>37768</v>
          </cell>
          <cell r="G321">
            <v>6.88E-2</v>
          </cell>
          <cell r="H321">
            <v>7.5999999999999998E-2</v>
          </cell>
          <cell r="I321" t="str">
            <v>6          0   .</v>
          </cell>
          <cell r="J321">
            <v>0</v>
          </cell>
          <cell r="K321">
            <v>0</v>
          </cell>
          <cell r="L321">
            <v>2003</v>
          </cell>
          <cell r="M321" t="str">
            <v>No Trade</v>
          </cell>
          <cell r="N321" t="str">
            <v/>
          </cell>
          <cell r="O321" t="str">
            <v/>
          </cell>
          <cell r="P321" t="str">
            <v/>
          </cell>
        </row>
        <row r="322">
          <cell r="A322" t="str">
            <v>GO</v>
          </cell>
          <cell r="B322">
            <v>6</v>
          </cell>
          <cell r="C322">
            <v>3</v>
          </cell>
          <cell r="D322" t="str">
            <v>C</v>
          </cell>
          <cell r="E322">
            <v>0.81</v>
          </cell>
          <cell r="F322">
            <v>37768</v>
          </cell>
          <cell r="G322">
            <v>6.8199999999999997E-2</v>
          </cell>
          <cell r="H322">
            <v>0.06</v>
          </cell>
          <cell r="I322" t="str">
            <v>7          0   .</v>
          </cell>
          <cell r="J322">
            <v>0</v>
          </cell>
          <cell r="K322">
            <v>0</v>
          </cell>
          <cell r="L322">
            <v>2003</v>
          </cell>
          <cell r="M322" t="str">
            <v>No Trade</v>
          </cell>
          <cell r="N322" t="str">
            <v/>
          </cell>
          <cell r="O322" t="str">
            <v/>
          </cell>
          <cell r="P322" t="str">
            <v/>
          </cell>
        </row>
        <row r="323">
          <cell r="A323" t="str">
            <v>GO</v>
          </cell>
          <cell r="B323">
            <v>6</v>
          </cell>
          <cell r="C323">
            <v>3</v>
          </cell>
          <cell r="D323" t="str">
            <v>P</v>
          </cell>
          <cell r="E323">
            <v>0.81</v>
          </cell>
          <cell r="F323">
            <v>37768</v>
          </cell>
          <cell r="G323">
            <v>7.4499999999999997E-2</v>
          </cell>
          <cell r="H323">
            <v>8.2000000000000003E-2</v>
          </cell>
          <cell r="I323" t="str">
            <v>8          0   .</v>
          </cell>
          <cell r="J323">
            <v>0</v>
          </cell>
          <cell r="K323">
            <v>0</v>
          </cell>
          <cell r="L323">
            <v>2003</v>
          </cell>
          <cell r="M323" t="str">
            <v>No Trade</v>
          </cell>
          <cell r="N323" t="str">
            <v/>
          </cell>
          <cell r="O323" t="str">
            <v/>
          </cell>
          <cell r="P323" t="str">
            <v/>
          </cell>
        </row>
        <row r="324">
          <cell r="A324" t="str">
            <v>GO</v>
          </cell>
          <cell r="B324">
            <v>6</v>
          </cell>
          <cell r="C324">
            <v>3</v>
          </cell>
          <cell r="D324" t="str">
            <v>C</v>
          </cell>
          <cell r="E324">
            <v>0.82</v>
          </cell>
          <cell r="F324">
            <v>37768</v>
          </cell>
          <cell r="G324">
            <v>6.4199999999999993E-2</v>
          </cell>
          <cell r="H324">
            <v>5.7000000000000002E-2</v>
          </cell>
          <cell r="I324" t="str">
            <v>0          0   .</v>
          </cell>
          <cell r="J324">
            <v>0</v>
          </cell>
          <cell r="K324">
            <v>0</v>
          </cell>
          <cell r="L324">
            <v>2003</v>
          </cell>
          <cell r="M324" t="str">
            <v>No Trade</v>
          </cell>
          <cell r="N324" t="str">
            <v/>
          </cell>
          <cell r="O324" t="str">
            <v/>
          </cell>
          <cell r="P324" t="str">
            <v/>
          </cell>
        </row>
        <row r="325">
          <cell r="A325" t="str">
            <v>GO</v>
          </cell>
          <cell r="B325">
            <v>6</v>
          </cell>
          <cell r="C325">
            <v>3</v>
          </cell>
          <cell r="D325" t="str">
            <v>C</v>
          </cell>
          <cell r="E325">
            <v>0.83</v>
          </cell>
          <cell r="F325">
            <v>37768</v>
          </cell>
          <cell r="G325">
            <v>6.0499999999999998E-2</v>
          </cell>
          <cell r="H325">
            <v>5.2999999999999999E-2</v>
          </cell>
          <cell r="I325" t="str">
            <v>6          0   .</v>
          </cell>
          <cell r="J325">
            <v>0</v>
          </cell>
          <cell r="K325">
            <v>0</v>
          </cell>
          <cell r="L325">
            <v>2003</v>
          </cell>
          <cell r="M325" t="str">
            <v>No Trade</v>
          </cell>
          <cell r="N325" t="str">
            <v/>
          </cell>
          <cell r="O325" t="str">
            <v/>
          </cell>
          <cell r="P325" t="str">
            <v/>
          </cell>
        </row>
        <row r="326">
          <cell r="A326" t="str">
            <v>GO</v>
          </cell>
          <cell r="B326">
            <v>6</v>
          </cell>
          <cell r="C326">
            <v>3</v>
          </cell>
          <cell r="D326" t="str">
            <v>C</v>
          </cell>
          <cell r="E326">
            <v>0.84</v>
          </cell>
          <cell r="F326">
            <v>37768</v>
          </cell>
          <cell r="G326">
            <v>5.6899999999999999E-2</v>
          </cell>
          <cell r="H326">
            <v>0.05</v>
          </cell>
          <cell r="I326" t="str">
            <v>3          0   .</v>
          </cell>
          <cell r="J326">
            <v>0</v>
          </cell>
          <cell r="K326">
            <v>0</v>
          </cell>
          <cell r="L326">
            <v>2003</v>
          </cell>
          <cell r="M326" t="str">
            <v>No Trade</v>
          </cell>
          <cell r="N326" t="str">
            <v/>
          </cell>
          <cell r="O326" t="str">
            <v/>
          </cell>
          <cell r="P326" t="str">
            <v/>
          </cell>
        </row>
        <row r="327">
          <cell r="A327" t="str">
            <v>GO</v>
          </cell>
          <cell r="B327">
            <v>6</v>
          </cell>
          <cell r="C327">
            <v>3</v>
          </cell>
          <cell r="D327" t="str">
            <v>C</v>
          </cell>
          <cell r="E327">
            <v>0.85</v>
          </cell>
          <cell r="F327">
            <v>37768</v>
          </cell>
          <cell r="G327">
            <v>5.3499999999999999E-2</v>
          </cell>
          <cell r="H327">
            <v>4.7E-2</v>
          </cell>
          <cell r="I327" t="str">
            <v>3          0   .</v>
          </cell>
          <cell r="J327">
            <v>0</v>
          </cell>
          <cell r="K327">
            <v>0</v>
          </cell>
          <cell r="L327">
            <v>2003</v>
          </cell>
          <cell r="M327" t="str">
            <v>No Trade</v>
          </cell>
          <cell r="N327" t="str">
            <v/>
          </cell>
          <cell r="O327" t="str">
            <v/>
          </cell>
          <cell r="P327" t="str">
            <v/>
          </cell>
        </row>
        <row r="328">
          <cell r="A328" t="str">
            <v>GO</v>
          </cell>
          <cell r="B328">
            <v>6</v>
          </cell>
          <cell r="C328">
            <v>3</v>
          </cell>
          <cell r="D328" t="str">
            <v>C</v>
          </cell>
          <cell r="E328">
            <v>0.86</v>
          </cell>
          <cell r="F328">
            <v>37768</v>
          </cell>
          <cell r="G328">
            <v>5.0299999999999997E-2</v>
          </cell>
          <cell r="H328">
            <v>4.3999999999999997E-2</v>
          </cell>
          <cell r="I328" t="str">
            <v>4          5   .</v>
          </cell>
          <cell r="J328">
            <v>0</v>
          </cell>
          <cell r="K328">
            <v>0</v>
          </cell>
          <cell r="L328">
            <v>2003</v>
          </cell>
          <cell r="M328" t="str">
            <v>No Trade</v>
          </cell>
          <cell r="N328" t="str">
            <v/>
          </cell>
          <cell r="O328" t="str">
            <v/>
          </cell>
          <cell r="P328" t="str">
            <v/>
          </cell>
        </row>
        <row r="329">
          <cell r="A329" t="str">
            <v>GO</v>
          </cell>
          <cell r="B329">
            <v>6</v>
          </cell>
          <cell r="C329">
            <v>3</v>
          </cell>
          <cell r="D329" t="str">
            <v>C</v>
          </cell>
          <cell r="E329">
            <v>0.87</v>
          </cell>
          <cell r="F329">
            <v>37768</v>
          </cell>
          <cell r="G329">
            <v>4.7300000000000002E-2</v>
          </cell>
          <cell r="H329">
            <v>4.1000000000000002E-2</v>
          </cell>
          <cell r="I329" t="str">
            <v>6          0   .</v>
          </cell>
          <cell r="J329">
            <v>0</v>
          </cell>
          <cell r="K329">
            <v>0</v>
          </cell>
          <cell r="L329">
            <v>2003</v>
          </cell>
          <cell r="M329" t="str">
            <v>No Trade</v>
          </cell>
          <cell r="N329" t="str">
            <v/>
          </cell>
          <cell r="O329" t="str">
            <v/>
          </cell>
          <cell r="P329" t="str">
            <v/>
          </cell>
        </row>
        <row r="330">
          <cell r="A330" t="str">
            <v>GO</v>
          </cell>
          <cell r="B330">
            <v>6</v>
          </cell>
          <cell r="C330">
            <v>3</v>
          </cell>
          <cell r="D330" t="str">
            <v>C</v>
          </cell>
          <cell r="E330">
            <v>0.88</v>
          </cell>
          <cell r="F330">
            <v>37768</v>
          </cell>
          <cell r="G330">
            <v>4.4499999999999998E-2</v>
          </cell>
          <cell r="H330">
            <v>3.9E-2</v>
          </cell>
          <cell r="I330" t="str">
            <v>1          0   .</v>
          </cell>
          <cell r="J330">
            <v>0</v>
          </cell>
          <cell r="K330">
            <v>0</v>
          </cell>
          <cell r="L330">
            <v>2003</v>
          </cell>
          <cell r="M330" t="str">
            <v>No Trade</v>
          </cell>
          <cell r="N330" t="str">
            <v/>
          </cell>
          <cell r="O330" t="str">
            <v/>
          </cell>
          <cell r="P330" t="str">
            <v/>
          </cell>
        </row>
        <row r="331">
          <cell r="A331" t="str">
            <v>GO</v>
          </cell>
          <cell r="B331">
            <v>6</v>
          </cell>
          <cell r="C331">
            <v>3</v>
          </cell>
          <cell r="D331" t="str">
            <v>C</v>
          </cell>
          <cell r="E331">
            <v>0.89</v>
          </cell>
          <cell r="F331">
            <v>37768</v>
          </cell>
          <cell r="G331">
            <v>4.2999999999999997E-2</v>
          </cell>
          <cell r="H331">
            <v>3.5999999999999997E-2</v>
          </cell>
          <cell r="I331" t="str">
            <v>7          0   .</v>
          </cell>
          <cell r="J331">
            <v>0</v>
          </cell>
          <cell r="K331">
            <v>0</v>
          </cell>
          <cell r="L331">
            <v>2003</v>
          </cell>
          <cell r="M331" t="str">
            <v>No Trade</v>
          </cell>
          <cell r="N331" t="str">
            <v/>
          </cell>
          <cell r="O331" t="str">
            <v/>
          </cell>
          <cell r="P331" t="str">
            <v/>
          </cell>
        </row>
        <row r="332">
          <cell r="A332" t="str">
            <v>GO</v>
          </cell>
          <cell r="B332">
            <v>6</v>
          </cell>
          <cell r="C332">
            <v>3</v>
          </cell>
          <cell r="D332" t="str">
            <v>C</v>
          </cell>
          <cell r="E332">
            <v>0.9</v>
          </cell>
          <cell r="F332">
            <v>37768</v>
          </cell>
          <cell r="G332">
            <v>4.2500000000000003E-2</v>
          </cell>
          <cell r="H332">
            <v>3.5000000000000003E-2</v>
          </cell>
          <cell r="I332" t="str">
            <v>0          0   .</v>
          </cell>
          <cell r="J332">
            <v>0</v>
          </cell>
          <cell r="K332">
            <v>0</v>
          </cell>
          <cell r="L332">
            <v>2003</v>
          </cell>
          <cell r="M332" t="str">
            <v>No Trade</v>
          </cell>
          <cell r="N332" t="str">
            <v/>
          </cell>
          <cell r="O332" t="str">
            <v/>
          </cell>
          <cell r="P332" t="str">
            <v/>
          </cell>
        </row>
        <row r="333">
          <cell r="A333" t="str">
            <v>GO</v>
          </cell>
          <cell r="B333">
            <v>6</v>
          </cell>
          <cell r="C333">
            <v>3</v>
          </cell>
          <cell r="D333" t="str">
            <v>C</v>
          </cell>
          <cell r="E333">
            <v>0.91</v>
          </cell>
          <cell r="F333">
            <v>37768</v>
          </cell>
          <cell r="G333">
            <v>3.6900000000000002E-2</v>
          </cell>
          <cell r="H333">
            <v>3.2000000000000001E-2</v>
          </cell>
          <cell r="I333" t="str">
            <v>3          0   .</v>
          </cell>
          <cell r="J333">
            <v>0</v>
          </cell>
          <cell r="K333">
            <v>0</v>
          </cell>
          <cell r="L333">
            <v>2003</v>
          </cell>
          <cell r="M333" t="str">
            <v>No Trade</v>
          </cell>
          <cell r="N333" t="str">
            <v/>
          </cell>
          <cell r="O333" t="str">
            <v/>
          </cell>
          <cell r="P333" t="str">
            <v/>
          </cell>
        </row>
        <row r="334">
          <cell r="A334" t="str">
            <v>GO</v>
          </cell>
          <cell r="B334">
            <v>6</v>
          </cell>
          <cell r="C334">
            <v>3</v>
          </cell>
          <cell r="D334" t="str">
            <v>C</v>
          </cell>
          <cell r="E334">
            <v>0.92</v>
          </cell>
          <cell r="F334">
            <v>37768</v>
          </cell>
          <cell r="G334">
            <v>3.4700000000000002E-2</v>
          </cell>
          <cell r="H334">
            <v>0.03</v>
          </cell>
          <cell r="I334" t="str">
            <v>3          5   .</v>
          </cell>
          <cell r="J334">
            <v>0</v>
          </cell>
          <cell r="K334">
            <v>0</v>
          </cell>
          <cell r="L334">
            <v>2003</v>
          </cell>
          <cell r="M334" t="str">
            <v>No Trade</v>
          </cell>
          <cell r="N334" t="str">
            <v/>
          </cell>
          <cell r="O334" t="str">
            <v/>
          </cell>
          <cell r="P334" t="str">
            <v/>
          </cell>
        </row>
        <row r="335">
          <cell r="A335" t="str">
            <v>GO</v>
          </cell>
          <cell r="B335">
            <v>6</v>
          </cell>
          <cell r="C335">
            <v>3</v>
          </cell>
          <cell r="D335" t="str">
            <v>C</v>
          </cell>
          <cell r="E335">
            <v>0.93</v>
          </cell>
          <cell r="F335">
            <v>37768</v>
          </cell>
          <cell r="G335">
            <v>3.2599999999999997E-2</v>
          </cell>
          <cell r="H335">
            <v>2.8000000000000001E-2</v>
          </cell>
          <cell r="I335" t="str">
            <v>4          0   .</v>
          </cell>
          <cell r="J335">
            <v>0</v>
          </cell>
          <cell r="K335">
            <v>0</v>
          </cell>
          <cell r="L335">
            <v>2003</v>
          </cell>
          <cell r="M335" t="str">
            <v>No Trade</v>
          </cell>
          <cell r="N335" t="str">
            <v/>
          </cell>
          <cell r="O335" t="str">
            <v/>
          </cell>
          <cell r="P335" t="str">
            <v/>
          </cell>
        </row>
        <row r="336">
          <cell r="A336" t="str">
            <v>GO</v>
          </cell>
          <cell r="B336">
            <v>6</v>
          </cell>
          <cell r="C336">
            <v>3</v>
          </cell>
          <cell r="D336" t="str">
            <v>C</v>
          </cell>
          <cell r="E336">
            <v>0.94</v>
          </cell>
          <cell r="F336">
            <v>37768</v>
          </cell>
          <cell r="G336">
            <v>3.0599999999999999E-2</v>
          </cell>
          <cell r="H336">
            <v>2.5999999999999999E-2</v>
          </cell>
          <cell r="I336" t="str">
            <v>6          0   .</v>
          </cell>
          <cell r="J336">
            <v>0</v>
          </cell>
          <cell r="K336">
            <v>0</v>
          </cell>
          <cell r="L336">
            <v>2003</v>
          </cell>
          <cell r="M336" t="str">
            <v>No Trade</v>
          </cell>
          <cell r="N336" t="str">
            <v/>
          </cell>
          <cell r="O336" t="str">
            <v/>
          </cell>
          <cell r="P336" t="str">
            <v/>
          </cell>
        </row>
        <row r="337">
          <cell r="A337" t="str">
            <v>GO</v>
          </cell>
          <cell r="B337">
            <v>6</v>
          </cell>
          <cell r="C337">
            <v>3</v>
          </cell>
          <cell r="D337" t="str">
            <v>C</v>
          </cell>
          <cell r="E337">
            <v>0.95</v>
          </cell>
          <cell r="F337">
            <v>37768</v>
          </cell>
          <cell r="G337">
            <v>2.87E-2</v>
          </cell>
          <cell r="H337">
            <v>2.5000000000000001E-2</v>
          </cell>
          <cell r="I337" t="str">
            <v>0          0   .</v>
          </cell>
          <cell r="J337">
            <v>0</v>
          </cell>
          <cell r="K337">
            <v>0</v>
          </cell>
          <cell r="L337">
            <v>2003</v>
          </cell>
          <cell r="M337" t="str">
            <v>No Trade</v>
          </cell>
          <cell r="N337" t="str">
            <v/>
          </cell>
          <cell r="O337" t="str">
            <v/>
          </cell>
          <cell r="P337" t="str">
            <v/>
          </cell>
        </row>
        <row r="338">
          <cell r="A338" t="str">
            <v>GO</v>
          </cell>
          <cell r="B338">
            <v>6</v>
          </cell>
          <cell r="C338">
            <v>3</v>
          </cell>
          <cell r="D338" t="str">
            <v>C</v>
          </cell>
          <cell r="E338">
            <v>1</v>
          </cell>
          <cell r="F338">
            <v>37768</v>
          </cell>
          <cell r="G338">
            <v>2.1000000000000001E-2</v>
          </cell>
          <cell r="H338">
            <v>1.7999999999999999E-2</v>
          </cell>
          <cell r="I338" t="str">
            <v>2          0   .</v>
          </cell>
          <cell r="J338">
            <v>0</v>
          </cell>
          <cell r="K338">
            <v>0</v>
          </cell>
          <cell r="L338">
            <v>2003</v>
          </cell>
          <cell r="M338" t="str">
            <v>No Trade</v>
          </cell>
          <cell r="N338" t="str">
            <v/>
          </cell>
          <cell r="O338" t="str">
            <v/>
          </cell>
          <cell r="P338" t="str">
            <v/>
          </cell>
        </row>
        <row r="339">
          <cell r="A339" t="str">
            <v>GO</v>
          </cell>
          <cell r="B339">
            <v>6</v>
          </cell>
          <cell r="C339">
            <v>3</v>
          </cell>
          <cell r="D339" t="str">
            <v>C</v>
          </cell>
          <cell r="E339">
            <v>1.05</v>
          </cell>
          <cell r="F339">
            <v>37768</v>
          </cell>
          <cell r="G339">
            <v>1.54E-2</v>
          </cell>
          <cell r="H339">
            <v>1.7000000000000001E-2</v>
          </cell>
          <cell r="I339" t="str">
            <v>0          0   .</v>
          </cell>
          <cell r="J339">
            <v>0</v>
          </cell>
          <cell r="K339">
            <v>0</v>
          </cell>
          <cell r="L339">
            <v>2003</v>
          </cell>
          <cell r="M339" t="str">
            <v>No Trade</v>
          </cell>
          <cell r="N339" t="str">
            <v/>
          </cell>
          <cell r="O339" t="str">
            <v/>
          </cell>
          <cell r="P339" t="str">
            <v/>
          </cell>
        </row>
        <row r="340">
          <cell r="A340" t="str">
            <v>GO</v>
          </cell>
          <cell r="B340">
            <v>7</v>
          </cell>
          <cell r="C340">
            <v>3</v>
          </cell>
          <cell r="D340" t="str">
            <v>P</v>
          </cell>
          <cell r="E340">
            <v>0.6</v>
          </cell>
          <cell r="F340">
            <v>37797</v>
          </cell>
          <cell r="G340">
            <v>0</v>
          </cell>
          <cell r="H340">
            <v>0</v>
          </cell>
          <cell r="I340" t="str">
            <v>0          0   .</v>
          </cell>
          <cell r="J340">
            <v>0</v>
          </cell>
          <cell r="K340">
            <v>0</v>
          </cell>
          <cell r="L340">
            <v>2003</v>
          </cell>
          <cell r="M340" t="str">
            <v>No Trade</v>
          </cell>
          <cell r="N340" t="str">
            <v/>
          </cell>
          <cell r="O340" t="str">
            <v/>
          </cell>
          <cell r="P340" t="str">
            <v/>
          </cell>
        </row>
        <row r="341">
          <cell r="A341" t="str">
            <v>GO</v>
          </cell>
          <cell r="B341">
            <v>7</v>
          </cell>
          <cell r="C341">
            <v>3</v>
          </cell>
          <cell r="D341" t="str">
            <v>P</v>
          </cell>
          <cell r="E341">
            <v>0.64</v>
          </cell>
          <cell r="F341">
            <v>37797</v>
          </cell>
          <cell r="G341">
            <v>0</v>
          </cell>
          <cell r="H341">
            <v>0</v>
          </cell>
          <cell r="I341" t="str">
            <v>0          0   .</v>
          </cell>
          <cell r="J341">
            <v>0</v>
          </cell>
          <cell r="K341">
            <v>0</v>
          </cell>
          <cell r="L341">
            <v>2003</v>
          </cell>
          <cell r="M341" t="str">
            <v>No Trade</v>
          </cell>
          <cell r="N341" t="str">
            <v/>
          </cell>
          <cell r="O341" t="str">
            <v/>
          </cell>
          <cell r="P341" t="str">
            <v/>
          </cell>
        </row>
        <row r="342">
          <cell r="A342" t="str">
            <v>GO</v>
          </cell>
          <cell r="B342">
            <v>7</v>
          </cell>
          <cell r="C342">
            <v>3</v>
          </cell>
          <cell r="D342" t="str">
            <v>P</v>
          </cell>
          <cell r="E342">
            <v>0.65</v>
          </cell>
          <cell r="F342">
            <v>37797</v>
          </cell>
          <cell r="G342">
            <v>1.9900000000000001E-2</v>
          </cell>
          <cell r="H342">
            <v>2.1999999999999999E-2</v>
          </cell>
          <cell r="I342" t="str">
            <v>9          0   .</v>
          </cell>
          <cell r="J342">
            <v>0</v>
          </cell>
          <cell r="K342">
            <v>0</v>
          </cell>
          <cell r="L342">
            <v>2003</v>
          </cell>
          <cell r="M342" t="str">
            <v>No Trade</v>
          </cell>
          <cell r="N342" t="str">
            <v/>
          </cell>
          <cell r="O342" t="str">
            <v/>
          </cell>
          <cell r="P342" t="str">
            <v/>
          </cell>
        </row>
        <row r="343">
          <cell r="A343" t="str">
            <v>GO</v>
          </cell>
          <cell r="B343">
            <v>7</v>
          </cell>
          <cell r="C343">
            <v>3</v>
          </cell>
          <cell r="D343" t="str">
            <v>P</v>
          </cell>
          <cell r="E343">
            <v>0.7</v>
          </cell>
          <cell r="F343">
            <v>37797</v>
          </cell>
          <cell r="G343">
            <v>7.51E-2</v>
          </cell>
          <cell r="H343">
            <v>7.4999999999999997E-2</v>
          </cell>
          <cell r="I343" t="str">
            <v>1          0   .</v>
          </cell>
          <cell r="J343">
            <v>0</v>
          </cell>
          <cell r="K343">
            <v>0</v>
          </cell>
          <cell r="L343">
            <v>2003</v>
          </cell>
          <cell r="M343" t="str">
            <v>No Trade</v>
          </cell>
          <cell r="N343" t="str">
            <v/>
          </cell>
          <cell r="O343" t="str">
            <v/>
          </cell>
          <cell r="P343" t="str">
            <v/>
          </cell>
        </row>
        <row r="344">
          <cell r="A344" t="str">
            <v>GO</v>
          </cell>
          <cell r="B344">
            <v>7</v>
          </cell>
          <cell r="C344">
            <v>3</v>
          </cell>
          <cell r="D344" t="str">
            <v>C</v>
          </cell>
          <cell r="E344">
            <v>0.77</v>
          </cell>
          <cell r="F344">
            <v>37797</v>
          </cell>
          <cell r="G344">
            <v>8.1799999999999998E-2</v>
          </cell>
          <cell r="H344">
            <v>7.2999999999999995E-2</v>
          </cell>
          <cell r="I344" t="str">
            <v>4          0   .</v>
          </cell>
          <cell r="J344">
            <v>0</v>
          </cell>
          <cell r="K344">
            <v>0</v>
          </cell>
          <cell r="L344">
            <v>2003</v>
          </cell>
          <cell r="M344" t="str">
            <v>No Trade</v>
          </cell>
          <cell r="N344" t="str">
            <v/>
          </cell>
          <cell r="O344" t="str">
            <v/>
          </cell>
          <cell r="P344" t="str">
            <v/>
          </cell>
        </row>
        <row r="345">
          <cell r="A345" t="str">
            <v>GO</v>
          </cell>
          <cell r="B345">
            <v>7</v>
          </cell>
          <cell r="C345">
            <v>3</v>
          </cell>
          <cell r="D345" t="str">
            <v>P</v>
          </cell>
          <cell r="E345">
            <v>0.77</v>
          </cell>
          <cell r="F345">
            <v>37797</v>
          </cell>
          <cell r="G345">
            <v>6.4399999999999999E-2</v>
          </cell>
          <cell r="H345">
            <v>7.0999999999999994E-2</v>
          </cell>
          <cell r="I345" t="str">
            <v>0          0   .</v>
          </cell>
          <cell r="J345">
            <v>0</v>
          </cell>
          <cell r="K345">
            <v>0</v>
          </cell>
          <cell r="L345">
            <v>2003</v>
          </cell>
          <cell r="M345" t="str">
            <v>No Trade</v>
          </cell>
          <cell r="N345" t="str">
            <v/>
          </cell>
          <cell r="O345" t="str">
            <v/>
          </cell>
          <cell r="P345" t="str">
            <v/>
          </cell>
        </row>
        <row r="346">
          <cell r="A346" t="str">
            <v>GO</v>
          </cell>
          <cell r="B346">
            <v>7</v>
          </cell>
          <cell r="C346">
            <v>3</v>
          </cell>
          <cell r="D346" t="str">
            <v>C</v>
          </cell>
          <cell r="E346">
            <v>0.79</v>
          </cell>
          <cell r="F346">
            <v>37797</v>
          </cell>
          <cell r="G346">
            <v>7.2499999999999995E-2</v>
          </cell>
          <cell r="H346">
            <v>6.5000000000000002E-2</v>
          </cell>
          <cell r="I346" t="str">
            <v>3         50   .</v>
          </cell>
          <cell r="J346">
            <v>0</v>
          </cell>
          <cell r="K346">
            <v>0</v>
          </cell>
          <cell r="L346">
            <v>2003</v>
          </cell>
          <cell r="M346" t="str">
            <v>No Trade</v>
          </cell>
          <cell r="N346" t="str">
            <v/>
          </cell>
          <cell r="O346" t="str">
            <v/>
          </cell>
          <cell r="P346" t="str">
            <v/>
          </cell>
        </row>
        <row r="347">
          <cell r="A347" t="str">
            <v>GO</v>
          </cell>
          <cell r="B347">
            <v>7</v>
          </cell>
          <cell r="C347">
            <v>3</v>
          </cell>
          <cell r="D347" t="str">
            <v>P</v>
          </cell>
          <cell r="E347">
            <v>0.79</v>
          </cell>
          <cell r="F347">
            <v>37797</v>
          </cell>
          <cell r="G347">
            <v>7.4800000000000005E-2</v>
          </cell>
          <cell r="H347">
            <v>8.2000000000000003E-2</v>
          </cell>
          <cell r="I347" t="str">
            <v>9         50   .</v>
          </cell>
          <cell r="J347">
            <v>0</v>
          </cell>
          <cell r="K347">
            <v>0</v>
          </cell>
          <cell r="L347">
            <v>2003</v>
          </cell>
          <cell r="M347" t="str">
            <v>No Trade</v>
          </cell>
          <cell r="N347" t="str">
            <v/>
          </cell>
          <cell r="O347" t="str">
            <v/>
          </cell>
          <cell r="P347" t="str">
            <v/>
          </cell>
        </row>
        <row r="348">
          <cell r="A348" t="str">
            <v>GO</v>
          </cell>
          <cell r="B348">
            <v>7</v>
          </cell>
          <cell r="C348">
            <v>3</v>
          </cell>
          <cell r="D348" t="str">
            <v>C</v>
          </cell>
          <cell r="E348">
            <v>0.8</v>
          </cell>
          <cell r="F348">
            <v>37797</v>
          </cell>
          <cell r="G348">
            <v>6.8500000000000005E-2</v>
          </cell>
          <cell r="H348">
            <v>6.0999999999999999E-2</v>
          </cell>
          <cell r="I348" t="str">
            <v>6          0   .</v>
          </cell>
          <cell r="J348">
            <v>0</v>
          </cell>
          <cell r="K348">
            <v>0</v>
          </cell>
          <cell r="L348">
            <v>2003</v>
          </cell>
          <cell r="M348" t="str">
            <v>No Trade</v>
          </cell>
          <cell r="N348" t="str">
            <v/>
          </cell>
          <cell r="O348" t="str">
            <v/>
          </cell>
          <cell r="P348" t="str">
            <v/>
          </cell>
        </row>
        <row r="349">
          <cell r="A349" t="str">
            <v>GO</v>
          </cell>
          <cell r="B349">
            <v>7</v>
          </cell>
          <cell r="C349">
            <v>3</v>
          </cell>
          <cell r="D349" t="str">
            <v>C</v>
          </cell>
          <cell r="E349">
            <v>0.83</v>
          </cell>
          <cell r="F349">
            <v>37797</v>
          </cell>
          <cell r="G349">
            <v>5.7599999999999998E-2</v>
          </cell>
          <cell r="H349">
            <v>5.0999999999999997E-2</v>
          </cell>
          <cell r="I349" t="str">
            <v>6          0   .</v>
          </cell>
          <cell r="J349">
            <v>0</v>
          </cell>
          <cell r="K349">
            <v>0</v>
          </cell>
          <cell r="L349">
            <v>2003</v>
          </cell>
          <cell r="M349" t="str">
            <v>No Trade</v>
          </cell>
          <cell r="N349" t="str">
            <v/>
          </cell>
          <cell r="O349" t="str">
            <v/>
          </cell>
          <cell r="P349" t="str">
            <v/>
          </cell>
        </row>
        <row r="350">
          <cell r="A350" t="str">
            <v>GO</v>
          </cell>
          <cell r="B350">
            <v>7</v>
          </cell>
          <cell r="C350">
            <v>3</v>
          </cell>
          <cell r="D350" t="str">
            <v>C</v>
          </cell>
          <cell r="E350">
            <v>0.86</v>
          </cell>
          <cell r="F350">
            <v>37797</v>
          </cell>
          <cell r="G350">
            <v>4.8399999999999999E-2</v>
          </cell>
          <cell r="H350">
            <v>4.2999999999999997E-2</v>
          </cell>
          <cell r="I350" t="str">
            <v>2          0   .</v>
          </cell>
          <cell r="J350">
            <v>0</v>
          </cell>
          <cell r="K350">
            <v>0</v>
          </cell>
          <cell r="L350">
            <v>2003</v>
          </cell>
          <cell r="M350" t="str">
            <v>No Trade</v>
          </cell>
          <cell r="N350" t="str">
            <v/>
          </cell>
          <cell r="O350" t="str">
            <v/>
          </cell>
          <cell r="P350" t="str">
            <v/>
          </cell>
        </row>
        <row r="351">
          <cell r="A351" t="str">
            <v>GO</v>
          </cell>
          <cell r="B351">
            <v>8</v>
          </cell>
          <cell r="C351">
            <v>3</v>
          </cell>
          <cell r="D351" t="str">
            <v>C</v>
          </cell>
          <cell r="E351">
            <v>0.7</v>
          </cell>
          <cell r="F351">
            <v>37830</v>
          </cell>
          <cell r="G351">
            <v>0</v>
          </cell>
          <cell r="H351">
            <v>0</v>
          </cell>
          <cell r="I351" t="str">
            <v>0          0   .</v>
          </cell>
          <cell r="J351">
            <v>0</v>
          </cell>
          <cell r="K351">
            <v>0</v>
          </cell>
          <cell r="L351">
            <v>2003</v>
          </cell>
          <cell r="M351" t="str">
            <v>No Trade</v>
          </cell>
          <cell r="N351" t="str">
            <v/>
          </cell>
          <cell r="O351" t="str">
            <v/>
          </cell>
          <cell r="P351" t="str">
            <v/>
          </cell>
        </row>
        <row r="352">
          <cell r="A352" t="str">
            <v>GO</v>
          </cell>
          <cell r="B352">
            <v>8</v>
          </cell>
          <cell r="C352">
            <v>3</v>
          </cell>
          <cell r="D352" t="str">
            <v>C</v>
          </cell>
          <cell r="E352">
            <v>0.76</v>
          </cell>
          <cell r="F352">
            <v>37830</v>
          </cell>
          <cell r="G352">
            <v>7.8899999999999998E-2</v>
          </cell>
          <cell r="H352">
            <v>7.0999999999999994E-2</v>
          </cell>
          <cell r="I352" t="str">
            <v>2          0   .</v>
          </cell>
          <cell r="J352">
            <v>0</v>
          </cell>
          <cell r="K352">
            <v>0</v>
          </cell>
          <cell r="L352">
            <v>2003</v>
          </cell>
          <cell r="M352" t="str">
            <v>No Trade</v>
          </cell>
          <cell r="N352" t="str">
            <v/>
          </cell>
          <cell r="O352" t="str">
            <v/>
          </cell>
          <cell r="P352" t="str">
            <v/>
          </cell>
        </row>
        <row r="353">
          <cell r="A353" t="str">
            <v>GO</v>
          </cell>
          <cell r="B353">
            <v>8</v>
          </cell>
          <cell r="C353">
            <v>3</v>
          </cell>
          <cell r="D353" t="str">
            <v>P</v>
          </cell>
          <cell r="E353">
            <v>0.76</v>
          </cell>
          <cell r="F353">
            <v>37830</v>
          </cell>
          <cell r="G353">
            <v>7.22E-2</v>
          </cell>
          <cell r="H353">
            <v>7.9000000000000001E-2</v>
          </cell>
          <cell r="I353" t="str">
            <v>3          0   .</v>
          </cell>
          <cell r="J353">
            <v>0</v>
          </cell>
          <cell r="K353">
            <v>0</v>
          </cell>
          <cell r="L353">
            <v>2003</v>
          </cell>
          <cell r="M353" t="str">
            <v>No Trade</v>
          </cell>
          <cell r="N353" t="str">
            <v/>
          </cell>
          <cell r="O353" t="str">
            <v/>
          </cell>
          <cell r="P353" t="str">
            <v/>
          </cell>
        </row>
        <row r="354">
          <cell r="A354" t="str">
            <v>GO</v>
          </cell>
          <cell r="B354">
            <v>8</v>
          </cell>
          <cell r="C354">
            <v>3</v>
          </cell>
          <cell r="D354" t="str">
            <v>C</v>
          </cell>
          <cell r="E354">
            <v>0.78</v>
          </cell>
          <cell r="F354">
            <v>37830</v>
          </cell>
          <cell r="G354">
            <v>0</v>
          </cell>
          <cell r="H354">
            <v>0</v>
          </cell>
          <cell r="I354" t="str">
            <v>0          0   .</v>
          </cell>
          <cell r="J354">
            <v>0</v>
          </cell>
          <cell r="K354">
            <v>0</v>
          </cell>
          <cell r="L354">
            <v>2003</v>
          </cell>
          <cell r="M354" t="str">
            <v>No Trade</v>
          </cell>
          <cell r="N354" t="str">
            <v/>
          </cell>
          <cell r="O354" t="str">
            <v/>
          </cell>
          <cell r="P354" t="str">
            <v/>
          </cell>
        </row>
        <row r="355">
          <cell r="A355" t="str">
            <v>GO</v>
          </cell>
          <cell r="B355">
            <v>9</v>
          </cell>
          <cell r="C355">
            <v>3</v>
          </cell>
          <cell r="D355" t="str">
            <v>C</v>
          </cell>
          <cell r="E355">
            <v>0.74</v>
          </cell>
          <cell r="F355">
            <v>37859</v>
          </cell>
          <cell r="G355">
            <v>7.6100000000000001E-2</v>
          </cell>
          <cell r="H355">
            <v>6.8000000000000005E-2</v>
          </cell>
          <cell r="I355" t="str">
            <v>8          0   .</v>
          </cell>
          <cell r="J355">
            <v>0</v>
          </cell>
          <cell r="K355">
            <v>0</v>
          </cell>
          <cell r="L355">
            <v>2003</v>
          </cell>
          <cell r="M355" t="str">
            <v>No Trade</v>
          </cell>
          <cell r="N355" t="str">
            <v/>
          </cell>
          <cell r="O355" t="str">
            <v/>
          </cell>
          <cell r="P355" t="str">
            <v/>
          </cell>
        </row>
        <row r="356">
          <cell r="A356" t="str">
            <v>GO</v>
          </cell>
          <cell r="B356">
            <v>9</v>
          </cell>
          <cell r="C356">
            <v>3</v>
          </cell>
          <cell r="D356" t="str">
            <v>P</v>
          </cell>
          <cell r="E356">
            <v>0.74</v>
          </cell>
          <cell r="F356">
            <v>37859</v>
          </cell>
          <cell r="G356">
            <v>7.6100000000000001E-2</v>
          </cell>
          <cell r="H356">
            <v>8.3000000000000004E-2</v>
          </cell>
          <cell r="I356" t="str">
            <v>4          0   .</v>
          </cell>
          <cell r="J356">
            <v>0</v>
          </cell>
          <cell r="K356">
            <v>0</v>
          </cell>
          <cell r="L356">
            <v>2003</v>
          </cell>
          <cell r="M356" t="str">
            <v>No Trade</v>
          </cell>
          <cell r="N356" t="str">
            <v/>
          </cell>
          <cell r="O356" t="str">
            <v/>
          </cell>
          <cell r="P356" t="str">
            <v/>
          </cell>
        </row>
        <row r="357">
          <cell r="A357" t="str">
            <v>GO</v>
          </cell>
          <cell r="B357">
            <v>9</v>
          </cell>
          <cell r="C357">
            <v>3</v>
          </cell>
          <cell r="D357" t="str">
            <v>C</v>
          </cell>
          <cell r="E357">
            <v>0.84</v>
          </cell>
          <cell r="F357">
            <v>37859</v>
          </cell>
          <cell r="G357">
            <v>4.3700000000000003E-2</v>
          </cell>
          <cell r="H357">
            <v>3.9E-2</v>
          </cell>
          <cell r="I357" t="str">
            <v>0          0   .</v>
          </cell>
          <cell r="J357">
            <v>0</v>
          </cell>
          <cell r="K357">
            <v>0</v>
          </cell>
          <cell r="L357">
            <v>2003</v>
          </cell>
          <cell r="M357" t="str">
            <v>No Trade</v>
          </cell>
          <cell r="N357" t="str">
            <v/>
          </cell>
          <cell r="O357" t="str">
            <v/>
          </cell>
          <cell r="P357" t="str">
            <v/>
          </cell>
        </row>
        <row r="358">
          <cell r="A358" t="str">
            <v>GO</v>
          </cell>
          <cell r="B358">
            <v>11</v>
          </cell>
          <cell r="C358">
            <v>3</v>
          </cell>
          <cell r="D358" t="str">
            <v>C</v>
          </cell>
          <cell r="E358">
            <v>0.66</v>
          </cell>
          <cell r="F358">
            <v>37922</v>
          </cell>
          <cell r="G358">
            <v>8.5400000000000004E-2</v>
          </cell>
          <cell r="H358">
            <v>7.5999999999999998E-2</v>
          </cell>
          <cell r="I358" t="str">
            <v>9          0   .</v>
          </cell>
          <cell r="J358">
            <v>0</v>
          </cell>
          <cell r="K358">
            <v>0</v>
          </cell>
          <cell r="L358">
            <v>2003</v>
          </cell>
          <cell r="M358" t="str">
            <v>No Trade</v>
          </cell>
          <cell r="N358" t="str">
            <v/>
          </cell>
          <cell r="O358" t="str">
            <v/>
          </cell>
          <cell r="P358" t="str">
            <v/>
          </cell>
        </row>
        <row r="359">
          <cell r="A359" t="str">
            <v>GO</v>
          </cell>
          <cell r="B359">
            <v>11</v>
          </cell>
          <cell r="C359">
            <v>3</v>
          </cell>
          <cell r="D359" t="str">
            <v>P</v>
          </cell>
          <cell r="E359">
            <v>0.66</v>
          </cell>
          <cell r="F359">
            <v>37922</v>
          </cell>
          <cell r="G359">
            <v>5.6000000000000001E-2</v>
          </cell>
          <cell r="H359">
            <v>6.0999999999999999E-2</v>
          </cell>
          <cell r="I359" t="str">
            <v>5          0   .</v>
          </cell>
          <cell r="J359">
            <v>0</v>
          </cell>
          <cell r="K359">
            <v>0</v>
          </cell>
          <cell r="L359">
            <v>2003</v>
          </cell>
          <cell r="M359" t="str">
            <v>No Trade</v>
          </cell>
          <cell r="N359" t="str">
            <v/>
          </cell>
          <cell r="O359" t="str">
            <v/>
          </cell>
          <cell r="P359" t="str">
            <v/>
          </cell>
        </row>
        <row r="360">
          <cell r="A360" t="str">
            <v>IA</v>
          </cell>
          <cell r="B360">
            <v>1</v>
          </cell>
          <cell r="C360">
            <v>3</v>
          </cell>
          <cell r="D360" t="str">
            <v>C</v>
          </cell>
          <cell r="E360">
            <v>0.04</v>
          </cell>
          <cell r="F360">
            <v>37616</v>
          </cell>
          <cell r="G360">
            <v>7.0000000000000007E-2</v>
          </cell>
          <cell r="H360">
            <v>0.09</v>
          </cell>
          <cell r="I360" t="str">
            <v>0          0</v>
          </cell>
          <cell r="J360">
            <v>0</v>
          </cell>
          <cell r="K360">
            <v>0</v>
          </cell>
          <cell r="L360">
            <v>2003</v>
          </cell>
          <cell r="M360" t="str">
            <v>No Trade</v>
          </cell>
          <cell r="N360" t="str">
            <v/>
          </cell>
          <cell r="O360" t="str">
            <v/>
          </cell>
          <cell r="P360" t="str">
            <v/>
          </cell>
        </row>
        <row r="361">
          <cell r="A361" t="str">
            <v>IA</v>
          </cell>
          <cell r="B361">
            <v>1</v>
          </cell>
          <cell r="C361">
            <v>3</v>
          </cell>
          <cell r="D361" t="str">
            <v>P</v>
          </cell>
          <cell r="E361">
            <v>0.04</v>
          </cell>
          <cell r="F361">
            <v>37616</v>
          </cell>
          <cell r="G361">
            <v>7.0000000000000007E-2</v>
          </cell>
          <cell r="H361">
            <v>0.09</v>
          </cell>
          <cell r="I361" t="str">
            <v>0          0</v>
          </cell>
          <cell r="J361">
            <v>0</v>
          </cell>
          <cell r="K361">
            <v>0</v>
          </cell>
          <cell r="L361">
            <v>2003</v>
          </cell>
          <cell r="M361" t="str">
            <v>No Trade</v>
          </cell>
          <cell r="N361" t="str">
            <v/>
          </cell>
          <cell r="O361" t="str">
            <v/>
          </cell>
          <cell r="P361" t="str">
            <v/>
          </cell>
        </row>
        <row r="362">
          <cell r="A362" t="str">
            <v>IA</v>
          </cell>
          <cell r="B362">
            <v>3</v>
          </cell>
          <cell r="C362">
            <v>3</v>
          </cell>
          <cell r="D362" t="str">
            <v>P</v>
          </cell>
          <cell r="E362">
            <v>0</v>
          </cell>
          <cell r="F362">
            <v>37677</v>
          </cell>
          <cell r="G362">
            <v>0.06</v>
          </cell>
          <cell r="H362">
            <v>7.0000000000000007E-2</v>
          </cell>
          <cell r="I362" t="str">
            <v>0          0</v>
          </cell>
          <cell r="J362">
            <v>0</v>
          </cell>
          <cell r="K362">
            <v>0</v>
          </cell>
          <cell r="L362">
            <v>2003</v>
          </cell>
          <cell r="M362" t="str">
            <v>No Trade</v>
          </cell>
          <cell r="N362" t="str">
            <v/>
          </cell>
          <cell r="O362" t="str">
            <v/>
          </cell>
          <cell r="P362" t="str">
            <v/>
          </cell>
        </row>
        <row r="363">
          <cell r="A363" t="str">
            <v>IA</v>
          </cell>
          <cell r="B363">
            <v>3</v>
          </cell>
          <cell r="C363">
            <v>3</v>
          </cell>
          <cell r="D363" t="str">
            <v>P</v>
          </cell>
          <cell r="E363">
            <v>5.0000000000000001E-3</v>
          </cell>
          <cell r="F363">
            <v>37677</v>
          </cell>
          <cell r="G363">
            <v>6.5000000000000002E-2</v>
          </cell>
          <cell r="H363">
            <v>7.0000000000000007E-2</v>
          </cell>
          <cell r="I363" t="str">
            <v>5          0</v>
          </cell>
          <cell r="J363">
            <v>0</v>
          </cell>
          <cell r="K363">
            <v>0</v>
          </cell>
          <cell r="L363">
            <v>2003</v>
          </cell>
          <cell r="M363" t="str">
            <v>No Trade</v>
          </cell>
          <cell r="N363" t="str">
            <v/>
          </cell>
          <cell r="O363" t="str">
            <v/>
          </cell>
          <cell r="P363" t="str">
            <v/>
          </cell>
        </row>
        <row r="364">
          <cell r="A364" t="str">
            <v>IA</v>
          </cell>
          <cell r="B364">
            <v>3</v>
          </cell>
          <cell r="C364">
            <v>3</v>
          </cell>
          <cell r="D364" t="str">
            <v>C</v>
          </cell>
          <cell r="E364">
            <v>0.02</v>
          </cell>
          <cell r="F364">
            <v>37677</v>
          </cell>
          <cell r="G364">
            <v>0</v>
          </cell>
          <cell r="H364">
            <v>0</v>
          </cell>
          <cell r="I364" t="str">
            <v>0          0</v>
          </cell>
          <cell r="J364">
            <v>0</v>
          </cell>
          <cell r="K364">
            <v>0</v>
          </cell>
          <cell r="L364">
            <v>2003</v>
          </cell>
          <cell r="M364" t="str">
            <v>No Trade</v>
          </cell>
          <cell r="N364" t="str">
            <v/>
          </cell>
          <cell r="O364" t="str">
            <v/>
          </cell>
          <cell r="P364" t="str">
            <v/>
          </cell>
        </row>
        <row r="365">
          <cell r="A365" t="str">
            <v>IA</v>
          </cell>
          <cell r="B365">
            <v>3</v>
          </cell>
          <cell r="C365">
            <v>3</v>
          </cell>
          <cell r="D365" t="str">
            <v>C</v>
          </cell>
          <cell r="E365">
            <v>0.05</v>
          </cell>
          <cell r="F365">
            <v>37677</v>
          </cell>
          <cell r="G365">
            <v>0.22</v>
          </cell>
          <cell r="H365">
            <v>0.22</v>
          </cell>
          <cell r="I365" t="str">
            <v>0          0</v>
          </cell>
          <cell r="J365">
            <v>0</v>
          </cell>
          <cell r="K365">
            <v>0</v>
          </cell>
          <cell r="L365">
            <v>2003</v>
          </cell>
          <cell r="M365" t="str">
            <v>No Trade</v>
          </cell>
          <cell r="N365" t="str">
            <v/>
          </cell>
          <cell r="O365" t="str">
            <v/>
          </cell>
          <cell r="P365" t="str">
            <v/>
          </cell>
        </row>
        <row r="366">
          <cell r="A366" t="str">
            <v>IA</v>
          </cell>
          <cell r="B366">
            <v>3</v>
          </cell>
          <cell r="C366">
            <v>3</v>
          </cell>
          <cell r="D366" t="str">
            <v>P</v>
          </cell>
          <cell r="E366">
            <v>0.05</v>
          </cell>
          <cell r="F366">
            <v>37677</v>
          </cell>
          <cell r="G366">
            <v>0.08</v>
          </cell>
          <cell r="H366">
            <v>0.09</v>
          </cell>
          <cell r="I366" t="str">
            <v>0          0</v>
          </cell>
          <cell r="J366">
            <v>0</v>
          </cell>
          <cell r="K366">
            <v>0</v>
          </cell>
          <cell r="L366">
            <v>2003</v>
          </cell>
          <cell r="M366" t="str">
            <v>No Trade</v>
          </cell>
          <cell r="N366" t="str">
            <v/>
          </cell>
          <cell r="O366" t="str">
            <v/>
          </cell>
          <cell r="P366" t="str">
            <v/>
          </cell>
        </row>
        <row r="367">
          <cell r="A367" t="str">
            <v>IA</v>
          </cell>
          <cell r="B367">
            <v>3</v>
          </cell>
          <cell r="C367">
            <v>3</v>
          </cell>
          <cell r="D367" t="str">
            <v>C</v>
          </cell>
          <cell r="E367">
            <v>0.1</v>
          </cell>
          <cell r="F367">
            <v>37677</v>
          </cell>
          <cell r="G367">
            <v>0.115</v>
          </cell>
          <cell r="H367">
            <v>0.12</v>
          </cell>
          <cell r="I367" t="str">
            <v>5          0</v>
          </cell>
          <cell r="J367">
            <v>0</v>
          </cell>
          <cell r="K367">
            <v>0</v>
          </cell>
          <cell r="L367">
            <v>2003</v>
          </cell>
          <cell r="M367" t="str">
            <v>No Trade</v>
          </cell>
          <cell r="N367" t="str">
            <v/>
          </cell>
          <cell r="O367" t="str">
            <v/>
          </cell>
          <cell r="P367" t="str">
            <v/>
          </cell>
        </row>
        <row r="368">
          <cell r="A368" t="str">
            <v>IA</v>
          </cell>
          <cell r="B368">
            <v>3</v>
          </cell>
          <cell r="C368">
            <v>3</v>
          </cell>
          <cell r="D368" t="str">
            <v>C</v>
          </cell>
          <cell r="E368">
            <v>0.19</v>
          </cell>
          <cell r="F368">
            <v>37677</v>
          </cell>
          <cell r="G368">
            <v>0</v>
          </cell>
          <cell r="H368">
            <v>0</v>
          </cell>
          <cell r="I368" t="str">
            <v>0          0</v>
          </cell>
          <cell r="J368">
            <v>0</v>
          </cell>
          <cell r="K368">
            <v>0</v>
          </cell>
          <cell r="L368">
            <v>2003</v>
          </cell>
          <cell r="M368" t="str">
            <v>No Trade</v>
          </cell>
          <cell r="N368" t="str">
            <v/>
          </cell>
          <cell r="O368" t="str">
            <v/>
          </cell>
          <cell r="P368" t="str">
            <v/>
          </cell>
        </row>
        <row r="369">
          <cell r="A369" t="str">
            <v>IA</v>
          </cell>
          <cell r="B369">
            <v>3</v>
          </cell>
          <cell r="C369">
            <v>3</v>
          </cell>
          <cell r="D369" t="str">
            <v>C</v>
          </cell>
          <cell r="E369">
            <v>0.2</v>
          </cell>
          <cell r="F369">
            <v>37677</v>
          </cell>
          <cell r="G369">
            <v>7.0000000000000007E-2</v>
          </cell>
          <cell r="H369">
            <v>7.0000000000000007E-2</v>
          </cell>
          <cell r="I369" t="str">
            <v>5          0</v>
          </cell>
          <cell r="J369">
            <v>0</v>
          </cell>
          <cell r="K369">
            <v>0</v>
          </cell>
          <cell r="L369">
            <v>2003</v>
          </cell>
          <cell r="M369" t="str">
            <v>No Trade</v>
          </cell>
          <cell r="N369" t="str">
            <v/>
          </cell>
          <cell r="O369" t="str">
            <v/>
          </cell>
          <cell r="P369" t="str">
            <v/>
          </cell>
        </row>
        <row r="370">
          <cell r="A370" t="str">
            <v>IA</v>
          </cell>
          <cell r="B370">
            <v>3</v>
          </cell>
          <cell r="C370">
            <v>3</v>
          </cell>
          <cell r="D370" t="str">
            <v>C</v>
          </cell>
          <cell r="E370">
            <v>0.5</v>
          </cell>
          <cell r="F370">
            <v>37677</v>
          </cell>
          <cell r="G370">
            <v>5.0000000000000001E-3</v>
          </cell>
          <cell r="H370">
            <v>0.01</v>
          </cell>
          <cell r="I370" t="str">
            <v>0          0</v>
          </cell>
          <cell r="J370">
            <v>0</v>
          </cell>
          <cell r="K370">
            <v>0</v>
          </cell>
          <cell r="L370">
            <v>2003</v>
          </cell>
          <cell r="M370" t="str">
            <v>No Trade</v>
          </cell>
          <cell r="N370" t="str">
            <v/>
          </cell>
          <cell r="O370" t="str">
            <v/>
          </cell>
          <cell r="P370" t="str">
            <v/>
          </cell>
        </row>
        <row r="371">
          <cell r="A371" t="str">
            <v>LO</v>
          </cell>
          <cell r="B371">
            <v>1</v>
          </cell>
          <cell r="C371">
            <v>3</v>
          </cell>
          <cell r="D371" t="str">
            <v>C</v>
          </cell>
          <cell r="E371">
            <v>5</v>
          </cell>
          <cell r="F371">
            <v>37606</v>
          </cell>
          <cell r="G371">
            <v>0</v>
          </cell>
          <cell r="H371">
            <v>0</v>
          </cell>
          <cell r="I371" t="str">
            <v>0          0</v>
          </cell>
          <cell r="J371">
            <v>0</v>
          </cell>
          <cell r="K371">
            <v>0</v>
          </cell>
          <cell r="L371">
            <v>2003</v>
          </cell>
          <cell r="M371" t="str">
            <v>No Trade</v>
          </cell>
          <cell r="N371" t="str">
            <v/>
          </cell>
          <cell r="O371" t="str">
            <v/>
          </cell>
          <cell r="P371" t="str">
            <v/>
          </cell>
        </row>
        <row r="372">
          <cell r="A372" t="str">
            <v>LO</v>
          </cell>
          <cell r="B372">
            <v>1</v>
          </cell>
          <cell r="C372">
            <v>3</v>
          </cell>
          <cell r="D372" t="str">
            <v>P</v>
          </cell>
          <cell r="E372">
            <v>13</v>
          </cell>
          <cell r="F372">
            <v>37606</v>
          </cell>
          <cell r="G372">
            <v>0.01</v>
          </cell>
          <cell r="H372">
            <v>0</v>
          </cell>
          <cell r="I372" t="str">
            <v>1          0</v>
          </cell>
          <cell r="J372">
            <v>0</v>
          </cell>
          <cell r="K372">
            <v>0</v>
          </cell>
          <cell r="L372">
            <v>2003</v>
          </cell>
          <cell r="M372" t="str">
            <v>No Trade</v>
          </cell>
          <cell r="N372" t="str">
            <v/>
          </cell>
          <cell r="O372" t="str">
            <v/>
          </cell>
          <cell r="P372" t="str">
            <v/>
          </cell>
        </row>
        <row r="373">
          <cell r="A373" t="str">
            <v>LO</v>
          </cell>
          <cell r="B373">
            <v>1</v>
          </cell>
          <cell r="C373">
            <v>3</v>
          </cell>
          <cell r="D373" t="str">
            <v>P</v>
          </cell>
          <cell r="E373">
            <v>14</v>
          </cell>
          <cell r="F373">
            <v>37606</v>
          </cell>
          <cell r="G373">
            <v>0.01</v>
          </cell>
          <cell r="H373">
            <v>0</v>
          </cell>
          <cell r="I373" t="str">
            <v>1          0</v>
          </cell>
          <cell r="J373">
            <v>0</v>
          </cell>
          <cell r="K373">
            <v>0</v>
          </cell>
          <cell r="L373">
            <v>2003</v>
          </cell>
          <cell r="M373" t="str">
            <v>No Trade</v>
          </cell>
          <cell r="N373" t="str">
            <v/>
          </cell>
          <cell r="O373" t="str">
            <v/>
          </cell>
          <cell r="P373" t="str">
            <v/>
          </cell>
        </row>
        <row r="374">
          <cell r="A374" t="str">
            <v>LO</v>
          </cell>
          <cell r="B374">
            <v>1</v>
          </cell>
          <cell r="C374">
            <v>3</v>
          </cell>
          <cell r="D374" t="str">
            <v>P</v>
          </cell>
          <cell r="E374">
            <v>15</v>
          </cell>
          <cell r="F374">
            <v>37606</v>
          </cell>
          <cell r="G374">
            <v>0.01</v>
          </cell>
          <cell r="H374">
            <v>0</v>
          </cell>
          <cell r="I374" t="str">
            <v>1          0</v>
          </cell>
          <cell r="J374">
            <v>0</v>
          </cell>
          <cell r="K374">
            <v>0</v>
          </cell>
          <cell r="L374">
            <v>2003</v>
          </cell>
          <cell r="M374" t="str">
            <v>No Trade</v>
          </cell>
          <cell r="N374" t="str">
            <v/>
          </cell>
          <cell r="O374" t="str">
            <v/>
          </cell>
          <cell r="P374" t="str">
            <v/>
          </cell>
        </row>
        <row r="375">
          <cell r="A375" t="str">
            <v>LO</v>
          </cell>
          <cell r="B375">
            <v>1</v>
          </cell>
          <cell r="C375">
            <v>3</v>
          </cell>
          <cell r="D375" t="str">
            <v>P</v>
          </cell>
          <cell r="E375">
            <v>16</v>
          </cell>
          <cell r="F375">
            <v>37606</v>
          </cell>
          <cell r="G375">
            <v>0.01</v>
          </cell>
          <cell r="H375">
            <v>0</v>
          </cell>
          <cell r="I375" t="str">
            <v>1          0</v>
          </cell>
          <cell r="J375">
            <v>0</v>
          </cell>
          <cell r="K375">
            <v>0</v>
          </cell>
          <cell r="L375">
            <v>2003</v>
          </cell>
          <cell r="M375" t="str">
            <v>No Trade</v>
          </cell>
          <cell r="N375" t="str">
            <v/>
          </cell>
          <cell r="O375" t="str">
            <v/>
          </cell>
          <cell r="P375" t="str">
            <v/>
          </cell>
        </row>
        <row r="376">
          <cell r="A376" t="str">
            <v>LO</v>
          </cell>
          <cell r="B376">
            <v>1</v>
          </cell>
          <cell r="C376">
            <v>3</v>
          </cell>
          <cell r="D376" t="str">
            <v>P</v>
          </cell>
          <cell r="E376">
            <v>16.5</v>
          </cell>
          <cell r="F376">
            <v>37606</v>
          </cell>
          <cell r="G376">
            <v>0.01</v>
          </cell>
          <cell r="H376">
            <v>0</v>
          </cell>
          <cell r="I376" t="str">
            <v>1          0</v>
          </cell>
          <cell r="J376">
            <v>0</v>
          </cell>
          <cell r="K376">
            <v>0</v>
          </cell>
          <cell r="L376">
            <v>2003</v>
          </cell>
          <cell r="M376" t="str">
            <v>No Trade</v>
          </cell>
          <cell r="N376" t="str">
            <v/>
          </cell>
          <cell r="O376" t="str">
            <v/>
          </cell>
          <cell r="P376" t="str">
            <v/>
          </cell>
        </row>
        <row r="377">
          <cell r="A377" t="str">
            <v>LO</v>
          </cell>
          <cell r="B377">
            <v>1</v>
          </cell>
          <cell r="C377">
            <v>3</v>
          </cell>
          <cell r="D377" t="str">
            <v>P</v>
          </cell>
          <cell r="E377">
            <v>17</v>
          </cell>
          <cell r="F377">
            <v>37606</v>
          </cell>
          <cell r="G377">
            <v>0.01</v>
          </cell>
          <cell r="H377">
            <v>0</v>
          </cell>
          <cell r="I377" t="str">
            <v>1          0</v>
          </cell>
          <cell r="J377">
            <v>0</v>
          </cell>
          <cell r="K377">
            <v>0</v>
          </cell>
          <cell r="L377">
            <v>2003</v>
          </cell>
          <cell r="M377" t="str">
            <v>No Trade</v>
          </cell>
          <cell r="N377" t="str">
            <v/>
          </cell>
          <cell r="O377" t="str">
            <v/>
          </cell>
          <cell r="P377" t="str">
            <v/>
          </cell>
        </row>
        <row r="378">
          <cell r="A378" t="str">
            <v>LO</v>
          </cell>
          <cell r="B378">
            <v>1</v>
          </cell>
          <cell r="C378">
            <v>3</v>
          </cell>
          <cell r="D378" t="str">
            <v>P</v>
          </cell>
          <cell r="E378">
            <v>18</v>
          </cell>
          <cell r="F378">
            <v>37606</v>
          </cell>
          <cell r="G378">
            <v>0.01</v>
          </cell>
          <cell r="H378">
            <v>0</v>
          </cell>
          <cell r="I378" t="str">
            <v>1          0</v>
          </cell>
          <cell r="J378">
            <v>0</v>
          </cell>
          <cell r="K378">
            <v>0</v>
          </cell>
          <cell r="L378">
            <v>2003</v>
          </cell>
          <cell r="M378" t="str">
            <v>No Trade</v>
          </cell>
          <cell r="N378" t="str">
            <v/>
          </cell>
          <cell r="O378" t="str">
            <v/>
          </cell>
          <cell r="P378" t="str">
            <v/>
          </cell>
        </row>
        <row r="379">
          <cell r="A379" t="str">
            <v>LO</v>
          </cell>
          <cell r="B379">
            <v>1</v>
          </cell>
          <cell r="C379">
            <v>3</v>
          </cell>
          <cell r="D379" t="str">
            <v>P</v>
          </cell>
          <cell r="E379">
            <v>18.5</v>
          </cell>
          <cell r="F379">
            <v>37606</v>
          </cell>
          <cell r="G379">
            <v>0.01</v>
          </cell>
          <cell r="H379">
            <v>0</v>
          </cell>
          <cell r="I379" t="str">
            <v>1          0</v>
          </cell>
          <cell r="J379">
            <v>0</v>
          </cell>
          <cell r="K379">
            <v>0</v>
          </cell>
          <cell r="L379">
            <v>2003</v>
          </cell>
          <cell r="M379" t="str">
            <v>No Trade</v>
          </cell>
          <cell r="N379" t="str">
            <v/>
          </cell>
          <cell r="O379" t="str">
            <v/>
          </cell>
          <cell r="P379" t="str">
            <v/>
          </cell>
        </row>
        <row r="380">
          <cell r="A380" t="str">
            <v>LO</v>
          </cell>
          <cell r="B380">
            <v>1</v>
          </cell>
          <cell r="C380">
            <v>3</v>
          </cell>
          <cell r="D380" t="str">
            <v>P</v>
          </cell>
          <cell r="E380">
            <v>19</v>
          </cell>
          <cell r="F380">
            <v>37606</v>
          </cell>
          <cell r="G380">
            <v>0.01</v>
          </cell>
          <cell r="H380">
            <v>0</v>
          </cell>
          <cell r="I380" t="str">
            <v>1          0</v>
          </cell>
          <cell r="J380">
            <v>0</v>
          </cell>
          <cell r="K380">
            <v>0</v>
          </cell>
          <cell r="L380">
            <v>2003</v>
          </cell>
          <cell r="M380" t="str">
            <v>No Trade</v>
          </cell>
          <cell r="N380" t="str">
            <v/>
          </cell>
          <cell r="O380" t="str">
            <v/>
          </cell>
          <cell r="P380" t="str">
            <v/>
          </cell>
        </row>
        <row r="381">
          <cell r="A381" t="str">
            <v>LO</v>
          </cell>
          <cell r="B381">
            <v>1</v>
          </cell>
          <cell r="C381">
            <v>3</v>
          </cell>
          <cell r="D381" t="str">
            <v>C</v>
          </cell>
          <cell r="E381">
            <v>19.5</v>
          </cell>
          <cell r="F381">
            <v>37606</v>
          </cell>
          <cell r="G381">
            <v>0</v>
          </cell>
          <cell r="H381">
            <v>0</v>
          </cell>
          <cell r="I381" t="str">
            <v>0          0</v>
          </cell>
          <cell r="J381">
            <v>0</v>
          </cell>
          <cell r="K381">
            <v>0</v>
          </cell>
          <cell r="L381">
            <v>2003</v>
          </cell>
          <cell r="M381" t="str">
            <v>No Trade</v>
          </cell>
          <cell r="N381" t="str">
            <v/>
          </cell>
          <cell r="O381" t="str">
            <v/>
          </cell>
          <cell r="P381" t="str">
            <v/>
          </cell>
        </row>
        <row r="382">
          <cell r="A382" t="str">
            <v>LO</v>
          </cell>
          <cell r="B382">
            <v>1</v>
          </cell>
          <cell r="C382">
            <v>3</v>
          </cell>
          <cell r="D382" t="str">
            <v>P</v>
          </cell>
          <cell r="E382">
            <v>19.5</v>
          </cell>
          <cell r="F382">
            <v>37606</v>
          </cell>
          <cell r="G382">
            <v>0.01</v>
          </cell>
          <cell r="H382">
            <v>0</v>
          </cell>
          <cell r="I382" t="str">
            <v>1          0</v>
          </cell>
          <cell r="J382">
            <v>0</v>
          </cell>
          <cell r="K382">
            <v>0</v>
          </cell>
          <cell r="L382">
            <v>2003</v>
          </cell>
          <cell r="M382" t="str">
            <v>No Trade</v>
          </cell>
          <cell r="N382" t="str">
            <v/>
          </cell>
          <cell r="O382" t="str">
            <v/>
          </cell>
          <cell r="P382" t="str">
            <v/>
          </cell>
        </row>
        <row r="383">
          <cell r="A383" t="str">
            <v>LO</v>
          </cell>
          <cell r="B383">
            <v>1</v>
          </cell>
          <cell r="C383">
            <v>3</v>
          </cell>
          <cell r="D383" t="str">
            <v>C</v>
          </cell>
          <cell r="E383">
            <v>20</v>
          </cell>
          <cell r="F383">
            <v>37606</v>
          </cell>
          <cell r="G383">
            <v>7.29</v>
          </cell>
          <cell r="H383">
            <v>6.7</v>
          </cell>
          <cell r="I383" t="str">
            <v>1          0</v>
          </cell>
          <cell r="J383">
            <v>0</v>
          </cell>
          <cell r="K383">
            <v>0</v>
          </cell>
          <cell r="L383">
            <v>2003</v>
          </cell>
          <cell r="M383" t="str">
            <v>No Trade</v>
          </cell>
          <cell r="N383" t="str">
            <v/>
          </cell>
          <cell r="O383" t="str">
            <v/>
          </cell>
          <cell r="P383" t="str">
            <v/>
          </cell>
        </row>
        <row r="384">
          <cell r="A384" t="str">
            <v>LO</v>
          </cell>
          <cell r="B384">
            <v>1</v>
          </cell>
          <cell r="C384">
            <v>3</v>
          </cell>
          <cell r="D384" t="str">
            <v>P</v>
          </cell>
          <cell r="E384">
            <v>20</v>
          </cell>
          <cell r="F384">
            <v>37606</v>
          </cell>
          <cell r="G384">
            <v>0.01</v>
          </cell>
          <cell r="H384">
            <v>0</v>
          </cell>
          <cell r="I384" t="str">
            <v>1          0</v>
          </cell>
          <cell r="J384">
            <v>0</v>
          </cell>
          <cell r="K384">
            <v>0</v>
          </cell>
          <cell r="L384">
            <v>2003</v>
          </cell>
          <cell r="M384" t="str">
            <v>No Trade</v>
          </cell>
          <cell r="N384" t="str">
            <v/>
          </cell>
          <cell r="O384" t="str">
            <v/>
          </cell>
          <cell r="P384" t="str">
            <v/>
          </cell>
        </row>
        <row r="385">
          <cell r="A385" t="str">
            <v>LO</v>
          </cell>
          <cell r="B385">
            <v>1</v>
          </cell>
          <cell r="C385">
            <v>3</v>
          </cell>
          <cell r="D385" t="str">
            <v>C</v>
          </cell>
          <cell r="E385">
            <v>20.5</v>
          </cell>
          <cell r="F385">
            <v>37606</v>
          </cell>
          <cell r="G385">
            <v>6.79</v>
          </cell>
          <cell r="H385">
            <v>6.2</v>
          </cell>
          <cell r="I385" t="str">
            <v>1          0</v>
          </cell>
          <cell r="J385">
            <v>0</v>
          </cell>
          <cell r="K385">
            <v>0</v>
          </cell>
          <cell r="L385">
            <v>2003</v>
          </cell>
          <cell r="M385" t="str">
            <v>No Trade</v>
          </cell>
          <cell r="N385" t="str">
            <v/>
          </cell>
          <cell r="O385" t="str">
            <v/>
          </cell>
          <cell r="P385" t="str">
            <v/>
          </cell>
        </row>
        <row r="386">
          <cell r="A386" t="str">
            <v>LO</v>
          </cell>
          <cell r="B386">
            <v>1</v>
          </cell>
          <cell r="C386">
            <v>3</v>
          </cell>
          <cell r="D386" t="str">
            <v>P</v>
          </cell>
          <cell r="E386">
            <v>20.5</v>
          </cell>
          <cell r="F386">
            <v>37606</v>
          </cell>
          <cell r="G386">
            <v>0.01</v>
          </cell>
          <cell r="H386">
            <v>0</v>
          </cell>
          <cell r="I386" t="str">
            <v>1          0</v>
          </cell>
          <cell r="J386">
            <v>0</v>
          </cell>
          <cell r="K386">
            <v>0</v>
          </cell>
          <cell r="L386">
            <v>2003</v>
          </cell>
          <cell r="M386" t="str">
            <v>No Trade</v>
          </cell>
          <cell r="N386" t="str">
            <v/>
          </cell>
          <cell r="O386" t="str">
            <v/>
          </cell>
          <cell r="P386" t="str">
            <v/>
          </cell>
        </row>
        <row r="387">
          <cell r="A387" t="str">
            <v>LO</v>
          </cell>
          <cell r="B387">
            <v>1</v>
          </cell>
          <cell r="C387">
            <v>3</v>
          </cell>
          <cell r="D387" t="str">
            <v>C</v>
          </cell>
          <cell r="E387">
            <v>21</v>
          </cell>
          <cell r="F387">
            <v>37606</v>
          </cell>
          <cell r="G387">
            <v>6.29</v>
          </cell>
          <cell r="H387">
            <v>5.7</v>
          </cell>
          <cell r="I387" t="str">
            <v>1          0</v>
          </cell>
          <cell r="J387">
            <v>0</v>
          </cell>
          <cell r="K387">
            <v>0</v>
          </cell>
          <cell r="L387">
            <v>2003</v>
          </cell>
          <cell r="M387" t="str">
            <v>No Trade</v>
          </cell>
          <cell r="N387" t="str">
            <v/>
          </cell>
          <cell r="O387" t="str">
            <v/>
          </cell>
          <cell r="P387" t="str">
            <v/>
          </cell>
        </row>
        <row r="388">
          <cell r="A388" t="str">
            <v>LO</v>
          </cell>
          <cell r="B388">
            <v>1</v>
          </cell>
          <cell r="C388">
            <v>3</v>
          </cell>
          <cell r="D388" t="str">
            <v>P</v>
          </cell>
          <cell r="E388">
            <v>21</v>
          </cell>
          <cell r="F388">
            <v>37606</v>
          </cell>
          <cell r="G388">
            <v>0.01</v>
          </cell>
          <cell r="H388">
            <v>0</v>
          </cell>
          <cell r="I388" t="str">
            <v>1          0</v>
          </cell>
          <cell r="J388">
            <v>0</v>
          </cell>
          <cell r="K388">
            <v>0</v>
          </cell>
          <cell r="L388">
            <v>2003</v>
          </cell>
          <cell r="M388" t="str">
            <v>No Trade</v>
          </cell>
          <cell r="N388" t="str">
            <v/>
          </cell>
          <cell r="O388" t="str">
            <v/>
          </cell>
          <cell r="P388" t="str">
            <v/>
          </cell>
        </row>
        <row r="389">
          <cell r="A389" t="str">
            <v>LO</v>
          </cell>
          <cell r="B389">
            <v>1</v>
          </cell>
          <cell r="C389">
            <v>3</v>
          </cell>
          <cell r="D389" t="str">
            <v>C</v>
          </cell>
          <cell r="E389">
            <v>21.5</v>
          </cell>
          <cell r="F389">
            <v>37606</v>
          </cell>
          <cell r="G389">
            <v>5.8</v>
          </cell>
          <cell r="H389">
            <v>5.2</v>
          </cell>
          <cell r="I389" t="str">
            <v>2          0</v>
          </cell>
          <cell r="J389">
            <v>0</v>
          </cell>
          <cell r="K389">
            <v>0</v>
          </cell>
          <cell r="L389">
            <v>2003</v>
          </cell>
          <cell r="M389" t="str">
            <v>No Trade</v>
          </cell>
          <cell r="N389" t="str">
            <v/>
          </cell>
          <cell r="O389" t="str">
            <v/>
          </cell>
          <cell r="P389" t="str">
            <v/>
          </cell>
        </row>
        <row r="390">
          <cell r="A390" t="str">
            <v>LO</v>
          </cell>
          <cell r="B390">
            <v>1</v>
          </cell>
          <cell r="C390">
            <v>3</v>
          </cell>
          <cell r="D390" t="str">
            <v>P</v>
          </cell>
          <cell r="E390">
            <v>21.5</v>
          </cell>
          <cell r="F390">
            <v>37606</v>
          </cell>
          <cell r="G390">
            <v>0.01</v>
          </cell>
          <cell r="H390">
            <v>0</v>
          </cell>
          <cell r="I390" t="str">
            <v>2          0</v>
          </cell>
          <cell r="J390">
            <v>0</v>
          </cell>
          <cell r="K390">
            <v>0</v>
          </cell>
          <cell r="L390">
            <v>2003</v>
          </cell>
          <cell r="M390" t="str">
            <v>No Trade</v>
          </cell>
          <cell r="N390" t="str">
            <v/>
          </cell>
          <cell r="O390" t="str">
            <v/>
          </cell>
          <cell r="P390" t="str">
            <v/>
          </cell>
        </row>
        <row r="391">
          <cell r="A391" t="str">
            <v>LO</v>
          </cell>
          <cell r="B391">
            <v>1</v>
          </cell>
          <cell r="C391">
            <v>3</v>
          </cell>
          <cell r="D391" t="str">
            <v>C</v>
          </cell>
          <cell r="E391">
            <v>22</v>
          </cell>
          <cell r="F391">
            <v>37606</v>
          </cell>
          <cell r="G391">
            <v>5.31</v>
          </cell>
          <cell r="H391">
            <v>4.7</v>
          </cell>
          <cell r="I391" t="str">
            <v>3          0</v>
          </cell>
          <cell r="J391">
            <v>0</v>
          </cell>
          <cell r="K391">
            <v>0</v>
          </cell>
          <cell r="L391">
            <v>2003</v>
          </cell>
          <cell r="M391" t="str">
            <v>No Trade</v>
          </cell>
          <cell r="N391" t="str">
            <v/>
          </cell>
          <cell r="O391" t="str">
            <v/>
          </cell>
          <cell r="P391" t="str">
            <v/>
          </cell>
        </row>
        <row r="392">
          <cell r="A392" t="str">
            <v>LO</v>
          </cell>
          <cell r="B392">
            <v>1</v>
          </cell>
          <cell r="C392">
            <v>3</v>
          </cell>
          <cell r="D392" t="str">
            <v>P</v>
          </cell>
          <cell r="E392">
            <v>22</v>
          </cell>
          <cell r="F392">
            <v>37606</v>
          </cell>
          <cell r="G392">
            <v>0.01</v>
          </cell>
          <cell r="H392">
            <v>0</v>
          </cell>
          <cell r="I392" t="str">
            <v>3          0</v>
          </cell>
          <cell r="J392">
            <v>0</v>
          </cell>
          <cell r="K392">
            <v>0</v>
          </cell>
          <cell r="L392">
            <v>2003</v>
          </cell>
          <cell r="M392" t="str">
            <v>No Trade</v>
          </cell>
          <cell r="N392" t="str">
            <v/>
          </cell>
          <cell r="O392" t="str">
            <v/>
          </cell>
          <cell r="P392" t="str">
            <v/>
          </cell>
        </row>
        <row r="393">
          <cell r="A393" t="str">
            <v>LO</v>
          </cell>
          <cell r="B393">
            <v>1</v>
          </cell>
          <cell r="C393">
            <v>3</v>
          </cell>
          <cell r="D393" t="str">
            <v>C</v>
          </cell>
          <cell r="E393">
            <v>22.5</v>
          </cell>
          <cell r="F393">
            <v>37606</v>
          </cell>
          <cell r="G393">
            <v>4.51</v>
          </cell>
          <cell r="H393">
            <v>4.5</v>
          </cell>
          <cell r="I393" t="str">
            <v>1          0</v>
          </cell>
          <cell r="J393">
            <v>0</v>
          </cell>
          <cell r="K393">
            <v>0</v>
          </cell>
          <cell r="L393">
            <v>2003</v>
          </cell>
          <cell r="M393" t="str">
            <v>No Trade</v>
          </cell>
          <cell r="N393" t="str">
            <v/>
          </cell>
          <cell r="O393" t="str">
            <v/>
          </cell>
          <cell r="P393" t="str">
            <v/>
          </cell>
        </row>
        <row r="394">
          <cell r="A394" t="str">
            <v>LO</v>
          </cell>
          <cell r="B394">
            <v>1</v>
          </cell>
          <cell r="C394">
            <v>3</v>
          </cell>
          <cell r="D394" t="str">
            <v>P</v>
          </cell>
          <cell r="E394">
            <v>22.5</v>
          </cell>
          <cell r="F394">
            <v>37606</v>
          </cell>
          <cell r="G394">
            <v>0.02</v>
          </cell>
          <cell r="H394">
            <v>0</v>
          </cell>
          <cell r="I394" t="str">
            <v>4        600</v>
          </cell>
          <cell r="J394">
            <v>0.02</v>
          </cell>
          <cell r="K394">
            <v>0.02</v>
          </cell>
          <cell r="L394">
            <v>2003</v>
          </cell>
          <cell r="M394" t="str">
            <v>No Trade</v>
          </cell>
          <cell r="N394" t="str">
            <v/>
          </cell>
          <cell r="O394" t="str">
            <v/>
          </cell>
          <cell r="P394" t="str">
            <v/>
          </cell>
        </row>
        <row r="395">
          <cell r="A395" t="str">
            <v>LO</v>
          </cell>
          <cell r="B395">
            <v>1</v>
          </cell>
          <cell r="C395">
            <v>3</v>
          </cell>
          <cell r="D395" t="str">
            <v>C</v>
          </cell>
          <cell r="E395">
            <v>23</v>
          </cell>
          <cell r="F395">
            <v>37606</v>
          </cell>
          <cell r="G395">
            <v>4.3099999999999996</v>
          </cell>
          <cell r="H395">
            <v>3.7</v>
          </cell>
          <cell r="I395" t="str">
            <v>5          0</v>
          </cell>
          <cell r="J395">
            <v>0</v>
          </cell>
          <cell r="K395">
            <v>0</v>
          </cell>
          <cell r="L395">
            <v>2003</v>
          </cell>
          <cell r="M395" t="str">
            <v>No Trade</v>
          </cell>
          <cell r="N395" t="str">
            <v/>
          </cell>
          <cell r="O395" t="str">
            <v/>
          </cell>
          <cell r="P395" t="str">
            <v/>
          </cell>
        </row>
        <row r="396">
          <cell r="A396" t="str">
            <v>LO</v>
          </cell>
          <cell r="B396">
            <v>1</v>
          </cell>
          <cell r="C396">
            <v>3</v>
          </cell>
          <cell r="D396" t="str">
            <v>P</v>
          </cell>
          <cell r="E396">
            <v>23</v>
          </cell>
          <cell r="F396">
            <v>37606</v>
          </cell>
          <cell r="G396">
            <v>0.03</v>
          </cell>
          <cell r="H396">
            <v>0</v>
          </cell>
          <cell r="I396" t="str">
            <v>5        695</v>
          </cell>
          <cell r="J396">
            <v>0</v>
          </cell>
          <cell r="K396">
            <v>0</v>
          </cell>
          <cell r="L396">
            <v>2003</v>
          </cell>
          <cell r="M396" t="str">
            <v>No Trade</v>
          </cell>
          <cell r="N396" t="str">
            <v/>
          </cell>
          <cell r="O396" t="str">
            <v/>
          </cell>
          <cell r="P396" t="str">
            <v/>
          </cell>
        </row>
        <row r="397">
          <cell r="A397" t="str">
            <v>LO</v>
          </cell>
          <cell r="B397">
            <v>1</v>
          </cell>
          <cell r="C397">
            <v>3</v>
          </cell>
          <cell r="D397" t="str">
            <v>C</v>
          </cell>
          <cell r="E397">
            <v>23.5</v>
          </cell>
          <cell r="F397">
            <v>37606</v>
          </cell>
          <cell r="G397">
            <v>3.81</v>
          </cell>
          <cell r="H397">
            <v>3.2</v>
          </cell>
          <cell r="I397" t="str">
            <v>6          0</v>
          </cell>
          <cell r="J397">
            <v>0</v>
          </cell>
          <cell r="K397">
            <v>0</v>
          </cell>
          <cell r="L397">
            <v>2003</v>
          </cell>
          <cell r="M397" t="str">
            <v>No Trade</v>
          </cell>
          <cell r="N397" t="str">
            <v/>
          </cell>
          <cell r="O397" t="str">
            <v/>
          </cell>
          <cell r="P397" t="str">
            <v/>
          </cell>
        </row>
        <row r="398">
          <cell r="A398" t="str">
            <v>LO</v>
          </cell>
          <cell r="B398">
            <v>1</v>
          </cell>
          <cell r="C398">
            <v>3</v>
          </cell>
          <cell r="D398" t="str">
            <v>P</v>
          </cell>
          <cell r="E398">
            <v>23.5</v>
          </cell>
          <cell r="F398">
            <v>37606</v>
          </cell>
          <cell r="G398">
            <v>0.03</v>
          </cell>
          <cell r="H398">
            <v>0</v>
          </cell>
          <cell r="I398" t="str">
            <v>5          0</v>
          </cell>
          <cell r="J398">
            <v>0</v>
          </cell>
          <cell r="K398">
            <v>0</v>
          </cell>
          <cell r="L398">
            <v>2003</v>
          </cell>
          <cell r="M398" t="str">
            <v>No Trade</v>
          </cell>
          <cell r="N398" t="str">
            <v/>
          </cell>
          <cell r="O398" t="str">
            <v/>
          </cell>
          <cell r="P398" t="str">
            <v/>
          </cell>
        </row>
        <row r="399">
          <cell r="A399" t="str">
            <v>LO</v>
          </cell>
          <cell r="B399">
            <v>1</v>
          </cell>
          <cell r="C399">
            <v>3</v>
          </cell>
          <cell r="D399" t="str">
            <v>C</v>
          </cell>
          <cell r="E399">
            <v>24</v>
          </cell>
          <cell r="F399">
            <v>37606</v>
          </cell>
          <cell r="G399">
            <v>3.32</v>
          </cell>
          <cell r="H399">
            <v>2.7</v>
          </cell>
          <cell r="I399" t="str">
            <v>8          0</v>
          </cell>
          <cell r="J399">
            <v>0</v>
          </cell>
          <cell r="K399">
            <v>0</v>
          </cell>
          <cell r="L399">
            <v>2003</v>
          </cell>
          <cell r="M399" t="str">
            <v>No Trade</v>
          </cell>
          <cell r="N399" t="str">
            <v/>
          </cell>
          <cell r="O399" t="str">
            <v/>
          </cell>
          <cell r="P399" t="str">
            <v/>
          </cell>
        </row>
        <row r="400">
          <cell r="A400" t="str">
            <v>LO</v>
          </cell>
          <cell r="B400">
            <v>1</v>
          </cell>
          <cell r="C400">
            <v>3</v>
          </cell>
          <cell r="D400" t="str">
            <v>P</v>
          </cell>
          <cell r="E400">
            <v>24</v>
          </cell>
          <cell r="F400">
            <v>37606</v>
          </cell>
          <cell r="G400">
            <v>0.04</v>
          </cell>
          <cell r="H400">
            <v>0</v>
          </cell>
          <cell r="I400" t="str">
            <v>7        136</v>
          </cell>
          <cell r="J400">
            <v>0.02</v>
          </cell>
          <cell r="K400">
            <v>0.02</v>
          </cell>
          <cell r="L400">
            <v>2003</v>
          </cell>
          <cell r="M400" t="str">
            <v>No Trade</v>
          </cell>
          <cell r="N400" t="str">
            <v/>
          </cell>
          <cell r="O400" t="str">
            <v/>
          </cell>
          <cell r="P400" t="str">
            <v/>
          </cell>
        </row>
        <row r="401">
          <cell r="A401" t="str">
            <v>LO</v>
          </cell>
          <cell r="B401">
            <v>1</v>
          </cell>
          <cell r="C401">
            <v>3</v>
          </cell>
          <cell r="D401" t="str">
            <v>C</v>
          </cell>
          <cell r="E401">
            <v>24.5</v>
          </cell>
          <cell r="F401">
            <v>37606</v>
          </cell>
          <cell r="G401">
            <v>2.86</v>
          </cell>
          <cell r="H401">
            <v>2.2999999999999998</v>
          </cell>
          <cell r="I401" t="str">
            <v>2          0</v>
          </cell>
          <cell r="J401">
            <v>0</v>
          </cell>
          <cell r="K401">
            <v>0</v>
          </cell>
          <cell r="L401">
            <v>2003</v>
          </cell>
          <cell r="M401" t="str">
            <v>No Trade</v>
          </cell>
          <cell r="N401" t="str">
            <v/>
          </cell>
          <cell r="O401" t="str">
            <v/>
          </cell>
          <cell r="P401" t="str">
            <v/>
          </cell>
        </row>
        <row r="402">
          <cell r="A402" t="str">
            <v>LO</v>
          </cell>
          <cell r="B402">
            <v>1</v>
          </cell>
          <cell r="C402">
            <v>3</v>
          </cell>
          <cell r="D402" t="str">
            <v>P</v>
          </cell>
          <cell r="E402">
            <v>24.5</v>
          </cell>
          <cell r="F402">
            <v>37606</v>
          </cell>
          <cell r="G402">
            <v>7.0000000000000007E-2</v>
          </cell>
          <cell r="H402">
            <v>0.1</v>
          </cell>
          <cell r="I402" t="str">
            <v>1        550</v>
          </cell>
          <cell r="J402">
            <v>0</v>
          </cell>
          <cell r="K402">
            <v>0</v>
          </cell>
          <cell r="L402">
            <v>2003</v>
          </cell>
          <cell r="M402" t="str">
            <v>No Trade</v>
          </cell>
          <cell r="N402" t="str">
            <v/>
          </cell>
          <cell r="O402" t="str">
            <v/>
          </cell>
          <cell r="P402" t="str">
            <v/>
          </cell>
        </row>
        <row r="403">
          <cell r="A403" t="str">
            <v>LO</v>
          </cell>
          <cell r="B403">
            <v>1</v>
          </cell>
          <cell r="C403">
            <v>3</v>
          </cell>
          <cell r="D403" t="str">
            <v>C</v>
          </cell>
          <cell r="E403">
            <v>25</v>
          </cell>
          <cell r="F403">
            <v>37606</v>
          </cell>
          <cell r="G403">
            <v>2.4</v>
          </cell>
          <cell r="H403">
            <v>1.8</v>
          </cell>
          <cell r="I403" t="str">
            <v>8          0</v>
          </cell>
          <cell r="J403">
            <v>0</v>
          </cell>
          <cell r="K403">
            <v>0</v>
          </cell>
          <cell r="L403">
            <v>2003</v>
          </cell>
          <cell r="M403" t="str">
            <v>No Trade</v>
          </cell>
          <cell r="N403" t="str">
            <v/>
          </cell>
          <cell r="O403" t="str">
            <v/>
          </cell>
          <cell r="P403" t="str">
            <v/>
          </cell>
        </row>
        <row r="404">
          <cell r="A404" t="str">
            <v>LO</v>
          </cell>
          <cell r="B404">
            <v>1</v>
          </cell>
          <cell r="C404">
            <v>3</v>
          </cell>
          <cell r="D404" t="str">
            <v>P</v>
          </cell>
          <cell r="E404">
            <v>25</v>
          </cell>
          <cell r="F404">
            <v>37606</v>
          </cell>
          <cell r="G404">
            <v>0.11</v>
          </cell>
          <cell r="H404">
            <v>0.1</v>
          </cell>
          <cell r="I404" t="str">
            <v>7        972</v>
          </cell>
          <cell r="J404">
            <v>0.12</v>
          </cell>
          <cell r="K404">
            <v>0.09</v>
          </cell>
          <cell r="L404">
            <v>2003</v>
          </cell>
          <cell r="M404" t="str">
            <v>No Trade</v>
          </cell>
          <cell r="N404" t="str">
            <v/>
          </cell>
          <cell r="O404" t="str">
            <v/>
          </cell>
          <cell r="P404" t="str">
            <v/>
          </cell>
        </row>
        <row r="405">
          <cell r="A405" t="str">
            <v>LO</v>
          </cell>
          <cell r="B405">
            <v>1</v>
          </cell>
          <cell r="C405">
            <v>3</v>
          </cell>
          <cell r="D405" t="str">
            <v>C</v>
          </cell>
          <cell r="E405">
            <v>25.5</v>
          </cell>
          <cell r="F405">
            <v>37606</v>
          </cell>
          <cell r="G405">
            <v>1.94</v>
          </cell>
          <cell r="H405">
            <v>1.4</v>
          </cell>
          <cell r="I405" t="str">
            <v>6          0</v>
          </cell>
          <cell r="J405">
            <v>0</v>
          </cell>
          <cell r="K405">
            <v>0</v>
          </cell>
          <cell r="L405">
            <v>2003</v>
          </cell>
          <cell r="M405" t="str">
            <v>No Trade</v>
          </cell>
          <cell r="N405" t="str">
            <v/>
          </cell>
          <cell r="O405" t="str">
            <v/>
          </cell>
          <cell r="P405" t="str">
            <v/>
          </cell>
        </row>
        <row r="406">
          <cell r="A406" t="str">
            <v>LO</v>
          </cell>
          <cell r="B406">
            <v>1</v>
          </cell>
          <cell r="C406">
            <v>3</v>
          </cell>
          <cell r="D406" t="str">
            <v>P</v>
          </cell>
          <cell r="E406">
            <v>25.5</v>
          </cell>
          <cell r="F406">
            <v>37606</v>
          </cell>
          <cell r="G406">
            <v>0.15</v>
          </cell>
          <cell r="H406">
            <v>0.2</v>
          </cell>
          <cell r="I406" t="str">
            <v>5        277</v>
          </cell>
          <cell r="J406">
            <v>0.17</v>
          </cell>
          <cell r="K406">
            <v>0.14000000000000001</v>
          </cell>
          <cell r="L406">
            <v>2003</v>
          </cell>
          <cell r="M406" t="str">
            <v>No Trade</v>
          </cell>
          <cell r="N406" t="str">
            <v/>
          </cell>
          <cell r="O406" t="str">
            <v/>
          </cell>
          <cell r="P406" t="str">
            <v/>
          </cell>
        </row>
        <row r="407">
          <cell r="A407" t="str">
            <v>LO</v>
          </cell>
          <cell r="B407">
            <v>1</v>
          </cell>
          <cell r="C407">
            <v>3</v>
          </cell>
          <cell r="D407" t="str">
            <v>C</v>
          </cell>
          <cell r="E407">
            <v>26</v>
          </cell>
          <cell r="F407">
            <v>37606</v>
          </cell>
          <cell r="G407">
            <v>1.51</v>
          </cell>
          <cell r="H407">
            <v>1</v>
          </cell>
          <cell r="I407" t="str">
            <v>9          3</v>
          </cell>
          <cell r="J407">
            <v>1.48</v>
          </cell>
          <cell r="K407">
            <v>1.48</v>
          </cell>
          <cell r="L407">
            <v>2003</v>
          </cell>
          <cell r="M407" t="str">
            <v>No Trade</v>
          </cell>
          <cell r="N407" t="str">
            <v/>
          </cell>
          <cell r="O407" t="str">
            <v/>
          </cell>
          <cell r="P407" t="str">
            <v/>
          </cell>
        </row>
        <row r="408">
          <cell r="A408" t="str">
            <v>LO</v>
          </cell>
          <cell r="B408">
            <v>1</v>
          </cell>
          <cell r="C408">
            <v>3</v>
          </cell>
          <cell r="D408" t="str">
            <v>P</v>
          </cell>
          <cell r="E408">
            <v>26</v>
          </cell>
          <cell r="F408">
            <v>37606</v>
          </cell>
          <cell r="G408">
            <v>0.22</v>
          </cell>
          <cell r="H408">
            <v>0.3</v>
          </cell>
          <cell r="I408" t="str">
            <v>8      1,699</v>
          </cell>
          <cell r="J408">
            <v>0.25</v>
          </cell>
          <cell r="K408">
            <v>0.2</v>
          </cell>
          <cell r="L408">
            <v>2003</v>
          </cell>
          <cell r="M408" t="str">
            <v>No Trade</v>
          </cell>
          <cell r="N408" t="str">
            <v/>
          </cell>
          <cell r="O408" t="str">
            <v/>
          </cell>
          <cell r="P408" t="str">
            <v/>
          </cell>
        </row>
        <row r="409">
          <cell r="A409" t="str">
            <v>LO</v>
          </cell>
          <cell r="B409">
            <v>1</v>
          </cell>
          <cell r="C409">
            <v>3</v>
          </cell>
          <cell r="D409" t="str">
            <v>C</v>
          </cell>
          <cell r="E409">
            <v>26.5</v>
          </cell>
          <cell r="F409">
            <v>37606</v>
          </cell>
          <cell r="G409">
            <v>1.1499999999999999</v>
          </cell>
          <cell r="H409">
            <v>0.8</v>
          </cell>
          <cell r="I409" t="str">
            <v>0         17</v>
          </cell>
          <cell r="J409">
            <v>1.05</v>
          </cell>
          <cell r="K409">
            <v>0.98</v>
          </cell>
          <cell r="L409">
            <v>2003</v>
          </cell>
          <cell r="M409" t="str">
            <v>No Trade</v>
          </cell>
          <cell r="N409" t="str">
            <v/>
          </cell>
          <cell r="O409" t="str">
            <v/>
          </cell>
          <cell r="P409" t="str">
            <v/>
          </cell>
        </row>
        <row r="410">
          <cell r="A410" t="str">
            <v>LO</v>
          </cell>
          <cell r="B410">
            <v>1</v>
          </cell>
          <cell r="C410">
            <v>3</v>
          </cell>
          <cell r="D410" t="str">
            <v>P</v>
          </cell>
          <cell r="E410">
            <v>26.5</v>
          </cell>
          <cell r="F410">
            <v>37606</v>
          </cell>
          <cell r="G410">
            <v>0.36</v>
          </cell>
          <cell r="H410">
            <v>0.5</v>
          </cell>
          <cell r="I410" t="str">
            <v>9        685</v>
          </cell>
          <cell r="J410">
            <v>0.4</v>
          </cell>
          <cell r="K410">
            <v>0.31</v>
          </cell>
          <cell r="L410">
            <v>2003</v>
          </cell>
          <cell r="M410" t="str">
            <v>No Trade</v>
          </cell>
          <cell r="N410" t="str">
            <v/>
          </cell>
          <cell r="O410" t="str">
            <v/>
          </cell>
          <cell r="P410" t="str">
            <v/>
          </cell>
        </row>
        <row r="411">
          <cell r="A411" t="str">
            <v>LO</v>
          </cell>
          <cell r="B411">
            <v>1</v>
          </cell>
          <cell r="C411">
            <v>3</v>
          </cell>
          <cell r="D411" t="str">
            <v>C</v>
          </cell>
          <cell r="E411">
            <v>27</v>
          </cell>
          <cell r="F411">
            <v>37606</v>
          </cell>
          <cell r="G411">
            <v>0.82</v>
          </cell>
          <cell r="H411">
            <v>0.4</v>
          </cell>
          <cell r="I411" t="str">
            <v>9         73</v>
          </cell>
          <cell r="J411">
            <v>0.75</v>
          </cell>
          <cell r="K411">
            <v>0.57999999999999996</v>
          </cell>
          <cell r="L411">
            <v>2003</v>
          </cell>
          <cell r="M411" t="str">
            <v>No Trade</v>
          </cell>
          <cell r="N411" t="str">
            <v/>
          </cell>
          <cell r="O411" t="str">
            <v/>
          </cell>
          <cell r="P411" t="str">
            <v/>
          </cell>
        </row>
        <row r="412">
          <cell r="A412" t="str">
            <v>LO</v>
          </cell>
          <cell r="B412">
            <v>1</v>
          </cell>
          <cell r="C412">
            <v>3</v>
          </cell>
          <cell r="D412" t="str">
            <v>P</v>
          </cell>
          <cell r="E412">
            <v>27</v>
          </cell>
          <cell r="F412">
            <v>37606</v>
          </cell>
          <cell r="G412">
            <v>0.53</v>
          </cell>
          <cell r="H412">
            <v>0.7</v>
          </cell>
          <cell r="I412" t="str">
            <v>8        665</v>
          </cell>
          <cell r="J412">
            <v>0.57999999999999996</v>
          </cell>
          <cell r="K412">
            <v>0.52</v>
          </cell>
          <cell r="L412">
            <v>2003</v>
          </cell>
          <cell r="M412" t="str">
            <v>No Trade</v>
          </cell>
          <cell r="N412" t="str">
            <v/>
          </cell>
          <cell r="O412" t="str">
            <v/>
          </cell>
          <cell r="P412" t="str">
            <v/>
          </cell>
        </row>
        <row r="413">
          <cell r="A413" t="str">
            <v>LO</v>
          </cell>
          <cell r="B413">
            <v>1</v>
          </cell>
          <cell r="C413">
            <v>3</v>
          </cell>
          <cell r="D413" t="str">
            <v>C</v>
          </cell>
          <cell r="E413">
            <v>27.5</v>
          </cell>
          <cell r="F413">
            <v>37606</v>
          </cell>
          <cell r="G413">
            <v>0.55000000000000004</v>
          </cell>
          <cell r="H413">
            <v>0.3</v>
          </cell>
          <cell r="I413" t="str">
            <v>3        847</v>
          </cell>
          <cell r="J413">
            <v>0.6</v>
          </cell>
          <cell r="K413">
            <v>0.42</v>
          </cell>
          <cell r="L413">
            <v>2003</v>
          </cell>
          <cell r="M413" t="str">
            <v>No Trade</v>
          </cell>
          <cell r="N413" t="str">
            <v/>
          </cell>
          <cell r="O413" t="str">
            <v/>
          </cell>
          <cell r="P413" t="str">
            <v/>
          </cell>
        </row>
        <row r="414">
          <cell r="A414" t="str">
            <v>LO</v>
          </cell>
          <cell r="B414">
            <v>1</v>
          </cell>
          <cell r="C414">
            <v>3</v>
          </cell>
          <cell r="D414" t="str">
            <v>P</v>
          </cell>
          <cell r="E414">
            <v>27.5</v>
          </cell>
          <cell r="F414">
            <v>37606</v>
          </cell>
          <cell r="G414">
            <v>0.76</v>
          </cell>
          <cell r="H414">
            <v>1.1000000000000001</v>
          </cell>
          <cell r="I414" t="str">
            <v>2         97</v>
          </cell>
          <cell r="J414">
            <v>0.87</v>
          </cell>
          <cell r="K414">
            <v>0.74</v>
          </cell>
          <cell r="L414">
            <v>2003</v>
          </cell>
          <cell r="M414" t="str">
            <v>No Trade</v>
          </cell>
          <cell r="N414" t="str">
            <v/>
          </cell>
          <cell r="O414" t="str">
            <v/>
          </cell>
          <cell r="P414" t="str">
            <v/>
          </cell>
        </row>
        <row r="415">
          <cell r="A415" t="str">
            <v>LO</v>
          </cell>
          <cell r="B415">
            <v>1</v>
          </cell>
          <cell r="C415">
            <v>3</v>
          </cell>
          <cell r="D415" t="str">
            <v>C</v>
          </cell>
          <cell r="E415">
            <v>28</v>
          </cell>
          <cell r="F415">
            <v>37606</v>
          </cell>
          <cell r="G415">
            <v>0.37</v>
          </cell>
          <cell r="H415">
            <v>0.2</v>
          </cell>
          <cell r="I415" t="str">
            <v>0      1,267</v>
          </cell>
          <cell r="J415">
            <v>0.42</v>
          </cell>
          <cell r="K415">
            <v>0.25</v>
          </cell>
          <cell r="L415">
            <v>2003</v>
          </cell>
          <cell r="M415" t="str">
            <v>No Trade</v>
          </cell>
          <cell r="N415" t="str">
            <v/>
          </cell>
          <cell r="O415" t="str">
            <v/>
          </cell>
          <cell r="P415" t="str">
            <v/>
          </cell>
        </row>
        <row r="416">
          <cell r="A416" t="str">
            <v>LO</v>
          </cell>
          <cell r="B416">
            <v>1</v>
          </cell>
          <cell r="C416">
            <v>3</v>
          </cell>
          <cell r="D416" t="str">
            <v>P</v>
          </cell>
          <cell r="E416">
            <v>28</v>
          </cell>
          <cell r="F416">
            <v>37606</v>
          </cell>
          <cell r="G416">
            <v>1.08</v>
          </cell>
          <cell r="H416">
            <v>1.4</v>
          </cell>
          <cell r="I416" t="str">
            <v>9         30</v>
          </cell>
          <cell r="J416">
            <v>0</v>
          </cell>
          <cell r="K416">
            <v>0</v>
          </cell>
          <cell r="L416">
            <v>2003</v>
          </cell>
          <cell r="M416" t="str">
            <v>No Trade</v>
          </cell>
          <cell r="N416" t="str">
            <v/>
          </cell>
          <cell r="O416" t="str">
            <v/>
          </cell>
          <cell r="P416" t="str">
            <v/>
          </cell>
        </row>
        <row r="417">
          <cell r="A417" t="str">
            <v>LO</v>
          </cell>
          <cell r="B417">
            <v>1</v>
          </cell>
          <cell r="C417">
            <v>3</v>
          </cell>
          <cell r="D417" t="str">
            <v>C</v>
          </cell>
          <cell r="E417">
            <v>28.5</v>
          </cell>
          <cell r="F417">
            <v>37606</v>
          </cell>
          <cell r="G417">
            <v>0.25</v>
          </cell>
          <cell r="H417">
            <v>0.1</v>
          </cell>
          <cell r="I417" t="str">
            <v>4      1,450</v>
          </cell>
          <cell r="J417">
            <v>0.27</v>
          </cell>
          <cell r="K417">
            <v>0.15</v>
          </cell>
          <cell r="L417">
            <v>2003</v>
          </cell>
          <cell r="M417" t="str">
            <v>No Trade</v>
          </cell>
          <cell r="N417" t="str">
            <v/>
          </cell>
          <cell r="O417" t="str">
            <v/>
          </cell>
          <cell r="P417" t="str">
            <v/>
          </cell>
        </row>
        <row r="418">
          <cell r="A418" t="str">
            <v>LO</v>
          </cell>
          <cell r="B418">
            <v>1</v>
          </cell>
          <cell r="C418">
            <v>3</v>
          </cell>
          <cell r="D418" t="str">
            <v>P</v>
          </cell>
          <cell r="E418">
            <v>28.5</v>
          </cell>
          <cell r="F418">
            <v>37606</v>
          </cell>
          <cell r="G418">
            <v>1.46</v>
          </cell>
          <cell r="H418">
            <v>1.9</v>
          </cell>
          <cell r="I418" t="str">
            <v>3          0</v>
          </cell>
          <cell r="J418">
            <v>0</v>
          </cell>
          <cell r="K418">
            <v>0</v>
          </cell>
          <cell r="L418">
            <v>2003</v>
          </cell>
          <cell r="M418" t="str">
            <v>No Trade</v>
          </cell>
          <cell r="N418" t="str">
            <v/>
          </cell>
          <cell r="O418" t="str">
            <v/>
          </cell>
          <cell r="P418" t="str">
            <v/>
          </cell>
        </row>
        <row r="419">
          <cell r="A419" t="str">
            <v>LO</v>
          </cell>
          <cell r="B419">
            <v>1</v>
          </cell>
          <cell r="C419">
            <v>3</v>
          </cell>
          <cell r="D419" t="str">
            <v>C</v>
          </cell>
          <cell r="E419">
            <v>29</v>
          </cell>
          <cell r="F419">
            <v>37606</v>
          </cell>
          <cell r="G419">
            <v>0.18</v>
          </cell>
          <cell r="H419">
            <v>0.1</v>
          </cell>
          <cell r="I419" t="str">
            <v>0      2,199</v>
          </cell>
          <cell r="J419">
            <v>0.2</v>
          </cell>
          <cell r="K419">
            <v>0.1</v>
          </cell>
          <cell r="L419">
            <v>2003</v>
          </cell>
          <cell r="M419" t="str">
            <v>No Trade</v>
          </cell>
          <cell r="N419" t="str">
            <v/>
          </cell>
          <cell r="O419" t="str">
            <v/>
          </cell>
          <cell r="P419" t="str">
            <v/>
          </cell>
        </row>
        <row r="420">
          <cell r="A420" t="str">
            <v>LO</v>
          </cell>
          <cell r="B420">
            <v>1</v>
          </cell>
          <cell r="C420">
            <v>3</v>
          </cell>
          <cell r="D420" t="str">
            <v>P</v>
          </cell>
          <cell r="E420">
            <v>29</v>
          </cell>
          <cell r="F420">
            <v>37606</v>
          </cell>
          <cell r="G420">
            <v>1.89</v>
          </cell>
          <cell r="H420">
            <v>2.2999999999999998</v>
          </cell>
          <cell r="I420" t="str">
            <v>9          0</v>
          </cell>
          <cell r="J420">
            <v>0</v>
          </cell>
          <cell r="K420">
            <v>0</v>
          </cell>
          <cell r="L420">
            <v>2003</v>
          </cell>
          <cell r="M420" t="str">
            <v>No Trade</v>
          </cell>
          <cell r="N420" t="str">
            <v/>
          </cell>
          <cell r="O420" t="str">
            <v/>
          </cell>
          <cell r="P420" t="str">
            <v/>
          </cell>
        </row>
        <row r="421">
          <cell r="A421" t="str">
            <v>LO</v>
          </cell>
          <cell r="B421">
            <v>1</v>
          </cell>
          <cell r="C421">
            <v>3</v>
          </cell>
          <cell r="D421" t="str">
            <v>C</v>
          </cell>
          <cell r="E421">
            <v>29.5</v>
          </cell>
          <cell r="F421">
            <v>37606</v>
          </cell>
          <cell r="G421">
            <v>0.13</v>
          </cell>
          <cell r="H421">
            <v>0</v>
          </cell>
          <cell r="I421" t="str">
            <v>8        180</v>
          </cell>
          <cell r="J421">
            <v>0.12</v>
          </cell>
          <cell r="K421">
            <v>7.0000000000000007E-2</v>
          </cell>
          <cell r="L421">
            <v>2003</v>
          </cell>
          <cell r="M421" t="str">
            <v>No Trade</v>
          </cell>
          <cell r="N421" t="str">
            <v/>
          </cell>
          <cell r="O421" t="str">
            <v/>
          </cell>
          <cell r="P421" t="str">
            <v/>
          </cell>
        </row>
        <row r="422">
          <cell r="A422" t="str">
            <v>LO</v>
          </cell>
          <cell r="B422">
            <v>1</v>
          </cell>
          <cell r="C422">
            <v>3</v>
          </cell>
          <cell r="D422" t="str">
            <v>P</v>
          </cell>
          <cell r="E422">
            <v>29.5</v>
          </cell>
          <cell r="F422">
            <v>37606</v>
          </cell>
          <cell r="G422">
            <v>2.34</v>
          </cell>
          <cell r="H422">
            <v>2.8</v>
          </cell>
          <cell r="I422" t="str">
            <v>7          0</v>
          </cell>
          <cell r="J422">
            <v>0</v>
          </cell>
          <cell r="K422">
            <v>0</v>
          </cell>
          <cell r="L422">
            <v>2003</v>
          </cell>
          <cell r="M422" t="str">
            <v>No Trade</v>
          </cell>
          <cell r="N422" t="str">
            <v/>
          </cell>
          <cell r="O422" t="str">
            <v/>
          </cell>
          <cell r="P422" t="str">
            <v/>
          </cell>
        </row>
        <row r="423">
          <cell r="A423" t="str">
            <v>LO</v>
          </cell>
          <cell r="B423">
            <v>1</v>
          </cell>
          <cell r="C423">
            <v>3</v>
          </cell>
          <cell r="D423" t="str">
            <v>C</v>
          </cell>
          <cell r="E423">
            <v>30</v>
          </cell>
          <cell r="F423">
            <v>37606</v>
          </cell>
          <cell r="G423">
            <v>0.09</v>
          </cell>
          <cell r="H423">
            <v>0</v>
          </cell>
          <cell r="I423" t="str">
            <v>6        357</v>
          </cell>
          <cell r="J423">
            <v>0.08</v>
          </cell>
          <cell r="K423">
            <v>0.06</v>
          </cell>
          <cell r="L423">
            <v>2003</v>
          </cell>
          <cell r="M423" t="str">
            <v>No Trade</v>
          </cell>
          <cell r="N423" t="str">
            <v/>
          </cell>
          <cell r="O423" t="str">
            <v/>
          </cell>
          <cell r="P423" t="str">
            <v/>
          </cell>
        </row>
        <row r="424">
          <cell r="A424" t="str">
            <v>LO</v>
          </cell>
          <cell r="B424">
            <v>1</v>
          </cell>
          <cell r="C424">
            <v>3</v>
          </cell>
          <cell r="D424" t="str">
            <v>P</v>
          </cell>
          <cell r="E424">
            <v>30</v>
          </cell>
          <cell r="F424">
            <v>37606</v>
          </cell>
          <cell r="G424">
            <v>2.8</v>
          </cell>
          <cell r="H424">
            <v>3.3</v>
          </cell>
          <cell r="I424" t="str">
            <v>5          0</v>
          </cell>
          <cell r="J424">
            <v>0</v>
          </cell>
          <cell r="K424">
            <v>0</v>
          </cell>
          <cell r="L424">
            <v>2003</v>
          </cell>
          <cell r="M424" t="str">
            <v>No Trade</v>
          </cell>
          <cell r="N424" t="str">
            <v/>
          </cell>
          <cell r="O424" t="str">
            <v/>
          </cell>
          <cell r="P424" t="str">
            <v/>
          </cell>
        </row>
        <row r="425">
          <cell r="A425" t="str">
            <v>LO</v>
          </cell>
          <cell r="B425">
            <v>1</v>
          </cell>
          <cell r="C425">
            <v>3</v>
          </cell>
          <cell r="D425" t="str">
            <v>C</v>
          </cell>
          <cell r="E425">
            <v>30.5</v>
          </cell>
          <cell r="F425">
            <v>37606</v>
          </cell>
          <cell r="G425">
            <v>0.06</v>
          </cell>
          <cell r="H425">
            <v>0</v>
          </cell>
          <cell r="I425" t="str">
            <v>4          0</v>
          </cell>
          <cell r="J425">
            <v>0</v>
          </cell>
          <cell r="K425">
            <v>0</v>
          </cell>
          <cell r="L425">
            <v>2003</v>
          </cell>
          <cell r="M425" t="str">
            <v>No Trade</v>
          </cell>
          <cell r="N425" t="str">
            <v/>
          </cell>
          <cell r="O425" t="str">
            <v/>
          </cell>
          <cell r="P425" t="str">
            <v/>
          </cell>
        </row>
        <row r="426">
          <cell r="A426" t="str">
            <v>LO</v>
          </cell>
          <cell r="B426">
            <v>1</v>
          </cell>
          <cell r="C426">
            <v>3</v>
          </cell>
          <cell r="D426" t="str">
            <v>P</v>
          </cell>
          <cell r="E426">
            <v>30.5</v>
          </cell>
          <cell r="F426">
            <v>37606</v>
          </cell>
          <cell r="G426">
            <v>3.27</v>
          </cell>
          <cell r="H426">
            <v>3.8</v>
          </cell>
          <cell r="I426" t="str">
            <v>2          0</v>
          </cell>
          <cell r="J426">
            <v>0</v>
          </cell>
          <cell r="K426">
            <v>0</v>
          </cell>
          <cell r="L426">
            <v>2003</v>
          </cell>
          <cell r="M426" t="str">
            <v>No Trade</v>
          </cell>
          <cell r="N426" t="str">
            <v/>
          </cell>
          <cell r="O426" t="str">
            <v/>
          </cell>
          <cell r="P426" t="str">
            <v/>
          </cell>
        </row>
        <row r="427">
          <cell r="A427" t="str">
            <v>LO</v>
          </cell>
          <cell r="B427">
            <v>1</v>
          </cell>
          <cell r="C427">
            <v>3</v>
          </cell>
          <cell r="D427" t="str">
            <v>C</v>
          </cell>
          <cell r="E427">
            <v>31</v>
          </cell>
          <cell r="F427">
            <v>37606</v>
          </cell>
          <cell r="G427">
            <v>0.04</v>
          </cell>
          <cell r="H427">
            <v>0</v>
          </cell>
          <cell r="I427" t="str">
            <v>2          1</v>
          </cell>
          <cell r="J427">
            <v>0.02</v>
          </cell>
          <cell r="K427">
            <v>0.02</v>
          </cell>
          <cell r="L427">
            <v>2003</v>
          </cell>
          <cell r="M427" t="str">
            <v>No Trade</v>
          </cell>
          <cell r="N427" t="str">
            <v/>
          </cell>
          <cell r="O427" t="str">
            <v/>
          </cell>
          <cell r="P427" t="str">
            <v/>
          </cell>
        </row>
        <row r="428">
          <cell r="A428" t="str">
            <v>LO</v>
          </cell>
          <cell r="B428">
            <v>1</v>
          </cell>
          <cell r="C428">
            <v>3</v>
          </cell>
          <cell r="D428" t="str">
            <v>P</v>
          </cell>
          <cell r="E428">
            <v>31</v>
          </cell>
          <cell r="F428">
            <v>37606</v>
          </cell>
          <cell r="G428">
            <v>3.75</v>
          </cell>
          <cell r="H428">
            <v>4.3</v>
          </cell>
          <cell r="I428" t="str">
            <v>0          0</v>
          </cell>
          <cell r="J428">
            <v>0</v>
          </cell>
          <cell r="K428">
            <v>0</v>
          </cell>
          <cell r="L428">
            <v>2003</v>
          </cell>
          <cell r="M428" t="str">
            <v>No Trade</v>
          </cell>
          <cell r="N428" t="str">
            <v/>
          </cell>
          <cell r="O428" t="str">
            <v/>
          </cell>
          <cell r="P428" t="str">
            <v/>
          </cell>
        </row>
        <row r="429">
          <cell r="A429" t="str">
            <v>LO</v>
          </cell>
          <cell r="B429">
            <v>1</v>
          </cell>
          <cell r="C429">
            <v>3</v>
          </cell>
          <cell r="D429" t="str">
            <v>C</v>
          </cell>
          <cell r="E429">
            <v>31.5</v>
          </cell>
          <cell r="F429">
            <v>37606</v>
          </cell>
          <cell r="G429">
            <v>0.03</v>
          </cell>
          <cell r="H429">
            <v>0</v>
          </cell>
          <cell r="I429" t="str">
            <v>1          0</v>
          </cell>
          <cell r="J429">
            <v>0</v>
          </cell>
          <cell r="K429">
            <v>0</v>
          </cell>
          <cell r="L429">
            <v>2003</v>
          </cell>
          <cell r="M429" t="str">
            <v>No Trade</v>
          </cell>
          <cell r="N429" t="str">
            <v/>
          </cell>
          <cell r="O429" t="str">
            <v/>
          </cell>
          <cell r="P429" t="str">
            <v/>
          </cell>
        </row>
        <row r="430">
          <cell r="A430" t="str">
            <v>LO</v>
          </cell>
          <cell r="B430">
            <v>1</v>
          </cell>
          <cell r="C430">
            <v>3</v>
          </cell>
          <cell r="D430" t="str">
            <v>C</v>
          </cell>
          <cell r="E430">
            <v>32</v>
          </cell>
          <cell r="F430">
            <v>37606</v>
          </cell>
          <cell r="G430">
            <v>0.02</v>
          </cell>
          <cell r="H430">
            <v>0</v>
          </cell>
          <cell r="I430" t="str">
            <v>1        350</v>
          </cell>
          <cell r="J430">
            <v>0.04</v>
          </cell>
          <cell r="K430">
            <v>0.03</v>
          </cell>
          <cell r="L430">
            <v>2003</v>
          </cell>
          <cell r="M430" t="str">
            <v>No Trade</v>
          </cell>
          <cell r="N430" t="str">
            <v/>
          </cell>
          <cell r="O430" t="str">
            <v/>
          </cell>
          <cell r="P430" t="str">
            <v/>
          </cell>
        </row>
        <row r="431">
          <cell r="A431" t="str">
            <v>LO</v>
          </cell>
          <cell r="B431">
            <v>1</v>
          </cell>
          <cell r="C431">
            <v>3</v>
          </cell>
          <cell r="D431" t="str">
            <v>P</v>
          </cell>
          <cell r="E431">
            <v>32</v>
          </cell>
          <cell r="F431">
            <v>37606</v>
          </cell>
          <cell r="G431">
            <v>4.72</v>
          </cell>
          <cell r="H431">
            <v>5.2</v>
          </cell>
          <cell r="I431" t="str">
            <v>9          0</v>
          </cell>
          <cell r="J431">
            <v>0</v>
          </cell>
          <cell r="K431">
            <v>0</v>
          </cell>
          <cell r="L431">
            <v>2003</v>
          </cell>
          <cell r="M431" t="str">
            <v>No Trade</v>
          </cell>
          <cell r="N431" t="str">
            <v/>
          </cell>
          <cell r="O431" t="str">
            <v/>
          </cell>
          <cell r="P431" t="str">
            <v/>
          </cell>
        </row>
        <row r="432">
          <cell r="A432" t="str">
            <v>LO</v>
          </cell>
          <cell r="B432">
            <v>1</v>
          </cell>
          <cell r="C432">
            <v>3</v>
          </cell>
          <cell r="D432" t="str">
            <v>C</v>
          </cell>
          <cell r="E432">
            <v>32.5</v>
          </cell>
          <cell r="F432">
            <v>37606</v>
          </cell>
          <cell r="G432">
            <v>0.01</v>
          </cell>
          <cell r="H432">
            <v>0</v>
          </cell>
          <cell r="I432" t="str">
            <v>1          0</v>
          </cell>
          <cell r="J432">
            <v>0</v>
          </cell>
          <cell r="K432">
            <v>0</v>
          </cell>
          <cell r="L432">
            <v>2003</v>
          </cell>
          <cell r="M432" t="str">
            <v>No Trade</v>
          </cell>
          <cell r="N432" t="str">
            <v/>
          </cell>
          <cell r="O432" t="str">
            <v/>
          </cell>
          <cell r="P432" t="str">
            <v/>
          </cell>
        </row>
        <row r="433">
          <cell r="A433" t="str">
            <v>LO</v>
          </cell>
          <cell r="B433">
            <v>1</v>
          </cell>
          <cell r="C433">
            <v>3</v>
          </cell>
          <cell r="D433" t="str">
            <v>P</v>
          </cell>
          <cell r="E433">
            <v>32.5</v>
          </cell>
          <cell r="F433">
            <v>37606</v>
          </cell>
          <cell r="G433">
            <v>4.8600000000000003</v>
          </cell>
          <cell r="H433">
            <v>4.8</v>
          </cell>
          <cell r="I433" t="str">
            <v>6          0</v>
          </cell>
          <cell r="J433">
            <v>0</v>
          </cell>
          <cell r="K433">
            <v>0</v>
          </cell>
          <cell r="L433">
            <v>2003</v>
          </cell>
          <cell r="M433" t="str">
            <v>No Trade</v>
          </cell>
          <cell r="N433" t="str">
            <v/>
          </cell>
          <cell r="O433" t="str">
            <v/>
          </cell>
          <cell r="P433" t="str">
            <v/>
          </cell>
        </row>
        <row r="434">
          <cell r="A434" t="str">
            <v>LO</v>
          </cell>
          <cell r="B434">
            <v>1</v>
          </cell>
          <cell r="C434">
            <v>3</v>
          </cell>
          <cell r="D434" t="str">
            <v>C</v>
          </cell>
          <cell r="E434">
            <v>33</v>
          </cell>
          <cell r="F434">
            <v>37606</v>
          </cell>
          <cell r="G434">
            <v>0.01</v>
          </cell>
          <cell r="H434">
            <v>0</v>
          </cell>
          <cell r="I434" t="str">
            <v>1        341</v>
          </cell>
          <cell r="J434">
            <v>0.02</v>
          </cell>
          <cell r="K434">
            <v>0.01</v>
          </cell>
          <cell r="L434">
            <v>2003</v>
          </cell>
          <cell r="M434" t="str">
            <v>No Trade</v>
          </cell>
          <cell r="N434" t="str">
            <v/>
          </cell>
          <cell r="O434" t="str">
            <v/>
          </cell>
          <cell r="P434" t="str">
            <v/>
          </cell>
        </row>
        <row r="435">
          <cell r="A435" t="str">
            <v>LO</v>
          </cell>
          <cell r="B435">
            <v>1</v>
          </cell>
          <cell r="C435">
            <v>3</v>
          </cell>
          <cell r="D435" t="str">
            <v>C</v>
          </cell>
          <cell r="E435">
            <v>33.5</v>
          </cell>
          <cell r="F435">
            <v>37606</v>
          </cell>
          <cell r="G435">
            <v>0.01</v>
          </cell>
          <cell r="H435">
            <v>0</v>
          </cell>
          <cell r="I435" t="str">
            <v>1          0</v>
          </cell>
          <cell r="J435">
            <v>0</v>
          </cell>
          <cell r="K435">
            <v>0</v>
          </cell>
          <cell r="L435">
            <v>2003</v>
          </cell>
          <cell r="M435" t="str">
            <v>No Trade</v>
          </cell>
          <cell r="N435" t="str">
            <v/>
          </cell>
          <cell r="O435" t="str">
            <v/>
          </cell>
          <cell r="P435" t="str">
            <v/>
          </cell>
        </row>
        <row r="436">
          <cell r="A436" t="str">
            <v>LO</v>
          </cell>
          <cell r="B436">
            <v>1</v>
          </cell>
          <cell r="C436">
            <v>3</v>
          </cell>
          <cell r="D436" t="str">
            <v>C</v>
          </cell>
          <cell r="E436">
            <v>34</v>
          </cell>
          <cell r="F436">
            <v>37606</v>
          </cell>
          <cell r="G436">
            <v>0.01</v>
          </cell>
          <cell r="H436">
            <v>0</v>
          </cell>
          <cell r="I436" t="str">
            <v>1        330</v>
          </cell>
          <cell r="J436">
            <v>0.01</v>
          </cell>
          <cell r="K436">
            <v>0.01</v>
          </cell>
          <cell r="L436">
            <v>2003</v>
          </cell>
          <cell r="M436" t="str">
            <v>No Trade</v>
          </cell>
          <cell r="N436" t="str">
            <v/>
          </cell>
          <cell r="O436" t="str">
            <v/>
          </cell>
          <cell r="P436" t="str">
            <v/>
          </cell>
        </row>
        <row r="437">
          <cell r="A437" t="str">
            <v>LO</v>
          </cell>
          <cell r="B437">
            <v>1</v>
          </cell>
          <cell r="C437">
            <v>3</v>
          </cell>
          <cell r="D437" t="str">
            <v>P</v>
          </cell>
          <cell r="E437">
            <v>34</v>
          </cell>
          <cell r="F437">
            <v>37606</v>
          </cell>
          <cell r="G437">
            <v>6.71</v>
          </cell>
          <cell r="H437">
            <v>7.2</v>
          </cell>
          <cell r="I437" t="str">
            <v>9          0</v>
          </cell>
          <cell r="J437">
            <v>0</v>
          </cell>
          <cell r="K437">
            <v>0</v>
          </cell>
          <cell r="L437">
            <v>2003</v>
          </cell>
          <cell r="M437" t="str">
            <v>No Trade</v>
          </cell>
          <cell r="N437" t="str">
            <v/>
          </cell>
          <cell r="O437" t="str">
            <v/>
          </cell>
          <cell r="P437" t="str">
            <v/>
          </cell>
        </row>
        <row r="438">
          <cell r="A438" t="str">
            <v>LO</v>
          </cell>
          <cell r="B438">
            <v>1</v>
          </cell>
          <cell r="C438">
            <v>3</v>
          </cell>
          <cell r="D438" t="str">
            <v>C</v>
          </cell>
          <cell r="E438">
            <v>34.5</v>
          </cell>
          <cell r="F438">
            <v>37606</v>
          </cell>
          <cell r="G438">
            <v>0.01</v>
          </cell>
          <cell r="H438">
            <v>0</v>
          </cell>
          <cell r="I438" t="str">
            <v>1          0</v>
          </cell>
          <cell r="J438">
            <v>0</v>
          </cell>
          <cell r="K438">
            <v>0</v>
          </cell>
          <cell r="L438">
            <v>2003</v>
          </cell>
          <cell r="M438" t="str">
            <v>No Trade</v>
          </cell>
          <cell r="N438" t="str">
            <v/>
          </cell>
          <cell r="O438" t="str">
            <v/>
          </cell>
          <cell r="P438" t="str">
            <v/>
          </cell>
        </row>
        <row r="439">
          <cell r="A439" t="str">
            <v>LO</v>
          </cell>
          <cell r="B439">
            <v>1</v>
          </cell>
          <cell r="C439">
            <v>3</v>
          </cell>
          <cell r="D439" t="str">
            <v>C</v>
          </cell>
          <cell r="E439">
            <v>35</v>
          </cell>
          <cell r="F439">
            <v>37606</v>
          </cell>
          <cell r="G439">
            <v>0.01</v>
          </cell>
          <cell r="H439">
            <v>0</v>
          </cell>
          <cell r="I439" t="str">
            <v>1         95</v>
          </cell>
          <cell r="J439">
            <v>0.01</v>
          </cell>
          <cell r="K439">
            <v>0.01</v>
          </cell>
          <cell r="L439">
            <v>2003</v>
          </cell>
          <cell r="M439" t="str">
            <v>No Trade</v>
          </cell>
          <cell r="N439" t="str">
            <v/>
          </cell>
          <cell r="O439" t="str">
            <v/>
          </cell>
          <cell r="P439" t="str">
            <v/>
          </cell>
        </row>
        <row r="440">
          <cell r="A440" t="str">
            <v>LO</v>
          </cell>
          <cell r="B440">
            <v>1</v>
          </cell>
          <cell r="C440">
            <v>3</v>
          </cell>
          <cell r="D440" t="str">
            <v>P</v>
          </cell>
          <cell r="E440">
            <v>35</v>
          </cell>
          <cell r="F440">
            <v>37606</v>
          </cell>
          <cell r="G440">
            <v>7.71</v>
          </cell>
          <cell r="H440">
            <v>8.1999999999999993</v>
          </cell>
          <cell r="I440" t="str">
            <v>9          0</v>
          </cell>
          <cell r="J440">
            <v>0</v>
          </cell>
          <cell r="K440">
            <v>0</v>
          </cell>
          <cell r="L440">
            <v>2003</v>
          </cell>
          <cell r="M440" t="str">
            <v>No Trade</v>
          </cell>
          <cell r="N440" t="str">
            <v/>
          </cell>
          <cell r="O440" t="str">
            <v/>
          </cell>
          <cell r="P440" t="str">
            <v/>
          </cell>
        </row>
        <row r="441">
          <cell r="A441" t="str">
            <v>LO</v>
          </cell>
          <cell r="B441">
            <v>1</v>
          </cell>
          <cell r="C441">
            <v>3</v>
          </cell>
          <cell r="D441" t="str">
            <v>C</v>
          </cell>
          <cell r="E441">
            <v>35.5</v>
          </cell>
          <cell r="F441">
            <v>37606</v>
          </cell>
          <cell r="G441">
            <v>0.01</v>
          </cell>
          <cell r="H441">
            <v>0</v>
          </cell>
          <cell r="I441" t="str">
            <v>1          0</v>
          </cell>
          <cell r="J441">
            <v>0</v>
          </cell>
          <cell r="K441">
            <v>0</v>
          </cell>
          <cell r="L441">
            <v>2003</v>
          </cell>
          <cell r="M441" t="str">
            <v>No Trade</v>
          </cell>
          <cell r="N441" t="str">
            <v/>
          </cell>
          <cell r="O441" t="str">
            <v/>
          </cell>
          <cell r="P441" t="str">
            <v/>
          </cell>
        </row>
        <row r="442">
          <cell r="A442" t="str">
            <v>LO</v>
          </cell>
          <cell r="B442">
            <v>1</v>
          </cell>
          <cell r="C442">
            <v>3</v>
          </cell>
          <cell r="D442" t="str">
            <v>C</v>
          </cell>
          <cell r="E442">
            <v>36</v>
          </cell>
          <cell r="F442">
            <v>37606</v>
          </cell>
          <cell r="G442">
            <v>0.01</v>
          </cell>
          <cell r="H442">
            <v>0</v>
          </cell>
          <cell r="I442" t="str">
            <v>1         25</v>
          </cell>
          <cell r="J442">
            <v>0.01</v>
          </cell>
          <cell r="K442">
            <v>0.01</v>
          </cell>
          <cell r="L442">
            <v>2003</v>
          </cell>
          <cell r="M442" t="str">
            <v>No Trade</v>
          </cell>
          <cell r="N442" t="str">
            <v/>
          </cell>
          <cell r="O442" t="str">
            <v/>
          </cell>
          <cell r="P442" t="str">
            <v/>
          </cell>
        </row>
        <row r="443">
          <cell r="A443" t="str">
            <v>LO</v>
          </cell>
          <cell r="B443">
            <v>1</v>
          </cell>
          <cell r="C443">
            <v>3</v>
          </cell>
          <cell r="D443" t="str">
            <v>P</v>
          </cell>
          <cell r="E443">
            <v>36</v>
          </cell>
          <cell r="F443">
            <v>37606</v>
          </cell>
          <cell r="G443">
            <v>8.7100000000000009</v>
          </cell>
          <cell r="H443">
            <v>9.1999999999999993</v>
          </cell>
          <cell r="I443" t="str">
            <v>9          0</v>
          </cell>
          <cell r="J443">
            <v>0</v>
          </cell>
          <cell r="K443">
            <v>0</v>
          </cell>
          <cell r="L443">
            <v>2003</v>
          </cell>
          <cell r="M443" t="str">
            <v>No Trade</v>
          </cell>
          <cell r="N443" t="str">
            <v/>
          </cell>
          <cell r="O443" t="str">
            <v/>
          </cell>
          <cell r="P443" t="str">
            <v/>
          </cell>
        </row>
        <row r="444">
          <cell r="A444" t="str">
            <v>LO</v>
          </cell>
          <cell r="B444">
            <v>1</v>
          </cell>
          <cell r="C444">
            <v>3</v>
          </cell>
          <cell r="D444" t="str">
            <v>C</v>
          </cell>
          <cell r="E444">
            <v>36.5</v>
          </cell>
          <cell r="F444">
            <v>37606</v>
          </cell>
          <cell r="G444">
            <v>0.01</v>
          </cell>
          <cell r="H444">
            <v>0</v>
          </cell>
          <cell r="I444" t="str">
            <v>1          0</v>
          </cell>
          <cell r="J444">
            <v>0</v>
          </cell>
          <cell r="K444">
            <v>0</v>
          </cell>
          <cell r="L444">
            <v>2003</v>
          </cell>
          <cell r="M444" t="str">
            <v>No Trade</v>
          </cell>
          <cell r="N444" t="str">
            <v/>
          </cell>
          <cell r="O444" t="str">
            <v/>
          </cell>
          <cell r="P444" t="str">
            <v/>
          </cell>
        </row>
        <row r="445">
          <cell r="A445" t="str">
            <v>LO</v>
          </cell>
          <cell r="B445">
            <v>1</v>
          </cell>
          <cell r="C445">
            <v>3</v>
          </cell>
          <cell r="D445" t="str">
            <v>C</v>
          </cell>
          <cell r="E445">
            <v>37</v>
          </cell>
          <cell r="F445">
            <v>37606</v>
          </cell>
          <cell r="G445">
            <v>0.01</v>
          </cell>
          <cell r="H445">
            <v>0</v>
          </cell>
          <cell r="I445" t="str">
            <v>1          0</v>
          </cell>
          <cell r="J445">
            <v>0</v>
          </cell>
          <cell r="K445">
            <v>0</v>
          </cell>
          <cell r="L445">
            <v>2003</v>
          </cell>
          <cell r="M445" t="str">
            <v>No Trade</v>
          </cell>
          <cell r="N445" t="str">
            <v/>
          </cell>
          <cell r="O445" t="str">
            <v/>
          </cell>
          <cell r="P445" t="str">
            <v/>
          </cell>
        </row>
        <row r="446">
          <cell r="A446" t="str">
            <v>LO</v>
          </cell>
          <cell r="B446">
            <v>1</v>
          </cell>
          <cell r="C446">
            <v>3</v>
          </cell>
          <cell r="D446" t="str">
            <v>P</v>
          </cell>
          <cell r="E446">
            <v>37</v>
          </cell>
          <cell r="F446">
            <v>37606</v>
          </cell>
          <cell r="G446">
            <v>9.7100000000000009</v>
          </cell>
          <cell r="H446">
            <v>10.199999999999999</v>
          </cell>
          <cell r="I446" t="str">
            <v>9          0</v>
          </cell>
          <cell r="J446">
            <v>0</v>
          </cell>
          <cell r="K446">
            <v>0</v>
          </cell>
          <cell r="L446">
            <v>2003</v>
          </cell>
          <cell r="M446" t="str">
            <v>No Trade</v>
          </cell>
          <cell r="N446" t="str">
            <v/>
          </cell>
          <cell r="O446" t="str">
            <v/>
          </cell>
          <cell r="P446" t="str">
            <v/>
          </cell>
        </row>
        <row r="447">
          <cell r="A447" t="str">
            <v>LO</v>
          </cell>
          <cell r="B447">
            <v>1</v>
          </cell>
          <cell r="C447">
            <v>3</v>
          </cell>
          <cell r="D447" t="str">
            <v>C</v>
          </cell>
          <cell r="E447">
            <v>37.5</v>
          </cell>
          <cell r="F447">
            <v>37606</v>
          </cell>
          <cell r="G447">
            <v>0.01</v>
          </cell>
          <cell r="H447">
            <v>0</v>
          </cell>
          <cell r="I447" t="str">
            <v>1          0</v>
          </cell>
          <cell r="J447">
            <v>0</v>
          </cell>
          <cell r="K447">
            <v>0</v>
          </cell>
          <cell r="L447">
            <v>2003</v>
          </cell>
          <cell r="M447" t="str">
            <v>No Trade</v>
          </cell>
          <cell r="N447" t="str">
            <v/>
          </cell>
          <cell r="O447" t="str">
            <v/>
          </cell>
          <cell r="P447" t="str">
            <v/>
          </cell>
        </row>
        <row r="448">
          <cell r="A448" t="str">
            <v>LO</v>
          </cell>
          <cell r="B448">
            <v>1</v>
          </cell>
          <cell r="C448">
            <v>3</v>
          </cell>
          <cell r="D448" t="str">
            <v>C</v>
          </cell>
          <cell r="E448">
            <v>38</v>
          </cell>
          <cell r="F448">
            <v>37606</v>
          </cell>
          <cell r="G448">
            <v>0.01</v>
          </cell>
          <cell r="H448">
            <v>0</v>
          </cell>
          <cell r="I448" t="str">
            <v>1          0</v>
          </cell>
          <cell r="J448">
            <v>0</v>
          </cell>
          <cell r="K448">
            <v>0</v>
          </cell>
          <cell r="L448">
            <v>2003</v>
          </cell>
          <cell r="M448" t="str">
            <v>No Trade</v>
          </cell>
          <cell r="N448" t="str">
            <v/>
          </cell>
          <cell r="O448" t="str">
            <v/>
          </cell>
          <cell r="P448" t="str">
            <v/>
          </cell>
        </row>
        <row r="449">
          <cell r="A449" t="str">
            <v>LO</v>
          </cell>
          <cell r="B449">
            <v>1</v>
          </cell>
          <cell r="C449">
            <v>3</v>
          </cell>
          <cell r="D449" t="str">
            <v>P</v>
          </cell>
          <cell r="E449">
            <v>38</v>
          </cell>
          <cell r="F449">
            <v>37606</v>
          </cell>
          <cell r="G449">
            <v>10.71</v>
          </cell>
          <cell r="H449">
            <v>11.2</v>
          </cell>
          <cell r="I449" t="str">
            <v>9          0</v>
          </cell>
          <cell r="J449">
            <v>0</v>
          </cell>
          <cell r="K449">
            <v>0</v>
          </cell>
          <cell r="L449">
            <v>2003</v>
          </cell>
          <cell r="M449" t="str">
            <v>No Trade</v>
          </cell>
          <cell r="N449" t="str">
            <v/>
          </cell>
          <cell r="O449" t="str">
            <v/>
          </cell>
          <cell r="P449" t="str">
            <v/>
          </cell>
        </row>
        <row r="450">
          <cell r="A450" t="str">
            <v>LO</v>
          </cell>
          <cell r="B450">
            <v>1</v>
          </cell>
          <cell r="C450">
            <v>3</v>
          </cell>
          <cell r="D450" t="str">
            <v>C</v>
          </cell>
          <cell r="E450">
            <v>38.5</v>
          </cell>
          <cell r="F450">
            <v>37606</v>
          </cell>
          <cell r="G450">
            <v>0.01</v>
          </cell>
          <cell r="H450">
            <v>0</v>
          </cell>
          <cell r="I450" t="str">
            <v>1          0</v>
          </cell>
          <cell r="J450">
            <v>0</v>
          </cell>
          <cell r="K450">
            <v>0</v>
          </cell>
          <cell r="L450">
            <v>2003</v>
          </cell>
          <cell r="M450" t="str">
            <v>No Trade</v>
          </cell>
          <cell r="N450" t="str">
            <v/>
          </cell>
          <cell r="O450" t="str">
            <v/>
          </cell>
          <cell r="P450" t="str">
            <v/>
          </cell>
        </row>
        <row r="451">
          <cell r="A451" t="str">
            <v>LO</v>
          </cell>
          <cell r="B451">
            <v>1</v>
          </cell>
          <cell r="C451">
            <v>3</v>
          </cell>
          <cell r="D451" t="str">
            <v>C</v>
          </cell>
          <cell r="E451">
            <v>39</v>
          </cell>
          <cell r="F451">
            <v>37606</v>
          </cell>
          <cell r="G451">
            <v>0.01</v>
          </cell>
          <cell r="H451">
            <v>0</v>
          </cell>
          <cell r="I451" t="str">
            <v>1          0</v>
          </cell>
          <cell r="J451">
            <v>0</v>
          </cell>
          <cell r="K451">
            <v>0</v>
          </cell>
          <cell r="L451">
            <v>2003</v>
          </cell>
          <cell r="M451" t="str">
            <v>No Trade</v>
          </cell>
          <cell r="N451" t="str">
            <v/>
          </cell>
          <cell r="O451" t="str">
            <v/>
          </cell>
          <cell r="P451" t="str">
            <v/>
          </cell>
        </row>
        <row r="452">
          <cell r="A452" t="str">
            <v>LO</v>
          </cell>
          <cell r="B452">
            <v>1</v>
          </cell>
          <cell r="C452">
            <v>3</v>
          </cell>
          <cell r="D452" t="str">
            <v>P</v>
          </cell>
          <cell r="E452">
            <v>39</v>
          </cell>
          <cell r="F452">
            <v>37606</v>
          </cell>
          <cell r="G452">
            <v>11.71</v>
          </cell>
          <cell r="H452">
            <v>12.2</v>
          </cell>
          <cell r="I452" t="str">
            <v>9          0</v>
          </cell>
          <cell r="J452">
            <v>0</v>
          </cell>
          <cell r="K452">
            <v>0</v>
          </cell>
          <cell r="L452">
            <v>2003</v>
          </cell>
          <cell r="M452" t="str">
            <v>No Trade</v>
          </cell>
          <cell r="N452" t="str">
            <v/>
          </cell>
          <cell r="O452" t="str">
            <v/>
          </cell>
          <cell r="P452" t="str">
            <v/>
          </cell>
        </row>
        <row r="453">
          <cell r="A453" t="str">
            <v>LO</v>
          </cell>
          <cell r="B453">
            <v>1</v>
          </cell>
          <cell r="C453">
            <v>3</v>
          </cell>
          <cell r="D453" t="str">
            <v>C</v>
          </cell>
          <cell r="E453">
            <v>39.5</v>
          </cell>
          <cell r="F453">
            <v>37606</v>
          </cell>
          <cell r="G453">
            <v>0.01</v>
          </cell>
          <cell r="H453">
            <v>0</v>
          </cell>
          <cell r="I453" t="str">
            <v>1          0</v>
          </cell>
          <cell r="J453">
            <v>0</v>
          </cell>
          <cell r="K453">
            <v>0</v>
          </cell>
          <cell r="L453">
            <v>2003</v>
          </cell>
          <cell r="M453" t="str">
            <v>No Trade</v>
          </cell>
          <cell r="N453" t="str">
            <v/>
          </cell>
          <cell r="O453" t="str">
            <v/>
          </cell>
          <cell r="P453" t="str">
            <v/>
          </cell>
        </row>
        <row r="454">
          <cell r="A454" t="str">
            <v>LO</v>
          </cell>
          <cell r="B454">
            <v>1</v>
          </cell>
          <cell r="C454">
            <v>3</v>
          </cell>
          <cell r="D454" t="str">
            <v>P</v>
          </cell>
          <cell r="E454">
            <v>39.5</v>
          </cell>
          <cell r="F454">
            <v>37606</v>
          </cell>
          <cell r="G454">
            <v>14.22</v>
          </cell>
          <cell r="H454">
            <v>14.2</v>
          </cell>
          <cell r="I454" t="str">
            <v>2          0</v>
          </cell>
          <cell r="J454">
            <v>0</v>
          </cell>
          <cell r="K454">
            <v>0</v>
          </cell>
          <cell r="L454">
            <v>2003</v>
          </cell>
          <cell r="M454" t="str">
            <v>No Trade</v>
          </cell>
          <cell r="N454" t="str">
            <v/>
          </cell>
          <cell r="O454" t="str">
            <v/>
          </cell>
          <cell r="P454" t="str">
            <v/>
          </cell>
        </row>
        <row r="455">
          <cell r="A455" t="str">
            <v>LO</v>
          </cell>
          <cell r="B455">
            <v>1</v>
          </cell>
          <cell r="C455">
            <v>3</v>
          </cell>
          <cell r="D455" t="str">
            <v>C</v>
          </cell>
          <cell r="E455">
            <v>40</v>
          </cell>
          <cell r="F455">
            <v>37606</v>
          </cell>
          <cell r="G455">
            <v>0.01</v>
          </cell>
          <cell r="H455">
            <v>0</v>
          </cell>
          <cell r="I455" t="str">
            <v>1          0</v>
          </cell>
          <cell r="J455">
            <v>0</v>
          </cell>
          <cell r="K455">
            <v>0</v>
          </cell>
          <cell r="L455">
            <v>2003</v>
          </cell>
          <cell r="M455" t="str">
            <v>No Trade</v>
          </cell>
          <cell r="N455" t="str">
            <v/>
          </cell>
          <cell r="O455" t="str">
            <v/>
          </cell>
          <cell r="P455" t="str">
            <v/>
          </cell>
        </row>
        <row r="456">
          <cell r="A456" t="str">
            <v>LO</v>
          </cell>
          <cell r="B456">
            <v>1</v>
          </cell>
          <cell r="C456">
            <v>3</v>
          </cell>
          <cell r="D456" t="str">
            <v>C</v>
          </cell>
          <cell r="E456">
            <v>45</v>
          </cell>
          <cell r="F456">
            <v>37606</v>
          </cell>
          <cell r="G456">
            <v>0.01</v>
          </cell>
          <cell r="H456">
            <v>0</v>
          </cell>
          <cell r="I456" t="str">
            <v>1          0</v>
          </cell>
          <cell r="J456">
            <v>0</v>
          </cell>
          <cell r="K456">
            <v>0</v>
          </cell>
          <cell r="L456">
            <v>2003</v>
          </cell>
          <cell r="M456" t="str">
            <v>No Trade</v>
          </cell>
          <cell r="N456" t="str">
            <v/>
          </cell>
          <cell r="O456" t="str">
            <v/>
          </cell>
          <cell r="P456" t="str">
            <v/>
          </cell>
        </row>
        <row r="457">
          <cell r="A457" t="str">
            <v>LO</v>
          </cell>
          <cell r="B457">
            <v>1</v>
          </cell>
          <cell r="C457">
            <v>3</v>
          </cell>
          <cell r="D457" t="str">
            <v>C</v>
          </cell>
          <cell r="E457">
            <v>47.5</v>
          </cell>
          <cell r="F457">
            <v>37606</v>
          </cell>
          <cell r="G457">
            <v>0.01</v>
          </cell>
          <cell r="H457">
            <v>0</v>
          </cell>
          <cell r="I457" t="str">
            <v>1          0</v>
          </cell>
          <cell r="J457">
            <v>0</v>
          </cell>
          <cell r="K457">
            <v>0</v>
          </cell>
          <cell r="L457">
            <v>2003</v>
          </cell>
          <cell r="M457" t="str">
            <v>No Trade</v>
          </cell>
          <cell r="N457" t="str">
            <v/>
          </cell>
          <cell r="O457" t="str">
            <v/>
          </cell>
          <cell r="P457" t="str">
            <v/>
          </cell>
        </row>
        <row r="458">
          <cell r="A458" t="str">
            <v>LO</v>
          </cell>
          <cell r="B458">
            <v>1</v>
          </cell>
          <cell r="C458">
            <v>3</v>
          </cell>
          <cell r="D458" t="str">
            <v>C</v>
          </cell>
          <cell r="E458">
            <v>50</v>
          </cell>
          <cell r="F458">
            <v>37606</v>
          </cell>
          <cell r="G458">
            <v>0.01</v>
          </cell>
          <cell r="H458">
            <v>0</v>
          </cell>
          <cell r="I458" t="str">
            <v>1          0</v>
          </cell>
          <cell r="J458">
            <v>0</v>
          </cell>
          <cell r="K458">
            <v>0</v>
          </cell>
          <cell r="L458">
            <v>2003</v>
          </cell>
          <cell r="M458" t="str">
            <v>No Trade</v>
          </cell>
          <cell r="N458" t="str">
            <v/>
          </cell>
          <cell r="O458" t="str">
            <v/>
          </cell>
          <cell r="P458" t="str">
            <v/>
          </cell>
        </row>
        <row r="459">
          <cell r="A459" t="str">
            <v>LO</v>
          </cell>
          <cell r="B459">
            <v>1</v>
          </cell>
          <cell r="C459">
            <v>3</v>
          </cell>
          <cell r="D459" t="str">
            <v>C</v>
          </cell>
          <cell r="E459">
            <v>60</v>
          </cell>
          <cell r="F459">
            <v>37606</v>
          </cell>
          <cell r="G459">
            <v>0.01</v>
          </cell>
          <cell r="H459">
            <v>0</v>
          </cell>
          <cell r="I459" t="str">
            <v>1          0</v>
          </cell>
          <cell r="J459">
            <v>0</v>
          </cell>
          <cell r="K459">
            <v>0</v>
          </cell>
          <cell r="L459">
            <v>2003</v>
          </cell>
          <cell r="M459" t="str">
            <v>No Trade</v>
          </cell>
          <cell r="N459" t="str">
            <v/>
          </cell>
          <cell r="O459" t="str">
            <v/>
          </cell>
          <cell r="P459" t="str">
            <v/>
          </cell>
        </row>
        <row r="460">
          <cell r="A460" t="str">
            <v>LO</v>
          </cell>
          <cell r="B460">
            <v>1</v>
          </cell>
          <cell r="C460">
            <v>3</v>
          </cell>
          <cell r="D460" t="str">
            <v>C</v>
          </cell>
          <cell r="E460">
            <v>62.5</v>
          </cell>
          <cell r="F460">
            <v>37606</v>
          </cell>
          <cell r="G460">
            <v>0.01</v>
          </cell>
          <cell r="H460">
            <v>0</v>
          </cell>
          <cell r="I460" t="str">
            <v>1          0</v>
          </cell>
          <cell r="J460">
            <v>0</v>
          </cell>
          <cell r="K460">
            <v>0</v>
          </cell>
          <cell r="L460">
            <v>2003</v>
          </cell>
          <cell r="M460" t="str">
            <v>No Trade</v>
          </cell>
          <cell r="N460" t="str">
            <v/>
          </cell>
          <cell r="O460" t="str">
            <v/>
          </cell>
          <cell r="P460" t="str">
            <v/>
          </cell>
        </row>
        <row r="461">
          <cell r="A461" t="str">
            <v>LO</v>
          </cell>
          <cell r="B461">
            <v>2</v>
          </cell>
          <cell r="C461">
            <v>3</v>
          </cell>
          <cell r="D461" t="str">
            <v>P</v>
          </cell>
          <cell r="E461">
            <v>2.5</v>
          </cell>
          <cell r="F461">
            <v>37636</v>
          </cell>
          <cell r="G461">
            <v>0</v>
          </cell>
          <cell r="H461">
            <v>0</v>
          </cell>
          <cell r="I461" t="str">
            <v>0          0</v>
          </cell>
          <cell r="J461">
            <v>0</v>
          </cell>
          <cell r="K461">
            <v>0</v>
          </cell>
          <cell r="L461">
            <v>2003</v>
          </cell>
          <cell r="M461" t="str">
            <v>No Trade</v>
          </cell>
          <cell r="N461" t="str">
            <v/>
          </cell>
          <cell r="O461" t="str">
            <v/>
          </cell>
          <cell r="P461" t="str">
            <v/>
          </cell>
        </row>
        <row r="462">
          <cell r="A462" t="str">
            <v>LO</v>
          </cell>
          <cell r="B462">
            <v>2</v>
          </cell>
          <cell r="C462">
            <v>3</v>
          </cell>
          <cell r="D462" t="str">
            <v>P</v>
          </cell>
          <cell r="E462">
            <v>13</v>
          </cell>
          <cell r="F462">
            <v>37636</v>
          </cell>
          <cell r="G462">
            <v>0.01</v>
          </cell>
          <cell r="H462">
            <v>0</v>
          </cell>
          <cell r="I462" t="str">
            <v>1          0</v>
          </cell>
          <cell r="J462">
            <v>0</v>
          </cell>
          <cell r="K462">
            <v>0</v>
          </cell>
          <cell r="L462">
            <v>2003</v>
          </cell>
          <cell r="M462" t="str">
            <v>No Trade</v>
          </cell>
          <cell r="N462" t="str">
            <v/>
          </cell>
          <cell r="O462" t="str">
            <v/>
          </cell>
          <cell r="P462" t="str">
            <v/>
          </cell>
        </row>
        <row r="463">
          <cell r="A463" t="str">
            <v>LO</v>
          </cell>
          <cell r="B463">
            <v>2</v>
          </cell>
          <cell r="C463">
            <v>3</v>
          </cell>
          <cell r="D463" t="str">
            <v>P</v>
          </cell>
          <cell r="E463">
            <v>14</v>
          </cell>
          <cell r="F463">
            <v>37636</v>
          </cell>
          <cell r="G463">
            <v>0.01</v>
          </cell>
          <cell r="H463">
            <v>0</v>
          </cell>
          <cell r="I463" t="str">
            <v>1          0</v>
          </cell>
          <cell r="J463">
            <v>0</v>
          </cell>
          <cell r="K463">
            <v>0</v>
          </cell>
          <cell r="L463">
            <v>2003</v>
          </cell>
          <cell r="M463" t="str">
            <v>No Trade</v>
          </cell>
          <cell r="N463" t="str">
            <v/>
          </cell>
          <cell r="O463" t="str">
            <v/>
          </cell>
          <cell r="P463" t="str">
            <v/>
          </cell>
        </row>
        <row r="464">
          <cell r="A464" t="str">
            <v>LO</v>
          </cell>
          <cell r="B464">
            <v>2</v>
          </cell>
          <cell r="C464">
            <v>3</v>
          </cell>
          <cell r="D464" t="str">
            <v>P</v>
          </cell>
          <cell r="E464">
            <v>15</v>
          </cell>
          <cell r="F464">
            <v>37636</v>
          </cell>
          <cell r="G464">
            <v>0.01</v>
          </cell>
          <cell r="H464">
            <v>0</v>
          </cell>
          <cell r="I464" t="str">
            <v>1          0</v>
          </cell>
          <cell r="J464">
            <v>0</v>
          </cell>
          <cell r="K464">
            <v>0</v>
          </cell>
          <cell r="L464">
            <v>2003</v>
          </cell>
          <cell r="M464" t="str">
            <v>No Trade</v>
          </cell>
          <cell r="N464" t="str">
            <v/>
          </cell>
          <cell r="O464" t="str">
            <v/>
          </cell>
          <cell r="P464" t="str">
            <v/>
          </cell>
        </row>
        <row r="465">
          <cell r="A465" t="str">
            <v>LO</v>
          </cell>
          <cell r="B465">
            <v>2</v>
          </cell>
          <cell r="C465">
            <v>3</v>
          </cell>
          <cell r="D465" t="str">
            <v>P</v>
          </cell>
          <cell r="E465">
            <v>16</v>
          </cell>
          <cell r="F465">
            <v>37636</v>
          </cell>
          <cell r="G465">
            <v>0.01</v>
          </cell>
          <cell r="H465">
            <v>0</v>
          </cell>
          <cell r="I465" t="str">
            <v>2          0</v>
          </cell>
          <cell r="J465">
            <v>0</v>
          </cell>
          <cell r="K465">
            <v>0</v>
          </cell>
          <cell r="L465">
            <v>2003</v>
          </cell>
          <cell r="M465" t="str">
            <v>No Trade</v>
          </cell>
          <cell r="N465" t="str">
            <v/>
          </cell>
          <cell r="O465" t="str">
            <v/>
          </cell>
          <cell r="P465" t="str">
            <v/>
          </cell>
        </row>
        <row r="466">
          <cell r="A466" t="str">
            <v>LO</v>
          </cell>
          <cell r="B466">
            <v>2</v>
          </cell>
          <cell r="C466">
            <v>3</v>
          </cell>
          <cell r="D466" t="str">
            <v>P</v>
          </cell>
          <cell r="E466">
            <v>17</v>
          </cell>
          <cell r="F466">
            <v>37636</v>
          </cell>
          <cell r="G466">
            <v>0.02</v>
          </cell>
          <cell r="H466">
            <v>0</v>
          </cell>
          <cell r="I466" t="str">
            <v>3          0</v>
          </cell>
          <cell r="J466">
            <v>0</v>
          </cell>
          <cell r="K466">
            <v>0</v>
          </cell>
          <cell r="L466">
            <v>2003</v>
          </cell>
          <cell r="M466" t="str">
            <v>No Trade</v>
          </cell>
          <cell r="N466" t="str">
            <v/>
          </cell>
          <cell r="O466" t="str">
            <v/>
          </cell>
          <cell r="P466" t="str">
            <v/>
          </cell>
        </row>
        <row r="467">
          <cell r="A467" t="str">
            <v>LO</v>
          </cell>
          <cell r="B467">
            <v>2</v>
          </cell>
          <cell r="C467">
            <v>3</v>
          </cell>
          <cell r="D467" t="str">
            <v>P</v>
          </cell>
          <cell r="E467">
            <v>18</v>
          </cell>
          <cell r="F467">
            <v>37636</v>
          </cell>
          <cell r="G467">
            <v>0.02</v>
          </cell>
          <cell r="H467">
            <v>0</v>
          </cell>
          <cell r="I467" t="str">
            <v>3          0</v>
          </cell>
          <cell r="J467">
            <v>0</v>
          </cell>
          <cell r="K467">
            <v>0</v>
          </cell>
          <cell r="L467">
            <v>2003</v>
          </cell>
          <cell r="M467" t="str">
            <v>No Trade</v>
          </cell>
          <cell r="N467" t="str">
            <v/>
          </cell>
          <cell r="O467" t="str">
            <v/>
          </cell>
          <cell r="P467" t="str">
            <v/>
          </cell>
        </row>
        <row r="468">
          <cell r="A468" t="str">
            <v>LO</v>
          </cell>
          <cell r="B468">
            <v>2</v>
          </cell>
          <cell r="C468">
            <v>3</v>
          </cell>
          <cell r="D468" t="str">
            <v>P</v>
          </cell>
          <cell r="E468">
            <v>18.5</v>
          </cell>
          <cell r="F468">
            <v>37636</v>
          </cell>
          <cell r="G468">
            <v>0.03</v>
          </cell>
          <cell r="H468">
            <v>0</v>
          </cell>
          <cell r="I468" t="str">
            <v>4          0</v>
          </cell>
          <cell r="J468">
            <v>0</v>
          </cell>
          <cell r="K468">
            <v>0</v>
          </cell>
          <cell r="L468">
            <v>2003</v>
          </cell>
          <cell r="M468" t="str">
            <v>No Trade</v>
          </cell>
          <cell r="N468" t="str">
            <v/>
          </cell>
          <cell r="O468" t="str">
            <v/>
          </cell>
          <cell r="P468" t="str">
            <v/>
          </cell>
        </row>
        <row r="469">
          <cell r="A469" t="str">
            <v>LO</v>
          </cell>
          <cell r="B469">
            <v>2</v>
          </cell>
          <cell r="C469">
            <v>3</v>
          </cell>
          <cell r="D469" t="str">
            <v>P</v>
          </cell>
          <cell r="E469">
            <v>19</v>
          </cell>
          <cell r="F469">
            <v>37636</v>
          </cell>
          <cell r="G469">
            <v>0.04</v>
          </cell>
          <cell r="H469">
            <v>0</v>
          </cell>
          <cell r="I469" t="str">
            <v>5          5</v>
          </cell>
          <cell r="J469">
            <v>0.04</v>
          </cell>
          <cell r="K469">
            <v>0.04</v>
          </cell>
          <cell r="L469">
            <v>2003</v>
          </cell>
          <cell r="M469" t="str">
            <v>No Trade</v>
          </cell>
          <cell r="N469" t="str">
            <v/>
          </cell>
          <cell r="O469" t="str">
            <v/>
          </cell>
          <cell r="P469" t="str">
            <v/>
          </cell>
        </row>
        <row r="470">
          <cell r="A470" t="str">
            <v>LO</v>
          </cell>
          <cell r="B470">
            <v>2</v>
          </cell>
          <cell r="C470">
            <v>3</v>
          </cell>
          <cell r="D470" t="str">
            <v>P</v>
          </cell>
          <cell r="E470">
            <v>19.5</v>
          </cell>
          <cell r="F470">
            <v>37636</v>
          </cell>
          <cell r="G470">
            <v>0.05</v>
          </cell>
          <cell r="H470">
            <v>0</v>
          </cell>
          <cell r="I470" t="str">
            <v>6          0</v>
          </cell>
          <cell r="J470">
            <v>0</v>
          </cell>
          <cell r="K470">
            <v>0</v>
          </cell>
          <cell r="L470">
            <v>2003</v>
          </cell>
          <cell r="M470" t="str">
            <v>No Trade</v>
          </cell>
          <cell r="N470" t="str">
            <v/>
          </cell>
          <cell r="O470" t="str">
            <v/>
          </cell>
          <cell r="P470" t="str">
            <v/>
          </cell>
        </row>
        <row r="471">
          <cell r="A471" t="str">
            <v>LO</v>
          </cell>
          <cell r="B471">
            <v>2</v>
          </cell>
          <cell r="C471">
            <v>3</v>
          </cell>
          <cell r="D471" t="str">
            <v>P</v>
          </cell>
          <cell r="E471">
            <v>20</v>
          </cell>
          <cell r="F471">
            <v>37636</v>
          </cell>
          <cell r="G471">
            <v>0.06</v>
          </cell>
          <cell r="H471">
            <v>0</v>
          </cell>
          <cell r="I471" t="str">
            <v>8          0</v>
          </cell>
          <cell r="J471">
            <v>0</v>
          </cell>
          <cell r="K471">
            <v>0</v>
          </cell>
          <cell r="L471">
            <v>2003</v>
          </cell>
          <cell r="M471" t="str">
            <v>No Trade</v>
          </cell>
          <cell r="N471" t="str">
            <v/>
          </cell>
          <cell r="O471" t="str">
            <v/>
          </cell>
          <cell r="P471" t="str">
            <v/>
          </cell>
        </row>
        <row r="472">
          <cell r="A472" t="str">
            <v>LO</v>
          </cell>
          <cell r="B472">
            <v>2</v>
          </cell>
          <cell r="C472">
            <v>3</v>
          </cell>
          <cell r="D472" t="str">
            <v>C</v>
          </cell>
          <cell r="E472">
            <v>20.5</v>
          </cell>
          <cell r="F472">
            <v>37636</v>
          </cell>
          <cell r="G472">
            <v>6.72</v>
          </cell>
          <cell r="H472">
            <v>6.1</v>
          </cell>
          <cell r="I472" t="str">
            <v>7          0</v>
          </cell>
          <cell r="J472">
            <v>0</v>
          </cell>
          <cell r="K472">
            <v>0</v>
          </cell>
          <cell r="L472">
            <v>2003</v>
          </cell>
          <cell r="M472" t="str">
            <v>No Trade</v>
          </cell>
          <cell r="N472" t="str">
            <v/>
          </cell>
          <cell r="O472" t="str">
            <v/>
          </cell>
          <cell r="P472" t="str">
            <v/>
          </cell>
        </row>
        <row r="473">
          <cell r="A473" t="str">
            <v>LO</v>
          </cell>
          <cell r="B473">
            <v>2</v>
          </cell>
          <cell r="C473">
            <v>3</v>
          </cell>
          <cell r="D473" t="str">
            <v>P</v>
          </cell>
          <cell r="E473">
            <v>20.5</v>
          </cell>
          <cell r="F473">
            <v>37636</v>
          </cell>
          <cell r="G473">
            <v>0.08</v>
          </cell>
          <cell r="H473">
            <v>0.1</v>
          </cell>
          <cell r="I473" t="str">
            <v>1          0</v>
          </cell>
          <cell r="J473">
            <v>0</v>
          </cell>
          <cell r="K473">
            <v>0</v>
          </cell>
          <cell r="L473">
            <v>2003</v>
          </cell>
          <cell r="M473" t="str">
            <v>No Trade</v>
          </cell>
          <cell r="N473" t="str">
            <v/>
          </cell>
          <cell r="O473" t="str">
            <v/>
          </cell>
          <cell r="P473" t="str">
            <v/>
          </cell>
        </row>
        <row r="474">
          <cell r="A474" t="str">
            <v>LO</v>
          </cell>
          <cell r="B474">
            <v>2</v>
          </cell>
          <cell r="C474">
            <v>3</v>
          </cell>
          <cell r="D474" t="str">
            <v>P</v>
          </cell>
          <cell r="E474">
            <v>21</v>
          </cell>
          <cell r="F474">
            <v>37636</v>
          </cell>
          <cell r="G474">
            <v>0.1</v>
          </cell>
          <cell r="H474">
            <v>0.1</v>
          </cell>
          <cell r="I474" t="str">
            <v>3          0</v>
          </cell>
          <cell r="J474">
            <v>0</v>
          </cell>
          <cell r="K474">
            <v>0</v>
          </cell>
          <cell r="L474">
            <v>2003</v>
          </cell>
          <cell r="M474" t="str">
            <v>No Trade</v>
          </cell>
          <cell r="N474" t="str">
            <v/>
          </cell>
          <cell r="O474" t="str">
            <v/>
          </cell>
          <cell r="P474" t="str">
            <v/>
          </cell>
        </row>
        <row r="475">
          <cell r="A475" t="str">
            <v>LO</v>
          </cell>
          <cell r="B475">
            <v>2</v>
          </cell>
          <cell r="C475">
            <v>3</v>
          </cell>
          <cell r="D475" t="str">
            <v>C</v>
          </cell>
          <cell r="E475">
            <v>21.5</v>
          </cell>
          <cell r="F475">
            <v>37636</v>
          </cell>
          <cell r="G475">
            <v>5.77</v>
          </cell>
          <cell r="H475">
            <v>5.2</v>
          </cell>
          <cell r="I475" t="str">
            <v>2          0</v>
          </cell>
          <cell r="J475">
            <v>0</v>
          </cell>
          <cell r="K475">
            <v>0</v>
          </cell>
          <cell r="L475">
            <v>2003</v>
          </cell>
          <cell r="M475" t="str">
            <v>No Trade</v>
          </cell>
          <cell r="N475" t="str">
            <v/>
          </cell>
          <cell r="O475" t="str">
            <v/>
          </cell>
          <cell r="P475" t="str">
            <v/>
          </cell>
        </row>
        <row r="476">
          <cell r="A476" t="str">
            <v>LO</v>
          </cell>
          <cell r="B476">
            <v>2</v>
          </cell>
          <cell r="C476">
            <v>3</v>
          </cell>
          <cell r="D476" t="str">
            <v>P</v>
          </cell>
          <cell r="E476">
            <v>21.5</v>
          </cell>
          <cell r="F476">
            <v>37636</v>
          </cell>
          <cell r="G476">
            <v>0.12</v>
          </cell>
          <cell r="H476">
            <v>0.1</v>
          </cell>
          <cell r="I476" t="str">
            <v>5          0</v>
          </cell>
          <cell r="J476">
            <v>0</v>
          </cell>
          <cell r="K476">
            <v>0</v>
          </cell>
          <cell r="L476">
            <v>2003</v>
          </cell>
          <cell r="M476" t="str">
            <v>No Trade</v>
          </cell>
          <cell r="N476" t="str">
            <v/>
          </cell>
          <cell r="O476" t="str">
            <v/>
          </cell>
          <cell r="P476" t="str">
            <v/>
          </cell>
        </row>
        <row r="477">
          <cell r="A477" t="str">
            <v>LO</v>
          </cell>
          <cell r="B477">
            <v>2</v>
          </cell>
          <cell r="C477">
            <v>3</v>
          </cell>
          <cell r="D477" t="str">
            <v>P</v>
          </cell>
          <cell r="E477">
            <v>22</v>
          </cell>
          <cell r="F477">
            <v>37636</v>
          </cell>
          <cell r="G477">
            <v>0.15</v>
          </cell>
          <cell r="H477">
            <v>0.1</v>
          </cell>
          <cell r="I477" t="str">
            <v>9         76</v>
          </cell>
          <cell r="J477">
            <v>0.11</v>
          </cell>
          <cell r="K477">
            <v>0.11</v>
          </cell>
          <cell r="L477">
            <v>2003</v>
          </cell>
          <cell r="M477" t="str">
            <v>No Trade</v>
          </cell>
          <cell r="N477" t="str">
            <v/>
          </cell>
          <cell r="O477" t="str">
            <v/>
          </cell>
          <cell r="P477" t="str">
            <v/>
          </cell>
        </row>
        <row r="478">
          <cell r="A478" t="str">
            <v>LO</v>
          </cell>
          <cell r="B478">
            <v>2</v>
          </cell>
          <cell r="C478">
            <v>3</v>
          </cell>
          <cell r="D478" t="str">
            <v>P</v>
          </cell>
          <cell r="E478">
            <v>22.5</v>
          </cell>
          <cell r="F478">
            <v>37636</v>
          </cell>
          <cell r="G478">
            <v>0.18</v>
          </cell>
          <cell r="H478">
            <v>0.2</v>
          </cell>
          <cell r="I478" t="str">
            <v>4         18</v>
          </cell>
          <cell r="J478">
            <v>0.19</v>
          </cell>
          <cell r="K478">
            <v>0.19</v>
          </cell>
          <cell r="L478">
            <v>2003</v>
          </cell>
          <cell r="M478" t="str">
            <v>No Trade</v>
          </cell>
          <cell r="N478" t="str">
            <v/>
          </cell>
          <cell r="O478" t="str">
            <v/>
          </cell>
          <cell r="P478" t="str">
            <v/>
          </cell>
        </row>
        <row r="479">
          <cell r="A479" t="str">
            <v>LO</v>
          </cell>
          <cell r="B479">
            <v>2</v>
          </cell>
          <cell r="C479">
            <v>3</v>
          </cell>
          <cell r="D479" t="str">
            <v>C</v>
          </cell>
          <cell r="E479">
            <v>23</v>
          </cell>
          <cell r="F479">
            <v>37636</v>
          </cell>
          <cell r="G479">
            <v>4.3600000000000003</v>
          </cell>
          <cell r="H479">
            <v>3.8</v>
          </cell>
          <cell r="I479" t="str">
            <v>6          0</v>
          </cell>
          <cell r="J479">
            <v>0</v>
          </cell>
          <cell r="K479">
            <v>0</v>
          </cell>
          <cell r="L479">
            <v>2003</v>
          </cell>
          <cell r="M479" t="str">
            <v>No Trade</v>
          </cell>
          <cell r="N479" t="str">
            <v/>
          </cell>
          <cell r="O479" t="str">
            <v/>
          </cell>
          <cell r="P479" t="str">
            <v/>
          </cell>
        </row>
        <row r="480">
          <cell r="A480" t="str">
            <v>LO</v>
          </cell>
          <cell r="B480">
            <v>2</v>
          </cell>
          <cell r="C480">
            <v>3</v>
          </cell>
          <cell r="D480" t="str">
            <v>P</v>
          </cell>
          <cell r="E480">
            <v>23</v>
          </cell>
          <cell r="F480">
            <v>37636</v>
          </cell>
          <cell r="G480">
            <v>0.21</v>
          </cell>
          <cell r="H480">
            <v>0.2</v>
          </cell>
          <cell r="I480" t="str">
            <v>9        201</v>
          </cell>
          <cell r="J480">
            <v>0.27</v>
          </cell>
          <cell r="K480">
            <v>0.22</v>
          </cell>
          <cell r="L480">
            <v>2003</v>
          </cell>
          <cell r="M480" t="str">
            <v>No Trade</v>
          </cell>
          <cell r="N480" t="str">
            <v/>
          </cell>
          <cell r="O480" t="str">
            <v/>
          </cell>
          <cell r="P480" t="str">
            <v/>
          </cell>
        </row>
        <row r="481">
          <cell r="A481" t="str">
            <v>LO</v>
          </cell>
          <cell r="B481">
            <v>2</v>
          </cell>
          <cell r="C481">
            <v>3</v>
          </cell>
          <cell r="D481" t="str">
            <v>C</v>
          </cell>
          <cell r="E481">
            <v>23.5</v>
          </cell>
          <cell r="F481">
            <v>37636</v>
          </cell>
          <cell r="G481">
            <v>2.9</v>
          </cell>
          <cell r="H481">
            <v>2.9</v>
          </cell>
          <cell r="I481" t="str">
            <v>0          0</v>
          </cell>
          <cell r="J481">
            <v>0</v>
          </cell>
          <cell r="K481">
            <v>0</v>
          </cell>
          <cell r="L481">
            <v>2003</v>
          </cell>
          <cell r="M481" t="str">
            <v>No Trade</v>
          </cell>
          <cell r="N481" t="str">
            <v/>
          </cell>
          <cell r="O481" t="str">
            <v/>
          </cell>
          <cell r="P481" t="str">
            <v/>
          </cell>
        </row>
        <row r="482">
          <cell r="A482" t="str">
            <v>LO</v>
          </cell>
          <cell r="B482">
            <v>2</v>
          </cell>
          <cell r="C482">
            <v>3</v>
          </cell>
          <cell r="D482" t="str">
            <v>P</v>
          </cell>
          <cell r="E482">
            <v>23.5</v>
          </cell>
          <cell r="F482">
            <v>37636</v>
          </cell>
          <cell r="G482">
            <v>0.26</v>
          </cell>
          <cell r="H482">
            <v>0.3</v>
          </cell>
          <cell r="I482" t="str">
            <v>5        350</v>
          </cell>
          <cell r="J482">
            <v>0</v>
          </cell>
          <cell r="K482">
            <v>0</v>
          </cell>
          <cell r="L482">
            <v>2003</v>
          </cell>
          <cell r="M482" t="str">
            <v>No Trade</v>
          </cell>
          <cell r="N482" t="str">
            <v/>
          </cell>
          <cell r="O482" t="str">
            <v/>
          </cell>
          <cell r="P482" t="str">
            <v/>
          </cell>
        </row>
        <row r="483">
          <cell r="A483" t="str">
            <v>LO</v>
          </cell>
          <cell r="B483">
            <v>2</v>
          </cell>
          <cell r="C483">
            <v>3</v>
          </cell>
          <cell r="D483" t="str">
            <v>C</v>
          </cell>
          <cell r="E483">
            <v>24</v>
          </cell>
          <cell r="F483">
            <v>37636</v>
          </cell>
          <cell r="G483">
            <v>3.48</v>
          </cell>
          <cell r="H483">
            <v>3</v>
          </cell>
          <cell r="I483" t="str">
            <v>1          0</v>
          </cell>
          <cell r="J483">
            <v>0</v>
          </cell>
          <cell r="K483">
            <v>0</v>
          </cell>
          <cell r="L483">
            <v>2003</v>
          </cell>
          <cell r="M483" t="str">
            <v>No Trade</v>
          </cell>
          <cell r="N483" t="str">
            <v/>
          </cell>
          <cell r="O483" t="str">
            <v/>
          </cell>
          <cell r="P483" t="str">
            <v/>
          </cell>
        </row>
        <row r="484">
          <cell r="A484" t="str">
            <v>LO</v>
          </cell>
          <cell r="B484">
            <v>2</v>
          </cell>
          <cell r="C484">
            <v>3</v>
          </cell>
          <cell r="D484" t="str">
            <v>P</v>
          </cell>
          <cell r="E484">
            <v>24</v>
          </cell>
          <cell r="F484">
            <v>37636</v>
          </cell>
          <cell r="G484">
            <v>0.33</v>
          </cell>
          <cell r="H484">
            <v>0.4</v>
          </cell>
          <cell r="I484" t="str">
            <v>3        356</v>
          </cell>
          <cell r="J484">
            <v>0.37</v>
          </cell>
          <cell r="K484">
            <v>0.34</v>
          </cell>
          <cell r="L484">
            <v>2003</v>
          </cell>
          <cell r="M484" t="str">
            <v>No Trade</v>
          </cell>
          <cell r="N484" t="str">
            <v/>
          </cell>
          <cell r="O484" t="str">
            <v/>
          </cell>
          <cell r="P484" t="str">
            <v/>
          </cell>
        </row>
        <row r="485">
          <cell r="A485" t="str">
            <v>LO</v>
          </cell>
          <cell r="B485">
            <v>2</v>
          </cell>
          <cell r="C485">
            <v>3</v>
          </cell>
          <cell r="D485" t="str">
            <v>C</v>
          </cell>
          <cell r="E485">
            <v>24.5</v>
          </cell>
          <cell r="F485">
            <v>37636</v>
          </cell>
          <cell r="G485">
            <v>3.08</v>
          </cell>
          <cell r="H485">
            <v>2.6</v>
          </cell>
          <cell r="I485" t="str">
            <v>2          0</v>
          </cell>
          <cell r="J485">
            <v>0</v>
          </cell>
          <cell r="K485">
            <v>0</v>
          </cell>
          <cell r="L485">
            <v>2003</v>
          </cell>
          <cell r="M485" t="str">
            <v>No Trade</v>
          </cell>
          <cell r="N485" t="str">
            <v/>
          </cell>
          <cell r="O485" t="str">
            <v/>
          </cell>
          <cell r="P485" t="str">
            <v/>
          </cell>
        </row>
        <row r="486">
          <cell r="A486" t="str">
            <v>LO</v>
          </cell>
          <cell r="B486">
            <v>2</v>
          </cell>
          <cell r="C486">
            <v>3</v>
          </cell>
          <cell r="D486" t="str">
            <v>P</v>
          </cell>
          <cell r="E486">
            <v>24.5</v>
          </cell>
          <cell r="F486">
            <v>37636</v>
          </cell>
          <cell r="G486">
            <v>0.42</v>
          </cell>
          <cell r="H486">
            <v>0.5</v>
          </cell>
          <cell r="I486" t="str">
            <v>4         70</v>
          </cell>
          <cell r="J486">
            <v>0.43</v>
          </cell>
          <cell r="K486">
            <v>0.43</v>
          </cell>
          <cell r="L486">
            <v>2003</v>
          </cell>
          <cell r="M486" t="str">
            <v>No Trade</v>
          </cell>
          <cell r="N486" t="str">
            <v/>
          </cell>
          <cell r="O486" t="str">
            <v/>
          </cell>
          <cell r="P486" t="str">
            <v/>
          </cell>
        </row>
        <row r="487">
          <cell r="A487" t="str">
            <v>LO</v>
          </cell>
          <cell r="B487">
            <v>2</v>
          </cell>
          <cell r="C487">
            <v>3</v>
          </cell>
          <cell r="D487" t="str">
            <v>C</v>
          </cell>
          <cell r="E487">
            <v>25</v>
          </cell>
          <cell r="F487">
            <v>37636</v>
          </cell>
          <cell r="G487">
            <v>2.68</v>
          </cell>
          <cell r="H487">
            <v>2.2000000000000002</v>
          </cell>
          <cell r="I487" t="str">
            <v>4          0</v>
          </cell>
          <cell r="J487">
            <v>0</v>
          </cell>
          <cell r="K487">
            <v>0</v>
          </cell>
          <cell r="L487">
            <v>2003</v>
          </cell>
          <cell r="M487" t="str">
            <v>No Trade</v>
          </cell>
          <cell r="N487" t="str">
            <v/>
          </cell>
          <cell r="O487" t="str">
            <v/>
          </cell>
          <cell r="P487" t="str">
            <v/>
          </cell>
        </row>
        <row r="488">
          <cell r="A488" t="str">
            <v>LO</v>
          </cell>
          <cell r="B488">
            <v>2</v>
          </cell>
          <cell r="C488">
            <v>3</v>
          </cell>
          <cell r="D488" t="str">
            <v>P</v>
          </cell>
          <cell r="E488">
            <v>25</v>
          </cell>
          <cell r="F488">
            <v>37636</v>
          </cell>
          <cell r="G488">
            <v>0.52</v>
          </cell>
          <cell r="H488">
            <v>0.6</v>
          </cell>
          <cell r="I488" t="str">
            <v>6      1,124</v>
          </cell>
          <cell r="J488">
            <v>0.59</v>
          </cell>
          <cell r="K488">
            <v>0.5</v>
          </cell>
          <cell r="L488">
            <v>2003</v>
          </cell>
          <cell r="M488" t="str">
            <v>No Trade</v>
          </cell>
          <cell r="N488" t="str">
            <v/>
          </cell>
          <cell r="O488" t="str">
            <v/>
          </cell>
          <cell r="P488" t="str">
            <v/>
          </cell>
        </row>
        <row r="489">
          <cell r="A489" t="str">
            <v>LO</v>
          </cell>
          <cell r="B489">
            <v>2</v>
          </cell>
          <cell r="C489">
            <v>3</v>
          </cell>
          <cell r="D489" t="str">
            <v>C</v>
          </cell>
          <cell r="E489">
            <v>25.5</v>
          </cell>
          <cell r="F489">
            <v>37636</v>
          </cell>
          <cell r="G489">
            <v>2.33</v>
          </cell>
          <cell r="H489">
            <v>1.9</v>
          </cell>
          <cell r="I489" t="str">
            <v>2          0</v>
          </cell>
          <cell r="J489">
            <v>0</v>
          </cell>
          <cell r="K489">
            <v>0</v>
          </cell>
          <cell r="L489">
            <v>2003</v>
          </cell>
          <cell r="M489" t="str">
            <v>No Trade</v>
          </cell>
          <cell r="N489" t="str">
            <v/>
          </cell>
          <cell r="O489" t="str">
            <v/>
          </cell>
          <cell r="P489" t="str">
            <v/>
          </cell>
        </row>
        <row r="490">
          <cell r="A490" t="str">
            <v>LO</v>
          </cell>
          <cell r="B490">
            <v>2</v>
          </cell>
          <cell r="C490">
            <v>3</v>
          </cell>
          <cell r="D490" t="str">
            <v>P</v>
          </cell>
          <cell r="E490">
            <v>25.5</v>
          </cell>
          <cell r="F490">
            <v>37636</v>
          </cell>
          <cell r="G490">
            <v>0.67</v>
          </cell>
          <cell r="H490">
            <v>0.8</v>
          </cell>
          <cell r="I490" t="str">
            <v>4         15</v>
          </cell>
          <cell r="J490">
            <v>0.68</v>
          </cell>
          <cell r="K490">
            <v>0.68</v>
          </cell>
          <cell r="L490">
            <v>2003</v>
          </cell>
          <cell r="M490" t="str">
            <v>No Trade</v>
          </cell>
          <cell r="N490" t="str">
            <v/>
          </cell>
          <cell r="O490" t="str">
            <v/>
          </cell>
          <cell r="P490" t="str">
            <v/>
          </cell>
        </row>
        <row r="491">
          <cell r="A491" t="str">
            <v>LO</v>
          </cell>
          <cell r="B491">
            <v>2</v>
          </cell>
          <cell r="C491">
            <v>3</v>
          </cell>
          <cell r="D491" t="str">
            <v>C</v>
          </cell>
          <cell r="E491">
            <v>26</v>
          </cell>
          <cell r="F491">
            <v>37636</v>
          </cell>
          <cell r="G491">
            <v>1.98</v>
          </cell>
          <cell r="H491">
            <v>1.6</v>
          </cell>
          <cell r="I491" t="str">
            <v>3          0</v>
          </cell>
          <cell r="J491">
            <v>0</v>
          </cell>
          <cell r="K491">
            <v>0</v>
          </cell>
          <cell r="L491">
            <v>2003</v>
          </cell>
          <cell r="M491" t="str">
            <v>No Trade</v>
          </cell>
          <cell r="N491" t="str">
            <v/>
          </cell>
          <cell r="O491" t="str">
            <v/>
          </cell>
          <cell r="P491" t="str">
            <v/>
          </cell>
        </row>
        <row r="492">
          <cell r="A492" t="str">
            <v>LO</v>
          </cell>
          <cell r="B492">
            <v>2</v>
          </cell>
          <cell r="C492">
            <v>3</v>
          </cell>
          <cell r="D492" t="str">
            <v>P</v>
          </cell>
          <cell r="E492">
            <v>26</v>
          </cell>
          <cell r="F492">
            <v>37636</v>
          </cell>
          <cell r="G492">
            <v>0.82</v>
          </cell>
          <cell r="H492">
            <v>1</v>
          </cell>
          <cell r="I492" t="str">
            <v>4        593</v>
          </cell>
          <cell r="J492">
            <v>0.83</v>
          </cell>
          <cell r="K492">
            <v>0.83</v>
          </cell>
          <cell r="L492">
            <v>2003</v>
          </cell>
          <cell r="M492" t="str">
            <v>No Trade</v>
          </cell>
          <cell r="N492" t="str">
            <v/>
          </cell>
          <cell r="O492" t="str">
            <v/>
          </cell>
          <cell r="P492" t="str">
            <v/>
          </cell>
        </row>
        <row r="493">
          <cell r="A493" t="str">
            <v>LO</v>
          </cell>
          <cell r="B493">
            <v>2</v>
          </cell>
          <cell r="C493">
            <v>3</v>
          </cell>
          <cell r="D493" t="str">
            <v>C</v>
          </cell>
          <cell r="E493">
            <v>26.5</v>
          </cell>
          <cell r="F493">
            <v>37636</v>
          </cell>
          <cell r="G493">
            <v>1.69</v>
          </cell>
          <cell r="H493">
            <v>1.3</v>
          </cell>
          <cell r="I493" t="str">
            <v>6          0</v>
          </cell>
          <cell r="J493">
            <v>0</v>
          </cell>
          <cell r="K493">
            <v>0</v>
          </cell>
          <cell r="L493">
            <v>2003</v>
          </cell>
          <cell r="M493" t="str">
            <v>No Trade</v>
          </cell>
          <cell r="N493" t="str">
            <v/>
          </cell>
          <cell r="O493" t="str">
            <v/>
          </cell>
          <cell r="P493" t="str">
            <v/>
          </cell>
        </row>
        <row r="494">
          <cell r="A494" t="str">
            <v>LO</v>
          </cell>
          <cell r="B494">
            <v>2</v>
          </cell>
          <cell r="C494">
            <v>3</v>
          </cell>
          <cell r="D494" t="str">
            <v>P</v>
          </cell>
          <cell r="E494">
            <v>26.5</v>
          </cell>
          <cell r="F494">
            <v>37636</v>
          </cell>
          <cell r="G494">
            <v>1.02</v>
          </cell>
          <cell r="H494">
            <v>1.2</v>
          </cell>
          <cell r="I494" t="str">
            <v>7        152</v>
          </cell>
          <cell r="J494">
            <v>1.06</v>
          </cell>
          <cell r="K494">
            <v>1.02</v>
          </cell>
          <cell r="L494">
            <v>2003</v>
          </cell>
          <cell r="M494" t="str">
            <v>No Trade</v>
          </cell>
          <cell r="N494" t="str">
            <v/>
          </cell>
          <cell r="O494" t="str">
            <v/>
          </cell>
          <cell r="P494" t="str">
            <v/>
          </cell>
        </row>
        <row r="495">
          <cell r="A495" t="str">
            <v>LO</v>
          </cell>
          <cell r="B495">
            <v>2</v>
          </cell>
          <cell r="C495">
            <v>3</v>
          </cell>
          <cell r="D495" t="str">
            <v>C</v>
          </cell>
          <cell r="E495">
            <v>27</v>
          </cell>
          <cell r="F495">
            <v>37636</v>
          </cell>
          <cell r="G495">
            <v>1.41</v>
          </cell>
          <cell r="H495">
            <v>1.1000000000000001</v>
          </cell>
          <cell r="I495" t="str">
            <v>0         55</v>
          </cell>
          <cell r="J495">
            <v>1.25</v>
          </cell>
          <cell r="K495">
            <v>1.25</v>
          </cell>
          <cell r="L495">
            <v>2003</v>
          </cell>
          <cell r="M495" t="str">
            <v>No Trade</v>
          </cell>
          <cell r="N495" t="str">
            <v/>
          </cell>
          <cell r="O495" t="str">
            <v/>
          </cell>
          <cell r="P495" t="str">
            <v/>
          </cell>
        </row>
        <row r="496">
          <cell r="A496" t="str">
            <v>LO</v>
          </cell>
          <cell r="B496">
            <v>2</v>
          </cell>
          <cell r="C496">
            <v>3</v>
          </cell>
          <cell r="D496" t="str">
            <v>P</v>
          </cell>
          <cell r="E496">
            <v>27</v>
          </cell>
          <cell r="F496">
            <v>37636</v>
          </cell>
          <cell r="G496">
            <v>1.24</v>
          </cell>
          <cell r="H496">
            <v>1.5</v>
          </cell>
          <cell r="I496" t="str">
            <v>1        509</v>
          </cell>
          <cell r="J496">
            <v>1.32</v>
          </cell>
          <cell r="K496">
            <v>1.1499999999999999</v>
          </cell>
          <cell r="L496">
            <v>2003</v>
          </cell>
          <cell r="M496" t="str">
            <v>No Trade</v>
          </cell>
          <cell r="N496" t="str">
            <v/>
          </cell>
          <cell r="O496" t="str">
            <v/>
          </cell>
          <cell r="P496" t="str">
            <v/>
          </cell>
        </row>
        <row r="497">
          <cell r="A497" t="str">
            <v>LO</v>
          </cell>
          <cell r="B497">
            <v>2</v>
          </cell>
          <cell r="C497">
            <v>3</v>
          </cell>
          <cell r="D497" t="str">
            <v>C</v>
          </cell>
          <cell r="E497">
            <v>27.5</v>
          </cell>
          <cell r="F497">
            <v>37636</v>
          </cell>
          <cell r="G497">
            <v>1.1499999999999999</v>
          </cell>
          <cell r="H497">
            <v>0.8</v>
          </cell>
          <cell r="I497" t="str">
            <v>9         60</v>
          </cell>
          <cell r="J497">
            <v>1.1499999999999999</v>
          </cell>
          <cell r="K497">
            <v>1.1499999999999999</v>
          </cell>
          <cell r="L497">
            <v>2003</v>
          </cell>
          <cell r="M497" t="str">
            <v>No Trade</v>
          </cell>
          <cell r="N497" t="str">
            <v/>
          </cell>
          <cell r="O497" t="str">
            <v/>
          </cell>
          <cell r="P497" t="str">
            <v/>
          </cell>
        </row>
        <row r="498">
          <cell r="A498" t="str">
            <v>LO</v>
          </cell>
          <cell r="B498">
            <v>2</v>
          </cell>
          <cell r="C498">
            <v>3</v>
          </cell>
          <cell r="D498" t="str">
            <v>P</v>
          </cell>
          <cell r="E498">
            <v>27.5</v>
          </cell>
          <cell r="F498">
            <v>37636</v>
          </cell>
          <cell r="G498">
            <v>1.48</v>
          </cell>
          <cell r="H498">
            <v>1.8</v>
          </cell>
          <cell r="I498" t="str">
            <v>0          0</v>
          </cell>
          <cell r="J498">
            <v>0</v>
          </cell>
          <cell r="K498">
            <v>0</v>
          </cell>
          <cell r="L498">
            <v>2003</v>
          </cell>
          <cell r="M498" t="str">
            <v>No Trade</v>
          </cell>
          <cell r="N498" t="str">
            <v/>
          </cell>
          <cell r="O498" t="str">
            <v/>
          </cell>
          <cell r="P498" t="str">
            <v/>
          </cell>
        </row>
        <row r="499">
          <cell r="A499" t="str">
            <v>LO</v>
          </cell>
          <cell r="B499">
            <v>2</v>
          </cell>
          <cell r="C499">
            <v>3</v>
          </cell>
          <cell r="D499" t="str">
            <v>C</v>
          </cell>
          <cell r="E499">
            <v>28</v>
          </cell>
          <cell r="F499">
            <v>37636</v>
          </cell>
          <cell r="G499">
            <v>0.92</v>
          </cell>
          <cell r="H499">
            <v>0.7</v>
          </cell>
          <cell r="I499" t="str">
            <v>0         49</v>
          </cell>
          <cell r="J499">
            <v>0.94</v>
          </cell>
          <cell r="K499">
            <v>0.79</v>
          </cell>
          <cell r="L499">
            <v>2003</v>
          </cell>
          <cell r="M499" t="str">
            <v>No Trade</v>
          </cell>
          <cell r="N499" t="str">
            <v/>
          </cell>
          <cell r="O499" t="str">
            <v/>
          </cell>
          <cell r="P499" t="str">
            <v/>
          </cell>
        </row>
        <row r="500">
          <cell r="A500" t="str">
            <v>LO</v>
          </cell>
          <cell r="B500">
            <v>2</v>
          </cell>
          <cell r="C500">
            <v>3</v>
          </cell>
          <cell r="D500" t="str">
            <v>P</v>
          </cell>
          <cell r="E500">
            <v>28</v>
          </cell>
          <cell r="F500">
            <v>37636</v>
          </cell>
          <cell r="G500">
            <v>1.75</v>
          </cell>
          <cell r="H500">
            <v>2.1</v>
          </cell>
          <cell r="I500" t="str">
            <v>0          0</v>
          </cell>
          <cell r="J500">
            <v>0</v>
          </cell>
          <cell r="K500">
            <v>0</v>
          </cell>
          <cell r="L500">
            <v>2003</v>
          </cell>
          <cell r="M500" t="str">
            <v>No Trade</v>
          </cell>
          <cell r="N500" t="str">
            <v/>
          </cell>
          <cell r="O500" t="str">
            <v/>
          </cell>
          <cell r="P500" t="str">
            <v/>
          </cell>
        </row>
        <row r="501">
          <cell r="A501" t="str">
            <v>LO</v>
          </cell>
          <cell r="B501">
            <v>2</v>
          </cell>
          <cell r="C501">
            <v>3</v>
          </cell>
          <cell r="D501" t="str">
            <v>C</v>
          </cell>
          <cell r="E501">
            <v>28.5</v>
          </cell>
          <cell r="F501">
            <v>37636</v>
          </cell>
          <cell r="G501">
            <v>0.75</v>
          </cell>
          <cell r="H501">
            <v>0.5</v>
          </cell>
          <cell r="I501" t="str">
            <v>7         85</v>
          </cell>
          <cell r="J501">
            <v>0.8</v>
          </cell>
          <cell r="K501">
            <v>0.57999999999999996</v>
          </cell>
          <cell r="L501">
            <v>2003</v>
          </cell>
          <cell r="M501" t="str">
            <v>No Trade</v>
          </cell>
          <cell r="N501" t="str">
            <v/>
          </cell>
          <cell r="O501" t="str">
            <v/>
          </cell>
          <cell r="P501" t="str">
            <v/>
          </cell>
        </row>
        <row r="502">
          <cell r="A502" t="str">
            <v>LO</v>
          </cell>
          <cell r="B502">
            <v>2</v>
          </cell>
          <cell r="C502">
            <v>3</v>
          </cell>
          <cell r="D502" t="str">
            <v>P</v>
          </cell>
          <cell r="E502">
            <v>28.5</v>
          </cell>
          <cell r="F502">
            <v>37636</v>
          </cell>
          <cell r="G502">
            <v>2.0699999999999998</v>
          </cell>
          <cell r="H502">
            <v>2.4</v>
          </cell>
          <cell r="I502" t="str">
            <v>7          0</v>
          </cell>
          <cell r="J502">
            <v>0</v>
          </cell>
          <cell r="K502">
            <v>0</v>
          </cell>
          <cell r="L502">
            <v>2003</v>
          </cell>
          <cell r="M502" t="str">
            <v>No Trade</v>
          </cell>
          <cell r="N502" t="str">
            <v/>
          </cell>
          <cell r="O502" t="str">
            <v/>
          </cell>
          <cell r="P502" t="str">
            <v/>
          </cell>
        </row>
        <row r="503">
          <cell r="A503" t="str">
            <v>LO</v>
          </cell>
          <cell r="B503">
            <v>2</v>
          </cell>
          <cell r="C503">
            <v>3</v>
          </cell>
          <cell r="D503" t="str">
            <v>C</v>
          </cell>
          <cell r="E503">
            <v>29</v>
          </cell>
          <cell r="F503">
            <v>37636</v>
          </cell>
          <cell r="G503">
            <v>0.61</v>
          </cell>
          <cell r="H503">
            <v>0.4</v>
          </cell>
          <cell r="I503" t="str">
            <v>6        599</v>
          </cell>
          <cell r="J503">
            <v>0.66</v>
          </cell>
          <cell r="K503">
            <v>0.52</v>
          </cell>
          <cell r="L503">
            <v>2003</v>
          </cell>
          <cell r="M503" t="str">
            <v>No Trade</v>
          </cell>
          <cell r="N503" t="str">
            <v/>
          </cell>
          <cell r="O503" t="str">
            <v/>
          </cell>
          <cell r="P503" t="str">
            <v/>
          </cell>
        </row>
        <row r="504">
          <cell r="A504" t="str">
            <v>LO</v>
          </cell>
          <cell r="B504">
            <v>2</v>
          </cell>
          <cell r="C504">
            <v>3</v>
          </cell>
          <cell r="D504" t="str">
            <v>P</v>
          </cell>
          <cell r="E504">
            <v>29</v>
          </cell>
          <cell r="F504">
            <v>37636</v>
          </cell>
          <cell r="G504">
            <v>2.4300000000000002</v>
          </cell>
          <cell r="H504">
            <v>2.8</v>
          </cell>
          <cell r="I504" t="str">
            <v>6          0</v>
          </cell>
          <cell r="J504">
            <v>0</v>
          </cell>
          <cell r="K504">
            <v>0</v>
          </cell>
          <cell r="L504">
            <v>2003</v>
          </cell>
          <cell r="M504" t="str">
            <v>No Trade</v>
          </cell>
          <cell r="N504" t="str">
            <v/>
          </cell>
          <cell r="O504" t="str">
            <v/>
          </cell>
          <cell r="P504" t="str">
            <v/>
          </cell>
        </row>
        <row r="505">
          <cell r="A505" t="str">
            <v>LO</v>
          </cell>
          <cell r="B505">
            <v>2</v>
          </cell>
          <cell r="C505">
            <v>3</v>
          </cell>
          <cell r="D505" t="str">
            <v>C</v>
          </cell>
          <cell r="E505">
            <v>29.5</v>
          </cell>
          <cell r="F505">
            <v>37636</v>
          </cell>
          <cell r="G505">
            <v>0.47</v>
          </cell>
          <cell r="H505">
            <v>0.3</v>
          </cell>
          <cell r="I505" t="str">
            <v>5        152</v>
          </cell>
          <cell r="J505">
            <v>0.43</v>
          </cell>
          <cell r="K505">
            <v>0.4</v>
          </cell>
          <cell r="L505">
            <v>2003</v>
          </cell>
          <cell r="M505" t="str">
            <v>No Trade</v>
          </cell>
          <cell r="N505" t="str">
            <v/>
          </cell>
          <cell r="O505" t="str">
            <v/>
          </cell>
          <cell r="P505" t="str">
            <v/>
          </cell>
        </row>
        <row r="506">
          <cell r="A506" t="str">
            <v>LO</v>
          </cell>
          <cell r="B506">
            <v>2</v>
          </cell>
          <cell r="C506">
            <v>3</v>
          </cell>
          <cell r="D506" t="str">
            <v>P</v>
          </cell>
          <cell r="E506">
            <v>29.5</v>
          </cell>
          <cell r="F506">
            <v>37636</v>
          </cell>
          <cell r="G506">
            <v>2.79</v>
          </cell>
          <cell r="H506">
            <v>3.2</v>
          </cell>
          <cell r="I506" t="str">
            <v>5          0</v>
          </cell>
          <cell r="J506">
            <v>0</v>
          </cell>
          <cell r="K506">
            <v>0</v>
          </cell>
          <cell r="L506">
            <v>2003</v>
          </cell>
          <cell r="M506" t="str">
            <v>No Trade</v>
          </cell>
          <cell r="N506" t="str">
            <v/>
          </cell>
          <cell r="O506" t="str">
            <v/>
          </cell>
          <cell r="P506" t="str">
            <v/>
          </cell>
        </row>
        <row r="507">
          <cell r="A507" t="str">
            <v>LO</v>
          </cell>
          <cell r="B507">
            <v>2</v>
          </cell>
          <cell r="C507">
            <v>3</v>
          </cell>
          <cell r="D507" t="str">
            <v>C</v>
          </cell>
          <cell r="E507">
            <v>30</v>
          </cell>
          <cell r="F507">
            <v>37636</v>
          </cell>
          <cell r="G507">
            <v>0.37</v>
          </cell>
          <cell r="H507">
            <v>0.2</v>
          </cell>
          <cell r="I507" t="str">
            <v>7        142</v>
          </cell>
          <cell r="J507">
            <v>0.4</v>
          </cell>
          <cell r="K507">
            <v>0.32</v>
          </cell>
          <cell r="L507">
            <v>2003</v>
          </cell>
          <cell r="M507" t="str">
            <v>No Trade</v>
          </cell>
          <cell r="N507" t="str">
            <v/>
          </cell>
          <cell r="O507" t="str">
            <v/>
          </cell>
          <cell r="P507" t="str">
            <v/>
          </cell>
        </row>
        <row r="508">
          <cell r="A508" t="str">
            <v>LO</v>
          </cell>
          <cell r="B508">
            <v>2</v>
          </cell>
          <cell r="C508">
            <v>3</v>
          </cell>
          <cell r="D508" t="str">
            <v>P</v>
          </cell>
          <cell r="E508">
            <v>30</v>
          </cell>
          <cell r="F508">
            <v>37636</v>
          </cell>
          <cell r="G508">
            <v>3.19</v>
          </cell>
          <cell r="H508">
            <v>3.6</v>
          </cell>
          <cell r="I508" t="str">
            <v>6          0</v>
          </cell>
          <cell r="J508">
            <v>0</v>
          </cell>
          <cell r="K508">
            <v>0</v>
          </cell>
          <cell r="L508">
            <v>2003</v>
          </cell>
          <cell r="M508" t="str">
            <v>No Trade</v>
          </cell>
          <cell r="N508" t="str">
            <v/>
          </cell>
          <cell r="O508" t="str">
            <v/>
          </cell>
          <cell r="P508" t="str">
            <v/>
          </cell>
        </row>
        <row r="509">
          <cell r="A509" t="str">
            <v>LO</v>
          </cell>
          <cell r="B509">
            <v>2</v>
          </cell>
          <cell r="C509">
            <v>3</v>
          </cell>
          <cell r="D509" t="str">
            <v>C</v>
          </cell>
          <cell r="E509">
            <v>30.5</v>
          </cell>
          <cell r="F509">
            <v>37636</v>
          </cell>
          <cell r="G509">
            <v>0.28999999999999998</v>
          </cell>
          <cell r="H509">
            <v>0.2</v>
          </cell>
          <cell r="I509" t="str">
            <v>1          0</v>
          </cell>
          <cell r="J509">
            <v>0</v>
          </cell>
          <cell r="K509">
            <v>0</v>
          </cell>
          <cell r="L509">
            <v>2003</v>
          </cell>
          <cell r="M509" t="str">
            <v>No Trade</v>
          </cell>
          <cell r="N509" t="str">
            <v/>
          </cell>
          <cell r="O509" t="str">
            <v/>
          </cell>
          <cell r="P509" t="str">
            <v/>
          </cell>
        </row>
        <row r="510">
          <cell r="A510" t="str">
            <v>LO</v>
          </cell>
          <cell r="B510">
            <v>2</v>
          </cell>
          <cell r="C510">
            <v>3</v>
          </cell>
          <cell r="D510" t="str">
            <v>P</v>
          </cell>
          <cell r="E510">
            <v>30.5</v>
          </cell>
          <cell r="F510">
            <v>37636</v>
          </cell>
          <cell r="G510">
            <v>0</v>
          </cell>
          <cell r="H510">
            <v>0</v>
          </cell>
          <cell r="I510" t="str">
            <v>0          0</v>
          </cell>
          <cell r="J510">
            <v>0</v>
          </cell>
          <cell r="K510">
            <v>0</v>
          </cell>
          <cell r="L510">
            <v>2003</v>
          </cell>
          <cell r="M510" t="str">
            <v>No Trade</v>
          </cell>
          <cell r="N510" t="str">
            <v/>
          </cell>
          <cell r="O510" t="str">
            <v/>
          </cell>
          <cell r="P510" t="str">
            <v/>
          </cell>
        </row>
        <row r="511">
          <cell r="A511" t="str">
            <v>LO</v>
          </cell>
          <cell r="B511">
            <v>2</v>
          </cell>
          <cell r="C511">
            <v>3</v>
          </cell>
          <cell r="D511" t="str">
            <v>C</v>
          </cell>
          <cell r="E511">
            <v>31</v>
          </cell>
          <cell r="F511">
            <v>37636</v>
          </cell>
          <cell r="G511">
            <v>0.22</v>
          </cell>
          <cell r="H511">
            <v>0.1</v>
          </cell>
          <cell r="I511" t="str">
            <v>7         55</v>
          </cell>
          <cell r="J511">
            <v>0.21</v>
          </cell>
          <cell r="K511">
            <v>0.2</v>
          </cell>
          <cell r="L511">
            <v>2003</v>
          </cell>
          <cell r="M511" t="str">
            <v>No Trade</v>
          </cell>
          <cell r="N511" t="str">
            <v/>
          </cell>
          <cell r="O511" t="str">
            <v/>
          </cell>
          <cell r="P511" t="str">
            <v/>
          </cell>
        </row>
        <row r="512">
          <cell r="A512" t="str">
            <v>LO</v>
          </cell>
          <cell r="B512">
            <v>2</v>
          </cell>
          <cell r="C512">
            <v>3</v>
          </cell>
          <cell r="D512" t="str">
            <v>P</v>
          </cell>
          <cell r="E512">
            <v>31</v>
          </cell>
          <cell r="F512">
            <v>37636</v>
          </cell>
          <cell r="G512">
            <v>4.03</v>
          </cell>
          <cell r="H512">
            <v>4.5</v>
          </cell>
          <cell r="I512" t="str">
            <v>6          0</v>
          </cell>
          <cell r="J512">
            <v>0</v>
          </cell>
          <cell r="K512">
            <v>0</v>
          </cell>
          <cell r="L512">
            <v>2003</v>
          </cell>
          <cell r="M512" t="str">
            <v>No Trade</v>
          </cell>
          <cell r="N512" t="str">
            <v/>
          </cell>
          <cell r="O512" t="str">
            <v/>
          </cell>
          <cell r="P512" t="str">
            <v/>
          </cell>
        </row>
        <row r="513">
          <cell r="A513" t="str">
            <v>LO</v>
          </cell>
          <cell r="B513">
            <v>2</v>
          </cell>
          <cell r="C513">
            <v>3</v>
          </cell>
          <cell r="D513" t="str">
            <v>C</v>
          </cell>
          <cell r="E513">
            <v>31.5</v>
          </cell>
          <cell r="F513">
            <v>37636</v>
          </cell>
          <cell r="G513">
            <v>0.17</v>
          </cell>
          <cell r="H513">
            <v>0.1</v>
          </cell>
          <cell r="I513" t="str">
            <v>4          1</v>
          </cell>
          <cell r="J513">
            <v>0.23</v>
          </cell>
          <cell r="K513">
            <v>0.23</v>
          </cell>
          <cell r="L513">
            <v>2003</v>
          </cell>
          <cell r="M513" t="str">
            <v>No Trade</v>
          </cell>
          <cell r="N513" t="str">
            <v/>
          </cell>
          <cell r="O513" t="str">
            <v/>
          </cell>
          <cell r="P513" t="str">
            <v/>
          </cell>
        </row>
        <row r="514">
          <cell r="A514" t="str">
            <v>LO</v>
          </cell>
          <cell r="B514">
            <v>2</v>
          </cell>
          <cell r="C514">
            <v>3</v>
          </cell>
          <cell r="D514" t="str">
            <v>P</v>
          </cell>
          <cell r="E514">
            <v>31.5</v>
          </cell>
          <cell r="F514">
            <v>37636</v>
          </cell>
          <cell r="G514">
            <v>0</v>
          </cell>
          <cell r="H514">
            <v>0</v>
          </cell>
          <cell r="I514" t="str">
            <v>0          0</v>
          </cell>
          <cell r="J514">
            <v>0</v>
          </cell>
          <cell r="K514">
            <v>0</v>
          </cell>
          <cell r="L514">
            <v>2003</v>
          </cell>
          <cell r="M514" t="str">
            <v>No Trade</v>
          </cell>
          <cell r="N514" t="str">
            <v/>
          </cell>
          <cell r="O514" t="str">
            <v/>
          </cell>
          <cell r="P514" t="str">
            <v/>
          </cell>
        </row>
        <row r="515">
          <cell r="A515" t="str">
            <v>LO</v>
          </cell>
          <cell r="B515">
            <v>2</v>
          </cell>
          <cell r="C515">
            <v>3</v>
          </cell>
          <cell r="D515" t="str">
            <v>C</v>
          </cell>
          <cell r="E515">
            <v>32</v>
          </cell>
          <cell r="F515">
            <v>37636</v>
          </cell>
          <cell r="G515">
            <v>0.13</v>
          </cell>
          <cell r="H515">
            <v>0.1</v>
          </cell>
          <cell r="I515" t="str">
            <v>0          5</v>
          </cell>
          <cell r="J515">
            <v>0.17</v>
          </cell>
          <cell r="K515">
            <v>0.17</v>
          </cell>
          <cell r="L515">
            <v>2003</v>
          </cell>
          <cell r="M515" t="str">
            <v>No Trade</v>
          </cell>
          <cell r="N515" t="str">
            <v/>
          </cell>
          <cell r="O515" t="str">
            <v/>
          </cell>
          <cell r="P515" t="str">
            <v/>
          </cell>
        </row>
        <row r="516">
          <cell r="A516" t="str">
            <v>LO</v>
          </cell>
          <cell r="B516">
            <v>2</v>
          </cell>
          <cell r="C516">
            <v>3</v>
          </cell>
          <cell r="D516" t="str">
            <v>P</v>
          </cell>
          <cell r="E516">
            <v>32</v>
          </cell>
          <cell r="F516">
            <v>37636</v>
          </cell>
          <cell r="G516">
            <v>4.9400000000000004</v>
          </cell>
          <cell r="H516">
            <v>5.4</v>
          </cell>
          <cell r="I516" t="str">
            <v>9          0</v>
          </cell>
          <cell r="J516">
            <v>0</v>
          </cell>
          <cell r="K516">
            <v>0</v>
          </cell>
          <cell r="L516">
            <v>2003</v>
          </cell>
          <cell r="M516" t="str">
            <v>No Trade</v>
          </cell>
          <cell r="N516" t="str">
            <v/>
          </cell>
          <cell r="O516" t="str">
            <v/>
          </cell>
          <cell r="P516" t="str">
            <v/>
          </cell>
        </row>
        <row r="517">
          <cell r="A517" t="str">
            <v>LO</v>
          </cell>
          <cell r="B517">
            <v>2</v>
          </cell>
          <cell r="C517">
            <v>3</v>
          </cell>
          <cell r="D517" t="str">
            <v>C</v>
          </cell>
          <cell r="E517">
            <v>32.5</v>
          </cell>
          <cell r="F517">
            <v>37636</v>
          </cell>
          <cell r="G517">
            <v>0.1</v>
          </cell>
          <cell r="H517">
            <v>0</v>
          </cell>
          <cell r="I517" t="str">
            <v>8         50</v>
          </cell>
          <cell r="J517">
            <v>0</v>
          </cell>
          <cell r="K517">
            <v>0</v>
          </cell>
          <cell r="L517">
            <v>2003</v>
          </cell>
          <cell r="M517" t="str">
            <v>No Trade</v>
          </cell>
          <cell r="N517" t="str">
            <v/>
          </cell>
          <cell r="O517" t="str">
            <v/>
          </cell>
          <cell r="P517" t="str">
            <v/>
          </cell>
        </row>
        <row r="518">
          <cell r="A518" t="str">
            <v>LO</v>
          </cell>
          <cell r="B518">
            <v>2</v>
          </cell>
          <cell r="C518">
            <v>3</v>
          </cell>
          <cell r="D518" t="str">
            <v>P</v>
          </cell>
          <cell r="E518">
            <v>32.5</v>
          </cell>
          <cell r="F518">
            <v>37636</v>
          </cell>
          <cell r="G518">
            <v>0</v>
          </cell>
          <cell r="H518">
            <v>0</v>
          </cell>
          <cell r="I518" t="str">
            <v>0          0</v>
          </cell>
          <cell r="J518">
            <v>0</v>
          </cell>
          <cell r="K518">
            <v>0</v>
          </cell>
          <cell r="L518">
            <v>2003</v>
          </cell>
          <cell r="M518" t="str">
            <v>No Trade</v>
          </cell>
          <cell r="N518" t="str">
            <v/>
          </cell>
          <cell r="O518" t="str">
            <v/>
          </cell>
          <cell r="P518" t="str">
            <v/>
          </cell>
        </row>
        <row r="519">
          <cell r="A519" t="str">
            <v>LO</v>
          </cell>
          <cell r="B519">
            <v>2</v>
          </cell>
          <cell r="C519">
            <v>3</v>
          </cell>
          <cell r="D519" t="str">
            <v>C</v>
          </cell>
          <cell r="E519">
            <v>33</v>
          </cell>
          <cell r="F519">
            <v>37636</v>
          </cell>
          <cell r="G519">
            <v>0.09</v>
          </cell>
          <cell r="H519">
            <v>0</v>
          </cell>
          <cell r="I519" t="str">
            <v>7        100</v>
          </cell>
          <cell r="J519">
            <v>0</v>
          </cell>
          <cell r="K519">
            <v>0</v>
          </cell>
          <cell r="L519">
            <v>2003</v>
          </cell>
          <cell r="M519" t="str">
            <v>No Trade</v>
          </cell>
          <cell r="N519" t="str">
            <v/>
          </cell>
          <cell r="O519" t="str">
            <v/>
          </cell>
          <cell r="P519" t="str">
            <v/>
          </cell>
        </row>
        <row r="520">
          <cell r="A520" t="str">
            <v>LO</v>
          </cell>
          <cell r="B520">
            <v>2</v>
          </cell>
          <cell r="C520">
            <v>3</v>
          </cell>
          <cell r="D520" t="str">
            <v>P</v>
          </cell>
          <cell r="E520">
            <v>33</v>
          </cell>
          <cell r="F520">
            <v>37636</v>
          </cell>
          <cell r="G520">
            <v>0</v>
          </cell>
          <cell r="H520">
            <v>0</v>
          </cell>
          <cell r="I520" t="str">
            <v>0          0</v>
          </cell>
          <cell r="J520">
            <v>0</v>
          </cell>
          <cell r="K520">
            <v>0</v>
          </cell>
          <cell r="L520">
            <v>2003</v>
          </cell>
          <cell r="M520" t="str">
            <v>No Trade</v>
          </cell>
          <cell r="N520" t="str">
            <v/>
          </cell>
          <cell r="O520" t="str">
            <v/>
          </cell>
          <cell r="P520" t="str">
            <v/>
          </cell>
        </row>
        <row r="521">
          <cell r="A521" t="str">
            <v>LO</v>
          </cell>
          <cell r="B521">
            <v>2</v>
          </cell>
          <cell r="C521">
            <v>3</v>
          </cell>
          <cell r="D521" t="str">
            <v>C</v>
          </cell>
          <cell r="E521">
            <v>33.5</v>
          </cell>
          <cell r="F521">
            <v>37636</v>
          </cell>
          <cell r="G521">
            <v>0.08</v>
          </cell>
          <cell r="H521">
            <v>0</v>
          </cell>
          <cell r="I521" t="str">
            <v>6          0</v>
          </cell>
          <cell r="J521">
            <v>0</v>
          </cell>
          <cell r="K521">
            <v>0</v>
          </cell>
          <cell r="L521">
            <v>2003</v>
          </cell>
          <cell r="M521" t="str">
            <v>No Trade</v>
          </cell>
          <cell r="N521" t="str">
            <v/>
          </cell>
          <cell r="O521" t="str">
            <v/>
          </cell>
          <cell r="P521" t="str">
            <v/>
          </cell>
        </row>
        <row r="522">
          <cell r="A522" t="str">
            <v>LO</v>
          </cell>
          <cell r="B522">
            <v>2</v>
          </cell>
          <cell r="C522">
            <v>3</v>
          </cell>
          <cell r="D522" t="str">
            <v>P</v>
          </cell>
          <cell r="E522">
            <v>33.5</v>
          </cell>
          <cell r="F522">
            <v>37636</v>
          </cell>
          <cell r="G522">
            <v>0</v>
          </cell>
          <cell r="H522">
            <v>0</v>
          </cell>
          <cell r="I522" t="str">
            <v>0          0</v>
          </cell>
          <cell r="J522">
            <v>0</v>
          </cell>
          <cell r="K522">
            <v>0</v>
          </cell>
          <cell r="L522">
            <v>2003</v>
          </cell>
          <cell r="M522" t="str">
            <v>No Trade</v>
          </cell>
          <cell r="N522" t="str">
            <v/>
          </cell>
          <cell r="O522" t="str">
            <v/>
          </cell>
          <cell r="P522" t="str">
            <v/>
          </cell>
        </row>
        <row r="523">
          <cell r="A523" t="str">
            <v>LO</v>
          </cell>
          <cell r="B523">
            <v>2</v>
          </cell>
          <cell r="C523">
            <v>3</v>
          </cell>
          <cell r="D523" t="str">
            <v>C</v>
          </cell>
          <cell r="E523">
            <v>34</v>
          </cell>
          <cell r="F523">
            <v>37636</v>
          </cell>
          <cell r="G523">
            <v>7.0000000000000007E-2</v>
          </cell>
          <cell r="H523">
            <v>0</v>
          </cell>
          <cell r="I523" t="str">
            <v>5          0</v>
          </cell>
          <cell r="J523">
            <v>0</v>
          </cell>
          <cell r="K523">
            <v>0</v>
          </cell>
          <cell r="L523">
            <v>2003</v>
          </cell>
          <cell r="M523" t="str">
            <v>No Trade</v>
          </cell>
          <cell r="N523" t="str">
            <v/>
          </cell>
          <cell r="O523" t="str">
            <v/>
          </cell>
          <cell r="P523" t="str">
            <v/>
          </cell>
        </row>
        <row r="524">
          <cell r="A524" t="str">
            <v>LO</v>
          </cell>
          <cell r="B524">
            <v>2</v>
          </cell>
          <cell r="C524">
            <v>3</v>
          </cell>
          <cell r="D524" t="str">
            <v>P</v>
          </cell>
          <cell r="E524">
            <v>34</v>
          </cell>
          <cell r="F524">
            <v>37636</v>
          </cell>
          <cell r="G524">
            <v>0</v>
          </cell>
          <cell r="H524">
            <v>0</v>
          </cell>
          <cell r="I524" t="str">
            <v>0          0</v>
          </cell>
          <cell r="J524">
            <v>0</v>
          </cell>
          <cell r="K524">
            <v>0</v>
          </cell>
          <cell r="L524">
            <v>2003</v>
          </cell>
          <cell r="M524" t="str">
            <v>No Trade</v>
          </cell>
          <cell r="N524" t="str">
            <v/>
          </cell>
          <cell r="O524" t="str">
            <v/>
          </cell>
          <cell r="P524" t="str">
            <v/>
          </cell>
        </row>
        <row r="525">
          <cell r="A525" t="str">
            <v>LO</v>
          </cell>
          <cell r="B525">
            <v>2</v>
          </cell>
          <cell r="C525">
            <v>3</v>
          </cell>
          <cell r="D525" t="str">
            <v>C</v>
          </cell>
          <cell r="E525">
            <v>34.5</v>
          </cell>
          <cell r="F525">
            <v>37636</v>
          </cell>
          <cell r="G525">
            <v>0.06</v>
          </cell>
          <cell r="H525">
            <v>0</v>
          </cell>
          <cell r="I525" t="str">
            <v>4          0</v>
          </cell>
          <cell r="J525">
            <v>0</v>
          </cell>
          <cell r="K525">
            <v>0</v>
          </cell>
          <cell r="L525">
            <v>2003</v>
          </cell>
          <cell r="M525" t="str">
            <v>No Trade</v>
          </cell>
          <cell r="N525" t="str">
            <v/>
          </cell>
          <cell r="O525" t="str">
            <v/>
          </cell>
          <cell r="P525" t="str">
            <v/>
          </cell>
        </row>
        <row r="526">
          <cell r="A526" t="str">
            <v>LO</v>
          </cell>
          <cell r="B526">
            <v>2</v>
          </cell>
          <cell r="C526">
            <v>3</v>
          </cell>
          <cell r="D526" t="str">
            <v>C</v>
          </cell>
          <cell r="E526">
            <v>35</v>
          </cell>
          <cell r="F526">
            <v>37636</v>
          </cell>
          <cell r="G526">
            <v>0.05</v>
          </cell>
          <cell r="H526">
            <v>0</v>
          </cell>
          <cell r="I526" t="str">
            <v>3          0</v>
          </cell>
          <cell r="J526">
            <v>0</v>
          </cell>
          <cell r="K526">
            <v>0</v>
          </cell>
          <cell r="L526">
            <v>2003</v>
          </cell>
          <cell r="M526" t="str">
            <v>No Trade</v>
          </cell>
          <cell r="N526" t="str">
            <v/>
          </cell>
          <cell r="O526" t="str">
            <v/>
          </cell>
          <cell r="P526" t="str">
            <v/>
          </cell>
        </row>
        <row r="527">
          <cell r="A527" t="str">
            <v>LO</v>
          </cell>
          <cell r="B527">
            <v>2</v>
          </cell>
          <cell r="C527">
            <v>3</v>
          </cell>
          <cell r="D527" t="str">
            <v>P</v>
          </cell>
          <cell r="E527">
            <v>35</v>
          </cell>
          <cell r="F527">
            <v>37636</v>
          </cell>
          <cell r="G527">
            <v>7.83</v>
          </cell>
          <cell r="H527">
            <v>8.4</v>
          </cell>
          <cell r="I527" t="str">
            <v>1          0</v>
          </cell>
          <cell r="J527">
            <v>0</v>
          </cell>
          <cell r="K527">
            <v>0</v>
          </cell>
          <cell r="L527">
            <v>2003</v>
          </cell>
          <cell r="M527" t="str">
            <v>No Trade</v>
          </cell>
          <cell r="N527" t="str">
            <v/>
          </cell>
          <cell r="O527" t="str">
            <v/>
          </cell>
          <cell r="P527" t="str">
            <v/>
          </cell>
        </row>
        <row r="528">
          <cell r="A528" t="str">
            <v>LO</v>
          </cell>
          <cell r="B528">
            <v>2</v>
          </cell>
          <cell r="C528">
            <v>3</v>
          </cell>
          <cell r="D528" t="str">
            <v>C</v>
          </cell>
          <cell r="E528">
            <v>36</v>
          </cell>
          <cell r="F528">
            <v>37636</v>
          </cell>
          <cell r="G528">
            <v>0.03</v>
          </cell>
          <cell r="H528">
            <v>0</v>
          </cell>
          <cell r="I528" t="str">
            <v>2          0</v>
          </cell>
          <cell r="J528">
            <v>0</v>
          </cell>
          <cell r="K528">
            <v>0</v>
          </cell>
          <cell r="L528">
            <v>2003</v>
          </cell>
          <cell r="M528" t="str">
            <v>No Trade</v>
          </cell>
          <cell r="N528" t="str">
            <v/>
          </cell>
          <cell r="O528" t="str">
            <v/>
          </cell>
          <cell r="P528" t="str">
            <v/>
          </cell>
        </row>
        <row r="529">
          <cell r="A529" t="str">
            <v>LO</v>
          </cell>
          <cell r="B529">
            <v>2</v>
          </cell>
          <cell r="C529">
            <v>3</v>
          </cell>
          <cell r="D529" t="str">
            <v>C</v>
          </cell>
          <cell r="E529">
            <v>36.5</v>
          </cell>
          <cell r="F529">
            <v>37636</v>
          </cell>
          <cell r="G529">
            <v>0.02</v>
          </cell>
          <cell r="H529">
            <v>0</v>
          </cell>
          <cell r="I529" t="str">
            <v>1          0</v>
          </cell>
          <cell r="J529">
            <v>0</v>
          </cell>
          <cell r="K529">
            <v>0</v>
          </cell>
          <cell r="L529">
            <v>2003</v>
          </cell>
          <cell r="M529" t="str">
            <v>No Trade</v>
          </cell>
          <cell r="N529" t="str">
            <v/>
          </cell>
          <cell r="O529" t="str">
            <v/>
          </cell>
          <cell r="P529" t="str">
            <v/>
          </cell>
        </row>
        <row r="530">
          <cell r="A530" t="str">
            <v>LO</v>
          </cell>
          <cell r="B530">
            <v>2</v>
          </cell>
          <cell r="C530">
            <v>3</v>
          </cell>
          <cell r="D530" t="str">
            <v>C</v>
          </cell>
          <cell r="E530">
            <v>37</v>
          </cell>
          <cell r="F530">
            <v>37636</v>
          </cell>
          <cell r="G530">
            <v>0.01</v>
          </cell>
          <cell r="H530">
            <v>0</v>
          </cell>
          <cell r="I530" t="str">
            <v>1          0</v>
          </cell>
          <cell r="J530">
            <v>0</v>
          </cell>
          <cell r="K530">
            <v>0</v>
          </cell>
          <cell r="L530">
            <v>2003</v>
          </cell>
          <cell r="M530" t="str">
            <v>No Trade</v>
          </cell>
          <cell r="N530" t="str">
            <v/>
          </cell>
          <cell r="O530" t="str">
            <v/>
          </cell>
          <cell r="P530" t="str">
            <v/>
          </cell>
        </row>
        <row r="531">
          <cell r="A531" t="str">
            <v>LO</v>
          </cell>
          <cell r="B531">
            <v>2</v>
          </cell>
          <cell r="C531">
            <v>3</v>
          </cell>
          <cell r="D531" t="str">
            <v>C</v>
          </cell>
          <cell r="E531">
            <v>38</v>
          </cell>
          <cell r="F531">
            <v>37636</v>
          </cell>
          <cell r="G531">
            <v>0.01</v>
          </cell>
          <cell r="H531">
            <v>0</v>
          </cell>
          <cell r="I531" t="str">
            <v>1          0</v>
          </cell>
          <cell r="J531">
            <v>0</v>
          </cell>
          <cell r="K531">
            <v>0</v>
          </cell>
          <cell r="L531">
            <v>2003</v>
          </cell>
          <cell r="M531" t="str">
            <v>No Trade</v>
          </cell>
          <cell r="N531" t="str">
            <v/>
          </cell>
          <cell r="O531" t="str">
            <v/>
          </cell>
          <cell r="P531" t="str">
            <v/>
          </cell>
        </row>
        <row r="532">
          <cell r="A532" t="str">
            <v>LO</v>
          </cell>
          <cell r="B532">
            <v>2</v>
          </cell>
          <cell r="C532">
            <v>3</v>
          </cell>
          <cell r="D532" t="str">
            <v>P</v>
          </cell>
          <cell r="E532">
            <v>38</v>
          </cell>
          <cell r="F532">
            <v>37636</v>
          </cell>
          <cell r="G532">
            <v>10.83</v>
          </cell>
          <cell r="H532">
            <v>11.4</v>
          </cell>
          <cell r="I532" t="str">
            <v>1          0</v>
          </cell>
          <cell r="J532">
            <v>0</v>
          </cell>
          <cell r="K532">
            <v>0</v>
          </cell>
          <cell r="L532">
            <v>2003</v>
          </cell>
          <cell r="M532" t="str">
            <v>No Trade</v>
          </cell>
          <cell r="N532" t="str">
            <v/>
          </cell>
          <cell r="O532" t="str">
            <v/>
          </cell>
          <cell r="P532" t="str">
            <v/>
          </cell>
        </row>
        <row r="533">
          <cell r="A533" t="str">
            <v>LO</v>
          </cell>
          <cell r="B533">
            <v>2</v>
          </cell>
          <cell r="C533">
            <v>3</v>
          </cell>
          <cell r="D533" t="str">
            <v>C</v>
          </cell>
          <cell r="E533">
            <v>38.5</v>
          </cell>
          <cell r="F533">
            <v>37636</v>
          </cell>
          <cell r="G533">
            <v>0</v>
          </cell>
          <cell r="H533">
            <v>0</v>
          </cell>
          <cell r="I533" t="str">
            <v>0          0</v>
          </cell>
          <cell r="J533">
            <v>0</v>
          </cell>
          <cell r="K533">
            <v>0</v>
          </cell>
          <cell r="L533">
            <v>2003</v>
          </cell>
          <cell r="M533" t="str">
            <v>No Trade</v>
          </cell>
          <cell r="N533" t="str">
            <v/>
          </cell>
          <cell r="O533" t="str">
            <v/>
          </cell>
          <cell r="P533" t="str">
            <v/>
          </cell>
        </row>
        <row r="534">
          <cell r="A534" t="str">
            <v>LO</v>
          </cell>
          <cell r="B534">
            <v>2</v>
          </cell>
          <cell r="C534">
            <v>3</v>
          </cell>
          <cell r="D534" t="str">
            <v>C</v>
          </cell>
          <cell r="E534">
            <v>39</v>
          </cell>
          <cell r="F534">
            <v>37636</v>
          </cell>
          <cell r="G534">
            <v>0.01</v>
          </cell>
          <cell r="H534">
            <v>0</v>
          </cell>
          <cell r="I534" t="str">
            <v>1          0</v>
          </cell>
          <cell r="J534">
            <v>0</v>
          </cell>
          <cell r="K534">
            <v>0</v>
          </cell>
          <cell r="L534">
            <v>2003</v>
          </cell>
          <cell r="M534" t="str">
            <v>No Trade</v>
          </cell>
          <cell r="N534" t="str">
            <v/>
          </cell>
          <cell r="O534" t="str">
            <v/>
          </cell>
          <cell r="P534" t="str">
            <v/>
          </cell>
        </row>
        <row r="535">
          <cell r="A535" t="str">
            <v>LO</v>
          </cell>
          <cell r="B535">
            <v>2</v>
          </cell>
          <cell r="C535">
            <v>3</v>
          </cell>
          <cell r="D535" t="str">
            <v>P</v>
          </cell>
          <cell r="E535">
            <v>39</v>
          </cell>
          <cell r="F535">
            <v>37636</v>
          </cell>
          <cell r="G535">
            <v>11.83</v>
          </cell>
          <cell r="H535">
            <v>12.4</v>
          </cell>
          <cell r="I535" t="str">
            <v>1          0</v>
          </cell>
          <cell r="J535">
            <v>0</v>
          </cell>
          <cell r="K535">
            <v>0</v>
          </cell>
          <cell r="L535">
            <v>2003</v>
          </cell>
          <cell r="M535" t="str">
            <v>No Trade</v>
          </cell>
          <cell r="N535" t="str">
            <v/>
          </cell>
          <cell r="O535" t="str">
            <v/>
          </cell>
          <cell r="P535" t="str">
            <v/>
          </cell>
        </row>
        <row r="536">
          <cell r="A536" t="str">
            <v>LO</v>
          </cell>
          <cell r="B536">
            <v>2</v>
          </cell>
          <cell r="C536">
            <v>3</v>
          </cell>
          <cell r="D536" t="str">
            <v>C</v>
          </cell>
          <cell r="E536">
            <v>39.5</v>
          </cell>
          <cell r="F536">
            <v>37636</v>
          </cell>
          <cell r="G536">
            <v>0.01</v>
          </cell>
          <cell r="H536">
            <v>0</v>
          </cell>
          <cell r="I536" t="str">
            <v>1          0</v>
          </cell>
          <cell r="J536">
            <v>0</v>
          </cell>
          <cell r="K536">
            <v>0</v>
          </cell>
          <cell r="L536">
            <v>2003</v>
          </cell>
          <cell r="M536" t="str">
            <v>No Trade</v>
          </cell>
          <cell r="N536" t="str">
            <v/>
          </cell>
          <cell r="O536" t="str">
            <v/>
          </cell>
          <cell r="P536" t="str">
            <v/>
          </cell>
        </row>
        <row r="537">
          <cell r="A537" t="str">
            <v>LO</v>
          </cell>
          <cell r="B537">
            <v>2</v>
          </cell>
          <cell r="C537">
            <v>3</v>
          </cell>
          <cell r="D537" t="str">
            <v>P</v>
          </cell>
          <cell r="E537">
            <v>39.5</v>
          </cell>
          <cell r="F537">
            <v>37636</v>
          </cell>
          <cell r="G537">
            <v>15.29</v>
          </cell>
          <cell r="H537">
            <v>15.2</v>
          </cell>
          <cell r="I537" t="str">
            <v>9          0</v>
          </cell>
          <cell r="J537">
            <v>0</v>
          </cell>
          <cell r="K537">
            <v>0</v>
          </cell>
          <cell r="L537">
            <v>2003</v>
          </cell>
          <cell r="M537" t="str">
            <v>No Trade</v>
          </cell>
          <cell r="N537" t="str">
            <v/>
          </cell>
          <cell r="O537" t="str">
            <v/>
          </cell>
          <cell r="P537" t="str">
            <v/>
          </cell>
        </row>
        <row r="538">
          <cell r="A538" t="str">
            <v>LO</v>
          </cell>
          <cell r="B538">
            <v>2</v>
          </cell>
          <cell r="C538">
            <v>3</v>
          </cell>
          <cell r="D538" t="str">
            <v>C</v>
          </cell>
          <cell r="E538">
            <v>40</v>
          </cell>
          <cell r="F538">
            <v>37636</v>
          </cell>
          <cell r="G538">
            <v>0.01</v>
          </cell>
          <cell r="H538">
            <v>0</v>
          </cell>
          <cell r="I538" t="str">
            <v>1          0</v>
          </cell>
          <cell r="J538">
            <v>0</v>
          </cell>
          <cell r="K538">
            <v>0</v>
          </cell>
          <cell r="L538">
            <v>2003</v>
          </cell>
          <cell r="M538" t="str">
            <v>No Trade</v>
          </cell>
          <cell r="N538" t="str">
            <v/>
          </cell>
          <cell r="O538" t="str">
            <v/>
          </cell>
          <cell r="P538" t="str">
            <v/>
          </cell>
        </row>
        <row r="539">
          <cell r="A539" t="str">
            <v>LO</v>
          </cell>
          <cell r="B539">
            <v>2</v>
          </cell>
          <cell r="C539">
            <v>3</v>
          </cell>
          <cell r="D539" t="str">
            <v>C</v>
          </cell>
          <cell r="E539">
            <v>42</v>
          </cell>
          <cell r="F539">
            <v>37636</v>
          </cell>
          <cell r="G539">
            <v>0.01</v>
          </cell>
          <cell r="H539">
            <v>0</v>
          </cell>
          <cell r="I539" t="str">
            <v>1          0</v>
          </cell>
          <cell r="J539">
            <v>0</v>
          </cell>
          <cell r="K539">
            <v>0</v>
          </cell>
          <cell r="L539">
            <v>2003</v>
          </cell>
          <cell r="M539" t="str">
            <v>No Trade</v>
          </cell>
          <cell r="N539" t="str">
            <v/>
          </cell>
          <cell r="O539" t="str">
            <v/>
          </cell>
          <cell r="P539" t="str">
            <v/>
          </cell>
        </row>
        <row r="540">
          <cell r="A540" t="str">
            <v>LO</v>
          </cell>
          <cell r="B540">
            <v>2</v>
          </cell>
          <cell r="C540">
            <v>3</v>
          </cell>
          <cell r="D540" t="str">
            <v>C</v>
          </cell>
          <cell r="E540">
            <v>45</v>
          </cell>
          <cell r="F540">
            <v>37636</v>
          </cell>
          <cell r="G540">
            <v>0.01</v>
          </cell>
          <cell r="H540">
            <v>0</v>
          </cell>
          <cell r="I540" t="str">
            <v>1          0</v>
          </cell>
          <cell r="J540">
            <v>0</v>
          </cell>
          <cell r="K540">
            <v>0</v>
          </cell>
          <cell r="L540">
            <v>2003</v>
          </cell>
          <cell r="M540" t="str">
            <v>No Trade</v>
          </cell>
          <cell r="N540" t="str">
            <v/>
          </cell>
          <cell r="O540" t="str">
            <v/>
          </cell>
          <cell r="P540" t="str">
            <v/>
          </cell>
        </row>
        <row r="541">
          <cell r="A541" t="str">
            <v>LO</v>
          </cell>
          <cell r="B541">
            <v>2</v>
          </cell>
          <cell r="C541">
            <v>3</v>
          </cell>
          <cell r="D541" t="str">
            <v>C</v>
          </cell>
          <cell r="E541">
            <v>50</v>
          </cell>
          <cell r="F541">
            <v>37636</v>
          </cell>
          <cell r="G541">
            <v>0.01</v>
          </cell>
          <cell r="H541">
            <v>0</v>
          </cell>
          <cell r="I541" t="str">
            <v>1          0</v>
          </cell>
          <cell r="J541">
            <v>0</v>
          </cell>
          <cell r="K541">
            <v>0</v>
          </cell>
          <cell r="L541">
            <v>2003</v>
          </cell>
          <cell r="M541" t="str">
            <v>No Trade</v>
          </cell>
          <cell r="N541" t="str">
            <v/>
          </cell>
          <cell r="O541" t="str">
            <v/>
          </cell>
          <cell r="P541" t="str">
            <v/>
          </cell>
        </row>
        <row r="542">
          <cell r="A542" t="str">
            <v>LO</v>
          </cell>
          <cell r="B542">
            <v>3</v>
          </cell>
          <cell r="C542">
            <v>3</v>
          </cell>
          <cell r="D542" t="str">
            <v>P</v>
          </cell>
          <cell r="E542">
            <v>14</v>
          </cell>
          <cell r="F542">
            <v>37666</v>
          </cell>
          <cell r="G542">
            <v>0.04</v>
          </cell>
          <cell r="H542">
            <v>0</v>
          </cell>
          <cell r="I542" t="str">
            <v>5          0</v>
          </cell>
          <cell r="J542">
            <v>0</v>
          </cell>
          <cell r="K542">
            <v>0</v>
          </cell>
          <cell r="L542">
            <v>2003</v>
          </cell>
          <cell r="M542" t="str">
            <v>No Trade</v>
          </cell>
          <cell r="N542" t="str">
            <v/>
          </cell>
          <cell r="O542" t="str">
            <v/>
          </cell>
          <cell r="P542" t="str">
            <v/>
          </cell>
        </row>
        <row r="543">
          <cell r="A543" t="str">
            <v>LO</v>
          </cell>
          <cell r="B543">
            <v>3</v>
          </cell>
          <cell r="C543">
            <v>3</v>
          </cell>
          <cell r="D543" t="str">
            <v>P</v>
          </cell>
          <cell r="E543">
            <v>15</v>
          </cell>
          <cell r="F543">
            <v>37666</v>
          </cell>
          <cell r="G543">
            <v>0.05</v>
          </cell>
          <cell r="H543">
            <v>0</v>
          </cell>
          <cell r="I543" t="str">
            <v>6          0</v>
          </cell>
          <cell r="J543">
            <v>0</v>
          </cell>
          <cell r="K543">
            <v>0</v>
          </cell>
          <cell r="L543">
            <v>2003</v>
          </cell>
          <cell r="M543" t="str">
            <v>No Trade</v>
          </cell>
          <cell r="N543" t="str">
            <v/>
          </cell>
          <cell r="O543" t="str">
            <v/>
          </cell>
          <cell r="P543" t="str">
            <v/>
          </cell>
        </row>
        <row r="544">
          <cell r="A544" t="str">
            <v>LO</v>
          </cell>
          <cell r="B544">
            <v>3</v>
          </cell>
          <cell r="C544">
            <v>3</v>
          </cell>
          <cell r="D544" t="str">
            <v>P</v>
          </cell>
          <cell r="E544">
            <v>16</v>
          </cell>
          <cell r="F544">
            <v>37666</v>
          </cell>
          <cell r="G544">
            <v>0.06</v>
          </cell>
          <cell r="H544">
            <v>0</v>
          </cell>
          <cell r="I544" t="str">
            <v>7          0</v>
          </cell>
          <cell r="J544">
            <v>0</v>
          </cell>
          <cell r="K544">
            <v>0</v>
          </cell>
          <cell r="L544">
            <v>2003</v>
          </cell>
          <cell r="M544" t="str">
            <v>No Trade</v>
          </cell>
          <cell r="N544" t="str">
            <v/>
          </cell>
          <cell r="O544" t="str">
            <v/>
          </cell>
          <cell r="P544" t="str">
            <v/>
          </cell>
        </row>
        <row r="545">
          <cell r="A545" t="str">
            <v>LO</v>
          </cell>
          <cell r="B545">
            <v>3</v>
          </cell>
          <cell r="C545">
            <v>3</v>
          </cell>
          <cell r="D545" t="str">
            <v>P</v>
          </cell>
          <cell r="E545">
            <v>17</v>
          </cell>
          <cell r="F545">
            <v>37666</v>
          </cell>
          <cell r="G545">
            <v>0.08</v>
          </cell>
          <cell r="H545">
            <v>0</v>
          </cell>
          <cell r="I545" t="str">
            <v>9          0</v>
          </cell>
          <cell r="J545">
            <v>0</v>
          </cell>
          <cell r="K545">
            <v>0</v>
          </cell>
          <cell r="L545">
            <v>2003</v>
          </cell>
          <cell r="M545" t="str">
            <v>No Trade</v>
          </cell>
          <cell r="N545" t="str">
            <v/>
          </cell>
          <cell r="O545" t="str">
            <v/>
          </cell>
          <cell r="P545" t="str">
            <v/>
          </cell>
        </row>
        <row r="546">
          <cell r="A546" t="str">
            <v>LO</v>
          </cell>
          <cell r="B546">
            <v>3</v>
          </cell>
          <cell r="C546">
            <v>3</v>
          </cell>
          <cell r="D546" t="str">
            <v>P</v>
          </cell>
          <cell r="E546">
            <v>17.5</v>
          </cell>
          <cell r="F546">
            <v>37666</v>
          </cell>
          <cell r="G546">
            <v>0.09</v>
          </cell>
          <cell r="H546">
            <v>0.1</v>
          </cell>
          <cell r="I546" t="str">
            <v>0          0</v>
          </cell>
          <cell r="J546">
            <v>0</v>
          </cell>
          <cell r="K546">
            <v>0</v>
          </cell>
          <cell r="L546">
            <v>2003</v>
          </cell>
          <cell r="M546" t="str">
            <v>No Trade</v>
          </cell>
          <cell r="N546" t="str">
            <v/>
          </cell>
          <cell r="O546" t="str">
            <v/>
          </cell>
          <cell r="P546" t="str">
            <v/>
          </cell>
        </row>
        <row r="547">
          <cell r="A547" t="str">
            <v>LO</v>
          </cell>
          <cell r="B547">
            <v>3</v>
          </cell>
          <cell r="C547">
            <v>3</v>
          </cell>
          <cell r="D547" t="str">
            <v>P</v>
          </cell>
          <cell r="E547">
            <v>18</v>
          </cell>
          <cell r="F547">
            <v>37666</v>
          </cell>
          <cell r="G547">
            <v>0.11</v>
          </cell>
          <cell r="H547">
            <v>0.1</v>
          </cell>
          <cell r="I547" t="str">
            <v>3          0</v>
          </cell>
          <cell r="J547">
            <v>0</v>
          </cell>
          <cell r="K547">
            <v>0</v>
          </cell>
          <cell r="L547">
            <v>2003</v>
          </cell>
          <cell r="M547" t="str">
            <v>No Trade</v>
          </cell>
          <cell r="N547" t="str">
            <v/>
          </cell>
          <cell r="O547" t="str">
            <v/>
          </cell>
          <cell r="P547" t="str">
            <v/>
          </cell>
        </row>
        <row r="548">
          <cell r="A548" t="str">
            <v>LO</v>
          </cell>
          <cell r="B548">
            <v>3</v>
          </cell>
          <cell r="C548">
            <v>3</v>
          </cell>
          <cell r="D548" t="str">
            <v>C</v>
          </cell>
          <cell r="E548">
            <v>19</v>
          </cell>
          <cell r="F548">
            <v>37666</v>
          </cell>
          <cell r="G548">
            <v>7.86</v>
          </cell>
          <cell r="H548">
            <v>7.3</v>
          </cell>
          <cell r="I548" t="str">
            <v>7          0</v>
          </cell>
          <cell r="J548">
            <v>0</v>
          </cell>
          <cell r="K548">
            <v>0</v>
          </cell>
          <cell r="L548">
            <v>2003</v>
          </cell>
          <cell r="M548" t="str">
            <v>No Trade</v>
          </cell>
          <cell r="N548" t="str">
            <v/>
          </cell>
          <cell r="O548" t="str">
            <v/>
          </cell>
          <cell r="P548" t="str">
            <v/>
          </cell>
        </row>
        <row r="549">
          <cell r="A549" t="str">
            <v>LO</v>
          </cell>
          <cell r="B549">
            <v>3</v>
          </cell>
          <cell r="C549">
            <v>3</v>
          </cell>
          <cell r="D549" t="str">
            <v>P</v>
          </cell>
          <cell r="E549">
            <v>19</v>
          </cell>
          <cell r="F549">
            <v>37666</v>
          </cell>
          <cell r="G549">
            <v>0.15</v>
          </cell>
          <cell r="H549">
            <v>0.1</v>
          </cell>
          <cell r="I549" t="str">
            <v>8          0</v>
          </cell>
          <cell r="J549">
            <v>0</v>
          </cell>
          <cell r="K549">
            <v>0</v>
          </cell>
          <cell r="L549">
            <v>2003</v>
          </cell>
          <cell r="M549" t="str">
            <v>No Trade</v>
          </cell>
          <cell r="N549" t="str">
            <v/>
          </cell>
          <cell r="O549" t="str">
            <v/>
          </cell>
          <cell r="P549" t="str">
            <v/>
          </cell>
        </row>
        <row r="550">
          <cell r="A550" t="str">
            <v>LO</v>
          </cell>
          <cell r="B550">
            <v>3</v>
          </cell>
          <cell r="C550">
            <v>3</v>
          </cell>
          <cell r="D550" t="str">
            <v>P</v>
          </cell>
          <cell r="E550">
            <v>19.5</v>
          </cell>
          <cell r="F550">
            <v>37666</v>
          </cell>
          <cell r="G550">
            <v>0.18</v>
          </cell>
          <cell r="H550">
            <v>0.2</v>
          </cell>
          <cell r="I550" t="str">
            <v>2          0</v>
          </cell>
          <cell r="J550">
            <v>0</v>
          </cell>
          <cell r="K550">
            <v>0</v>
          </cell>
          <cell r="L550">
            <v>2003</v>
          </cell>
          <cell r="M550" t="str">
            <v>No Trade</v>
          </cell>
          <cell r="N550" t="str">
            <v/>
          </cell>
          <cell r="O550" t="str">
            <v/>
          </cell>
          <cell r="P550" t="str">
            <v/>
          </cell>
        </row>
        <row r="551">
          <cell r="A551" t="str">
            <v>LO</v>
          </cell>
          <cell r="B551">
            <v>3</v>
          </cell>
          <cell r="C551">
            <v>3</v>
          </cell>
          <cell r="D551" t="str">
            <v>C</v>
          </cell>
          <cell r="E551">
            <v>20</v>
          </cell>
          <cell r="F551">
            <v>37666</v>
          </cell>
          <cell r="G551">
            <v>6.93</v>
          </cell>
          <cell r="H551">
            <v>6.4</v>
          </cell>
          <cell r="I551" t="str">
            <v>6          0</v>
          </cell>
          <cell r="J551">
            <v>0</v>
          </cell>
          <cell r="K551">
            <v>0</v>
          </cell>
          <cell r="L551">
            <v>2003</v>
          </cell>
          <cell r="M551" t="str">
            <v>No Trade</v>
          </cell>
          <cell r="N551" t="str">
            <v/>
          </cell>
          <cell r="O551" t="str">
            <v/>
          </cell>
          <cell r="P551" t="str">
            <v/>
          </cell>
        </row>
        <row r="552">
          <cell r="A552" t="str">
            <v>LO</v>
          </cell>
          <cell r="B552">
            <v>3</v>
          </cell>
          <cell r="C552">
            <v>3</v>
          </cell>
          <cell r="D552" t="str">
            <v>P</v>
          </cell>
          <cell r="E552">
            <v>20</v>
          </cell>
          <cell r="F552">
            <v>37666</v>
          </cell>
          <cell r="G552">
            <v>0.21</v>
          </cell>
          <cell r="H552">
            <v>0.2</v>
          </cell>
          <cell r="I552" t="str">
            <v>5          0</v>
          </cell>
          <cell r="J552">
            <v>0</v>
          </cell>
          <cell r="K552">
            <v>0</v>
          </cell>
          <cell r="L552">
            <v>2003</v>
          </cell>
          <cell r="M552" t="str">
            <v>No Trade</v>
          </cell>
          <cell r="N552" t="str">
            <v/>
          </cell>
          <cell r="O552" t="str">
            <v/>
          </cell>
          <cell r="P552" t="str">
            <v/>
          </cell>
        </row>
        <row r="553">
          <cell r="A553" t="str">
            <v>LO</v>
          </cell>
          <cell r="B553">
            <v>3</v>
          </cell>
          <cell r="C553">
            <v>3</v>
          </cell>
          <cell r="D553" t="str">
            <v>P</v>
          </cell>
          <cell r="E553">
            <v>20.5</v>
          </cell>
          <cell r="F553">
            <v>37666</v>
          </cell>
          <cell r="G553">
            <v>0.24</v>
          </cell>
          <cell r="H553">
            <v>0.2</v>
          </cell>
          <cell r="I553" t="str">
            <v>9          0</v>
          </cell>
          <cell r="J553">
            <v>0</v>
          </cell>
          <cell r="K553">
            <v>0</v>
          </cell>
          <cell r="L553">
            <v>2003</v>
          </cell>
          <cell r="M553" t="str">
            <v>No Trade</v>
          </cell>
          <cell r="N553" t="str">
            <v/>
          </cell>
          <cell r="O553" t="str">
            <v/>
          </cell>
          <cell r="P553" t="str">
            <v/>
          </cell>
        </row>
        <row r="554">
          <cell r="A554" t="str">
            <v>LO</v>
          </cell>
          <cell r="B554">
            <v>3</v>
          </cell>
          <cell r="C554">
            <v>3</v>
          </cell>
          <cell r="D554" t="str">
            <v>C</v>
          </cell>
          <cell r="E554">
            <v>21</v>
          </cell>
          <cell r="F554">
            <v>37666</v>
          </cell>
          <cell r="G554">
            <v>6.04</v>
          </cell>
          <cell r="H554">
            <v>5.5</v>
          </cell>
          <cell r="I554" t="str">
            <v>8          0</v>
          </cell>
          <cell r="J554">
            <v>0</v>
          </cell>
          <cell r="K554">
            <v>0</v>
          </cell>
          <cell r="L554">
            <v>2003</v>
          </cell>
          <cell r="M554" t="str">
            <v>No Trade</v>
          </cell>
          <cell r="N554" t="str">
            <v/>
          </cell>
          <cell r="O554" t="str">
            <v/>
          </cell>
          <cell r="P554" t="str">
            <v/>
          </cell>
        </row>
        <row r="555">
          <cell r="A555" t="str">
            <v>LO</v>
          </cell>
          <cell r="B555">
            <v>3</v>
          </cell>
          <cell r="C555">
            <v>3</v>
          </cell>
          <cell r="D555" t="str">
            <v>P</v>
          </cell>
          <cell r="E555">
            <v>21</v>
          </cell>
          <cell r="F555">
            <v>37666</v>
          </cell>
          <cell r="G555">
            <v>0.28000000000000003</v>
          </cell>
          <cell r="H555">
            <v>0.3</v>
          </cell>
          <cell r="I555" t="str">
            <v>4        500</v>
          </cell>
          <cell r="J555">
            <v>0</v>
          </cell>
          <cell r="K555">
            <v>0</v>
          </cell>
          <cell r="L555">
            <v>2003</v>
          </cell>
          <cell r="M555" t="str">
            <v>No Trade</v>
          </cell>
          <cell r="N555" t="str">
            <v/>
          </cell>
          <cell r="O555" t="str">
            <v/>
          </cell>
          <cell r="P555" t="str">
            <v/>
          </cell>
        </row>
        <row r="556">
          <cell r="A556" t="str">
            <v>LO</v>
          </cell>
          <cell r="B556">
            <v>3</v>
          </cell>
          <cell r="C556">
            <v>3</v>
          </cell>
          <cell r="D556" t="str">
            <v>P</v>
          </cell>
          <cell r="E556">
            <v>21.5</v>
          </cell>
          <cell r="F556">
            <v>37666</v>
          </cell>
          <cell r="G556">
            <v>0.33</v>
          </cell>
          <cell r="H556">
            <v>0.3</v>
          </cell>
          <cell r="I556" t="str">
            <v>9        105</v>
          </cell>
          <cell r="J556">
            <v>0</v>
          </cell>
          <cell r="K556">
            <v>0</v>
          </cell>
          <cell r="L556">
            <v>2003</v>
          </cell>
          <cell r="M556" t="str">
            <v>No Trade</v>
          </cell>
          <cell r="N556" t="str">
            <v/>
          </cell>
          <cell r="O556" t="str">
            <v/>
          </cell>
          <cell r="P556" t="str">
            <v/>
          </cell>
        </row>
        <row r="557">
          <cell r="A557" t="str">
            <v>LO</v>
          </cell>
          <cell r="B557">
            <v>3</v>
          </cell>
          <cell r="C557">
            <v>3</v>
          </cell>
          <cell r="D557" t="str">
            <v>C</v>
          </cell>
          <cell r="E557">
            <v>22</v>
          </cell>
          <cell r="F557">
            <v>37666</v>
          </cell>
          <cell r="G557">
            <v>5.15</v>
          </cell>
          <cell r="H557">
            <v>4.7</v>
          </cell>
          <cell r="I557" t="str">
            <v>1          0</v>
          </cell>
          <cell r="J557">
            <v>0</v>
          </cell>
          <cell r="K557">
            <v>0</v>
          </cell>
          <cell r="L557">
            <v>2003</v>
          </cell>
          <cell r="M557" t="str">
            <v>No Trade</v>
          </cell>
          <cell r="N557" t="str">
            <v/>
          </cell>
          <cell r="O557" t="str">
            <v/>
          </cell>
          <cell r="P557" t="str">
            <v/>
          </cell>
        </row>
        <row r="558">
          <cell r="A558" t="str">
            <v>LO</v>
          </cell>
          <cell r="B558">
            <v>3</v>
          </cell>
          <cell r="C558">
            <v>3</v>
          </cell>
          <cell r="D558" t="str">
            <v>P</v>
          </cell>
          <cell r="E558">
            <v>22</v>
          </cell>
          <cell r="F558">
            <v>37666</v>
          </cell>
          <cell r="G558">
            <v>0.39</v>
          </cell>
          <cell r="H558">
            <v>0.4</v>
          </cell>
          <cell r="I558" t="str">
            <v>6      3,580</v>
          </cell>
          <cell r="J558">
            <v>0.43</v>
          </cell>
          <cell r="K558">
            <v>0.41</v>
          </cell>
          <cell r="L558">
            <v>2003</v>
          </cell>
          <cell r="M558" t="str">
            <v>No Trade</v>
          </cell>
          <cell r="N558" t="str">
            <v/>
          </cell>
          <cell r="O558" t="str">
            <v/>
          </cell>
          <cell r="P558" t="str">
            <v/>
          </cell>
        </row>
        <row r="559">
          <cell r="A559" t="str">
            <v>LO</v>
          </cell>
          <cell r="B559">
            <v>3</v>
          </cell>
          <cell r="C559">
            <v>3</v>
          </cell>
          <cell r="D559" t="str">
            <v>P</v>
          </cell>
          <cell r="E559">
            <v>22.5</v>
          </cell>
          <cell r="F559">
            <v>37666</v>
          </cell>
          <cell r="G559">
            <v>0.46</v>
          </cell>
          <cell r="H559">
            <v>0.5</v>
          </cell>
          <cell r="I559" t="str">
            <v>5          0</v>
          </cell>
          <cell r="J559">
            <v>0</v>
          </cell>
          <cell r="K559">
            <v>0</v>
          </cell>
          <cell r="L559">
            <v>2003</v>
          </cell>
          <cell r="M559" t="str">
            <v>No Trade</v>
          </cell>
          <cell r="N559" t="str">
            <v/>
          </cell>
          <cell r="O559" t="str">
            <v/>
          </cell>
          <cell r="P559" t="str">
            <v/>
          </cell>
        </row>
        <row r="560">
          <cell r="A560" t="str">
            <v>LO</v>
          </cell>
          <cell r="B560">
            <v>3</v>
          </cell>
          <cell r="C560">
            <v>3</v>
          </cell>
          <cell r="D560" t="str">
            <v>C</v>
          </cell>
          <cell r="E560">
            <v>23</v>
          </cell>
          <cell r="F560">
            <v>37666</v>
          </cell>
          <cell r="G560">
            <v>4.3099999999999996</v>
          </cell>
          <cell r="H560">
            <v>3.8</v>
          </cell>
          <cell r="I560" t="str">
            <v>9          0</v>
          </cell>
          <cell r="J560">
            <v>0</v>
          </cell>
          <cell r="K560">
            <v>0</v>
          </cell>
          <cell r="L560">
            <v>2003</v>
          </cell>
          <cell r="M560" t="str">
            <v>No Trade</v>
          </cell>
          <cell r="N560" t="str">
            <v/>
          </cell>
          <cell r="O560" t="str">
            <v/>
          </cell>
          <cell r="P560" t="str">
            <v/>
          </cell>
        </row>
        <row r="561">
          <cell r="A561" t="str">
            <v>LO</v>
          </cell>
          <cell r="B561">
            <v>3</v>
          </cell>
          <cell r="C561">
            <v>3</v>
          </cell>
          <cell r="D561" t="str">
            <v>P</v>
          </cell>
          <cell r="E561">
            <v>23</v>
          </cell>
          <cell r="F561">
            <v>37666</v>
          </cell>
          <cell r="G561">
            <v>0.54</v>
          </cell>
          <cell r="H561">
            <v>0.6</v>
          </cell>
          <cell r="I561" t="str">
            <v>4          1</v>
          </cell>
          <cell r="J561">
            <v>0.57999999999999996</v>
          </cell>
          <cell r="K561">
            <v>0.57999999999999996</v>
          </cell>
          <cell r="L561">
            <v>2003</v>
          </cell>
          <cell r="M561" t="str">
            <v>No Trade</v>
          </cell>
          <cell r="N561" t="str">
            <v/>
          </cell>
          <cell r="O561" t="str">
            <v/>
          </cell>
          <cell r="P561" t="str">
            <v/>
          </cell>
        </row>
        <row r="562">
          <cell r="A562" t="str">
            <v>LO</v>
          </cell>
          <cell r="B562">
            <v>3</v>
          </cell>
          <cell r="C562">
            <v>3</v>
          </cell>
          <cell r="D562" t="str">
            <v>P</v>
          </cell>
          <cell r="E562">
            <v>23.5</v>
          </cell>
          <cell r="F562">
            <v>37666</v>
          </cell>
          <cell r="G562">
            <v>0.62</v>
          </cell>
          <cell r="H562">
            <v>0.7</v>
          </cell>
          <cell r="I562" t="str">
            <v>5        500</v>
          </cell>
          <cell r="J562">
            <v>0</v>
          </cell>
          <cell r="K562">
            <v>0</v>
          </cell>
          <cell r="L562">
            <v>2003</v>
          </cell>
          <cell r="M562" t="str">
            <v>No Trade</v>
          </cell>
          <cell r="N562" t="str">
            <v/>
          </cell>
          <cell r="O562" t="str">
            <v/>
          </cell>
          <cell r="P562" t="str">
            <v/>
          </cell>
        </row>
        <row r="563">
          <cell r="A563" t="str">
            <v>LO</v>
          </cell>
          <cell r="B563">
            <v>3</v>
          </cell>
          <cell r="C563">
            <v>3</v>
          </cell>
          <cell r="D563" t="str">
            <v>C</v>
          </cell>
          <cell r="E563">
            <v>24</v>
          </cell>
          <cell r="F563">
            <v>37666</v>
          </cell>
          <cell r="G563">
            <v>3.51</v>
          </cell>
          <cell r="H563">
            <v>3.1</v>
          </cell>
          <cell r="I563" t="str">
            <v>4          0</v>
          </cell>
          <cell r="J563">
            <v>0</v>
          </cell>
          <cell r="K563">
            <v>0</v>
          </cell>
          <cell r="L563">
            <v>2003</v>
          </cell>
          <cell r="M563" t="str">
            <v>No Trade</v>
          </cell>
          <cell r="N563" t="str">
            <v/>
          </cell>
          <cell r="O563" t="str">
            <v/>
          </cell>
          <cell r="P563" t="str">
            <v/>
          </cell>
        </row>
        <row r="564">
          <cell r="A564" t="str">
            <v>LO</v>
          </cell>
          <cell r="B564">
            <v>3</v>
          </cell>
          <cell r="C564">
            <v>3</v>
          </cell>
          <cell r="D564" t="str">
            <v>P</v>
          </cell>
          <cell r="E564">
            <v>24</v>
          </cell>
          <cell r="F564">
            <v>37666</v>
          </cell>
          <cell r="G564">
            <v>0.73</v>
          </cell>
          <cell r="H564">
            <v>0.8</v>
          </cell>
          <cell r="I564" t="str">
            <v>8        600</v>
          </cell>
          <cell r="J564">
            <v>0.72</v>
          </cell>
          <cell r="K564">
            <v>0.72</v>
          </cell>
          <cell r="L564">
            <v>2003</v>
          </cell>
          <cell r="M564" t="str">
            <v>No Trade</v>
          </cell>
          <cell r="N564" t="str">
            <v/>
          </cell>
          <cell r="O564" t="str">
            <v/>
          </cell>
          <cell r="P564" t="str">
            <v/>
          </cell>
        </row>
        <row r="565">
          <cell r="A565" t="str">
            <v>LO</v>
          </cell>
          <cell r="B565">
            <v>3</v>
          </cell>
          <cell r="C565">
            <v>3</v>
          </cell>
          <cell r="D565" t="str">
            <v>C</v>
          </cell>
          <cell r="E565">
            <v>24.5</v>
          </cell>
          <cell r="F565">
            <v>37666</v>
          </cell>
          <cell r="G565">
            <v>3.16</v>
          </cell>
          <cell r="H565">
            <v>2.8</v>
          </cell>
          <cell r="I565" t="str">
            <v>1          0</v>
          </cell>
          <cell r="J565">
            <v>0</v>
          </cell>
          <cell r="K565">
            <v>0</v>
          </cell>
          <cell r="L565">
            <v>2003</v>
          </cell>
          <cell r="M565" t="str">
            <v>No Trade</v>
          </cell>
          <cell r="N565" t="str">
            <v/>
          </cell>
          <cell r="O565" t="str">
            <v/>
          </cell>
          <cell r="P565" t="str">
            <v/>
          </cell>
        </row>
        <row r="566">
          <cell r="A566" t="str">
            <v>LO</v>
          </cell>
          <cell r="B566">
            <v>3</v>
          </cell>
          <cell r="C566">
            <v>3</v>
          </cell>
          <cell r="D566" t="str">
            <v>P</v>
          </cell>
          <cell r="E566">
            <v>24.5</v>
          </cell>
          <cell r="F566">
            <v>37666</v>
          </cell>
          <cell r="G566">
            <v>0.88</v>
          </cell>
          <cell r="H566">
            <v>1</v>
          </cell>
          <cell r="I566" t="str">
            <v>4          0</v>
          </cell>
          <cell r="J566">
            <v>0</v>
          </cell>
          <cell r="K566">
            <v>0</v>
          </cell>
          <cell r="L566">
            <v>2003</v>
          </cell>
          <cell r="M566" t="str">
            <v>No Trade</v>
          </cell>
          <cell r="N566" t="str">
            <v/>
          </cell>
          <cell r="O566" t="str">
            <v/>
          </cell>
          <cell r="P566" t="str">
            <v/>
          </cell>
        </row>
        <row r="567">
          <cell r="A567" t="str">
            <v>LO</v>
          </cell>
          <cell r="B567">
            <v>3</v>
          </cell>
          <cell r="C567">
            <v>3</v>
          </cell>
          <cell r="D567" t="str">
            <v>C</v>
          </cell>
          <cell r="E567">
            <v>25</v>
          </cell>
          <cell r="F567">
            <v>37666</v>
          </cell>
          <cell r="G567">
            <v>2.83</v>
          </cell>
          <cell r="H567">
            <v>2.5</v>
          </cell>
          <cell r="I567" t="str">
            <v>0          0</v>
          </cell>
          <cell r="J567">
            <v>0</v>
          </cell>
          <cell r="K567">
            <v>0</v>
          </cell>
          <cell r="L567">
            <v>2003</v>
          </cell>
          <cell r="M567" t="str">
            <v>No Trade</v>
          </cell>
          <cell r="N567" t="str">
            <v/>
          </cell>
          <cell r="O567" t="str">
            <v/>
          </cell>
          <cell r="P567" t="str">
            <v/>
          </cell>
        </row>
        <row r="568">
          <cell r="A568" t="str">
            <v>LO</v>
          </cell>
          <cell r="B568">
            <v>3</v>
          </cell>
          <cell r="C568">
            <v>3</v>
          </cell>
          <cell r="D568" t="str">
            <v>P</v>
          </cell>
          <cell r="E568">
            <v>25</v>
          </cell>
          <cell r="F568">
            <v>37666</v>
          </cell>
          <cell r="G568">
            <v>1.04</v>
          </cell>
          <cell r="H568">
            <v>1.2</v>
          </cell>
          <cell r="I568" t="str">
            <v>3          0</v>
          </cell>
          <cell r="J568">
            <v>0</v>
          </cell>
          <cell r="K568">
            <v>0</v>
          </cell>
          <cell r="L568">
            <v>2003</v>
          </cell>
          <cell r="M568" t="str">
            <v>No Trade</v>
          </cell>
          <cell r="N568" t="str">
            <v/>
          </cell>
          <cell r="O568" t="str">
            <v/>
          </cell>
          <cell r="P568" t="str">
            <v/>
          </cell>
        </row>
        <row r="569">
          <cell r="A569" t="str">
            <v>LO</v>
          </cell>
          <cell r="B569">
            <v>3</v>
          </cell>
          <cell r="C569">
            <v>3</v>
          </cell>
          <cell r="D569" t="str">
            <v>C</v>
          </cell>
          <cell r="E569">
            <v>25.5</v>
          </cell>
          <cell r="F569">
            <v>37666</v>
          </cell>
          <cell r="G569">
            <v>2.5</v>
          </cell>
          <cell r="H569">
            <v>2.2000000000000002</v>
          </cell>
          <cell r="I569" t="str">
            <v>0          0</v>
          </cell>
          <cell r="J569">
            <v>0</v>
          </cell>
          <cell r="K569">
            <v>0</v>
          </cell>
          <cell r="L569">
            <v>2003</v>
          </cell>
          <cell r="M569" t="str">
            <v>No Trade</v>
          </cell>
          <cell r="N569" t="str">
            <v/>
          </cell>
          <cell r="O569" t="str">
            <v/>
          </cell>
          <cell r="P569" t="str">
            <v/>
          </cell>
        </row>
        <row r="570">
          <cell r="A570" t="str">
            <v>LO</v>
          </cell>
          <cell r="B570">
            <v>3</v>
          </cell>
          <cell r="C570">
            <v>3</v>
          </cell>
          <cell r="D570" t="str">
            <v>P</v>
          </cell>
          <cell r="E570">
            <v>25.5</v>
          </cell>
          <cell r="F570">
            <v>37666</v>
          </cell>
          <cell r="G570">
            <v>1.21</v>
          </cell>
          <cell r="H570">
            <v>1.4</v>
          </cell>
          <cell r="I570" t="str">
            <v>2          0</v>
          </cell>
          <cell r="J570">
            <v>0</v>
          </cell>
          <cell r="K570">
            <v>0</v>
          </cell>
          <cell r="L570">
            <v>2003</v>
          </cell>
          <cell r="M570" t="str">
            <v>No Trade</v>
          </cell>
          <cell r="N570" t="str">
            <v/>
          </cell>
          <cell r="O570" t="str">
            <v/>
          </cell>
          <cell r="P570" t="str">
            <v/>
          </cell>
        </row>
        <row r="571">
          <cell r="A571" t="str">
            <v>LO</v>
          </cell>
          <cell r="B571">
            <v>3</v>
          </cell>
          <cell r="C571">
            <v>3</v>
          </cell>
          <cell r="D571" t="str">
            <v>C</v>
          </cell>
          <cell r="E571">
            <v>26</v>
          </cell>
          <cell r="F571">
            <v>37666</v>
          </cell>
          <cell r="G571">
            <v>2.21</v>
          </cell>
          <cell r="H571">
            <v>1.9</v>
          </cell>
          <cell r="I571" t="str">
            <v>3          0</v>
          </cell>
          <cell r="J571">
            <v>0</v>
          </cell>
          <cell r="K571">
            <v>0</v>
          </cell>
          <cell r="L571">
            <v>2003</v>
          </cell>
          <cell r="M571" t="str">
            <v>No Trade</v>
          </cell>
          <cell r="N571" t="str">
            <v/>
          </cell>
          <cell r="O571" t="str">
            <v/>
          </cell>
          <cell r="P571" t="str">
            <v/>
          </cell>
        </row>
        <row r="572">
          <cell r="A572" t="str">
            <v>LO</v>
          </cell>
          <cell r="B572">
            <v>3</v>
          </cell>
          <cell r="C572">
            <v>3</v>
          </cell>
          <cell r="D572" t="str">
            <v>P</v>
          </cell>
          <cell r="E572">
            <v>26</v>
          </cell>
          <cell r="F572">
            <v>37666</v>
          </cell>
          <cell r="G572">
            <v>1.41</v>
          </cell>
          <cell r="H572">
            <v>1.6</v>
          </cell>
          <cell r="I572" t="str">
            <v>5          0</v>
          </cell>
          <cell r="J572">
            <v>0</v>
          </cell>
          <cell r="K572">
            <v>0</v>
          </cell>
          <cell r="L572">
            <v>2003</v>
          </cell>
          <cell r="M572" t="str">
            <v>No Trade</v>
          </cell>
          <cell r="N572" t="str">
            <v/>
          </cell>
          <cell r="O572" t="str">
            <v/>
          </cell>
          <cell r="P572" t="str">
            <v/>
          </cell>
        </row>
        <row r="573">
          <cell r="A573" t="str">
            <v>LO</v>
          </cell>
          <cell r="B573">
            <v>3</v>
          </cell>
          <cell r="C573">
            <v>3</v>
          </cell>
          <cell r="D573" t="str">
            <v>C</v>
          </cell>
          <cell r="E573">
            <v>26.5</v>
          </cell>
          <cell r="F573">
            <v>37666</v>
          </cell>
          <cell r="G573">
            <v>1.94</v>
          </cell>
          <cell r="H573">
            <v>1.6</v>
          </cell>
          <cell r="I573" t="str">
            <v>3         15</v>
          </cell>
          <cell r="J573">
            <v>0</v>
          </cell>
          <cell r="K573">
            <v>0</v>
          </cell>
          <cell r="L573">
            <v>2003</v>
          </cell>
          <cell r="M573" t="str">
            <v>No Trade</v>
          </cell>
          <cell r="N573" t="str">
            <v/>
          </cell>
          <cell r="O573" t="str">
            <v/>
          </cell>
          <cell r="P573" t="str">
            <v/>
          </cell>
        </row>
        <row r="574">
          <cell r="A574" t="str">
            <v>LO</v>
          </cell>
          <cell r="B574">
            <v>3</v>
          </cell>
          <cell r="C574">
            <v>3</v>
          </cell>
          <cell r="D574" t="str">
            <v>P</v>
          </cell>
          <cell r="E574">
            <v>26.5</v>
          </cell>
          <cell r="F574">
            <v>37666</v>
          </cell>
          <cell r="G574">
            <v>1.64</v>
          </cell>
          <cell r="H574">
            <v>1.8</v>
          </cell>
          <cell r="I574" t="str">
            <v>5         15</v>
          </cell>
          <cell r="J574">
            <v>0</v>
          </cell>
          <cell r="K574">
            <v>0</v>
          </cell>
          <cell r="L574">
            <v>2003</v>
          </cell>
          <cell r="M574" t="str">
            <v>No Trade</v>
          </cell>
          <cell r="N574" t="str">
            <v/>
          </cell>
          <cell r="O574" t="str">
            <v/>
          </cell>
          <cell r="P574" t="str">
            <v/>
          </cell>
        </row>
        <row r="575">
          <cell r="A575" t="str">
            <v>LO</v>
          </cell>
          <cell r="B575">
            <v>3</v>
          </cell>
          <cell r="C575">
            <v>3</v>
          </cell>
          <cell r="D575" t="str">
            <v>C</v>
          </cell>
          <cell r="E575">
            <v>27</v>
          </cell>
          <cell r="F575">
            <v>37666</v>
          </cell>
          <cell r="G575">
            <v>1.7</v>
          </cell>
          <cell r="H575">
            <v>1.4</v>
          </cell>
          <cell r="I575" t="str">
            <v>1         15</v>
          </cell>
          <cell r="J575">
            <v>1.54</v>
          </cell>
          <cell r="K575">
            <v>1.54</v>
          </cell>
          <cell r="L575">
            <v>2003</v>
          </cell>
          <cell r="M575" t="str">
            <v>No Trade</v>
          </cell>
          <cell r="N575" t="str">
            <v/>
          </cell>
          <cell r="O575" t="str">
            <v/>
          </cell>
          <cell r="P575" t="str">
            <v/>
          </cell>
        </row>
        <row r="576">
          <cell r="A576" t="str">
            <v>LO</v>
          </cell>
          <cell r="B576">
            <v>3</v>
          </cell>
          <cell r="C576">
            <v>3</v>
          </cell>
          <cell r="D576" t="str">
            <v>P</v>
          </cell>
          <cell r="E576">
            <v>27</v>
          </cell>
          <cell r="F576">
            <v>37666</v>
          </cell>
          <cell r="G576">
            <v>1.9</v>
          </cell>
          <cell r="H576">
            <v>2.1</v>
          </cell>
          <cell r="I576" t="str">
            <v>3          0</v>
          </cell>
          <cell r="J576">
            <v>0</v>
          </cell>
          <cell r="K576">
            <v>0</v>
          </cell>
          <cell r="L576">
            <v>2003</v>
          </cell>
          <cell r="M576" t="str">
            <v>No Trade</v>
          </cell>
          <cell r="N576" t="str">
            <v/>
          </cell>
          <cell r="O576" t="str">
            <v/>
          </cell>
          <cell r="P576" t="str">
            <v/>
          </cell>
        </row>
        <row r="577">
          <cell r="A577" t="str">
            <v>LO</v>
          </cell>
          <cell r="B577">
            <v>3</v>
          </cell>
          <cell r="C577">
            <v>3</v>
          </cell>
          <cell r="D577" t="str">
            <v>C</v>
          </cell>
          <cell r="E577">
            <v>27.5</v>
          </cell>
          <cell r="F577">
            <v>37666</v>
          </cell>
          <cell r="G577">
            <v>1.47</v>
          </cell>
          <cell r="H577">
            <v>1.2</v>
          </cell>
          <cell r="I577" t="str">
            <v>1          1</v>
          </cell>
          <cell r="J577">
            <v>1.3</v>
          </cell>
          <cell r="K577">
            <v>1.3</v>
          </cell>
          <cell r="L577">
            <v>2003</v>
          </cell>
          <cell r="M577" t="str">
            <v>No Trade</v>
          </cell>
          <cell r="N577" t="str">
            <v/>
          </cell>
          <cell r="O577" t="str">
            <v/>
          </cell>
          <cell r="P577" t="str">
            <v/>
          </cell>
        </row>
        <row r="578">
          <cell r="A578" t="str">
            <v>LO</v>
          </cell>
          <cell r="B578">
            <v>3</v>
          </cell>
          <cell r="C578">
            <v>3</v>
          </cell>
          <cell r="D578" t="str">
            <v>P</v>
          </cell>
          <cell r="E578">
            <v>27.5</v>
          </cell>
          <cell r="F578">
            <v>37666</v>
          </cell>
          <cell r="G578">
            <v>2.17</v>
          </cell>
          <cell r="H578">
            <v>2.4</v>
          </cell>
          <cell r="I578" t="str">
            <v>2          0</v>
          </cell>
          <cell r="J578">
            <v>0</v>
          </cell>
          <cell r="K578">
            <v>0</v>
          </cell>
          <cell r="L578">
            <v>2003</v>
          </cell>
          <cell r="M578" t="str">
            <v>No Trade</v>
          </cell>
          <cell r="N578" t="str">
            <v/>
          </cell>
          <cell r="O578" t="str">
            <v/>
          </cell>
          <cell r="P578" t="str">
            <v/>
          </cell>
        </row>
        <row r="579">
          <cell r="A579" t="str">
            <v>LO</v>
          </cell>
          <cell r="B579">
            <v>3</v>
          </cell>
          <cell r="C579">
            <v>3</v>
          </cell>
          <cell r="D579" t="str">
            <v>C</v>
          </cell>
          <cell r="E579">
            <v>28</v>
          </cell>
          <cell r="F579">
            <v>37666</v>
          </cell>
          <cell r="G579">
            <v>1.24</v>
          </cell>
          <cell r="H579">
            <v>1</v>
          </cell>
          <cell r="I579" t="str">
            <v>2         21</v>
          </cell>
          <cell r="J579">
            <v>1.33</v>
          </cell>
          <cell r="K579">
            <v>1.2</v>
          </cell>
          <cell r="L579">
            <v>2003</v>
          </cell>
          <cell r="M579" t="str">
            <v>No Trade</v>
          </cell>
          <cell r="N579" t="str">
            <v/>
          </cell>
          <cell r="O579" t="str">
            <v/>
          </cell>
          <cell r="P579" t="str">
            <v/>
          </cell>
        </row>
        <row r="580">
          <cell r="A580" t="str">
            <v>LO</v>
          </cell>
          <cell r="B580">
            <v>3</v>
          </cell>
          <cell r="C580">
            <v>3</v>
          </cell>
          <cell r="D580" t="str">
            <v>P</v>
          </cell>
          <cell r="E580">
            <v>28</v>
          </cell>
          <cell r="F580">
            <v>37666</v>
          </cell>
          <cell r="G580">
            <v>2.4300000000000002</v>
          </cell>
          <cell r="H580">
            <v>2.7</v>
          </cell>
          <cell r="I580" t="str">
            <v>3          0</v>
          </cell>
          <cell r="J580">
            <v>0</v>
          </cell>
          <cell r="K580">
            <v>0</v>
          </cell>
          <cell r="L580">
            <v>2003</v>
          </cell>
          <cell r="M580" t="str">
            <v>No Trade</v>
          </cell>
          <cell r="N580" t="str">
            <v/>
          </cell>
          <cell r="O580" t="str">
            <v/>
          </cell>
          <cell r="P580" t="str">
            <v/>
          </cell>
        </row>
        <row r="581">
          <cell r="A581" t="str">
            <v>LO</v>
          </cell>
          <cell r="B581">
            <v>3</v>
          </cell>
          <cell r="C581">
            <v>3</v>
          </cell>
          <cell r="D581" t="str">
            <v>C</v>
          </cell>
          <cell r="E581">
            <v>28.5</v>
          </cell>
          <cell r="F581">
            <v>37666</v>
          </cell>
          <cell r="G581">
            <v>1.08</v>
          </cell>
          <cell r="H581">
            <v>0.9</v>
          </cell>
          <cell r="I581" t="str">
            <v>0          3</v>
          </cell>
          <cell r="J581">
            <v>1.05</v>
          </cell>
          <cell r="K581">
            <v>1.05</v>
          </cell>
          <cell r="L581">
            <v>2003</v>
          </cell>
          <cell r="M581" t="str">
            <v>No Trade</v>
          </cell>
          <cell r="N581" t="str">
            <v/>
          </cell>
          <cell r="O581" t="str">
            <v/>
          </cell>
          <cell r="P581" t="str">
            <v/>
          </cell>
        </row>
        <row r="582">
          <cell r="A582" t="str">
            <v>LO</v>
          </cell>
          <cell r="B582">
            <v>3</v>
          </cell>
          <cell r="C582">
            <v>3</v>
          </cell>
          <cell r="D582" t="str">
            <v>P</v>
          </cell>
          <cell r="E582">
            <v>28.5</v>
          </cell>
          <cell r="F582">
            <v>37666</v>
          </cell>
          <cell r="G582">
            <v>2.77</v>
          </cell>
          <cell r="H582">
            <v>3.1</v>
          </cell>
          <cell r="I582" t="str">
            <v>0          0</v>
          </cell>
          <cell r="J582">
            <v>0</v>
          </cell>
          <cell r="K582">
            <v>0</v>
          </cell>
          <cell r="L582">
            <v>2003</v>
          </cell>
          <cell r="M582" t="str">
            <v>No Trade</v>
          </cell>
          <cell r="N582" t="str">
            <v/>
          </cell>
          <cell r="O582" t="str">
            <v/>
          </cell>
          <cell r="P582" t="str">
            <v/>
          </cell>
        </row>
        <row r="583">
          <cell r="A583" t="str">
            <v>LO</v>
          </cell>
          <cell r="B583">
            <v>3</v>
          </cell>
          <cell r="C583">
            <v>3</v>
          </cell>
          <cell r="D583" t="str">
            <v>C</v>
          </cell>
          <cell r="E583">
            <v>29</v>
          </cell>
          <cell r="F583">
            <v>37666</v>
          </cell>
          <cell r="G583">
            <v>0.92</v>
          </cell>
          <cell r="H583">
            <v>0.7</v>
          </cell>
          <cell r="I583" t="str">
            <v>7        138</v>
          </cell>
          <cell r="J583">
            <v>0.95</v>
          </cell>
          <cell r="K583">
            <v>0.82</v>
          </cell>
          <cell r="L583">
            <v>2003</v>
          </cell>
          <cell r="M583" t="str">
            <v>No Trade</v>
          </cell>
          <cell r="N583" t="str">
            <v/>
          </cell>
          <cell r="O583" t="str">
            <v/>
          </cell>
          <cell r="P583" t="str">
            <v/>
          </cell>
        </row>
        <row r="584">
          <cell r="A584" t="str">
            <v>LO</v>
          </cell>
          <cell r="B584">
            <v>3</v>
          </cell>
          <cell r="C584">
            <v>3</v>
          </cell>
          <cell r="D584" t="str">
            <v>P</v>
          </cell>
          <cell r="E584">
            <v>29</v>
          </cell>
          <cell r="F584">
            <v>37666</v>
          </cell>
          <cell r="G584">
            <v>3.1</v>
          </cell>
          <cell r="H584">
            <v>3.4</v>
          </cell>
          <cell r="I584" t="str">
            <v>7          0</v>
          </cell>
          <cell r="J584">
            <v>0</v>
          </cell>
          <cell r="K584">
            <v>0</v>
          </cell>
          <cell r="L584">
            <v>2003</v>
          </cell>
          <cell r="M584" t="str">
            <v>No Trade</v>
          </cell>
          <cell r="N584" t="str">
            <v/>
          </cell>
          <cell r="O584" t="str">
            <v/>
          </cell>
          <cell r="P584" t="str">
            <v/>
          </cell>
        </row>
        <row r="585">
          <cell r="A585" t="str">
            <v>LO</v>
          </cell>
          <cell r="B585">
            <v>3</v>
          </cell>
          <cell r="C585">
            <v>3</v>
          </cell>
          <cell r="D585" t="str">
            <v>C</v>
          </cell>
          <cell r="E585">
            <v>29.5</v>
          </cell>
          <cell r="F585">
            <v>37666</v>
          </cell>
          <cell r="G585">
            <v>0.78</v>
          </cell>
          <cell r="H585">
            <v>0.6</v>
          </cell>
          <cell r="I585" t="str">
            <v>5        125</v>
          </cell>
          <cell r="J585">
            <v>0.72</v>
          </cell>
          <cell r="K585">
            <v>0.72</v>
          </cell>
          <cell r="L585">
            <v>2003</v>
          </cell>
          <cell r="M585" t="str">
            <v>No Trade</v>
          </cell>
          <cell r="N585" t="str">
            <v/>
          </cell>
          <cell r="O585" t="str">
            <v/>
          </cell>
          <cell r="P585" t="str">
            <v/>
          </cell>
        </row>
        <row r="586">
          <cell r="A586" t="str">
            <v>LO</v>
          </cell>
          <cell r="B586">
            <v>3</v>
          </cell>
          <cell r="C586">
            <v>3</v>
          </cell>
          <cell r="D586" t="str">
            <v>P</v>
          </cell>
          <cell r="E586">
            <v>29.5</v>
          </cell>
          <cell r="F586">
            <v>37666</v>
          </cell>
          <cell r="G586">
            <v>2.89</v>
          </cell>
          <cell r="H586">
            <v>2.8</v>
          </cell>
          <cell r="I586" t="str">
            <v>9          0</v>
          </cell>
          <cell r="J586">
            <v>0</v>
          </cell>
          <cell r="K586">
            <v>0</v>
          </cell>
          <cell r="L586">
            <v>2003</v>
          </cell>
          <cell r="M586" t="str">
            <v>No Trade</v>
          </cell>
          <cell r="N586" t="str">
            <v/>
          </cell>
          <cell r="O586" t="str">
            <v/>
          </cell>
          <cell r="P586" t="str">
            <v/>
          </cell>
        </row>
        <row r="587">
          <cell r="A587" t="str">
            <v>LO</v>
          </cell>
          <cell r="B587">
            <v>3</v>
          </cell>
          <cell r="C587">
            <v>3</v>
          </cell>
          <cell r="D587" t="str">
            <v>C</v>
          </cell>
          <cell r="E587">
            <v>30</v>
          </cell>
          <cell r="F587">
            <v>37666</v>
          </cell>
          <cell r="G587">
            <v>0.68</v>
          </cell>
          <cell r="H587">
            <v>0.5</v>
          </cell>
          <cell r="I587" t="str">
            <v>7        314</v>
          </cell>
          <cell r="J587">
            <v>0.7</v>
          </cell>
          <cell r="K587">
            <v>0.6</v>
          </cell>
          <cell r="L587">
            <v>2003</v>
          </cell>
          <cell r="M587" t="str">
            <v>No Trade</v>
          </cell>
          <cell r="N587" t="str">
            <v/>
          </cell>
          <cell r="O587" t="str">
            <v/>
          </cell>
          <cell r="P587" t="str">
            <v/>
          </cell>
        </row>
        <row r="588">
          <cell r="A588" t="str">
            <v>LO</v>
          </cell>
          <cell r="B588">
            <v>3</v>
          </cell>
          <cell r="C588">
            <v>3</v>
          </cell>
          <cell r="D588" t="str">
            <v>C</v>
          </cell>
          <cell r="E588">
            <v>30.5</v>
          </cell>
          <cell r="F588">
            <v>37666</v>
          </cell>
          <cell r="G588">
            <v>0.57999999999999996</v>
          </cell>
          <cell r="H588">
            <v>0.4</v>
          </cell>
          <cell r="I588" t="str">
            <v>9        185</v>
          </cell>
          <cell r="J588">
            <v>0.53</v>
          </cell>
          <cell r="K588">
            <v>0.53</v>
          </cell>
          <cell r="L588">
            <v>2003</v>
          </cell>
          <cell r="M588" t="str">
            <v>No Trade</v>
          </cell>
          <cell r="N588" t="str">
            <v/>
          </cell>
          <cell r="O588" t="str">
            <v/>
          </cell>
          <cell r="P588" t="str">
            <v/>
          </cell>
        </row>
        <row r="589">
          <cell r="A589" t="str">
            <v>LO</v>
          </cell>
          <cell r="B589">
            <v>3</v>
          </cell>
          <cell r="C589">
            <v>3</v>
          </cell>
          <cell r="D589" t="str">
            <v>C</v>
          </cell>
          <cell r="E589">
            <v>31</v>
          </cell>
          <cell r="F589">
            <v>37666</v>
          </cell>
          <cell r="G589">
            <v>0.49</v>
          </cell>
          <cell r="H589">
            <v>0.4</v>
          </cell>
          <cell r="I589" t="str">
            <v>1        181</v>
          </cell>
          <cell r="J589">
            <v>0.5</v>
          </cell>
          <cell r="K589">
            <v>0.43</v>
          </cell>
          <cell r="L589">
            <v>2003</v>
          </cell>
          <cell r="M589" t="str">
            <v>No Trade</v>
          </cell>
          <cell r="N589" t="str">
            <v/>
          </cell>
          <cell r="O589" t="str">
            <v/>
          </cell>
          <cell r="P589" t="str">
            <v/>
          </cell>
        </row>
        <row r="590">
          <cell r="A590" t="str">
            <v>LO</v>
          </cell>
          <cell r="B590">
            <v>3</v>
          </cell>
          <cell r="C590">
            <v>3</v>
          </cell>
          <cell r="D590" t="str">
            <v>P</v>
          </cell>
          <cell r="E590">
            <v>31</v>
          </cell>
          <cell r="F590">
            <v>37666</v>
          </cell>
          <cell r="G590">
            <v>5.17</v>
          </cell>
          <cell r="H590">
            <v>5.0999999999999996</v>
          </cell>
          <cell r="I590" t="str">
            <v>7          0</v>
          </cell>
          <cell r="J590">
            <v>0</v>
          </cell>
          <cell r="K590">
            <v>0</v>
          </cell>
          <cell r="L590">
            <v>2003</v>
          </cell>
          <cell r="M590" t="str">
            <v>No Trade</v>
          </cell>
          <cell r="N590" t="str">
            <v/>
          </cell>
          <cell r="O590" t="str">
            <v/>
          </cell>
          <cell r="P590" t="str">
            <v/>
          </cell>
        </row>
        <row r="591">
          <cell r="A591" t="str">
            <v>LO</v>
          </cell>
          <cell r="B591">
            <v>3</v>
          </cell>
          <cell r="C591">
            <v>3</v>
          </cell>
          <cell r="D591" t="str">
            <v>C</v>
          </cell>
          <cell r="E591">
            <v>31.5</v>
          </cell>
          <cell r="F591">
            <v>37666</v>
          </cell>
          <cell r="G591">
            <v>0.42</v>
          </cell>
          <cell r="H591">
            <v>0.3</v>
          </cell>
          <cell r="I591" t="str">
            <v>5          0</v>
          </cell>
          <cell r="J591">
            <v>0</v>
          </cell>
          <cell r="K591">
            <v>0</v>
          </cell>
          <cell r="L591">
            <v>2003</v>
          </cell>
          <cell r="M591" t="str">
            <v>No Trade</v>
          </cell>
          <cell r="N591" t="str">
            <v/>
          </cell>
          <cell r="O591" t="str">
            <v/>
          </cell>
          <cell r="P591" t="str">
            <v/>
          </cell>
        </row>
        <row r="592">
          <cell r="A592" t="str">
            <v>LO</v>
          </cell>
          <cell r="B592">
            <v>3</v>
          </cell>
          <cell r="C592">
            <v>3</v>
          </cell>
          <cell r="D592" t="str">
            <v>C</v>
          </cell>
          <cell r="E592">
            <v>32</v>
          </cell>
          <cell r="F592">
            <v>37666</v>
          </cell>
          <cell r="G592">
            <v>0.35</v>
          </cell>
          <cell r="H592">
            <v>0.3</v>
          </cell>
          <cell r="I592" t="str">
            <v>0      5,543</v>
          </cell>
          <cell r="J592">
            <v>0.36</v>
          </cell>
          <cell r="K592">
            <v>0.31</v>
          </cell>
          <cell r="L592">
            <v>2003</v>
          </cell>
          <cell r="M592" t="str">
            <v>No Trade</v>
          </cell>
          <cell r="N592" t="str">
            <v/>
          </cell>
          <cell r="O592" t="str">
            <v/>
          </cell>
          <cell r="P592" t="str">
            <v/>
          </cell>
        </row>
        <row r="593">
          <cell r="A593" t="str">
            <v>LO</v>
          </cell>
          <cell r="B593">
            <v>3</v>
          </cell>
          <cell r="C593">
            <v>3</v>
          </cell>
          <cell r="D593" t="str">
            <v>P</v>
          </cell>
          <cell r="E593">
            <v>32</v>
          </cell>
          <cell r="F593">
            <v>37666</v>
          </cell>
          <cell r="G593">
            <v>5.51</v>
          </cell>
          <cell r="H593">
            <v>5.9</v>
          </cell>
          <cell r="I593" t="str">
            <v>8          0</v>
          </cell>
          <cell r="J593">
            <v>0</v>
          </cell>
          <cell r="K593">
            <v>0</v>
          </cell>
          <cell r="L593">
            <v>2003</v>
          </cell>
          <cell r="M593" t="str">
            <v>No Trade</v>
          </cell>
          <cell r="N593" t="str">
            <v/>
          </cell>
          <cell r="O593" t="str">
            <v/>
          </cell>
          <cell r="P593" t="str">
            <v/>
          </cell>
        </row>
        <row r="594">
          <cell r="A594" t="str">
            <v>LO</v>
          </cell>
          <cell r="B594">
            <v>3</v>
          </cell>
          <cell r="C594">
            <v>3</v>
          </cell>
          <cell r="D594" t="str">
            <v>C</v>
          </cell>
          <cell r="E594">
            <v>32.5</v>
          </cell>
          <cell r="F594">
            <v>37666</v>
          </cell>
          <cell r="G594">
            <v>0.28999999999999998</v>
          </cell>
          <cell r="H594">
            <v>0.2</v>
          </cell>
          <cell r="I594" t="str">
            <v>5         21</v>
          </cell>
          <cell r="J594">
            <v>0.35</v>
          </cell>
          <cell r="K594">
            <v>0.25</v>
          </cell>
          <cell r="L594">
            <v>2003</v>
          </cell>
          <cell r="M594" t="str">
            <v>No Trade</v>
          </cell>
          <cell r="N594" t="str">
            <v/>
          </cell>
          <cell r="O594" t="str">
            <v/>
          </cell>
          <cell r="P594" t="str">
            <v/>
          </cell>
        </row>
        <row r="595">
          <cell r="A595" t="str">
            <v>LO</v>
          </cell>
          <cell r="B595">
            <v>3</v>
          </cell>
          <cell r="C595">
            <v>3</v>
          </cell>
          <cell r="D595" t="str">
            <v>C</v>
          </cell>
          <cell r="E595">
            <v>33</v>
          </cell>
          <cell r="F595">
            <v>37666</v>
          </cell>
          <cell r="G595">
            <v>0.25</v>
          </cell>
          <cell r="H595">
            <v>0.2</v>
          </cell>
          <cell r="I595" t="str">
            <v>1         35</v>
          </cell>
          <cell r="J595">
            <v>0.26</v>
          </cell>
          <cell r="K595">
            <v>0.25</v>
          </cell>
          <cell r="L595">
            <v>2003</v>
          </cell>
          <cell r="M595" t="str">
            <v>No Trade</v>
          </cell>
          <cell r="N595" t="str">
            <v/>
          </cell>
          <cell r="O595" t="str">
            <v/>
          </cell>
          <cell r="P595" t="str">
            <v/>
          </cell>
        </row>
        <row r="596">
          <cell r="A596" t="str">
            <v>LO</v>
          </cell>
          <cell r="B596">
            <v>3</v>
          </cell>
          <cell r="C596">
            <v>3</v>
          </cell>
          <cell r="D596" t="str">
            <v>P</v>
          </cell>
          <cell r="E596">
            <v>33</v>
          </cell>
          <cell r="F596">
            <v>37666</v>
          </cell>
          <cell r="G596">
            <v>6.4</v>
          </cell>
          <cell r="H596">
            <v>6.8</v>
          </cell>
          <cell r="I596" t="str">
            <v>8          0</v>
          </cell>
          <cell r="J596">
            <v>0</v>
          </cell>
          <cell r="K596">
            <v>0</v>
          </cell>
          <cell r="L596">
            <v>2003</v>
          </cell>
          <cell r="M596" t="str">
            <v>No Trade</v>
          </cell>
          <cell r="N596" t="str">
            <v/>
          </cell>
          <cell r="O596" t="str">
            <v/>
          </cell>
          <cell r="P596" t="str">
            <v/>
          </cell>
        </row>
        <row r="597">
          <cell r="A597" t="str">
            <v>LO</v>
          </cell>
          <cell r="B597">
            <v>3</v>
          </cell>
          <cell r="C597">
            <v>3</v>
          </cell>
          <cell r="D597" t="str">
            <v>C</v>
          </cell>
          <cell r="E597">
            <v>33.5</v>
          </cell>
          <cell r="F597">
            <v>37666</v>
          </cell>
          <cell r="G597">
            <v>0.21</v>
          </cell>
          <cell r="H597">
            <v>0.1</v>
          </cell>
          <cell r="I597" t="str">
            <v>8         85</v>
          </cell>
          <cell r="J597">
            <v>0</v>
          </cell>
          <cell r="K597">
            <v>0</v>
          </cell>
          <cell r="L597">
            <v>2003</v>
          </cell>
          <cell r="M597" t="str">
            <v>No Trade</v>
          </cell>
          <cell r="N597" t="str">
            <v/>
          </cell>
          <cell r="O597" t="str">
            <v/>
          </cell>
          <cell r="P597" t="str">
            <v/>
          </cell>
        </row>
        <row r="598">
          <cell r="A598" t="str">
            <v>LO</v>
          </cell>
          <cell r="B598">
            <v>3</v>
          </cell>
          <cell r="C598">
            <v>3</v>
          </cell>
          <cell r="D598" t="str">
            <v>P</v>
          </cell>
          <cell r="E598">
            <v>33.5</v>
          </cell>
          <cell r="F598">
            <v>37666</v>
          </cell>
          <cell r="G598">
            <v>5.82</v>
          </cell>
          <cell r="H598">
            <v>5.8</v>
          </cell>
          <cell r="I598" t="str">
            <v>2          0</v>
          </cell>
          <cell r="J598">
            <v>0</v>
          </cell>
          <cell r="K598">
            <v>0</v>
          </cell>
          <cell r="L598">
            <v>2003</v>
          </cell>
          <cell r="M598" t="str">
            <v>No Trade</v>
          </cell>
          <cell r="N598" t="str">
            <v/>
          </cell>
          <cell r="O598" t="str">
            <v/>
          </cell>
          <cell r="P598" t="str">
            <v/>
          </cell>
        </row>
        <row r="599">
          <cell r="A599" t="str">
            <v>LO</v>
          </cell>
          <cell r="B599">
            <v>3</v>
          </cell>
          <cell r="C599">
            <v>3</v>
          </cell>
          <cell r="D599" t="str">
            <v>C</v>
          </cell>
          <cell r="E599">
            <v>34</v>
          </cell>
          <cell r="F599">
            <v>37666</v>
          </cell>
          <cell r="G599">
            <v>0.18</v>
          </cell>
          <cell r="H599">
            <v>0.1</v>
          </cell>
          <cell r="I599" t="str">
            <v>5         22</v>
          </cell>
          <cell r="J599">
            <v>0.17</v>
          </cell>
          <cell r="K599">
            <v>0.17</v>
          </cell>
          <cell r="L599">
            <v>2003</v>
          </cell>
          <cell r="M599" t="str">
            <v>No Trade</v>
          </cell>
          <cell r="N599" t="str">
            <v/>
          </cell>
          <cell r="O599" t="str">
            <v/>
          </cell>
          <cell r="P599" t="str">
            <v/>
          </cell>
        </row>
        <row r="600">
          <cell r="A600" t="str">
            <v>LO</v>
          </cell>
          <cell r="B600">
            <v>3</v>
          </cell>
          <cell r="C600">
            <v>3</v>
          </cell>
          <cell r="D600" t="str">
            <v>C</v>
          </cell>
          <cell r="E600">
            <v>35</v>
          </cell>
          <cell r="F600">
            <v>37666</v>
          </cell>
          <cell r="G600">
            <v>0.16</v>
          </cell>
          <cell r="H600">
            <v>0.1</v>
          </cell>
          <cell r="I600" t="str">
            <v>3        704</v>
          </cell>
          <cell r="J600">
            <v>0.18</v>
          </cell>
          <cell r="K600">
            <v>0.17</v>
          </cell>
          <cell r="L600">
            <v>2003</v>
          </cell>
          <cell r="M600" t="str">
            <v>No Trade</v>
          </cell>
          <cell r="N600" t="str">
            <v/>
          </cell>
          <cell r="O600" t="str">
            <v/>
          </cell>
          <cell r="P600" t="str">
            <v/>
          </cell>
        </row>
        <row r="601">
          <cell r="A601" t="str">
            <v>LO</v>
          </cell>
          <cell r="B601">
            <v>3</v>
          </cell>
          <cell r="C601">
            <v>3</v>
          </cell>
          <cell r="D601" t="str">
            <v>P</v>
          </cell>
          <cell r="E601">
            <v>35</v>
          </cell>
          <cell r="F601">
            <v>37666</v>
          </cell>
          <cell r="G601">
            <v>6.97</v>
          </cell>
          <cell r="H601">
            <v>6.9</v>
          </cell>
          <cell r="I601" t="str">
            <v>7          0</v>
          </cell>
          <cell r="J601">
            <v>0</v>
          </cell>
          <cell r="K601">
            <v>0</v>
          </cell>
          <cell r="L601">
            <v>2003</v>
          </cell>
          <cell r="M601" t="str">
            <v>No Trade</v>
          </cell>
          <cell r="N601" t="str">
            <v/>
          </cell>
          <cell r="O601" t="str">
            <v/>
          </cell>
          <cell r="P601" t="str">
            <v/>
          </cell>
        </row>
        <row r="602">
          <cell r="A602" t="str">
            <v>LO</v>
          </cell>
          <cell r="B602">
            <v>3</v>
          </cell>
          <cell r="C602">
            <v>3</v>
          </cell>
          <cell r="D602" t="str">
            <v>C</v>
          </cell>
          <cell r="E602">
            <v>35.5</v>
          </cell>
          <cell r="F602">
            <v>37666</v>
          </cell>
          <cell r="G602">
            <v>0.14000000000000001</v>
          </cell>
          <cell r="H602">
            <v>0.1</v>
          </cell>
          <cell r="I602" t="str">
            <v>1          0</v>
          </cell>
          <cell r="J602">
            <v>0</v>
          </cell>
          <cell r="K602">
            <v>0</v>
          </cell>
          <cell r="L602">
            <v>2003</v>
          </cell>
          <cell r="M602" t="str">
            <v>No Trade</v>
          </cell>
          <cell r="N602" t="str">
            <v/>
          </cell>
          <cell r="O602" t="str">
            <v/>
          </cell>
          <cell r="P602" t="str">
            <v/>
          </cell>
        </row>
        <row r="603">
          <cell r="A603" t="str">
            <v>LO</v>
          </cell>
          <cell r="B603">
            <v>3</v>
          </cell>
          <cell r="C603">
            <v>3</v>
          </cell>
          <cell r="D603" t="str">
            <v>C</v>
          </cell>
          <cell r="E603">
            <v>36</v>
          </cell>
          <cell r="F603">
            <v>37666</v>
          </cell>
          <cell r="G603">
            <v>0.13</v>
          </cell>
          <cell r="H603">
            <v>0.1</v>
          </cell>
          <cell r="I603" t="str">
            <v>0          0</v>
          </cell>
          <cell r="J603">
            <v>0</v>
          </cell>
          <cell r="K603">
            <v>0</v>
          </cell>
          <cell r="L603">
            <v>2003</v>
          </cell>
          <cell r="M603" t="str">
            <v>No Trade</v>
          </cell>
          <cell r="N603" t="str">
            <v/>
          </cell>
          <cell r="O603" t="str">
            <v/>
          </cell>
          <cell r="P603" t="str">
            <v/>
          </cell>
        </row>
        <row r="604">
          <cell r="A604" t="str">
            <v>LO</v>
          </cell>
          <cell r="B604">
            <v>3</v>
          </cell>
          <cell r="C604">
            <v>3</v>
          </cell>
          <cell r="D604" t="str">
            <v>P</v>
          </cell>
          <cell r="E604">
            <v>36</v>
          </cell>
          <cell r="F604">
            <v>37666</v>
          </cell>
          <cell r="G604">
            <v>0</v>
          </cell>
          <cell r="H604">
            <v>0</v>
          </cell>
          <cell r="I604" t="str">
            <v>0          0</v>
          </cell>
          <cell r="J604">
            <v>0</v>
          </cell>
          <cell r="K604">
            <v>0</v>
          </cell>
          <cell r="L604">
            <v>2003</v>
          </cell>
          <cell r="M604" t="str">
            <v>No Trade</v>
          </cell>
          <cell r="N604" t="str">
            <v/>
          </cell>
          <cell r="O604" t="str">
            <v/>
          </cell>
          <cell r="P604" t="str">
            <v/>
          </cell>
        </row>
        <row r="605">
          <cell r="A605" t="str">
            <v>LO</v>
          </cell>
          <cell r="B605">
            <v>3</v>
          </cell>
          <cell r="C605">
            <v>3</v>
          </cell>
          <cell r="D605" t="str">
            <v>C</v>
          </cell>
          <cell r="E605">
            <v>36.5</v>
          </cell>
          <cell r="F605">
            <v>37666</v>
          </cell>
          <cell r="G605">
            <v>0.12</v>
          </cell>
          <cell r="H605">
            <v>0</v>
          </cell>
          <cell r="I605" t="str">
            <v>9          0</v>
          </cell>
          <cell r="J605">
            <v>0</v>
          </cell>
          <cell r="K605">
            <v>0</v>
          </cell>
          <cell r="L605">
            <v>2003</v>
          </cell>
          <cell r="M605" t="str">
            <v>No Trade</v>
          </cell>
          <cell r="N605" t="str">
            <v/>
          </cell>
          <cell r="O605" t="str">
            <v/>
          </cell>
          <cell r="P605" t="str">
            <v/>
          </cell>
        </row>
        <row r="606">
          <cell r="A606" t="str">
            <v>LO</v>
          </cell>
          <cell r="B606">
            <v>3</v>
          </cell>
          <cell r="C606">
            <v>3</v>
          </cell>
          <cell r="D606" t="str">
            <v>P</v>
          </cell>
          <cell r="E606">
            <v>36.5</v>
          </cell>
          <cell r="F606">
            <v>37666</v>
          </cell>
          <cell r="G606">
            <v>0</v>
          </cell>
          <cell r="H606">
            <v>0</v>
          </cell>
          <cell r="I606" t="str">
            <v>0          0</v>
          </cell>
          <cell r="J606">
            <v>0</v>
          </cell>
          <cell r="K606">
            <v>0</v>
          </cell>
          <cell r="L606">
            <v>2003</v>
          </cell>
          <cell r="M606" t="str">
            <v>No Trade</v>
          </cell>
          <cell r="N606" t="str">
            <v/>
          </cell>
          <cell r="O606" t="str">
            <v/>
          </cell>
          <cell r="P606" t="str">
            <v/>
          </cell>
        </row>
        <row r="607">
          <cell r="A607" t="str">
            <v>LO</v>
          </cell>
          <cell r="B607">
            <v>3</v>
          </cell>
          <cell r="C607">
            <v>3</v>
          </cell>
          <cell r="D607" t="str">
            <v>C</v>
          </cell>
          <cell r="E607">
            <v>37</v>
          </cell>
          <cell r="F607">
            <v>37666</v>
          </cell>
          <cell r="G607">
            <v>0.11</v>
          </cell>
          <cell r="H607">
            <v>0</v>
          </cell>
          <cell r="I607" t="str">
            <v>8          0</v>
          </cell>
          <cell r="J607">
            <v>0</v>
          </cell>
          <cell r="K607">
            <v>0</v>
          </cell>
          <cell r="L607">
            <v>2003</v>
          </cell>
          <cell r="M607" t="str">
            <v>No Trade</v>
          </cell>
          <cell r="N607" t="str">
            <v/>
          </cell>
          <cell r="O607" t="str">
            <v/>
          </cell>
          <cell r="P607" t="str">
            <v/>
          </cell>
        </row>
        <row r="608">
          <cell r="A608" t="str">
            <v>LO</v>
          </cell>
          <cell r="B608">
            <v>3</v>
          </cell>
          <cell r="C608">
            <v>3</v>
          </cell>
          <cell r="D608" t="str">
            <v>P</v>
          </cell>
          <cell r="E608">
            <v>37</v>
          </cell>
          <cell r="F608">
            <v>37666</v>
          </cell>
          <cell r="G608">
            <v>0</v>
          </cell>
          <cell r="H608">
            <v>0</v>
          </cell>
          <cell r="I608" t="str">
            <v>0          0</v>
          </cell>
          <cell r="J608">
            <v>0</v>
          </cell>
          <cell r="K608">
            <v>0</v>
          </cell>
          <cell r="L608">
            <v>2003</v>
          </cell>
          <cell r="M608" t="str">
            <v>No Trade</v>
          </cell>
          <cell r="N608" t="str">
            <v/>
          </cell>
          <cell r="O608" t="str">
            <v/>
          </cell>
          <cell r="P608" t="str">
            <v/>
          </cell>
        </row>
        <row r="609">
          <cell r="A609" t="str">
            <v>LO</v>
          </cell>
          <cell r="B609">
            <v>3</v>
          </cell>
          <cell r="C609">
            <v>3</v>
          </cell>
          <cell r="D609" t="str">
            <v>C</v>
          </cell>
          <cell r="E609">
            <v>38</v>
          </cell>
          <cell r="F609">
            <v>37666</v>
          </cell>
          <cell r="G609">
            <v>0.1</v>
          </cell>
          <cell r="H609">
            <v>0</v>
          </cell>
          <cell r="I609" t="str">
            <v>7        750</v>
          </cell>
          <cell r="J609">
            <v>0.11</v>
          </cell>
          <cell r="K609">
            <v>0.11</v>
          </cell>
          <cell r="L609">
            <v>2003</v>
          </cell>
          <cell r="M609" t="str">
            <v>No Trade</v>
          </cell>
          <cell r="N609" t="str">
            <v/>
          </cell>
          <cell r="O609" t="str">
            <v/>
          </cell>
          <cell r="P609" t="str">
            <v/>
          </cell>
        </row>
        <row r="610">
          <cell r="A610" t="str">
            <v>LO</v>
          </cell>
          <cell r="B610">
            <v>3</v>
          </cell>
          <cell r="C610">
            <v>3</v>
          </cell>
          <cell r="D610" t="str">
            <v>P</v>
          </cell>
          <cell r="E610">
            <v>38</v>
          </cell>
          <cell r="F610">
            <v>37666</v>
          </cell>
          <cell r="G610">
            <v>0</v>
          </cell>
          <cell r="H610">
            <v>0</v>
          </cell>
          <cell r="I610" t="str">
            <v>0          0</v>
          </cell>
          <cell r="J610">
            <v>0</v>
          </cell>
          <cell r="K610">
            <v>0</v>
          </cell>
          <cell r="L610">
            <v>2003</v>
          </cell>
          <cell r="M610" t="str">
            <v>No Trade</v>
          </cell>
          <cell r="N610" t="str">
            <v/>
          </cell>
          <cell r="O610" t="str">
            <v/>
          </cell>
          <cell r="P610" t="str">
            <v/>
          </cell>
        </row>
        <row r="611">
          <cell r="A611" t="str">
            <v>LO</v>
          </cell>
          <cell r="B611">
            <v>3</v>
          </cell>
          <cell r="C611">
            <v>3</v>
          </cell>
          <cell r="D611" t="str">
            <v>C</v>
          </cell>
          <cell r="E611">
            <v>39</v>
          </cell>
          <cell r="F611">
            <v>37666</v>
          </cell>
          <cell r="G611">
            <v>0.08</v>
          </cell>
          <cell r="H611">
            <v>0</v>
          </cell>
          <cell r="I611" t="str">
            <v>7          0</v>
          </cell>
          <cell r="J611">
            <v>0</v>
          </cell>
          <cell r="K611">
            <v>0</v>
          </cell>
          <cell r="L611">
            <v>2003</v>
          </cell>
          <cell r="M611" t="str">
            <v>No Trade</v>
          </cell>
          <cell r="N611" t="str">
            <v/>
          </cell>
          <cell r="O611" t="str">
            <v/>
          </cell>
          <cell r="P611" t="str">
            <v/>
          </cell>
        </row>
        <row r="612">
          <cell r="A612" t="str">
            <v>LO</v>
          </cell>
          <cell r="B612">
            <v>3</v>
          </cell>
          <cell r="C612">
            <v>3</v>
          </cell>
          <cell r="D612" t="str">
            <v>P</v>
          </cell>
          <cell r="E612">
            <v>39</v>
          </cell>
          <cell r="F612">
            <v>37666</v>
          </cell>
          <cell r="G612">
            <v>0</v>
          </cell>
          <cell r="H612">
            <v>0</v>
          </cell>
          <cell r="I612" t="str">
            <v>0          0</v>
          </cell>
          <cell r="J612">
            <v>0</v>
          </cell>
          <cell r="K612">
            <v>0</v>
          </cell>
          <cell r="L612">
            <v>2003</v>
          </cell>
          <cell r="M612" t="str">
            <v>No Trade</v>
          </cell>
          <cell r="N612" t="str">
            <v/>
          </cell>
          <cell r="O612" t="str">
            <v/>
          </cell>
          <cell r="P612" t="str">
            <v/>
          </cell>
        </row>
        <row r="613">
          <cell r="A613" t="str">
            <v>LO</v>
          </cell>
          <cell r="B613">
            <v>3</v>
          </cell>
          <cell r="C613">
            <v>3</v>
          </cell>
          <cell r="D613" t="str">
            <v>C</v>
          </cell>
          <cell r="E613">
            <v>40</v>
          </cell>
          <cell r="F613">
            <v>37666</v>
          </cell>
          <cell r="G613">
            <v>7.0000000000000007E-2</v>
          </cell>
          <cell r="H613">
            <v>0</v>
          </cell>
          <cell r="I613" t="str">
            <v>6        803</v>
          </cell>
          <cell r="J613">
            <v>0.08</v>
          </cell>
          <cell r="K613">
            <v>7.0000000000000007E-2</v>
          </cell>
          <cell r="L613">
            <v>2003</v>
          </cell>
          <cell r="M613" t="str">
            <v>No Trade</v>
          </cell>
          <cell r="N613" t="str">
            <v/>
          </cell>
          <cell r="O613" t="str">
            <v/>
          </cell>
          <cell r="P613" t="str">
            <v/>
          </cell>
        </row>
        <row r="614">
          <cell r="A614" t="str">
            <v>LO</v>
          </cell>
          <cell r="B614">
            <v>3</v>
          </cell>
          <cell r="C614">
            <v>3</v>
          </cell>
          <cell r="D614" t="str">
            <v>P</v>
          </cell>
          <cell r="E614">
            <v>40</v>
          </cell>
          <cell r="F614">
            <v>37666</v>
          </cell>
          <cell r="G614">
            <v>0</v>
          </cell>
          <cell r="H614">
            <v>0</v>
          </cell>
          <cell r="I614" t="str">
            <v>0          0</v>
          </cell>
          <cell r="J614">
            <v>0</v>
          </cell>
          <cell r="K614">
            <v>0</v>
          </cell>
          <cell r="L614">
            <v>2003</v>
          </cell>
          <cell r="M614" t="str">
            <v>No Trade</v>
          </cell>
          <cell r="N614" t="str">
            <v/>
          </cell>
          <cell r="O614" t="str">
            <v/>
          </cell>
          <cell r="P614" t="str">
            <v/>
          </cell>
        </row>
        <row r="615">
          <cell r="A615" t="str">
            <v>LO</v>
          </cell>
          <cell r="B615">
            <v>3</v>
          </cell>
          <cell r="C615">
            <v>3</v>
          </cell>
          <cell r="D615" t="str">
            <v>C</v>
          </cell>
          <cell r="E615">
            <v>42</v>
          </cell>
          <cell r="F615">
            <v>37666</v>
          </cell>
          <cell r="G615">
            <v>0.06</v>
          </cell>
          <cell r="H615">
            <v>0</v>
          </cell>
          <cell r="I615" t="str">
            <v>5          0</v>
          </cell>
          <cell r="J615">
            <v>0</v>
          </cell>
          <cell r="K615">
            <v>0</v>
          </cell>
          <cell r="L615">
            <v>2003</v>
          </cell>
          <cell r="M615" t="str">
            <v>No Trade</v>
          </cell>
          <cell r="N615" t="str">
            <v/>
          </cell>
          <cell r="O615" t="str">
            <v/>
          </cell>
          <cell r="P615" t="str">
            <v/>
          </cell>
        </row>
        <row r="616">
          <cell r="A616" t="str">
            <v>LO</v>
          </cell>
          <cell r="B616">
            <v>3</v>
          </cell>
          <cell r="C616">
            <v>3</v>
          </cell>
          <cell r="D616" t="str">
            <v>P</v>
          </cell>
          <cell r="E616">
            <v>42</v>
          </cell>
          <cell r="F616">
            <v>37666</v>
          </cell>
          <cell r="G616">
            <v>0</v>
          </cell>
          <cell r="H616">
            <v>0</v>
          </cell>
          <cell r="I616" t="str">
            <v>0          0</v>
          </cell>
          <cell r="J616">
            <v>0</v>
          </cell>
          <cell r="K616">
            <v>0</v>
          </cell>
          <cell r="L616">
            <v>2003</v>
          </cell>
          <cell r="M616" t="str">
            <v>No Trade</v>
          </cell>
          <cell r="N616" t="str">
            <v/>
          </cell>
          <cell r="O616" t="str">
            <v/>
          </cell>
          <cell r="P616" t="str">
            <v/>
          </cell>
        </row>
        <row r="617">
          <cell r="A617" t="str">
            <v>LO</v>
          </cell>
          <cell r="B617">
            <v>3</v>
          </cell>
          <cell r="C617">
            <v>3</v>
          </cell>
          <cell r="D617" t="str">
            <v>C</v>
          </cell>
          <cell r="E617">
            <v>45</v>
          </cell>
          <cell r="F617">
            <v>37666</v>
          </cell>
          <cell r="G617">
            <v>0.05</v>
          </cell>
          <cell r="H617">
            <v>0</v>
          </cell>
          <cell r="I617" t="str">
            <v>5          0</v>
          </cell>
          <cell r="J617">
            <v>0</v>
          </cell>
          <cell r="K617">
            <v>0</v>
          </cell>
          <cell r="L617">
            <v>2003</v>
          </cell>
          <cell r="M617" t="str">
            <v>No Trade</v>
          </cell>
          <cell r="N617" t="str">
            <v/>
          </cell>
          <cell r="O617" t="str">
            <v/>
          </cell>
          <cell r="P617" t="str">
            <v/>
          </cell>
        </row>
        <row r="618">
          <cell r="A618" t="str">
            <v>LO</v>
          </cell>
          <cell r="B618">
            <v>3</v>
          </cell>
          <cell r="C618">
            <v>3</v>
          </cell>
          <cell r="D618" t="str">
            <v>P</v>
          </cell>
          <cell r="E618">
            <v>45</v>
          </cell>
          <cell r="F618">
            <v>37666</v>
          </cell>
          <cell r="G618">
            <v>0</v>
          </cell>
          <cell r="H618">
            <v>0</v>
          </cell>
          <cell r="I618" t="str">
            <v>0          0</v>
          </cell>
          <cell r="J618">
            <v>0</v>
          </cell>
          <cell r="K618">
            <v>0</v>
          </cell>
          <cell r="L618">
            <v>2003</v>
          </cell>
          <cell r="M618" t="str">
            <v>No Trade</v>
          </cell>
          <cell r="N618" t="str">
            <v/>
          </cell>
          <cell r="O618" t="str">
            <v/>
          </cell>
          <cell r="P618" t="str">
            <v/>
          </cell>
        </row>
        <row r="619">
          <cell r="A619" t="str">
            <v>LO</v>
          </cell>
          <cell r="B619">
            <v>3</v>
          </cell>
          <cell r="C619">
            <v>3</v>
          </cell>
          <cell r="D619" t="str">
            <v>C</v>
          </cell>
          <cell r="E619">
            <v>50</v>
          </cell>
          <cell r="F619">
            <v>37666</v>
          </cell>
          <cell r="G619">
            <v>0.04</v>
          </cell>
          <cell r="H619">
            <v>0</v>
          </cell>
          <cell r="I619" t="str">
            <v>4          0</v>
          </cell>
          <cell r="J619">
            <v>0</v>
          </cell>
          <cell r="K619">
            <v>0</v>
          </cell>
          <cell r="L619">
            <v>2003</v>
          </cell>
          <cell r="M619" t="str">
            <v>No Trade</v>
          </cell>
          <cell r="N619" t="str">
            <v/>
          </cell>
          <cell r="O619" t="str">
            <v/>
          </cell>
          <cell r="P619" t="str">
            <v/>
          </cell>
        </row>
        <row r="620">
          <cell r="A620" t="str">
            <v>LO</v>
          </cell>
          <cell r="B620">
            <v>4</v>
          </cell>
          <cell r="C620">
            <v>3</v>
          </cell>
          <cell r="D620" t="str">
            <v>P</v>
          </cell>
          <cell r="E620">
            <v>14</v>
          </cell>
          <cell r="F620">
            <v>37697</v>
          </cell>
          <cell r="G620">
            <v>7.0000000000000007E-2</v>
          </cell>
          <cell r="H620">
            <v>0</v>
          </cell>
          <cell r="I620" t="str">
            <v>7          0</v>
          </cell>
          <cell r="J620">
            <v>0</v>
          </cell>
          <cell r="K620">
            <v>0</v>
          </cell>
          <cell r="L620">
            <v>2003</v>
          </cell>
          <cell r="M620" t="str">
            <v>No Trade</v>
          </cell>
          <cell r="N620" t="str">
            <v/>
          </cell>
          <cell r="O620" t="str">
            <v/>
          </cell>
          <cell r="P620" t="str">
            <v/>
          </cell>
        </row>
        <row r="621">
          <cell r="A621" t="str">
            <v>LO</v>
          </cell>
          <cell r="B621">
            <v>4</v>
          </cell>
          <cell r="C621">
            <v>3</v>
          </cell>
          <cell r="D621" t="str">
            <v>P</v>
          </cell>
          <cell r="E621">
            <v>15</v>
          </cell>
          <cell r="F621">
            <v>37697</v>
          </cell>
          <cell r="G621">
            <v>0.08</v>
          </cell>
          <cell r="H621">
            <v>0</v>
          </cell>
          <cell r="I621" t="str">
            <v>9          0</v>
          </cell>
          <cell r="J621">
            <v>0</v>
          </cell>
          <cell r="K621">
            <v>0</v>
          </cell>
          <cell r="L621">
            <v>2003</v>
          </cell>
          <cell r="M621" t="str">
            <v>No Trade</v>
          </cell>
          <cell r="N621" t="str">
            <v/>
          </cell>
          <cell r="O621" t="str">
            <v/>
          </cell>
          <cell r="P621" t="str">
            <v/>
          </cell>
        </row>
        <row r="622">
          <cell r="A622" t="str">
            <v>LO</v>
          </cell>
          <cell r="B622">
            <v>4</v>
          </cell>
          <cell r="C622">
            <v>3</v>
          </cell>
          <cell r="D622" t="str">
            <v>P</v>
          </cell>
          <cell r="E622">
            <v>17</v>
          </cell>
          <cell r="F622">
            <v>37697</v>
          </cell>
          <cell r="G622">
            <v>0.13</v>
          </cell>
          <cell r="H622">
            <v>0.1</v>
          </cell>
          <cell r="I622" t="str">
            <v>7      3,801</v>
          </cell>
          <cell r="J622">
            <v>0.14000000000000001</v>
          </cell>
          <cell r="K622">
            <v>0.13</v>
          </cell>
          <cell r="L622">
            <v>2003</v>
          </cell>
          <cell r="M622" t="str">
            <v>No Trade</v>
          </cell>
          <cell r="N622" t="str">
            <v/>
          </cell>
          <cell r="O622" t="str">
            <v/>
          </cell>
          <cell r="P622" t="str">
            <v/>
          </cell>
        </row>
        <row r="623">
          <cell r="A623" t="str">
            <v>LO</v>
          </cell>
          <cell r="B623">
            <v>4</v>
          </cell>
          <cell r="C623">
            <v>3</v>
          </cell>
          <cell r="D623" t="str">
            <v>P</v>
          </cell>
          <cell r="E623">
            <v>18</v>
          </cell>
          <cell r="F623">
            <v>37697</v>
          </cell>
          <cell r="G623">
            <v>0.19</v>
          </cell>
          <cell r="H623">
            <v>0.2</v>
          </cell>
          <cell r="I623" t="str">
            <v>2          0</v>
          </cell>
          <cell r="J623">
            <v>0</v>
          </cell>
          <cell r="K623">
            <v>0</v>
          </cell>
          <cell r="L623">
            <v>2003</v>
          </cell>
          <cell r="M623" t="str">
            <v>No Trade</v>
          </cell>
          <cell r="N623" t="str">
            <v/>
          </cell>
          <cell r="O623" t="str">
            <v/>
          </cell>
          <cell r="P623" t="str">
            <v/>
          </cell>
        </row>
        <row r="624">
          <cell r="A624" t="str">
            <v>LO</v>
          </cell>
          <cell r="B624">
            <v>4</v>
          </cell>
          <cell r="C624">
            <v>3</v>
          </cell>
          <cell r="D624" t="str">
            <v>C</v>
          </cell>
          <cell r="E624">
            <v>19</v>
          </cell>
          <cell r="F624">
            <v>37697</v>
          </cell>
          <cell r="G624">
            <v>7.61</v>
          </cell>
          <cell r="H624">
            <v>7.1</v>
          </cell>
          <cell r="I624" t="str">
            <v>8          0</v>
          </cell>
          <cell r="J624">
            <v>0</v>
          </cell>
          <cell r="K624">
            <v>0</v>
          </cell>
          <cell r="L624">
            <v>2003</v>
          </cell>
          <cell r="M624" t="str">
            <v>No Trade</v>
          </cell>
          <cell r="N624" t="str">
            <v/>
          </cell>
          <cell r="O624" t="str">
            <v/>
          </cell>
          <cell r="P624" t="str">
            <v/>
          </cell>
        </row>
        <row r="625">
          <cell r="A625" t="str">
            <v>LO</v>
          </cell>
          <cell r="B625">
            <v>4</v>
          </cell>
          <cell r="C625">
            <v>3</v>
          </cell>
          <cell r="D625" t="str">
            <v>P</v>
          </cell>
          <cell r="E625">
            <v>19</v>
          </cell>
          <cell r="F625">
            <v>37697</v>
          </cell>
          <cell r="G625">
            <v>0.26</v>
          </cell>
          <cell r="H625">
            <v>0.3</v>
          </cell>
          <cell r="I625" t="str">
            <v>0          0</v>
          </cell>
          <cell r="J625">
            <v>0</v>
          </cell>
          <cell r="K625">
            <v>0</v>
          </cell>
          <cell r="L625">
            <v>2003</v>
          </cell>
          <cell r="M625" t="str">
            <v>No Trade</v>
          </cell>
          <cell r="N625" t="str">
            <v/>
          </cell>
          <cell r="O625" t="str">
            <v/>
          </cell>
          <cell r="P625" t="str">
            <v/>
          </cell>
        </row>
        <row r="626">
          <cell r="A626" t="str">
            <v>LO</v>
          </cell>
          <cell r="B626">
            <v>4</v>
          </cell>
          <cell r="C626">
            <v>3</v>
          </cell>
          <cell r="D626" t="str">
            <v>P</v>
          </cell>
          <cell r="E626">
            <v>19.5</v>
          </cell>
          <cell r="F626">
            <v>37697</v>
          </cell>
          <cell r="G626">
            <v>0.31</v>
          </cell>
          <cell r="H626">
            <v>0.3</v>
          </cell>
          <cell r="I626" t="str">
            <v>5          0</v>
          </cell>
          <cell r="J626">
            <v>0</v>
          </cell>
          <cell r="K626">
            <v>0</v>
          </cell>
          <cell r="L626">
            <v>2003</v>
          </cell>
          <cell r="M626" t="str">
            <v>No Trade</v>
          </cell>
          <cell r="N626" t="str">
            <v/>
          </cell>
          <cell r="O626" t="str">
            <v/>
          </cell>
          <cell r="P626" t="str">
            <v/>
          </cell>
        </row>
        <row r="627">
          <cell r="A627" t="str">
            <v>LO</v>
          </cell>
          <cell r="B627">
            <v>4</v>
          </cell>
          <cell r="C627">
            <v>3</v>
          </cell>
          <cell r="D627" t="str">
            <v>P</v>
          </cell>
          <cell r="E627">
            <v>20</v>
          </cell>
          <cell r="F627">
            <v>37697</v>
          </cell>
          <cell r="G627">
            <v>0.36</v>
          </cell>
          <cell r="H627">
            <v>0.4</v>
          </cell>
          <cell r="I627" t="str">
            <v>0        301</v>
          </cell>
          <cell r="J627">
            <v>0.37</v>
          </cell>
          <cell r="K627">
            <v>0.37</v>
          </cell>
          <cell r="L627">
            <v>2003</v>
          </cell>
          <cell r="M627" t="str">
            <v>No Trade</v>
          </cell>
          <cell r="N627" t="str">
            <v/>
          </cell>
          <cell r="O627" t="str">
            <v/>
          </cell>
          <cell r="P627" t="str">
            <v/>
          </cell>
        </row>
        <row r="628">
          <cell r="A628" t="str">
            <v>LO</v>
          </cell>
          <cell r="B628">
            <v>4</v>
          </cell>
          <cell r="C628">
            <v>3</v>
          </cell>
          <cell r="D628" t="str">
            <v>P</v>
          </cell>
          <cell r="E628">
            <v>20.5</v>
          </cell>
          <cell r="F628">
            <v>37697</v>
          </cell>
          <cell r="G628">
            <v>0.42</v>
          </cell>
          <cell r="H628">
            <v>0.4</v>
          </cell>
          <cell r="I628" t="str">
            <v>6          0</v>
          </cell>
          <cell r="J628">
            <v>0</v>
          </cell>
          <cell r="K628">
            <v>0</v>
          </cell>
          <cell r="L628">
            <v>2003</v>
          </cell>
          <cell r="M628" t="str">
            <v>No Trade</v>
          </cell>
          <cell r="N628" t="str">
            <v/>
          </cell>
          <cell r="O628" t="str">
            <v/>
          </cell>
          <cell r="P628" t="str">
            <v/>
          </cell>
        </row>
        <row r="629">
          <cell r="A629" t="str">
            <v>LO</v>
          </cell>
          <cell r="B629">
            <v>4</v>
          </cell>
          <cell r="C629">
            <v>3</v>
          </cell>
          <cell r="D629" t="str">
            <v>P</v>
          </cell>
          <cell r="E629">
            <v>21</v>
          </cell>
          <cell r="F629">
            <v>37697</v>
          </cell>
          <cell r="G629">
            <v>0.49</v>
          </cell>
          <cell r="H629">
            <v>0.5</v>
          </cell>
          <cell r="I629" t="str">
            <v>3          4</v>
          </cell>
          <cell r="J629">
            <v>0.45</v>
          </cell>
          <cell r="K629">
            <v>0.45</v>
          </cell>
          <cell r="L629">
            <v>2003</v>
          </cell>
          <cell r="M629" t="str">
            <v>No Trade</v>
          </cell>
          <cell r="N629" t="str">
            <v/>
          </cell>
          <cell r="O629" t="str">
            <v/>
          </cell>
          <cell r="P629" t="str">
            <v/>
          </cell>
        </row>
        <row r="630">
          <cell r="A630" t="str">
            <v>LO</v>
          </cell>
          <cell r="B630">
            <v>4</v>
          </cell>
          <cell r="C630">
            <v>3</v>
          </cell>
          <cell r="D630" t="str">
            <v>P</v>
          </cell>
          <cell r="E630">
            <v>21.5</v>
          </cell>
          <cell r="F630">
            <v>37697</v>
          </cell>
          <cell r="G630">
            <v>0.56999999999999995</v>
          </cell>
          <cell r="H630">
            <v>0.6</v>
          </cell>
          <cell r="I630" t="str">
            <v>2          0</v>
          </cell>
          <cell r="J630">
            <v>0</v>
          </cell>
          <cell r="K630">
            <v>0</v>
          </cell>
          <cell r="L630">
            <v>2003</v>
          </cell>
          <cell r="M630" t="str">
            <v>No Trade</v>
          </cell>
          <cell r="N630" t="str">
            <v/>
          </cell>
          <cell r="O630" t="str">
            <v/>
          </cell>
          <cell r="P630" t="str">
            <v/>
          </cell>
        </row>
        <row r="631">
          <cell r="A631" t="str">
            <v>LO</v>
          </cell>
          <cell r="B631">
            <v>4</v>
          </cell>
          <cell r="C631">
            <v>3</v>
          </cell>
          <cell r="D631" t="str">
            <v>P</v>
          </cell>
          <cell r="E631">
            <v>22</v>
          </cell>
          <cell r="F631">
            <v>37697</v>
          </cell>
          <cell r="G631">
            <v>0.66</v>
          </cell>
          <cell r="H631">
            <v>0.7</v>
          </cell>
          <cell r="I631" t="str">
            <v>3        325</v>
          </cell>
          <cell r="J631">
            <v>0</v>
          </cell>
          <cell r="K631">
            <v>0</v>
          </cell>
          <cell r="L631">
            <v>2003</v>
          </cell>
          <cell r="M631" t="str">
            <v>No Trade</v>
          </cell>
          <cell r="N631" t="str">
            <v/>
          </cell>
          <cell r="O631" t="str">
            <v/>
          </cell>
          <cell r="P631" t="str">
            <v/>
          </cell>
        </row>
        <row r="632">
          <cell r="A632" t="str">
            <v>LO</v>
          </cell>
          <cell r="B632">
            <v>4</v>
          </cell>
          <cell r="C632">
            <v>3</v>
          </cell>
          <cell r="D632" t="str">
            <v>P</v>
          </cell>
          <cell r="E632">
            <v>22.5</v>
          </cell>
          <cell r="F632">
            <v>37697</v>
          </cell>
          <cell r="G632">
            <v>0.74</v>
          </cell>
          <cell r="H632">
            <v>0.8</v>
          </cell>
          <cell r="I632" t="str">
            <v>4          0</v>
          </cell>
          <cell r="J632">
            <v>0</v>
          </cell>
          <cell r="K632">
            <v>0</v>
          </cell>
          <cell r="L632">
            <v>2003</v>
          </cell>
          <cell r="M632" t="str">
            <v>No Trade</v>
          </cell>
          <cell r="N632" t="str">
            <v/>
          </cell>
          <cell r="O632" t="str">
            <v/>
          </cell>
          <cell r="P632" t="str">
            <v/>
          </cell>
        </row>
        <row r="633">
          <cell r="A633" t="str">
            <v>LO</v>
          </cell>
          <cell r="B633">
            <v>4</v>
          </cell>
          <cell r="C633">
            <v>3</v>
          </cell>
          <cell r="D633" t="str">
            <v>P</v>
          </cell>
          <cell r="E633">
            <v>23</v>
          </cell>
          <cell r="F633">
            <v>37697</v>
          </cell>
          <cell r="G633">
            <v>0.85</v>
          </cell>
          <cell r="H633">
            <v>0.9</v>
          </cell>
          <cell r="I633" t="str">
            <v>6        805</v>
          </cell>
          <cell r="J633">
            <v>0.92</v>
          </cell>
          <cell r="K633">
            <v>0.92</v>
          </cell>
          <cell r="L633">
            <v>2003</v>
          </cell>
          <cell r="M633" t="str">
            <v>No Trade</v>
          </cell>
          <cell r="N633" t="str">
            <v/>
          </cell>
          <cell r="O633" t="str">
            <v/>
          </cell>
          <cell r="P633" t="str">
            <v/>
          </cell>
        </row>
        <row r="634">
          <cell r="A634" t="str">
            <v>LO</v>
          </cell>
          <cell r="B634">
            <v>4</v>
          </cell>
          <cell r="C634">
            <v>3</v>
          </cell>
          <cell r="D634" t="str">
            <v>C</v>
          </cell>
          <cell r="E634">
            <v>23.5</v>
          </cell>
          <cell r="F634">
            <v>37697</v>
          </cell>
          <cell r="G634">
            <v>3.92</v>
          </cell>
          <cell r="H634">
            <v>3.5</v>
          </cell>
          <cell r="I634" t="str">
            <v>3          0</v>
          </cell>
          <cell r="J634">
            <v>0</v>
          </cell>
          <cell r="K634">
            <v>0</v>
          </cell>
          <cell r="L634">
            <v>2003</v>
          </cell>
          <cell r="M634" t="str">
            <v>No Trade</v>
          </cell>
          <cell r="N634" t="str">
            <v/>
          </cell>
          <cell r="O634" t="str">
            <v/>
          </cell>
          <cell r="P634" t="str">
            <v/>
          </cell>
        </row>
        <row r="635">
          <cell r="A635" t="str">
            <v>LO</v>
          </cell>
          <cell r="B635">
            <v>4</v>
          </cell>
          <cell r="C635">
            <v>3</v>
          </cell>
          <cell r="D635" t="str">
            <v>P</v>
          </cell>
          <cell r="E635">
            <v>23.5</v>
          </cell>
          <cell r="F635">
            <v>37697</v>
          </cell>
          <cell r="G635">
            <v>0.98</v>
          </cell>
          <cell r="H635">
            <v>1.1000000000000001</v>
          </cell>
          <cell r="I635" t="str">
            <v>1          0</v>
          </cell>
          <cell r="J635">
            <v>0</v>
          </cell>
          <cell r="K635">
            <v>0</v>
          </cell>
          <cell r="L635">
            <v>2003</v>
          </cell>
          <cell r="M635" t="str">
            <v>No Trade</v>
          </cell>
          <cell r="N635" t="str">
            <v/>
          </cell>
          <cell r="O635" t="str">
            <v/>
          </cell>
          <cell r="P635" t="str">
            <v/>
          </cell>
        </row>
        <row r="636">
          <cell r="A636" t="str">
            <v>LO</v>
          </cell>
          <cell r="B636">
            <v>4</v>
          </cell>
          <cell r="C636">
            <v>3</v>
          </cell>
          <cell r="D636" t="str">
            <v>C</v>
          </cell>
          <cell r="E636">
            <v>24</v>
          </cell>
          <cell r="F636">
            <v>37697</v>
          </cell>
          <cell r="G636">
            <v>3.56</v>
          </cell>
          <cell r="H636">
            <v>3.2</v>
          </cell>
          <cell r="I636" t="str">
            <v>0          0</v>
          </cell>
          <cell r="J636">
            <v>0</v>
          </cell>
          <cell r="K636">
            <v>0</v>
          </cell>
          <cell r="L636">
            <v>2003</v>
          </cell>
          <cell r="M636" t="str">
            <v>No Trade</v>
          </cell>
          <cell r="N636" t="str">
            <v/>
          </cell>
          <cell r="O636" t="str">
            <v/>
          </cell>
          <cell r="P636" t="str">
            <v/>
          </cell>
        </row>
        <row r="637">
          <cell r="A637" t="str">
            <v>LO</v>
          </cell>
          <cell r="B637">
            <v>4</v>
          </cell>
          <cell r="C637">
            <v>3</v>
          </cell>
          <cell r="D637" t="str">
            <v>P</v>
          </cell>
          <cell r="E637">
            <v>24</v>
          </cell>
          <cell r="F637">
            <v>37697</v>
          </cell>
          <cell r="G637">
            <v>1.1200000000000001</v>
          </cell>
          <cell r="H637">
            <v>1.2</v>
          </cell>
          <cell r="I637" t="str">
            <v>7          0</v>
          </cell>
          <cell r="J637">
            <v>0</v>
          </cell>
          <cell r="K637">
            <v>0</v>
          </cell>
          <cell r="L637">
            <v>2003</v>
          </cell>
          <cell r="M637" t="str">
            <v>No Trade</v>
          </cell>
          <cell r="N637" t="str">
            <v/>
          </cell>
          <cell r="O637" t="str">
            <v/>
          </cell>
          <cell r="P637" t="str">
            <v/>
          </cell>
        </row>
        <row r="638">
          <cell r="A638" t="str">
            <v>LO</v>
          </cell>
          <cell r="B638">
            <v>4</v>
          </cell>
          <cell r="C638">
            <v>3</v>
          </cell>
          <cell r="D638" t="str">
            <v>C</v>
          </cell>
          <cell r="E638">
            <v>24.5</v>
          </cell>
          <cell r="F638">
            <v>37697</v>
          </cell>
          <cell r="G638">
            <v>3.23</v>
          </cell>
          <cell r="H638">
            <v>2.8</v>
          </cell>
          <cell r="I638" t="str">
            <v>9          0</v>
          </cell>
          <cell r="J638">
            <v>0</v>
          </cell>
          <cell r="K638">
            <v>0</v>
          </cell>
          <cell r="L638">
            <v>2003</v>
          </cell>
          <cell r="M638" t="str">
            <v>No Trade</v>
          </cell>
          <cell r="N638" t="str">
            <v/>
          </cell>
          <cell r="O638" t="str">
            <v/>
          </cell>
          <cell r="P638" t="str">
            <v/>
          </cell>
        </row>
        <row r="639">
          <cell r="A639" t="str">
            <v>LO</v>
          </cell>
          <cell r="B639">
            <v>4</v>
          </cell>
          <cell r="C639">
            <v>3</v>
          </cell>
          <cell r="D639" t="str">
            <v>P</v>
          </cell>
          <cell r="E639">
            <v>24.5</v>
          </cell>
          <cell r="F639">
            <v>37697</v>
          </cell>
          <cell r="G639">
            <v>1.28</v>
          </cell>
          <cell r="H639">
            <v>1.4</v>
          </cell>
          <cell r="I639" t="str">
            <v>5         13</v>
          </cell>
          <cell r="J639">
            <v>1.35</v>
          </cell>
          <cell r="K639">
            <v>1.35</v>
          </cell>
          <cell r="L639">
            <v>2003</v>
          </cell>
          <cell r="M639" t="str">
            <v>No Trade</v>
          </cell>
          <cell r="N639" t="str">
            <v/>
          </cell>
          <cell r="O639" t="str">
            <v/>
          </cell>
          <cell r="P639" t="str">
            <v/>
          </cell>
        </row>
        <row r="640">
          <cell r="A640" t="str">
            <v>LO</v>
          </cell>
          <cell r="B640">
            <v>4</v>
          </cell>
          <cell r="C640">
            <v>3</v>
          </cell>
          <cell r="D640" t="str">
            <v>C</v>
          </cell>
          <cell r="E640">
            <v>25</v>
          </cell>
          <cell r="F640">
            <v>37697</v>
          </cell>
          <cell r="G640">
            <v>2.91</v>
          </cell>
          <cell r="H640">
            <v>2.5</v>
          </cell>
          <cell r="I640" t="str">
            <v>9          0</v>
          </cell>
          <cell r="J640">
            <v>0</v>
          </cell>
          <cell r="K640">
            <v>0</v>
          </cell>
          <cell r="L640">
            <v>2003</v>
          </cell>
          <cell r="M640" t="str">
            <v>No Trade</v>
          </cell>
          <cell r="N640" t="str">
            <v/>
          </cell>
          <cell r="O640" t="str">
            <v/>
          </cell>
          <cell r="P640" t="str">
            <v/>
          </cell>
        </row>
        <row r="641">
          <cell r="A641" t="str">
            <v>LO</v>
          </cell>
          <cell r="B641">
            <v>4</v>
          </cell>
          <cell r="C641">
            <v>3</v>
          </cell>
          <cell r="D641" t="str">
            <v>P</v>
          </cell>
          <cell r="E641">
            <v>25</v>
          </cell>
          <cell r="F641">
            <v>37697</v>
          </cell>
          <cell r="G641">
            <v>1.45</v>
          </cell>
          <cell r="H641">
            <v>1.6</v>
          </cell>
          <cell r="I641" t="str">
            <v>5        250</v>
          </cell>
          <cell r="J641">
            <v>0</v>
          </cell>
          <cell r="K641">
            <v>0</v>
          </cell>
          <cell r="L641">
            <v>2003</v>
          </cell>
          <cell r="M641" t="str">
            <v>No Trade</v>
          </cell>
          <cell r="N641" t="str">
            <v/>
          </cell>
          <cell r="O641" t="str">
            <v/>
          </cell>
          <cell r="P641" t="str">
            <v/>
          </cell>
        </row>
        <row r="642">
          <cell r="A642" t="str">
            <v>LO</v>
          </cell>
          <cell r="B642">
            <v>4</v>
          </cell>
          <cell r="C642">
            <v>3</v>
          </cell>
          <cell r="D642" t="str">
            <v>C</v>
          </cell>
          <cell r="E642">
            <v>25.5</v>
          </cell>
          <cell r="F642">
            <v>37697</v>
          </cell>
          <cell r="G642">
            <v>2.6</v>
          </cell>
          <cell r="H642">
            <v>2.2999999999999998</v>
          </cell>
          <cell r="I642" t="str">
            <v>1          0</v>
          </cell>
          <cell r="J642">
            <v>0</v>
          </cell>
          <cell r="K642">
            <v>0</v>
          </cell>
          <cell r="L642">
            <v>2003</v>
          </cell>
          <cell r="M642" t="str">
            <v>No Trade</v>
          </cell>
          <cell r="N642" t="str">
            <v/>
          </cell>
          <cell r="O642" t="str">
            <v/>
          </cell>
          <cell r="P642" t="str">
            <v/>
          </cell>
        </row>
        <row r="643">
          <cell r="A643" t="str">
            <v>LO</v>
          </cell>
          <cell r="B643">
            <v>4</v>
          </cell>
          <cell r="C643">
            <v>3</v>
          </cell>
          <cell r="D643" t="str">
            <v>P</v>
          </cell>
          <cell r="E643">
            <v>25.5</v>
          </cell>
          <cell r="F643">
            <v>37697</v>
          </cell>
          <cell r="G643">
            <v>1.64</v>
          </cell>
          <cell r="H643">
            <v>1.8</v>
          </cell>
          <cell r="I643" t="str">
            <v>6          0</v>
          </cell>
          <cell r="J643">
            <v>0</v>
          </cell>
          <cell r="K643">
            <v>0</v>
          </cell>
          <cell r="L643">
            <v>2003</v>
          </cell>
          <cell r="M643" t="str">
            <v>No Trade</v>
          </cell>
          <cell r="N643" t="str">
            <v/>
          </cell>
          <cell r="O643" t="str">
            <v/>
          </cell>
          <cell r="P643" t="str">
            <v/>
          </cell>
        </row>
        <row r="644">
          <cell r="A644" t="str">
            <v>LO</v>
          </cell>
          <cell r="B644">
            <v>4</v>
          </cell>
          <cell r="C644">
            <v>3</v>
          </cell>
          <cell r="D644" t="str">
            <v>C</v>
          </cell>
          <cell r="E644">
            <v>26</v>
          </cell>
          <cell r="F644">
            <v>37697</v>
          </cell>
          <cell r="G644">
            <v>2.34</v>
          </cell>
          <cell r="H644">
            <v>2</v>
          </cell>
          <cell r="I644" t="str">
            <v>3          0</v>
          </cell>
          <cell r="J644">
            <v>0</v>
          </cell>
          <cell r="K644">
            <v>0</v>
          </cell>
          <cell r="L644">
            <v>2003</v>
          </cell>
          <cell r="M644" t="str">
            <v>No Trade</v>
          </cell>
          <cell r="N644" t="str">
            <v/>
          </cell>
          <cell r="O644" t="str">
            <v/>
          </cell>
          <cell r="P644" t="str">
            <v/>
          </cell>
        </row>
        <row r="645">
          <cell r="A645" t="str">
            <v>LO</v>
          </cell>
          <cell r="B645">
            <v>4</v>
          </cell>
          <cell r="C645">
            <v>3</v>
          </cell>
          <cell r="D645" t="str">
            <v>P</v>
          </cell>
          <cell r="E645">
            <v>26</v>
          </cell>
          <cell r="F645">
            <v>37697</v>
          </cell>
          <cell r="G645">
            <v>1.87</v>
          </cell>
          <cell r="H645">
            <v>2.1</v>
          </cell>
          <cell r="I645" t="str">
            <v>3          0</v>
          </cell>
          <cell r="J645">
            <v>0</v>
          </cell>
          <cell r="K645">
            <v>0</v>
          </cell>
          <cell r="L645">
            <v>2003</v>
          </cell>
          <cell r="M645" t="str">
            <v>No Trade</v>
          </cell>
          <cell r="N645" t="str">
            <v/>
          </cell>
          <cell r="O645" t="str">
            <v/>
          </cell>
          <cell r="P645" t="str">
            <v/>
          </cell>
        </row>
        <row r="646">
          <cell r="A646" t="str">
            <v>LO</v>
          </cell>
          <cell r="B646">
            <v>4</v>
          </cell>
          <cell r="C646">
            <v>3</v>
          </cell>
          <cell r="D646" t="str">
            <v>C</v>
          </cell>
          <cell r="E646">
            <v>26.5</v>
          </cell>
          <cell r="F646">
            <v>37697</v>
          </cell>
          <cell r="G646">
            <v>2.08</v>
          </cell>
          <cell r="H646">
            <v>1.8</v>
          </cell>
          <cell r="I646" t="str">
            <v>1          0</v>
          </cell>
          <cell r="J646">
            <v>0</v>
          </cell>
          <cell r="K646">
            <v>0</v>
          </cell>
          <cell r="L646">
            <v>2003</v>
          </cell>
          <cell r="M646" t="str">
            <v>No Trade</v>
          </cell>
          <cell r="N646" t="str">
            <v/>
          </cell>
          <cell r="O646" t="str">
            <v/>
          </cell>
          <cell r="P646" t="str">
            <v/>
          </cell>
        </row>
        <row r="647">
          <cell r="A647" t="str">
            <v>LO</v>
          </cell>
          <cell r="B647">
            <v>4</v>
          </cell>
          <cell r="C647">
            <v>3</v>
          </cell>
          <cell r="D647" t="str">
            <v>P</v>
          </cell>
          <cell r="E647">
            <v>26.5</v>
          </cell>
          <cell r="F647">
            <v>37697</v>
          </cell>
          <cell r="G647">
            <v>2.11</v>
          </cell>
          <cell r="H647">
            <v>2.2999999999999998</v>
          </cell>
          <cell r="I647" t="str">
            <v>6          0</v>
          </cell>
          <cell r="J647">
            <v>0</v>
          </cell>
          <cell r="K647">
            <v>0</v>
          </cell>
          <cell r="L647">
            <v>2003</v>
          </cell>
          <cell r="M647" t="str">
            <v>No Trade</v>
          </cell>
          <cell r="N647" t="str">
            <v/>
          </cell>
          <cell r="O647" t="str">
            <v/>
          </cell>
          <cell r="P647" t="str">
            <v/>
          </cell>
        </row>
        <row r="648">
          <cell r="A648" t="str">
            <v>LO</v>
          </cell>
          <cell r="B648">
            <v>4</v>
          </cell>
          <cell r="C648">
            <v>3</v>
          </cell>
          <cell r="D648" t="str">
            <v>C</v>
          </cell>
          <cell r="E648">
            <v>27</v>
          </cell>
          <cell r="F648">
            <v>37697</v>
          </cell>
          <cell r="G648">
            <v>1.85</v>
          </cell>
          <cell r="H648">
            <v>1.6</v>
          </cell>
          <cell r="I648" t="str">
            <v>0         12</v>
          </cell>
          <cell r="J648">
            <v>1.92</v>
          </cell>
          <cell r="K648">
            <v>1.76</v>
          </cell>
          <cell r="L648">
            <v>2003</v>
          </cell>
          <cell r="M648" t="str">
            <v>No Trade</v>
          </cell>
          <cell r="N648" t="str">
            <v/>
          </cell>
          <cell r="O648" t="str">
            <v/>
          </cell>
          <cell r="P648" t="str">
            <v/>
          </cell>
        </row>
        <row r="649">
          <cell r="A649" t="str">
            <v>LO</v>
          </cell>
          <cell r="B649">
            <v>4</v>
          </cell>
          <cell r="C649">
            <v>3</v>
          </cell>
          <cell r="D649" t="str">
            <v>P</v>
          </cell>
          <cell r="E649">
            <v>27</v>
          </cell>
          <cell r="F649">
            <v>37697</v>
          </cell>
          <cell r="G649">
            <v>2.38</v>
          </cell>
          <cell r="H649">
            <v>2.6</v>
          </cell>
          <cell r="I649" t="str">
            <v>4          0</v>
          </cell>
          <cell r="J649">
            <v>0</v>
          </cell>
          <cell r="K649">
            <v>0</v>
          </cell>
          <cell r="L649">
            <v>2003</v>
          </cell>
          <cell r="M649" t="str">
            <v>No Trade</v>
          </cell>
          <cell r="N649" t="str">
            <v/>
          </cell>
          <cell r="O649" t="str">
            <v/>
          </cell>
          <cell r="P649" t="str">
            <v/>
          </cell>
        </row>
        <row r="650">
          <cell r="A650" t="str">
            <v>LO</v>
          </cell>
          <cell r="B650">
            <v>4</v>
          </cell>
          <cell r="C650">
            <v>3</v>
          </cell>
          <cell r="D650" t="str">
            <v>C</v>
          </cell>
          <cell r="E650">
            <v>27.5</v>
          </cell>
          <cell r="F650">
            <v>37697</v>
          </cell>
          <cell r="G650">
            <v>1.65</v>
          </cell>
          <cell r="H650">
            <v>1.4</v>
          </cell>
          <cell r="I650" t="str">
            <v>1          0</v>
          </cell>
          <cell r="J650">
            <v>0</v>
          </cell>
          <cell r="K650">
            <v>0</v>
          </cell>
          <cell r="L650">
            <v>2003</v>
          </cell>
          <cell r="M650" t="str">
            <v>No Trade</v>
          </cell>
          <cell r="N650" t="str">
            <v/>
          </cell>
          <cell r="O650" t="str">
            <v/>
          </cell>
          <cell r="P650" t="str">
            <v/>
          </cell>
        </row>
        <row r="651">
          <cell r="A651" t="str">
            <v>LO</v>
          </cell>
          <cell r="B651">
            <v>4</v>
          </cell>
          <cell r="C651">
            <v>3</v>
          </cell>
          <cell r="D651" t="str">
            <v>P</v>
          </cell>
          <cell r="E651">
            <v>27.5</v>
          </cell>
          <cell r="F651">
            <v>37697</v>
          </cell>
          <cell r="G651">
            <v>2.68</v>
          </cell>
          <cell r="H651">
            <v>2.9</v>
          </cell>
          <cell r="I651" t="str">
            <v>5          0</v>
          </cell>
          <cell r="J651">
            <v>0</v>
          </cell>
          <cell r="K651">
            <v>0</v>
          </cell>
          <cell r="L651">
            <v>2003</v>
          </cell>
          <cell r="M651" t="str">
            <v>No Trade</v>
          </cell>
          <cell r="N651" t="str">
            <v/>
          </cell>
          <cell r="O651" t="str">
            <v/>
          </cell>
          <cell r="P651" t="str">
            <v/>
          </cell>
        </row>
        <row r="652">
          <cell r="A652" t="str">
            <v>LO</v>
          </cell>
          <cell r="B652">
            <v>4</v>
          </cell>
          <cell r="C652">
            <v>3</v>
          </cell>
          <cell r="D652" t="str">
            <v>C</v>
          </cell>
          <cell r="E652">
            <v>28</v>
          </cell>
          <cell r="F652">
            <v>37697</v>
          </cell>
          <cell r="G652">
            <v>1.46</v>
          </cell>
          <cell r="H652">
            <v>1.2</v>
          </cell>
          <cell r="I652" t="str">
            <v>5          4</v>
          </cell>
          <cell r="J652">
            <v>1.35</v>
          </cell>
          <cell r="K652">
            <v>1.31</v>
          </cell>
          <cell r="L652">
            <v>2003</v>
          </cell>
          <cell r="M652" t="str">
            <v>No Trade</v>
          </cell>
          <cell r="N652" t="str">
            <v/>
          </cell>
          <cell r="O652" t="str">
            <v/>
          </cell>
          <cell r="P652" t="str">
            <v/>
          </cell>
        </row>
        <row r="653">
          <cell r="A653" t="str">
            <v>LO</v>
          </cell>
          <cell r="B653">
            <v>4</v>
          </cell>
          <cell r="C653">
            <v>3</v>
          </cell>
          <cell r="D653" t="str">
            <v>P</v>
          </cell>
          <cell r="E653">
            <v>28</v>
          </cell>
          <cell r="F653">
            <v>37697</v>
          </cell>
          <cell r="G653">
            <v>2.98</v>
          </cell>
          <cell r="H653">
            <v>3.2</v>
          </cell>
          <cell r="I653" t="str">
            <v>8          0</v>
          </cell>
          <cell r="J653">
            <v>0</v>
          </cell>
          <cell r="K653">
            <v>0</v>
          </cell>
          <cell r="L653">
            <v>2003</v>
          </cell>
          <cell r="M653" t="str">
            <v>No Trade</v>
          </cell>
          <cell r="N653" t="str">
            <v/>
          </cell>
          <cell r="O653" t="str">
            <v/>
          </cell>
          <cell r="P653" t="str">
            <v/>
          </cell>
        </row>
        <row r="654">
          <cell r="A654" t="str">
            <v>LO</v>
          </cell>
          <cell r="B654">
            <v>4</v>
          </cell>
          <cell r="C654">
            <v>3</v>
          </cell>
          <cell r="D654" t="str">
            <v>C</v>
          </cell>
          <cell r="E654">
            <v>28.5</v>
          </cell>
          <cell r="F654">
            <v>37697</v>
          </cell>
          <cell r="G654">
            <v>1.28</v>
          </cell>
          <cell r="H654">
            <v>1.1000000000000001</v>
          </cell>
          <cell r="I654" t="str">
            <v>0          0</v>
          </cell>
          <cell r="J654">
            <v>0</v>
          </cell>
          <cell r="K654">
            <v>0</v>
          </cell>
          <cell r="L654">
            <v>2003</v>
          </cell>
          <cell r="M654" t="str">
            <v>No Trade</v>
          </cell>
          <cell r="N654" t="str">
            <v/>
          </cell>
          <cell r="O654" t="str">
            <v/>
          </cell>
          <cell r="P654" t="str">
            <v/>
          </cell>
        </row>
        <row r="655">
          <cell r="A655" t="str">
            <v>LO</v>
          </cell>
          <cell r="B655">
            <v>4</v>
          </cell>
          <cell r="C655">
            <v>3</v>
          </cell>
          <cell r="D655" t="str">
            <v>C</v>
          </cell>
          <cell r="E655">
            <v>29</v>
          </cell>
          <cell r="F655">
            <v>37697</v>
          </cell>
          <cell r="G655">
            <v>1.1299999999999999</v>
          </cell>
          <cell r="H655">
            <v>0.9</v>
          </cell>
          <cell r="I655" t="str">
            <v>7         10</v>
          </cell>
          <cell r="J655">
            <v>1.1399999999999999</v>
          </cell>
          <cell r="K655">
            <v>1.05</v>
          </cell>
          <cell r="L655">
            <v>2003</v>
          </cell>
          <cell r="M655" t="str">
            <v>No Trade</v>
          </cell>
          <cell r="N655" t="str">
            <v/>
          </cell>
          <cell r="O655" t="str">
            <v/>
          </cell>
          <cell r="P655" t="str">
            <v/>
          </cell>
        </row>
        <row r="656">
          <cell r="A656" t="str">
            <v>LO</v>
          </cell>
          <cell r="B656">
            <v>4</v>
          </cell>
          <cell r="C656">
            <v>3</v>
          </cell>
          <cell r="D656" t="str">
            <v>C</v>
          </cell>
          <cell r="E656">
            <v>29.5</v>
          </cell>
          <cell r="F656">
            <v>37697</v>
          </cell>
          <cell r="G656">
            <v>1.01</v>
          </cell>
          <cell r="H656">
            <v>0.8</v>
          </cell>
          <cell r="I656" t="str">
            <v>5          0</v>
          </cell>
          <cell r="J656">
            <v>0</v>
          </cell>
          <cell r="K656">
            <v>0</v>
          </cell>
          <cell r="L656">
            <v>2003</v>
          </cell>
          <cell r="M656" t="str">
            <v>No Trade</v>
          </cell>
          <cell r="N656" t="str">
            <v/>
          </cell>
          <cell r="O656" t="str">
            <v/>
          </cell>
          <cell r="P656" t="str">
            <v/>
          </cell>
        </row>
        <row r="657">
          <cell r="A657" t="str">
            <v>LO</v>
          </cell>
          <cell r="B657">
            <v>4</v>
          </cell>
          <cell r="C657">
            <v>3</v>
          </cell>
          <cell r="D657" t="str">
            <v>P</v>
          </cell>
          <cell r="E657">
            <v>29.5</v>
          </cell>
          <cell r="F657">
            <v>37697</v>
          </cell>
          <cell r="G657">
            <v>4.01</v>
          </cell>
          <cell r="H657">
            <v>4.3</v>
          </cell>
          <cell r="I657" t="str">
            <v>6          0</v>
          </cell>
          <cell r="J657">
            <v>0</v>
          </cell>
          <cell r="K657">
            <v>0</v>
          </cell>
          <cell r="L657">
            <v>2003</v>
          </cell>
          <cell r="M657" t="str">
            <v>No Trade</v>
          </cell>
          <cell r="N657" t="str">
            <v/>
          </cell>
          <cell r="O657" t="str">
            <v/>
          </cell>
          <cell r="P657" t="str">
            <v/>
          </cell>
        </row>
        <row r="658">
          <cell r="A658" t="str">
            <v>LO</v>
          </cell>
          <cell r="B658">
            <v>4</v>
          </cell>
          <cell r="C658">
            <v>3</v>
          </cell>
          <cell r="D658" t="str">
            <v>C</v>
          </cell>
          <cell r="E658">
            <v>30</v>
          </cell>
          <cell r="F658">
            <v>37697</v>
          </cell>
          <cell r="G658">
            <v>0.9</v>
          </cell>
          <cell r="H658">
            <v>0.7</v>
          </cell>
          <cell r="I658" t="str">
            <v>5        142</v>
          </cell>
          <cell r="J658">
            <v>0.85</v>
          </cell>
          <cell r="K658">
            <v>0.78</v>
          </cell>
          <cell r="L658">
            <v>2003</v>
          </cell>
          <cell r="M658" t="str">
            <v>No Trade</v>
          </cell>
          <cell r="N658" t="str">
            <v/>
          </cell>
          <cell r="O658" t="str">
            <v/>
          </cell>
          <cell r="P658" t="str">
            <v/>
          </cell>
        </row>
        <row r="659">
          <cell r="A659" t="str">
            <v>LO</v>
          </cell>
          <cell r="B659">
            <v>4</v>
          </cell>
          <cell r="C659">
            <v>3</v>
          </cell>
          <cell r="D659" t="str">
            <v>C</v>
          </cell>
          <cell r="E659">
            <v>30.5</v>
          </cell>
          <cell r="F659">
            <v>37697</v>
          </cell>
          <cell r="G659">
            <v>0.79</v>
          </cell>
          <cell r="H659">
            <v>0.6</v>
          </cell>
          <cell r="I659" t="str">
            <v>5          0</v>
          </cell>
          <cell r="J659">
            <v>0</v>
          </cell>
          <cell r="K659">
            <v>0</v>
          </cell>
          <cell r="L659">
            <v>2003</v>
          </cell>
          <cell r="M659" t="str">
            <v>No Trade</v>
          </cell>
          <cell r="N659" t="str">
            <v/>
          </cell>
          <cell r="O659" t="str">
            <v/>
          </cell>
          <cell r="P659" t="str">
            <v/>
          </cell>
        </row>
        <row r="660">
          <cell r="A660" t="str">
            <v>LO</v>
          </cell>
          <cell r="B660">
            <v>4</v>
          </cell>
          <cell r="C660">
            <v>3</v>
          </cell>
          <cell r="D660" t="str">
            <v>C</v>
          </cell>
          <cell r="E660">
            <v>31</v>
          </cell>
          <cell r="F660">
            <v>37697</v>
          </cell>
          <cell r="G660">
            <v>0.7</v>
          </cell>
          <cell r="H660">
            <v>0.5</v>
          </cell>
          <cell r="I660" t="str">
            <v>6         35</v>
          </cell>
          <cell r="J660">
            <v>0.65</v>
          </cell>
          <cell r="K660">
            <v>0.65</v>
          </cell>
          <cell r="L660">
            <v>2003</v>
          </cell>
          <cell r="M660" t="str">
            <v>No Trade</v>
          </cell>
          <cell r="N660" t="str">
            <v/>
          </cell>
          <cell r="O660" t="str">
            <v/>
          </cell>
          <cell r="P660" t="str">
            <v/>
          </cell>
        </row>
        <row r="661">
          <cell r="A661" t="str">
            <v>LO</v>
          </cell>
          <cell r="B661">
            <v>4</v>
          </cell>
          <cell r="C661">
            <v>3</v>
          </cell>
          <cell r="D661" t="str">
            <v>P</v>
          </cell>
          <cell r="E661">
            <v>31</v>
          </cell>
          <cell r="F661">
            <v>37697</v>
          </cell>
          <cell r="G661">
            <v>0.64</v>
          </cell>
          <cell r="H661">
            <v>0.6</v>
          </cell>
          <cell r="I661" t="str">
            <v>4          0</v>
          </cell>
          <cell r="J661">
            <v>0</v>
          </cell>
          <cell r="K661">
            <v>0</v>
          </cell>
          <cell r="L661">
            <v>2003</v>
          </cell>
          <cell r="M661" t="str">
            <v>No Trade</v>
          </cell>
          <cell r="N661" t="str">
            <v/>
          </cell>
          <cell r="O661" t="str">
            <v/>
          </cell>
          <cell r="P661" t="str">
            <v/>
          </cell>
        </row>
        <row r="662">
          <cell r="A662" t="str">
            <v>LO</v>
          </cell>
          <cell r="B662">
            <v>4</v>
          </cell>
          <cell r="C662">
            <v>3</v>
          </cell>
          <cell r="D662" t="str">
            <v>C</v>
          </cell>
          <cell r="E662">
            <v>31.5</v>
          </cell>
          <cell r="F662">
            <v>37697</v>
          </cell>
          <cell r="G662">
            <v>0.61</v>
          </cell>
          <cell r="H662">
            <v>0.4</v>
          </cell>
          <cell r="I662" t="str">
            <v>8          0</v>
          </cell>
          <cell r="J662">
            <v>0</v>
          </cell>
          <cell r="K662">
            <v>0</v>
          </cell>
          <cell r="L662">
            <v>2003</v>
          </cell>
          <cell r="M662" t="str">
            <v>No Trade</v>
          </cell>
          <cell r="N662" t="str">
            <v/>
          </cell>
          <cell r="O662" t="str">
            <v/>
          </cell>
          <cell r="P662" t="str">
            <v/>
          </cell>
        </row>
        <row r="663">
          <cell r="A663" t="str">
            <v>LO</v>
          </cell>
          <cell r="B663">
            <v>4</v>
          </cell>
          <cell r="C663">
            <v>3</v>
          </cell>
          <cell r="D663" t="str">
            <v>C</v>
          </cell>
          <cell r="E663">
            <v>32</v>
          </cell>
          <cell r="F663">
            <v>37697</v>
          </cell>
          <cell r="G663">
            <v>0.51</v>
          </cell>
          <cell r="H663">
            <v>0.4</v>
          </cell>
          <cell r="I663" t="str">
            <v>1          0</v>
          </cell>
          <cell r="J663">
            <v>0</v>
          </cell>
          <cell r="K663">
            <v>0</v>
          </cell>
          <cell r="L663">
            <v>2003</v>
          </cell>
          <cell r="M663" t="str">
            <v>No Trade</v>
          </cell>
          <cell r="N663" t="str">
            <v/>
          </cell>
          <cell r="O663" t="str">
            <v/>
          </cell>
          <cell r="P663" t="str">
            <v/>
          </cell>
        </row>
        <row r="664">
          <cell r="A664" t="str">
            <v>LO</v>
          </cell>
          <cell r="B664">
            <v>4</v>
          </cell>
          <cell r="C664">
            <v>3</v>
          </cell>
          <cell r="D664" t="str">
            <v>C</v>
          </cell>
          <cell r="E664">
            <v>32.5</v>
          </cell>
          <cell r="F664">
            <v>37697</v>
          </cell>
          <cell r="G664">
            <v>0.45</v>
          </cell>
          <cell r="H664">
            <v>0.3</v>
          </cell>
          <cell r="I664" t="str">
            <v>7          0</v>
          </cell>
          <cell r="J664">
            <v>0</v>
          </cell>
          <cell r="K664">
            <v>0</v>
          </cell>
          <cell r="L664">
            <v>2003</v>
          </cell>
          <cell r="M664" t="str">
            <v>No Trade</v>
          </cell>
          <cell r="N664" t="str">
            <v/>
          </cell>
          <cell r="O664" t="str">
            <v/>
          </cell>
          <cell r="P664" t="str">
            <v/>
          </cell>
        </row>
        <row r="665">
          <cell r="A665" t="str">
            <v>LO</v>
          </cell>
          <cell r="B665">
            <v>4</v>
          </cell>
          <cell r="C665">
            <v>3</v>
          </cell>
          <cell r="D665" t="str">
            <v>C</v>
          </cell>
          <cell r="E665">
            <v>33</v>
          </cell>
          <cell r="F665">
            <v>37697</v>
          </cell>
          <cell r="G665">
            <v>0.4</v>
          </cell>
          <cell r="H665">
            <v>0.3</v>
          </cell>
          <cell r="I665" t="str">
            <v>4         17</v>
          </cell>
          <cell r="J665">
            <v>0.41</v>
          </cell>
          <cell r="K665">
            <v>0.41</v>
          </cell>
          <cell r="L665">
            <v>2003</v>
          </cell>
          <cell r="M665" t="str">
            <v>No Trade</v>
          </cell>
          <cell r="N665" t="str">
            <v/>
          </cell>
          <cell r="O665" t="str">
            <v/>
          </cell>
          <cell r="P665" t="str">
            <v/>
          </cell>
        </row>
        <row r="666">
          <cell r="A666" t="str">
            <v>LO</v>
          </cell>
          <cell r="B666">
            <v>4</v>
          </cell>
          <cell r="C666">
            <v>3</v>
          </cell>
          <cell r="D666" t="str">
            <v>P</v>
          </cell>
          <cell r="E666">
            <v>33</v>
          </cell>
          <cell r="F666">
            <v>37697</v>
          </cell>
          <cell r="G666">
            <v>6.86</v>
          </cell>
          <cell r="H666">
            <v>7.3</v>
          </cell>
          <cell r="I666" t="str">
            <v>2          0</v>
          </cell>
          <cell r="J666">
            <v>0</v>
          </cell>
          <cell r="K666">
            <v>0</v>
          </cell>
          <cell r="L666">
            <v>2003</v>
          </cell>
          <cell r="M666" t="str">
            <v>No Trade</v>
          </cell>
          <cell r="N666" t="str">
            <v/>
          </cell>
          <cell r="O666" t="str">
            <v/>
          </cell>
          <cell r="P666" t="str">
            <v/>
          </cell>
        </row>
        <row r="667">
          <cell r="A667" t="str">
            <v>LO</v>
          </cell>
          <cell r="B667">
            <v>4</v>
          </cell>
          <cell r="C667">
            <v>3</v>
          </cell>
          <cell r="D667" t="str">
            <v>C</v>
          </cell>
          <cell r="E667">
            <v>34</v>
          </cell>
          <cell r="F667">
            <v>37697</v>
          </cell>
          <cell r="G667">
            <v>0.32</v>
          </cell>
          <cell r="H667">
            <v>0.2</v>
          </cell>
          <cell r="I667" t="str">
            <v>7      1,027</v>
          </cell>
          <cell r="J667">
            <v>0.33</v>
          </cell>
          <cell r="K667">
            <v>0.32</v>
          </cell>
          <cell r="L667">
            <v>2003</v>
          </cell>
          <cell r="M667" t="str">
            <v>No Trade</v>
          </cell>
          <cell r="N667" t="str">
            <v/>
          </cell>
          <cell r="O667" t="str">
            <v/>
          </cell>
          <cell r="P667" t="str">
            <v/>
          </cell>
        </row>
        <row r="668">
          <cell r="A668" t="str">
            <v>LO</v>
          </cell>
          <cell r="B668">
            <v>4</v>
          </cell>
          <cell r="C668">
            <v>3</v>
          </cell>
          <cell r="D668" t="str">
            <v>P</v>
          </cell>
          <cell r="E668">
            <v>34</v>
          </cell>
          <cell r="F668">
            <v>37697</v>
          </cell>
          <cell r="G668">
            <v>7.78</v>
          </cell>
          <cell r="H668">
            <v>8.1999999999999993</v>
          </cell>
          <cell r="I668" t="str">
            <v>4          0</v>
          </cell>
          <cell r="J668">
            <v>0</v>
          </cell>
          <cell r="K668">
            <v>0</v>
          </cell>
          <cell r="L668">
            <v>2003</v>
          </cell>
          <cell r="M668" t="str">
            <v>No Trade</v>
          </cell>
          <cell r="N668" t="str">
            <v/>
          </cell>
          <cell r="O668" t="str">
            <v/>
          </cell>
          <cell r="P668" t="str">
            <v/>
          </cell>
        </row>
        <row r="669">
          <cell r="A669" t="str">
            <v>LO</v>
          </cell>
          <cell r="B669">
            <v>4</v>
          </cell>
          <cell r="C669">
            <v>3</v>
          </cell>
          <cell r="D669" t="str">
            <v>C</v>
          </cell>
          <cell r="E669">
            <v>35</v>
          </cell>
          <cell r="F669">
            <v>37697</v>
          </cell>
          <cell r="G669">
            <v>0.26</v>
          </cell>
          <cell r="H669">
            <v>0.2</v>
          </cell>
          <cell r="I669" t="str">
            <v>0        510</v>
          </cell>
          <cell r="J669">
            <v>0.3</v>
          </cell>
          <cell r="K669">
            <v>0.24</v>
          </cell>
          <cell r="L669">
            <v>2003</v>
          </cell>
          <cell r="M669" t="str">
            <v>No Trade</v>
          </cell>
          <cell r="N669" t="str">
            <v/>
          </cell>
          <cell r="O669" t="str">
            <v/>
          </cell>
          <cell r="P669" t="str">
            <v/>
          </cell>
        </row>
        <row r="670">
          <cell r="A670" t="str">
            <v>LO</v>
          </cell>
          <cell r="B670">
            <v>4</v>
          </cell>
          <cell r="C670">
            <v>3</v>
          </cell>
          <cell r="D670" t="str">
            <v>C</v>
          </cell>
          <cell r="E670">
            <v>36</v>
          </cell>
          <cell r="F670">
            <v>37697</v>
          </cell>
          <cell r="G670">
            <v>0.22</v>
          </cell>
          <cell r="H670">
            <v>0.1</v>
          </cell>
          <cell r="I670" t="str">
            <v>8          0</v>
          </cell>
          <cell r="J670">
            <v>0</v>
          </cell>
          <cell r="K670">
            <v>0</v>
          </cell>
          <cell r="L670">
            <v>2003</v>
          </cell>
          <cell r="M670" t="str">
            <v>No Trade</v>
          </cell>
          <cell r="N670" t="str">
            <v/>
          </cell>
          <cell r="O670" t="str">
            <v/>
          </cell>
          <cell r="P670" t="str">
            <v/>
          </cell>
        </row>
        <row r="671">
          <cell r="A671" t="str">
            <v>LO</v>
          </cell>
          <cell r="B671">
            <v>4</v>
          </cell>
          <cell r="C671">
            <v>3</v>
          </cell>
          <cell r="D671" t="str">
            <v>C</v>
          </cell>
          <cell r="E671">
            <v>37</v>
          </cell>
          <cell r="F671">
            <v>37697</v>
          </cell>
          <cell r="G671">
            <v>0.18</v>
          </cell>
          <cell r="H671">
            <v>0.1</v>
          </cell>
          <cell r="I671" t="str">
            <v>5          0</v>
          </cell>
          <cell r="J671">
            <v>0</v>
          </cell>
          <cell r="K671">
            <v>0</v>
          </cell>
          <cell r="L671">
            <v>2003</v>
          </cell>
          <cell r="M671" t="str">
            <v>No Trade</v>
          </cell>
          <cell r="N671" t="str">
            <v/>
          </cell>
          <cell r="O671" t="str">
            <v/>
          </cell>
          <cell r="P671" t="str">
            <v/>
          </cell>
        </row>
        <row r="672">
          <cell r="A672" t="str">
            <v>LO</v>
          </cell>
          <cell r="B672">
            <v>4</v>
          </cell>
          <cell r="C672">
            <v>3</v>
          </cell>
          <cell r="D672" t="str">
            <v>C</v>
          </cell>
          <cell r="E672">
            <v>38</v>
          </cell>
          <cell r="F672">
            <v>37697</v>
          </cell>
          <cell r="G672">
            <v>0.14000000000000001</v>
          </cell>
          <cell r="H672">
            <v>0.1</v>
          </cell>
          <cell r="I672" t="str">
            <v>3          0</v>
          </cell>
          <cell r="J672">
            <v>0</v>
          </cell>
          <cell r="K672">
            <v>0</v>
          </cell>
          <cell r="L672">
            <v>2003</v>
          </cell>
          <cell r="M672" t="str">
            <v>No Trade</v>
          </cell>
          <cell r="N672" t="str">
            <v/>
          </cell>
          <cell r="O672" t="str">
            <v/>
          </cell>
          <cell r="P672" t="str">
            <v/>
          </cell>
        </row>
        <row r="673">
          <cell r="A673" t="str">
            <v>LO</v>
          </cell>
          <cell r="B673">
            <v>4</v>
          </cell>
          <cell r="C673">
            <v>3</v>
          </cell>
          <cell r="D673" t="str">
            <v>C</v>
          </cell>
          <cell r="E673">
            <v>40</v>
          </cell>
          <cell r="F673">
            <v>37697</v>
          </cell>
          <cell r="G673">
            <v>0.11</v>
          </cell>
          <cell r="H673">
            <v>0.1</v>
          </cell>
          <cell r="I673" t="str">
            <v>0          0</v>
          </cell>
          <cell r="J673">
            <v>0</v>
          </cell>
          <cell r="K673">
            <v>0</v>
          </cell>
          <cell r="L673">
            <v>2003</v>
          </cell>
          <cell r="M673" t="str">
            <v>No Trade</v>
          </cell>
          <cell r="N673" t="str">
            <v/>
          </cell>
          <cell r="O673" t="str">
            <v/>
          </cell>
          <cell r="P673" t="str">
            <v/>
          </cell>
        </row>
        <row r="674">
          <cell r="A674" t="str">
            <v>LO</v>
          </cell>
          <cell r="B674">
            <v>4</v>
          </cell>
          <cell r="C674">
            <v>3</v>
          </cell>
          <cell r="D674" t="str">
            <v>C</v>
          </cell>
          <cell r="E674">
            <v>45</v>
          </cell>
          <cell r="F674">
            <v>37697</v>
          </cell>
          <cell r="G674">
            <v>0.09</v>
          </cell>
          <cell r="H674">
            <v>0</v>
          </cell>
          <cell r="I674" t="str">
            <v>8          0</v>
          </cell>
          <cell r="J674">
            <v>0</v>
          </cell>
          <cell r="K674">
            <v>0</v>
          </cell>
          <cell r="L674">
            <v>2003</v>
          </cell>
          <cell r="M674" t="str">
            <v>No Trade</v>
          </cell>
          <cell r="N674" t="str">
            <v/>
          </cell>
          <cell r="O674" t="str">
            <v/>
          </cell>
          <cell r="P674" t="str">
            <v/>
          </cell>
        </row>
        <row r="675">
          <cell r="A675" t="str">
            <v>LO</v>
          </cell>
          <cell r="B675">
            <v>4</v>
          </cell>
          <cell r="C675">
            <v>3</v>
          </cell>
          <cell r="D675" t="str">
            <v>C</v>
          </cell>
          <cell r="E675">
            <v>50</v>
          </cell>
          <cell r="F675">
            <v>37697</v>
          </cell>
          <cell r="G675">
            <v>0.06</v>
          </cell>
          <cell r="H675">
            <v>0</v>
          </cell>
          <cell r="I675" t="str">
            <v>6          0</v>
          </cell>
          <cell r="J675">
            <v>0</v>
          </cell>
          <cell r="K675">
            <v>0</v>
          </cell>
          <cell r="L675">
            <v>2003</v>
          </cell>
          <cell r="M675" t="str">
            <v>No Trade</v>
          </cell>
          <cell r="N675" t="str">
            <v/>
          </cell>
          <cell r="O675" t="str">
            <v/>
          </cell>
          <cell r="P675" t="str">
            <v/>
          </cell>
        </row>
        <row r="676">
          <cell r="A676" t="str">
            <v>LO</v>
          </cell>
          <cell r="B676">
            <v>5</v>
          </cell>
          <cell r="C676">
            <v>3</v>
          </cell>
          <cell r="D676" t="str">
            <v>P</v>
          </cell>
          <cell r="E676">
            <v>14</v>
          </cell>
          <cell r="F676">
            <v>37727</v>
          </cell>
          <cell r="G676">
            <v>7.0000000000000007E-2</v>
          </cell>
          <cell r="H676">
            <v>0</v>
          </cell>
          <cell r="I676" t="str">
            <v>7          0</v>
          </cell>
          <cell r="J676">
            <v>0</v>
          </cell>
          <cell r="K676">
            <v>0</v>
          </cell>
          <cell r="L676">
            <v>2003</v>
          </cell>
          <cell r="M676" t="str">
            <v>No Trade</v>
          </cell>
          <cell r="N676" t="str">
            <v/>
          </cell>
          <cell r="O676" t="str">
            <v/>
          </cell>
          <cell r="P676" t="str">
            <v/>
          </cell>
        </row>
        <row r="677">
          <cell r="A677" t="str">
            <v>LO</v>
          </cell>
          <cell r="B677">
            <v>5</v>
          </cell>
          <cell r="C677">
            <v>3</v>
          </cell>
          <cell r="D677" t="str">
            <v>P</v>
          </cell>
          <cell r="E677">
            <v>14.5</v>
          </cell>
          <cell r="F677">
            <v>37727</v>
          </cell>
          <cell r="G677">
            <v>0</v>
          </cell>
          <cell r="H677">
            <v>0</v>
          </cell>
          <cell r="I677" t="str">
            <v>0          0</v>
          </cell>
          <cell r="J677">
            <v>0</v>
          </cell>
          <cell r="K677">
            <v>0</v>
          </cell>
          <cell r="L677">
            <v>2003</v>
          </cell>
          <cell r="M677" t="str">
            <v>No Trade</v>
          </cell>
          <cell r="N677" t="str">
            <v/>
          </cell>
          <cell r="O677" t="str">
            <v/>
          </cell>
          <cell r="P677" t="str">
            <v/>
          </cell>
        </row>
        <row r="678">
          <cell r="A678" t="str">
            <v>LO</v>
          </cell>
          <cell r="B678">
            <v>5</v>
          </cell>
          <cell r="C678">
            <v>3</v>
          </cell>
          <cell r="D678" t="str">
            <v>P</v>
          </cell>
          <cell r="E678">
            <v>15</v>
          </cell>
          <cell r="F678">
            <v>37727</v>
          </cell>
          <cell r="G678">
            <v>0.11</v>
          </cell>
          <cell r="H678">
            <v>0.1</v>
          </cell>
          <cell r="I678" t="str">
            <v>1          0</v>
          </cell>
          <cell r="J678">
            <v>0</v>
          </cell>
          <cell r="K678">
            <v>0</v>
          </cell>
          <cell r="L678">
            <v>2003</v>
          </cell>
          <cell r="M678" t="str">
            <v>No Trade</v>
          </cell>
          <cell r="N678" t="str">
            <v/>
          </cell>
          <cell r="O678" t="str">
            <v/>
          </cell>
          <cell r="P678" t="str">
            <v/>
          </cell>
        </row>
        <row r="679">
          <cell r="A679" t="str">
            <v>LO</v>
          </cell>
          <cell r="B679">
            <v>5</v>
          </cell>
          <cell r="C679">
            <v>3</v>
          </cell>
          <cell r="D679" t="str">
            <v>P</v>
          </cell>
          <cell r="E679">
            <v>17</v>
          </cell>
          <cell r="F679">
            <v>37727</v>
          </cell>
          <cell r="G679">
            <v>0.21</v>
          </cell>
          <cell r="H679">
            <v>0.2</v>
          </cell>
          <cell r="I679" t="str">
            <v>2          0</v>
          </cell>
          <cell r="J679">
            <v>0</v>
          </cell>
          <cell r="K679">
            <v>0</v>
          </cell>
          <cell r="L679">
            <v>2003</v>
          </cell>
          <cell r="M679" t="str">
            <v>No Trade</v>
          </cell>
          <cell r="N679" t="str">
            <v/>
          </cell>
          <cell r="O679" t="str">
            <v/>
          </cell>
          <cell r="P679" t="str">
            <v/>
          </cell>
        </row>
        <row r="680">
          <cell r="A680" t="str">
            <v>LO</v>
          </cell>
          <cell r="B680">
            <v>5</v>
          </cell>
          <cell r="C680">
            <v>3</v>
          </cell>
          <cell r="D680" t="str">
            <v>P</v>
          </cell>
          <cell r="E680">
            <v>17.5</v>
          </cell>
          <cell r="F680">
            <v>37727</v>
          </cell>
          <cell r="G680">
            <v>0.25</v>
          </cell>
          <cell r="H680">
            <v>0.2</v>
          </cell>
          <cell r="I680" t="str">
            <v>6          0</v>
          </cell>
          <cell r="J680">
            <v>0</v>
          </cell>
          <cell r="K680">
            <v>0</v>
          </cell>
          <cell r="L680">
            <v>2003</v>
          </cell>
          <cell r="M680" t="str">
            <v>No Trade</v>
          </cell>
          <cell r="N680" t="str">
            <v/>
          </cell>
          <cell r="O680" t="str">
            <v/>
          </cell>
          <cell r="P680" t="str">
            <v/>
          </cell>
        </row>
        <row r="681">
          <cell r="A681" t="str">
            <v>LO</v>
          </cell>
          <cell r="B681">
            <v>5</v>
          </cell>
          <cell r="C681">
            <v>3</v>
          </cell>
          <cell r="D681" t="str">
            <v>P</v>
          </cell>
          <cell r="E681">
            <v>18</v>
          </cell>
          <cell r="F681">
            <v>37727</v>
          </cell>
          <cell r="G681">
            <v>0.28000000000000003</v>
          </cell>
          <cell r="H681">
            <v>0.3</v>
          </cell>
          <cell r="I681" t="str">
            <v>0        500</v>
          </cell>
          <cell r="J681">
            <v>0.27</v>
          </cell>
          <cell r="K681">
            <v>0.27</v>
          </cell>
          <cell r="L681">
            <v>2003</v>
          </cell>
          <cell r="M681" t="str">
            <v>No Trade</v>
          </cell>
          <cell r="N681" t="str">
            <v/>
          </cell>
          <cell r="O681" t="str">
            <v/>
          </cell>
          <cell r="P681" t="str">
            <v/>
          </cell>
        </row>
        <row r="682">
          <cell r="A682" t="str">
            <v>LO</v>
          </cell>
          <cell r="B682">
            <v>5</v>
          </cell>
          <cell r="C682">
            <v>3</v>
          </cell>
          <cell r="D682" t="str">
            <v>P</v>
          </cell>
          <cell r="E682">
            <v>18.5</v>
          </cell>
          <cell r="F682">
            <v>37727</v>
          </cell>
          <cell r="G682">
            <v>0.31</v>
          </cell>
          <cell r="H682">
            <v>0.3</v>
          </cell>
          <cell r="I682" t="str">
            <v>4          0</v>
          </cell>
          <cell r="J682">
            <v>0</v>
          </cell>
          <cell r="K682">
            <v>0</v>
          </cell>
          <cell r="L682">
            <v>2003</v>
          </cell>
          <cell r="M682" t="str">
            <v>No Trade</v>
          </cell>
          <cell r="N682" t="str">
            <v/>
          </cell>
          <cell r="O682" t="str">
            <v/>
          </cell>
          <cell r="P682" t="str">
            <v/>
          </cell>
        </row>
        <row r="683">
          <cell r="A683" t="str">
            <v>LO</v>
          </cell>
          <cell r="B683">
            <v>5</v>
          </cell>
          <cell r="C683">
            <v>3</v>
          </cell>
          <cell r="D683" t="str">
            <v>C</v>
          </cell>
          <cell r="E683">
            <v>19</v>
          </cell>
          <cell r="F683">
            <v>37727</v>
          </cell>
          <cell r="G683">
            <v>7.4</v>
          </cell>
          <cell r="H683">
            <v>6.9</v>
          </cell>
          <cell r="I683" t="str">
            <v>4          0</v>
          </cell>
          <cell r="J683">
            <v>0</v>
          </cell>
          <cell r="K683">
            <v>0</v>
          </cell>
          <cell r="L683">
            <v>2003</v>
          </cell>
          <cell r="M683" t="str">
            <v>No Trade</v>
          </cell>
          <cell r="N683" t="str">
            <v/>
          </cell>
          <cell r="O683" t="str">
            <v/>
          </cell>
          <cell r="P683" t="str">
            <v/>
          </cell>
        </row>
        <row r="684">
          <cell r="A684" t="str">
            <v>LO</v>
          </cell>
          <cell r="B684">
            <v>5</v>
          </cell>
          <cell r="C684">
            <v>3</v>
          </cell>
          <cell r="D684" t="str">
            <v>P</v>
          </cell>
          <cell r="E684">
            <v>19</v>
          </cell>
          <cell r="F684">
            <v>37727</v>
          </cell>
          <cell r="G684">
            <v>0.35</v>
          </cell>
          <cell r="H684">
            <v>0.3</v>
          </cell>
          <cell r="I684" t="str">
            <v>9          0</v>
          </cell>
          <cell r="J684">
            <v>0</v>
          </cell>
          <cell r="K684">
            <v>0</v>
          </cell>
          <cell r="L684">
            <v>2003</v>
          </cell>
          <cell r="M684" t="str">
            <v>No Trade</v>
          </cell>
          <cell r="N684" t="str">
            <v/>
          </cell>
          <cell r="O684" t="str">
            <v/>
          </cell>
          <cell r="P684" t="str">
            <v/>
          </cell>
        </row>
        <row r="685">
          <cell r="A685" t="str">
            <v>LO</v>
          </cell>
          <cell r="B685">
            <v>5</v>
          </cell>
          <cell r="C685">
            <v>3</v>
          </cell>
          <cell r="D685" t="str">
            <v>P</v>
          </cell>
          <cell r="E685">
            <v>19.5</v>
          </cell>
          <cell r="F685">
            <v>37727</v>
          </cell>
          <cell r="G685">
            <v>0.4</v>
          </cell>
          <cell r="H685">
            <v>0.4</v>
          </cell>
          <cell r="I685" t="str">
            <v>5          0</v>
          </cell>
          <cell r="J685">
            <v>0</v>
          </cell>
          <cell r="K685">
            <v>0</v>
          </cell>
          <cell r="L685">
            <v>2003</v>
          </cell>
          <cell r="M685" t="str">
            <v>No Trade</v>
          </cell>
          <cell r="N685" t="str">
            <v/>
          </cell>
          <cell r="O685" t="str">
            <v/>
          </cell>
          <cell r="P685" t="str">
            <v/>
          </cell>
        </row>
        <row r="686">
          <cell r="A686" t="str">
            <v>LO</v>
          </cell>
          <cell r="B686">
            <v>5</v>
          </cell>
          <cell r="C686">
            <v>3</v>
          </cell>
          <cell r="D686" t="str">
            <v>C</v>
          </cell>
          <cell r="E686">
            <v>20</v>
          </cell>
          <cell r="F686">
            <v>37727</v>
          </cell>
          <cell r="G686">
            <v>6.53</v>
          </cell>
          <cell r="H686">
            <v>6</v>
          </cell>
          <cell r="I686" t="str">
            <v>9          0</v>
          </cell>
          <cell r="J686">
            <v>0</v>
          </cell>
          <cell r="K686">
            <v>0</v>
          </cell>
          <cell r="L686">
            <v>2003</v>
          </cell>
          <cell r="M686" t="str">
            <v>No Trade</v>
          </cell>
          <cell r="N686" t="str">
            <v/>
          </cell>
          <cell r="O686" t="str">
            <v/>
          </cell>
          <cell r="P686" t="str">
            <v/>
          </cell>
        </row>
        <row r="687">
          <cell r="A687" t="str">
            <v>LO</v>
          </cell>
          <cell r="B687">
            <v>5</v>
          </cell>
          <cell r="C687">
            <v>3</v>
          </cell>
          <cell r="D687" t="str">
            <v>P</v>
          </cell>
          <cell r="E687">
            <v>20</v>
          </cell>
          <cell r="F687">
            <v>37727</v>
          </cell>
          <cell r="G687">
            <v>0.47</v>
          </cell>
          <cell r="H687">
            <v>0.5</v>
          </cell>
          <cell r="I687" t="str">
            <v>3      1,100</v>
          </cell>
          <cell r="J687">
            <v>0</v>
          </cell>
          <cell r="K687">
            <v>0</v>
          </cell>
          <cell r="L687">
            <v>2003</v>
          </cell>
          <cell r="M687" t="str">
            <v>No Trade</v>
          </cell>
          <cell r="N687" t="str">
            <v/>
          </cell>
          <cell r="O687" t="str">
            <v/>
          </cell>
          <cell r="P687" t="str">
            <v/>
          </cell>
        </row>
        <row r="688">
          <cell r="A688" t="str">
            <v>LO</v>
          </cell>
          <cell r="B688">
            <v>5</v>
          </cell>
          <cell r="C688">
            <v>3</v>
          </cell>
          <cell r="D688" t="str">
            <v>P</v>
          </cell>
          <cell r="E688">
            <v>20.5</v>
          </cell>
          <cell r="F688">
            <v>37727</v>
          </cell>
          <cell r="G688">
            <v>0.56999999999999995</v>
          </cell>
          <cell r="H688">
            <v>0.6</v>
          </cell>
          <cell r="I688" t="str">
            <v>2          0</v>
          </cell>
          <cell r="J688">
            <v>0</v>
          </cell>
          <cell r="K688">
            <v>0</v>
          </cell>
          <cell r="L688">
            <v>2003</v>
          </cell>
          <cell r="M688" t="str">
            <v>No Trade</v>
          </cell>
          <cell r="N688" t="str">
            <v/>
          </cell>
          <cell r="O688" t="str">
            <v/>
          </cell>
          <cell r="P688" t="str">
            <v/>
          </cell>
        </row>
        <row r="689">
          <cell r="A689" t="str">
            <v>LO</v>
          </cell>
          <cell r="B689">
            <v>5</v>
          </cell>
          <cell r="C689">
            <v>3</v>
          </cell>
          <cell r="D689" t="str">
            <v>P</v>
          </cell>
          <cell r="E689">
            <v>21</v>
          </cell>
          <cell r="F689">
            <v>37727</v>
          </cell>
          <cell r="G689">
            <v>0.67</v>
          </cell>
          <cell r="H689">
            <v>0.7</v>
          </cell>
          <cell r="I689" t="str">
            <v>2          0</v>
          </cell>
          <cell r="J689">
            <v>0</v>
          </cell>
          <cell r="K689">
            <v>0</v>
          </cell>
          <cell r="L689">
            <v>2003</v>
          </cell>
          <cell r="M689" t="str">
            <v>No Trade</v>
          </cell>
          <cell r="N689" t="str">
            <v/>
          </cell>
          <cell r="O689" t="str">
            <v/>
          </cell>
          <cell r="P689" t="str">
            <v/>
          </cell>
        </row>
        <row r="690">
          <cell r="A690" t="str">
            <v>LO</v>
          </cell>
          <cell r="B690">
            <v>5</v>
          </cell>
          <cell r="C690">
            <v>3</v>
          </cell>
          <cell r="D690" t="str">
            <v>P</v>
          </cell>
          <cell r="E690">
            <v>21.5</v>
          </cell>
          <cell r="F690">
            <v>37727</v>
          </cell>
          <cell r="G690">
            <v>0.76</v>
          </cell>
          <cell r="H690">
            <v>0.8</v>
          </cell>
          <cell r="I690" t="str">
            <v>3          0</v>
          </cell>
          <cell r="J690">
            <v>0</v>
          </cell>
          <cell r="K690">
            <v>0</v>
          </cell>
          <cell r="L690">
            <v>2003</v>
          </cell>
          <cell r="M690" t="str">
            <v>No Trade</v>
          </cell>
          <cell r="N690" t="str">
            <v/>
          </cell>
          <cell r="O690" t="str">
            <v/>
          </cell>
          <cell r="P690" t="str">
            <v/>
          </cell>
        </row>
        <row r="691">
          <cell r="A691" t="str">
            <v>LO</v>
          </cell>
          <cell r="B691">
            <v>5</v>
          </cell>
          <cell r="C691">
            <v>3</v>
          </cell>
          <cell r="D691" t="str">
            <v>P</v>
          </cell>
          <cell r="E691">
            <v>22</v>
          </cell>
          <cell r="F691">
            <v>37727</v>
          </cell>
          <cell r="G691">
            <v>0.87</v>
          </cell>
          <cell r="H691">
            <v>0.9</v>
          </cell>
          <cell r="I691" t="str">
            <v>5         25</v>
          </cell>
          <cell r="J691">
            <v>0</v>
          </cell>
          <cell r="K691">
            <v>0</v>
          </cell>
          <cell r="L691">
            <v>2003</v>
          </cell>
          <cell r="M691" t="str">
            <v>No Trade</v>
          </cell>
          <cell r="N691" t="str">
            <v/>
          </cell>
          <cell r="O691" t="str">
            <v/>
          </cell>
          <cell r="P691" t="str">
            <v/>
          </cell>
        </row>
        <row r="692">
          <cell r="A692" t="str">
            <v>LO</v>
          </cell>
          <cell r="B692">
            <v>5</v>
          </cell>
          <cell r="C692">
            <v>3</v>
          </cell>
          <cell r="D692" t="str">
            <v>P</v>
          </cell>
          <cell r="E692">
            <v>22.5</v>
          </cell>
          <cell r="F692">
            <v>37727</v>
          </cell>
          <cell r="G692">
            <v>1</v>
          </cell>
          <cell r="H692">
            <v>1</v>
          </cell>
          <cell r="I692" t="str">
            <v>9          0</v>
          </cell>
          <cell r="J692">
            <v>0</v>
          </cell>
          <cell r="K692">
            <v>0</v>
          </cell>
          <cell r="L692">
            <v>2003</v>
          </cell>
          <cell r="M692" t="str">
            <v>No Trade</v>
          </cell>
          <cell r="N692" t="str">
            <v/>
          </cell>
          <cell r="O692" t="str">
            <v/>
          </cell>
          <cell r="P692" t="str">
            <v/>
          </cell>
        </row>
        <row r="693">
          <cell r="A693" t="str">
            <v>LO</v>
          </cell>
          <cell r="B693">
            <v>5</v>
          </cell>
          <cell r="C693">
            <v>3</v>
          </cell>
          <cell r="D693" t="str">
            <v>P</v>
          </cell>
          <cell r="E693">
            <v>23</v>
          </cell>
          <cell r="F693">
            <v>37727</v>
          </cell>
          <cell r="G693">
            <v>1.1299999999999999</v>
          </cell>
          <cell r="H693">
            <v>1.2</v>
          </cell>
          <cell r="I693" t="str">
            <v>4          0</v>
          </cell>
          <cell r="J693">
            <v>0</v>
          </cell>
          <cell r="K693">
            <v>0</v>
          </cell>
          <cell r="L693">
            <v>2003</v>
          </cell>
          <cell r="M693" t="str">
            <v>No Trade</v>
          </cell>
          <cell r="N693" t="str">
            <v/>
          </cell>
          <cell r="O693" t="str">
            <v/>
          </cell>
          <cell r="P693" t="str">
            <v/>
          </cell>
        </row>
        <row r="694">
          <cell r="A694" t="str">
            <v>LO</v>
          </cell>
          <cell r="B694">
            <v>5</v>
          </cell>
          <cell r="C694">
            <v>3</v>
          </cell>
          <cell r="D694" t="str">
            <v>P</v>
          </cell>
          <cell r="E694">
            <v>23.5</v>
          </cell>
          <cell r="F694">
            <v>37727</v>
          </cell>
          <cell r="G694">
            <v>1.27</v>
          </cell>
          <cell r="H694">
            <v>1.4</v>
          </cell>
          <cell r="I694" t="str">
            <v>0          0</v>
          </cell>
          <cell r="J694">
            <v>0</v>
          </cell>
          <cell r="K694">
            <v>0</v>
          </cell>
          <cell r="L694">
            <v>2003</v>
          </cell>
          <cell r="M694" t="str">
            <v>No Trade</v>
          </cell>
          <cell r="N694" t="str">
            <v/>
          </cell>
          <cell r="O694" t="str">
            <v/>
          </cell>
          <cell r="P694" t="str">
            <v/>
          </cell>
        </row>
        <row r="695">
          <cell r="A695" t="str">
            <v>LO</v>
          </cell>
          <cell r="B695">
            <v>5</v>
          </cell>
          <cell r="C695">
            <v>3</v>
          </cell>
          <cell r="D695" t="str">
            <v>C</v>
          </cell>
          <cell r="E695">
            <v>24</v>
          </cell>
          <cell r="F695">
            <v>37727</v>
          </cell>
          <cell r="G695">
            <v>3.55</v>
          </cell>
          <cell r="H695">
            <v>3.2</v>
          </cell>
          <cell r="I695" t="str">
            <v>2          0</v>
          </cell>
          <cell r="J695">
            <v>0</v>
          </cell>
          <cell r="K695">
            <v>0</v>
          </cell>
          <cell r="L695">
            <v>2003</v>
          </cell>
          <cell r="M695" t="str">
            <v>No Trade</v>
          </cell>
          <cell r="N695" t="str">
            <v/>
          </cell>
          <cell r="O695" t="str">
            <v/>
          </cell>
          <cell r="P695" t="str">
            <v/>
          </cell>
        </row>
        <row r="696">
          <cell r="A696" t="str">
            <v>LO</v>
          </cell>
          <cell r="B696">
            <v>5</v>
          </cell>
          <cell r="C696">
            <v>3</v>
          </cell>
          <cell r="D696" t="str">
            <v>P</v>
          </cell>
          <cell r="E696">
            <v>24</v>
          </cell>
          <cell r="F696">
            <v>37727</v>
          </cell>
          <cell r="G696">
            <v>1.44</v>
          </cell>
          <cell r="H696">
            <v>1.6</v>
          </cell>
          <cell r="I696" t="str">
            <v>1          0</v>
          </cell>
          <cell r="J696">
            <v>0</v>
          </cell>
          <cell r="K696">
            <v>0</v>
          </cell>
          <cell r="L696">
            <v>2003</v>
          </cell>
          <cell r="M696" t="str">
            <v>No Trade</v>
          </cell>
          <cell r="N696" t="str">
            <v/>
          </cell>
          <cell r="O696" t="str">
            <v/>
          </cell>
          <cell r="P696" t="str">
            <v/>
          </cell>
        </row>
        <row r="697">
          <cell r="A697" t="str">
            <v>LO</v>
          </cell>
          <cell r="B697">
            <v>5</v>
          </cell>
          <cell r="C697">
            <v>3</v>
          </cell>
          <cell r="D697" t="str">
            <v>C</v>
          </cell>
          <cell r="E697">
            <v>24.5</v>
          </cell>
          <cell r="F697">
            <v>37727</v>
          </cell>
          <cell r="G697">
            <v>3.25</v>
          </cell>
          <cell r="H697">
            <v>2.9</v>
          </cell>
          <cell r="I697" t="str">
            <v>3          0</v>
          </cell>
          <cell r="J697">
            <v>0</v>
          </cell>
          <cell r="K697">
            <v>0</v>
          </cell>
          <cell r="L697">
            <v>2003</v>
          </cell>
          <cell r="M697" t="str">
            <v>No Trade</v>
          </cell>
          <cell r="N697" t="str">
            <v/>
          </cell>
          <cell r="O697" t="str">
            <v/>
          </cell>
          <cell r="P697" t="str">
            <v/>
          </cell>
        </row>
        <row r="698">
          <cell r="A698" t="str">
            <v>LO</v>
          </cell>
          <cell r="B698">
            <v>5</v>
          </cell>
          <cell r="C698">
            <v>3</v>
          </cell>
          <cell r="D698" t="str">
            <v>P</v>
          </cell>
          <cell r="E698">
            <v>24.5</v>
          </cell>
          <cell r="F698">
            <v>37727</v>
          </cell>
          <cell r="G698">
            <v>1.63</v>
          </cell>
          <cell r="H698">
            <v>1.8</v>
          </cell>
          <cell r="I698" t="str">
            <v>1          0</v>
          </cell>
          <cell r="J698">
            <v>0</v>
          </cell>
          <cell r="K698">
            <v>0</v>
          </cell>
          <cell r="L698">
            <v>2003</v>
          </cell>
          <cell r="M698" t="str">
            <v>No Trade</v>
          </cell>
          <cell r="N698" t="str">
            <v/>
          </cell>
          <cell r="O698" t="str">
            <v/>
          </cell>
          <cell r="P698" t="str">
            <v/>
          </cell>
        </row>
        <row r="699">
          <cell r="A699" t="str">
            <v>LO</v>
          </cell>
          <cell r="B699">
            <v>5</v>
          </cell>
          <cell r="C699">
            <v>3</v>
          </cell>
          <cell r="D699" t="str">
            <v>C</v>
          </cell>
          <cell r="E699">
            <v>25</v>
          </cell>
          <cell r="F699">
            <v>37727</v>
          </cell>
          <cell r="G699">
            <v>2.95</v>
          </cell>
          <cell r="H699">
            <v>2.6</v>
          </cell>
          <cell r="I699" t="str">
            <v>5          0</v>
          </cell>
          <cell r="J699">
            <v>0</v>
          </cell>
          <cell r="K699">
            <v>0</v>
          </cell>
          <cell r="L699">
            <v>2003</v>
          </cell>
          <cell r="M699" t="str">
            <v>No Trade</v>
          </cell>
          <cell r="N699" t="str">
            <v/>
          </cell>
          <cell r="O699" t="str">
            <v/>
          </cell>
          <cell r="P699" t="str">
            <v/>
          </cell>
        </row>
        <row r="700">
          <cell r="A700" t="str">
            <v>LO</v>
          </cell>
          <cell r="B700">
            <v>5</v>
          </cell>
          <cell r="C700">
            <v>3</v>
          </cell>
          <cell r="D700" t="str">
            <v>P</v>
          </cell>
          <cell r="E700">
            <v>25</v>
          </cell>
          <cell r="F700">
            <v>37727</v>
          </cell>
          <cell r="G700">
            <v>1.82</v>
          </cell>
          <cell r="H700">
            <v>2</v>
          </cell>
          <cell r="I700" t="str">
            <v>2          0</v>
          </cell>
          <cell r="J700">
            <v>0</v>
          </cell>
          <cell r="K700">
            <v>0</v>
          </cell>
          <cell r="L700">
            <v>2003</v>
          </cell>
          <cell r="M700" t="str">
            <v>No Trade</v>
          </cell>
          <cell r="N700" t="str">
            <v/>
          </cell>
          <cell r="O700" t="str">
            <v/>
          </cell>
          <cell r="P700" t="str">
            <v/>
          </cell>
        </row>
        <row r="701">
          <cell r="A701" t="str">
            <v>LO</v>
          </cell>
          <cell r="B701">
            <v>5</v>
          </cell>
          <cell r="C701">
            <v>3</v>
          </cell>
          <cell r="D701" t="str">
            <v>C</v>
          </cell>
          <cell r="E701">
            <v>25.5</v>
          </cell>
          <cell r="F701">
            <v>37727</v>
          </cell>
          <cell r="G701">
            <v>2.66</v>
          </cell>
          <cell r="H701">
            <v>2.2999999999999998</v>
          </cell>
          <cell r="I701" t="str">
            <v>7          0</v>
          </cell>
          <cell r="J701">
            <v>0</v>
          </cell>
          <cell r="K701">
            <v>0</v>
          </cell>
          <cell r="L701">
            <v>2003</v>
          </cell>
          <cell r="M701" t="str">
            <v>No Trade</v>
          </cell>
          <cell r="N701" t="str">
            <v/>
          </cell>
          <cell r="O701" t="str">
            <v/>
          </cell>
          <cell r="P701" t="str">
            <v/>
          </cell>
        </row>
        <row r="702">
          <cell r="A702" t="str">
            <v>LO</v>
          </cell>
          <cell r="B702">
            <v>5</v>
          </cell>
          <cell r="C702">
            <v>3</v>
          </cell>
          <cell r="D702" t="str">
            <v>P</v>
          </cell>
          <cell r="E702">
            <v>25.5</v>
          </cell>
          <cell r="F702">
            <v>37727</v>
          </cell>
          <cell r="G702">
            <v>2.02</v>
          </cell>
          <cell r="H702">
            <v>2.2000000000000002</v>
          </cell>
          <cell r="I702" t="str">
            <v>4          0</v>
          </cell>
          <cell r="J702">
            <v>0</v>
          </cell>
          <cell r="K702">
            <v>0</v>
          </cell>
          <cell r="L702">
            <v>2003</v>
          </cell>
          <cell r="M702" t="str">
            <v>No Trade</v>
          </cell>
          <cell r="N702" t="str">
            <v/>
          </cell>
          <cell r="O702" t="str">
            <v/>
          </cell>
          <cell r="P702" t="str">
            <v/>
          </cell>
        </row>
        <row r="703">
          <cell r="A703" t="str">
            <v>LO</v>
          </cell>
          <cell r="B703">
            <v>5</v>
          </cell>
          <cell r="C703">
            <v>3</v>
          </cell>
          <cell r="D703" t="str">
            <v>C</v>
          </cell>
          <cell r="E703">
            <v>26</v>
          </cell>
          <cell r="F703">
            <v>37727</v>
          </cell>
          <cell r="G703">
            <v>2.39</v>
          </cell>
          <cell r="H703">
            <v>2</v>
          </cell>
          <cell r="I703" t="str">
            <v>6          0</v>
          </cell>
          <cell r="J703">
            <v>0</v>
          </cell>
          <cell r="K703">
            <v>0</v>
          </cell>
          <cell r="L703">
            <v>2003</v>
          </cell>
          <cell r="M703" t="str">
            <v>No Trade</v>
          </cell>
          <cell r="N703" t="str">
            <v/>
          </cell>
          <cell r="O703" t="str">
            <v/>
          </cell>
          <cell r="P703" t="str">
            <v/>
          </cell>
        </row>
        <row r="704">
          <cell r="A704" t="str">
            <v>LO</v>
          </cell>
          <cell r="B704">
            <v>5</v>
          </cell>
          <cell r="C704">
            <v>3</v>
          </cell>
          <cell r="D704" t="str">
            <v>P</v>
          </cell>
          <cell r="E704">
            <v>26</v>
          </cell>
          <cell r="F704">
            <v>37727</v>
          </cell>
          <cell r="G704">
            <v>2.25</v>
          </cell>
          <cell r="H704">
            <v>2.4</v>
          </cell>
          <cell r="I704" t="str">
            <v>3          0</v>
          </cell>
          <cell r="J704">
            <v>0</v>
          </cell>
          <cell r="K704">
            <v>0</v>
          </cell>
          <cell r="L704">
            <v>2003</v>
          </cell>
          <cell r="M704" t="str">
            <v>No Trade</v>
          </cell>
          <cell r="N704" t="str">
            <v/>
          </cell>
          <cell r="O704" t="str">
            <v/>
          </cell>
          <cell r="P704" t="str">
            <v/>
          </cell>
        </row>
        <row r="705">
          <cell r="A705" t="str">
            <v>LO</v>
          </cell>
          <cell r="B705">
            <v>5</v>
          </cell>
          <cell r="C705">
            <v>3</v>
          </cell>
          <cell r="D705" t="str">
            <v>C</v>
          </cell>
          <cell r="E705">
            <v>26.5</v>
          </cell>
          <cell r="F705">
            <v>37727</v>
          </cell>
          <cell r="G705">
            <v>2.15</v>
          </cell>
          <cell r="H705">
            <v>1.8</v>
          </cell>
          <cell r="I705" t="str">
            <v>4          0</v>
          </cell>
          <cell r="J705">
            <v>0</v>
          </cell>
          <cell r="K705">
            <v>0</v>
          </cell>
          <cell r="L705">
            <v>2003</v>
          </cell>
          <cell r="M705" t="str">
            <v>No Trade</v>
          </cell>
          <cell r="N705" t="str">
            <v/>
          </cell>
          <cell r="O705" t="str">
            <v/>
          </cell>
          <cell r="P705" t="str">
            <v/>
          </cell>
        </row>
        <row r="706">
          <cell r="A706" t="str">
            <v>LO</v>
          </cell>
          <cell r="B706">
            <v>5</v>
          </cell>
          <cell r="C706">
            <v>3</v>
          </cell>
          <cell r="D706" t="str">
            <v>P</v>
          </cell>
          <cell r="E706">
            <v>26.5</v>
          </cell>
          <cell r="F706">
            <v>37727</v>
          </cell>
          <cell r="G706">
            <v>2.5099999999999998</v>
          </cell>
          <cell r="H706">
            <v>2.7</v>
          </cell>
          <cell r="I706" t="str">
            <v>1          0</v>
          </cell>
          <cell r="J706">
            <v>0</v>
          </cell>
          <cell r="K706">
            <v>0</v>
          </cell>
          <cell r="L706">
            <v>2003</v>
          </cell>
          <cell r="M706" t="str">
            <v>No Trade</v>
          </cell>
          <cell r="N706" t="str">
            <v/>
          </cell>
          <cell r="O706" t="str">
            <v/>
          </cell>
          <cell r="P706" t="str">
            <v/>
          </cell>
        </row>
        <row r="707">
          <cell r="A707" t="str">
            <v>LO</v>
          </cell>
          <cell r="B707">
            <v>5</v>
          </cell>
          <cell r="C707">
            <v>3</v>
          </cell>
          <cell r="D707" t="str">
            <v>C</v>
          </cell>
          <cell r="E707">
            <v>27</v>
          </cell>
          <cell r="F707">
            <v>37727</v>
          </cell>
          <cell r="G707">
            <v>1.92</v>
          </cell>
          <cell r="H707">
            <v>1.6</v>
          </cell>
          <cell r="I707" t="str">
            <v>5          0</v>
          </cell>
          <cell r="J707">
            <v>0</v>
          </cell>
          <cell r="K707">
            <v>0</v>
          </cell>
          <cell r="L707">
            <v>2003</v>
          </cell>
          <cell r="M707" t="str">
            <v>No Trade</v>
          </cell>
          <cell r="N707" t="str">
            <v/>
          </cell>
          <cell r="O707" t="str">
            <v/>
          </cell>
          <cell r="P707" t="str">
            <v/>
          </cell>
        </row>
        <row r="708">
          <cell r="A708" t="str">
            <v>LO</v>
          </cell>
          <cell r="B708">
            <v>5</v>
          </cell>
          <cell r="C708">
            <v>3</v>
          </cell>
          <cell r="D708" t="str">
            <v>P</v>
          </cell>
          <cell r="E708">
            <v>27</v>
          </cell>
          <cell r="F708">
            <v>37727</v>
          </cell>
          <cell r="G708">
            <v>2.78</v>
          </cell>
          <cell r="H708">
            <v>3</v>
          </cell>
          <cell r="I708" t="str">
            <v>1          0</v>
          </cell>
          <cell r="J708">
            <v>0</v>
          </cell>
          <cell r="K708">
            <v>0</v>
          </cell>
          <cell r="L708">
            <v>2003</v>
          </cell>
          <cell r="M708" t="str">
            <v>No Trade</v>
          </cell>
          <cell r="N708" t="str">
            <v/>
          </cell>
          <cell r="O708" t="str">
            <v/>
          </cell>
          <cell r="P708" t="str">
            <v/>
          </cell>
        </row>
        <row r="709">
          <cell r="A709" t="str">
            <v>LO</v>
          </cell>
          <cell r="B709">
            <v>5</v>
          </cell>
          <cell r="C709">
            <v>3</v>
          </cell>
          <cell r="D709" t="str">
            <v>C</v>
          </cell>
          <cell r="E709">
            <v>27.5</v>
          </cell>
          <cell r="F709">
            <v>37727</v>
          </cell>
          <cell r="G709">
            <v>1.73</v>
          </cell>
          <cell r="H709">
            <v>1.4</v>
          </cell>
          <cell r="I709" t="str">
            <v>7          0</v>
          </cell>
          <cell r="J709">
            <v>0</v>
          </cell>
          <cell r="K709">
            <v>0</v>
          </cell>
          <cell r="L709">
            <v>2003</v>
          </cell>
          <cell r="M709" t="str">
            <v>No Trade</v>
          </cell>
          <cell r="N709" t="str">
            <v/>
          </cell>
          <cell r="O709" t="str">
            <v/>
          </cell>
          <cell r="P709" t="str">
            <v/>
          </cell>
        </row>
        <row r="710">
          <cell r="A710" t="str">
            <v>LO</v>
          </cell>
          <cell r="B710">
            <v>5</v>
          </cell>
          <cell r="C710">
            <v>3</v>
          </cell>
          <cell r="D710" t="str">
            <v>P</v>
          </cell>
          <cell r="E710">
            <v>27.5</v>
          </cell>
          <cell r="F710">
            <v>37727</v>
          </cell>
          <cell r="G710">
            <v>2.4500000000000002</v>
          </cell>
          <cell r="H710">
            <v>2.4</v>
          </cell>
          <cell r="I710" t="str">
            <v>5          0</v>
          </cell>
          <cell r="J710">
            <v>0</v>
          </cell>
          <cell r="K710">
            <v>0</v>
          </cell>
          <cell r="L710">
            <v>2003</v>
          </cell>
          <cell r="M710" t="str">
            <v>No Trade</v>
          </cell>
          <cell r="N710" t="str">
            <v/>
          </cell>
          <cell r="O710" t="str">
            <v/>
          </cell>
          <cell r="P710" t="str">
            <v/>
          </cell>
        </row>
        <row r="711">
          <cell r="A711" t="str">
            <v>LO</v>
          </cell>
          <cell r="B711">
            <v>5</v>
          </cell>
          <cell r="C711">
            <v>3</v>
          </cell>
          <cell r="D711" t="str">
            <v>C</v>
          </cell>
          <cell r="E711">
            <v>28</v>
          </cell>
          <cell r="F711">
            <v>37727</v>
          </cell>
          <cell r="G711">
            <v>1.54</v>
          </cell>
          <cell r="H711">
            <v>1.3</v>
          </cell>
          <cell r="I711" t="str">
            <v>1          1</v>
          </cell>
          <cell r="J711">
            <v>1.52</v>
          </cell>
          <cell r="K711">
            <v>1.52</v>
          </cell>
          <cell r="L711">
            <v>2003</v>
          </cell>
          <cell r="M711" t="str">
            <v>No Trade</v>
          </cell>
          <cell r="N711" t="str">
            <v/>
          </cell>
          <cell r="O711" t="str">
            <v/>
          </cell>
          <cell r="P711" t="str">
            <v/>
          </cell>
        </row>
        <row r="712">
          <cell r="A712" t="str">
            <v>LO</v>
          </cell>
          <cell r="B712">
            <v>5</v>
          </cell>
          <cell r="C712">
            <v>3</v>
          </cell>
          <cell r="D712" t="str">
            <v>P</v>
          </cell>
          <cell r="E712">
            <v>28</v>
          </cell>
          <cell r="F712">
            <v>37727</v>
          </cell>
          <cell r="G712">
            <v>3.38</v>
          </cell>
          <cell r="H712">
            <v>3.6</v>
          </cell>
          <cell r="I712" t="str">
            <v>5          0</v>
          </cell>
          <cell r="J712">
            <v>0</v>
          </cell>
          <cell r="K712">
            <v>0</v>
          </cell>
          <cell r="L712">
            <v>2003</v>
          </cell>
          <cell r="M712" t="str">
            <v>No Trade</v>
          </cell>
          <cell r="N712" t="str">
            <v/>
          </cell>
          <cell r="O712" t="str">
            <v/>
          </cell>
          <cell r="P712" t="str">
            <v/>
          </cell>
        </row>
        <row r="713">
          <cell r="A713" t="str">
            <v>LO</v>
          </cell>
          <cell r="B713">
            <v>5</v>
          </cell>
          <cell r="C713">
            <v>3</v>
          </cell>
          <cell r="D713" t="str">
            <v>C</v>
          </cell>
          <cell r="E713">
            <v>28.5</v>
          </cell>
          <cell r="F713">
            <v>37727</v>
          </cell>
          <cell r="G713">
            <v>1.37</v>
          </cell>
          <cell r="H713">
            <v>1.1000000000000001</v>
          </cell>
          <cell r="I713" t="str">
            <v>6          2</v>
          </cell>
          <cell r="J713">
            <v>1.4</v>
          </cell>
          <cell r="K713">
            <v>1.4</v>
          </cell>
          <cell r="L713">
            <v>2003</v>
          </cell>
          <cell r="M713" t="str">
            <v>No Trade</v>
          </cell>
          <cell r="N713" t="str">
            <v/>
          </cell>
          <cell r="O713" t="str">
            <v/>
          </cell>
          <cell r="P713" t="str">
            <v/>
          </cell>
        </row>
        <row r="714">
          <cell r="A714" t="str">
            <v>LO</v>
          </cell>
          <cell r="B714">
            <v>5</v>
          </cell>
          <cell r="C714">
            <v>3</v>
          </cell>
          <cell r="D714" t="str">
            <v>C</v>
          </cell>
          <cell r="E714">
            <v>29</v>
          </cell>
          <cell r="F714">
            <v>37727</v>
          </cell>
          <cell r="G714">
            <v>1.23</v>
          </cell>
          <cell r="H714">
            <v>1</v>
          </cell>
          <cell r="I714" t="str">
            <v>2          0</v>
          </cell>
          <cell r="J714">
            <v>0</v>
          </cell>
          <cell r="K714">
            <v>0</v>
          </cell>
          <cell r="L714">
            <v>2003</v>
          </cell>
          <cell r="M714" t="str">
            <v>No Trade</v>
          </cell>
          <cell r="N714" t="str">
            <v/>
          </cell>
          <cell r="O714" t="str">
            <v/>
          </cell>
          <cell r="P714" t="str">
            <v/>
          </cell>
        </row>
        <row r="715">
          <cell r="A715" t="str">
            <v>LO</v>
          </cell>
          <cell r="B715">
            <v>5</v>
          </cell>
          <cell r="C715">
            <v>3</v>
          </cell>
          <cell r="D715" t="str">
            <v>P</v>
          </cell>
          <cell r="E715">
            <v>29</v>
          </cell>
          <cell r="F715">
            <v>37727</v>
          </cell>
          <cell r="G715">
            <v>5.59</v>
          </cell>
          <cell r="H715">
            <v>5.5</v>
          </cell>
          <cell r="I715" t="str">
            <v>9          0</v>
          </cell>
          <cell r="J715">
            <v>0</v>
          </cell>
          <cell r="K715">
            <v>0</v>
          </cell>
          <cell r="L715">
            <v>2003</v>
          </cell>
          <cell r="M715" t="str">
            <v>No Trade</v>
          </cell>
          <cell r="N715" t="str">
            <v/>
          </cell>
          <cell r="O715" t="str">
            <v/>
          </cell>
          <cell r="P715" t="str">
            <v/>
          </cell>
        </row>
        <row r="716">
          <cell r="A716" t="str">
            <v>LO</v>
          </cell>
          <cell r="B716">
            <v>5</v>
          </cell>
          <cell r="C716">
            <v>3</v>
          </cell>
          <cell r="D716" t="str">
            <v>C</v>
          </cell>
          <cell r="E716">
            <v>29.5</v>
          </cell>
          <cell r="F716">
            <v>37727</v>
          </cell>
          <cell r="G716">
            <v>1.0900000000000001</v>
          </cell>
          <cell r="H716">
            <v>0.9</v>
          </cell>
          <cell r="I716" t="str">
            <v>0          0</v>
          </cell>
          <cell r="J716">
            <v>0</v>
          </cell>
          <cell r="K716">
            <v>0</v>
          </cell>
          <cell r="L716">
            <v>2003</v>
          </cell>
          <cell r="M716" t="str">
            <v>No Trade</v>
          </cell>
          <cell r="N716" t="str">
            <v/>
          </cell>
          <cell r="O716" t="str">
            <v/>
          </cell>
          <cell r="P716" t="str">
            <v/>
          </cell>
        </row>
        <row r="717">
          <cell r="A717" t="str">
            <v>LO</v>
          </cell>
          <cell r="B717">
            <v>5</v>
          </cell>
          <cell r="C717">
            <v>3</v>
          </cell>
          <cell r="D717" t="str">
            <v>C</v>
          </cell>
          <cell r="E717">
            <v>30</v>
          </cell>
          <cell r="F717">
            <v>37727</v>
          </cell>
          <cell r="G717">
            <v>0.96</v>
          </cell>
          <cell r="H717">
            <v>0.7</v>
          </cell>
          <cell r="I717" t="str">
            <v>9         25</v>
          </cell>
          <cell r="J717">
            <v>0</v>
          </cell>
          <cell r="K717">
            <v>0</v>
          </cell>
          <cell r="L717">
            <v>2003</v>
          </cell>
          <cell r="M717" t="str">
            <v>No Trade</v>
          </cell>
          <cell r="N717" t="str">
            <v/>
          </cell>
          <cell r="O717" t="str">
            <v/>
          </cell>
          <cell r="P717" t="str">
            <v/>
          </cell>
        </row>
        <row r="718">
          <cell r="A718" t="str">
            <v>LO</v>
          </cell>
          <cell r="B718">
            <v>5</v>
          </cell>
          <cell r="C718">
            <v>3</v>
          </cell>
          <cell r="D718" t="str">
            <v>P</v>
          </cell>
          <cell r="E718">
            <v>30</v>
          </cell>
          <cell r="F718">
            <v>37727</v>
          </cell>
          <cell r="G718">
            <v>5.44</v>
          </cell>
          <cell r="H718">
            <v>5.4</v>
          </cell>
          <cell r="I718" t="str">
            <v>4          0</v>
          </cell>
          <cell r="J718">
            <v>0</v>
          </cell>
          <cell r="K718">
            <v>0</v>
          </cell>
          <cell r="L718">
            <v>2003</v>
          </cell>
          <cell r="M718" t="str">
            <v>No Trade</v>
          </cell>
          <cell r="N718" t="str">
            <v/>
          </cell>
          <cell r="O718" t="str">
            <v/>
          </cell>
          <cell r="P718" t="str">
            <v/>
          </cell>
        </row>
        <row r="719">
          <cell r="A719" t="str">
            <v>LO</v>
          </cell>
          <cell r="B719">
            <v>5</v>
          </cell>
          <cell r="C719">
            <v>3</v>
          </cell>
          <cell r="D719" t="str">
            <v>C</v>
          </cell>
          <cell r="E719">
            <v>30.5</v>
          </cell>
          <cell r="F719">
            <v>37727</v>
          </cell>
          <cell r="G719">
            <v>0.85</v>
          </cell>
          <cell r="H719">
            <v>0.6</v>
          </cell>
          <cell r="I719" t="str">
            <v>9          3</v>
          </cell>
          <cell r="J719">
            <v>0.86</v>
          </cell>
          <cell r="K719">
            <v>0.86</v>
          </cell>
          <cell r="L719">
            <v>2003</v>
          </cell>
          <cell r="M719" t="str">
            <v>No Trade</v>
          </cell>
          <cell r="N719" t="str">
            <v/>
          </cell>
          <cell r="O719" t="str">
            <v/>
          </cell>
          <cell r="P719" t="str">
            <v/>
          </cell>
        </row>
        <row r="720">
          <cell r="A720" t="str">
            <v>LO</v>
          </cell>
          <cell r="B720">
            <v>5</v>
          </cell>
          <cell r="C720">
            <v>3</v>
          </cell>
          <cell r="D720" t="str">
            <v>P</v>
          </cell>
          <cell r="E720">
            <v>30.5</v>
          </cell>
          <cell r="F720">
            <v>37727</v>
          </cell>
          <cell r="G720">
            <v>5.84</v>
          </cell>
          <cell r="H720">
            <v>5.8</v>
          </cell>
          <cell r="I720" t="str">
            <v>4          0</v>
          </cell>
          <cell r="J720">
            <v>0</v>
          </cell>
          <cell r="K720">
            <v>0</v>
          </cell>
          <cell r="L720">
            <v>2003</v>
          </cell>
          <cell r="M720" t="str">
            <v>No Trade</v>
          </cell>
          <cell r="N720" t="str">
            <v/>
          </cell>
          <cell r="O720" t="str">
            <v/>
          </cell>
          <cell r="P720" t="str">
            <v/>
          </cell>
        </row>
        <row r="721">
          <cell r="A721" t="str">
            <v>LO</v>
          </cell>
          <cell r="B721">
            <v>5</v>
          </cell>
          <cell r="C721">
            <v>3</v>
          </cell>
          <cell r="D721" t="str">
            <v>C</v>
          </cell>
          <cell r="E721">
            <v>31</v>
          </cell>
          <cell r="F721">
            <v>37727</v>
          </cell>
          <cell r="G721">
            <v>0.76</v>
          </cell>
          <cell r="H721">
            <v>0.6</v>
          </cell>
          <cell r="I721" t="str">
            <v>0          0</v>
          </cell>
          <cell r="J721">
            <v>0</v>
          </cell>
          <cell r="K721">
            <v>0</v>
          </cell>
          <cell r="L721">
            <v>2003</v>
          </cell>
          <cell r="M721" t="str">
            <v>No Trade</v>
          </cell>
          <cell r="N721" t="str">
            <v/>
          </cell>
          <cell r="O721" t="str">
            <v/>
          </cell>
          <cell r="P721" t="str">
            <v/>
          </cell>
        </row>
        <row r="722">
          <cell r="A722" t="str">
            <v>LO</v>
          </cell>
          <cell r="B722">
            <v>5</v>
          </cell>
          <cell r="C722">
            <v>3</v>
          </cell>
          <cell r="D722" t="str">
            <v>C</v>
          </cell>
          <cell r="E722">
            <v>31.5</v>
          </cell>
          <cell r="F722">
            <v>37727</v>
          </cell>
          <cell r="G722">
            <v>0.67</v>
          </cell>
          <cell r="H722">
            <v>0.5</v>
          </cell>
          <cell r="I722" t="str">
            <v>3          0</v>
          </cell>
          <cell r="J722">
            <v>0</v>
          </cell>
          <cell r="K722">
            <v>0</v>
          </cell>
          <cell r="L722">
            <v>2003</v>
          </cell>
          <cell r="M722" t="str">
            <v>No Trade</v>
          </cell>
          <cell r="N722" t="str">
            <v/>
          </cell>
          <cell r="O722" t="str">
            <v/>
          </cell>
          <cell r="P722" t="str">
            <v/>
          </cell>
        </row>
        <row r="723">
          <cell r="A723" t="str">
            <v>LO</v>
          </cell>
          <cell r="B723">
            <v>5</v>
          </cell>
          <cell r="C723">
            <v>3</v>
          </cell>
          <cell r="D723" t="str">
            <v>C</v>
          </cell>
          <cell r="E723">
            <v>32</v>
          </cell>
          <cell r="F723">
            <v>37727</v>
          </cell>
          <cell r="G723">
            <v>0.57999999999999996</v>
          </cell>
          <cell r="H723">
            <v>0.4</v>
          </cell>
          <cell r="I723" t="str">
            <v>7          0</v>
          </cell>
          <cell r="J723">
            <v>0</v>
          </cell>
          <cell r="K723">
            <v>0</v>
          </cell>
          <cell r="L723">
            <v>2003</v>
          </cell>
          <cell r="M723" t="str">
            <v>No Trade</v>
          </cell>
          <cell r="N723" t="str">
            <v/>
          </cell>
          <cell r="O723" t="str">
            <v/>
          </cell>
          <cell r="P723" t="str">
            <v/>
          </cell>
        </row>
        <row r="724">
          <cell r="A724" t="str">
            <v>LO</v>
          </cell>
          <cell r="B724">
            <v>5</v>
          </cell>
          <cell r="C724">
            <v>3</v>
          </cell>
          <cell r="D724" t="str">
            <v>C</v>
          </cell>
          <cell r="E724">
            <v>32.5</v>
          </cell>
          <cell r="F724">
            <v>37727</v>
          </cell>
          <cell r="G724">
            <v>0.51</v>
          </cell>
          <cell r="H724">
            <v>0.4</v>
          </cell>
          <cell r="I724" t="str">
            <v>2          0</v>
          </cell>
          <cell r="J724">
            <v>0</v>
          </cell>
          <cell r="K724">
            <v>0</v>
          </cell>
          <cell r="L724">
            <v>2003</v>
          </cell>
          <cell r="M724" t="str">
            <v>No Trade</v>
          </cell>
          <cell r="N724" t="str">
            <v/>
          </cell>
          <cell r="O724" t="str">
            <v/>
          </cell>
          <cell r="P724" t="str">
            <v/>
          </cell>
        </row>
        <row r="725">
          <cell r="A725" t="str">
            <v>LO</v>
          </cell>
          <cell r="B725">
            <v>5</v>
          </cell>
          <cell r="C725">
            <v>3</v>
          </cell>
          <cell r="D725" t="str">
            <v>C</v>
          </cell>
          <cell r="E725">
            <v>33</v>
          </cell>
          <cell r="F725">
            <v>37727</v>
          </cell>
          <cell r="G725">
            <v>0.46</v>
          </cell>
          <cell r="H725">
            <v>0.3</v>
          </cell>
          <cell r="I725" t="str">
            <v>8          0</v>
          </cell>
          <cell r="J725">
            <v>0</v>
          </cell>
          <cell r="K725">
            <v>0</v>
          </cell>
          <cell r="L725">
            <v>2003</v>
          </cell>
          <cell r="M725" t="str">
            <v>No Trade</v>
          </cell>
          <cell r="N725" t="str">
            <v/>
          </cell>
          <cell r="O725" t="str">
            <v/>
          </cell>
          <cell r="P725" t="str">
            <v/>
          </cell>
        </row>
        <row r="726">
          <cell r="A726" t="str">
            <v>LO</v>
          </cell>
          <cell r="B726">
            <v>5</v>
          </cell>
          <cell r="C726">
            <v>3</v>
          </cell>
          <cell r="D726" t="str">
            <v>C</v>
          </cell>
          <cell r="E726">
            <v>34</v>
          </cell>
          <cell r="F726">
            <v>37727</v>
          </cell>
          <cell r="G726">
            <v>0.4</v>
          </cell>
          <cell r="H726">
            <v>0.3</v>
          </cell>
          <cell r="I726" t="str">
            <v>3        250</v>
          </cell>
          <cell r="J726">
            <v>0.37</v>
          </cell>
          <cell r="K726">
            <v>0.37</v>
          </cell>
          <cell r="L726">
            <v>2003</v>
          </cell>
          <cell r="M726" t="str">
            <v>No Trade</v>
          </cell>
          <cell r="N726" t="str">
            <v/>
          </cell>
          <cell r="O726" t="str">
            <v/>
          </cell>
          <cell r="P726" t="str">
            <v/>
          </cell>
        </row>
        <row r="727">
          <cell r="A727" t="str">
            <v>LO</v>
          </cell>
          <cell r="B727">
            <v>5</v>
          </cell>
          <cell r="C727">
            <v>3</v>
          </cell>
          <cell r="D727" t="str">
            <v>C</v>
          </cell>
          <cell r="E727">
            <v>35</v>
          </cell>
          <cell r="F727">
            <v>37727</v>
          </cell>
          <cell r="G727">
            <v>0.32</v>
          </cell>
          <cell r="H727">
            <v>0.2</v>
          </cell>
          <cell r="I727" t="str">
            <v>6          0</v>
          </cell>
          <cell r="J727">
            <v>0</v>
          </cell>
          <cell r="K727">
            <v>0</v>
          </cell>
          <cell r="L727">
            <v>2003</v>
          </cell>
          <cell r="M727" t="str">
            <v>No Trade</v>
          </cell>
          <cell r="N727" t="str">
            <v/>
          </cell>
          <cell r="O727" t="str">
            <v/>
          </cell>
          <cell r="P727" t="str">
            <v/>
          </cell>
        </row>
        <row r="728">
          <cell r="A728" t="str">
            <v>LO</v>
          </cell>
          <cell r="B728">
            <v>5</v>
          </cell>
          <cell r="C728">
            <v>3</v>
          </cell>
          <cell r="D728" t="str">
            <v>C</v>
          </cell>
          <cell r="E728">
            <v>40</v>
          </cell>
          <cell r="F728">
            <v>37727</v>
          </cell>
          <cell r="G728">
            <v>0.14000000000000001</v>
          </cell>
          <cell r="H728">
            <v>0.1</v>
          </cell>
          <cell r="I728" t="str">
            <v>0          1</v>
          </cell>
          <cell r="J728">
            <v>0.15</v>
          </cell>
          <cell r="K728">
            <v>0.15</v>
          </cell>
          <cell r="L728">
            <v>2003</v>
          </cell>
          <cell r="M728" t="str">
            <v>No Trade</v>
          </cell>
          <cell r="N728" t="str">
            <v/>
          </cell>
          <cell r="O728" t="str">
            <v/>
          </cell>
          <cell r="P728" t="str">
            <v/>
          </cell>
        </row>
        <row r="729">
          <cell r="A729" t="str">
            <v>LO</v>
          </cell>
          <cell r="B729">
            <v>5</v>
          </cell>
          <cell r="C729">
            <v>3</v>
          </cell>
          <cell r="D729" t="str">
            <v>C</v>
          </cell>
          <cell r="E729">
            <v>50</v>
          </cell>
          <cell r="F729">
            <v>37727</v>
          </cell>
          <cell r="G729">
            <v>0.08</v>
          </cell>
          <cell r="H729">
            <v>0</v>
          </cell>
          <cell r="I729" t="str">
            <v>6          0</v>
          </cell>
          <cell r="J729">
            <v>0</v>
          </cell>
          <cell r="K729">
            <v>0</v>
          </cell>
          <cell r="L729">
            <v>2003</v>
          </cell>
          <cell r="M729" t="str">
            <v>No Trade</v>
          </cell>
          <cell r="N729" t="str">
            <v/>
          </cell>
          <cell r="O729" t="str">
            <v/>
          </cell>
          <cell r="P729" t="str">
            <v/>
          </cell>
        </row>
        <row r="730">
          <cell r="A730" t="str">
            <v>LO</v>
          </cell>
          <cell r="B730">
            <v>6</v>
          </cell>
          <cell r="C730">
            <v>3</v>
          </cell>
          <cell r="D730" t="str">
            <v>C</v>
          </cell>
          <cell r="E730">
            <v>2.5</v>
          </cell>
          <cell r="F730">
            <v>37756</v>
          </cell>
          <cell r="G730">
            <v>0</v>
          </cell>
          <cell r="H730">
            <v>0</v>
          </cell>
          <cell r="I730" t="str">
            <v>0          0</v>
          </cell>
          <cell r="J730">
            <v>0</v>
          </cell>
          <cell r="K730">
            <v>0</v>
          </cell>
          <cell r="L730">
            <v>2003</v>
          </cell>
          <cell r="M730" t="str">
            <v>No Trade</v>
          </cell>
          <cell r="N730" t="str">
            <v/>
          </cell>
          <cell r="O730" t="str">
            <v/>
          </cell>
          <cell r="P730" t="str">
            <v/>
          </cell>
        </row>
        <row r="731">
          <cell r="A731" t="str">
            <v>LO</v>
          </cell>
          <cell r="B731">
            <v>6</v>
          </cell>
          <cell r="C731">
            <v>3</v>
          </cell>
          <cell r="D731" t="str">
            <v>P</v>
          </cell>
          <cell r="E731">
            <v>2.5</v>
          </cell>
          <cell r="F731">
            <v>37756</v>
          </cell>
          <cell r="G731">
            <v>0</v>
          </cell>
          <cell r="H731">
            <v>0</v>
          </cell>
          <cell r="I731" t="str">
            <v>0          0</v>
          </cell>
          <cell r="J731">
            <v>0</v>
          </cell>
          <cell r="K731">
            <v>0</v>
          </cell>
          <cell r="L731">
            <v>2003</v>
          </cell>
          <cell r="M731" t="str">
            <v>No Trade</v>
          </cell>
          <cell r="N731" t="str">
            <v/>
          </cell>
          <cell r="O731" t="str">
            <v/>
          </cell>
          <cell r="P731" t="str">
            <v/>
          </cell>
        </row>
        <row r="732">
          <cell r="A732" t="str">
            <v>LO</v>
          </cell>
          <cell r="B732">
            <v>6</v>
          </cell>
          <cell r="C732">
            <v>3</v>
          </cell>
          <cell r="D732" t="str">
            <v>P</v>
          </cell>
          <cell r="E732">
            <v>10</v>
          </cell>
          <cell r="F732">
            <v>37756</v>
          </cell>
          <cell r="G732">
            <v>0</v>
          </cell>
          <cell r="H732">
            <v>0</v>
          </cell>
          <cell r="I732" t="str">
            <v>0          0</v>
          </cell>
          <cell r="J732">
            <v>0</v>
          </cell>
          <cell r="K732">
            <v>0</v>
          </cell>
          <cell r="L732">
            <v>2003</v>
          </cell>
          <cell r="M732" t="str">
            <v>No Trade</v>
          </cell>
          <cell r="N732" t="str">
            <v/>
          </cell>
          <cell r="O732" t="str">
            <v/>
          </cell>
          <cell r="P732" t="str">
            <v/>
          </cell>
        </row>
        <row r="733">
          <cell r="A733" t="str">
            <v>LO</v>
          </cell>
          <cell r="B733">
            <v>6</v>
          </cell>
          <cell r="C733">
            <v>3</v>
          </cell>
          <cell r="D733" t="str">
            <v>P</v>
          </cell>
          <cell r="E733">
            <v>13</v>
          </cell>
          <cell r="F733">
            <v>37756</v>
          </cell>
          <cell r="G733">
            <v>0.03</v>
          </cell>
          <cell r="H733">
            <v>0</v>
          </cell>
          <cell r="I733" t="str">
            <v>3          0</v>
          </cell>
          <cell r="J733">
            <v>0</v>
          </cell>
          <cell r="K733">
            <v>0</v>
          </cell>
          <cell r="L733">
            <v>2003</v>
          </cell>
          <cell r="M733" t="str">
            <v>No Trade</v>
          </cell>
          <cell r="N733" t="str">
            <v/>
          </cell>
          <cell r="O733" t="str">
            <v/>
          </cell>
          <cell r="P733" t="str">
            <v/>
          </cell>
        </row>
        <row r="734">
          <cell r="A734" t="str">
            <v>LO</v>
          </cell>
          <cell r="B734">
            <v>6</v>
          </cell>
          <cell r="C734">
            <v>3</v>
          </cell>
          <cell r="D734" t="str">
            <v>P</v>
          </cell>
          <cell r="E734">
            <v>14</v>
          </cell>
          <cell r="F734">
            <v>37756</v>
          </cell>
          <cell r="G734">
            <v>0.06</v>
          </cell>
          <cell r="H734">
            <v>0</v>
          </cell>
          <cell r="I734" t="str">
            <v>6          0</v>
          </cell>
          <cell r="J734">
            <v>0</v>
          </cell>
          <cell r="K734">
            <v>0</v>
          </cell>
          <cell r="L734">
            <v>2003</v>
          </cell>
          <cell r="M734" t="str">
            <v>No Trade</v>
          </cell>
          <cell r="N734" t="str">
            <v/>
          </cell>
          <cell r="O734" t="str">
            <v/>
          </cell>
          <cell r="P734" t="str">
            <v/>
          </cell>
        </row>
        <row r="735">
          <cell r="A735" t="str">
            <v>LO</v>
          </cell>
          <cell r="B735">
            <v>6</v>
          </cell>
          <cell r="C735">
            <v>3</v>
          </cell>
          <cell r="D735" t="str">
            <v>P</v>
          </cell>
          <cell r="E735">
            <v>15</v>
          </cell>
          <cell r="F735">
            <v>37756</v>
          </cell>
          <cell r="G735">
            <v>0.1</v>
          </cell>
          <cell r="H735">
            <v>0</v>
          </cell>
          <cell r="I735" t="str">
            <v>9          0</v>
          </cell>
          <cell r="J735">
            <v>0</v>
          </cell>
          <cell r="K735">
            <v>0</v>
          </cell>
          <cell r="L735">
            <v>2003</v>
          </cell>
          <cell r="M735" t="str">
            <v>No Trade</v>
          </cell>
          <cell r="N735" t="str">
            <v/>
          </cell>
          <cell r="O735" t="str">
            <v/>
          </cell>
          <cell r="P735" t="str">
            <v/>
          </cell>
        </row>
        <row r="736">
          <cell r="A736" t="str">
            <v>LO</v>
          </cell>
          <cell r="B736">
            <v>6</v>
          </cell>
          <cell r="C736">
            <v>3</v>
          </cell>
          <cell r="D736" t="str">
            <v>P</v>
          </cell>
          <cell r="E736">
            <v>16</v>
          </cell>
          <cell r="F736">
            <v>37756</v>
          </cell>
          <cell r="G736">
            <v>0.15</v>
          </cell>
          <cell r="H736">
            <v>0.1</v>
          </cell>
          <cell r="I736" t="str">
            <v>5          0</v>
          </cell>
          <cell r="J736">
            <v>0</v>
          </cell>
          <cell r="K736">
            <v>0</v>
          </cell>
          <cell r="L736">
            <v>2003</v>
          </cell>
          <cell r="M736" t="str">
            <v>No Trade</v>
          </cell>
          <cell r="N736" t="str">
            <v/>
          </cell>
          <cell r="O736" t="str">
            <v/>
          </cell>
          <cell r="P736" t="str">
            <v/>
          </cell>
        </row>
        <row r="737">
          <cell r="A737" t="str">
            <v>LO</v>
          </cell>
          <cell r="B737">
            <v>6</v>
          </cell>
          <cell r="C737">
            <v>3</v>
          </cell>
          <cell r="D737" t="str">
            <v>P</v>
          </cell>
          <cell r="E737">
            <v>17</v>
          </cell>
          <cell r="F737">
            <v>37756</v>
          </cell>
          <cell r="G737">
            <v>0.22</v>
          </cell>
          <cell r="H737">
            <v>0.2</v>
          </cell>
          <cell r="I737" t="str">
            <v>2          0</v>
          </cell>
          <cell r="J737">
            <v>0</v>
          </cell>
          <cell r="K737">
            <v>0</v>
          </cell>
          <cell r="L737">
            <v>2003</v>
          </cell>
          <cell r="M737" t="str">
            <v>No Trade</v>
          </cell>
          <cell r="N737" t="str">
            <v/>
          </cell>
          <cell r="O737" t="str">
            <v/>
          </cell>
          <cell r="P737" t="str">
            <v/>
          </cell>
        </row>
        <row r="738">
          <cell r="A738" t="str">
            <v>LO</v>
          </cell>
          <cell r="B738">
            <v>6</v>
          </cell>
          <cell r="C738">
            <v>3</v>
          </cell>
          <cell r="D738" t="str">
            <v>P</v>
          </cell>
          <cell r="E738">
            <v>17.5</v>
          </cell>
          <cell r="F738">
            <v>37756</v>
          </cell>
          <cell r="G738">
            <v>0.27</v>
          </cell>
          <cell r="H738">
            <v>0.2</v>
          </cell>
          <cell r="I738" t="str">
            <v>7          0</v>
          </cell>
          <cell r="J738">
            <v>0</v>
          </cell>
          <cell r="K738">
            <v>0</v>
          </cell>
          <cell r="L738">
            <v>2003</v>
          </cell>
          <cell r="M738" t="str">
            <v>No Trade</v>
          </cell>
          <cell r="N738" t="str">
            <v/>
          </cell>
          <cell r="O738" t="str">
            <v/>
          </cell>
          <cell r="P738" t="str">
            <v/>
          </cell>
        </row>
        <row r="739">
          <cell r="A739" t="str">
            <v>LO</v>
          </cell>
          <cell r="B739">
            <v>6</v>
          </cell>
          <cell r="C739">
            <v>3</v>
          </cell>
          <cell r="D739" t="str">
            <v>P</v>
          </cell>
          <cell r="E739">
            <v>18</v>
          </cell>
          <cell r="F739">
            <v>37756</v>
          </cell>
          <cell r="G739">
            <v>0.32</v>
          </cell>
          <cell r="H739">
            <v>0.3</v>
          </cell>
          <cell r="I739" t="str">
            <v>3          0</v>
          </cell>
          <cell r="J739">
            <v>0</v>
          </cell>
          <cell r="K739">
            <v>0</v>
          </cell>
          <cell r="L739">
            <v>2003</v>
          </cell>
          <cell r="M739" t="str">
            <v>No Trade</v>
          </cell>
          <cell r="N739" t="str">
            <v/>
          </cell>
          <cell r="O739" t="str">
            <v/>
          </cell>
          <cell r="P739" t="str">
            <v/>
          </cell>
        </row>
        <row r="740">
          <cell r="A740" t="str">
            <v>LO</v>
          </cell>
          <cell r="B740">
            <v>6</v>
          </cell>
          <cell r="C740">
            <v>3</v>
          </cell>
          <cell r="D740" t="str">
            <v>C</v>
          </cell>
          <cell r="E740">
            <v>18.5</v>
          </cell>
          <cell r="F740">
            <v>37756</v>
          </cell>
          <cell r="G740">
            <v>0</v>
          </cell>
          <cell r="H740">
            <v>0</v>
          </cell>
          <cell r="I740" t="str">
            <v>0          0</v>
          </cell>
          <cell r="J740">
            <v>0</v>
          </cell>
          <cell r="K740">
            <v>0</v>
          </cell>
          <cell r="L740">
            <v>2003</v>
          </cell>
          <cell r="M740" t="str">
            <v>No Trade</v>
          </cell>
          <cell r="N740" t="str">
            <v/>
          </cell>
          <cell r="O740" t="str">
            <v/>
          </cell>
          <cell r="P740" t="str">
            <v/>
          </cell>
        </row>
        <row r="741">
          <cell r="A741" t="str">
            <v>LO</v>
          </cell>
          <cell r="B741">
            <v>6</v>
          </cell>
          <cell r="C741">
            <v>3</v>
          </cell>
          <cell r="D741" t="str">
            <v>P</v>
          </cell>
          <cell r="E741">
            <v>18.5</v>
          </cell>
          <cell r="F741">
            <v>37756</v>
          </cell>
          <cell r="G741">
            <v>0.38</v>
          </cell>
          <cell r="H741">
            <v>0.3</v>
          </cell>
          <cell r="I741" t="str">
            <v>9          0</v>
          </cell>
          <cell r="J741">
            <v>0</v>
          </cell>
          <cell r="K741">
            <v>0</v>
          </cell>
          <cell r="L741">
            <v>2003</v>
          </cell>
          <cell r="M741" t="str">
            <v>No Trade</v>
          </cell>
          <cell r="N741" t="str">
            <v/>
          </cell>
          <cell r="O741" t="str">
            <v/>
          </cell>
          <cell r="P741" t="str">
            <v/>
          </cell>
        </row>
        <row r="742">
          <cell r="A742" t="str">
            <v>LO</v>
          </cell>
          <cell r="B742">
            <v>6</v>
          </cell>
          <cell r="C742">
            <v>3</v>
          </cell>
          <cell r="D742" t="str">
            <v>C</v>
          </cell>
          <cell r="E742">
            <v>19</v>
          </cell>
          <cell r="F742">
            <v>37756</v>
          </cell>
          <cell r="G742">
            <v>0</v>
          </cell>
          <cell r="H742">
            <v>0</v>
          </cell>
          <cell r="I742" t="str">
            <v>0          0</v>
          </cell>
          <cell r="J742">
            <v>0</v>
          </cell>
          <cell r="K742">
            <v>0</v>
          </cell>
          <cell r="L742">
            <v>2003</v>
          </cell>
          <cell r="M742" t="str">
            <v>No Trade</v>
          </cell>
          <cell r="N742" t="str">
            <v/>
          </cell>
          <cell r="O742" t="str">
            <v/>
          </cell>
          <cell r="P742" t="str">
            <v/>
          </cell>
        </row>
        <row r="743">
          <cell r="A743" t="str">
            <v>LO</v>
          </cell>
          <cell r="B743">
            <v>6</v>
          </cell>
          <cell r="C743">
            <v>3</v>
          </cell>
          <cell r="D743" t="str">
            <v>P</v>
          </cell>
          <cell r="E743">
            <v>19</v>
          </cell>
          <cell r="F743">
            <v>37756</v>
          </cell>
          <cell r="G743">
            <v>0.45</v>
          </cell>
          <cell r="H743">
            <v>0.4</v>
          </cell>
          <cell r="I743" t="str">
            <v>6          0</v>
          </cell>
          <cell r="J743">
            <v>0</v>
          </cell>
          <cell r="K743">
            <v>0</v>
          </cell>
          <cell r="L743">
            <v>2003</v>
          </cell>
          <cell r="M743" t="str">
            <v>No Trade</v>
          </cell>
          <cell r="N743" t="str">
            <v/>
          </cell>
          <cell r="O743" t="str">
            <v/>
          </cell>
          <cell r="P743" t="str">
            <v/>
          </cell>
        </row>
        <row r="744">
          <cell r="A744" t="str">
            <v>LO</v>
          </cell>
          <cell r="B744">
            <v>6</v>
          </cell>
          <cell r="C744">
            <v>3</v>
          </cell>
          <cell r="D744" t="str">
            <v>P</v>
          </cell>
          <cell r="E744">
            <v>19.5</v>
          </cell>
          <cell r="F744">
            <v>37756</v>
          </cell>
          <cell r="G744">
            <v>0.52</v>
          </cell>
          <cell r="H744">
            <v>0.5</v>
          </cell>
          <cell r="I744" t="str">
            <v>4          0</v>
          </cell>
          <cell r="J744">
            <v>0</v>
          </cell>
          <cell r="K744">
            <v>0</v>
          </cell>
          <cell r="L744">
            <v>2003</v>
          </cell>
          <cell r="M744" t="str">
            <v>No Trade</v>
          </cell>
          <cell r="N744" t="str">
            <v/>
          </cell>
          <cell r="O744" t="str">
            <v/>
          </cell>
          <cell r="P744" t="str">
            <v/>
          </cell>
        </row>
        <row r="745">
          <cell r="A745" t="str">
            <v>LO</v>
          </cell>
          <cell r="B745">
            <v>6</v>
          </cell>
          <cell r="C745">
            <v>3</v>
          </cell>
          <cell r="D745" t="str">
            <v>C</v>
          </cell>
          <cell r="E745">
            <v>20</v>
          </cell>
          <cell r="F745">
            <v>37756</v>
          </cell>
          <cell r="G745">
            <v>7.18</v>
          </cell>
          <cell r="H745">
            <v>7.1</v>
          </cell>
          <cell r="I745" t="str">
            <v>8          0</v>
          </cell>
          <cell r="J745">
            <v>0</v>
          </cell>
          <cell r="K745">
            <v>0</v>
          </cell>
          <cell r="L745">
            <v>2003</v>
          </cell>
          <cell r="M745" t="str">
            <v>No Trade</v>
          </cell>
          <cell r="N745" t="str">
            <v/>
          </cell>
          <cell r="O745" t="str">
            <v/>
          </cell>
          <cell r="P745" t="str">
            <v/>
          </cell>
        </row>
        <row r="746">
          <cell r="A746" t="str">
            <v>LO</v>
          </cell>
          <cell r="B746">
            <v>6</v>
          </cell>
          <cell r="C746">
            <v>3</v>
          </cell>
          <cell r="D746" t="str">
            <v>P</v>
          </cell>
          <cell r="E746">
            <v>20</v>
          </cell>
          <cell r="F746">
            <v>37756</v>
          </cell>
          <cell r="G746">
            <v>0.61</v>
          </cell>
          <cell r="H746">
            <v>0.6</v>
          </cell>
          <cell r="I746" t="str">
            <v>3         22</v>
          </cell>
          <cell r="J746">
            <v>0.67</v>
          </cell>
          <cell r="K746">
            <v>0.66</v>
          </cell>
          <cell r="L746">
            <v>2003</v>
          </cell>
          <cell r="M746" t="str">
            <v>No Trade</v>
          </cell>
          <cell r="N746" t="str">
            <v/>
          </cell>
          <cell r="O746" t="str">
            <v/>
          </cell>
          <cell r="P746" t="str">
            <v/>
          </cell>
        </row>
        <row r="747">
          <cell r="A747" t="str">
            <v>LO</v>
          </cell>
          <cell r="B747">
            <v>6</v>
          </cell>
          <cell r="C747">
            <v>3</v>
          </cell>
          <cell r="D747" t="str">
            <v>C</v>
          </cell>
          <cell r="E747">
            <v>20.5</v>
          </cell>
          <cell r="F747">
            <v>37756</v>
          </cell>
          <cell r="G747">
            <v>5.93</v>
          </cell>
          <cell r="H747">
            <v>5.4</v>
          </cell>
          <cell r="I747" t="str">
            <v>6          0</v>
          </cell>
          <cell r="J747">
            <v>0</v>
          </cell>
          <cell r="K747">
            <v>0</v>
          </cell>
          <cell r="L747">
            <v>2003</v>
          </cell>
          <cell r="M747" t="str">
            <v>No Trade</v>
          </cell>
          <cell r="N747" t="str">
            <v/>
          </cell>
          <cell r="O747" t="str">
            <v/>
          </cell>
          <cell r="P747" t="str">
            <v/>
          </cell>
        </row>
        <row r="748">
          <cell r="A748" t="str">
            <v>LO</v>
          </cell>
          <cell r="B748">
            <v>6</v>
          </cell>
          <cell r="C748">
            <v>3</v>
          </cell>
          <cell r="D748" t="str">
            <v>P</v>
          </cell>
          <cell r="E748">
            <v>20.5</v>
          </cell>
          <cell r="F748">
            <v>37756</v>
          </cell>
          <cell r="G748">
            <v>0.7</v>
          </cell>
          <cell r="H748">
            <v>0.7</v>
          </cell>
          <cell r="I748" t="str">
            <v>3          0</v>
          </cell>
          <cell r="J748">
            <v>0</v>
          </cell>
          <cell r="K748">
            <v>0</v>
          </cell>
          <cell r="L748">
            <v>2003</v>
          </cell>
          <cell r="M748" t="str">
            <v>No Trade</v>
          </cell>
          <cell r="N748" t="str">
            <v/>
          </cell>
          <cell r="O748" t="str">
            <v/>
          </cell>
          <cell r="P748" t="str">
            <v/>
          </cell>
        </row>
        <row r="749">
          <cell r="A749" t="str">
            <v>LO</v>
          </cell>
          <cell r="B749">
            <v>6</v>
          </cell>
          <cell r="C749">
            <v>3</v>
          </cell>
          <cell r="D749" t="str">
            <v>C</v>
          </cell>
          <cell r="E749">
            <v>21</v>
          </cell>
          <cell r="F749">
            <v>37756</v>
          </cell>
          <cell r="G749">
            <v>5.54</v>
          </cell>
          <cell r="H749">
            <v>5</v>
          </cell>
          <cell r="I749" t="str">
            <v>8          0</v>
          </cell>
          <cell r="J749">
            <v>0</v>
          </cell>
          <cell r="K749">
            <v>0</v>
          </cell>
          <cell r="L749">
            <v>2003</v>
          </cell>
          <cell r="M749" t="str">
            <v>No Trade</v>
          </cell>
          <cell r="N749" t="str">
            <v/>
          </cell>
          <cell r="O749" t="str">
            <v/>
          </cell>
          <cell r="P749" t="str">
            <v/>
          </cell>
        </row>
        <row r="750">
          <cell r="A750" t="str">
            <v>LO</v>
          </cell>
          <cell r="B750">
            <v>6</v>
          </cell>
          <cell r="C750">
            <v>3</v>
          </cell>
          <cell r="D750" t="str">
            <v>P</v>
          </cell>
          <cell r="E750">
            <v>21</v>
          </cell>
          <cell r="F750">
            <v>37756</v>
          </cell>
          <cell r="G750">
            <v>0.81</v>
          </cell>
          <cell r="H750">
            <v>0.8</v>
          </cell>
          <cell r="I750" t="str">
            <v>4          0</v>
          </cell>
          <cell r="J750">
            <v>0</v>
          </cell>
          <cell r="K750">
            <v>0</v>
          </cell>
          <cell r="L750">
            <v>2003</v>
          </cell>
          <cell r="M750" t="str">
            <v>No Trade</v>
          </cell>
          <cell r="N750" t="str">
            <v/>
          </cell>
          <cell r="O750" t="str">
            <v/>
          </cell>
          <cell r="P750" t="str">
            <v/>
          </cell>
        </row>
        <row r="751">
          <cell r="A751" t="str">
            <v>LO</v>
          </cell>
          <cell r="B751">
            <v>6</v>
          </cell>
          <cell r="C751">
            <v>3</v>
          </cell>
          <cell r="D751" t="str">
            <v>C</v>
          </cell>
          <cell r="E751">
            <v>21.5</v>
          </cell>
          <cell r="F751">
            <v>37756</v>
          </cell>
          <cell r="G751">
            <v>5.17</v>
          </cell>
          <cell r="H751">
            <v>4.7</v>
          </cell>
          <cell r="I751" t="str">
            <v>2          0</v>
          </cell>
          <cell r="J751">
            <v>0</v>
          </cell>
          <cell r="K751">
            <v>0</v>
          </cell>
          <cell r="L751">
            <v>2003</v>
          </cell>
          <cell r="M751" t="str">
            <v>No Trade</v>
          </cell>
          <cell r="N751" t="str">
            <v/>
          </cell>
          <cell r="O751" t="str">
            <v/>
          </cell>
          <cell r="P751" t="str">
            <v/>
          </cell>
        </row>
        <row r="752">
          <cell r="A752" t="str">
            <v>LO</v>
          </cell>
          <cell r="B752">
            <v>6</v>
          </cell>
          <cell r="C752">
            <v>3</v>
          </cell>
          <cell r="D752" t="str">
            <v>P</v>
          </cell>
          <cell r="E752">
            <v>21.5</v>
          </cell>
          <cell r="F752">
            <v>37756</v>
          </cell>
          <cell r="G752">
            <v>0.93</v>
          </cell>
          <cell r="H752">
            <v>0.9</v>
          </cell>
          <cell r="I752" t="str">
            <v>7          0</v>
          </cell>
          <cell r="J752">
            <v>0</v>
          </cell>
          <cell r="K752">
            <v>0</v>
          </cell>
          <cell r="L752">
            <v>2003</v>
          </cell>
          <cell r="M752" t="str">
            <v>No Trade</v>
          </cell>
          <cell r="N752" t="str">
            <v/>
          </cell>
          <cell r="O752" t="str">
            <v/>
          </cell>
          <cell r="P752" t="str">
            <v/>
          </cell>
        </row>
        <row r="753">
          <cell r="A753" t="str">
            <v>LO</v>
          </cell>
          <cell r="B753">
            <v>6</v>
          </cell>
          <cell r="C753">
            <v>3</v>
          </cell>
          <cell r="D753" t="str">
            <v>C</v>
          </cell>
          <cell r="E753">
            <v>22</v>
          </cell>
          <cell r="F753">
            <v>37756</v>
          </cell>
          <cell r="G753">
            <v>4.8099999999999996</v>
          </cell>
          <cell r="H753">
            <v>4.3</v>
          </cell>
          <cell r="I753" t="str">
            <v>7          0</v>
          </cell>
          <cell r="J753">
            <v>0</v>
          </cell>
          <cell r="K753">
            <v>0</v>
          </cell>
          <cell r="L753">
            <v>2003</v>
          </cell>
          <cell r="M753" t="str">
            <v>No Trade</v>
          </cell>
          <cell r="N753" t="str">
            <v/>
          </cell>
          <cell r="O753" t="str">
            <v/>
          </cell>
          <cell r="P753" t="str">
            <v/>
          </cell>
        </row>
        <row r="754">
          <cell r="A754" t="str">
            <v>LO</v>
          </cell>
          <cell r="B754">
            <v>6</v>
          </cell>
          <cell r="C754">
            <v>3</v>
          </cell>
          <cell r="D754" t="str">
            <v>P</v>
          </cell>
          <cell r="E754">
            <v>22</v>
          </cell>
          <cell r="F754">
            <v>37756</v>
          </cell>
          <cell r="G754">
            <v>1.06</v>
          </cell>
          <cell r="H754">
            <v>1.1000000000000001</v>
          </cell>
          <cell r="I754" t="str">
            <v>1         25</v>
          </cell>
          <cell r="J754">
            <v>0</v>
          </cell>
          <cell r="K754">
            <v>0</v>
          </cell>
          <cell r="L754">
            <v>2003</v>
          </cell>
          <cell r="M754" t="str">
            <v>No Trade</v>
          </cell>
          <cell r="N754" t="str">
            <v/>
          </cell>
          <cell r="O754" t="str">
            <v/>
          </cell>
          <cell r="P754" t="str">
            <v/>
          </cell>
        </row>
        <row r="755">
          <cell r="A755" t="str">
            <v>LO</v>
          </cell>
          <cell r="B755">
            <v>6</v>
          </cell>
          <cell r="C755">
            <v>3</v>
          </cell>
          <cell r="D755" t="str">
            <v>C</v>
          </cell>
          <cell r="E755">
            <v>22.5</v>
          </cell>
          <cell r="F755">
            <v>37756</v>
          </cell>
          <cell r="G755">
            <v>4.46</v>
          </cell>
          <cell r="H755">
            <v>4</v>
          </cell>
          <cell r="I755" t="str">
            <v>3          0</v>
          </cell>
          <cell r="J755">
            <v>0</v>
          </cell>
          <cell r="K755">
            <v>0</v>
          </cell>
          <cell r="L755">
            <v>2003</v>
          </cell>
          <cell r="M755" t="str">
            <v>No Trade</v>
          </cell>
          <cell r="N755" t="str">
            <v/>
          </cell>
          <cell r="O755" t="str">
            <v/>
          </cell>
          <cell r="P755" t="str">
            <v/>
          </cell>
        </row>
        <row r="756">
          <cell r="A756" t="str">
            <v>LO</v>
          </cell>
          <cell r="B756">
            <v>6</v>
          </cell>
          <cell r="C756">
            <v>3</v>
          </cell>
          <cell r="D756" t="str">
            <v>P</v>
          </cell>
          <cell r="E756">
            <v>22.5</v>
          </cell>
          <cell r="F756">
            <v>37756</v>
          </cell>
          <cell r="G756">
            <v>1.2</v>
          </cell>
          <cell r="H756">
            <v>1.2</v>
          </cell>
          <cell r="I756" t="str">
            <v>6          0</v>
          </cell>
          <cell r="J756">
            <v>0</v>
          </cell>
          <cell r="K756">
            <v>0</v>
          </cell>
          <cell r="L756">
            <v>2003</v>
          </cell>
          <cell r="M756" t="str">
            <v>No Trade</v>
          </cell>
          <cell r="N756" t="str">
            <v/>
          </cell>
          <cell r="O756" t="str">
            <v/>
          </cell>
          <cell r="P756" t="str">
            <v/>
          </cell>
        </row>
        <row r="757">
          <cell r="A757" t="str">
            <v>LO</v>
          </cell>
          <cell r="B757">
            <v>6</v>
          </cell>
          <cell r="C757">
            <v>3</v>
          </cell>
          <cell r="D757" t="str">
            <v>C</v>
          </cell>
          <cell r="E757">
            <v>23</v>
          </cell>
          <cell r="F757">
            <v>37756</v>
          </cell>
          <cell r="G757">
            <v>4.12</v>
          </cell>
          <cell r="H757">
            <v>3.7</v>
          </cell>
          <cell r="I757" t="str">
            <v>0          0</v>
          </cell>
          <cell r="J757">
            <v>0</v>
          </cell>
          <cell r="K757">
            <v>0</v>
          </cell>
          <cell r="L757">
            <v>2003</v>
          </cell>
          <cell r="M757" t="str">
            <v>No Trade</v>
          </cell>
          <cell r="N757" t="str">
            <v/>
          </cell>
          <cell r="O757" t="str">
            <v/>
          </cell>
          <cell r="P757" t="str">
            <v/>
          </cell>
        </row>
        <row r="758">
          <cell r="A758" t="str">
            <v>LO</v>
          </cell>
          <cell r="B758">
            <v>6</v>
          </cell>
          <cell r="C758">
            <v>3</v>
          </cell>
          <cell r="D758" t="str">
            <v>P</v>
          </cell>
          <cell r="E758">
            <v>23</v>
          </cell>
          <cell r="F758">
            <v>37756</v>
          </cell>
          <cell r="G758">
            <v>1.35</v>
          </cell>
          <cell r="H758">
            <v>1.4</v>
          </cell>
          <cell r="I758" t="str">
            <v>2          0</v>
          </cell>
          <cell r="J758">
            <v>0</v>
          </cell>
          <cell r="K758">
            <v>0</v>
          </cell>
          <cell r="L758">
            <v>2003</v>
          </cell>
          <cell r="M758" t="str">
            <v>No Trade</v>
          </cell>
          <cell r="N758" t="str">
            <v/>
          </cell>
          <cell r="O758" t="str">
            <v/>
          </cell>
          <cell r="P758" t="str">
            <v/>
          </cell>
        </row>
        <row r="759">
          <cell r="A759" t="str">
            <v>LO</v>
          </cell>
          <cell r="B759">
            <v>6</v>
          </cell>
          <cell r="C759">
            <v>3</v>
          </cell>
          <cell r="D759" t="str">
            <v>C</v>
          </cell>
          <cell r="E759">
            <v>23.5</v>
          </cell>
          <cell r="F759">
            <v>37756</v>
          </cell>
          <cell r="G759">
            <v>3.8</v>
          </cell>
          <cell r="H759">
            <v>3.3</v>
          </cell>
          <cell r="I759" t="str">
            <v>9          0</v>
          </cell>
          <cell r="J759">
            <v>0</v>
          </cell>
          <cell r="K759">
            <v>0</v>
          </cell>
          <cell r="L759">
            <v>2003</v>
          </cell>
          <cell r="M759" t="str">
            <v>No Trade</v>
          </cell>
          <cell r="N759" t="str">
            <v/>
          </cell>
          <cell r="O759" t="str">
            <v/>
          </cell>
          <cell r="P759" t="str">
            <v/>
          </cell>
        </row>
        <row r="760">
          <cell r="A760" t="str">
            <v>LO</v>
          </cell>
          <cell r="B760">
            <v>6</v>
          </cell>
          <cell r="C760">
            <v>3</v>
          </cell>
          <cell r="D760" t="str">
            <v>P</v>
          </cell>
          <cell r="E760">
            <v>23.5</v>
          </cell>
          <cell r="F760">
            <v>37756</v>
          </cell>
          <cell r="G760">
            <v>1.52</v>
          </cell>
          <cell r="H760">
            <v>1.6</v>
          </cell>
          <cell r="I760" t="str">
            <v>0          0</v>
          </cell>
          <cell r="J760">
            <v>0</v>
          </cell>
          <cell r="K760">
            <v>0</v>
          </cell>
          <cell r="L760">
            <v>2003</v>
          </cell>
          <cell r="M760" t="str">
            <v>No Trade</v>
          </cell>
          <cell r="N760" t="str">
            <v/>
          </cell>
          <cell r="O760" t="str">
            <v/>
          </cell>
          <cell r="P760" t="str">
            <v/>
          </cell>
        </row>
        <row r="761">
          <cell r="A761" t="str">
            <v>LO</v>
          </cell>
          <cell r="B761">
            <v>6</v>
          </cell>
          <cell r="C761">
            <v>3</v>
          </cell>
          <cell r="D761" t="str">
            <v>C</v>
          </cell>
          <cell r="E761">
            <v>24</v>
          </cell>
          <cell r="F761">
            <v>37756</v>
          </cell>
          <cell r="G761">
            <v>3.49</v>
          </cell>
          <cell r="H761">
            <v>3</v>
          </cell>
          <cell r="I761" t="str">
            <v>9          0</v>
          </cell>
          <cell r="J761">
            <v>0</v>
          </cell>
          <cell r="K761">
            <v>0</v>
          </cell>
          <cell r="L761">
            <v>2003</v>
          </cell>
          <cell r="M761" t="str">
            <v>No Trade</v>
          </cell>
          <cell r="N761" t="str">
            <v/>
          </cell>
          <cell r="O761" t="str">
            <v/>
          </cell>
          <cell r="P761" t="str">
            <v/>
          </cell>
        </row>
        <row r="762">
          <cell r="A762" t="str">
            <v>LO</v>
          </cell>
          <cell r="B762">
            <v>6</v>
          </cell>
          <cell r="C762">
            <v>3</v>
          </cell>
          <cell r="D762" t="str">
            <v>P</v>
          </cell>
          <cell r="E762">
            <v>24</v>
          </cell>
          <cell r="F762">
            <v>37756</v>
          </cell>
          <cell r="G762">
            <v>1.7</v>
          </cell>
          <cell r="H762">
            <v>1.7</v>
          </cell>
          <cell r="I762" t="str">
            <v>9          0</v>
          </cell>
          <cell r="J762">
            <v>0</v>
          </cell>
          <cell r="K762">
            <v>0</v>
          </cell>
          <cell r="L762">
            <v>2003</v>
          </cell>
          <cell r="M762" t="str">
            <v>No Trade</v>
          </cell>
          <cell r="N762" t="str">
            <v/>
          </cell>
          <cell r="O762" t="str">
            <v/>
          </cell>
          <cell r="P762" t="str">
            <v/>
          </cell>
        </row>
        <row r="763">
          <cell r="A763" t="str">
            <v>LO</v>
          </cell>
          <cell r="B763">
            <v>6</v>
          </cell>
          <cell r="C763">
            <v>3</v>
          </cell>
          <cell r="D763" t="str">
            <v>C</v>
          </cell>
          <cell r="E763">
            <v>24.5</v>
          </cell>
          <cell r="F763">
            <v>37756</v>
          </cell>
          <cell r="G763">
            <v>3.19</v>
          </cell>
          <cell r="H763">
            <v>2.8</v>
          </cell>
          <cell r="I763" t="str">
            <v>1          0</v>
          </cell>
          <cell r="J763">
            <v>0</v>
          </cell>
          <cell r="K763">
            <v>0</v>
          </cell>
          <cell r="L763">
            <v>2003</v>
          </cell>
          <cell r="M763" t="str">
            <v>No Trade</v>
          </cell>
          <cell r="N763" t="str">
            <v/>
          </cell>
          <cell r="O763" t="str">
            <v/>
          </cell>
          <cell r="P763" t="str">
            <v/>
          </cell>
        </row>
        <row r="764">
          <cell r="A764" t="str">
            <v>LO</v>
          </cell>
          <cell r="B764">
            <v>6</v>
          </cell>
          <cell r="C764">
            <v>3</v>
          </cell>
          <cell r="D764" t="str">
            <v>P</v>
          </cell>
          <cell r="E764">
            <v>24.5</v>
          </cell>
          <cell r="F764">
            <v>37756</v>
          </cell>
          <cell r="G764">
            <v>1.89</v>
          </cell>
          <cell r="H764">
            <v>2</v>
          </cell>
          <cell r="I764" t="str">
            <v>0          0</v>
          </cell>
          <cell r="J764">
            <v>0</v>
          </cell>
          <cell r="K764">
            <v>0</v>
          </cell>
          <cell r="L764">
            <v>2003</v>
          </cell>
          <cell r="M764" t="str">
            <v>No Trade</v>
          </cell>
          <cell r="N764" t="str">
            <v/>
          </cell>
          <cell r="O764" t="str">
            <v/>
          </cell>
          <cell r="P764" t="str">
            <v/>
          </cell>
        </row>
        <row r="765">
          <cell r="A765" t="str">
            <v>LO</v>
          </cell>
          <cell r="B765">
            <v>6</v>
          </cell>
          <cell r="C765">
            <v>3</v>
          </cell>
          <cell r="D765" t="str">
            <v>C</v>
          </cell>
          <cell r="E765">
            <v>25</v>
          </cell>
          <cell r="F765">
            <v>37756</v>
          </cell>
          <cell r="G765">
            <v>2.91</v>
          </cell>
          <cell r="H765">
            <v>2.5</v>
          </cell>
          <cell r="I765" t="str">
            <v>3          0</v>
          </cell>
          <cell r="J765">
            <v>0</v>
          </cell>
          <cell r="K765">
            <v>0</v>
          </cell>
          <cell r="L765">
            <v>2003</v>
          </cell>
          <cell r="M765" t="str">
            <v>No Trade</v>
          </cell>
          <cell r="N765" t="str">
            <v/>
          </cell>
          <cell r="O765" t="str">
            <v/>
          </cell>
          <cell r="P765" t="str">
            <v/>
          </cell>
        </row>
        <row r="766">
          <cell r="A766" t="str">
            <v>LO</v>
          </cell>
          <cell r="B766">
            <v>6</v>
          </cell>
          <cell r="C766">
            <v>3</v>
          </cell>
          <cell r="D766" t="str">
            <v>P</v>
          </cell>
          <cell r="E766">
            <v>25</v>
          </cell>
          <cell r="F766">
            <v>37756</v>
          </cell>
          <cell r="G766">
            <v>2.1</v>
          </cell>
          <cell r="H766">
            <v>2.2000000000000002</v>
          </cell>
          <cell r="I766" t="str">
            <v>2          0</v>
          </cell>
          <cell r="J766">
            <v>0</v>
          </cell>
          <cell r="K766">
            <v>0</v>
          </cell>
          <cell r="L766">
            <v>2003</v>
          </cell>
          <cell r="M766" t="str">
            <v>No Trade</v>
          </cell>
          <cell r="N766" t="str">
            <v/>
          </cell>
          <cell r="O766" t="str">
            <v/>
          </cell>
          <cell r="P766" t="str">
            <v/>
          </cell>
        </row>
        <row r="767">
          <cell r="A767" t="str">
            <v>LO</v>
          </cell>
          <cell r="B767">
            <v>6</v>
          </cell>
          <cell r="C767">
            <v>3</v>
          </cell>
          <cell r="D767" t="str">
            <v>C</v>
          </cell>
          <cell r="E767">
            <v>25.5</v>
          </cell>
          <cell r="F767">
            <v>37756</v>
          </cell>
          <cell r="G767">
            <v>2.64</v>
          </cell>
          <cell r="H767">
            <v>2.2000000000000002</v>
          </cell>
          <cell r="I767" t="str">
            <v>7         50</v>
          </cell>
          <cell r="J767">
            <v>0</v>
          </cell>
          <cell r="K767">
            <v>0</v>
          </cell>
          <cell r="L767">
            <v>2003</v>
          </cell>
          <cell r="M767" t="str">
            <v>No Trade</v>
          </cell>
          <cell r="N767" t="str">
            <v/>
          </cell>
          <cell r="O767" t="str">
            <v/>
          </cell>
          <cell r="P767" t="str">
            <v/>
          </cell>
        </row>
        <row r="768">
          <cell r="A768" t="str">
            <v>LO</v>
          </cell>
          <cell r="B768">
            <v>6</v>
          </cell>
          <cell r="C768">
            <v>3</v>
          </cell>
          <cell r="D768" t="str">
            <v>P</v>
          </cell>
          <cell r="E768">
            <v>25.5</v>
          </cell>
          <cell r="F768">
            <v>37756</v>
          </cell>
          <cell r="G768">
            <v>2.33</v>
          </cell>
          <cell r="H768">
            <v>2.4</v>
          </cell>
          <cell r="I768" t="str">
            <v>6         62</v>
          </cell>
          <cell r="J768">
            <v>2.31</v>
          </cell>
          <cell r="K768">
            <v>2.2999999999999998</v>
          </cell>
          <cell r="L768">
            <v>2003</v>
          </cell>
          <cell r="M768" t="str">
            <v>No Trade</v>
          </cell>
          <cell r="N768" t="str">
            <v/>
          </cell>
          <cell r="O768" t="str">
            <v/>
          </cell>
          <cell r="P768" t="str">
            <v/>
          </cell>
        </row>
        <row r="769">
          <cell r="A769" t="str">
            <v>LO</v>
          </cell>
          <cell r="B769">
            <v>6</v>
          </cell>
          <cell r="C769">
            <v>3</v>
          </cell>
          <cell r="D769" t="str">
            <v>C</v>
          </cell>
          <cell r="E769">
            <v>26</v>
          </cell>
          <cell r="F769">
            <v>37756</v>
          </cell>
          <cell r="G769">
            <v>2.38</v>
          </cell>
          <cell r="H769">
            <v>2</v>
          </cell>
          <cell r="I769" t="str">
            <v>4          0</v>
          </cell>
          <cell r="J769">
            <v>0</v>
          </cell>
          <cell r="K769">
            <v>0</v>
          </cell>
          <cell r="L769">
            <v>2003</v>
          </cell>
          <cell r="M769" t="str">
            <v>No Trade</v>
          </cell>
          <cell r="N769" t="str">
            <v/>
          </cell>
          <cell r="O769" t="str">
            <v/>
          </cell>
          <cell r="P769" t="str">
            <v/>
          </cell>
        </row>
        <row r="770">
          <cell r="A770" t="str">
            <v>LO</v>
          </cell>
          <cell r="B770">
            <v>6</v>
          </cell>
          <cell r="C770">
            <v>3</v>
          </cell>
          <cell r="D770" t="str">
            <v>P</v>
          </cell>
          <cell r="E770">
            <v>26</v>
          </cell>
          <cell r="F770">
            <v>37756</v>
          </cell>
          <cell r="G770">
            <v>2.57</v>
          </cell>
          <cell r="H770">
            <v>2.7</v>
          </cell>
          <cell r="I770" t="str">
            <v>3          0</v>
          </cell>
          <cell r="J770">
            <v>0</v>
          </cell>
          <cell r="K770">
            <v>0</v>
          </cell>
          <cell r="L770">
            <v>2003</v>
          </cell>
          <cell r="M770" t="str">
            <v>No Trade</v>
          </cell>
          <cell r="N770" t="str">
            <v/>
          </cell>
          <cell r="O770" t="str">
            <v/>
          </cell>
          <cell r="P770" t="str">
            <v/>
          </cell>
        </row>
        <row r="771">
          <cell r="A771" t="str">
            <v>LO</v>
          </cell>
          <cell r="B771">
            <v>6</v>
          </cell>
          <cell r="C771">
            <v>3</v>
          </cell>
          <cell r="D771" t="str">
            <v>C</v>
          </cell>
          <cell r="E771">
            <v>26.5</v>
          </cell>
          <cell r="F771">
            <v>37756</v>
          </cell>
          <cell r="G771">
            <v>2.15</v>
          </cell>
          <cell r="H771">
            <v>1.8</v>
          </cell>
          <cell r="I771" t="str">
            <v>3          0</v>
          </cell>
          <cell r="J771">
            <v>0</v>
          </cell>
          <cell r="K771">
            <v>0</v>
          </cell>
          <cell r="L771">
            <v>2003</v>
          </cell>
          <cell r="M771" t="str">
            <v>No Trade</v>
          </cell>
          <cell r="N771" t="str">
            <v/>
          </cell>
          <cell r="O771" t="str">
            <v/>
          </cell>
          <cell r="P771" t="str">
            <v/>
          </cell>
        </row>
        <row r="772">
          <cell r="A772" t="str">
            <v>LO</v>
          </cell>
          <cell r="B772">
            <v>6</v>
          </cell>
          <cell r="C772">
            <v>3</v>
          </cell>
          <cell r="D772" t="str">
            <v>P</v>
          </cell>
          <cell r="E772">
            <v>26.5</v>
          </cell>
          <cell r="F772">
            <v>37756</v>
          </cell>
          <cell r="G772">
            <v>2.84</v>
          </cell>
          <cell r="H772">
            <v>3</v>
          </cell>
          <cell r="I772" t="str">
            <v>1          0</v>
          </cell>
          <cell r="J772">
            <v>0</v>
          </cell>
          <cell r="K772">
            <v>0</v>
          </cell>
          <cell r="L772">
            <v>2003</v>
          </cell>
          <cell r="M772" t="str">
            <v>No Trade</v>
          </cell>
          <cell r="N772" t="str">
            <v/>
          </cell>
          <cell r="O772" t="str">
            <v/>
          </cell>
          <cell r="P772" t="str">
            <v/>
          </cell>
        </row>
        <row r="773">
          <cell r="A773" t="str">
            <v>LO</v>
          </cell>
          <cell r="B773">
            <v>6</v>
          </cell>
          <cell r="C773">
            <v>3</v>
          </cell>
          <cell r="D773" t="str">
            <v>C</v>
          </cell>
          <cell r="E773">
            <v>27</v>
          </cell>
          <cell r="F773">
            <v>37756</v>
          </cell>
          <cell r="G773">
            <v>1.93</v>
          </cell>
          <cell r="H773">
            <v>1.6</v>
          </cell>
          <cell r="I773" t="str">
            <v>3          0</v>
          </cell>
          <cell r="J773">
            <v>0</v>
          </cell>
          <cell r="K773">
            <v>0</v>
          </cell>
          <cell r="L773">
            <v>2003</v>
          </cell>
          <cell r="M773" t="str">
            <v>No Trade</v>
          </cell>
          <cell r="N773" t="str">
            <v/>
          </cell>
          <cell r="O773" t="str">
            <v/>
          </cell>
          <cell r="P773" t="str">
            <v/>
          </cell>
        </row>
        <row r="774">
          <cell r="A774" t="str">
            <v>LO</v>
          </cell>
          <cell r="B774">
            <v>6</v>
          </cell>
          <cell r="C774">
            <v>3</v>
          </cell>
          <cell r="D774" t="str">
            <v>P</v>
          </cell>
          <cell r="E774">
            <v>27</v>
          </cell>
          <cell r="F774">
            <v>37756</v>
          </cell>
          <cell r="G774">
            <v>3.11</v>
          </cell>
          <cell r="H774">
            <v>3.3</v>
          </cell>
          <cell r="I774" t="str">
            <v>0          0</v>
          </cell>
          <cell r="J774">
            <v>0</v>
          </cell>
          <cell r="K774">
            <v>0</v>
          </cell>
          <cell r="L774">
            <v>2003</v>
          </cell>
          <cell r="M774" t="str">
            <v>No Trade</v>
          </cell>
          <cell r="N774" t="str">
            <v/>
          </cell>
          <cell r="O774" t="str">
            <v/>
          </cell>
          <cell r="P774" t="str">
            <v/>
          </cell>
        </row>
        <row r="775">
          <cell r="A775" t="str">
            <v>LO</v>
          </cell>
          <cell r="B775">
            <v>6</v>
          </cell>
          <cell r="C775">
            <v>3</v>
          </cell>
          <cell r="D775" t="str">
            <v>C</v>
          </cell>
          <cell r="E775">
            <v>27.5</v>
          </cell>
          <cell r="F775">
            <v>37756</v>
          </cell>
          <cell r="G775">
            <v>1.73</v>
          </cell>
          <cell r="H775">
            <v>1.4</v>
          </cell>
          <cell r="I775" t="str">
            <v>5          0</v>
          </cell>
          <cell r="J775">
            <v>0</v>
          </cell>
          <cell r="K775">
            <v>0</v>
          </cell>
          <cell r="L775">
            <v>2003</v>
          </cell>
          <cell r="M775" t="str">
            <v>No Trade</v>
          </cell>
          <cell r="N775" t="str">
            <v/>
          </cell>
          <cell r="O775" t="str">
            <v/>
          </cell>
          <cell r="P775" t="str">
            <v/>
          </cell>
        </row>
        <row r="776">
          <cell r="A776" t="str">
            <v>LO</v>
          </cell>
          <cell r="B776">
            <v>6</v>
          </cell>
          <cell r="C776">
            <v>3</v>
          </cell>
          <cell r="D776" t="str">
            <v>P</v>
          </cell>
          <cell r="E776">
            <v>27.5</v>
          </cell>
          <cell r="F776">
            <v>37756</v>
          </cell>
          <cell r="G776">
            <v>0</v>
          </cell>
          <cell r="H776">
            <v>0</v>
          </cell>
          <cell r="I776" t="str">
            <v>0          0</v>
          </cell>
          <cell r="J776">
            <v>0</v>
          </cell>
          <cell r="K776">
            <v>0</v>
          </cell>
          <cell r="L776">
            <v>2003</v>
          </cell>
          <cell r="M776" t="str">
            <v>No Trade</v>
          </cell>
          <cell r="N776" t="str">
            <v/>
          </cell>
          <cell r="O776" t="str">
            <v/>
          </cell>
          <cell r="P776" t="str">
            <v/>
          </cell>
        </row>
        <row r="777">
          <cell r="A777" t="str">
            <v>LO</v>
          </cell>
          <cell r="B777">
            <v>6</v>
          </cell>
          <cell r="C777">
            <v>3</v>
          </cell>
          <cell r="D777" t="str">
            <v>C</v>
          </cell>
          <cell r="E777">
            <v>28</v>
          </cell>
          <cell r="F777">
            <v>37756</v>
          </cell>
          <cell r="G777">
            <v>1.55</v>
          </cell>
          <cell r="H777">
            <v>1.2</v>
          </cell>
          <cell r="I777" t="str">
            <v>8          0</v>
          </cell>
          <cell r="J777">
            <v>0</v>
          </cell>
          <cell r="K777">
            <v>0</v>
          </cell>
          <cell r="L777">
            <v>2003</v>
          </cell>
          <cell r="M777" t="str">
            <v>No Trade</v>
          </cell>
          <cell r="N777" t="str">
            <v/>
          </cell>
          <cell r="O777" t="str">
            <v/>
          </cell>
          <cell r="P777" t="str">
            <v/>
          </cell>
        </row>
        <row r="778">
          <cell r="A778" t="str">
            <v>LO</v>
          </cell>
          <cell r="B778">
            <v>6</v>
          </cell>
          <cell r="C778">
            <v>3</v>
          </cell>
          <cell r="D778" t="str">
            <v>P</v>
          </cell>
          <cell r="E778">
            <v>28</v>
          </cell>
          <cell r="F778">
            <v>37756</v>
          </cell>
          <cell r="G778">
            <v>3.71</v>
          </cell>
          <cell r="H778">
            <v>3.9</v>
          </cell>
          <cell r="I778" t="str">
            <v>3          0</v>
          </cell>
          <cell r="J778">
            <v>0</v>
          </cell>
          <cell r="K778">
            <v>0</v>
          </cell>
          <cell r="L778">
            <v>2003</v>
          </cell>
          <cell r="M778" t="str">
            <v>No Trade</v>
          </cell>
          <cell r="N778" t="str">
            <v/>
          </cell>
          <cell r="O778" t="str">
            <v/>
          </cell>
          <cell r="P778" t="str">
            <v/>
          </cell>
        </row>
        <row r="779">
          <cell r="A779" t="str">
            <v>LO</v>
          </cell>
          <cell r="B779">
            <v>6</v>
          </cell>
          <cell r="C779">
            <v>3</v>
          </cell>
          <cell r="D779" t="str">
            <v>C</v>
          </cell>
          <cell r="E779">
            <v>28.5</v>
          </cell>
          <cell r="F779">
            <v>37756</v>
          </cell>
          <cell r="G779">
            <v>1.38</v>
          </cell>
          <cell r="H779">
            <v>1.1000000000000001</v>
          </cell>
          <cell r="I779" t="str">
            <v>3          0</v>
          </cell>
          <cell r="J779">
            <v>0</v>
          </cell>
          <cell r="K779">
            <v>0</v>
          </cell>
          <cell r="L779">
            <v>2003</v>
          </cell>
          <cell r="M779" t="str">
            <v>No Trade</v>
          </cell>
          <cell r="N779" t="str">
            <v/>
          </cell>
          <cell r="O779" t="str">
            <v/>
          </cell>
          <cell r="P779" t="str">
            <v/>
          </cell>
        </row>
        <row r="780">
          <cell r="A780" t="str">
            <v>LO</v>
          </cell>
          <cell r="B780">
            <v>6</v>
          </cell>
          <cell r="C780">
            <v>3</v>
          </cell>
          <cell r="D780" t="str">
            <v>P</v>
          </cell>
          <cell r="E780">
            <v>28.5</v>
          </cell>
          <cell r="F780">
            <v>37756</v>
          </cell>
          <cell r="G780">
            <v>4.33</v>
          </cell>
          <cell r="H780">
            <v>4.3</v>
          </cell>
          <cell r="I780" t="str">
            <v>3          0</v>
          </cell>
          <cell r="J780">
            <v>0</v>
          </cell>
          <cell r="K780">
            <v>0</v>
          </cell>
          <cell r="L780">
            <v>2003</v>
          </cell>
          <cell r="M780" t="str">
            <v>No Trade</v>
          </cell>
          <cell r="N780" t="str">
            <v/>
          </cell>
          <cell r="O780" t="str">
            <v/>
          </cell>
          <cell r="P780" t="str">
            <v/>
          </cell>
        </row>
        <row r="781">
          <cell r="A781" t="str">
            <v>LO</v>
          </cell>
          <cell r="B781">
            <v>6</v>
          </cell>
          <cell r="C781">
            <v>3</v>
          </cell>
          <cell r="D781" t="str">
            <v>C</v>
          </cell>
          <cell r="E781">
            <v>29</v>
          </cell>
          <cell r="F781">
            <v>37756</v>
          </cell>
          <cell r="G781">
            <v>1.22</v>
          </cell>
          <cell r="H781">
            <v>0.9</v>
          </cell>
          <cell r="I781" t="str">
            <v>9          0</v>
          </cell>
          <cell r="J781">
            <v>0</v>
          </cell>
          <cell r="K781">
            <v>0</v>
          </cell>
          <cell r="L781">
            <v>2003</v>
          </cell>
          <cell r="M781" t="str">
            <v>No Trade</v>
          </cell>
          <cell r="N781" t="str">
            <v/>
          </cell>
          <cell r="O781" t="str">
            <v/>
          </cell>
          <cell r="P781" t="str">
            <v/>
          </cell>
        </row>
        <row r="782">
          <cell r="A782" t="str">
            <v>LO</v>
          </cell>
          <cell r="B782">
            <v>6</v>
          </cell>
          <cell r="C782">
            <v>3</v>
          </cell>
          <cell r="D782" t="str">
            <v>P</v>
          </cell>
          <cell r="E782">
            <v>29</v>
          </cell>
          <cell r="F782">
            <v>37756</v>
          </cell>
          <cell r="G782">
            <v>4.75</v>
          </cell>
          <cell r="H782">
            <v>4.7</v>
          </cell>
          <cell r="I782" t="str">
            <v>5          0</v>
          </cell>
          <cell r="J782">
            <v>0</v>
          </cell>
          <cell r="K782">
            <v>0</v>
          </cell>
          <cell r="L782">
            <v>2003</v>
          </cell>
          <cell r="M782" t="str">
            <v>No Trade</v>
          </cell>
          <cell r="N782" t="str">
            <v/>
          </cell>
          <cell r="O782" t="str">
            <v/>
          </cell>
          <cell r="P782" t="str">
            <v/>
          </cell>
        </row>
        <row r="783">
          <cell r="A783" t="str">
            <v>LO</v>
          </cell>
          <cell r="B783">
            <v>6</v>
          </cell>
          <cell r="C783">
            <v>3</v>
          </cell>
          <cell r="D783" t="str">
            <v>C</v>
          </cell>
          <cell r="E783">
            <v>29.5</v>
          </cell>
          <cell r="F783">
            <v>37756</v>
          </cell>
          <cell r="G783">
            <v>1.08</v>
          </cell>
          <cell r="H783">
            <v>0.8</v>
          </cell>
          <cell r="I783" t="str">
            <v>6          0</v>
          </cell>
          <cell r="J783">
            <v>0</v>
          </cell>
          <cell r="K783">
            <v>0</v>
          </cell>
          <cell r="L783">
            <v>2003</v>
          </cell>
          <cell r="M783" t="str">
            <v>No Trade</v>
          </cell>
          <cell r="N783" t="str">
            <v/>
          </cell>
          <cell r="O783" t="str">
            <v/>
          </cell>
          <cell r="P783" t="str">
            <v/>
          </cell>
        </row>
        <row r="784">
          <cell r="A784" t="str">
            <v>LO</v>
          </cell>
          <cell r="B784">
            <v>6</v>
          </cell>
          <cell r="C784">
            <v>3</v>
          </cell>
          <cell r="D784" t="str">
            <v>C</v>
          </cell>
          <cell r="E784">
            <v>30</v>
          </cell>
          <cell r="F784">
            <v>37756</v>
          </cell>
          <cell r="G784">
            <v>0.94</v>
          </cell>
          <cell r="H784">
            <v>0.7</v>
          </cell>
          <cell r="I784" t="str">
            <v>8         25</v>
          </cell>
          <cell r="J784">
            <v>0</v>
          </cell>
          <cell r="K784">
            <v>0</v>
          </cell>
          <cell r="L784">
            <v>2003</v>
          </cell>
          <cell r="M784" t="str">
            <v>No Trade</v>
          </cell>
          <cell r="N784" t="str">
            <v/>
          </cell>
          <cell r="O784" t="str">
            <v/>
          </cell>
          <cell r="P784" t="str">
            <v/>
          </cell>
        </row>
        <row r="785">
          <cell r="A785" t="str">
            <v>LO</v>
          </cell>
          <cell r="B785">
            <v>6</v>
          </cell>
          <cell r="C785">
            <v>3</v>
          </cell>
          <cell r="D785" t="str">
            <v>P</v>
          </cell>
          <cell r="E785">
            <v>30</v>
          </cell>
          <cell r="F785">
            <v>37756</v>
          </cell>
          <cell r="G785">
            <v>5.43</v>
          </cell>
          <cell r="H785">
            <v>5.4</v>
          </cell>
          <cell r="I785" t="str">
            <v>3          0</v>
          </cell>
          <cell r="J785">
            <v>0</v>
          </cell>
          <cell r="K785">
            <v>0</v>
          </cell>
          <cell r="L785">
            <v>2003</v>
          </cell>
          <cell r="M785" t="str">
            <v>No Trade</v>
          </cell>
          <cell r="N785" t="str">
            <v/>
          </cell>
          <cell r="O785" t="str">
            <v/>
          </cell>
          <cell r="P785" t="str">
            <v/>
          </cell>
        </row>
        <row r="786">
          <cell r="A786" t="str">
            <v>LO</v>
          </cell>
          <cell r="B786">
            <v>6</v>
          </cell>
          <cell r="C786">
            <v>3</v>
          </cell>
          <cell r="D786" t="str">
            <v>C</v>
          </cell>
          <cell r="E786">
            <v>30.5</v>
          </cell>
          <cell r="F786">
            <v>37756</v>
          </cell>
          <cell r="G786">
            <v>0.84</v>
          </cell>
          <cell r="H786">
            <v>0.6</v>
          </cell>
          <cell r="I786" t="str">
            <v>7          0</v>
          </cell>
          <cell r="J786">
            <v>0</v>
          </cell>
          <cell r="K786">
            <v>0</v>
          </cell>
          <cell r="L786">
            <v>2003</v>
          </cell>
          <cell r="M786" t="str">
            <v>No Trade</v>
          </cell>
          <cell r="N786" t="str">
            <v/>
          </cell>
          <cell r="O786" t="str">
            <v/>
          </cell>
          <cell r="P786" t="str">
            <v/>
          </cell>
        </row>
        <row r="787">
          <cell r="A787" t="str">
            <v>LO</v>
          </cell>
          <cell r="B787">
            <v>6</v>
          </cell>
          <cell r="C787">
            <v>3</v>
          </cell>
          <cell r="D787" t="str">
            <v>C</v>
          </cell>
          <cell r="E787">
            <v>31</v>
          </cell>
          <cell r="F787">
            <v>37756</v>
          </cell>
          <cell r="G787">
            <v>0.75</v>
          </cell>
          <cell r="H787">
            <v>0.5</v>
          </cell>
          <cell r="I787" t="str">
            <v>9         28</v>
          </cell>
          <cell r="J787">
            <v>0.74</v>
          </cell>
          <cell r="K787">
            <v>0.65</v>
          </cell>
          <cell r="L787">
            <v>2003</v>
          </cell>
          <cell r="M787" t="str">
            <v>No Trade</v>
          </cell>
          <cell r="N787" t="str">
            <v/>
          </cell>
          <cell r="O787" t="str">
            <v/>
          </cell>
          <cell r="P787" t="str">
            <v/>
          </cell>
        </row>
        <row r="788">
          <cell r="A788" t="str">
            <v>LO</v>
          </cell>
          <cell r="B788">
            <v>6</v>
          </cell>
          <cell r="C788">
            <v>3</v>
          </cell>
          <cell r="D788" t="str">
            <v>P</v>
          </cell>
          <cell r="E788">
            <v>31</v>
          </cell>
          <cell r="F788">
            <v>37756</v>
          </cell>
          <cell r="G788">
            <v>6.6</v>
          </cell>
          <cell r="H788">
            <v>6.6</v>
          </cell>
          <cell r="I788" t="str">
            <v>0          0</v>
          </cell>
          <cell r="J788">
            <v>0</v>
          </cell>
          <cell r="K788">
            <v>0</v>
          </cell>
          <cell r="L788">
            <v>2003</v>
          </cell>
          <cell r="M788" t="str">
            <v>No Trade</v>
          </cell>
          <cell r="N788" t="str">
            <v/>
          </cell>
          <cell r="O788" t="str">
            <v/>
          </cell>
          <cell r="P788" t="str">
            <v/>
          </cell>
        </row>
        <row r="789">
          <cell r="A789" t="str">
            <v>LO</v>
          </cell>
          <cell r="B789">
            <v>6</v>
          </cell>
          <cell r="C789">
            <v>3</v>
          </cell>
          <cell r="D789" t="str">
            <v>C</v>
          </cell>
          <cell r="E789">
            <v>31.5</v>
          </cell>
          <cell r="F789">
            <v>37756</v>
          </cell>
          <cell r="G789">
            <v>0.67</v>
          </cell>
          <cell r="H789">
            <v>0.5</v>
          </cell>
          <cell r="I789" t="str">
            <v>2          0</v>
          </cell>
          <cell r="J789">
            <v>0</v>
          </cell>
          <cell r="K789">
            <v>0</v>
          </cell>
          <cell r="L789">
            <v>2003</v>
          </cell>
          <cell r="M789" t="str">
            <v>No Trade</v>
          </cell>
          <cell r="N789" t="str">
            <v/>
          </cell>
          <cell r="O789" t="str">
            <v/>
          </cell>
          <cell r="P789" t="str">
            <v/>
          </cell>
        </row>
        <row r="790">
          <cell r="A790" t="str">
            <v>LO</v>
          </cell>
          <cell r="B790">
            <v>6</v>
          </cell>
          <cell r="C790">
            <v>3</v>
          </cell>
          <cell r="D790" t="str">
            <v>P</v>
          </cell>
          <cell r="E790">
            <v>31.5</v>
          </cell>
          <cell r="F790">
            <v>37756</v>
          </cell>
          <cell r="G790">
            <v>7.47</v>
          </cell>
          <cell r="H790">
            <v>7.4</v>
          </cell>
          <cell r="I790" t="str">
            <v>7          0</v>
          </cell>
          <cell r="J790">
            <v>0</v>
          </cell>
          <cell r="K790">
            <v>0</v>
          </cell>
          <cell r="L790">
            <v>2003</v>
          </cell>
          <cell r="M790" t="str">
            <v>No Trade</v>
          </cell>
          <cell r="N790" t="str">
            <v/>
          </cell>
          <cell r="O790" t="str">
            <v/>
          </cell>
          <cell r="P790" t="str">
            <v/>
          </cell>
        </row>
        <row r="791">
          <cell r="A791" t="str">
            <v>LO</v>
          </cell>
          <cell r="B791">
            <v>6</v>
          </cell>
          <cell r="C791">
            <v>3</v>
          </cell>
          <cell r="D791" t="str">
            <v>C</v>
          </cell>
          <cell r="E791">
            <v>32</v>
          </cell>
          <cell r="F791">
            <v>37756</v>
          </cell>
          <cell r="G791">
            <v>0.59</v>
          </cell>
          <cell r="H791">
            <v>0.4</v>
          </cell>
          <cell r="I791" t="str">
            <v>7          0</v>
          </cell>
          <cell r="J791">
            <v>0</v>
          </cell>
          <cell r="K791">
            <v>0</v>
          </cell>
          <cell r="L791">
            <v>2003</v>
          </cell>
          <cell r="M791" t="str">
            <v>No Trade</v>
          </cell>
          <cell r="N791" t="str">
            <v/>
          </cell>
          <cell r="O791" t="str">
            <v/>
          </cell>
          <cell r="P791" t="str">
            <v/>
          </cell>
        </row>
        <row r="792">
          <cell r="A792" t="str">
            <v>LO</v>
          </cell>
          <cell r="B792">
            <v>6</v>
          </cell>
          <cell r="C792">
            <v>3</v>
          </cell>
          <cell r="D792" t="str">
            <v>P</v>
          </cell>
          <cell r="E792">
            <v>32</v>
          </cell>
          <cell r="F792">
            <v>37756</v>
          </cell>
          <cell r="G792">
            <v>0</v>
          </cell>
          <cell r="H792">
            <v>0</v>
          </cell>
          <cell r="I792" t="str">
            <v>0          0</v>
          </cell>
          <cell r="J792">
            <v>0</v>
          </cell>
          <cell r="K792">
            <v>0</v>
          </cell>
          <cell r="L792">
            <v>2003</v>
          </cell>
          <cell r="M792" t="str">
            <v>No Trade</v>
          </cell>
          <cell r="N792" t="str">
            <v/>
          </cell>
          <cell r="O792" t="str">
            <v/>
          </cell>
          <cell r="P792" t="str">
            <v/>
          </cell>
        </row>
        <row r="793">
          <cell r="A793" t="str">
            <v>LO</v>
          </cell>
          <cell r="B793">
            <v>6</v>
          </cell>
          <cell r="C793">
            <v>3</v>
          </cell>
          <cell r="D793" t="str">
            <v>C</v>
          </cell>
          <cell r="E793">
            <v>32.5</v>
          </cell>
          <cell r="F793">
            <v>37756</v>
          </cell>
          <cell r="G793">
            <v>0.54</v>
          </cell>
          <cell r="H793">
            <v>0.4</v>
          </cell>
          <cell r="I793" t="str">
            <v>3          0</v>
          </cell>
          <cell r="J793">
            <v>0</v>
          </cell>
          <cell r="K793">
            <v>0</v>
          </cell>
          <cell r="L793">
            <v>2003</v>
          </cell>
          <cell r="M793" t="str">
            <v>No Trade</v>
          </cell>
          <cell r="N793" t="str">
            <v/>
          </cell>
          <cell r="O793" t="str">
            <v/>
          </cell>
          <cell r="P793" t="str">
            <v/>
          </cell>
        </row>
        <row r="794">
          <cell r="A794" t="str">
            <v>LO</v>
          </cell>
          <cell r="B794">
            <v>6</v>
          </cell>
          <cell r="C794">
            <v>3</v>
          </cell>
          <cell r="D794" t="str">
            <v>C</v>
          </cell>
          <cell r="E794">
            <v>33</v>
          </cell>
          <cell r="F794">
            <v>37756</v>
          </cell>
          <cell r="G794">
            <v>0.49</v>
          </cell>
          <cell r="H794">
            <v>0.3</v>
          </cell>
          <cell r="I794" t="str">
            <v>9         10</v>
          </cell>
          <cell r="J794">
            <v>0</v>
          </cell>
          <cell r="K794">
            <v>0</v>
          </cell>
          <cell r="L794">
            <v>2003</v>
          </cell>
          <cell r="M794" t="str">
            <v>No Trade</v>
          </cell>
          <cell r="N794" t="str">
            <v/>
          </cell>
          <cell r="O794" t="str">
            <v/>
          </cell>
          <cell r="P794" t="str">
            <v/>
          </cell>
        </row>
        <row r="795">
          <cell r="A795" t="str">
            <v>LO</v>
          </cell>
          <cell r="B795">
            <v>6</v>
          </cell>
          <cell r="C795">
            <v>3</v>
          </cell>
          <cell r="D795" t="str">
            <v>P</v>
          </cell>
          <cell r="E795">
            <v>33</v>
          </cell>
          <cell r="F795">
            <v>37756</v>
          </cell>
          <cell r="G795">
            <v>9.2799999999999994</v>
          </cell>
          <cell r="H795">
            <v>9.1999999999999993</v>
          </cell>
          <cell r="I795" t="str">
            <v>8          0</v>
          </cell>
          <cell r="J795">
            <v>0</v>
          </cell>
          <cell r="K795">
            <v>0</v>
          </cell>
          <cell r="L795">
            <v>2003</v>
          </cell>
          <cell r="M795" t="str">
            <v>No Trade</v>
          </cell>
          <cell r="N795" t="str">
            <v/>
          </cell>
          <cell r="O795" t="str">
            <v/>
          </cell>
          <cell r="P795" t="str">
            <v/>
          </cell>
        </row>
        <row r="796">
          <cell r="A796" t="str">
            <v>LO</v>
          </cell>
          <cell r="B796">
            <v>6</v>
          </cell>
          <cell r="C796">
            <v>3</v>
          </cell>
          <cell r="D796" t="str">
            <v>C</v>
          </cell>
          <cell r="E796">
            <v>33.5</v>
          </cell>
          <cell r="F796">
            <v>37756</v>
          </cell>
          <cell r="G796">
            <v>0.45</v>
          </cell>
          <cell r="H796">
            <v>0.3</v>
          </cell>
          <cell r="I796" t="str">
            <v>5          0</v>
          </cell>
          <cell r="J796">
            <v>0</v>
          </cell>
          <cell r="K796">
            <v>0</v>
          </cell>
          <cell r="L796">
            <v>2003</v>
          </cell>
          <cell r="M796" t="str">
            <v>No Trade</v>
          </cell>
          <cell r="N796" t="str">
            <v/>
          </cell>
          <cell r="O796" t="str">
            <v/>
          </cell>
          <cell r="P796" t="str">
            <v/>
          </cell>
        </row>
        <row r="797">
          <cell r="A797" t="str">
            <v>LO</v>
          </cell>
          <cell r="B797">
            <v>6</v>
          </cell>
          <cell r="C797">
            <v>3</v>
          </cell>
          <cell r="D797" t="str">
            <v>C</v>
          </cell>
          <cell r="E797">
            <v>34</v>
          </cell>
          <cell r="F797">
            <v>37756</v>
          </cell>
          <cell r="G797">
            <v>0.41</v>
          </cell>
          <cell r="H797">
            <v>0.3</v>
          </cell>
          <cell r="I797" t="str">
            <v>2          0</v>
          </cell>
          <cell r="J797">
            <v>0</v>
          </cell>
          <cell r="K797">
            <v>0</v>
          </cell>
          <cell r="L797">
            <v>2003</v>
          </cell>
          <cell r="M797" t="str">
            <v>No Trade</v>
          </cell>
          <cell r="N797" t="str">
            <v/>
          </cell>
          <cell r="O797" t="str">
            <v/>
          </cell>
          <cell r="P797" t="str">
            <v/>
          </cell>
        </row>
        <row r="798">
          <cell r="A798" t="str">
            <v>LO</v>
          </cell>
          <cell r="B798">
            <v>6</v>
          </cell>
          <cell r="C798">
            <v>3</v>
          </cell>
          <cell r="D798" t="str">
            <v>C</v>
          </cell>
          <cell r="E798">
            <v>34.5</v>
          </cell>
          <cell r="F798">
            <v>37756</v>
          </cell>
          <cell r="G798">
            <v>0.37</v>
          </cell>
          <cell r="H798">
            <v>0.2</v>
          </cell>
          <cell r="I798" t="str">
            <v>9          0</v>
          </cell>
          <cell r="J798">
            <v>0</v>
          </cell>
          <cell r="K798">
            <v>0</v>
          </cell>
          <cell r="L798">
            <v>2003</v>
          </cell>
          <cell r="M798" t="str">
            <v>No Trade</v>
          </cell>
          <cell r="N798" t="str">
            <v/>
          </cell>
          <cell r="O798" t="str">
            <v/>
          </cell>
          <cell r="P798" t="str">
            <v/>
          </cell>
        </row>
        <row r="799">
          <cell r="A799" t="str">
            <v>LO</v>
          </cell>
          <cell r="B799">
            <v>6</v>
          </cell>
          <cell r="C799">
            <v>3</v>
          </cell>
          <cell r="D799" t="str">
            <v>C</v>
          </cell>
          <cell r="E799">
            <v>35</v>
          </cell>
          <cell r="F799">
            <v>37756</v>
          </cell>
          <cell r="G799">
            <v>0.34</v>
          </cell>
          <cell r="H799">
            <v>0.2</v>
          </cell>
          <cell r="I799" t="str">
            <v>6         10</v>
          </cell>
          <cell r="J799">
            <v>0</v>
          </cell>
          <cell r="K799">
            <v>0</v>
          </cell>
          <cell r="L799">
            <v>2003</v>
          </cell>
          <cell r="M799" t="str">
            <v>No Trade</v>
          </cell>
          <cell r="N799" t="str">
            <v/>
          </cell>
          <cell r="O799" t="str">
            <v/>
          </cell>
          <cell r="P799" t="str">
            <v/>
          </cell>
        </row>
        <row r="800">
          <cell r="A800" t="str">
            <v>LO</v>
          </cell>
          <cell r="B800">
            <v>6</v>
          </cell>
          <cell r="C800">
            <v>3</v>
          </cell>
          <cell r="D800" t="str">
            <v>P</v>
          </cell>
          <cell r="E800">
            <v>35</v>
          </cell>
          <cell r="F800">
            <v>37756</v>
          </cell>
          <cell r="G800">
            <v>0</v>
          </cell>
          <cell r="H800">
            <v>0</v>
          </cell>
          <cell r="I800" t="str">
            <v>0          0</v>
          </cell>
          <cell r="J800">
            <v>0</v>
          </cell>
          <cell r="K800">
            <v>0</v>
          </cell>
          <cell r="L800">
            <v>2003</v>
          </cell>
          <cell r="M800" t="str">
            <v>No Trade</v>
          </cell>
          <cell r="N800" t="str">
            <v/>
          </cell>
          <cell r="O800" t="str">
            <v/>
          </cell>
          <cell r="P800" t="str">
            <v/>
          </cell>
        </row>
        <row r="801">
          <cell r="A801" t="str">
            <v>LO</v>
          </cell>
          <cell r="B801">
            <v>6</v>
          </cell>
          <cell r="C801">
            <v>3</v>
          </cell>
          <cell r="D801" t="str">
            <v>C</v>
          </cell>
          <cell r="E801">
            <v>35.5</v>
          </cell>
          <cell r="F801">
            <v>37756</v>
          </cell>
          <cell r="G801">
            <v>0</v>
          </cell>
          <cell r="H801">
            <v>0</v>
          </cell>
          <cell r="I801" t="str">
            <v>0          0</v>
          </cell>
          <cell r="J801">
            <v>0</v>
          </cell>
          <cell r="K801">
            <v>0</v>
          </cell>
          <cell r="L801">
            <v>2003</v>
          </cell>
          <cell r="M801" t="str">
            <v>No Trade</v>
          </cell>
          <cell r="N801" t="str">
            <v/>
          </cell>
          <cell r="O801" t="str">
            <v/>
          </cell>
          <cell r="P801" t="str">
            <v/>
          </cell>
        </row>
        <row r="802">
          <cell r="A802" t="str">
            <v>LO</v>
          </cell>
          <cell r="B802">
            <v>6</v>
          </cell>
          <cell r="C802">
            <v>3</v>
          </cell>
          <cell r="D802" t="str">
            <v>C</v>
          </cell>
          <cell r="E802">
            <v>36</v>
          </cell>
          <cell r="F802">
            <v>37756</v>
          </cell>
          <cell r="G802">
            <v>0.28999999999999998</v>
          </cell>
          <cell r="H802">
            <v>0.2</v>
          </cell>
          <cell r="I802" t="str">
            <v>2          4</v>
          </cell>
          <cell r="J802">
            <v>0</v>
          </cell>
          <cell r="K802">
            <v>0</v>
          </cell>
          <cell r="L802">
            <v>2003</v>
          </cell>
          <cell r="M802" t="str">
            <v>No Trade</v>
          </cell>
          <cell r="N802" t="str">
            <v/>
          </cell>
          <cell r="O802" t="str">
            <v/>
          </cell>
          <cell r="P802" t="str">
            <v/>
          </cell>
        </row>
        <row r="803">
          <cell r="A803" t="str">
            <v>LO</v>
          </cell>
          <cell r="B803">
            <v>6</v>
          </cell>
          <cell r="C803">
            <v>3</v>
          </cell>
          <cell r="D803" t="str">
            <v>C</v>
          </cell>
          <cell r="E803">
            <v>37</v>
          </cell>
          <cell r="F803">
            <v>37756</v>
          </cell>
          <cell r="G803">
            <v>0.24</v>
          </cell>
          <cell r="H803">
            <v>0.1</v>
          </cell>
          <cell r="I803" t="str">
            <v>9          0</v>
          </cell>
          <cell r="J803">
            <v>0</v>
          </cell>
          <cell r="K803">
            <v>0</v>
          </cell>
          <cell r="L803">
            <v>2003</v>
          </cell>
          <cell r="M803" t="str">
            <v>No Trade</v>
          </cell>
          <cell r="N803" t="str">
            <v/>
          </cell>
          <cell r="O803" t="str">
            <v/>
          </cell>
          <cell r="P803" t="str">
            <v/>
          </cell>
        </row>
        <row r="804">
          <cell r="A804" t="str">
            <v>LO</v>
          </cell>
          <cell r="B804">
            <v>6</v>
          </cell>
          <cell r="C804">
            <v>3</v>
          </cell>
          <cell r="D804" t="str">
            <v>C</v>
          </cell>
          <cell r="E804">
            <v>38</v>
          </cell>
          <cell r="F804">
            <v>37756</v>
          </cell>
          <cell r="G804">
            <v>0.21</v>
          </cell>
          <cell r="H804">
            <v>0.1</v>
          </cell>
          <cell r="I804" t="str">
            <v>6          0</v>
          </cell>
          <cell r="J804">
            <v>0</v>
          </cell>
          <cell r="K804">
            <v>0</v>
          </cell>
          <cell r="L804">
            <v>2003</v>
          </cell>
          <cell r="M804" t="str">
            <v>No Trade</v>
          </cell>
          <cell r="N804" t="str">
            <v/>
          </cell>
          <cell r="O804" t="str">
            <v/>
          </cell>
          <cell r="P804" t="str">
            <v/>
          </cell>
        </row>
        <row r="805">
          <cell r="A805" t="str">
            <v>LO</v>
          </cell>
          <cell r="B805">
            <v>6</v>
          </cell>
          <cell r="C805">
            <v>3</v>
          </cell>
          <cell r="D805" t="str">
            <v>C</v>
          </cell>
          <cell r="E805">
            <v>40</v>
          </cell>
          <cell r="F805">
            <v>37756</v>
          </cell>
          <cell r="G805">
            <v>0.15</v>
          </cell>
          <cell r="H805">
            <v>0.1</v>
          </cell>
          <cell r="I805" t="str">
            <v>2          4</v>
          </cell>
          <cell r="J805">
            <v>0</v>
          </cell>
          <cell r="K805">
            <v>0</v>
          </cell>
          <cell r="L805">
            <v>2003</v>
          </cell>
          <cell r="M805" t="str">
            <v>No Trade</v>
          </cell>
          <cell r="N805" t="str">
            <v/>
          </cell>
          <cell r="O805" t="str">
            <v/>
          </cell>
          <cell r="P805" t="str">
            <v/>
          </cell>
        </row>
        <row r="806">
          <cell r="A806" t="str">
            <v>LO</v>
          </cell>
          <cell r="B806">
            <v>6</v>
          </cell>
          <cell r="C806">
            <v>3</v>
          </cell>
          <cell r="D806" t="str">
            <v>C</v>
          </cell>
          <cell r="E806">
            <v>45</v>
          </cell>
          <cell r="F806">
            <v>37756</v>
          </cell>
          <cell r="G806">
            <v>0.08</v>
          </cell>
          <cell r="H806">
            <v>0</v>
          </cell>
          <cell r="I806" t="str">
            <v>6          0</v>
          </cell>
          <cell r="J806">
            <v>0</v>
          </cell>
          <cell r="K806">
            <v>0</v>
          </cell>
          <cell r="L806">
            <v>2003</v>
          </cell>
          <cell r="M806" t="str">
            <v>No Trade</v>
          </cell>
          <cell r="N806" t="str">
            <v/>
          </cell>
          <cell r="O806" t="str">
            <v/>
          </cell>
          <cell r="P806" t="str">
            <v/>
          </cell>
        </row>
        <row r="807">
          <cell r="A807" t="str">
            <v>LO</v>
          </cell>
          <cell r="B807">
            <v>7</v>
          </cell>
          <cell r="C807">
            <v>3</v>
          </cell>
          <cell r="D807" t="str">
            <v>P</v>
          </cell>
          <cell r="E807">
            <v>7.5</v>
          </cell>
          <cell r="F807">
            <v>37789</v>
          </cell>
          <cell r="G807">
            <v>0</v>
          </cell>
          <cell r="H807">
            <v>0</v>
          </cell>
          <cell r="I807" t="str">
            <v>0          0</v>
          </cell>
          <cell r="J807">
            <v>0</v>
          </cell>
          <cell r="K807">
            <v>0</v>
          </cell>
          <cell r="L807">
            <v>2003</v>
          </cell>
          <cell r="M807" t="str">
            <v>No Trade</v>
          </cell>
          <cell r="N807" t="str">
            <v/>
          </cell>
          <cell r="O807" t="str">
            <v/>
          </cell>
          <cell r="P807" t="str">
            <v/>
          </cell>
        </row>
        <row r="808">
          <cell r="A808" t="str">
            <v>LO</v>
          </cell>
          <cell r="B808">
            <v>7</v>
          </cell>
          <cell r="C808">
            <v>3</v>
          </cell>
          <cell r="D808" t="str">
            <v>P</v>
          </cell>
          <cell r="E808">
            <v>14</v>
          </cell>
          <cell r="F808">
            <v>37789</v>
          </cell>
          <cell r="G808">
            <v>0.09</v>
          </cell>
          <cell r="H808">
            <v>0</v>
          </cell>
          <cell r="I808" t="str">
            <v>9          0</v>
          </cell>
          <cell r="J808">
            <v>0</v>
          </cell>
          <cell r="K808">
            <v>0</v>
          </cell>
          <cell r="L808">
            <v>2003</v>
          </cell>
          <cell r="M808" t="str">
            <v>No Trade</v>
          </cell>
          <cell r="N808" t="str">
            <v/>
          </cell>
          <cell r="O808" t="str">
            <v/>
          </cell>
          <cell r="P808" t="str">
            <v/>
          </cell>
        </row>
        <row r="809">
          <cell r="A809" t="str">
            <v>LO</v>
          </cell>
          <cell r="B809">
            <v>7</v>
          </cell>
          <cell r="C809">
            <v>3</v>
          </cell>
          <cell r="D809" t="str">
            <v>P</v>
          </cell>
          <cell r="E809">
            <v>17</v>
          </cell>
          <cell r="F809">
            <v>37789</v>
          </cell>
          <cell r="G809">
            <v>0.3</v>
          </cell>
          <cell r="H809">
            <v>0.3</v>
          </cell>
          <cell r="I809" t="str">
            <v>2          0</v>
          </cell>
          <cell r="J809">
            <v>0</v>
          </cell>
          <cell r="K809">
            <v>0</v>
          </cell>
          <cell r="L809">
            <v>2003</v>
          </cell>
          <cell r="M809" t="str">
            <v>No Trade</v>
          </cell>
          <cell r="N809" t="str">
            <v/>
          </cell>
          <cell r="O809" t="str">
            <v/>
          </cell>
          <cell r="P809" t="str">
            <v/>
          </cell>
        </row>
        <row r="810">
          <cell r="A810" t="str">
            <v>LO</v>
          </cell>
          <cell r="B810">
            <v>7</v>
          </cell>
          <cell r="C810">
            <v>3</v>
          </cell>
          <cell r="D810" t="str">
            <v>C</v>
          </cell>
          <cell r="E810">
            <v>17.5</v>
          </cell>
          <cell r="F810">
            <v>37789</v>
          </cell>
          <cell r="G810">
            <v>0</v>
          </cell>
          <cell r="H810">
            <v>0</v>
          </cell>
          <cell r="I810" t="str">
            <v>0          0</v>
          </cell>
          <cell r="J810">
            <v>0</v>
          </cell>
          <cell r="K810">
            <v>0</v>
          </cell>
          <cell r="L810">
            <v>2003</v>
          </cell>
          <cell r="M810" t="str">
            <v>No Trade</v>
          </cell>
          <cell r="N810" t="str">
            <v/>
          </cell>
          <cell r="O810" t="str">
            <v/>
          </cell>
          <cell r="P810" t="str">
            <v/>
          </cell>
        </row>
        <row r="811">
          <cell r="A811" t="str">
            <v>LO</v>
          </cell>
          <cell r="B811">
            <v>7</v>
          </cell>
          <cell r="C811">
            <v>3</v>
          </cell>
          <cell r="D811" t="str">
            <v>P</v>
          </cell>
          <cell r="E811">
            <v>17.5</v>
          </cell>
          <cell r="F811">
            <v>37789</v>
          </cell>
          <cell r="G811">
            <v>0.36</v>
          </cell>
          <cell r="H811">
            <v>0.3</v>
          </cell>
          <cell r="I811" t="str">
            <v>8          0</v>
          </cell>
          <cell r="J811">
            <v>0</v>
          </cell>
          <cell r="K811">
            <v>0</v>
          </cell>
          <cell r="L811">
            <v>2003</v>
          </cell>
          <cell r="M811" t="str">
            <v>No Trade</v>
          </cell>
          <cell r="N811" t="str">
            <v/>
          </cell>
          <cell r="O811" t="str">
            <v/>
          </cell>
          <cell r="P811" t="str">
            <v/>
          </cell>
        </row>
        <row r="812">
          <cell r="A812" t="str">
            <v>LO</v>
          </cell>
          <cell r="B812">
            <v>7</v>
          </cell>
          <cell r="C812">
            <v>3</v>
          </cell>
          <cell r="D812" t="str">
            <v>P</v>
          </cell>
          <cell r="E812">
            <v>18</v>
          </cell>
          <cell r="F812">
            <v>37789</v>
          </cell>
          <cell r="G812">
            <v>0.42</v>
          </cell>
          <cell r="H812">
            <v>0.4</v>
          </cell>
          <cell r="I812" t="str">
            <v>4          0</v>
          </cell>
          <cell r="J812">
            <v>0</v>
          </cell>
          <cell r="K812">
            <v>0</v>
          </cell>
          <cell r="L812">
            <v>2003</v>
          </cell>
          <cell r="M812" t="str">
            <v>No Trade</v>
          </cell>
          <cell r="N812" t="str">
            <v/>
          </cell>
          <cell r="O812" t="str">
            <v/>
          </cell>
          <cell r="P812" t="str">
            <v/>
          </cell>
        </row>
        <row r="813">
          <cell r="A813" t="str">
            <v>LO</v>
          </cell>
          <cell r="B813">
            <v>7</v>
          </cell>
          <cell r="C813">
            <v>3</v>
          </cell>
          <cell r="D813" t="str">
            <v>P</v>
          </cell>
          <cell r="E813">
            <v>18.5</v>
          </cell>
          <cell r="F813">
            <v>37789</v>
          </cell>
          <cell r="G813">
            <v>0.49</v>
          </cell>
          <cell r="H813">
            <v>0.5</v>
          </cell>
          <cell r="I813" t="str">
            <v>2          0</v>
          </cell>
          <cell r="J813">
            <v>0</v>
          </cell>
          <cell r="K813">
            <v>0</v>
          </cell>
          <cell r="L813">
            <v>2003</v>
          </cell>
          <cell r="M813" t="str">
            <v>No Trade</v>
          </cell>
          <cell r="N813" t="str">
            <v/>
          </cell>
          <cell r="O813" t="str">
            <v/>
          </cell>
          <cell r="P813" t="str">
            <v/>
          </cell>
        </row>
        <row r="814">
          <cell r="A814" t="str">
            <v>LO</v>
          </cell>
          <cell r="B814">
            <v>7</v>
          </cell>
          <cell r="C814">
            <v>3</v>
          </cell>
          <cell r="D814" t="str">
            <v>P</v>
          </cell>
          <cell r="E814">
            <v>19</v>
          </cell>
          <cell r="F814">
            <v>37789</v>
          </cell>
          <cell r="G814">
            <v>0.56999999999999995</v>
          </cell>
          <cell r="H814">
            <v>0.6</v>
          </cell>
          <cell r="I814" t="str">
            <v>0          0</v>
          </cell>
          <cell r="J814">
            <v>0</v>
          </cell>
          <cell r="K814">
            <v>0</v>
          </cell>
          <cell r="L814">
            <v>2003</v>
          </cell>
          <cell r="M814" t="str">
            <v>No Trade</v>
          </cell>
          <cell r="N814" t="str">
            <v/>
          </cell>
          <cell r="O814" t="str">
            <v/>
          </cell>
          <cell r="P814" t="str">
            <v/>
          </cell>
        </row>
        <row r="815">
          <cell r="A815" t="str">
            <v>LO</v>
          </cell>
          <cell r="B815">
            <v>7</v>
          </cell>
          <cell r="C815">
            <v>3</v>
          </cell>
          <cell r="D815" t="str">
            <v>P</v>
          </cell>
          <cell r="E815">
            <v>20</v>
          </cell>
          <cell r="F815">
            <v>37789</v>
          </cell>
          <cell r="G815">
            <v>0.76</v>
          </cell>
          <cell r="H815">
            <v>0.8</v>
          </cell>
          <cell r="I815" t="str">
            <v>0          0</v>
          </cell>
          <cell r="J815">
            <v>0</v>
          </cell>
          <cell r="K815">
            <v>0</v>
          </cell>
          <cell r="L815">
            <v>2003</v>
          </cell>
          <cell r="M815" t="str">
            <v>No Trade</v>
          </cell>
          <cell r="N815" t="str">
            <v/>
          </cell>
          <cell r="O815" t="str">
            <v/>
          </cell>
          <cell r="P815" t="str">
            <v/>
          </cell>
        </row>
        <row r="816">
          <cell r="A816" t="str">
            <v>LO</v>
          </cell>
          <cell r="B816">
            <v>7</v>
          </cell>
          <cell r="C816">
            <v>3</v>
          </cell>
          <cell r="D816" t="str">
            <v>P</v>
          </cell>
          <cell r="E816">
            <v>20.5</v>
          </cell>
          <cell r="F816">
            <v>37789</v>
          </cell>
          <cell r="G816">
            <v>0.86</v>
          </cell>
          <cell r="H816">
            <v>0.9</v>
          </cell>
          <cell r="I816" t="str">
            <v>1          0</v>
          </cell>
          <cell r="J816">
            <v>0</v>
          </cell>
          <cell r="K816">
            <v>0</v>
          </cell>
          <cell r="L816">
            <v>2003</v>
          </cell>
          <cell r="M816" t="str">
            <v>No Trade</v>
          </cell>
          <cell r="N816" t="str">
            <v/>
          </cell>
          <cell r="O816" t="str">
            <v/>
          </cell>
          <cell r="P816" t="str">
            <v/>
          </cell>
        </row>
        <row r="817">
          <cell r="A817" t="str">
            <v>LO</v>
          </cell>
          <cell r="B817">
            <v>7</v>
          </cell>
          <cell r="C817">
            <v>3</v>
          </cell>
          <cell r="D817" t="str">
            <v>P</v>
          </cell>
          <cell r="E817">
            <v>21</v>
          </cell>
          <cell r="F817">
            <v>37789</v>
          </cell>
          <cell r="G817">
            <v>0.98</v>
          </cell>
          <cell r="H817">
            <v>1</v>
          </cell>
          <cell r="I817" t="str">
            <v>4          0</v>
          </cell>
          <cell r="J817">
            <v>0</v>
          </cell>
          <cell r="K817">
            <v>0</v>
          </cell>
          <cell r="L817">
            <v>2003</v>
          </cell>
          <cell r="M817" t="str">
            <v>No Trade</v>
          </cell>
          <cell r="N817" t="str">
            <v/>
          </cell>
          <cell r="O817" t="str">
            <v/>
          </cell>
          <cell r="P817" t="str">
            <v/>
          </cell>
        </row>
        <row r="818">
          <cell r="A818" t="str">
            <v>LO</v>
          </cell>
          <cell r="B818">
            <v>7</v>
          </cell>
          <cell r="C818">
            <v>3</v>
          </cell>
          <cell r="D818" t="str">
            <v>P</v>
          </cell>
          <cell r="E818">
            <v>21.5</v>
          </cell>
          <cell r="F818">
            <v>37789</v>
          </cell>
          <cell r="G818">
            <v>1.1100000000000001</v>
          </cell>
          <cell r="H818">
            <v>1.1000000000000001</v>
          </cell>
          <cell r="I818" t="str">
            <v>8          0</v>
          </cell>
          <cell r="J818">
            <v>0</v>
          </cell>
          <cell r="K818">
            <v>0</v>
          </cell>
          <cell r="L818">
            <v>2003</v>
          </cell>
          <cell r="M818" t="str">
            <v>No Trade</v>
          </cell>
          <cell r="N818" t="str">
            <v/>
          </cell>
          <cell r="O818" t="str">
            <v/>
          </cell>
          <cell r="P818" t="str">
            <v/>
          </cell>
        </row>
        <row r="819">
          <cell r="A819" t="str">
            <v>LO</v>
          </cell>
          <cell r="B819">
            <v>7</v>
          </cell>
          <cell r="C819">
            <v>3</v>
          </cell>
          <cell r="D819" t="str">
            <v>P</v>
          </cell>
          <cell r="E819">
            <v>22</v>
          </cell>
          <cell r="F819">
            <v>37789</v>
          </cell>
          <cell r="G819">
            <v>1.25</v>
          </cell>
          <cell r="H819">
            <v>1.3</v>
          </cell>
          <cell r="I819" t="str">
            <v>3         25</v>
          </cell>
          <cell r="J819">
            <v>0</v>
          </cell>
          <cell r="K819">
            <v>0</v>
          </cell>
          <cell r="L819">
            <v>2003</v>
          </cell>
          <cell r="M819" t="str">
            <v>No Trade</v>
          </cell>
          <cell r="N819" t="str">
            <v/>
          </cell>
          <cell r="O819" t="str">
            <v/>
          </cell>
          <cell r="P819" t="str">
            <v/>
          </cell>
        </row>
        <row r="820">
          <cell r="A820" t="str">
            <v>LO</v>
          </cell>
          <cell r="B820">
            <v>7</v>
          </cell>
          <cell r="C820">
            <v>3</v>
          </cell>
          <cell r="D820" t="str">
            <v>P</v>
          </cell>
          <cell r="E820">
            <v>22.5</v>
          </cell>
          <cell r="F820">
            <v>37789</v>
          </cell>
          <cell r="G820">
            <v>1.41</v>
          </cell>
          <cell r="H820">
            <v>1.4</v>
          </cell>
          <cell r="I820" t="str">
            <v>9          0</v>
          </cell>
          <cell r="J820">
            <v>0</v>
          </cell>
          <cell r="K820">
            <v>0</v>
          </cell>
          <cell r="L820">
            <v>2003</v>
          </cell>
          <cell r="M820" t="str">
            <v>No Trade</v>
          </cell>
          <cell r="N820" t="str">
            <v/>
          </cell>
          <cell r="O820" t="str">
            <v/>
          </cell>
          <cell r="P820" t="str">
            <v/>
          </cell>
        </row>
        <row r="821">
          <cell r="A821" t="str">
            <v>LO</v>
          </cell>
          <cell r="B821">
            <v>7</v>
          </cell>
          <cell r="C821">
            <v>3</v>
          </cell>
          <cell r="D821" t="str">
            <v>P</v>
          </cell>
          <cell r="E821">
            <v>23</v>
          </cell>
          <cell r="F821">
            <v>37789</v>
          </cell>
          <cell r="G821">
            <v>1.57</v>
          </cell>
          <cell r="H821">
            <v>1.6</v>
          </cell>
          <cell r="I821" t="str">
            <v>6          0</v>
          </cell>
          <cell r="J821">
            <v>0</v>
          </cell>
          <cell r="K821">
            <v>0</v>
          </cell>
          <cell r="L821">
            <v>2003</v>
          </cell>
          <cell r="M821" t="str">
            <v>No Trade</v>
          </cell>
          <cell r="N821" t="str">
            <v/>
          </cell>
          <cell r="O821" t="str">
            <v/>
          </cell>
          <cell r="P821" t="str">
            <v/>
          </cell>
        </row>
        <row r="822">
          <cell r="A822" t="str">
            <v>LO</v>
          </cell>
          <cell r="B822">
            <v>7</v>
          </cell>
          <cell r="C822">
            <v>3</v>
          </cell>
          <cell r="D822" t="str">
            <v>C</v>
          </cell>
          <cell r="E822">
            <v>23.5</v>
          </cell>
          <cell r="F822">
            <v>37789</v>
          </cell>
          <cell r="G822">
            <v>3.7</v>
          </cell>
          <cell r="H822">
            <v>3.3</v>
          </cell>
          <cell r="I822" t="str">
            <v>3          0</v>
          </cell>
          <cell r="J822">
            <v>0</v>
          </cell>
          <cell r="K822">
            <v>0</v>
          </cell>
          <cell r="L822">
            <v>2003</v>
          </cell>
          <cell r="M822" t="str">
            <v>No Trade</v>
          </cell>
          <cell r="N822" t="str">
            <v/>
          </cell>
          <cell r="O822" t="str">
            <v/>
          </cell>
          <cell r="P822" t="str">
            <v/>
          </cell>
        </row>
        <row r="823">
          <cell r="A823" t="str">
            <v>LO</v>
          </cell>
          <cell r="B823">
            <v>7</v>
          </cell>
          <cell r="C823">
            <v>3</v>
          </cell>
          <cell r="D823" t="str">
            <v>P</v>
          </cell>
          <cell r="E823">
            <v>23.5</v>
          </cell>
          <cell r="F823">
            <v>37789</v>
          </cell>
          <cell r="G823">
            <v>1.75</v>
          </cell>
          <cell r="H823">
            <v>1.8</v>
          </cell>
          <cell r="I823" t="str">
            <v>5          0</v>
          </cell>
          <cell r="J823">
            <v>0</v>
          </cell>
          <cell r="K823">
            <v>0</v>
          </cell>
          <cell r="L823">
            <v>2003</v>
          </cell>
          <cell r="M823" t="str">
            <v>No Trade</v>
          </cell>
          <cell r="N823" t="str">
            <v/>
          </cell>
          <cell r="O823" t="str">
            <v/>
          </cell>
          <cell r="P823" t="str">
            <v/>
          </cell>
        </row>
        <row r="824">
          <cell r="A824" t="str">
            <v>LO</v>
          </cell>
          <cell r="B824">
            <v>7</v>
          </cell>
          <cell r="C824">
            <v>3</v>
          </cell>
          <cell r="D824" t="str">
            <v>C</v>
          </cell>
          <cell r="E824">
            <v>24</v>
          </cell>
          <cell r="F824">
            <v>37789</v>
          </cell>
          <cell r="G824">
            <v>3.4</v>
          </cell>
          <cell r="H824">
            <v>3</v>
          </cell>
          <cell r="I824" t="str">
            <v>6          0</v>
          </cell>
          <cell r="J824">
            <v>0</v>
          </cell>
          <cell r="K824">
            <v>0</v>
          </cell>
          <cell r="L824">
            <v>2003</v>
          </cell>
          <cell r="M824" t="str">
            <v>No Trade</v>
          </cell>
          <cell r="N824" t="str">
            <v/>
          </cell>
          <cell r="O824" t="str">
            <v/>
          </cell>
          <cell r="P824" t="str">
            <v/>
          </cell>
        </row>
        <row r="825">
          <cell r="A825" t="str">
            <v>LO</v>
          </cell>
          <cell r="B825">
            <v>7</v>
          </cell>
          <cell r="C825">
            <v>3</v>
          </cell>
          <cell r="D825" t="str">
            <v>P</v>
          </cell>
          <cell r="E825">
            <v>24</v>
          </cell>
          <cell r="F825">
            <v>37789</v>
          </cell>
          <cell r="G825">
            <v>1.94</v>
          </cell>
          <cell r="H825">
            <v>2</v>
          </cell>
          <cell r="I825" t="str">
            <v>6          0</v>
          </cell>
          <cell r="J825">
            <v>0</v>
          </cell>
          <cell r="K825">
            <v>0</v>
          </cell>
          <cell r="L825">
            <v>2003</v>
          </cell>
          <cell r="M825" t="str">
            <v>No Trade</v>
          </cell>
          <cell r="N825" t="str">
            <v/>
          </cell>
          <cell r="O825" t="str">
            <v/>
          </cell>
          <cell r="P825" t="str">
            <v/>
          </cell>
        </row>
        <row r="826">
          <cell r="A826" t="str">
            <v>LO</v>
          </cell>
          <cell r="B826">
            <v>7</v>
          </cell>
          <cell r="C826">
            <v>3</v>
          </cell>
          <cell r="D826" t="str">
            <v>C</v>
          </cell>
          <cell r="E826">
            <v>24.5</v>
          </cell>
          <cell r="F826">
            <v>37789</v>
          </cell>
          <cell r="G826">
            <v>3.12</v>
          </cell>
          <cell r="H826">
            <v>2.7</v>
          </cell>
          <cell r="I826" t="str">
            <v>7          0</v>
          </cell>
          <cell r="J826">
            <v>0</v>
          </cell>
          <cell r="K826">
            <v>0</v>
          </cell>
          <cell r="L826">
            <v>2003</v>
          </cell>
          <cell r="M826" t="str">
            <v>No Trade</v>
          </cell>
          <cell r="N826" t="str">
            <v/>
          </cell>
          <cell r="O826" t="str">
            <v/>
          </cell>
          <cell r="P826" t="str">
            <v/>
          </cell>
        </row>
        <row r="827">
          <cell r="A827" t="str">
            <v>LO</v>
          </cell>
          <cell r="B827">
            <v>7</v>
          </cell>
          <cell r="C827">
            <v>3</v>
          </cell>
          <cell r="D827" t="str">
            <v>P</v>
          </cell>
          <cell r="E827">
            <v>24.5</v>
          </cell>
          <cell r="F827">
            <v>37789</v>
          </cell>
          <cell r="G827">
            <v>2.14</v>
          </cell>
          <cell r="H827">
            <v>2.2000000000000002</v>
          </cell>
          <cell r="I827" t="str">
            <v>7         50</v>
          </cell>
          <cell r="J827">
            <v>2.2000000000000002</v>
          </cell>
          <cell r="K827">
            <v>2.2000000000000002</v>
          </cell>
          <cell r="L827">
            <v>2003</v>
          </cell>
          <cell r="M827" t="str">
            <v>No Trade</v>
          </cell>
          <cell r="N827" t="str">
            <v/>
          </cell>
          <cell r="O827" t="str">
            <v/>
          </cell>
          <cell r="P827" t="str">
            <v/>
          </cell>
        </row>
        <row r="828">
          <cell r="A828" t="str">
            <v>LO</v>
          </cell>
          <cell r="B828">
            <v>7</v>
          </cell>
          <cell r="C828">
            <v>3</v>
          </cell>
          <cell r="D828" t="str">
            <v>C</v>
          </cell>
          <cell r="E828">
            <v>25</v>
          </cell>
          <cell r="F828">
            <v>37789</v>
          </cell>
          <cell r="G828">
            <v>2.84</v>
          </cell>
          <cell r="H828">
            <v>2.5</v>
          </cell>
          <cell r="I828" t="str">
            <v>1          0</v>
          </cell>
          <cell r="J828">
            <v>0</v>
          </cell>
          <cell r="K828">
            <v>0</v>
          </cell>
          <cell r="L828">
            <v>2003</v>
          </cell>
          <cell r="M828" t="str">
            <v>No Trade</v>
          </cell>
          <cell r="N828" t="str">
            <v/>
          </cell>
          <cell r="O828" t="str">
            <v/>
          </cell>
          <cell r="P828" t="str">
            <v/>
          </cell>
        </row>
        <row r="829">
          <cell r="A829" t="str">
            <v>LO</v>
          </cell>
          <cell r="B829">
            <v>7</v>
          </cell>
          <cell r="C829">
            <v>3</v>
          </cell>
          <cell r="D829" t="str">
            <v>P</v>
          </cell>
          <cell r="E829">
            <v>25</v>
          </cell>
          <cell r="F829">
            <v>37789</v>
          </cell>
          <cell r="G829">
            <v>2.36</v>
          </cell>
          <cell r="H829">
            <v>2.5</v>
          </cell>
          <cell r="I829" t="str">
            <v>1          0</v>
          </cell>
          <cell r="J829">
            <v>0</v>
          </cell>
          <cell r="K829">
            <v>0</v>
          </cell>
          <cell r="L829">
            <v>2003</v>
          </cell>
          <cell r="M829" t="str">
            <v>No Trade</v>
          </cell>
          <cell r="N829" t="str">
            <v/>
          </cell>
          <cell r="O829" t="str">
            <v/>
          </cell>
          <cell r="P829" t="str">
            <v/>
          </cell>
        </row>
        <row r="830">
          <cell r="A830" t="str">
            <v>LO</v>
          </cell>
          <cell r="B830">
            <v>7</v>
          </cell>
          <cell r="C830">
            <v>3</v>
          </cell>
          <cell r="D830" t="str">
            <v>C</v>
          </cell>
          <cell r="E830">
            <v>25.5</v>
          </cell>
          <cell r="F830">
            <v>37789</v>
          </cell>
          <cell r="G830">
            <v>2.57</v>
          </cell>
          <cell r="H830">
            <v>2.2000000000000002</v>
          </cell>
          <cell r="I830" t="str">
            <v>7          0</v>
          </cell>
          <cell r="J830">
            <v>0</v>
          </cell>
          <cell r="K830">
            <v>0</v>
          </cell>
          <cell r="L830">
            <v>2003</v>
          </cell>
          <cell r="M830" t="str">
            <v>No Trade</v>
          </cell>
          <cell r="N830" t="str">
            <v/>
          </cell>
          <cell r="O830" t="str">
            <v/>
          </cell>
          <cell r="P830" t="str">
            <v/>
          </cell>
        </row>
        <row r="831">
          <cell r="A831" t="str">
            <v>LO</v>
          </cell>
          <cell r="B831">
            <v>7</v>
          </cell>
          <cell r="C831">
            <v>3</v>
          </cell>
          <cell r="D831" t="str">
            <v>P</v>
          </cell>
          <cell r="E831">
            <v>25.5</v>
          </cell>
          <cell r="F831">
            <v>37789</v>
          </cell>
          <cell r="G831">
            <v>2.59</v>
          </cell>
          <cell r="H831">
            <v>2.7</v>
          </cell>
          <cell r="I831" t="str">
            <v>7          0</v>
          </cell>
          <cell r="J831">
            <v>0</v>
          </cell>
          <cell r="K831">
            <v>0</v>
          </cell>
          <cell r="L831">
            <v>2003</v>
          </cell>
          <cell r="M831" t="str">
            <v>No Trade</v>
          </cell>
          <cell r="N831" t="str">
            <v/>
          </cell>
          <cell r="O831" t="str">
            <v/>
          </cell>
          <cell r="P831" t="str">
            <v/>
          </cell>
        </row>
        <row r="832">
          <cell r="A832" t="str">
            <v>LO</v>
          </cell>
          <cell r="B832">
            <v>7</v>
          </cell>
          <cell r="C832">
            <v>3</v>
          </cell>
          <cell r="D832" t="str">
            <v>C</v>
          </cell>
          <cell r="E832">
            <v>26</v>
          </cell>
          <cell r="F832">
            <v>37789</v>
          </cell>
          <cell r="G832">
            <v>2.34</v>
          </cell>
          <cell r="H832">
            <v>2</v>
          </cell>
          <cell r="I832" t="str">
            <v>5          0</v>
          </cell>
          <cell r="J832">
            <v>0</v>
          </cell>
          <cell r="K832">
            <v>0</v>
          </cell>
          <cell r="L832">
            <v>2003</v>
          </cell>
          <cell r="M832" t="str">
            <v>No Trade</v>
          </cell>
          <cell r="N832" t="str">
            <v/>
          </cell>
          <cell r="O832" t="str">
            <v/>
          </cell>
          <cell r="P832" t="str">
            <v/>
          </cell>
        </row>
        <row r="833">
          <cell r="A833" t="str">
            <v>LO</v>
          </cell>
          <cell r="B833">
            <v>7</v>
          </cell>
          <cell r="C833">
            <v>3</v>
          </cell>
          <cell r="D833" t="str">
            <v>P</v>
          </cell>
          <cell r="E833">
            <v>26</v>
          </cell>
          <cell r="F833">
            <v>37789</v>
          </cell>
          <cell r="G833">
            <v>2.86</v>
          </cell>
          <cell r="H833">
            <v>3</v>
          </cell>
          <cell r="I833" t="str">
            <v>5          0</v>
          </cell>
          <cell r="J833">
            <v>0</v>
          </cell>
          <cell r="K833">
            <v>0</v>
          </cell>
          <cell r="L833">
            <v>2003</v>
          </cell>
          <cell r="M833" t="str">
            <v>No Trade</v>
          </cell>
          <cell r="N833" t="str">
            <v/>
          </cell>
          <cell r="O833" t="str">
            <v/>
          </cell>
          <cell r="P833" t="str">
            <v/>
          </cell>
        </row>
        <row r="834">
          <cell r="A834" t="str">
            <v>LO</v>
          </cell>
          <cell r="B834">
            <v>7</v>
          </cell>
          <cell r="C834">
            <v>3</v>
          </cell>
          <cell r="D834" t="str">
            <v>C</v>
          </cell>
          <cell r="E834">
            <v>27</v>
          </cell>
          <cell r="F834">
            <v>37789</v>
          </cell>
          <cell r="G834">
            <v>1.91</v>
          </cell>
          <cell r="H834">
            <v>1.6</v>
          </cell>
          <cell r="I834" t="str">
            <v>5          0</v>
          </cell>
          <cell r="J834">
            <v>0</v>
          </cell>
          <cell r="K834">
            <v>0</v>
          </cell>
          <cell r="L834">
            <v>2003</v>
          </cell>
          <cell r="M834" t="str">
            <v>No Trade</v>
          </cell>
          <cell r="N834" t="str">
            <v/>
          </cell>
          <cell r="O834" t="str">
            <v/>
          </cell>
          <cell r="P834" t="str">
            <v/>
          </cell>
        </row>
        <row r="835">
          <cell r="A835" t="str">
            <v>LO</v>
          </cell>
          <cell r="B835">
            <v>7</v>
          </cell>
          <cell r="C835">
            <v>3</v>
          </cell>
          <cell r="D835" t="str">
            <v>C</v>
          </cell>
          <cell r="E835">
            <v>27.5</v>
          </cell>
          <cell r="F835">
            <v>37789</v>
          </cell>
          <cell r="G835">
            <v>1.72</v>
          </cell>
          <cell r="H835">
            <v>1.4</v>
          </cell>
          <cell r="I835" t="str">
            <v>8          0</v>
          </cell>
          <cell r="J835">
            <v>0</v>
          </cell>
          <cell r="K835">
            <v>0</v>
          </cell>
          <cell r="L835">
            <v>2003</v>
          </cell>
          <cell r="M835" t="str">
            <v>No Trade</v>
          </cell>
          <cell r="N835" t="str">
            <v/>
          </cell>
          <cell r="O835" t="str">
            <v/>
          </cell>
          <cell r="P835" t="str">
            <v/>
          </cell>
        </row>
        <row r="836">
          <cell r="A836" t="str">
            <v>LO</v>
          </cell>
          <cell r="B836">
            <v>7</v>
          </cell>
          <cell r="C836">
            <v>3</v>
          </cell>
          <cell r="D836" t="str">
            <v>C</v>
          </cell>
          <cell r="E836">
            <v>28</v>
          </cell>
          <cell r="F836">
            <v>37789</v>
          </cell>
          <cell r="G836">
            <v>1.54</v>
          </cell>
          <cell r="H836">
            <v>1.3</v>
          </cell>
          <cell r="I836" t="str">
            <v>1          0</v>
          </cell>
          <cell r="J836">
            <v>0</v>
          </cell>
          <cell r="K836">
            <v>0</v>
          </cell>
          <cell r="L836">
            <v>2003</v>
          </cell>
          <cell r="M836" t="str">
            <v>No Trade</v>
          </cell>
          <cell r="N836" t="str">
            <v/>
          </cell>
          <cell r="O836" t="str">
            <v/>
          </cell>
          <cell r="P836" t="str">
            <v/>
          </cell>
        </row>
        <row r="837">
          <cell r="A837" t="str">
            <v>LO</v>
          </cell>
          <cell r="B837">
            <v>7</v>
          </cell>
          <cell r="C837">
            <v>3</v>
          </cell>
          <cell r="D837" t="str">
            <v>C</v>
          </cell>
          <cell r="E837">
            <v>28.5</v>
          </cell>
          <cell r="F837">
            <v>37789</v>
          </cell>
          <cell r="G837">
            <v>1.38</v>
          </cell>
          <cell r="H837">
            <v>1.1000000000000001</v>
          </cell>
          <cell r="I837" t="str">
            <v>6          0</v>
          </cell>
          <cell r="J837">
            <v>0</v>
          </cell>
          <cell r="K837">
            <v>0</v>
          </cell>
          <cell r="L837">
            <v>2003</v>
          </cell>
          <cell r="M837" t="str">
            <v>No Trade</v>
          </cell>
          <cell r="N837" t="str">
            <v/>
          </cell>
          <cell r="O837" t="str">
            <v/>
          </cell>
          <cell r="P837" t="str">
            <v/>
          </cell>
        </row>
        <row r="838">
          <cell r="A838" t="str">
            <v>LO</v>
          </cell>
          <cell r="B838">
            <v>7</v>
          </cell>
          <cell r="C838">
            <v>3</v>
          </cell>
          <cell r="D838" t="str">
            <v>C</v>
          </cell>
          <cell r="E838">
            <v>29</v>
          </cell>
          <cell r="F838">
            <v>37789</v>
          </cell>
          <cell r="G838">
            <v>1.22</v>
          </cell>
          <cell r="H838">
            <v>1</v>
          </cell>
          <cell r="I838" t="str">
            <v>3          0</v>
          </cell>
          <cell r="J838">
            <v>0</v>
          </cell>
          <cell r="K838">
            <v>0</v>
          </cell>
          <cell r="L838">
            <v>2003</v>
          </cell>
          <cell r="M838" t="str">
            <v>No Trade</v>
          </cell>
          <cell r="N838" t="str">
            <v/>
          </cell>
          <cell r="O838" t="str">
            <v/>
          </cell>
          <cell r="P838" t="str">
            <v/>
          </cell>
        </row>
        <row r="839">
          <cell r="A839" t="str">
            <v>LO</v>
          </cell>
          <cell r="B839">
            <v>7</v>
          </cell>
          <cell r="C839">
            <v>3</v>
          </cell>
          <cell r="D839" t="str">
            <v>C</v>
          </cell>
          <cell r="E839">
            <v>30</v>
          </cell>
          <cell r="F839">
            <v>37789</v>
          </cell>
          <cell r="G839">
            <v>0.98</v>
          </cell>
          <cell r="H839">
            <v>0.8</v>
          </cell>
          <cell r="I839" t="str">
            <v>2         75</v>
          </cell>
          <cell r="J839">
            <v>0</v>
          </cell>
          <cell r="K839">
            <v>0</v>
          </cell>
          <cell r="L839">
            <v>2003</v>
          </cell>
          <cell r="M839" t="str">
            <v>No Trade</v>
          </cell>
          <cell r="N839" t="str">
            <v/>
          </cell>
          <cell r="O839" t="str">
            <v/>
          </cell>
          <cell r="P839" t="str">
            <v/>
          </cell>
        </row>
        <row r="840">
          <cell r="A840" t="str">
            <v>LO</v>
          </cell>
          <cell r="B840">
            <v>7</v>
          </cell>
          <cell r="C840">
            <v>3</v>
          </cell>
          <cell r="D840" t="str">
            <v>C</v>
          </cell>
          <cell r="E840">
            <v>31</v>
          </cell>
          <cell r="F840">
            <v>37789</v>
          </cell>
          <cell r="G840">
            <v>0.78</v>
          </cell>
          <cell r="H840">
            <v>0.6</v>
          </cell>
          <cell r="I840" t="str">
            <v>5          0</v>
          </cell>
          <cell r="J840">
            <v>0</v>
          </cell>
          <cell r="K840">
            <v>0</v>
          </cell>
          <cell r="L840">
            <v>2003</v>
          </cell>
          <cell r="M840" t="str">
            <v>No Trade</v>
          </cell>
          <cell r="N840" t="str">
            <v/>
          </cell>
          <cell r="O840" t="str">
            <v/>
          </cell>
          <cell r="P840" t="str">
            <v/>
          </cell>
        </row>
        <row r="841">
          <cell r="A841" t="str">
            <v>LO</v>
          </cell>
          <cell r="B841">
            <v>7</v>
          </cell>
          <cell r="C841">
            <v>3</v>
          </cell>
          <cell r="D841" t="str">
            <v>C</v>
          </cell>
          <cell r="E841">
            <v>32</v>
          </cell>
          <cell r="F841">
            <v>37789</v>
          </cell>
          <cell r="G841">
            <v>0.64</v>
          </cell>
          <cell r="H841">
            <v>0.5</v>
          </cell>
          <cell r="I841" t="str">
            <v>5          0</v>
          </cell>
          <cell r="J841">
            <v>0</v>
          </cell>
          <cell r="K841">
            <v>0</v>
          </cell>
          <cell r="L841">
            <v>2003</v>
          </cell>
          <cell r="M841" t="str">
            <v>No Trade</v>
          </cell>
          <cell r="N841" t="str">
            <v/>
          </cell>
          <cell r="O841" t="str">
            <v/>
          </cell>
          <cell r="P841" t="str">
            <v/>
          </cell>
        </row>
        <row r="842">
          <cell r="A842" t="str">
            <v>LO</v>
          </cell>
          <cell r="B842">
            <v>7</v>
          </cell>
          <cell r="C842">
            <v>3</v>
          </cell>
          <cell r="D842" t="str">
            <v>C</v>
          </cell>
          <cell r="E842">
            <v>33</v>
          </cell>
          <cell r="F842">
            <v>37789</v>
          </cell>
          <cell r="G842">
            <v>0.54</v>
          </cell>
          <cell r="H842">
            <v>0.4</v>
          </cell>
          <cell r="I842" t="str">
            <v>6          0</v>
          </cell>
          <cell r="J842">
            <v>0</v>
          </cell>
          <cell r="K842">
            <v>0</v>
          </cell>
          <cell r="L842">
            <v>2003</v>
          </cell>
          <cell r="M842" t="str">
            <v>No Trade</v>
          </cell>
          <cell r="N842" t="str">
            <v/>
          </cell>
          <cell r="O842" t="str">
            <v/>
          </cell>
          <cell r="P842" t="str">
            <v/>
          </cell>
        </row>
        <row r="843">
          <cell r="A843" t="str">
            <v>LO</v>
          </cell>
          <cell r="B843">
            <v>7</v>
          </cell>
          <cell r="C843">
            <v>3</v>
          </cell>
          <cell r="D843" t="str">
            <v>C</v>
          </cell>
          <cell r="E843">
            <v>34</v>
          </cell>
          <cell r="F843">
            <v>37789</v>
          </cell>
          <cell r="G843">
            <v>0.46</v>
          </cell>
          <cell r="H843">
            <v>0.3</v>
          </cell>
          <cell r="I843" t="str">
            <v>9          0</v>
          </cell>
          <cell r="J843">
            <v>0</v>
          </cell>
          <cell r="K843">
            <v>0</v>
          </cell>
          <cell r="L843">
            <v>2003</v>
          </cell>
          <cell r="M843" t="str">
            <v>No Trade</v>
          </cell>
          <cell r="N843" t="str">
            <v/>
          </cell>
          <cell r="O843" t="str">
            <v/>
          </cell>
          <cell r="P843" t="str">
            <v/>
          </cell>
        </row>
        <row r="844">
          <cell r="A844" t="str">
            <v>LO</v>
          </cell>
          <cell r="B844">
            <v>7</v>
          </cell>
          <cell r="C844">
            <v>3</v>
          </cell>
          <cell r="D844" t="str">
            <v>C</v>
          </cell>
          <cell r="E844">
            <v>35</v>
          </cell>
          <cell r="F844">
            <v>37789</v>
          </cell>
          <cell r="G844">
            <v>0.39</v>
          </cell>
          <cell r="H844">
            <v>0.3</v>
          </cell>
          <cell r="I844" t="str">
            <v>3          0</v>
          </cell>
          <cell r="J844">
            <v>0</v>
          </cell>
          <cell r="K844">
            <v>0</v>
          </cell>
          <cell r="L844">
            <v>2003</v>
          </cell>
          <cell r="M844" t="str">
            <v>No Trade</v>
          </cell>
          <cell r="N844" t="str">
            <v/>
          </cell>
          <cell r="O844" t="str">
            <v/>
          </cell>
          <cell r="P844" t="str">
            <v/>
          </cell>
        </row>
        <row r="845">
          <cell r="A845" t="str">
            <v>LO</v>
          </cell>
          <cell r="B845">
            <v>7</v>
          </cell>
          <cell r="C845">
            <v>3</v>
          </cell>
          <cell r="D845" t="str">
            <v>C</v>
          </cell>
          <cell r="E845">
            <v>36</v>
          </cell>
          <cell r="F845">
            <v>37789</v>
          </cell>
          <cell r="G845">
            <v>0.34</v>
          </cell>
          <cell r="H845">
            <v>0.2</v>
          </cell>
          <cell r="I845" t="str">
            <v>8          0</v>
          </cell>
          <cell r="J845">
            <v>0</v>
          </cell>
          <cell r="K845">
            <v>0</v>
          </cell>
          <cell r="L845">
            <v>2003</v>
          </cell>
          <cell r="M845" t="str">
            <v>No Trade</v>
          </cell>
          <cell r="N845" t="str">
            <v/>
          </cell>
          <cell r="O845" t="str">
            <v/>
          </cell>
          <cell r="P845" t="str">
            <v/>
          </cell>
        </row>
        <row r="846">
          <cell r="A846" t="str">
            <v>LO</v>
          </cell>
          <cell r="B846">
            <v>7</v>
          </cell>
          <cell r="C846">
            <v>3</v>
          </cell>
          <cell r="D846" t="str">
            <v>C</v>
          </cell>
          <cell r="E846">
            <v>40</v>
          </cell>
          <cell r="F846">
            <v>37789</v>
          </cell>
          <cell r="G846">
            <v>0.2</v>
          </cell>
          <cell r="H846">
            <v>0.1</v>
          </cell>
          <cell r="I846" t="str">
            <v>6         10</v>
          </cell>
          <cell r="J846">
            <v>0.18</v>
          </cell>
          <cell r="K846">
            <v>0.18</v>
          </cell>
          <cell r="L846">
            <v>2003</v>
          </cell>
          <cell r="M846" t="str">
            <v>No Trade</v>
          </cell>
          <cell r="N846" t="str">
            <v/>
          </cell>
          <cell r="O846" t="str">
            <v/>
          </cell>
          <cell r="P846" t="str">
            <v/>
          </cell>
        </row>
        <row r="847">
          <cell r="A847" t="str">
            <v>LO</v>
          </cell>
          <cell r="B847">
            <v>8</v>
          </cell>
          <cell r="C847">
            <v>3</v>
          </cell>
          <cell r="D847" t="str">
            <v>P</v>
          </cell>
          <cell r="E847">
            <v>14</v>
          </cell>
          <cell r="F847">
            <v>37819</v>
          </cell>
          <cell r="G847">
            <v>0.12</v>
          </cell>
          <cell r="H847">
            <v>0.1</v>
          </cell>
          <cell r="I847" t="str">
            <v>2          0</v>
          </cell>
          <cell r="J847">
            <v>0</v>
          </cell>
          <cell r="K847">
            <v>0</v>
          </cell>
          <cell r="L847">
            <v>2003</v>
          </cell>
          <cell r="M847" t="str">
            <v>No Trade</v>
          </cell>
          <cell r="N847" t="str">
            <v/>
          </cell>
          <cell r="O847" t="str">
            <v/>
          </cell>
          <cell r="P847" t="str">
            <v/>
          </cell>
        </row>
        <row r="848">
          <cell r="A848" t="str">
            <v>LO</v>
          </cell>
          <cell r="B848">
            <v>8</v>
          </cell>
          <cell r="C848">
            <v>3</v>
          </cell>
          <cell r="D848" t="str">
            <v>P</v>
          </cell>
          <cell r="E848">
            <v>17</v>
          </cell>
          <cell r="F848">
            <v>37819</v>
          </cell>
          <cell r="G848">
            <v>0.37</v>
          </cell>
          <cell r="H848">
            <v>0.3</v>
          </cell>
          <cell r="I848" t="str">
            <v>8          0</v>
          </cell>
          <cell r="J848">
            <v>0</v>
          </cell>
          <cell r="K848">
            <v>0</v>
          </cell>
          <cell r="L848">
            <v>2003</v>
          </cell>
          <cell r="M848" t="str">
            <v>No Trade</v>
          </cell>
          <cell r="N848" t="str">
            <v/>
          </cell>
          <cell r="O848" t="str">
            <v/>
          </cell>
          <cell r="P848" t="str">
            <v/>
          </cell>
        </row>
        <row r="849">
          <cell r="A849" t="str">
            <v>LO</v>
          </cell>
          <cell r="B849">
            <v>8</v>
          </cell>
          <cell r="C849">
            <v>3</v>
          </cell>
          <cell r="D849" t="str">
            <v>P</v>
          </cell>
          <cell r="E849">
            <v>18</v>
          </cell>
          <cell r="F849">
            <v>37819</v>
          </cell>
          <cell r="G849">
            <v>0.5</v>
          </cell>
          <cell r="H849">
            <v>0.5</v>
          </cell>
          <cell r="I849" t="str">
            <v>2          0</v>
          </cell>
          <cell r="J849">
            <v>0</v>
          </cell>
          <cell r="K849">
            <v>0</v>
          </cell>
          <cell r="L849">
            <v>2003</v>
          </cell>
          <cell r="M849" t="str">
            <v>No Trade</v>
          </cell>
          <cell r="N849" t="str">
            <v/>
          </cell>
          <cell r="O849" t="str">
            <v/>
          </cell>
          <cell r="P849" t="str">
            <v/>
          </cell>
        </row>
        <row r="850">
          <cell r="A850" t="str">
            <v>LO</v>
          </cell>
          <cell r="B850">
            <v>8</v>
          </cell>
          <cell r="C850">
            <v>3</v>
          </cell>
          <cell r="D850" t="str">
            <v>P</v>
          </cell>
          <cell r="E850">
            <v>18.5</v>
          </cell>
          <cell r="F850">
            <v>37819</v>
          </cell>
          <cell r="G850">
            <v>0.57999999999999996</v>
          </cell>
          <cell r="H850">
            <v>0.6</v>
          </cell>
          <cell r="I850" t="str">
            <v>1          0</v>
          </cell>
          <cell r="J850">
            <v>0</v>
          </cell>
          <cell r="K850">
            <v>0</v>
          </cell>
          <cell r="L850">
            <v>2003</v>
          </cell>
          <cell r="M850" t="str">
            <v>No Trade</v>
          </cell>
          <cell r="N850" t="str">
            <v/>
          </cell>
          <cell r="O850" t="str">
            <v/>
          </cell>
          <cell r="P850" t="str">
            <v/>
          </cell>
        </row>
        <row r="851">
          <cell r="A851" t="str">
            <v>LO</v>
          </cell>
          <cell r="B851">
            <v>8</v>
          </cell>
          <cell r="C851">
            <v>3</v>
          </cell>
          <cell r="D851" t="str">
            <v>P</v>
          </cell>
          <cell r="E851">
            <v>20</v>
          </cell>
          <cell r="F851">
            <v>37819</v>
          </cell>
          <cell r="G851">
            <v>0.87</v>
          </cell>
          <cell r="H851">
            <v>0.9</v>
          </cell>
          <cell r="I851" t="str">
            <v>1          0</v>
          </cell>
          <cell r="J851">
            <v>0</v>
          </cell>
          <cell r="K851">
            <v>0</v>
          </cell>
          <cell r="L851">
            <v>2003</v>
          </cell>
          <cell r="M851" t="str">
            <v>No Trade</v>
          </cell>
          <cell r="N851" t="str">
            <v/>
          </cell>
          <cell r="O851" t="str">
            <v/>
          </cell>
          <cell r="P851" t="str">
            <v/>
          </cell>
        </row>
        <row r="852">
          <cell r="A852" t="str">
            <v>LO</v>
          </cell>
          <cell r="B852">
            <v>8</v>
          </cell>
          <cell r="C852">
            <v>3</v>
          </cell>
          <cell r="D852" t="str">
            <v>P</v>
          </cell>
          <cell r="E852">
            <v>21</v>
          </cell>
          <cell r="F852">
            <v>37819</v>
          </cell>
          <cell r="G852">
            <v>1.1200000000000001</v>
          </cell>
          <cell r="H852">
            <v>1.1000000000000001</v>
          </cell>
          <cell r="I852" t="str">
            <v>7          0</v>
          </cell>
          <cell r="J852">
            <v>0</v>
          </cell>
          <cell r="K852">
            <v>0</v>
          </cell>
          <cell r="L852">
            <v>2003</v>
          </cell>
          <cell r="M852" t="str">
            <v>No Trade</v>
          </cell>
          <cell r="N852" t="str">
            <v/>
          </cell>
          <cell r="O852" t="str">
            <v/>
          </cell>
          <cell r="P852" t="str">
            <v/>
          </cell>
        </row>
        <row r="853">
          <cell r="A853" t="str">
            <v>LO</v>
          </cell>
          <cell r="B853">
            <v>8</v>
          </cell>
          <cell r="C853">
            <v>3</v>
          </cell>
          <cell r="D853" t="str">
            <v>P</v>
          </cell>
          <cell r="E853">
            <v>22</v>
          </cell>
          <cell r="F853">
            <v>37819</v>
          </cell>
          <cell r="G853">
            <v>1.4</v>
          </cell>
          <cell r="H853">
            <v>1.4</v>
          </cell>
          <cell r="I853" t="str">
            <v>7          0</v>
          </cell>
          <cell r="J853">
            <v>0</v>
          </cell>
          <cell r="K853">
            <v>0</v>
          </cell>
          <cell r="L853">
            <v>2003</v>
          </cell>
          <cell r="M853" t="str">
            <v>No Trade</v>
          </cell>
          <cell r="N853" t="str">
            <v/>
          </cell>
          <cell r="O853" t="str">
            <v/>
          </cell>
          <cell r="P853" t="str">
            <v/>
          </cell>
        </row>
        <row r="854">
          <cell r="A854" t="str">
            <v>LO</v>
          </cell>
          <cell r="B854">
            <v>8</v>
          </cell>
          <cell r="C854">
            <v>3</v>
          </cell>
          <cell r="D854" t="str">
            <v>P</v>
          </cell>
          <cell r="E854">
            <v>23</v>
          </cell>
          <cell r="F854">
            <v>37819</v>
          </cell>
          <cell r="G854">
            <v>1.74</v>
          </cell>
          <cell r="H854">
            <v>1.8</v>
          </cell>
          <cell r="I854" t="str">
            <v>3          0</v>
          </cell>
          <cell r="J854">
            <v>0</v>
          </cell>
          <cell r="K854">
            <v>0</v>
          </cell>
          <cell r="L854">
            <v>2003</v>
          </cell>
          <cell r="M854" t="str">
            <v>No Trade</v>
          </cell>
          <cell r="N854" t="str">
            <v/>
          </cell>
          <cell r="O854" t="str">
            <v/>
          </cell>
          <cell r="P854" t="str">
            <v/>
          </cell>
        </row>
        <row r="855">
          <cell r="A855" t="str">
            <v>LO</v>
          </cell>
          <cell r="B855">
            <v>8</v>
          </cell>
          <cell r="C855">
            <v>3</v>
          </cell>
          <cell r="D855" t="str">
            <v>C</v>
          </cell>
          <cell r="E855">
            <v>24</v>
          </cell>
          <cell r="F855">
            <v>37819</v>
          </cell>
          <cell r="G855">
            <v>3.29</v>
          </cell>
          <cell r="H855">
            <v>2.9</v>
          </cell>
          <cell r="I855" t="str">
            <v>5          0</v>
          </cell>
          <cell r="J855">
            <v>0</v>
          </cell>
          <cell r="K855">
            <v>0</v>
          </cell>
          <cell r="L855">
            <v>2003</v>
          </cell>
          <cell r="M855" t="str">
            <v>No Trade</v>
          </cell>
          <cell r="N855" t="str">
            <v/>
          </cell>
          <cell r="O855" t="str">
            <v/>
          </cell>
          <cell r="P855" t="str">
            <v/>
          </cell>
        </row>
        <row r="856">
          <cell r="A856" t="str">
            <v>LO</v>
          </cell>
          <cell r="B856">
            <v>8</v>
          </cell>
          <cell r="C856">
            <v>3</v>
          </cell>
          <cell r="D856" t="str">
            <v>P</v>
          </cell>
          <cell r="E856">
            <v>24</v>
          </cell>
          <cell r="F856">
            <v>37819</v>
          </cell>
          <cell r="G856">
            <v>2.12</v>
          </cell>
          <cell r="H856">
            <v>2.2000000000000002</v>
          </cell>
          <cell r="I856" t="str">
            <v>3          0</v>
          </cell>
          <cell r="J856">
            <v>0</v>
          </cell>
          <cell r="K856">
            <v>0</v>
          </cell>
          <cell r="L856">
            <v>2003</v>
          </cell>
          <cell r="M856" t="str">
            <v>No Trade</v>
          </cell>
          <cell r="N856" t="str">
            <v/>
          </cell>
          <cell r="O856" t="str">
            <v/>
          </cell>
          <cell r="P856" t="str">
            <v/>
          </cell>
        </row>
        <row r="857">
          <cell r="A857" t="str">
            <v>LO</v>
          </cell>
          <cell r="B857">
            <v>8</v>
          </cell>
          <cell r="C857">
            <v>3</v>
          </cell>
          <cell r="D857" t="str">
            <v>C</v>
          </cell>
          <cell r="E857">
            <v>24.5</v>
          </cell>
          <cell r="F857">
            <v>37819</v>
          </cell>
          <cell r="G857">
            <v>3</v>
          </cell>
          <cell r="H857">
            <v>2.6</v>
          </cell>
          <cell r="I857" t="str">
            <v>8          0</v>
          </cell>
          <cell r="J857">
            <v>0</v>
          </cell>
          <cell r="K857">
            <v>0</v>
          </cell>
          <cell r="L857">
            <v>2003</v>
          </cell>
          <cell r="M857" t="str">
            <v>No Trade</v>
          </cell>
          <cell r="N857" t="str">
            <v/>
          </cell>
          <cell r="O857" t="str">
            <v/>
          </cell>
          <cell r="P857" t="str">
            <v/>
          </cell>
        </row>
        <row r="858">
          <cell r="A858" t="str">
            <v>LO</v>
          </cell>
          <cell r="B858">
            <v>8</v>
          </cell>
          <cell r="C858">
            <v>3</v>
          </cell>
          <cell r="D858" t="str">
            <v>P</v>
          </cell>
          <cell r="E858">
            <v>24.5</v>
          </cell>
          <cell r="F858">
            <v>37819</v>
          </cell>
          <cell r="G858">
            <v>2.34</v>
          </cell>
          <cell r="H858">
            <v>2.4</v>
          </cell>
          <cell r="I858" t="str">
            <v>6          0</v>
          </cell>
          <cell r="J858">
            <v>0</v>
          </cell>
          <cell r="K858">
            <v>0</v>
          </cell>
          <cell r="L858">
            <v>2003</v>
          </cell>
          <cell r="M858" t="str">
            <v>No Trade</v>
          </cell>
          <cell r="N858" t="str">
            <v/>
          </cell>
          <cell r="O858" t="str">
            <v/>
          </cell>
          <cell r="P858" t="str">
            <v/>
          </cell>
        </row>
        <row r="859">
          <cell r="A859" t="str">
            <v>LO</v>
          </cell>
          <cell r="B859">
            <v>8</v>
          </cell>
          <cell r="C859">
            <v>3</v>
          </cell>
          <cell r="D859" t="str">
            <v>C</v>
          </cell>
          <cell r="E859">
            <v>25</v>
          </cell>
          <cell r="F859">
            <v>37819</v>
          </cell>
          <cell r="G859">
            <v>2.74</v>
          </cell>
          <cell r="H859">
            <v>2.4</v>
          </cell>
          <cell r="I859" t="str">
            <v>3        400</v>
          </cell>
          <cell r="J859">
            <v>0</v>
          </cell>
          <cell r="K859">
            <v>0</v>
          </cell>
          <cell r="L859">
            <v>2003</v>
          </cell>
          <cell r="M859" t="str">
            <v>No Trade</v>
          </cell>
          <cell r="N859" t="str">
            <v/>
          </cell>
          <cell r="O859" t="str">
            <v/>
          </cell>
          <cell r="P859" t="str">
            <v/>
          </cell>
        </row>
        <row r="860">
          <cell r="A860" t="str">
            <v>LO</v>
          </cell>
          <cell r="B860">
            <v>8</v>
          </cell>
          <cell r="C860">
            <v>3</v>
          </cell>
          <cell r="D860" t="str">
            <v>P</v>
          </cell>
          <cell r="E860">
            <v>25</v>
          </cell>
          <cell r="F860">
            <v>37819</v>
          </cell>
          <cell r="G860">
            <v>2.56</v>
          </cell>
          <cell r="H860">
            <v>2.7</v>
          </cell>
          <cell r="I860" t="str">
            <v>1          0</v>
          </cell>
          <cell r="J860">
            <v>0</v>
          </cell>
          <cell r="K860">
            <v>0</v>
          </cell>
          <cell r="L860">
            <v>2003</v>
          </cell>
          <cell r="M860" t="str">
            <v>No Trade</v>
          </cell>
          <cell r="N860" t="str">
            <v/>
          </cell>
          <cell r="O860" t="str">
            <v/>
          </cell>
          <cell r="P860" t="str">
            <v/>
          </cell>
        </row>
        <row r="861">
          <cell r="A861" t="str">
            <v>LO</v>
          </cell>
          <cell r="B861">
            <v>8</v>
          </cell>
          <cell r="C861">
            <v>3</v>
          </cell>
          <cell r="D861" t="str">
            <v>C</v>
          </cell>
          <cell r="E861">
            <v>25.5</v>
          </cell>
          <cell r="F861">
            <v>37819</v>
          </cell>
          <cell r="G861">
            <v>2.5</v>
          </cell>
          <cell r="H861">
            <v>2.2000000000000002</v>
          </cell>
          <cell r="I861" t="str">
            <v>1          0</v>
          </cell>
          <cell r="J861">
            <v>0</v>
          </cell>
          <cell r="K861">
            <v>0</v>
          </cell>
          <cell r="L861">
            <v>2003</v>
          </cell>
          <cell r="M861" t="str">
            <v>No Trade</v>
          </cell>
          <cell r="N861" t="str">
            <v/>
          </cell>
          <cell r="O861" t="str">
            <v/>
          </cell>
          <cell r="P861" t="str">
            <v/>
          </cell>
        </row>
        <row r="862">
          <cell r="A862" t="str">
            <v>LO</v>
          </cell>
          <cell r="B862">
            <v>8</v>
          </cell>
          <cell r="C862">
            <v>3</v>
          </cell>
          <cell r="D862" t="str">
            <v>P</v>
          </cell>
          <cell r="E862">
            <v>25.5</v>
          </cell>
          <cell r="F862">
            <v>37819</v>
          </cell>
          <cell r="G862">
            <v>2.81</v>
          </cell>
          <cell r="H862">
            <v>2.9</v>
          </cell>
          <cell r="I862" t="str">
            <v>9          0</v>
          </cell>
          <cell r="J862">
            <v>0</v>
          </cell>
          <cell r="K862">
            <v>0</v>
          </cell>
          <cell r="L862">
            <v>2003</v>
          </cell>
          <cell r="M862" t="str">
            <v>No Trade</v>
          </cell>
          <cell r="N862" t="str">
            <v/>
          </cell>
          <cell r="O862" t="str">
            <v/>
          </cell>
          <cell r="P862" t="str">
            <v/>
          </cell>
        </row>
        <row r="863">
          <cell r="A863" t="str">
            <v>LO</v>
          </cell>
          <cell r="B863">
            <v>8</v>
          </cell>
          <cell r="C863">
            <v>3</v>
          </cell>
          <cell r="D863" t="str">
            <v>C</v>
          </cell>
          <cell r="E863">
            <v>26</v>
          </cell>
          <cell r="F863">
            <v>37819</v>
          </cell>
          <cell r="G863">
            <v>2.27</v>
          </cell>
          <cell r="H863">
            <v>1.9</v>
          </cell>
          <cell r="I863" t="str">
            <v>9          0</v>
          </cell>
          <cell r="J863">
            <v>0</v>
          </cell>
          <cell r="K863">
            <v>0</v>
          </cell>
          <cell r="L863">
            <v>2003</v>
          </cell>
          <cell r="M863" t="str">
            <v>No Trade</v>
          </cell>
          <cell r="N863" t="str">
            <v/>
          </cell>
          <cell r="O863" t="str">
            <v/>
          </cell>
          <cell r="P863" t="str">
            <v/>
          </cell>
        </row>
        <row r="864">
          <cell r="A864" t="str">
            <v>LO</v>
          </cell>
          <cell r="B864">
            <v>8</v>
          </cell>
          <cell r="C864">
            <v>3</v>
          </cell>
          <cell r="D864" t="str">
            <v>P</v>
          </cell>
          <cell r="E864">
            <v>26</v>
          </cell>
          <cell r="F864">
            <v>37819</v>
          </cell>
          <cell r="G864">
            <v>3.09</v>
          </cell>
          <cell r="H864">
            <v>3.2</v>
          </cell>
          <cell r="I864" t="str">
            <v>6          0</v>
          </cell>
          <cell r="J864">
            <v>0</v>
          </cell>
          <cell r="K864">
            <v>0</v>
          </cell>
          <cell r="L864">
            <v>2003</v>
          </cell>
          <cell r="M864" t="str">
            <v>No Trade</v>
          </cell>
          <cell r="N864" t="str">
            <v/>
          </cell>
          <cell r="O864" t="str">
            <v/>
          </cell>
          <cell r="P864" t="str">
            <v/>
          </cell>
        </row>
        <row r="865">
          <cell r="A865" t="str">
            <v>LO</v>
          </cell>
          <cell r="B865">
            <v>8</v>
          </cell>
          <cell r="C865">
            <v>3</v>
          </cell>
          <cell r="D865" t="str">
            <v>C</v>
          </cell>
          <cell r="E865">
            <v>27</v>
          </cell>
          <cell r="F865">
            <v>37819</v>
          </cell>
          <cell r="G865">
            <v>1.86</v>
          </cell>
          <cell r="H865">
            <v>1.6</v>
          </cell>
          <cell r="I865" t="str">
            <v>1          0</v>
          </cell>
          <cell r="J865">
            <v>0</v>
          </cell>
          <cell r="K865">
            <v>0</v>
          </cell>
          <cell r="L865">
            <v>2003</v>
          </cell>
          <cell r="M865" t="str">
            <v>No Trade</v>
          </cell>
          <cell r="N865" t="str">
            <v/>
          </cell>
          <cell r="O865" t="str">
            <v/>
          </cell>
          <cell r="P865" t="str">
            <v/>
          </cell>
        </row>
        <row r="866">
          <cell r="A866" t="str">
            <v>LO</v>
          </cell>
          <cell r="B866">
            <v>8</v>
          </cell>
          <cell r="C866">
            <v>3</v>
          </cell>
          <cell r="D866" t="str">
            <v>C</v>
          </cell>
          <cell r="E866">
            <v>28</v>
          </cell>
          <cell r="F866">
            <v>37819</v>
          </cell>
          <cell r="G866">
            <v>1.5</v>
          </cell>
          <cell r="H866">
            <v>1.2</v>
          </cell>
          <cell r="I866" t="str">
            <v>8          0</v>
          </cell>
          <cell r="J866">
            <v>0</v>
          </cell>
          <cell r="K866">
            <v>0</v>
          </cell>
          <cell r="L866">
            <v>2003</v>
          </cell>
          <cell r="M866" t="str">
            <v>No Trade</v>
          </cell>
          <cell r="N866" t="str">
            <v/>
          </cell>
          <cell r="O866" t="str">
            <v/>
          </cell>
          <cell r="P866" t="str">
            <v/>
          </cell>
        </row>
        <row r="867">
          <cell r="A867" t="str">
            <v>LO</v>
          </cell>
          <cell r="B867">
            <v>8</v>
          </cell>
          <cell r="C867">
            <v>3</v>
          </cell>
          <cell r="D867" t="str">
            <v>C</v>
          </cell>
          <cell r="E867">
            <v>28.5</v>
          </cell>
          <cell r="F867">
            <v>37819</v>
          </cell>
          <cell r="G867">
            <v>1.34</v>
          </cell>
          <cell r="H867">
            <v>1.1000000000000001</v>
          </cell>
          <cell r="I867" t="str">
            <v>4          0</v>
          </cell>
          <cell r="J867">
            <v>0</v>
          </cell>
          <cell r="K867">
            <v>0</v>
          </cell>
          <cell r="L867">
            <v>2003</v>
          </cell>
          <cell r="M867" t="str">
            <v>No Trade</v>
          </cell>
          <cell r="N867" t="str">
            <v/>
          </cell>
          <cell r="O867" t="str">
            <v/>
          </cell>
          <cell r="P867" t="str">
            <v/>
          </cell>
        </row>
        <row r="868">
          <cell r="A868" t="str">
            <v>LO</v>
          </cell>
          <cell r="B868">
            <v>8</v>
          </cell>
          <cell r="C868">
            <v>3</v>
          </cell>
          <cell r="D868" t="str">
            <v>C</v>
          </cell>
          <cell r="E868">
            <v>30</v>
          </cell>
          <cell r="F868">
            <v>37819</v>
          </cell>
          <cell r="G868">
            <v>0.97</v>
          </cell>
          <cell r="H868">
            <v>0.8</v>
          </cell>
          <cell r="I868" t="str">
            <v>2          0</v>
          </cell>
          <cell r="J868">
            <v>0</v>
          </cell>
          <cell r="K868">
            <v>0</v>
          </cell>
          <cell r="L868">
            <v>2003</v>
          </cell>
          <cell r="M868" t="str">
            <v>No Trade</v>
          </cell>
          <cell r="N868" t="str">
            <v/>
          </cell>
          <cell r="O868" t="str">
            <v/>
          </cell>
          <cell r="P868" t="str">
            <v/>
          </cell>
        </row>
        <row r="869">
          <cell r="A869" t="str">
            <v>LO</v>
          </cell>
          <cell r="B869">
            <v>8</v>
          </cell>
          <cell r="C869">
            <v>3</v>
          </cell>
          <cell r="D869" t="str">
            <v>C</v>
          </cell>
          <cell r="E869">
            <v>31</v>
          </cell>
          <cell r="F869">
            <v>37819</v>
          </cell>
          <cell r="G869">
            <v>0.79</v>
          </cell>
          <cell r="H869">
            <v>0.6</v>
          </cell>
          <cell r="I869" t="str">
            <v>8        407</v>
          </cell>
          <cell r="J869">
            <v>0</v>
          </cell>
          <cell r="K869">
            <v>0</v>
          </cell>
          <cell r="L869">
            <v>2003</v>
          </cell>
          <cell r="M869" t="str">
            <v>No Trade</v>
          </cell>
          <cell r="N869" t="str">
            <v/>
          </cell>
          <cell r="O869" t="str">
            <v/>
          </cell>
          <cell r="P869" t="str">
            <v/>
          </cell>
        </row>
        <row r="870">
          <cell r="A870" t="str">
            <v>LO</v>
          </cell>
          <cell r="B870">
            <v>8</v>
          </cell>
          <cell r="C870">
            <v>3</v>
          </cell>
          <cell r="D870" t="str">
            <v>C</v>
          </cell>
          <cell r="E870">
            <v>32</v>
          </cell>
          <cell r="F870">
            <v>37819</v>
          </cell>
          <cell r="G870">
            <v>0.67</v>
          </cell>
          <cell r="H870">
            <v>0.5</v>
          </cell>
          <cell r="I870" t="str">
            <v>7          0</v>
          </cell>
          <cell r="J870">
            <v>0</v>
          </cell>
          <cell r="K870">
            <v>0</v>
          </cell>
          <cell r="L870">
            <v>2003</v>
          </cell>
          <cell r="M870" t="str">
            <v>No Trade</v>
          </cell>
          <cell r="N870" t="str">
            <v/>
          </cell>
          <cell r="O870" t="str">
            <v/>
          </cell>
          <cell r="P870" t="str">
            <v/>
          </cell>
        </row>
        <row r="871">
          <cell r="A871" t="str">
            <v>LO</v>
          </cell>
          <cell r="B871">
            <v>8</v>
          </cell>
          <cell r="C871">
            <v>3</v>
          </cell>
          <cell r="D871" t="str">
            <v>C</v>
          </cell>
          <cell r="E871">
            <v>33</v>
          </cell>
          <cell r="F871">
            <v>37819</v>
          </cell>
          <cell r="G871">
            <v>0.56999999999999995</v>
          </cell>
          <cell r="H871">
            <v>0.4</v>
          </cell>
          <cell r="I871" t="str">
            <v>9          7</v>
          </cell>
          <cell r="J871">
            <v>0</v>
          </cell>
          <cell r="K871">
            <v>0</v>
          </cell>
          <cell r="L871">
            <v>2003</v>
          </cell>
          <cell r="M871" t="str">
            <v>No Trade</v>
          </cell>
          <cell r="N871" t="str">
            <v/>
          </cell>
          <cell r="O871" t="str">
            <v/>
          </cell>
          <cell r="P871" t="str">
            <v/>
          </cell>
        </row>
        <row r="872">
          <cell r="A872" t="str">
            <v>LO</v>
          </cell>
          <cell r="B872">
            <v>8</v>
          </cell>
          <cell r="C872">
            <v>3</v>
          </cell>
          <cell r="D872" t="str">
            <v>C</v>
          </cell>
          <cell r="E872">
            <v>34</v>
          </cell>
          <cell r="F872">
            <v>37819</v>
          </cell>
          <cell r="G872">
            <v>0.49</v>
          </cell>
          <cell r="H872">
            <v>0.4</v>
          </cell>
          <cell r="I872" t="str">
            <v>2          0</v>
          </cell>
          <cell r="J872">
            <v>0</v>
          </cell>
          <cell r="K872">
            <v>0</v>
          </cell>
          <cell r="L872">
            <v>2003</v>
          </cell>
          <cell r="M872" t="str">
            <v>No Trade</v>
          </cell>
          <cell r="N872" t="str">
            <v/>
          </cell>
          <cell r="O872" t="str">
            <v/>
          </cell>
          <cell r="P872" t="str">
            <v/>
          </cell>
        </row>
        <row r="873">
          <cell r="A873" t="str">
            <v>LO</v>
          </cell>
          <cell r="B873">
            <v>8</v>
          </cell>
          <cell r="C873">
            <v>3</v>
          </cell>
          <cell r="D873" t="str">
            <v>C</v>
          </cell>
          <cell r="E873">
            <v>35</v>
          </cell>
          <cell r="F873">
            <v>37819</v>
          </cell>
          <cell r="G873">
            <v>0.43</v>
          </cell>
          <cell r="H873">
            <v>0.3</v>
          </cell>
          <cell r="I873" t="str">
            <v>6          0</v>
          </cell>
          <cell r="J873">
            <v>0</v>
          </cell>
          <cell r="K873">
            <v>0</v>
          </cell>
          <cell r="L873">
            <v>2003</v>
          </cell>
          <cell r="M873" t="str">
            <v>No Trade</v>
          </cell>
          <cell r="N873" t="str">
            <v/>
          </cell>
          <cell r="O873" t="str">
            <v/>
          </cell>
          <cell r="P873" t="str">
            <v/>
          </cell>
        </row>
        <row r="874">
          <cell r="A874" t="str">
            <v>LO</v>
          </cell>
          <cell r="B874">
            <v>8</v>
          </cell>
          <cell r="C874">
            <v>3</v>
          </cell>
          <cell r="D874" t="str">
            <v>C</v>
          </cell>
          <cell r="E874">
            <v>36</v>
          </cell>
          <cell r="F874">
            <v>37819</v>
          </cell>
          <cell r="G874">
            <v>0.37</v>
          </cell>
          <cell r="H874">
            <v>0.3</v>
          </cell>
          <cell r="I874" t="str">
            <v>1          0</v>
          </cell>
          <cell r="J874">
            <v>0</v>
          </cell>
          <cell r="K874">
            <v>0</v>
          </cell>
          <cell r="L874">
            <v>2003</v>
          </cell>
          <cell r="M874" t="str">
            <v>No Trade</v>
          </cell>
          <cell r="N874" t="str">
            <v/>
          </cell>
          <cell r="O874" t="str">
            <v/>
          </cell>
          <cell r="P874" t="str">
            <v/>
          </cell>
        </row>
        <row r="875">
          <cell r="A875" t="str">
            <v>LO</v>
          </cell>
          <cell r="B875">
            <v>9</v>
          </cell>
          <cell r="C875">
            <v>3</v>
          </cell>
          <cell r="D875" t="str">
            <v>P</v>
          </cell>
          <cell r="E875">
            <v>14</v>
          </cell>
          <cell r="F875">
            <v>37848</v>
          </cell>
          <cell r="G875">
            <v>0.16</v>
          </cell>
          <cell r="H875">
            <v>0.1</v>
          </cell>
          <cell r="I875" t="str">
            <v>6          0</v>
          </cell>
          <cell r="J875">
            <v>0</v>
          </cell>
          <cell r="K875">
            <v>0</v>
          </cell>
          <cell r="L875">
            <v>2003</v>
          </cell>
          <cell r="M875" t="str">
            <v>No Trade</v>
          </cell>
          <cell r="N875" t="str">
            <v/>
          </cell>
          <cell r="O875" t="str">
            <v/>
          </cell>
          <cell r="P875" t="str">
            <v/>
          </cell>
        </row>
        <row r="876">
          <cell r="A876" t="str">
            <v>LO</v>
          </cell>
          <cell r="B876">
            <v>9</v>
          </cell>
          <cell r="C876">
            <v>3</v>
          </cell>
          <cell r="D876" t="str">
            <v>P</v>
          </cell>
          <cell r="E876">
            <v>17</v>
          </cell>
          <cell r="F876">
            <v>37848</v>
          </cell>
          <cell r="G876">
            <v>0.44</v>
          </cell>
          <cell r="H876">
            <v>0.4</v>
          </cell>
          <cell r="I876" t="str">
            <v>5          0</v>
          </cell>
          <cell r="J876">
            <v>0</v>
          </cell>
          <cell r="K876">
            <v>0</v>
          </cell>
          <cell r="L876">
            <v>2003</v>
          </cell>
          <cell r="M876" t="str">
            <v>No Trade</v>
          </cell>
          <cell r="N876" t="str">
            <v/>
          </cell>
          <cell r="O876" t="str">
            <v/>
          </cell>
          <cell r="P876" t="str">
            <v/>
          </cell>
        </row>
        <row r="877">
          <cell r="A877" t="str">
            <v>LO</v>
          </cell>
          <cell r="B877">
            <v>9</v>
          </cell>
          <cell r="C877">
            <v>3</v>
          </cell>
          <cell r="D877" t="str">
            <v>P</v>
          </cell>
          <cell r="E877">
            <v>19.5</v>
          </cell>
          <cell r="F877">
            <v>37848</v>
          </cell>
          <cell r="G877">
            <v>0.88</v>
          </cell>
          <cell r="H877">
            <v>0.9</v>
          </cell>
          <cell r="I877" t="str">
            <v>1          0</v>
          </cell>
          <cell r="J877">
            <v>0</v>
          </cell>
          <cell r="K877">
            <v>0</v>
          </cell>
          <cell r="L877">
            <v>2003</v>
          </cell>
          <cell r="M877" t="str">
            <v>No Trade</v>
          </cell>
          <cell r="N877" t="str">
            <v/>
          </cell>
          <cell r="O877" t="str">
            <v/>
          </cell>
          <cell r="P877" t="str">
            <v/>
          </cell>
        </row>
        <row r="878">
          <cell r="A878" t="str">
            <v>LO</v>
          </cell>
          <cell r="B878">
            <v>9</v>
          </cell>
          <cell r="C878">
            <v>3</v>
          </cell>
          <cell r="D878" t="str">
            <v>P</v>
          </cell>
          <cell r="E878">
            <v>20</v>
          </cell>
          <cell r="F878">
            <v>37848</v>
          </cell>
          <cell r="G878">
            <v>0.99</v>
          </cell>
          <cell r="H878">
            <v>1</v>
          </cell>
          <cell r="I878" t="str">
            <v>3          0</v>
          </cell>
          <cell r="J878">
            <v>0</v>
          </cell>
          <cell r="K878">
            <v>0</v>
          </cell>
          <cell r="L878">
            <v>2003</v>
          </cell>
          <cell r="M878" t="str">
            <v>No Trade</v>
          </cell>
          <cell r="N878" t="str">
            <v/>
          </cell>
          <cell r="O878" t="str">
            <v/>
          </cell>
          <cell r="P878" t="str">
            <v/>
          </cell>
        </row>
        <row r="879">
          <cell r="A879" t="str">
            <v>LO</v>
          </cell>
          <cell r="B879">
            <v>9</v>
          </cell>
          <cell r="C879">
            <v>3</v>
          </cell>
          <cell r="D879" t="str">
            <v>P</v>
          </cell>
          <cell r="E879">
            <v>21</v>
          </cell>
          <cell r="F879">
            <v>37848</v>
          </cell>
          <cell r="G879">
            <v>1.25</v>
          </cell>
          <cell r="H879">
            <v>1.3</v>
          </cell>
          <cell r="I879" t="str">
            <v>0          0</v>
          </cell>
          <cell r="J879">
            <v>0</v>
          </cell>
          <cell r="K879">
            <v>0</v>
          </cell>
          <cell r="L879">
            <v>2003</v>
          </cell>
          <cell r="M879" t="str">
            <v>No Trade</v>
          </cell>
          <cell r="N879" t="str">
            <v/>
          </cell>
          <cell r="O879" t="str">
            <v/>
          </cell>
          <cell r="P879" t="str">
            <v/>
          </cell>
        </row>
        <row r="880">
          <cell r="A880" t="str">
            <v>LO</v>
          </cell>
          <cell r="B880">
            <v>9</v>
          </cell>
          <cell r="C880">
            <v>3</v>
          </cell>
          <cell r="D880" t="str">
            <v>P</v>
          </cell>
          <cell r="E880">
            <v>22</v>
          </cell>
          <cell r="F880">
            <v>37848</v>
          </cell>
          <cell r="G880">
            <v>1.55</v>
          </cell>
          <cell r="H880">
            <v>1.6</v>
          </cell>
          <cell r="I880" t="str">
            <v>2          0</v>
          </cell>
          <cell r="J880">
            <v>0</v>
          </cell>
          <cell r="K880">
            <v>0</v>
          </cell>
          <cell r="L880">
            <v>2003</v>
          </cell>
          <cell r="M880" t="str">
            <v>No Trade</v>
          </cell>
          <cell r="N880" t="str">
            <v/>
          </cell>
          <cell r="O880" t="str">
            <v/>
          </cell>
          <cell r="P880" t="str">
            <v/>
          </cell>
        </row>
        <row r="881">
          <cell r="A881" t="str">
            <v>LO</v>
          </cell>
          <cell r="B881">
            <v>9</v>
          </cell>
          <cell r="C881">
            <v>3</v>
          </cell>
          <cell r="D881" t="str">
            <v>P</v>
          </cell>
          <cell r="E881">
            <v>23</v>
          </cell>
          <cell r="F881">
            <v>37848</v>
          </cell>
          <cell r="G881">
            <v>1.9</v>
          </cell>
          <cell r="H881">
            <v>1.9</v>
          </cell>
          <cell r="I881" t="str">
            <v>9          0</v>
          </cell>
          <cell r="J881">
            <v>0</v>
          </cell>
          <cell r="K881">
            <v>0</v>
          </cell>
          <cell r="L881">
            <v>2003</v>
          </cell>
          <cell r="M881" t="str">
            <v>No Trade</v>
          </cell>
          <cell r="N881" t="str">
            <v/>
          </cell>
          <cell r="O881" t="str">
            <v/>
          </cell>
          <cell r="P881" t="str">
            <v/>
          </cell>
        </row>
        <row r="882">
          <cell r="A882" t="str">
            <v>LO</v>
          </cell>
          <cell r="B882">
            <v>9</v>
          </cell>
          <cell r="C882">
            <v>3</v>
          </cell>
          <cell r="D882" t="str">
            <v>C</v>
          </cell>
          <cell r="E882">
            <v>24</v>
          </cell>
          <cell r="F882">
            <v>37848</v>
          </cell>
          <cell r="G882">
            <v>3.2</v>
          </cell>
          <cell r="H882">
            <v>2.8</v>
          </cell>
          <cell r="I882" t="str">
            <v>9          0</v>
          </cell>
          <cell r="J882">
            <v>0</v>
          </cell>
          <cell r="K882">
            <v>0</v>
          </cell>
          <cell r="L882">
            <v>2003</v>
          </cell>
          <cell r="M882" t="str">
            <v>No Trade</v>
          </cell>
          <cell r="N882" t="str">
            <v/>
          </cell>
          <cell r="O882" t="str">
            <v/>
          </cell>
          <cell r="P882" t="str">
            <v/>
          </cell>
        </row>
        <row r="883">
          <cell r="A883" t="str">
            <v>LO</v>
          </cell>
          <cell r="B883">
            <v>9</v>
          </cell>
          <cell r="C883">
            <v>3</v>
          </cell>
          <cell r="D883" t="str">
            <v>P</v>
          </cell>
          <cell r="E883">
            <v>24</v>
          </cell>
          <cell r="F883">
            <v>37848</v>
          </cell>
          <cell r="G883">
            <v>2.2999999999999998</v>
          </cell>
          <cell r="H883">
            <v>2.4</v>
          </cell>
          <cell r="I883" t="str">
            <v>1          0</v>
          </cell>
          <cell r="J883">
            <v>0</v>
          </cell>
          <cell r="K883">
            <v>0</v>
          </cell>
          <cell r="L883">
            <v>2003</v>
          </cell>
          <cell r="M883" t="str">
            <v>No Trade</v>
          </cell>
          <cell r="N883" t="str">
            <v/>
          </cell>
          <cell r="O883" t="str">
            <v/>
          </cell>
          <cell r="P883" t="str">
            <v/>
          </cell>
        </row>
        <row r="884">
          <cell r="A884" t="str">
            <v>LO</v>
          </cell>
          <cell r="B884">
            <v>9</v>
          </cell>
          <cell r="C884">
            <v>3</v>
          </cell>
          <cell r="D884" t="str">
            <v>C</v>
          </cell>
          <cell r="E884">
            <v>24.5</v>
          </cell>
          <cell r="F884">
            <v>37848</v>
          </cell>
          <cell r="G884">
            <v>2.93</v>
          </cell>
          <cell r="H884">
            <v>2.6</v>
          </cell>
          <cell r="I884" t="str">
            <v>2          0</v>
          </cell>
          <cell r="J884">
            <v>0</v>
          </cell>
          <cell r="K884">
            <v>0</v>
          </cell>
          <cell r="L884">
            <v>2003</v>
          </cell>
          <cell r="M884" t="str">
            <v>No Trade</v>
          </cell>
          <cell r="N884" t="str">
            <v/>
          </cell>
          <cell r="O884" t="str">
            <v/>
          </cell>
          <cell r="P884" t="str">
            <v/>
          </cell>
        </row>
        <row r="885">
          <cell r="A885" t="str">
            <v>LO</v>
          </cell>
          <cell r="B885">
            <v>9</v>
          </cell>
          <cell r="C885">
            <v>3</v>
          </cell>
          <cell r="D885" t="str">
            <v>P</v>
          </cell>
          <cell r="E885">
            <v>24.5</v>
          </cell>
          <cell r="F885">
            <v>37848</v>
          </cell>
          <cell r="G885">
            <v>2.52</v>
          </cell>
          <cell r="H885">
            <v>2.6</v>
          </cell>
          <cell r="I885" t="str">
            <v>4          0</v>
          </cell>
          <cell r="J885">
            <v>0</v>
          </cell>
          <cell r="K885">
            <v>0</v>
          </cell>
          <cell r="L885">
            <v>2003</v>
          </cell>
          <cell r="M885" t="str">
            <v>No Trade</v>
          </cell>
          <cell r="N885" t="str">
            <v/>
          </cell>
          <cell r="O885" t="str">
            <v/>
          </cell>
          <cell r="P885" t="str">
            <v/>
          </cell>
        </row>
        <row r="886">
          <cell r="A886" t="str">
            <v>LO</v>
          </cell>
          <cell r="B886">
            <v>9</v>
          </cell>
          <cell r="C886">
            <v>3</v>
          </cell>
          <cell r="D886" t="str">
            <v>C</v>
          </cell>
          <cell r="E886">
            <v>25</v>
          </cell>
          <cell r="F886">
            <v>37848</v>
          </cell>
          <cell r="G886">
            <v>2.67</v>
          </cell>
          <cell r="H886">
            <v>2.2999999999999998</v>
          </cell>
          <cell r="I886" t="str">
            <v>8          0</v>
          </cell>
          <cell r="J886">
            <v>0</v>
          </cell>
          <cell r="K886">
            <v>0</v>
          </cell>
          <cell r="L886">
            <v>2003</v>
          </cell>
          <cell r="M886" t="str">
            <v>No Trade</v>
          </cell>
          <cell r="N886" t="str">
            <v/>
          </cell>
          <cell r="O886" t="str">
            <v/>
          </cell>
          <cell r="P886" t="str">
            <v/>
          </cell>
        </row>
        <row r="887">
          <cell r="A887" t="str">
            <v>LO</v>
          </cell>
          <cell r="B887">
            <v>9</v>
          </cell>
          <cell r="C887">
            <v>3</v>
          </cell>
          <cell r="D887" t="str">
            <v>P</v>
          </cell>
          <cell r="E887">
            <v>25</v>
          </cell>
          <cell r="F887">
            <v>37848</v>
          </cell>
          <cell r="G887">
            <v>2.75</v>
          </cell>
          <cell r="H887">
            <v>2.9</v>
          </cell>
          <cell r="I887" t="str">
            <v>0          0</v>
          </cell>
          <cell r="J887">
            <v>0</v>
          </cell>
          <cell r="K887">
            <v>0</v>
          </cell>
          <cell r="L887">
            <v>2003</v>
          </cell>
          <cell r="M887" t="str">
            <v>No Trade</v>
          </cell>
          <cell r="N887" t="str">
            <v/>
          </cell>
          <cell r="O887" t="str">
            <v/>
          </cell>
          <cell r="P887" t="str">
            <v/>
          </cell>
        </row>
        <row r="888">
          <cell r="A888" t="str">
            <v>LO</v>
          </cell>
          <cell r="B888">
            <v>9</v>
          </cell>
          <cell r="C888">
            <v>3</v>
          </cell>
          <cell r="D888" t="str">
            <v>C</v>
          </cell>
          <cell r="E888">
            <v>25.5</v>
          </cell>
          <cell r="F888">
            <v>37848</v>
          </cell>
          <cell r="G888">
            <v>2.44</v>
          </cell>
          <cell r="H888">
            <v>2.1</v>
          </cell>
          <cell r="I888" t="str">
            <v>6          0</v>
          </cell>
          <cell r="J888">
            <v>0</v>
          </cell>
          <cell r="K888">
            <v>0</v>
          </cell>
          <cell r="L888">
            <v>2003</v>
          </cell>
          <cell r="M888" t="str">
            <v>No Trade</v>
          </cell>
          <cell r="N888" t="str">
            <v/>
          </cell>
          <cell r="O888" t="str">
            <v/>
          </cell>
          <cell r="P888" t="str">
            <v/>
          </cell>
        </row>
        <row r="889">
          <cell r="A889" t="str">
            <v>LO</v>
          </cell>
          <cell r="B889">
            <v>9</v>
          </cell>
          <cell r="C889">
            <v>3</v>
          </cell>
          <cell r="D889" t="str">
            <v>P</v>
          </cell>
          <cell r="E889">
            <v>25.5</v>
          </cell>
          <cell r="F889">
            <v>37848</v>
          </cell>
          <cell r="G889">
            <v>3.02</v>
          </cell>
          <cell r="H889">
            <v>3.1</v>
          </cell>
          <cell r="I889" t="str">
            <v>8          0</v>
          </cell>
          <cell r="J889">
            <v>0</v>
          </cell>
          <cell r="K889">
            <v>0</v>
          </cell>
          <cell r="L889">
            <v>2003</v>
          </cell>
          <cell r="M889" t="str">
            <v>No Trade</v>
          </cell>
          <cell r="N889" t="str">
            <v/>
          </cell>
          <cell r="O889" t="str">
            <v/>
          </cell>
          <cell r="P889" t="str">
            <v/>
          </cell>
        </row>
        <row r="890">
          <cell r="A890" t="str">
            <v>LO</v>
          </cell>
          <cell r="B890">
            <v>9</v>
          </cell>
          <cell r="C890">
            <v>3</v>
          </cell>
          <cell r="D890" t="str">
            <v>C</v>
          </cell>
          <cell r="E890">
            <v>26</v>
          </cell>
          <cell r="F890">
            <v>37848</v>
          </cell>
          <cell r="G890">
            <v>2.2200000000000002</v>
          </cell>
          <cell r="H890">
            <v>1.9</v>
          </cell>
          <cell r="I890" t="str">
            <v>5          0</v>
          </cell>
          <cell r="J890">
            <v>0</v>
          </cell>
          <cell r="K890">
            <v>0</v>
          </cell>
          <cell r="L890">
            <v>2003</v>
          </cell>
          <cell r="M890" t="str">
            <v>No Trade</v>
          </cell>
          <cell r="N890" t="str">
            <v/>
          </cell>
          <cell r="O890" t="str">
            <v/>
          </cell>
          <cell r="P890" t="str">
            <v/>
          </cell>
        </row>
        <row r="891">
          <cell r="A891" t="str">
            <v>LO</v>
          </cell>
          <cell r="B891">
            <v>9</v>
          </cell>
          <cell r="C891">
            <v>3</v>
          </cell>
          <cell r="D891" t="str">
            <v>P</v>
          </cell>
          <cell r="E891">
            <v>26</v>
          </cell>
          <cell r="F891">
            <v>37848</v>
          </cell>
          <cell r="G891">
            <v>3.28</v>
          </cell>
          <cell r="H891">
            <v>3.4</v>
          </cell>
          <cell r="I891" t="str">
            <v>5          0</v>
          </cell>
          <cell r="J891">
            <v>0</v>
          </cell>
          <cell r="K891">
            <v>0</v>
          </cell>
          <cell r="L891">
            <v>2003</v>
          </cell>
          <cell r="M891" t="str">
            <v>No Trade</v>
          </cell>
          <cell r="N891" t="str">
            <v/>
          </cell>
          <cell r="O891" t="str">
            <v/>
          </cell>
          <cell r="P891" t="str">
            <v/>
          </cell>
        </row>
        <row r="892">
          <cell r="A892" t="str">
            <v>LO</v>
          </cell>
          <cell r="B892">
            <v>9</v>
          </cell>
          <cell r="C892">
            <v>3</v>
          </cell>
          <cell r="D892" t="str">
            <v>C</v>
          </cell>
          <cell r="E892">
            <v>26.5</v>
          </cell>
          <cell r="F892">
            <v>37848</v>
          </cell>
          <cell r="G892">
            <v>2.0099999999999998</v>
          </cell>
          <cell r="H892">
            <v>1.7</v>
          </cell>
          <cell r="I892" t="str">
            <v>6          0</v>
          </cell>
          <cell r="J892">
            <v>0</v>
          </cell>
          <cell r="K892">
            <v>0</v>
          </cell>
          <cell r="L892">
            <v>2003</v>
          </cell>
          <cell r="M892" t="str">
            <v>No Trade</v>
          </cell>
          <cell r="N892" t="str">
            <v/>
          </cell>
          <cell r="O892" t="str">
            <v/>
          </cell>
          <cell r="P892" t="str">
            <v/>
          </cell>
        </row>
        <row r="893">
          <cell r="A893" t="str">
            <v>LO</v>
          </cell>
          <cell r="B893">
            <v>9</v>
          </cell>
          <cell r="C893">
            <v>3</v>
          </cell>
          <cell r="D893" t="str">
            <v>C</v>
          </cell>
          <cell r="E893">
            <v>27</v>
          </cell>
          <cell r="F893">
            <v>37848</v>
          </cell>
          <cell r="G893">
            <v>1.82</v>
          </cell>
          <cell r="H893">
            <v>1.5</v>
          </cell>
          <cell r="I893" t="str">
            <v>8          0</v>
          </cell>
          <cell r="J893">
            <v>0</v>
          </cell>
          <cell r="K893">
            <v>0</v>
          </cell>
          <cell r="L893">
            <v>2003</v>
          </cell>
          <cell r="M893" t="str">
            <v>No Trade</v>
          </cell>
          <cell r="N893" t="str">
            <v/>
          </cell>
          <cell r="O893" t="str">
            <v/>
          </cell>
          <cell r="P893" t="str">
            <v/>
          </cell>
        </row>
        <row r="894">
          <cell r="A894" t="str">
            <v>LO</v>
          </cell>
          <cell r="B894">
            <v>9</v>
          </cell>
          <cell r="C894">
            <v>3</v>
          </cell>
          <cell r="D894" t="str">
            <v>C</v>
          </cell>
          <cell r="E894">
            <v>27.5</v>
          </cell>
          <cell r="F894">
            <v>37848</v>
          </cell>
          <cell r="G894">
            <v>1.64</v>
          </cell>
          <cell r="H894">
            <v>1.4</v>
          </cell>
          <cell r="I894" t="str">
            <v>2          0</v>
          </cell>
          <cell r="J894">
            <v>0</v>
          </cell>
          <cell r="K894">
            <v>0</v>
          </cell>
          <cell r="L894">
            <v>2003</v>
          </cell>
          <cell r="M894" t="str">
            <v>No Trade</v>
          </cell>
          <cell r="N894" t="str">
            <v/>
          </cell>
          <cell r="O894" t="str">
            <v/>
          </cell>
          <cell r="P894" t="str">
            <v/>
          </cell>
        </row>
        <row r="895">
          <cell r="A895" t="str">
            <v>LO</v>
          </cell>
          <cell r="B895">
            <v>9</v>
          </cell>
          <cell r="C895">
            <v>3</v>
          </cell>
          <cell r="D895" t="str">
            <v>C</v>
          </cell>
          <cell r="E895">
            <v>28</v>
          </cell>
          <cell r="F895">
            <v>37848</v>
          </cell>
          <cell r="G895">
            <v>1.47</v>
          </cell>
          <cell r="H895">
            <v>1.2</v>
          </cell>
          <cell r="I895" t="str">
            <v>6          0</v>
          </cell>
          <cell r="J895">
            <v>0</v>
          </cell>
          <cell r="K895">
            <v>0</v>
          </cell>
          <cell r="L895">
            <v>2003</v>
          </cell>
          <cell r="M895" t="str">
            <v>No Trade</v>
          </cell>
          <cell r="N895" t="str">
            <v/>
          </cell>
          <cell r="O895" t="str">
            <v/>
          </cell>
          <cell r="P895" t="str">
            <v/>
          </cell>
        </row>
        <row r="896">
          <cell r="A896" t="str">
            <v>LO</v>
          </cell>
          <cell r="B896">
            <v>9</v>
          </cell>
          <cell r="C896">
            <v>3</v>
          </cell>
          <cell r="D896" t="str">
            <v>C</v>
          </cell>
          <cell r="E896">
            <v>28.5</v>
          </cell>
          <cell r="F896">
            <v>37848</v>
          </cell>
          <cell r="G896">
            <v>1.32</v>
          </cell>
          <cell r="H896">
            <v>1.1000000000000001</v>
          </cell>
          <cell r="I896" t="str">
            <v>2          0</v>
          </cell>
          <cell r="J896">
            <v>0</v>
          </cell>
          <cell r="K896">
            <v>0</v>
          </cell>
          <cell r="L896">
            <v>2003</v>
          </cell>
          <cell r="M896" t="str">
            <v>No Trade</v>
          </cell>
          <cell r="N896" t="str">
            <v/>
          </cell>
          <cell r="O896" t="str">
            <v/>
          </cell>
          <cell r="P896" t="str">
            <v/>
          </cell>
        </row>
        <row r="897">
          <cell r="A897" t="str">
            <v>LO</v>
          </cell>
          <cell r="B897">
            <v>9</v>
          </cell>
          <cell r="C897">
            <v>3</v>
          </cell>
          <cell r="D897" t="str">
            <v>C</v>
          </cell>
          <cell r="E897">
            <v>29</v>
          </cell>
          <cell r="F897">
            <v>37848</v>
          </cell>
          <cell r="G897">
            <v>1.17</v>
          </cell>
          <cell r="H897">
            <v>1</v>
          </cell>
          <cell r="I897" t="str">
            <v>1          0</v>
          </cell>
          <cell r="J897">
            <v>0</v>
          </cell>
          <cell r="K897">
            <v>0</v>
          </cell>
          <cell r="L897">
            <v>2003</v>
          </cell>
          <cell r="M897" t="str">
            <v>No Trade</v>
          </cell>
          <cell r="N897" t="str">
            <v/>
          </cell>
          <cell r="O897" t="str">
            <v/>
          </cell>
          <cell r="P897" t="str">
            <v/>
          </cell>
        </row>
        <row r="898">
          <cell r="A898" t="str">
            <v>LO</v>
          </cell>
          <cell r="B898">
            <v>9</v>
          </cell>
          <cell r="C898">
            <v>3</v>
          </cell>
          <cell r="D898" t="str">
            <v>C</v>
          </cell>
          <cell r="E898">
            <v>30</v>
          </cell>
          <cell r="F898">
            <v>37848</v>
          </cell>
          <cell r="G898">
            <v>0.96</v>
          </cell>
          <cell r="H898">
            <v>0.8</v>
          </cell>
          <cell r="I898" t="str">
            <v>2          0</v>
          </cell>
          <cell r="J898">
            <v>0</v>
          </cell>
          <cell r="K898">
            <v>0</v>
          </cell>
          <cell r="L898">
            <v>2003</v>
          </cell>
          <cell r="M898" t="str">
            <v>No Trade</v>
          </cell>
          <cell r="N898" t="str">
            <v/>
          </cell>
          <cell r="O898" t="str">
            <v/>
          </cell>
          <cell r="P898" t="str">
            <v/>
          </cell>
        </row>
        <row r="899">
          <cell r="A899" t="str">
            <v>LO</v>
          </cell>
          <cell r="B899">
            <v>9</v>
          </cell>
          <cell r="C899">
            <v>3</v>
          </cell>
          <cell r="D899" t="str">
            <v>C</v>
          </cell>
          <cell r="E899">
            <v>31</v>
          </cell>
          <cell r="F899">
            <v>37848</v>
          </cell>
          <cell r="G899">
            <v>0.78</v>
          </cell>
          <cell r="H899">
            <v>0.6</v>
          </cell>
          <cell r="I899" t="str">
            <v>8          0</v>
          </cell>
          <cell r="J899">
            <v>0</v>
          </cell>
          <cell r="K899">
            <v>0</v>
          </cell>
          <cell r="L899">
            <v>2003</v>
          </cell>
          <cell r="M899" t="str">
            <v>No Trade</v>
          </cell>
          <cell r="N899" t="str">
            <v/>
          </cell>
          <cell r="O899" t="str">
            <v/>
          </cell>
          <cell r="P899" t="str">
            <v/>
          </cell>
        </row>
        <row r="900">
          <cell r="A900" t="str">
            <v>LO</v>
          </cell>
          <cell r="B900">
            <v>9</v>
          </cell>
          <cell r="C900">
            <v>3</v>
          </cell>
          <cell r="D900" t="str">
            <v>C</v>
          </cell>
          <cell r="E900">
            <v>32</v>
          </cell>
          <cell r="F900">
            <v>37848</v>
          </cell>
          <cell r="G900">
            <v>0.67</v>
          </cell>
          <cell r="H900">
            <v>0.5</v>
          </cell>
          <cell r="I900" t="str">
            <v>8          0</v>
          </cell>
          <cell r="J900">
            <v>0</v>
          </cell>
          <cell r="K900">
            <v>0</v>
          </cell>
          <cell r="L900">
            <v>2003</v>
          </cell>
          <cell r="M900" t="str">
            <v>No Trade</v>
          </cell>
          <cell r="N900" t="str">
            <v/>
          </cell>
          <cell r="O900" t="str">
            <v/>
          </cell>
          <cell r="P900" t="str">
            <v/>
          </cell>
        </row>
        <row r="901">
          <cell r="A901" t="str">
            <v>LO</v>
          </cell>
          <cell r="B901">
            <v>9</v>
          </cell>
          <cell r="C901">
            <v>3</v>
          </cell>
          <cell r="D901" t="str">
            <v>C</v>
          </cell>
          <cell r="E901">
            <v>33</v>
          </cell>
          <cell r="F901">
            <v>37848</v>
          </cell>
          <cell r="G901">
            <v>0.57999999999999996</v>
          </cell>
          <cell r="H901">
            <v>0.5</v>
          </cell>
          <cell r="I901" t="str">
            <v>0          0</v>
          </cell>
          <cell r="J901">
            <v>0</v>
          </cell>
          <cell r="K901">
            <v>0</v>
          </cell>
          <cell r="L901">
            <v>2003</v>
          </cell>
          <cell r="M901" t="str">
            <v>No Trade</v>
          </cell>
          <cell r="N901" t="str">
            <v/>
          </cell>
          <cell r="O901" t="str">
            <v/>
          </cell>
          <cell r="P901" t="str">
            <v/>
          </cell>
        </row>
        <row r="902">
          <cell r="A902" t="str">
            <v>LO</v>
          </cell>
          <cell r="B902">
            <v>9</v>
          </cell>
          <cell r="C902">
            <v>3</v>
          </cell>
          <cell r="D902" t="str">
            <v>C</v>
          </cell>
          <cell r="E902">
            <v>34</v>
          </cell>
          <cell r="F902">
            <v>37848</v>
          </cell>
          <cell r="G902">
            <v>0.5</v>
          </cell>
          <cell r="H902">
            <v>0.4</v>
          </cell>
          <cell r="I902" t="str">
            <v>3          0</v>
          </cell>
          <cell r="J902">
            <v>0</v>
          </cell>
          <cell r="K902">
            <v>0</v>
          </cell>
          <cell r="L902">
            <v>2003</v>
          </cell>
          <cell r="M902" t="str">
            <v>No Trade</v>
          </cell>
          <cell r="N902" t="str">
            <v/>
          </cell>
          <cell r="O902" t="str">
            <v/>
          </cell>
          <cell r="P902" t="str">
            <v/>
          </cell>
        </row>
        <row r="903">
          <cell r="A903" t="str">
            <v>LO</v>
          </cell>
          <cell r="B903">
            <v>9</v>
          </cell>
          <cell r="C903">
            <v>3</v>
          </cell>
          <cell r="D903" t="str">
            <v>C</v>
          </cell>
          <cell r="E903">
            <v>35</v>
          </cell>
          <cell r="F903">
            <v>37848</v>
          </cell>
          <cell r="G903">
            <v>0.44</v>
          </cell>
          <cell r="H903">
            <v>0.3</v>
          </cell>
          <cell r="I903" t="str">
            <v>7          0</v>
          </cell>
          <cell r="J903">
            <v>0</v>
          </cell>
          <cell r="K903">
            <v>0</v>
          </cell>
          <cell r="L903">
            <v>2003</v>
          </cell>
          <cell r="M903" t="str">
            <v>No Trade</v>
          </cell>
          <cell r="N903" t="str">
            <v/>
          </cell>
          <cell r="O903" t="str">
            <v/>
          </cell>
          <cell r="P903" t="str">
            <v/>
          </cell>
        </row>
        <row r="904">
          <cell r="A904" t="str">
            <v>LO</v>
          </cell>
          <cell r="B904">
            <v>9</v>
          </cell>
          <cell r="C904">
            <v>3</v>
          </cell>
          <cell r="D904" t="str">
            <v>P</v>
          </cell>
          <cell r="E904">
            <v>35</v>
          </cell>
          <cell r="F904">
            <v>37848</v>
          </cell>
          <cell r="G904">
            <v>10.01</v>
          </cell>
          <cell r="H904">
            <v>10</v>
          </cell>
          <cell r="I904" t="str">
            <v>1          0</v>
          </cell>
          <cell r="J904">
            <v>0</v>
          </cell>
          <cell r="K904">
            <v>0</v>
          </cell>
          <cell r="L904">
            <v>2003</v>
          </cell>
          <cell r="M904" t="str">
            <v>No Trade</v>
          </cell>
          <cell r="N904" t="str">
            <v/>
          </cell>
          <cell r="O904" t="str">
            <v/>
          </cell>
          <cell r="P904" t="str">
            <v/>
          </cell>
        </row>
        <row r="905">
          <cell r="A905" t="str">
            <v>LO</v>
          </cell>
          <cell r="B905">
            <v>9</v>
          </cell>
          <cell r="C905">
            <v>3</v>
          </cell>
          <cell r="D905" t="str">
            <v>C</v>
          </cell>
          <cell r="E905">
            <v>36</v>
          </cell>
          <cell r="F905">
            <v>37848</v>
          </cell>
          <cell r="G905">
            <v>0.38</v>
          </cell>
          <cell r="H905">
            <v>0.3</v>
          </cell>
          <cell r="I905" t="str">
            <v>3          0</v>
          </cell>
          <cell r="J905">
            <v>0</v>
          </cell>
          <cell r="K905">
            <v>0</v>
          </cell>
          <cell r="L905">
            <v>2003</v>
          </cell>
          <cell r="M905" t="str">
            <v>No Trade</v>
          </cell>
          <cell r="N905" t="str">
            <v/>
          </cell>
          <cell r="O905" t="str">
            <v/>
          </cell>
          <cell r="P905" t="str">
            <v/>
          </cell>
        </row>
        <row r="906">
          <cell r="A906" t="str">
            <v>LO</v>
          </cell>
          <cell r="B906">
            <v>10</v>
          </cell>
          <cell r="C906">
            <v>3</v>
          </cell>
          <cell r="D906" t="str">
            <v>P</v>
          </cell>
          <cell r="E906">
            <v>14</v>
          </cell>
          <cell r="F906">
            <v>37881</v>
          </cell>
          <cell r="G906">
            <v>0.19</v>
          </cell>
          <cell r="H906">
            <v>0.1</v>
          </cell>
          <cell r="I906" t="str">
            <v>9          0</v>
          </cell>
          <cell r="J906">
            <v>0</v>
          </cell>
          <cell r="K906">
            <v>0</v>
          </cell>
          <cell r="L906">
            <v>2003</v>
          </cell>
          <cell r="M906" t="str">
            <v>No Trade</v>
          </cell>
          <cell r="N906" t="str">
            <v/>
          </cell>
          <cell r="O906" t="str">
            <v/>
          </cell>
          <cell r="P906" t="str">
            <v/>
          </cell>
        </row>
        <row r="907">
          <cell r="A907" t="str">
            <v>LO</v>
          </cell>
          <cell r="B907">
            <v>10</v>
          </cell>
          <cell r="C907">
            <v>3</v>
          </cell>
          <cell r="D907" t="str">
            <v>P</v>
          </cell>
          <cell r="E907">
            <v>15</v>
          </cell>
          <cell r="F907">
            <v>37881</v>
          </cell>
          <cell r="G907">
            <v>0.27</v>
          </cell>
          <cell r="H907">
            <v>0.2</v>
          </cell>
          <cell r="I907" t="str">
            <v>7          0</v>
          </cell>
          <cell r="J907">
            <v>0</v>
          </cell>
          <cell r="K907">
            <v>0</v>
          </cell>
          <cell r="L907">
            <v>2003</v>
          </cell>
          <cell r="M907" t="str">
            <v>No Trade</v>
          </cell>
          <cell r="N907" t="str">
            <v/>
          </cell>
          <cell r="O907" t="str">
            <v/>
          </cell>
          <cell r="P907" t="str">
            <v/>
          </cell>
        </row>
        <row r="908">
          <cell r="A908" t="str">
            <v>LO</v>
          </cell>
          <cell r="B908">
            <v>10</v>
          </cell>
          <cell r="C908">
            <v>3</v>
          </cell>
          <cell r="D908" t="str">
            <v>P</v>
          </cell>
          <cell r="E908">
            <v>17</v>
          </cell>
          <cell r="F908">
            <v>37881</v>
          </cell>
          <cell r="G908">
            <v>0.5</v>
          </cell>
          <cell r="H908">
            <v>0.5</v>
          </cell>
          <cell r="I908" t="str">
            <v>1          0</v>
          </cell>
          <cell r="J908">
            <v>0</v>
          </cell>
          <cell r="K908">
            <v>0</v>
          </cell>
          <cell r="L908">
            <v>2003</v>
          </cell>
          <cell r="M908" t="str">
            <v>No Trade</v>
          </cell>
          <cell r="N908" t="str">
            <v/>
          </cell>
          <cell r="O908" t="str">
            <v/>
          </cell>
          <cell r="P908" t="str">
            <v/>
          </cell>
        </row>
        <row r="909">
          <cell r="A909" t="str">
            <v>LO</v>
          </cell>
          <cell r="B909">
            <v>10</v>
          </cell>
          <cell r="C909">
            <v>3</v>
          </cell>
          <cell r="D909" t="str">
            <v>P</v>
          </cell>
          <cell r="E909">
            <v>21</v>
          </cell>
          <cell r="F909">
            <v>37881</v>
          </cell>
          <cell r="G909">
            <v>1.36</v>
          </cell>
          <cell r="H909">
            <v>1.4</v>
          </cell>
          <cell r="I909" t="str">
            <v>0          0</v>
          </cell>
          <cell r="J909">
            <v>0</v>
          </cell>
          <cell r="K909">
            <v>0</v>
          </cell>
          <cell r="L909">
            <v>2003</v>
          </cell>
          <cell r="M909" t="str">
            <v>No Trade</v>
          </cell>
          <cell r="N909" t="str">
            <v/>
          </cell>
          <cell r="O909" t="str">
            <v/>
          </cell>
          <cell r="P909" t="str">
            <v/>
          </cell>
        </row>
        <row r="910">
          <cell r="A910" t="str">
            <v>LO</v>
          </cell>
          <cell r="B910">
            <v>10</v>
          </cell>
          <cell r="C910">
            <v>3</v>
          </cell>
          <cell r="D910" t="str">
            <v>P</v>
          </cell>
          <cell r="E910">
            <v>22</v>
          </cell>
          <cell r="F910">
            <v>37881</v>
          </cell>
          <cell r="G910">
            <v>1.67</v>
          </cell>
          <cell r="H910">
            <v>1.7</v>
          </cell>
          <cell r="I910" t="str">
            <v>3          0</v>
          </cell>
          <cell r="J910">
            <v>0</v>
          </cell>
          <cell r="K910">
            <v>0</v>
          </cell>
          <cell r="L910">
            <v>2003</v>
          </cell>
          <cell r="M910" t="str">
            <v>No Trade</v>
          </cell>
          <cell r="N910" t="str">
            <v/>
          </cell>
          <cell r="O910" t="str">
            <v/>
          </cell>
          <cell r="P910" t="str">
            <v/>
          </cell>
        </row>
        <row r="911">
          <cell r="A911" t="str">
            <v>LO</v>
          </cell>
          <cell r="B911">
            <v>10</v>
          </cell>
          <cell r="C911">
            <v>3</v>
          </cell>
          <cell r="D911" t="str">
            <v>C</v>
          </cell>
          <cell r="E911">
            <v>23.5</v>
          </cell>
          <cell r="F911">
            <v>37881</v>
          </cell>
          <cell r="G911">
            <v>3.38</v>
          </cell>
          <cell r="H911">
            <v>3</v>
          </cell>
          <cell r="I911" t="str">
            <v>5          0</v>
          </cell>
          <cell r="J911">
            <v>0</v>
          </cell>
          <cell r="K911">
            <v>0</v>
          </cell>
          <cell r="L911">
            <v>2003</v>
          </cell>
          <cell r="M911" t="str">
            <v>No Trade</v>
          </cell>
          <cell r="N911" t="str">
            <v/>
          </cell>
          <cell r="O911" t="str">
            <v/>
          </cell>
          <cell r="P911" t="str">
            <v/>
          </cell>
        </row>
        <row r="912">
          <cell r="A912" t="str">
            <v>LO</v>
          </cell>
          <cell r="B912">
            <v>10</v>
          </cell>
          <cell r="C912">
            <v>3</v>
          </cell>
          <cell r="D912" t="str">
            <v>P</v>
          </cell>
          <cell r="E912">
            <v>23.5</v>
          </cell>
          <cell r="F912">
            <v>37881</v>
          </cell>
          <cell r="G912">
            <v>2.23</v>
          </cell>
          <cell r="H912">
            <v>2.2999999999999998</v>
          </cell>
          <cell r="I912" t="str">
            <v>2          0</v>
          </cell>
          <cell r="J912">
            <v>0</v>
          </cell>
          <cell r="K912">
            <v>0</v>
          </cell>
          <cell r="L912">
            <v>2003</v>
          </cell>
          <cell r="M912" t="str">
            <v>No Trade</v>
          </cell>
          <cell r="N912" t="str">
            <v/>
          </cell>
          <cell r="O912" t="str">
            <v/>
          </cell>
          <cell r="P912" t="str">
            <v/>
          </cell>
        </row>
        <row r="913">
          <cell r="A913" t="str">
            <v>LO</v>
          </cell>
          <cell r="B913">
            <v>10</v>
          </cell>
          <cell r="C913">
            <v>3</v>
          </cell>
          <cell r="D913" t="str">
            <v>C</v>
          </cell>
          <cell r="E913">
            <v>24</v>
          </cell>
          <cell r="F913">
            <v>37881</v>
          </cell>
          <cell r="G913">
            <v>3.1</v>
          </cell>
          <cell r="H913">
            <v>2.7</v>
          </cell>
          <cell r="I913" t="str">
            <v>8          0</v>
          </cell>
          <cell r="J913">
            <v>0</v>
          </cell>
          <cell r="K913">
            <v>0</v>
          </cell>
          <cell r="L913">
            <v>2003</v>
          </cell>
          <cell r="M913" t="str">
            <v>No Trade</v>
          </cell>
          <cell r="N913" t="str">
            <v/>
          </cell>
          <cell r="O913" t="str">
            <v/>
          </cell>
          <cell r="P913" t="str">
            <v/>
          </cell>
        </row>
        <row r="914">
          <cell r="A914" t="str">
            <v>LO</v>
          </cell>
          <cell r="B914">
            <v>10</v>
          </cell>
          <cell r="C914">
            <v>3</v>
          </cell>
          <cell r="D914" t="str">
            <v>P</v>
          </cell>
          <cell r="E914">
            <v>24</v>
          </cell>
          <cell r="F914">
            <v>37881</v>
          </cell>
          <cell r="G914">
            <v>2.44</v>
          </cell>
          <cell r="H914">
            <v>2.5</v>
          </cell>
          <cell r="I914" t="str">
            <v>4          0</v>
          </cell>
          <cell r="J914">
            <v>0</v>
          </cell>
          <cell r="K914">
            <v>0</v>
          </cell>
          <cell r="L914">
            <v>2003</v>
          </cell>
          <cell r="M914" t="str">
            <v>No Trade</v>
          </cell>
          <cell r="N914" t="str">
            <v/>
          </cell>
          <cell r="O914" t="str">
            <v/>
          </cell>
          <cell r="P914" t="str">
            <v/>
          </cell>
        </row>
        <row r="915">
          <cell r="A915" t="str">
            <v>LO</v>
          </cell>
          <cell r="B915">
            <v>10</v>
          </cell>
          <cell r="C915">
            <v>3</v>
          </cell>
          <cell r="D915" t="str">
            <v>C</v>
          </cell>
          <cell r="E915">
            <v>24.5</v>
          </cell>
          <cell r="F915">
            <v>37881</v>
          </cell>
          <cell r="G915">
            <v>2.83</v>
          </cell>
          <cell r="H915">
            <v>2.5</v>
          </cell>
          <cell r="I915" t="str">
            <v>4          0</v>
          </cell>
          <cell r="J915">
            <v>0</v>
          </cell>
          <cell r="K915">
            <v>0</v>
          </cell>
          <cell r="L915">
            <v>2003</v>
          </cell>
          <cell r="M915" t="str">
            <v>No Trade</v>
          </cell>
          <cell r="N915" t="str">
            <v/>
          </cell>
          <cell r="O915" t="str">
            <v/>
          </cell>
          <cell r="P915" t="str">
            <v/>
          </cell>
        </row>
        <row r="916">
          <cell r="A916" t="str">
            <v>LO</v>
          </cell>
          <cell r="B916">
            <v>10</v>
          </cell>
          <cell r="C916">
            <v>3</v>
          </cell>
          <cell r="D916" t="str">
            <v>C</v>
          </cell>
          <cell r="E916">
            <v>25</v>
          </cell>
          <cell r="F916">
            <v>37881</v>
          </cell>
          <cell r="G916">
            <v>2.6</v>
          </cell>
          <cell r="H916">
            <v>2.2999999999999998</v>
          </cell>
          <cell r="I916" t="str">
            <v>1          0</v>
          </cell>
          <cell r="J916">
            <v>0</v>
          </cell>
          <cell r="K916">
            <v>0</v>
          </cell>
          <cell r="L916">
            <v>2003</v>
          </cell>
          <cell r="M916" t="str">
            <v>No Trade</v>
          </cell>
          <cell r="N916" t="str">
            <v/>
          </cell>
          <cell r="O916" t="str">
            <v/>
          </cell>
          <cell r="P916" t="str">
            <v/>
          </cell>
        </row>
        <row r="917">
          <cell r="A917" t="str">
            <v>LO</v>
          </cell>
          <cell r="B917">
            <v>10</v>
          </cell>
          <cell r="C917">
            <v>3</v>
          </cell>
          <cell r="D917" t="str">
            <v>P</v>
          </cell>
          <cell r="E917">
            <v>25</v>
          </cell>
          <cell r="F917">
            <v>37881</v>
          </cell>
          <cell r="G917">
            <v>2.92</v>
          </cell>
          <cell r="H917">
            <v>3</v>
          </cell>
          <cell r="I917" t="str">
            <v>4          0</v>
          </cell>
          <cell r="J917">
            <v>0</v>
          </cell>
          <cell r="K917">
            <v>0</v>
          </cell>
          <cell r="L917">
            <v>2003</v>
          </cell>
          <cell r="M917" t="str">
            <v>No Trade</v>
          </cell>
          <cell r="N917" t="str">
            <v/>
          </cell>
          <cell r="O917" t="str">
            <v/>
          </cell>
          <cell r="P917" t="str">
            <v/>
          </cell>
        </row>
        <row r="918">
          <cell r="A918" t="str">
            <v>LO</v>
          </cell>
          <cell r="B918">
            <v>10</v>
          </cell>
          <cell r="C918">
            <v>3</v>
          </cell>
          <cell r="D918" t="str">
            <v>C</v>
          </cell>
          <cell r="E918">
            <v>26</v>
          </cell>
          <cell r="F918">
            <v>37881</v>
          </cell>
          <cell r="G918">
            <v>2.16</v>
          </cell>
          <cell r="H918">
            <v>1.9</v>
          </cell>
          <cell r="I918" t="str">
            <v>0          0</v>
          </cell>
          <cell r="J918">
            <v>0</v>
          </cell>
          <cell r="K918">
            <v>0</v>
          </cell>
          <cell r="L918">
            <v>2003</v>
          </cell>
          <cell r="M918" t="str">
            <v>No Trade</v>
          </cell>
          <cell r="N918" t="str">
            <v/>
          </cell>
          <cell r="O918" t="str">
            <v/>
          </cell>
          <cell r="P918" t="str">
            <v/>
          </cell>
        </row>
        <row r="919">
          <cell r="A919" t="str">
            <v>LO</v>
          </cell>
          <cell r="B919">
            <v>10</v>
          </cell>
          <cell r="C919">
            <v>3</v>
          </cell>
          <cell r="D919" t="str">
            <v>C</v>
          </cell>
          <cell r="E919">
            <v>28</v>
          </cell>
          <cell r="F919">
            <v>37881</v>
          </cell>
          <cell r="G919">
            <v>1.43</v>
          </cell>
          <cell r="H919">
            <v>1.2</v>
          </cell>
          <cell r="I919" t="str">
            <v>2          0</v>
          </cell>
          <cell r="J919">
            <v>0</v>
          </cell>
          <cell r="K919">
            <v>0</v>
          </cell>
          <cell r="L919">
            <v>2003</v>
          </cell>
          <cell r="M919" t="str">
            <v>No Trade</v>
          </cell>
          <cell r="N919" t="str">
            <v/>
          </cell>
          <cell r="O919" t="str">
            <v/>
          </cell>
          <cell r="P919" t="str">
            <v/>
          </cell>
        </row>
        <row r="920">
          <cell r="A920" t="str">
            <v>LO</v>
          </cell>
          <cell r="B920">
            <v>10</v>
          </cell>
          <cell r="C920">
            <v>3</v>
          </cell>
          <cell r="D920" t="str">
            <v>C</v>
          </cell>
          <cell r="E920">
            <v>28.5</v>
          </cell>
          <cell r="F920">
            <v>37881</v>
          </cell>
          <cell r="G920">
            <v>1.28</v>
          </cell>
          <cell r="H920">
            <v>1.1000000000000001</v>
          </cell>
          <cell r="I920" t="str">
            <v>1          0</v>
          </cell>
          <cell r="J920">
            <v>0</v>
          </cell>
          <cell r="K920">
            <v>0</v>
          </cell>
          <cell r="L920">
            <v>2003</v>
          </cell>
          <cell r="M920" t="str">
            <v>No Trade</v>
          </cell>
          <cell r="N920" t="str">
            <v/>
          </cell>
          <cell r="O920" t="str">
            <v/>
          </cell>
          <cell r="P920" t="str">
            <v/>
          </cell>
        </row>
        <row r="921">
          <cell r="A921" t="str">
            <v>LO</v>
          </cell>
          <cell r="B921">
            <v>10</v>
          </cell>
          <cell r="C921">
            <v>3</v>
          </cell>
          <cell r="D921" t="str">
            <v>P</v>
          </cell>
          <cell r="E921">
            <v>29</v>
          </cell>
          <cell r="F921">
            <v>37881</v>
          </cell>
          <cell r="G921">
            <v>2.89</v>
          </cell>
          <cell r="H921">
            <v>2.8</v>
          </cell>
          <cell r="I921" t="str">
            <v>9          0</v>
          </cell>
          <cell r="J921">
            <v>0</v>
          </cell>
          <cell r="K921">
            <v>0</v>
          </cell>
          <cell r="L921">
            <v>2003</v>
          </cell>
          <cell r="M921" t="str">
            <v>No Trade</v>
          </cell>
          <cell r="N921" t="str">
            <v/>
          </cell>
          <cell r="O921" t="str">
            <v/>
          </cell>
          <cell r="P921" t="str">
            <v/>
          </cell>
        </row>
        <row r="922">
          <cell r="A922" t="str">
            <v>LO</v>
          </cell>
          <cell r="B922">
            <v>10</v>
          </cell>
          <cell r="C922">
            <v>3</v>
          </cell>
          <cell r="D922" t="str">
            <v>C</v>
          </cell>
          <cell r="E922">
            <v>31</v>
          </cell>
          <cell r="F922">
            <v>37881</v>
          </cell>
          <cell r="G922">
            <v>0.8</v>
          </cell>
          <cell r="H922">
            <v>0.7</v>
          </cell>
          <cell r="I922" t="str">
            <v>0          0</v>
          </cell>
          <cell r="J922">
            <v>0</v>
          </cell>
          <cell r="K922">
            <v>0</v>
          </cell>
          <cell r="L922">
            <v>2003</v>
          </cell>
          <cell r="M922" t="str">
            <v>No Trade</v>
          </cell>
          <cell r="N922" t="str">
            <v/>
          </cell>
          <cell r="O922" t="str">
            <v/>
          </cell>
          <cell r="P922" t="str">
            <v/>
          </cell>
        </row>
        <row r="923">
          <cell r="A923" t="str">
            <v>LO</v>
          </cell>
          <cell r="B923">
            <v>10</v>
          </cell>
          <cell r="C923">
            <v>3</v>
          </cell>
          <cell r="D923" t="str">
            <v>C</v>
          </cell>
          <cell r="E923">
            <v>32</v>
          </cell>
          <cell r="F923">
            <v>37881</v>
          </cell>
          <cell r="G923">
            <v>0.69</v>
          </cell>
          <cell r="H923">
            <v>0.6</v>
          </cell>
          <cell r="I923" t="str">
            <v>0          0</v>
          </cell>
          <cell r="J923">
            <v>0</v>
          </cell>
          <cell r="K923">
            <v>0</v>
          </cell>
          <cell r="L923">
            <v>2003</v>
          </cell>
          <cell r="M923" t="str">
            <v>No Trade</v>
          </cell>
          <cell r="N923" t="str">
            <v/>
          </cell>
          <cell r="O923" t="str">
            <v/>
          </cell>
          <cell r="P923" t="str">
            <v/>
          </cell>
        </row>
        <row r="924">
          <cell r="A924" t="str">
            <v>LO</v>
          </cell>
          <cell r="B924">
            <v>10</v>
          </cell>
          <cell r="C924">
            <v>3</v>
          </cell>
          <cell r="D924" t="str">
            <v>C</v>
          </cell>
          <cell r="E924">
            <v>33</v>
          </cell>
          <cell r="F924">
            <v>37881</v>
          </cell>
          <cell r="G924">
            <v>0.6</v>
          </cell>
          <cell r="H924">
            <v>0.5</v>
          </cell>
          <cell r="I924" t="str">
            <v>2          0</v>
          </cell>
          <cell r="J924">
            <v>0</v>
          </cell>
          <cell r="K924">
            <v>0</v>
          </cell>
          <cell r="L924">
            <v>2003</v>
          </cell>
          <cell r="M924" t="str">
            <v>No Trade</v>
          </cell>
          <cell r="N924" t="str">
            <v/>
          </cell>
          <cell r="O924" t="str">
            <v/>
          </cell>
          <cell r="P924" t="str">
            <v/>
          </cell>
        </row>
        <row r="925">
          <cell r="A925" t="str">
            <v>LO</v>
          </cell>
          <cell r="B925">
            <v>10</v>
          </cell>
          <cell r="C925">
            <v>3</v>
          </cell>
          <cell r="D925" t="str">
            <v>C</v>
          </cell>
          <cell r="E925">
            <v>34</v>
          </cell>
          <cell r="F925">
            <v>37881</v>
          </cell>
          <cell r="G925">
            <v>0.53</v>
          </cell>
          <cell r="H925">
            <v>0.4</v>
          </cell>
          <cell r="I925" t="str">
            <v>5          0</v>
          </cell>
          <cell r="J925">
            <v>0</v>
          </cell>
          <cell r="K925">
            <v>0</v>
          </cell>
          <cell r="L925">
            <v>2003</v>
          </cell>
          <cell r="M925" t="str">
            <v>No Trade</v>
          </cell>
          <cell r="N925" t="str">
            <v/>
          </cell>
          <cell r="O925" t="str">
            <v/>
          </cell>
          <cell r="P925" t="str">
            <v/>
          </cell>
        </row>
        <row r="926">
          <cell r="A926" t="str">
            <v>LO</v>
          </cell>
          <cell r="B926">
            <v>10</v>
          </cell>
          <cell r="C926">
            <v>3</v>
          </cell>
          <cell r="D926" t="str">
            <v>C</v>
          </cell>
          <cell r="E926">
            <v>35</v>
          </cell>
          <cell r="F926">
            <v>37881</v>
          </cell>
          <cell r="G926">
            <v>0.46</v>
          </cell>
          <cell r="H926">
            <v>0.4</v>
          </cell>
          <cell r="I926" t="str">
            <v>0          0</v>
          </cell>
          <cell r="J926">
            <v>0</v>
          </cell>
          <cell r="K926">
            <v>0</v>
          </cell>
          <cell r="L926">
            <v>2003</v>
          </cell>
          <cell r="M926" t="str">
            <v>No Trade</v>
          </cell>
          <cell r="N926" t="str">
            <v/>
          </cell>
          <cell r="O926" t="str">
            <v/>
          </cell>
          <cell r="P926" t="str">
            <v/>
          </cell>
        </row>
        <row r="927">
          <cell r="A927" t="str">
            <v>LO</v>
          </cell>
          <cell r="B927">
            <v>11</v>
          </cell>
          <cell r="C927">
            <v>3</v>
          </cell>
          <cell r="D927" t="str">
            <v>P</v>
          </cell>
          <cell r="E927">
            <v>17</v>
          </cell>
          <cell r="F927">
            <v>37910</v>
          </cell>
          <cell r="G927">
            <v>0.55000000000000004</v>
          </cell>
          <cell r="H927">
            <v>0.5</v>
          </cell>
          <cell r="I927" t="str">
            <v>6          0</v>
          </cell>
          <cell r="J927">
            <v>0</v>
          </cell>
          <cell r="K927">
            <v>0</v>
          </cell>
          <cell r="L927">
            <v>2003</v>
          </cell>
          <cell r="M927" t="str">
            <v>No Trade</v>
          </cell>
          <cell r="N927" t="str">
            <v/>
          </cell>
          <cell r="O927" t="str">
            <v/>
          </cell>
          <cell r="P927" t="str">
            <v/>
          </cell>
        </row>
        <row r="928">
          <cell r="A928" t="str">
            <v>LO</v>
          </cell>
          <cell r="B928">
            <v>11</v>
          </cell>
          <cell r="C928">
            <v>3</v>
          </cell>
          <cell r="D928" t="str">
            <v>P</v>
          </cell>
          <cell r="E928">
            <v>20</v>
          </cell>
          <cell r="F928">
            <v>37910</v>
          </cell>
          <cell r="G928">
            <v>1.17</v>
          </cell>
          <cell r="H928">
            <v>1.2</v>
          </cell>
          <cell r="I928" t="str">
            <v>0          0</v>
          </cell>
          <cell r="J928">
            <v>0</v>
          </cell>
          <cell r="K928">
            <v>0</v>
          </cell>
          <cell r="L928">
            <v>2003</v>
          </cell>
          <cell r="M928" t="str">
            <v>No Trade</v>
          </cell>
          <cell r="N928" t="str">
            <v/>
          </cell>
          <cell r="O928" t="str">
            <v/>
          </cell>
          <cell r="P928" t="str">
            <v/>
          </cell>
        </row>
        <row r="929">
          <cell r="A929" t="str">
            <v>LO</v>
          </cell>
          <cell r="B929">
            <v>11</v>
          </cell>
          <cell r="C929">
            <v>3</v>
          </cell>
          <cell r="D929" t="str">
            <v>P</v>
          </cell>
          <cell r="E929">
            <v>21</v>
          </cell>
          <cell r="F929">
            <v>37910</v>
          </cell>
          <cell r="G929">
            <v>1.45</v>
          </cell>
          <cell r="H929">
            <v>1.4</v>
          </cell>
          <cell r="I929" t="str">
            <v>9          0</v>
          </cell>
          <cell r="J929">
            <v>0</v>
          </cell>
          <cell r="K929">
            <v>0</v>
          </cell>
          <cell r="L929">
            <v>2003</v>
          </cell>
          <cell r="M929" t="str">
            <v>No Trade</v>
          </cell>
          <cell r="N929" t="str">
            <v/>
          </cell>
          <cell r="O929" t="str">
            <v/>
          </cell>
          <cell r="P929" t="str">
            <v/>
          </cell>
        </row>
        <row r="930">
          <cell r="A930" t="str">
            <v>LO</v>
          </cell>
          <cell r="B930">
            <v>11</v>
          </cell>
          <cell r="C930">
            <v>3</v>
          </cell>
          <cell r="D930" t="str">
            <v>P</v>
          </cell>
          <cell r="E930">
            <v>22</v>
          </cell>
          <cell r="F930">
            <v>37910</v>
          </cell>
          <cell r="G930">
            <v>1.77</v>
          </cell>
          <cell r="H930">
            <v>1.8</v>
          </cell>
          <cell r="I930" t="str">
            <v>3          0</v>
          </cell>
          <cell r="J930">
            <v>0</v>
          </cell>
          <cell r="K930">
            <v>0</v>
          </cell>
          <cell r="L930">
            <v>2003</v>
          </cell>
          <cell r="M930" t="str">
            <v>No Trade</v>
          </cell>
          <cell r="N930" t="str">
            <v/>
          </cell>
          <cell r="O930" t="str">
            <v/>
          </cell>
          <cell r="P930" t="str">
            <v/>
          </cell>
        </row>
        <row r="931">
          <cell r="A931" t="str">
            <v>LO</v>
          </cell>
          <cell r="B931">
            <v>11</v>
          </cell>
          <cell r="C931">
            <v>3</v>
          </cell>
          <cell r="D931" t="str">
            <v>P</v>
          </cell>
          <cell r="E931">
            <v>23</v>
          </cell>
          <cell r="F931">
            <v>37910</v>
          </cell>
          <cell r="G931">
            <v>2.13</v>
          </cell>
          <cell r="H931">
            <v>2.2000000000000002</v>
          </cell>
          <cell r="I931" t="str">
            <v>1          0</v>
          </cell>
          <cell r="J931">
            <v>0</v>
          </cell>
          <cell r="K931">
            <v>0</v>
          </cell>
          <cell r="L931">
            <v>2003</v>
          </cell>
          <cell r="M931" t="str">
            <v>No Trade</v>
          </cell>
          <cell r="N931" t="str">
            <v/>
          </cell>
          <cell r="O931" t="str">
            <v/>
          </cell>
          <cell r="P931" t="str">
            <v/>
          </cell>
        </row>
        <row r="932">
          <cell r="A932" t="str">
            <v>LO</v>
          </cell>
          <cell r="B932">
            <v>11</v>
          </cell>
          <cell r="C932">
            <v>3</v>
          </cell>
          <cell r="D932" t="str">
            <v>C</v>
          </cell>
          <cell r="E932">
            <v>23.5</v>
          </cell>
          <cell r="F932">
            <v>37910</v>
          </cell>
          <cell r="G932">
            <v>3.31</v>
          </cell>
          <cell r="H932">
            <v>3</v>
          </cell>
          <cell r="I932" t="str">
            <v>0          0</v>
          </cell>
          <cell r="J932">
            <v>0</v>
          </cell>
          <cell r="K932">
            <v>0</v>
          </cell>
          <cell r="L932">
            <v>2003</v>
          </cell>
          <cell r="M932" t="str">
            <v>No Trade</v>
          </cell>
          <cell r="N932" t="str">
            <v/>
          </cell>
          <cell r="O932" t="str">
            <v/>
          </cell>
          <cell r="P932" t="str">
            <v/>
          </cell>
        </row>
        <row r="933">
          <cell r="A933" t="str">
            <v>LO</v>
          </cell>
          <cell r="B933">
            <v>11</v>
          </cell>
          <cell r="C933">
            <v>3</v>
          </cell>
          <cell r="D933" t="str">
            <v>P</v>
          </cell>
          <cell r="E933">
            <v>23.5</v>
          </cell>
          <cell r="F933">
            <v>37910</v>
          </cell>
          <cell r="G933">
            <v>2.34</v>
          </cell>
          <cell r="H933">
            <v>2.4</v>
          </cell>
          <cell r="I933" t="str">
            <v>3          0</v>
          </cell>
          <cell r="J933">
            <v>0</v>
          </cell>
          <cell r="K933">
            <v>0</v>
          </cell>
          <cell r="L933">
            <v>2003</v>
          </cell>
          <cell r="M933" t="str">
            <v>No Trade</v>
          </cell>
          <cell r="N933" t="str">
            <v/>
          </cell>
          <cell r="O933" t="str">
            <v/>
          </cell>
          <cell r="P933" t="str">
            <v/>
          </cell>
        </row>
        <row r="934">
          <cell r="A934" t="str">
            <v>LO</v>
          </cell>
          <cell r="B934">
            <v>11</v>
          </cell>
          <cell r="C934">
            <v>3</v>
          </cell>
          <cell r="D934" t="str">
            <v>C</v>
          </cell>
          <cell r="E934">
            <v>24</v>
          </cell>
          <cell r="F934">
            <v>37910</v>
          </cell>
          <cell r="G934">
            <v>3.04</v>
          </cell>
          <cell r="H934">
            <v>2.7</v>
          </cell>
          <cell r="I934" t="str">
            <v>2          0</v>
          </cell>
          <cell r="J934">
            <v>0</v>
          </cell>
          <cell r="K934">
            <v>0</v>
          </cell>
          <cell r="L934">
            <v>2003</v>
          </cell>
          <cell r="M934" t="str">
            <v>No Trade</v>
          </cell>
          <cell r="N934" t="str">
            <v/>
          </cell>
          <cell r="O934" t="str">
            <v/>
          </cell>
          <cell r="P934" t="str">
            <v/>
          </cell>
        </row>
        <row r="935">
          <cell r="A935" t="str">
            <v>LO</v>
          </cell>
          <cell r="B935">
            <v>11</v>
          </cell>
          <cell r="C935">
            <v>3</v>
          </cell>
          <cell r="D935" t="str">
            <v>P</v>
          </cell>
          <cell r="E935">
            <v>24</v>
          </cell>
          <cell r="F935">
            <v>37910</v>
          </cell>
          <cell r="G935">
            <v>2.5499999999999998</v>
          </cell>
          <cell r="H935">
            <v>2.6</v>
          </cell>
          <cell r="I935" t="str">
            <v>5          0</v>
          </cell>
          <cell r="J935">
            <v>0</v>
          </cell>
          <cell r="K935">
            <v>0</v>
          </cell>
          <cell r="L935">
            <v>2003</v>
          </cell>
          <cell r="M935" t="str">
            <v>No Trade</v>
          </cell>
          <cell r="N935" t="str">
            <v/>
          </cell>
          <cell r="O935" t="str">
            <v/>
          </cell>
          <cell r="P935" t="str">
            <v/>
          </cell>
        </row>
        <row r="936">
          <cell r="A936" t="str">
            <v>LO</v>
          </cell>
          <cell r="B936">
            <v>11</v>
          </cell>
          <cell r="C936">
            <v>3</v>
          </cell>
          <cell r="D936" t="str">
            <v>C</v>
          </cell>
          <cell r="E936">
            <v>26</v>
          </cell>
          <cell r="F936">
            <v>37910</v>
          </cell>
          <cell r="G936">
            <v>2.11</v>
          </cell>
          <cell r="H936">
            <v>1.8</v>
          </cell>
          <cell r="I936" t="str">
            <v>5          0</v>
          </cell>
          <cell r="J936">
            <v>0</v>
          </cell>
          <cell r="K936">
            <v>0</v>
          </cell>
          <cell r="L936">
            <v>2003</v>
          </cell>
          <cell r="M936" t="str">
            <v>No Trade</v>
          </cell>
          <cell r="N936" t="str">
            <v/>
          </cell>
          <cell r="O936" t="str">
            <v/>
          </cell>
          <cell r="P936" t="str">
            <v/>
          </cell>
        </row>
        <row r="937">
          <cell r="A937" t="str">
            <v>LO</v>
          </cell>
          <cell r="B937">
            <v>11</v>
          </cell>
          <cell r="C937">
            <v>3</v>
          </cell>
          <cell r="D937" t="str">
            <v>C</v>
          </cell>
          <cell r="E937">
            <v>28.5</v>
          </cell>
          <cell r="F937">
            <v>37910</v>
          </cell>
          <cell r="G937">
            <v>1.25</v>
          </cell>
          <cell r="H937">
            <v>1</v>
          </cell>
          <cell r="I937" t="str">
            <v>8          0</v>
          </cell>
          <cell r="J937">
            <v>0</v>
          </cell>
          <cell r="K937">
            <v>0</v>
          </cell>
          <cell r="L937">
            <v>2003</v>
          </cell>
          <cell r="M937" t="str">
            <v>No Trade</v>
          </cell>
          <cell r="N937" t="str">
            <v/>
          </cell>
          <cell r="O937" t="str">
            <v/>
          </cell>
          <cell r="P937" t="str">
            <v/>
          </cell>
        </row>
        <row r="938">
          <cell r="A938" t="str">
            <v>LO</v>
          </cell>
          <cell r="B938">
            <v>11</v>
          </cell>
          <cell r="C938">
            <v>3</v>
          </cell>
          <cell r="D938" t="str">
            <v>C</v>
          </cell>
          <cell r="E938">
            <v>30</v>
          </cell>
          <cell r="F938">
            <v>37910</v>
          </cell>
          <cell r="G938">
            <v>0.94</v>
          </cell>
          <cell r="H938">
            <v>0.8</v>
          </cell>
          <cell r="I938" t="str">
            <v>0          0</v>
          </cell>
          <cell r="J938">
            <v>0</v>
          </cell>
          <cell r="K938">
            <v>0</v>
          </cell>
          <cell r="L938">
            <v>2003</v>
          </cell>
          <cell r="M938" t="str">
            <v>No Trade</v>
          </cell>
          <cell r="N938" t="str">
            <v/>
          </cell>
          <cell r="O938" t="str">
            <v/>
          </cell>
          <cell r="P938" t="str">
            <v/>
          </cell>
        </row>
        <row r="939">
          <cell r="A939" t="str">
            <v>LO</v>
          </cell>
          <cell r="B939">
            <v>11</v>
          </cell>
          <cell r="C939">
            <v>3</v>
          </cell>
          <cell r="D939" t="str">
            <v>C</v>
          </cell>
          <cell r="E939">
            <v>31</v>
          </cell>
          <cell r="F939">
            <v>37910</v>
          </cell>
          <cell r="G939">
            <v>0.79</v>
          </cell>
          <cell r="H939">
            <v>0.6</v>
          </cell>
          <cell r="I939" t="str">
            <v>8          0</v>
          </cell>
          <cell r="J939">
            <v>0</v>
          </cell>
          <cell r="K939">
            <v>0</v>
          </cell>
          <cell r="L939">
            <v>2003</v>
          </cell>
          <cell r="M939" t="str">
            <v>No Trade</v>
          </cell>
          <cell r="N939" t="str">
            <v/>
          </cell>
          <cell r="O939" t="str">
            <v/>
          </cell>
          <cell r="P939" t="str">
            <v/>
          </cell>
        </row>
        <row r="940">
          <cell r="A940" t="str">
            <v>LO</v>
          </cell>
          <cell r="B940">
            <v>11</v>
          </cell>
          <cell r="C940">
            <v>3</v>
          </cell>
          <cell r="D940" t="str">
            <v>C</v>
          </cell>
          <cell r="E940">
            <v>32</v>
          </cell>
          <cell r="F940">
            <v>37910</v>
          </cell>
          <cell r="G940">
            <v>0.68</v>
          </cell>
          <cell r="H940">
            <v>0.5</v>
          </cell>
          <cell r="I940" t="str">
            <v>9          5</v>
          </cell>
          <cell r="J940">
            <v>0</v>
          </cell>
          <cell r="K940">
            <v>0</v>
          </cell>
          <cell r="L940">
            <v>2003</v>
          </cell>
          <cell r="M940" t="str">
            <v>No Trade</v>
          </cell>
          <cell r="N940" t="str">
            <v/>
          </cell>
          <cell r="O940" t="str">
            <v/>
          </cell>
          <cell r="P940" t="str">
            <v/>
          </cell>
        </row>
        <row r="941">
          <cell r="A941" t="str">
            <v>LO</v>
          </cell>
          <cell r="B941">
            <v>11</v>
          </cell>
          <cell r="C941">
            <v>3</v>
          </cell>
          <cell r="D941" t="str">
            <v>C</v>
          </cell>
          <cell r="E941">
            <v>33</v>
          </cell>
          <cell r="F941">
            <v>37910</v>
          </cell>
          <cell r="G941">
            <v>0.6</v>
          </cell>
          <cell r="H941">
            <v>0.5</v>
          </cell>
          <cell r="I941" t="str">
            <v>2          0</v>
          </cell>
          <cell r="J941">
            <v>0</v>
          </cell>
          <cell r="K941">
            <v>0</v>
          </cell>
          <cell r="L941">
            <v>2003</v>
          </cell>
          <cell r="M941" t="str">
            <v>No Trade</v>
          </cell>
          <cell r="N941" t="str">
            <v/>
          </cell>
          <cell r="O941" t="str">
            <v/>
          </cell>
          <cell r="P941" t="str">
            <v/>
          </cell>
        </row>
        <row r="942">
          <cell r="A942" t="str">
            <v>LO</v>
          </cell>
          <cell r="B942">
            <v>11</v>
          </cell>
          <cell r="C942">
            <v>3</v>
          </cell>
          <cell r="D942" t="str">
            <v>C</v>
          </cell>
          <cell r="E942">
            <v>34</v>
          </cell>
          <cell r="F942">
            <v>37910</v>
          </cell>
          <cell r="G942">
            <v>0.53</v>
          </cell>
          <cell r="H942">
            <v>0.4</v>
          </cell>
          <cell r="I942" t="str">
            <v>5          0</v>
          </cell>
          <cell r="J942">
            <v>0</v>
          </cell>
          <cell r="K942">
            <v>0</v>
          </cell>
          <cell r="L942">
            <v>2003</v>
          </cell>
          <cell r="M942" t="str">
            <v>No Trade</v>
          </cell>
          <cell r="N942" t="str">
            <v/>
          </cell>
          <cell r="O942" t="str">
            <v/>
          </cell>
          <cell r="P942" t="str">
            <v/>
          </cell>
        </row>
        <row r="943">
          <cell r="A943" t="str">
            <v>LO</v>
          </cell>
          <cell r="B943">
            <v>11</v>
          </cell>
          <cell r="C943">
            <v>3</v>
          </cell>
          <cell r="D943" t="str">
            <v>C</v>
          </cell>
          <cell r="E943">
            <v>35</v>
          </cell>
          <cell r="F943">
            <v>37910</v>
          </cell>
          <cell r="G943">
            <v>0.47</v>
          </cell>
          <cell r="H943">
            <v>0.4</v>
          </cell>
          <cell r="I943" t="str">
            <v>0          5</v>
          </cell>
          <cell r="J943">
            <v>0</v>
          </cell>
          <cell r="K943">
            <v>0</v>
          </cell>
          <cell r="L943">
            <v>2003</v>
          </cell>
          <cell r="M943" t="str">
            <v>No Trade</v>
          </cell>
          <cell r="N943" t="str">
            <v/>
          </cell>
          <cell r="O943" t="str">
            <v/>
          </cell>
          <cell r="P943" t="str">
            <v/>
          </cell>
        </row>
        <row r="944">
          <cell r="A944" t="str">
            <v>LO</v>
          </cell>
          <cell r="B944">
            <v>12</v>
          </cell>
          <cell r="C944">
            <v>3</v>
          </cell>
          <cell r="D944" t="str">
            <v>C</v>
          </cell>
          <cell r="E944">
            <v>2.5</v>
          </cell>
          <cell r="F944">
            <v>37942</v>
          </cell>
          <cell r="G944">
            <v>0</v>
          </cell>
          <cell r="H944">
            <v>0</v>
          </cell>
          <cell r="I944" t="str">
            <v>0          0</v>
          </cell>
          <cell r="J944">
            <v>0</v>
          </cell>
          <cell r="K944">
            <v>0</v>
          </cell>
          <cell r="L944">
            <v>2003</v>
          </cell>
          <cell r="M944" t="str">
            <v>No Trade</v>
          </cell>
          <cell r="N944" t="str">
            <v/>
          </cell>
          <cell r="O944" t="str">
            <v/>
          </cell>
          <cell r="P944" t="str">
            <v/>
          </cell>
        </row>
        <row r="945">
          <cell r="A945" t="str">
            <v>LO</v>
          </cell>
          <cell r="B945">
            <v>12</v>
          </cell>
          <cell r="C945">
            <v>3</v>
          </cell>
          <cell r="D945" t="str">
            <v>P</v>
          </cell>
          <cell r="E945">
            <v>2.5</v>
          </cell>
          <cell r="F945">
            <v>37942</v>
          </cell>
          <cell r="G945">
            <v>0</v>
          </cell>
          <cell r="H945">
            <v>0</v>
          </cell>
          <cell r="I945" t="str">
            <v>0          0</v>
          </cell>
          <cell r="J945">
            <v>0</v>
          </cell>
          <cell r="K945">
            <v>0</v>
          </cell>
          <cell r="L945">
            <v>2003</v>
          </cell>
          <cell r="M945" t="str">
            <v>No Trade</v>
          </cell>
          <cell r="N945" t="str">
            <v/>
          </cell>
          <cell r="O945" t="str">
            <v/>
          </cell>
          <cell r="P945" t="str">
            <v/>
          </cell>
        </row>
        <row r="946">
          <cell r="A946" t="str">
            <v>LO</v>
          </cell>
          <cell r="B946">
            <v>12</v>
          </cell>
          <cell r="C946">
            <v>3</v>
          </cell>
          <cell r="D946" t="str">
            <v>C</v>
          </cell>
          <cell r="E946">
            <v>5</v>
          </cell>
          <cell r="F946">
            <v>37942</v>
          </cell>
          <cell r="G946">
            <v>0</v>
          </cell>
          <cell r="H946">
            <v>0</v>
          </cell>
          <cell r="I946" t="str">
            <v>0          0</v>
          </cell>
          <cell r="J946">
            <v>0</v>
          </cell>
          <cell r="K946">
            <v>0</v>
          </cell>
          <cell r="L946">
            <v>2003</v>
          </cell>
          <cell r="M946" t="str">
            <v>No Trade</v>
          </cell>
          <cell r="N946" t="str">
            <v/>
          </cell>
          <cell r="O946" t="str">
            <v/>
          </cell>
          <cell r="P946" t="str">
            <v/>
          </cell>
        </row>
        <row r="947">
          <cell r="A947" t="str">
            <v>LO</v>
          </cell>
          <cell r="B947">
            <v>12</v>
          </cell>
          <cell r="C947">
            <v>3</v>
          </cell>
          <cell r="D947" t="str">
            <v>P</v>
          </cell>
          <cell r="E947">
            <v>13</v>
          </cell>
          <cell r="F947">
            <v>37942</v>
          </cell>
          <cell r="G947">
            <v>0.17</v>
          </cell>
          <cell r="H947">
            <v>0.1</v>
          </cell>
          <cell r="I947" t="str">
            <v>7          0</v>
          </cell>
          <cell r="J947">
            <v>0</v>
          </cell>
          <cell r="K947">
            <v>0</v>
          </cell>
          <cell r="L947">
            <v>2003</v>
          </cell>
          <cell r="M947" t="str">
            <v>No Trade</v>
          </cell>
          <cell r="N947" t="str">
            <v/>
          </cell>
          <cell r="O947" t="str">
            <v/>
          </cell>
          <cell r="P947" t="str">
            <v/>
          </cell>
        </row>
        <row r="948">
          <cell r="A948" t="str">
            <v>LO</v>
          </cell>
          <cell r="B948">
            <v>12</v>
          </cell>
          <cell r="C948">
            <v>3</v>
          </cell>
          <cell r="D948" t="str">
            <v>P</v>
          </cell>
          <cell r="E948">
            <v>14</v>
          </cell>
          <cell r="F948">
            <v>37942</v>
          </cell>
          <cell r="G948">
            <v>0.24</v>
          </cell>
          <cell r="H948">
            <v>0.2</v>
          </cell>
          <cell r="I948" t="str">
            <v>4          0</v>
          </cell>
          <cell r="J948">
            <v>0</v>
          </cell>
          <cell r="K948">
            <v>0</v>
          </cell>
          <cell r="L948">
            <v>2003</v>
          </cell>
          <cell r="M948" t="str">
            <v>No Trade</v>
          </cell>
          <cell r="N948" t="str">
            <v/>
          </cell>
          <cell r="O948" t="str">
            <v/>
          </cell>
          <cell r="P948" t="str">
            <v/>
          </cell>
        </row>
        <row r="949">
          <cell r="A949" t="str">
            <v>LO</v>
          </cell>
          <cell r="B949">
            <v>12</v>
          </cell>
          <cell r="C949">
            <v>3</v>
          </cell>
          <cell r="D949" t="str">
            <v>P</v>
          </cell>
          <cell r="E949">
            <v>15</v>
          </cell>
          <cell r="F949">
            <v>37942</v>
          </cell>
          <cell r="G949">
            <v>0</v>
          </cell>
          <cell r="H949">
            <v>0</v>
          </cell>
          <cell r="I949" t="str">
            <v>0          0</v>
          </cell>
          <cell r="J949">
            <v>0</v>
          </cell>
          <cell r="K949">
            <v>0</v>
          </cell>
          <cell r="L949">
            <v>2003</v>
          </cell>
          <cell r="M949" t="str">
            <v>No Trade</v>
          </cell>
          <cell r="N949" t="str">
            <v/>
          </cell>
          <cell r="O949" t="str">
            <v/>
          </cell>
          <cell r="P949" t="str">
            <v/>
          </cell>
        </row>
        <row r="950">
          <cell r="A950" t="str">
            <v>LO</v>
          </cell>
          <cell r="B950">
            <v>12</v>
          </cell>
          <cell r="C950">
            <v>3</v>
          </cell>
          <cell r="D950" t="str">
            <v>P</v>
          </cell>
          <cell r="E950">
            <v>15.5</v>
          </cell>
          <cell r="F950">
            <v>37942</v>
          </cell>
          <cell r="G950">
            <v>0</v>
          </cell>
          <cell r="H950">
            <v>0</v>
          </cell>
          <cell r="I950" t="str">
            <v>0          0</v>
          </cell>
          <cell r="J950">
            <v>0</v>
          </cell>
          <cell r="K950">
            <v>0</v>
          </cell>
          <cell r="L950">
            <v>2003</v>
          </cell>
          <cell r="M950" t="str">
            <v>No Trade</v>
          </cell>
          <cell r="N950" t="str">
            <v/>
          </cell>
          <cell r="O950" t="str">
            <v/>
          </cell>
          <cell r="P950" t="str">
            <v/>
          </cell>
        </row>
        <row r="951">
          <cell r="A951" t="str">
            <v>LO</v>
          </cell>
          <cell r="B951">
            <v>12</v>
          </cell>
          <cell r="C951">
            <v>3</v>
          </cell>
          <cell r="D951" t="str">
            <v>P</v>
          </cell>
          <cell r="E951">
            <v>16</v>
          </cell>
          <cell r="F951">
            <v>37942</v>
          </cell>
          <cell r="G951">
            <v>0.46</v>
          </cell>
          <cell r="H951">
            <v>0.4</v>
          </cell>
          <cell r="I951" t="str">
            <v>6          0</v>
          </cell>
          <cell r="J951">
            <v>0</v>
          </cell>
          <cell r="K951">
            <v>0</v>
          </cell>
          <cell r="L951">
            <v>2003</v>
          </cell>
          <cell r="M951" t="str">
            <v>No Trade</v>
          </cell>
          <cell r="N951" t="str">
            <v/>
          </cell>
          <cell r="O951" t="str">
            <v/>
          </cell>
          <cell r="P951" t="str">
            <v/>
          </cell>
        </row>
        <row r="952">
          <cell r="A952" t="str">
            <v>LO</v>
          </cell>
          <cell r="B952">
            <v>12</v>
          </cell>
          <cell r="C952">
            <v>3</v>
          </cell>
          <cell r="D952" t="str">
            <v>P</v>
          </cell>
          <cell r="E952">
            <v>17</v>
          </cell>
          <cell r="F952">
            <v>37942</v>
          </cell>
          <cell r="G952">
            <v>0.61</v>
          </cell>
          <cell r="H952">
            <v>0.6</v>
          </cell>
          <cell r="I952" t="str">
            <v>2          0</v>
          </cell>
          <cell r="J952">
            <v>0</v>
          </cell>
          <cell r="K952">
            <v>0</v>
          </cell>
          <cell r="L952">
            <v>2003</v>
          </cell>
          <cell r="M952" t="str">
            <v>No Trade</v>
          </cell>
          <cell r="N952" t="str">
            <v/>
          </cell>
          <cell r="O952" t="str">
            <v/>
          </cell>
          <cell r="P952" t="str">
            <v/>
          </cell>
        </row>
        <row r="953">
          <cell r="A953" t="str">
            <v>LO</v>
          </cell>
          <cell r="B953">
            <v>12</v>
          </cell>
          <cell r="C953">
            <v>3</v>
          </cell>
          <cell r="D953" t="str">
            <v>P</v>
          </cell>
          <cell r="E953">
            <v>18</v>
          </cell>
          <cell r="F953">
            <v>37942</v>
          </cell>
          <cell r="G953">
            <v>0.79</v>
          </cell>
          <cell r="H953">
            <v>0.8</v>
          </cell>
          <cell r="I953" t="str">
            <v>0          0</v>
          </cell>
          <cell r="J953">
            <v>0</v>
          </cell>
          <cell r="K953">
            <v>0</v>
          </cell>
          <cell r="L953">
            <v>2003</v>
          </cell>
          <cell r="M953" t="str">
            <v>No Trade</v>
          </cell>
          <cell r="N953" t="str">
            <v/>
          </cell>
          <cell r="O953" t="str">
            <v/>
          </cell>
          <cell r="P953" t="str">
            <v/>
          </cell>
        </row>
        <row r="954">
          <cell r="A954" t="str">
            <v>LO</v>
          </cell>
          <cell r="B954">
            <v>12</v>
          </cell>
          <cell r="C954">
            <v>3</v>
          </cell>
          <cell r="D954" t="str">
            <v>P</v>
          </cell>
          <cell r="E954">
            <v>19</v>
          </cell>
          <cell r="F954">
            <v>37942</v>
          </cell>
          <cell r="G954">
            <v>1</v>
          </cell>
          <cell r="H954">
            <v>1</v>
          </cell>
          <cell r="I954" t="str">
            <v>2          0</v>
          </cell>
          <cell r="J954">
            <v>0</v>
          </cell>
          <cell r="K954">
            <v>0</v>
          </cell>
          <cell r="L954">
            <v>2003</v>
          </cell>
          <cell r="M954" t="str">
            <v>No Trade</v>
          </cell>
          <cell r="N954" t="str">
            <v/>
          </cell>
          <cell r="O954" t="str">
            <v/>
          </cell>
          <cell r="P954" t="str">
            <v/>
          </cell>
        </row>
        <row r="955">
          <cell r="A955" t="str">
            <v>LO</v>
          </cell>
          <cell r="B955">
            <v>12</v>
          </cell>
          <cell r="C955">
            <v>3</v>
          </cell>
          <cell r="D955" t="str">
            <v>C</v>
          </cell>
          <cell r="E955">
            <v>20</v>
          </cell>
          <cell r="F955">
            <v>37942</v>
          </cell>
          <cell r="G955">
            <v>5.46</v>
          </cell>
          <cell r="H955">
            <v>5</v>
          </cell>
          <cell r="I955" t="str">
            <v>9          0</v>
          </cell>
          <cell r="J955">
            <v>0</v>
          </cell>
          <cell r="K955">
            <v>0</v>
          </cell>
          <cell r="L955">
            <v>2003</v>
          </cell>
          <cell r="M955" t="str">
            <v>No Trade</v>
          </cell>
          <cell r="N955" t="str">
            <v/>
          </cell>
          <cell r="O955" t="str">
            <v/>
          </cell>
          <cell r="P955" t="str">
            <v/>
          </cell>
        </row>
        <row r="956">
          <cell r="A956" t="str">
            <v>LO</v>
          </cell>
          <cell r="B956">
            <v>12</v>
          </cell>
          <cell r="C956">
            <v>3</v>
          </cell>
          <cell r="D956" t="str">
            <v>P</v>
          </cell>
          <cell r="E956">
            <v>20</v>
          </cell>
          <cell r="F956">
            <v>37942</v>
          </cell>
          <cell r="G956">
            <v>1.24</v>
          </cell>
          <cell r="H956">
            <v>1.2</v>
          </cell>
          <cell r="I956" t="str">
            <v>8          0</v>
          </cell>
          <cell r="J956">
            <v>0</v>
          </cell>
          <cell r="K956">
            <v>0</v>
          </cell>
          <cell r="L956">
            <v>2003</v>
          </cell>
          <cell r="M956" t="str">
            <v>No Trade</v>
          </cell>
          <cell r="N956" t="str">
            <v/>
          </cell>
          <cell r="O956" t="str">
            <v/>
          </cell>
          <cell r="P956" t="str">
            <v/>
          </cell>
        </row>
        <row r="957">
          <cell r="A957" t="str">
            <v>LO</v>
          </cell>
          <cell r="B957">
            <v>12</v>
          </cell>
          <cell r="C957">
            <v>3</v>
          </cell>
          <cell r="D957" t="str">
            <v>C</v>
          </cell>
          <cell r="E957">
            <v>20.5</v>
          </cell>
          <cell r="F957">
            <v>37942</v>
          </cell>
          <cell r="G957">
            <v>5.1100000000000003</v>
          </cell>
          <cell r="H957">
            <v>4.7</v>
          </cell>
          <cell r="I957" t="str">
            <v>5          0</v>
          </cell>
          <cell r="J957">
            <v>0</v>
          </cell>
          <cell r="K957">
            <v>0</v>
          </cell>
          <cell r="L957">
            <v>2003</v>
          </cell>
          <cell r="M957" t="str">
            <v>No Trade</v>
          </cell>
          <cell r="N957" t="str">
            <v/>
          </cell>
          <cell r="O957" t="str">
            <v/>
          </cell>
          <cell r="P957" t="str">
            <v/>
          </cell>
        </row>
        <row r="958">
          <cell r="A958" t="str">
            <v>LO</v>
          </cell>
          <cell r="B958">
            <v>12</v>
          </cell>
          <cell r="C958">
            <v>3</v>
          </cell>
          <cell r="D958" t="str">
            <v>P</v>
          </cell>
          <cell r="E958">
            <v>20.5</v>
          </cell>
          <cell r="F958">
            <v>37942</v>
          </cell>
          <cell r="G958">
            <v>1.38</v>
          </cell>
          <cell r="H958">
            <v>1.4</v>
          </cell>
          <cell r="I958" t="str">
            <v>2          0</v>
          </cell>
          <cell r="J958">
            <v>0</v>
          </cell>
          <cell r="K958">
            <v>0</v>
          </cell>
          <cell r="L958">
            <v>2003</v>
          </cell>
          <cell r="M958" t="str">
            <v>No Trade</v>
          </cell>
          <cell r="N958" t="str">
            <v/>
          </cell>
          <cell r="O958" t="str">
            <v/>
          </cell>
          <cell r="P958" t="str">
            <v/>
          </cell>
        </row>
        <row r="959">
          <cell r="A959" t="str">
            <v>LO</v>
          </cell>
          <cell r="B959">
            <v>12</v>
          </cell>
          <cell r="C959">
            <v>3</v>
          </cell>
          <cell r="D959" t="str">
            <v>C</v>
          </cell>
          <cell r="E959">
            <v>21</v>
          </cell>
          <cell r="F959">
            <v>37942</v>
          </cell>
          <cell r="G959">
            <v>4.78</v>
          </cell>
          <cell r="H959">
            <v>4.4000000000000004</v>
          </cell>
          <cell r="I959" t="str">
            <v>2          0</v>
          </cell>
          <cell r="J959">
            <v>0</v>
          </cell>
          <cell r="K959">
            <v>0</v>
          </cell>
          <cell r="L959">
            <v>2003</v>
          </cell>
          <cell r="M959" t="str">
            <v>No Trade</v>
          </cell>
          <cell r="N959" t="str">
            <v/>
          </cell>
          <cell r="O959" t="str">
            <v/>
          </cell>
          <cell r="P959" t="str">
            <v/>
          </cell>
        </row>
        <row r="960">
          <cell r="A960" t="str">
            <v>LO</v>
          </cell>
          <cell r="B960">
            <v>12</v>
          </cell>
          <cell r="C960">
            <v>3</v>
          </cell>
          <cell r="D960" t="str">
            <v>P</v>
          </cell>
          <cell r="E960">
            <v>21</v>
          </cell>
          <cell r="F960">
            <v>37942</v>
          </cell>
          <cell r="G960">
            <v>1.53</v>
          </cell>
          <cell r="H960">
            <v>1.5</v>
          </cell>
          <cell r="I960" t="str">
            <v>7          0</v>
          </cell>
          <cell r="J960">
            <v>0</v>
          </cell>
          <cell r="K960">
            <v>0</v>
          </cell>
          <cell r="L960">
            <v>2003</v>
          </cell>
          <cell r="M960" t="str">
            <v>No Trade</v>
          </cell>
          <cell r="N960" t="str">
            <v/>
          </cell>
          <cell r="O960" t="str">
            <v/>
          </cell>
          <cell r="P960" t="str">
            <v/>
          </cell>
        </row>
        <row r="961">
          <cell r="A961" t="str">
            <v>LO</v>
          </cell>
          <cell r="B961">
            <v>12</v>
          </cell>
          <cell r="C961">
            <v>3</v>
          </cell>
          <cell r="D961" t="str">
            <v>C</v>
          </cell>
          <cell r="E961">
            <v>21.5</v>
          </cell>
          <cell r="F961">
            <v>37942</v>
          </cell>
          <cell r="G961">
            <v>4.46</v>
          </cell>
          <cell r="H961">
            <v>4.0999999999999996</v>
          </cell>
          <cell r="I961" t="str">
            <v>1          0</v>
          </cell>
          <cell r="J961">
            <v>0</v>
          </cell>
          <cell r="K961">
            <v>0</v>
          </cell>
          <cell r="L961">
            <v>2003</v>
          </cell>
          <cell r="M961" t="str">
            <v>No Trade</v>
          </cell>
          <cell r="N961" t="str">
            <v/>
          </cell>
          <cell r="O961" t="str">
            <v/>
          </cell>
          <cell r="P961" t="str">
            <v/>
          </cell>
        </row>
        <row r="962">
          <cell r="A962" t="str">
            <v>LO</v>
          </cell>
          <cell r="B962">
            <v>12</v>
          </cell>
          <cell r="C962">
            <v>3</v>
          </cell>
          <cell r="D962" t="str">
            <v>P</v>
          </cell>
          <cell r="E962">
            <v>21.5</v>
          </cell>
          <cell r="F962">
            <v>37942</v>
          </cell>
          <cell r="G962">
            <v>1.69</v>
          </cell>
          <cell r="H962">
            <v>1.7</v>
          </cell>
          <cell r="I962" t="str">
            <v>4          0</v>
          </cell>
          <cell r="J962">
            <v>0</v>
          </cell>
          <cell r="K962">
            <v>0</v>
          </cell>
          <cell r="L962">
            <v>2003</v>
          </cell>
          <cell r="M962" t="str">
            <v>No Trade</v>
          </cell>
          <cell r="N962" t="str">
            <v/>
          </cell>
          <cell r="O962" t="str">
            <v/>
          </cell>
          <cell r="P962" t="str">
            <v/>
          </cell>
        </row>
        <row r="963">
          <cell r="A963" t="str">
            <v>LO</v>
          </cell>
          <cell r="B963">
            <v>12</v>
          </cell>
          <cell r="C963">
            <v>3</v>
          </cell>
          <cell r="D963" t="str">
            <v>C</v>
          </cell>
          <cell r="E963">
            <v>22</v>
          </cell>
          <cell r="F963">
            <v>37942</v>
          </cell>
          <cell r="G963">
            <v>4.13</v>
          </cell>
          <cell r="H963">
            <v>3.8</v>
          </cell>
          <cell r="I963" t="str">
            <v>1          0</v>
          </cell>
          <cell r="J963">
            <v>0</v>
          </cell>
          <cell r="K963">
            <v>0</v>
          </cell>
          <cell r="L963">
            <v>2003</v>
          </cell>
          <cell r="M963" t="str">
            <v>No Trade</v>
          </cell>
          <cell r="N963" t="str">
            <v/>
          </cell>
          <cell r="O963" t="str">
            <v/>
          </cell>
          <cell r="P963" t="str">
            <v/>
          </cell>
        </row>
        <row r="964">
          <cell r="A964" t="str">
            <v>LO</v>
          </cell>
          <cell r="B964">
            <v>12</v>
          </cell>
          <cell r="C964">
            <v>3</v>
          </cell>
          <cell r="D964" t="str">
            <v>P</v>
          </cell>
          <cell r="E964">
            <v>22</v>
          </cell>
          <cell r="F964">
            <v>37942</v>
          </cell>
          <cell r="G964">
            <v>1.86</v>
          </cell>
          <cell r="H964">
            <v>1.9</v>
          </cell>
          <cell r="I964" t="str">
            <v>2          8</v>
          </cell>
          <cell r="J964">
            <v>0</v>
          </cell>
          <cell r="K964">
            <v>0</v>
          </cell>
          <cell r="L964">
            <v>2003</v>
          </cell>
          <cell r="M964" t="str">
            <v>No Trade</v>
          </cell>
          <cell r="N964" t="str">
            <v/>
          </cell>
          <cell r="O964" t="str">
            <v/>
          </cell>
          <cell r="P964" t="str">
            <v/>
          </cell>
        </row>
        <row r="965">
          <cell r="A965" t="str">
            <v>LO</v>
          </cell>
          <cell r="B965">
            <v>12</v>
          </cell>
          <cell r="C965">
            <v>3</v>
          </cell>
          <cell r="D965" t="str">
            <v>C</v>
          </cell>
          <cell r="E965">
            <v>22.5</v>
          </cell>
          <cell r="F965">
            <v>37942</v>
          </cell>
          <cell r="G965">
            <v>3.83</v>
          </cell>
          <cell r="H965">
            <v>3.5</v>
          </cell>
          <cell r="I965" t="str">
            <v>2          0</v>
          </cell>
          <cell r="J965">
            <v>0</v>
          </cell>
          <cell r="K965">
            <v>0</v>
          </cell>
          <cell r="L965">
            <v>2003</v>
          </cell>
          <cell r="M965" t="str">
            <v>No Trade</v>
          </cell>
          <cell r="N965" t="str">
            <v/>
          </cell>
          <cell r="O965" t="str">
            <v/>
          </cell>
          <cell r="P965" t="str">
            <v/>
          </cell>
        </row>
        <row r="966">
          <cell r="A966" t="str">
            <v>LO</v>
          </cell>
          <cell r="B966">
            <v>12</v>
          </cell>
          <cell r="C966">
            <v>3</v>
          </cell>
          <cell r="D966" t="str">
            <v>P</v>
          </cell>
          <cell r="E966">
            <v>22.5</v>
          </cell>
          <cell r="F966">
            <v>37942</v>
          </cell>
          <cell r="G966">
            <v>2.04</v>
          </cell>
          <cell r="H966">
            <v>2.1</v>
          </cell>
          <cell r="I966" t="str">
            <v>1          0</v>
          </cell>
          <cell r="J966">
            <v>0</v>
          </cell>
          <cell r="K966">
            <v>0</v>
          </cell>
          <cell r="L966">
            <v>2003</v>
          </cell>
          <cell r="M966" t="str">
            <v>No Trade</v>
          </cell>
          <cell r="N966" t="str">
            <v/>
          </cell>
          <cell r="O966" t="str">
            <v/>
          </cell>
          <cell r="P966" t="str">
            <v/>
          </cell>
        </row>
        <row r="967">
          <cell r="A967" t="str">
            <v>LO</v>
          </cell>
          <cell r="B967">
            <v>12</v>
          </cell>
          <cell r="C967">
            <v>3</v>
          </cell>
          <cell r="D967" t="str">
            <v>C</v>
          </cell>
          <cell r="E967">
            <v>23</v>
          </cell>
          <cell r="F967">
            <v>37942</v>
          </cell>
          <cell r="G967">
            <v>3.54</v>
          </cell>
          <cell r="H967">
            <v>3.2</v>
          </cell>
          <cell r="I967" t="str">
            <v>3          0</v>
          </cell>
          <cell r="J967">
            <v>0</v>
          </cell>
          <cell r="K967">
            <v>0</v>
          </cell>
          <cell r="L967">
            <v>2003</v>
          </cell>
          <cell r="M967" t="str">
            <v>No Trade</v>
          </cell>
          <cell r="N967" t="str">
            <v/>
          </cell>
          <cell r="O967" t="str">
            <v/>
          </cell>
          <cell r="P967" t="str">
            <v/>
          </cell>
        </row>
        <row r="968">
          <cell r="A968" t="str">
            <v>LO</v>
          </cell>
          <cell r="B968">
            <v>12</v>
          </cell>
          <cell r="C968">
            <v>3</v>
          </cell>
          <cell r="D968" t="str">
            <v>P</v>
          </cell>
          <cell r="E968">
            <v>23</v>
          </cell>
          <cell r="F968">
            <v>37942</v>
          </cell>
          <cell r="G968">
            <v>2.23</v>
          </cell>
          <cell r="H968">
            <v>2.2999999999999998</v>
          </cell>
          <cell r="I968" t="str">
            <v>1          0</v>
          </cell>
          <cell r="J968">
            <v>0</v>
          </cell>
          <cell r="K968">
            <v>0</v>
          </cell>
          <cell r="L968">
            <v>2003</v>
          </cell>
          <cell r="M968" t="str">
            <v>No Trade</v>
          </cell>
          <cell r="N968" t="str">
            <v/>
          </cell>
          <cell r="O968" t="str">
            <v/>
          </cell>
          <cell r="P968" t="str">
            <v/>
          </cell>
        </row>
        <row r="969">
          <cell r="A969" t="str">
            <v>LO</v>
          </cell>
          <cell r="B969">
            <v>12</v>
          </cell>
          <cell r="C969">
            <v>3</v>
          </cell>
          <cell r="D969" t="str">
            <v>C</v>
          </cell>
          <cell r="E969">
            <v>23.5</v>
          </cell>
          <cell r="F969">
            <v>37942</v>
          </cell>
          <cell r="G969">
            <v>3.25</v>
          </cell>
          <cell r="H969">
            <v>2.9</v>
          </cell>
          <cell r="I969" t="str">
            <v>4          0</v>
          </cell>
          <cell r="J969">
            <v>0</v>
          </cell>
          <cell r="K969">
            <v>0</v>
          </cell>
          <cell r="L969">
            <v>2003</v>
          </cell>
          <cell r="M969" t="str">
            <v>No Trade</v>
          </cell>
          <cell r="N969" t="str">
            <v/>
          </cell>
          <cell r="O969" t="str">
            <v/>
          </cell>
          <cell r="P969" t="str">
            <v/>
          </cell>
        </row>
        <row r="970">
          <cell r="A970" t="str">
            <v>LO</v>
          </cell>
          <cell r="B970">
            <v>12</v>
          </cell>
          <cell r="C970">
            <v>3</v>
          </cell>
          <cell r="D970" t="str">
            <v>P</v>
          </cell>
          <cell r="E970">
            <v>23.5</v>
          </cell>
          <cell r="F970">
            <v>37942</v>
          </cell>
          <cell r="G970">
            <v>2.44</v>
          </cell>
          <cell r="H970">
            <v>2.5</v>
          </cell>
          <cell r="I970" t="str">
            <v>2          0</v>
          </cell>
          <cell r="J970">
            <v>0</v>
          </cell>
          <cell r="K970">
            <v>0</v>
          </cell>
          <cell r="L970">
            <v>2003</v>
          </cell>
          <cell r="M970" t="str">
            <v>No Trade</v>
          </cell>
          <cell r="N970" t="str">
            <v/>
          </cell>
          <cell r="O970" t="str">
            <v/>
          </cell>
          <cell r="P970" t="str">
            <v/>
          </cell>
        </row>
        <row r="971">
          <cell r="A971" t="str">
            <v>LO</v>
          </cell>
          <cell r="B971">
            <v>12</v>
          </cell>
          <cell r="C971">
            <v>3</v>
          </cell>
          <cell r="D971" t="str">
            <v>C</v>
          </cell>
          <cell r="E971">
            <v>24</v>
          </cell>
          <cell r="F971">
            <v>37942</v>
          </cell>
          <cell r="G971">
            <v>2.98</v>
          </cell>
          <cell r="H971">
            <v>2.6</v>
          </cell>
          <cell r="I971" t="str">
            <v>7          0</v>
          </cell>
          <cell r="J971">
            <v>0</v>
          </cell>
          <cell r="K971">
            <v>0</v>
          </cell>
          <cell r="L971">
            <v>2003</v>
          </cell>
          <cell r="M971" t="str">
            <v>No Trade</v>
          </cell>
          <cell r="N971" t="str">
            <v/>
          </cell>
          <cell r="O971" t="str">
            <v/>
          </cell>
          <cell r="P971" t="str">
            <v/>
          </cell>
        </row>
        <row r="972">
          <cell r="A972" t="str">
            <v>LO</v>
          </cell>
          <cell r="B972">
            <v>12</v>
          </cell>
          <cell r="C972">
            <v>3</v>
          </cell>
          <cell r="D972" t="str">
            <v>P</v>
          </cell>
          <cell r="E972">
            <v>24</v>
          </cell>
          <cell r="F972">
            <v>37942</v>
          </cell>
          <cell r="G972">
            <v>2.65</v>
          </cell>
          <cell r="H972">
            <v>2.7</v>
          </cell>
          <cell r="I972" t="str">
            <v>5          4</v>
          </cell>
          <cell r="J972">
            <v>0</v>
          </cell>
          <cell r="K972">
            <v>0</v>
          </cell>
          <cell r="L972">
            <v>2003</v>
          </cell>
          <cell r="M972" t="str">
            <v>No Trade</v>
          </cell>
          <cell r="N972" t="str">
            <v/>
          </cell>
          <cell r="O972" t="str">
            <v/>
          </cell>
          <cell r="P972" t="str">
            <v/>
          </cell>
        </row>
        <row r="973">
          <cell r="A973" t="str">
            <v>LO</v>
          </cell>
          <cell r="B973">
            <v>12</v>
          </cell>
          <cell r="C973">
            <v>3</v>
          </cell>
          <cell r="D973" t="str">
            <v>C</v>
          </cell>
          <cell r="E973">
            <v>24.5</v>
          </cell>
          <cell r="F973">
            <v>37942</v>
          </cell>
          <cell r="G973">
            <v>2.73</v>
          </cell>
          <cell r="H973">
            <v>2.4</v>
          </cell>
          <cell r="I973" t="str">
            <v>4          0</v>
          </cell>
          <cell r="J973">
            <v>0</v>
          </cell>
          <cell r="K973">
            <v>0</v>
          </cell>
          <cell r="L973">
            <v>2003</v>
          </cell>
          <cell r="M973" t="str">
            <v>No Trade</v>
          </cell>
          <cell r="N973" t="str">
            <v/>
          </cell>
          <cell r="O973" t="str">
            <v/>
          </cell>
          <cell r="P973" t="str">
            <v/>
          </cell>
        </row>
        <row r="974">
          <cell r="A974" t="str">
            <v>LO</v>
          </cell>
          <cell r="B974">
            <v>12</v>
          </cell>
          <cell r="C974">
            <v>3</v>
          </cell>
          <cell r="D974" t="str">
            <v>P</v>
          </cell>
          <cell r="E974">
            <v>24.5</v>
          </cell>
          <cell r="F974">
            <v>37942</v>
          </cell>
          <cell r="G974">
            <v>2.89</v>
          </cell>
          <cell r="H974">
            <v>3</v>
          </cell>
          <cell r="I974" t="str">
            <v>2          0</v>
          </cell>
          <cell r="J974">
            <v>0</v>
          </cell>
          <cell r="K974">
            <v>0</v>
          </cell>
          <cell r="L974">
            <v>2003</v>
          </cell>
          <cell r="M974" t="str">
            <v>No Trade</v>
          </cell>
          <cell r="N974" t="str">
            <v/>
          </cell>
          <cell r="O974" t="str">
            <v/>
          </cell>
          <cell r="P974" t="str">
            <v/>
          </cell>
        </row>
        <row r="975">
          <cell r="A975" t="str">
            <v>LO</v>
          </cell>
          <cell r="B975">
            <v>12</v>
          </cell>
          <cell r="C975">
            <v>3</v>
          </cell>
          <cell r="D975" t="str">
            <v>C</v>
          </cell>
          <cell r="E975">
            <v>25</v>
          </cell>
          <cell r="F975">
            <v>37942</v>
          </cell>
          <cell r="G975">
            <v>2.5</v>
          </cell>
          <cell r="H975">
            <v>2.2000000000000002</v>
          </cell>
          <cell r="I975" t="str">
            <v>2          0</v>
          </cell>
          <cell r="J975">
            <v>0</v>
          </cell>
          <cell r="K975">
            <v>0</v>
          </cell>
          <cell r="L975">
            <v>2003</v>
          </cell>
          <cell r="M975" t="str">
            <v>No Trade</v>
          </cell>
          <cell r="N975" t="str">
            <v/>
          </cell>
          <cell r="O975" t="str">
            <v/>
          </cell>
          <cell r="P975" t="str">
            <v/>
          </cell>
        </row>
        <row r="976">
          <cell r="A976" t="str">
            <v>LO</v>
          </cell>
          <cell r="B976">
            <v>12</v>
          </cell>
          <cell r="C976">
            <v>3</v>
          </cell>
          <cell r="D976" t="str">
            <v>P</v>
          </cell>
          <cell r="E976">
            <v>25</v>
          </cell>
          <cell r="F976">
            <v>37942</v>
          </cell>
          <cell r="G976">
            <v>3.14</v>
          </cell>
          <cell r="H976">
            <v>3.3</v>
          </cell>
          <cell r="I976" t="str">
            <v>0          0</v>
          </cell>
          <cell r="J976">
            <v>0</v>
          </cell>
          <cell r="K976">
            <v>0</v>
          </cell>
          <cell r="L976">
            <v>2003</v>
          </cell>
          <cell r="M976" t="str">
            <v>No Trade</v>
          </cell>
          <cell r="N976" t="str">
            <v/>
          </cell>
          <cell r="O976" t="str">
            <v/>
          </cell>
          <cell r="P976" t="str">
            <v/>
          </cell>
        </row>
        <row r="977">
          <cell r="A977" t="str">
            <v>LO</v>
          </cell>
          <cell r="B977">
            <v>12</v>
          </cell>
          <cell r="C977">
            <v>3</v>
          </cell>
          <cell r="D977" t="str">
            <v>C</v>
          </cell>
          <cell r="E977">
            <v>25.5</v>
          </cell>
          <cell r="F977">
            <v>37942</v>
          </cell>
          <cell r="G977">
            <v>2.2799999999999998</v>
          </cell>
          <cell r="H977">
            <v>2</v>
          </cell>
          <cell r="I977" t="str">
            <v>1          0</v>
          </cell>
          <cell r="J977">
            <v>0</v>
          </cell>
          <cell r="K977">
            <v>0</v>
          </cell>
          <cell r="L977">
            <v>2003</v>
          </cell>
          <cell r="M977" t="str">
            <v>No Trade</v>
          </cell>
          <cell r="N977" t="str">
            <v/>
          </cell>
          <cell r="O977" t="str">
            <v/>
          </cell>
          <cell r="P977" t="str">
            <v/>
          </cell>
        </row>
        <row r="978">
          <cell r="A978" t="str">
            <v>LO</v>
          </cell>
          <cell r="B978">
            <v>12</v>
          </cell>
          <cell r="C978">
            <v>3</v>
          </cell>
          <cell r="D978" t="str">
            <v>C</v>
          </cell>
          <cell r="E978">
            <v>26</v>
          </cell>
          <cell r="F978">
            <v>37942</v>
          </cell>
          <cell r="G978">
            <v>2.0699999999999998</v>
          </cell>
          <cell r="H978">
            <v>1.8</v>
          </cell>
          <cell r="I978" t="str">
            <v>2          0</v>
          </cell>
          <cell r="J978">
            <v>0</v>
          </cell>
          <cell r="K978">
            <v>0</v>
          </cell>
          <cell r="L978">
            <v>2003</v>
          </cell>
          <cell r="M978" t="str">
            <v>No Trade</v>
          </cell>
          <cell r="N978" t="str">
            <v/>
          </cell>
          <cell r="O978" t="str">
            <v/>
          </cell>
          <cell r="P978" t="str">
            <v/>
          </cell>
        </row>
        <row r="979">
          <cell r="A979" t="str">
            <v>LO</v>
          </cell>
          <cell r="B979">
            <v>12</v>
          </cell>
          <cell r="C979">
            <v>3</v>
          </cell>
          <cell r="D979" t="str">
            <v>P</v>
          </cell>
          <cell r="E979">
            <v>26</v>
          </cell>
          <cell r="F979">
            <v>37942</v>
          </cell>
          <cell r="G979">
            <v>4.45</v>
          </cell>
          <cell r="H979">
            <v>4.4000000000000004</v>
          </cell>
          <cell r="I979" t="str">
            <v>5          0</v>
          </cell>
          <cell r="J979">
            <v>0</v>
          </cell>
          <cell r="K979">
            <v>0</v>
          </cell>
          <cell r="L979">
            <v>2003</v>
          </cell>
          <cell r="M979" t="str">
            <v>No Trade</v>
          </cell>
          <cell r="N979" t="str">
            <v/>
          </cell>
          <cell r="O979" t="str">
            <v/>
          </cell>
          <cell r="P979" t="str">
            <v/>
          </cell>
        </row>
        <row r="980">
          <cell r="A980" t="str">
            <v>LO</v>
          </cell>
          <cell r="B980">
            <v>12</v>
          </cell>
          <cell r="C980">
            <v>3</v>
          </cell>
          <cell r="D980" t="str">
            <v>C</v>
          </cell>
          <cell r="E980">
            <v>26.5</v>
          </cell>
          <cell r="F980">
            <v>37942</v>
          </cell>
          <cell r="G980">
            <v>1.88</v>
          </cell>
          <cell r="H980">
            <v>1.6</v>
          </cell>
          <cell r="I980" t="str">
            <v>4          0</v>
          </cell>
          <cell r="J980">
            <v>0</v>
          </cell>
          <cell r="K980">
            <v>0</v>
          </cell>
          <cell r="L980">
            <v>2003</v>
          </cell>
          <cell r="M980" t="str">
            <v>No Trade</v>
          </cell>
          <cell r="N980" t="str">
            <v/>
          </cell>
          <cell r="O980" t="str">
            <v/>
          </cell>
          <cell r="P980" t="str">
            <v/>
          </cell>
        </row>
        <row r="981">
          <cell r="A981" t="str">
            <v>LO</v>
          </cell>
          <cell r="B981">
            <v>12</v>
          </cell>
          <cell r="C981">
            <v>3</v>
          </cell>
          <cell r="D981" t="str">
            <v>P</v>
          </cell>
          <cell r="E981">
            <v>26.5</v>
          </cell>
          <cell r="F981">
            <v>37942</v>
          </cell>
          <cell r="G981">
            <v>0</v>
          </cell>
          <cell r="H981">
            <v>0</v>
          </cell>
          <cell r="I981" t="str">
            <v>0          0</v>
          </cell>
          <cell r="J981">
            <v>0</v>
          </cell>
          <cell r="K981">
            <v>0</v>
          </cell>
          <cell r="L981">
            <v>2003</v>
          </cell>
          <cell r="M981" t="str">
            <v>No Trade</v>
          </cell>
          <cell r="N981" t="str">
            <v/>
          </cell>
          <cell r="O981" t="str">
            <v/>
          </cell>
          <cell r="P981" t="str">
            <v/>
          </cell>
        </row>
        <row r="982">
          <cell r="A982" t="str">
            <v>LO</v>
          </cell>
          <cell r="B982">
            <v>12</v>
          </cell>
          <cell r="C982">
            <v>3</v>
          </cell>
          <cell r="D982" t="str">
            <v>C</v>
          </cell>
          <cell r="E982">
            <v>27</v>
          </cell>
          <cell r="F982">
            <v>37942</v>
          </cell>
          <cell r="G982">
            <v>1.7</v>
          </cell>
          <cell r="H982">
            <v>1.4</v>
          </cell>
          <cell r="I982" t="str">
            <v>7          0</v>
          </cell>
          <cell r="J982">
            <v>0</v>
          </cell>
          <cell r="K982">
            <v>0</v>
          </cell>
          <cell r="L982">
            <v>2003</v>
          </cell>
          <cell r="M982" t="str">
            <v>No Trade</v>
          </cell>
          <cell r="N982" t="str">
            <v/>
          </cell>
          <cell r="O982" t="str">
            <v/>
          </cell>
          <cell r="P982" t="str">
            <v/>
          </cell>
        </row>
        <row r="983">
          <cell r="A983" t="str">
            <v>LO</v>
          </cell>
          <cell r="B983">
            <v>12</v>
          </cell>
          <cell r="C983">
            <v>3</v>
          </cell>
          <cell r="D983" t="str">
            <v>P</v>
          </cell>
          <cell r="E983">
            <v>27</v>
          </cell>
          <cell r="F983">
            <v>37942</v>
          </cell>
          <cell r="G983">
            <v>4.5199999999999996</v>
          </cell>
          <cell r="H983">
            <v>4.5</v>
          </cell>
          <cell r="I983" t="str">
            <v>2          0</v>
          </cell>
          <cell r="J983">
            <v>0</v>
          </cell>
          <cell r="K983">
            <v>0</v>
          </cell>
          <cell r="L983">
            <v>2003</v>
          </cell>
          <cell r="M983" t="str">
            <v>No Trade</v>
          </cell>
          <cell r="N983" t="str">
            <v/>
          </cell>
          <cell r="O983" t="str">
            <v/>
          </cell>
          <cell r="P983" t="str">
            <v/>
          </cell>
        </row>
        <row r="984">
          <cell r="A984" t="str">
            <v>LO</v>
          </cell>
          <cell r="B984">
            <v>12</v>
          </cell>
          <cell r="C984">
            <v>3</v>
          </cell>
          <cell r="D984" t="str">
            <v>C</v>
          </cell>
          <cell r="E984">
            <v>27.5</v>
          </cell>
          <cell r="F984">
            <v>37942</v>
          </cell>
          <cell r="G984">
            <v>1.53</v>
          </cell>
          <cell r="H984">
            <v>1.3</v>
          </cell>
          <cell r="I984" t="str">
            <v>1          0</v>
          </cell>
          <cell r="J984">
            <v>0</v>
          </cell>
          <cell r="K984">
            <v>0</v>
          </cell>
          <cell r="L984">
            <v>2003</v>
          </cell>
          <cell r="M984" t="str">
            <v>No Trade</v>
          </cell>
          <cell r="N984" t="str">
            <v/>
          </cell>
          <cell r="O984" t="str">
            <v/>
          </cell>
          <cell r="P984" t="str">
            <v/>
          </cell>
        </row>
        <row r="985">
          <cell r="A985" t="str">
            <v>LO</v>
          </cell>
          <cell r="B985">
            <v>12</v>
          </cell>
          <cell r="C985">
            <v>3</v>
          </cell>
          <cell r="D985" t="str">
            <v>P</v>
          </cell>
          <cell r="E985">
            <v>27.5</v>
          </cell>
          <cell r="F985">
            <v>37942</v>
          </cell>
          <cell r="G985">
            <v>4.7</v>
          </cell>
          <cell r="H985">
            <v>4.7</v>
          </cell>
          <cell r="I985" t="str">
            <v>0          0</v>
          </cell>
          <cell r="J985">
            <v>0</v>
          </cell>
          <cell r="K985">
            <v>0</v>
          </cell>
          <cell r="L985">
            <v>2003</v>
          </cell>
          <cell r="M985" t="str">
            <v>No Trade</v>
          </cell>
          <cell r="N985" t="str">
            <v/>
          </cell>
          <cell r="O985" t="str">
            <v/>
          </cell>
          <cell r="P985" t="str">
            <v/>
          </cell>
        </row>
        <row r="986">
          <cell r="A986" t="str">
            <v>LO</v>
          </cell>
          <cell r="B986">
            <v>12</v>
          </cell>
          <cell r="C986">
            <v>3</v>
          </cell>
          <cell r="D986" t="str">
            <v>C</v>
          </cell>
          <cell r="E986">
            <v>28</v>
          </cell>
          <cell r="F986">
            <v>37942</v>
          </cell>
          <cell r="G986">
            <v>1.37</v>
          </cell>
          <cell r="H986">
            <v>1.1000000000000001</v>
          </cell>
          <cell r="I986" t="str">
            <v>7          0</v>
          </cell>
          <cell r="J986">
            <v>0</v>
          </cell>
          <cell r="K986">
            <v>0</v>
          </cell>
          <cell r="L986">
            <v>2003</v>
          </cell>
          <cell r="M986" t="str">
            <v>No Trade</v>
          </cell>
          <cell r="N986" t="str">
            <v/>
          </cell>
          <cell r="O986" t="str">
            <v/>
          </cell>
          <cell r="P986" t="str">
            <v/>
          </cell>
        </row>
        <row r="987">
          <cell r="A987" t="str">
            <v>LO</v>
          </cell>
          <cell r="B987">
            <v>12</v>
          </cell>
          <cell r="C987">
            <v>3</v>
          </cell>
          <cell r="D987" t="str">
            <v>C</v>
          </cell>
          <cell r="E987">
            <v>28.5</v>
          </cell>
          <cell r="F987">
            <v>37942</v>
          </cell>
          <cell r="G987">
            <v>1.22</v>
          </cell>
          <cell r="H987">
            <v>1</v>
          </cell>
          <cell r="I987" t="str">
            <v>6          0</v>
          </cell>
          <cell r="J987">
            <v>0</v>
          </cell>
          <cell r="K987">
            <v>0</v>
          </cell>
          <cell r="L987">
            <v>2003</v>
          </cell>
          <cell r="M987" t="str">
            <v>No Trade</v>
          </cell>
          <cell r="N987" t="str">
            <v/>
          </cell>
          <cell r="O987" t="str">
            <v/>
          </cell>
          <cell r="P987" t="str">
            <v/>
          </cell>
        </row>
        <row r="988">
          <cell r="A988" t="str">
            <v>LO</v>
          </cell>
          <cell r="B988">
            <v>12</v>
          </cell>
          <cell r="C988">
            <v>3</v>
          </cell>
          <cell r="D988" t="str">
            <v>C</v>
          </cell>
          <cell r="E988">
            <v>29</v>
          </cell>
          <cell r="F988">
            <v>37942</v>
          </cell>
          <cell r="G988">
            <v>1.1100000000000001</v>
          </cell>
          <cell r="H988">
            <v>0.9</v>
          </cell>
          <cell r="I988" t="str">
            <v>6          0</v>
          </cell>
          <cell r="J988">
            <v>0</v>
          </cell>
          <cell r="K988">
            <v>0</v>
          </cell>
          <cell r="L988">
            <v>2003</v>
          </cell>
          <cell r="M988" t="str">
            <v>No Trade</v>
          </cell>
          <cell r="N988" t="str">
            <v/>
          </cell>
          <cell r="O988" t="str">
            <v/>
          </cell>
          <cell r="P988" t="str">
            <v/>
          </cell>
        </row>
        <row r="989">
          <cell r="A989" t="str">
            <v>LO</v>
          </cell>
          <cell r="B989">
            <v>12</v>
          </cell>
          <cell r="C989">
            <v>3</v>
          </cell>
          <cell r="D989" t="str">
            <v>C</v>
          </cell>
          <cell r="E989">
            <v>29.5</v>
          </cell>
          <cell r="F989">
            <v>37942</v>
          </cell>
          <cell r="G989">
            <v>1.01</v>
          </cell>
          <cell r="H989">
            <v>0.8</v>
          </cell>
          <cell r="I989" t="str">
            <v>7          0</v>
          </cell>
          <cell r="J989">
            <v>0</v>
          </cell>
          <cell r="K989">
            <v>0</v>
          </cell>
          <cell r="L989">
            <v>2003</v>
          </cell>
          <cell r="M989" t="str">
            <v>No Trade</v>
          </cell>
          <cell r="N989" t="str">
            <v/>
          </cell>
          <cell r="O989" t="str">
            <v/>
          </cell>
          <cell r="P989" t="str">
            <v/>
          </cell>
        </row>
        <row r="990">
          <cell r="A990" t="str">
            <v>LO</v>
          </cell>
          <cell r="B990">
            <v>12</v>
          </cell>
          <cell r="C990">
            <v>3</v>
          </cell>
          <cell r="D990" t="str">
            <v>P</v>
          </cell>
          <cell r="E990">
            <v>29.5</v>
          </cell>
          <cell r="F990">
            <v>37942</v>
          </cell>
          <cell r="G990">
            <v>5.85</v>
          </cell>
          <cell r="H990">
            <v>5.8</v>
          </cell>
          <cell r="I990" t="str">
            <v>5          0</v>
          </cell>
          <cell r="J990">
            <v>0</v>
          </cell>
          <cell r="K990">
            <v>0</v>
          </cell>
          <cell r="L990">
            <v>2003</v>
          </cell>
          <cell r="M990" t="str">
            <v>No Trade</v>
          </cell>
          <cell r="N990" t="str">
            <v/>
          </cell>
          <cell r="O990" t="str">
            <v/>
          </cell>
          <cell r="P990" t="str">
            <v/>
          </cell>
        </row>
        <row r="991">
          <cell r="A991" t="str">
            <v>LO</v>
          </cell>
          <cell r="B991">
            <v>12</v>
          </cell>
          <cell r="C991">
            <v>3</v>
          </cell>
          <cell r="D991" t="str">
            <v>C</v>
          </cell>
          <cell r="E991">
            <v>30</v>
          </cell>
          <cell r="F991">
            <v>37942</v>
          </cell>
          <cell r="G991">
            <v>0.92</v>
          </cell>
          <cell r="H991">
            <v>0.7</v>
          </cell>
          <cell r="I991" t="str">
            <v>8          0</v>
          </cell>
          <cell r="J991">
            <v>0</v>
          </cell>
          <cell r="K991">
            <v>0</v>
          </cell>
          <cell r="L991">
            <v>2003</v>
          </cell>
          <cell r="M991" t="str">
            <v>No Trade</v>
          </cell>
          <cell r="N991" t="str">
            <v/>
          </cell>
          <cell r="O991" t="str">
            <v/>
          </cell>
          <cell r="P991" t="str">
            <v/>
          </cell>
        </row>
        <row r="992">
          <cell r="A992" t="str">
            <v>LO</v>
          </cell>
          <cell r="B992">
            <v>12</v>
          </cell>
          <cell r="C992">
            <v>3</v>
          </cell>
          <cell r="D992" t="str">
            <v>P</v>
          </cell>
          <cell r="E992">
            <v>30</v>
          </cell>
          <cell r="F992">
            <v>37942</v>
          </cell>
          <cell r="G992">
            <v>0</v>
          </cell>
          <cell r="H992">
            <v>0</v>
          </cell>
          <cell r="I992" t="str">
            <v>0          0</v>
          </cell>
          <cell r="J992">
            <v>0</v>
          </cell>
          <cell r="K992">
            <v>0</v>
          </cell>
          <cell r="L992">
            <v>2003</v>
          </cell>
          <cell r="M992" t="str">
            <v>No Trade</v>
          </cell>
          <cell r="N992" t="str">
            <v/>
          </cell>
          <cell r="O992" t="str">
            <v/>
          </cell>
          <cell r="P992" t="str">
            <v/>
          </cell>
        </row>
        <row r="993">
          <cell r="A993" t="str">
            <v>LO</v>
          </cell>
          <cell r="B993">
            <v>12</v>
          </cell>
          <cell r="C993">
            <v>3</v>
          </cell>
          <cell r="D993" t="str">
            <v>C</v>
          </cell>
          <cell r="E993">
            <v>30.5</v>
          </cell>
          <cell r="F993">
            <v>37942</v>
          </cell>
          <cell r="G993">
            <v>0.83</v>
          </cell>
          <cell r="H993">
            <v>0.7</v>
          </cell>
          <cell r="I993" t="str">
            <v>3          0</v>
          </cell>
          <cell r="J993">
            <v>0</v>
          </cell>
          <cell r="K993">
            <v>0</v>
          </cell>
          <cell r="L993">
            <v>2003</v>
          </cell>
          <cell r="M993" t="str">
            <v>No Trade</v>
          </cell>
          <cell r="N993" t="str">
            <v/>
          </cell>
          <cell r="O993" t="str">
            <v/>
          </cell>
          <cell r="P993" t="str">
            <v/>
          </cell>
        </row>
        <row r="994">
          <cell r="A994" t="str">
            <v>LO</v>
          </cell>
          <cell r="B994">
            <v>12</v>
          </cell>
          <cell r="C994">
            <v>3</v>
          </cell>
          <cell r="D994" t="str">
            <v>C</v>
          </cell>
          <cell r="E994">
            <v>31</v>
          </cell>
          <cell r="F994">
            <v>37942</v>
          </cell>
          <cell r="G994">
            <v>0.78</v>
          </cell>
          <cell r="H994">
            <v>0.6</v>
          </cell>
          <cell r="I994" t="str">
            <v>8          0</v>
          </cell>
          <cell r="J994">
            <v>0</v>
          </cell>
          <cell r="K994">
            <v>0</v>
          </cell>
          <cell r="L994">
            <v>2003</v>
          </cell>
          <cell r="M994" t="str">
            <v>No Trade</v>
          </cell>
          <cell r="N994" t="str">
            <v/>
          </cell>
          <cell r="O994" t="str">
            <v/>
          </cell>
          <cell r="P994" t="str">
            <v/>
          </cell>
        </row>
        <row r="995">
          <cell r="A995" t="str">
            <v>LO</v>
          </cell>
          <cell r="B995">
            <v>12</v>
          </cell>
          <cell r="C995">
            <v>3</v>
          </cell>
          <cell r="D995" t="str">
            <v>C</v>
          </cell>
          <cell r="E995">
            <v>31.5</v>
          </cell>
          <cell r="F995">
            <v>37942</v>
          </cell>
          <cell r="G995">
            <v>0.72</v>
          </cell>
          <cell r="I995">
            <v>2</v>
          </cell>
          <cell r="J995">
            <v>0.72</v>
          </cell>
          <cell r="K995">
            <v>0.72</v>
          </cell>
          <cell r="L995">
            <v>2003</v>
          </cell>
          <cell r="M995" t="str">
            <v>No Trade</v>
          </cell>
          <cell r="N995" t="str">
            <v/>
          </cell>
          <cell r="O995" t="str">
            <v/>
          </cell>
          <cell r="P995" t="str">
            <v/>
          </cell>
        </row>
        <row r="996">
          <cell r="A996" t="str">
            <v>LO</v>
          </cell>
          <cell r="B996">
            <v>12</v>
          </cell>
          <cell r="C996">
            <v>3</v>
          </cell>
          <cell r="D996" t="str">
            <v>C</v>
          </cell>
          <cell r="E996">
            <v>32</v>
          </cell>
          <cell r="F996">
            <v>37942</v>
          </cell>
          <cell r="G996">
            <v>0.68</v>
          </cell>
          <cell r="H996">
            <v>0.5</v>
          </cell>
          <cell r="I996" t="str">
            <v>9          0</v>
          </cell>
          <cell r="J996">
            <v>0</v>
          </cell>
          <cell r="K996">
            <v>0</v>
          </cell>
          <cell r="L996">
            <v>2003</v>
          </cell>
          <cell r="M996" t="str">
            <v>No Trade</v>
          </cell>
          <cell r="N996" t="str">
            <v/>
          </cell>
          <cell r="O996" t="str">
            <v/>
          </cell>
          <cell r="P996" t="str">
            <v/>
          </cell>
        </row>
        <row r="997">
          <cell r="A997" t="str">
            <v>LO</v>
          </cell>
          <cell r="B997">
            <v>12</v>
          </cell>
          <cell r="C997">
            <v>3</v>
          </cell>
          <cell r="D997" t="str">
            <v>C</v>
          </cell>
          <cell r="E997">
            <v>32.5</v>
          </cell>
          <cell r="F997">
            <v>37942</v>
          </cell>
          <cell r="G997">
            <v>0.63</v>
          </cell>
          <cell r="H997">
            <v>0.5</v>
          </cell>
          <cell r="I997" t="str">
            <v>5          0</v>
          </cell>
          <cell r="J997">
            <v>0</v>
          </cell>
          <cell r="K997">
            <v>0</v>
          </cell>
          <cell r="L997">
            <v>2003</v>
          </cell>
          <cell r="M997" t="str">
            <v>No Trade</v>
          </cell>
          <cell r="N997" t="str">
            <v/>
          </cell>
          <cell r="O997" t="str">
            <v/>
          </cell>
          <cell r="P997" t="str">
            <v/>
          </cell>
        </row>
        <row r="998">
          <cell r="A998" t="str">
            <v>LO</v>
          </cell>
          <cell r="B998">
            <v>12</v>
          </cell>
          <cell r="C998">
            <v>3</v>
          </cell>
          <cell r="D998" t="str">
            <v>C</v>
          </cell>
          <cell r="E998">
            <v>33</v>
          </cell>
          <cell r="F998">
            <v>37942</v>
          </cell>
          <cell r="G998">
            <v>0.59</v>
          </cell>
          <cell r="H998">
            <v>0.5</v>
          </cell>
          <cell r="I998" t="str">
            <v>2          0</v>
          </cell>
          <cell r="J998">
            <v>0</v>
          </cell>
          <cell r="K998">
            <v>0</v>
          </cell>
          <cell r="L998">
            <v>2003</v>
          </cell>
          <cell r="M998" t="str">
            <v>No Trade</v>
          </cell>
          <cell r="N998" t="str">
            <v/>
          </cell>
          <cell r="O998" t="str">
            <v/>
          </cell>
          <cell r="P998" t="str">
            <v/>
          </cell>
        </row>
        <row r="999">
          <cell r="A999" t="str">
            <v>LO</v>
          </cell>
          <cell r="B999">
            <v>12</v>
          </cell>
          <cell r="C999">
            <v>3</v>
          </cell>
          <cell r="D999" t="str">
            <v>C</v>
          </cell>
          <cell r="E999">
            <v>34</v>
          </cell>
          <cell r="F999">
            <v>37942</v>
          </cell>
          <cell r="G999">
            <v>0.53</v>
          </cell>
          <cell r="H999">
            <v>0.4</v>
          </cell>
          <cell r="I999" t="str">
            <v>5          0</v>
          </cell>
          <cell r="J999">
            <v>0</v>
          </cell>
          <cell r="K999">
            <v>0</v>
          </cell>
          <cell r="L999">
            <v>2003</v>
          </cell>
          <cell r="M999" t="str">
            <v>No Trade</v>
          </cell>
          <cell r="N999" t="str">
            <v/>
          </cell>
          <cell r="O999" t="str">
            <v/>
          </cell>
          <cell r="P999" t="str">
            <v/>
          </cell>
        </row>
        <row r="1000">
          <cell r="A1000" t="str">
            <v>LO</v>
          </cell>
          <cell r="B1000">
            <v>12</v>
          </cell>
          <cell r="C1000">
            <v>3</v>
          </cell>
          <cell r="D1000" t="str">
            <v>C</v>
          </cell>
          <cell r="E1000">
            <v>35</v>
          </cell>
          <cell r="F1000">
            <v>37942</v>
          </cell>
          <cell r="G1000">
            <v>0.47</v>
          </cell>
          <cell r="H1000">
            <v>0.4</v>
          </cell>
          <cell r="I1000" t="str">
            <v>0          2</v>
          </cell>
          <cell r="J1000">
            <v>0.35</v>
          </cell>
          <cell r="K1000">
            <v>0.35</v>
          </cell>
          <cell r="L1000">
            <v>2003</v>
          </cell>
          <cell r="M1000" t="str">
            <v>No Trade</v>
          </cell>
          <cell r="N1000" t="str">
            <v/>
          </cell>
          <cell r="O1000" t="str">
            <v/>
          </cell>
          <cell r="P1000" t="str">
            <v/>
          </cell>
        </row>
        <row r="1001">
          <cell r="A1001" t="str">
            <v>LO</v>
          </cell>
          <cell r="B1001">
            <v>12</v>
          </cell>
          <cell r="C1001">
            <v>3</v>
          </cell>
          <cell r="D1001" t="str">
            <v>P</v>
          </cell>
          <cell r="E1001">
            <v>35</v>
          </cell>
          <cell r="F1001">
            <v>37942</v>
          </cell>
          <cell r="G1001">
            <v>0</v>
          </cell>
          <cell r="H1001">
            <v>0</v>
          </cell>
          <cell r="I1001" t="str">
            <v>0          0</v>
          </cell>
          <cell r="J1001">
            <v>0</v>
          </cell>
          <cell r="K1001">
            <v>0</v>
          </cell>
          <cell r="L1001">
            <v>2003</v>
          </cell>
          <cell r="M1001" t="str">
            <v>No Trade</v>
          </cell>
          <cell r="N1001" t="str">
            <v/>
          </cell>
          <cell r="O1001" t="str">
            <v/>
          </cell>
          <cell r="P1001" t="str">
            <v/>
          </cell>
        </row>
        <row r="1002">
          <cell r="A1002" t="str">
            <v>LO</v>
          </cell>
          <cell r="B1002">
            <v>12</v>
          </cell>
          <cell r="C1002">
            <v>3</v>
          </cell>
          <cell r="D1002" t="str">
            <v>C</v>
          </cell>
          <cell r="E1002">
            <v>40</v>
          </cell>
          <cell r="F1002">
            <v>37942</v>
          </cell>
          <cell r="G1002">
            <v>0.28999999999999998</v>
          </cell>
          <cell r="H1002">
            <v>0.2</v>
          </cell>
          <cell r="I1002" t="str">
            <v>5          0</v>
          </cell>
          <cell r="J1002">
            <v>0</v>
          </cell>
          <cell r="K1002">
            <v>0</v>
          </cell>
          <cell r="L1002">
            <v>2003</v>
          </cell>
          <cell r="M1002" t="str">
            <v>No Trade</v>
          </cell>
          <cell r="N1002" t="str">
            <v/>
          </cell>
          <cell r="O1002" t="str">
            <v/>
          </cell>
          <cell r="P1002" t="str">
            <v/>
          </cell>
        </row>
        <row r="1003">
          <cell r="A1003" t="str">
            <v>LO</v>
          </cell>
          <cell r="B1003">
            <v>12</v>
          </cell>
          <cell r="C1003">
            <v>3</v>
          </cell>
          <cell r="D1003" t="str">
            <v>C</v>
          </cell>
          <cell r="E1003">
            <v>42.5</v>
          </cell>
          <cell r="F1003">
            <v>37942</v>
          </cell>
          <cell r="G1003">
            <v>0.24</v>
          </cell>
          <cell r="H1003">
            <v>0.2</v>
          </cell>
          <cell r="I1003" t="str">
            <v>1          0</v>
          </cell>
          <cell r="J1003">
            <v>0</v>
          </cell>
          <cell r="K1003">
            <v>0</v>
          </cell>
          <cell r="L1003">
            <v>2003</v>
          </cell>
          <cell r="M1003" t="str">
            <v>No Trade</v>
          </cell>
          <cell r="N1003" t="str">
            <v/>
          </cell>
          <cell r="O1003" t="str">
            <v/>
          </cell>
          <cell r="P1003" t="str">
            <v/>
          </cell>
        </row>
        <row r="1004">
          <cell r="A1004" t="str">
            <v>LO</v>
          </cell>
          <cell r="B1004">
            <v>12</v>
          </cell>
          <cell r="C1004">
            <v>3</v>
          </cell>
          <cell r="D1004" t="str">
            <v>P</v>
          </cell>
          <cell r="E1004">
            <v>42.5</v>
          </cell>
          <cell r="F1004">
            <v>37942</v>
          </cell>
          <cell r="G1004">
            <v>18.420000000000002</v>
          </cell>
          <cell r="H1004">
            <v>18.399999999999999</v>
          </cell>
          <cell r="I1004" t="str">
            <v>2          0</v>
          </cell>
          <cell r="J1004">
            <v>0</v>
          </cell>
          <cell r="K1004">
            <v>0</v>
          </cell>
          <cell r="L1004">
            <v>2003</v>
          </cell>
          <cell r="M1004" t="str">
            <v>No Trade</v>
          </cell>
          <cell r="N1004" t="str">
            <v/>
          </cell>
          <cell r="O1004" t="str">
            <v/>
          </cell>
          <cell r="P1004" t="str">
            <v/>
          </cell>
        </row>
        <row r="1005">
          <cell r="A1005" t="str">
            <v>LO</v>
          </cell>
          <cell r="B1005">
            <v>12</v>
          </cell>
          <cell r="C1005">
            <v>3</v>
          </cell>
          <cell r="D1005" t="str">
            <v>C</v>
          </cell>
          <cell r="E1005">
            <v>45</v>
          </cell>
          <cell r="F1005">
            <v>37942</v>
          </cell>
          <cell r="G1005">
            <v>0.21</v>
          </cell>
          <cell r="H1005">
            <v>0.1</v>
          </cell>
          <cell r="I1005" t="str">
            <v>8          0</v>
          </cell>
          <cell r="J1005">
            <v>0</v>
          </cell>
          <cell r="K1005">
            <v>0</v>
          </cell>
          <cell r="L1005">
            <v>2003</v>
          </cell>
          <cell r="M1005" t="str">
            <v>No Trade</v>
          </cell>
          <cell r="N1005" t="str">
            <v/>
          </cell>
          <cell r="O1005" t="str">
            <v/>
          </cell>
          <cell r="P1005" t="str">
            <v/>
          </cell>
        </row>
        <row r="1006">
          <cell r="A1006" t="str">
            <v>LO</v>
          </cell>
          <cell r="B1006">
            <v>12</v>
          </cell>
          <cell r="C1006">
            <v>3</v>
          </cell>
          <cell r="D1006" t="str">
            <v>C</v>
          </cell>
          <cell r="E1006">
            <v>50</v>
          </cell>
          <cell r="F1006">
            <v>37942</v>
          </cell>
          <cell r="G1006">
            <v>0.16</v>
          </cell>
          <cell r="H1006">
            <v>0.1</v>
          </cell>
          <cell r="I1006" t="str">
            <v>4         23</v>
          </cell>
          <cell r="J1006">
            <v>0.13</v>
          </cell>
          <cell r="K1006">
            <v>0.13</v>
          </cell>
          <cell r="L1006">
            <v>2003</v>
          </cell>
          <cell r="M1006" t="str">
            <v>No Trade</v>
          </cell>
          <cell r="N1006" t="str">
            <v/>
          </cell>
          <cell r="O1006" t="str">
            <v/>
          </cell>
          <cell r="P1006" t="str">
            <v/>
          </cell>
        </row>
        <row r="1007">
          <cell r="A1007" t="str">
            <v>LO</v>
          </cell>
          <cell r="B1007">
            <v>6</v>
          </cell>
          <cell r="C1007">
            <v>4</v>
          </cell>
          <cell r="D1007" t="str">
            <v>C</v>
          </cell>
          <cell r="E1007">
            <v>23</v>
          </cell>
          <cell r="F1007">
            <v>38124</v>
          </cell>
          <cell r="G1007">
            <v>3.11</v>
          </cell>
          <cell r="H1007">
            <v>2.7</v>
          </cell>
          <cell r="I1007" t="str">
            <v>9          0</v>
          </cell>
          <cell r="J1007">
            <v>0</v>
          </cell>
          <cell r="K1007">
            <v>0</v>
          </cell>
          <cell r="L1007">
            <v>2004</v>
          </cell>
          <cell r="M1007" t="str">
            <v>No Trade</v>
          </cell>
          <cell r="N1007" t="str">
            <v/>
          </cell>
          <cell r="O1007" t="str">
            <v/>
          </cell>
          <cell r="P1007" t="str">
            <v/>
          </cell>
        </row>
        <row r="1008">
          <cell r="A1008" t="str">
            <v>LO</v>
          </cell>
          <cell r="B1008">
            <v>6</v>
          </cell>
          <cell r="C1008">
            <v>4</v>
          </cell>
          <cell r="D1008" t="str">
            <v>P</v>
          </cell>
          <cell r="E1008">
            <v>23</v>
          </cell>
          <cell r="F1008">
            <v>38124</v>
          </cell>
          <cell r="G1008">
            <v>2.5499999999999998</v>
          </cell>
          <cell r="H1008">
            <v>2.6</v>
          </cell>
          <cell r="I1008" t="str">
            <v>2          0</v>
          </cell>
          <cell r="J1008">
            <v>0</v>
          </cell>
          <cell r="K1008">
            <v>0</v>
          </cell>
          <cell r="L1008">
            <v>2004</v>
          </cell>
          <cell r="M1008" t="str">
            <v>No Trade</v>
          </cell>
          <cell r="N1008" t="str">
            <v/>
          </cell>
          <cell r="O1008" t="str">
            <v/>
          </cell>
          <cell r="P1008" t="str">
            <v/>
          </cell>
        </row>
        <row r="1009">
          <cell r="A1009" t="str">
            <v>LO</v>
          </cell>
          <cell r="B1009">
            <v>6</v>
          </cell>
          <cell r="C1009">
            <v>4</v>
          </cell>
          <cell r="D1009" t="str">
            <v>C</v>
          </cell>
          <cell r="E1009">
            <v>23.5</v>
          </cell>
          <cell r="F1009">
            <v>38124</v>
          </cell>
          <cell r="G1009">
            <v>2.85</v>
          </cell>
          <cell r="H1009">
            <v>2.5</v>
          </cell>
          <cell r="I1009" t="str">
            <v>4          0</v>
          </cell>
          <cell r="J1009">
            <v>0</v>
          </cell>
          <cell r="K1009">
            <v>0</v>
          </cell>
          <cell r="L1009">
            <v>2004</v>
          </cell>
          <cell r="M1009" t="str">
            <v>No Trade</v>
          </cell>
          <cell r="N1009" t="str">
            <v/>
          </cell>
          <cell r="O1009" t="str">
            <v/>
          </cell>
          <cell r="P1009" t="str">
            <v/>
          </cell>
        </row>
        <row r="1010">
          <cell r="A1010" t="str">
            <v>LO</v>
          </cell>
          <cell r="B1010">
            <v>6</v>
          </cell>
          <cell r="C1010">
            <v>4</v>
          </cell>
          <cell r="D1010" t="str">
            <v>P</v>
          </cell>
          <cell r="E1010">
            <v>23.5</v>
          </cell>
          <cell r="F1010">
            <v>38124</v>
          </cell>
          <cell r="G1010">
            <v>2.76</v>
          </cell>
          <cell r="H1010">
            <v>2.8</v>
          </cell>
          <cell r="I1010" t="str">
            <v>7          0</v>
          </cell>
          <cell r="J1010">
            <v>0</v>
          </cell>
          <cell r="K1010">
            <v>0</v>
          </cell>
          <cell r="L1010">
            <v>2004</v>
          </cell>
          <cell r="M1010" t="str">
            <v>No Trade</v>
          </cell>
          <cell r="N1010" t="str">
            <v/>
          </cell>
          <cell r="O1010" t="str">
            <v/>
          </cell>
          <cell r="P1010" t="str">
            <v/>
          </cell>
        </row>
        <row r="1011">
          <cell r="A1011" t="str">
            <v>LO</v>
          </cell>
          <cell r="B1011">
            <v>12</v>
          </cell>
          <cell r="C1011">
            <v>4</v>
          </cell>
          <cell r="D1011" t="str">
            <v>P</v>
          </cell>
          <cell r="E1011">
            <v>18</v>
          </cell>
          <cell r="F1011">
            <v>38307</v>
          </cell>
          <cell r="G1011">
            <v>1.1499999999999999</v>
          </cell>
          <cell r="H1011">
            <v>1.1000000000000001</v>
          </cell>
          <cell r="I1011" t="str">
            <v>5          0</v>
          </cell>
          <cell r="J1011">
            <v>0</v>
          </cell>
          <cell r="K1011">
            <v>0</v>
          </cell>
          <cell r="L1011">
            <v>2004</v>
          </cell>
          <cell r="M1011" t="str">
            <v>No Trade</v>
          </cell>
          <cell r="N1011" t="str">
            <v/>
          </cell>
          <cell r="O1011" t="str">
            <v/>
          </cell>
          <cell r="P1011" t="str">
            <v/>
          </cell>
        </row>
        <row r="1012">
          <cell r="A1012" t="str">
            <v>LO</v>
          </cell>
          <cell r="B1012">
            <v>12</v>
          </cell>
          <cell r="C1012">
            <v>4</v>
          </cell>
          <cell r="D1012" t="str">
            <v>C</v>
          </cell>
          <cell r="E1012">
            <v>21</v>
          </cell>
          <cell r="F1012">
            <v>38307</v>
          </cell>
          <cell r="G1012">
            <v>4.2300000000000004</v>
          </cell>
          <cell r="H1012">
            <v>3.9</v>
          </cell>
          <cell r="I1012" t="str">
            <v>2          0</v>
          </cell>
          <cell r="J1012">
            <v>0</v>
          </cell>
          <cell r="K1012">
            <v>0</v>
          </cell>
          <cell r="L1012">
            <v>2004</v>
          </cell>
          <cell r="M1012" t="str">
            <v>No Trade</v>
          </cell>
          <cell r="N1012" t="str">
            <v/>
          </cell>
          <cell r="O1012" t="str">
            <v/>
          </cell>
          <cell r="P1012" t="str">
            <v/>
          </cell>
        </row>
        <row r="1013">
          <cell r="A1013" t="str">
            <v>LO</v>
          </cell>
          <cell r="B1013">
            <v>12</v>
          </cell>
          <cell r="C1013">
            <v>4</v>
          </cell>
          <cell r="D1013" t="str">
            <v>P</v>
          </cell>
          <cell r="E1013">
            <v>21</v>
          </cell>
          <cell r="F1013">
            <v>38307</v>
          </cell>
          <cell r="G1013">
            <v>1.97</v>
          </cell>
          <cell r="H1013">
            <v>1.9</v>
          </cell>
          <cell r="I1013" t="str">
            <v>9          0</v>
          </cell>
          <cell r="J1013">
            <v>0</v>
          </cell>
          <cell r="K1013">
            <v>0</v>
          </cell>
          <cell r="L1013">
            <v>2004</v>
          </cell>
          <cell r="M1013" t="str">
            <v>No Trade</v>
          </cell>
          <cell r="N1013" t="str">
            <v/>
          </cell>
          <cell r="O1013" t="str">
            <v/>
          </cell>
          <cell r="P1013" t="str">
            <v/>
          </cell>
        </row>
        <row r="1014">
          <cell r="A1014" t="str">
            <v>LO</v>
          </cell>
          <cell r="B1014">
            <v>12</v>
          </cell>
          <cell r="C1014">
            <v>4</v>
          </cell>
          <cell r="D1014" t="str">
            <v>C</v>
          </cell>
          <cell r="E1014">
            <v>21.5</v>
          </cell>
          <cell r="F1014">
            <v>38307</v>
          </cell>
          <cell r="G1014">
            <v>3.92</v>
          </cell>
          <cell r="H1014">
            <v>3.6</v>
          </cell>
          <cell r="I1014" t="str">
            <v>4          0</v>
          </cell>
          <cell r="J1014">
            <v>0</v>
          </cell>
          <cell r="K1014">
            <v>0</v>
          </cell>
          <cell r="L1014">
            <v>2004</v>
          </cell>
          <cell r="M1014" t="str">
            <v>No Trade</v>
          </cell>
          <cell r="N1014" t="str">
            <v/>
          </cell>
          <cell r="O1014" t="str">
            <v/>
          </cell>
          <cell r="P1014" t="str">
            <v/>
          </cell>
        </row>
        <row r="1015">
          <cell r="A1015" t="str">
            <v>LO</v>
          </cell>
          <cell r="B1015">
            <v>12</v>
          </cell>
          <cell r="C1015">
            <v>4</v>
          </cell>
          <cell r="D1015" t="str">
            <v>P</v>
          </cell>
          <cell r="E1015">
            <v>21.5</v>
          </cell>
          <cell r="F1015">
            <v>38307</v>
          </cell>
          <cell r="G1015">
            <v>2.14</v>
          </cell>
          <cell r="H1015">
            <v>2.1</v>
          </cell>
          <cell r="I1015" t="str">
            <v>7          0</v>
          </cell>
          <cell r="J1015">
            <v>0</v>
          </cell>
          <cell r="K1015">
            <v>0</v>
          </cell>
          <cell r="L1015">
            <v>2004</v>
          </cell>
          <cell r="M1015" t="str">
            <v>No Trade</v>
          </cell>
          <cell r="N1015" t="str">
            <v/>
          </cell>
          <cell r="O1015" t="str">
            <v/>
          </cell>
          <cell r="P1015" t="str">
            <v/>
          </cell>
        </row>
        <row r="1016">
          <cell r="A1016" t="str">
            <v>LO</v>
          </cell>
          <cell r="B1016">
            <v>12</v>
          </cell>
          <cell r="C1016">
            <v>4</v>
          </cell>
          <cell r="D1016" t="str">
            <v>C</v>
          </cell>
          <cell r="E1016">
            <v>22</v>
          </cell>
          <cell r="F1016">
            <v>38307</v>
          </cell>
          <cell r="G1016">
            <v>3.63</v>
          </cell>
          <cell r="H1016">
            <v>3.3</v>
          </cell>
          <cell r="I1016" t="str">
            <v>2          0</v>
          </cell>
          <cell r="J1016">
            <v>0</v>
          </cell>
          <cell r="K1016">
            <v>0</v>
          </cell>
          <cell r="L1016">
            <v>2004</v>
          </cell>
          <cell r="M1016" t="str">
            <v>No Trade</v>
          </cell>
          <cell r="N1016" t="str">
            <v/>
          </cell>
          <cell r="O1016" t="str">
            <v/>
          </cell>
          <cell r="P1016" t="str">
            <v/>
          </cell>
        </row>
        <row r="1017">
          <cell r="A1017" t="str">
            <v>LO</v>
          </cell>
          <cell r="B1017">
            <v>12</v>
          </cell>
          <cell r="C1017">
            <v>4</v>
          </cell>
          <cell r="D1017" t="str">
            <v>P</v>
          </cell>
          <cell r="E1017">
            <v>22</v>
          </cell>
          <cell r="F1017">
            <v>38307</v>
          </cell>
          <cell r="G1017">
            <v>2.3199999999999998</v>
          </cell>
          <cell r="H1017">
            <v>2.2999999999999998</v>
          </cell>
          <cell r="I1017" t="str">
            <v>5          0</v>
          </cell>
          <cell r="J1017">
            <v>0</v>
          </cell>
          <cell r="K1017">
            <v>0</v>
          </cell>
          <cell r="L1017">
            <v>2004</v>
          </cell>
          <cell r="M1017" t="str">
            <v>No Trade</v>
          </cell>
          <cell r="N1017" t="str">
            <v/>
          </cell>
          <cell r="O1017" t="str">
            <v/>
          </cell>
          <cell r="P1017" t="str">
            <v/>
          </cell>
        </row>
        <row r="1018">
          <cell r="A1018" t="str">
            <v>LO</v>
          </cell>
          <cell r="B1018">
            <v>12</v>
          </cell>
          <cell r="C1018">
            <v>4</v>
          </cell>
          <cell r="D1018" t="str">
            <v>C</v>
          </cell>
          <cell r="E1018">
            <v>22.5</v>
          </cell>
          <cell r="F1018">
            <v>38307</v>
          </cell>
          <cell r="G1018">
            <v>3.34</v>
          </cell>
          <cell r="H1018">
            <v>3</v>
          </cell>
          <cell r="I1018" t="str">
            <v>2          0</v>
          </cell>
          <cell r="J1018">
            <v>0</v>
          </cell>
          <cell r="K1018">
            <v>0</v>
          </cell>
          <cell r="L1018">
            <v>2004</v>
          </cell>
          <cell r="M1018" t="str">
            <v>No Trade</v>
          </cell>
          <cell r="N1018" t="str">
            <v/>
          </cell>
          <cell r="O1018" t="str">
            <v/>
          </cell>
          <cell r="P1018" t="str">
            <v/>
          </cell>
        </row>
        <row r="1019">
          <cell r="A1019" t="str">
            <v>LO</v>
          </cell>
          <cell r="B1019">
            <v>12</v>
          </cell>
          <cell r="C1019">
            <v>4</v>
          </cell>
          <cell r="D1019" t="str">
            <v>P</v>
          </cell>
          <cell r="E1019">
            <v>22.5</v>
          </cell>
          <cell r="F1019">
            <v>38307</v>
          </cell>
          <cell r="G1019">
            <v>2.5099999999999998</v>
          </cell>
          <cell r="H1019">
            <v>2.5</v>
          </cell>
          <cell r="I1019" t="str">
            <v>5          0</v>
          </cell>
          <cell r="J1019">
            <v>0</v>
          </cell>
          <cell r="K1019">
            <v>0</v>
          </cell>
          <cell r="L1019">
            <v>2004</v>
          </cell>
          <cell r="M1019" t="str">
            <v>No Trade</v>
          </cell>
          <cell r="N1019" t="str">
            <v/>
          </cell>
          <cell r="O1019" t="str">
            <v/>
          </cell>
          <cell r="P1019" t="str">
            <v/>
          </cell>
        </row>
        <row r="1020">
          <cell r="A1020" t="str">
            <v>LO</v>
          </cell>
          <cell r="B1020">
            <v>12</v>
          </cell>
          <cell r="C1020">
            <v>4</v>
          </cell>
          <cell r="D1020" t="str">
            <v>C</v>
          </cell>
          <cell r="E1020">
            <v>23</v>
          </cell>
          <cell r="F1020">
            <v>38307</v>
          </cell>
          <cell r="G1020">
            <v>3.07</v>
          </cell>
          <cell r="H1020">
            <v>2.7</v>
          </cell>
          <cell r="I1020" t="str">
            <v>3          0</v>
          </cell>
          <cell r="J1020">
            <v>0</v>
          </cell>
          <cell r="K1020">
            <v>0</v>
          </cell>
          <cell r="L1020">
            <v>2004</v>
          </cell>
          <cell r="M1020" t="str">
            <v>No Trade</v>
          </cell>
          <cell r="N1020" t="str">
            <v/>
          </cell>
          <cell r="O1020" t="str">
            <v/>
          </cell>
          <cell r="P1020" t="str">
            <v/>
          </cell>
        </row>
        <row r="1021">
          <cell r="A1021" t="str">
            <v>LO</v>
          </cell>
          <cell r="B1021">
            <v>12</v>
          </cell>
          <cell r="C1021">
            <v>4</v>
          </cell>
          <cell r="D1021" t="str">
            <v>P</v>
          </cell>
          <cell r="E1021">
            <v>23</v>
          </cell>
          <cell r="F1021">
            <v>38307</v>
          </cell>
          <cell r="G1021">
            <v>2.7</v>
          </cell>
          <cell r="H1021">
            <v>2.7</v>
          </cell>
          <cell r="I1021" t="str">
            <v>6          0</v>
          </cell>
          <cell r="J1021">
            <v>0</v>
          </cell>
          <cell r="K1021">
            <v>0</v>
          </cell>
          <cell r="L1021">
            <v>2004</v>
          </cell>
          <cell r="M1021" t="str">
            <v>No Trade</v>
          </cell>
          <cell r="N1021" t="str">
            <v/>
          </cell>
          <cell r="O1021" t="str">
            <v/>
          </cell>
          <cell r="P1021" t="str">
            <v/>
          </cell>
        </row>
        <row r="1022">
          <cell r="A1022" t="str">
            <v>LO</v>
          </cell>
          <cell r="B1022">
            <v>12</v>
          </cell>
          <cell r="C1022">
            <v>4</v>
          </cell>
          <cell r="D1022" t="str">
            <v>C</v>
          </cell>
          <cell r="E1022">
            <v>23.5</v>
          </cell>
          <cell r="F1022">
            <v>38307</v>
          </cell>
          <cell r="G1022">
            <v>2.8</v>
          </cell>
          <cell r="H1022">
            <v>2.4</v>
          </cell>
          <cell r="I1022" t="str">
            <v>9          0</v>
          </cell>
          <cell r="J1022">
            <v>0</v>
          </cell>
          <cell r="K1022">
            <v>0</v>
          </cell>
          <cell r="L1022">
            <v>2004</v>
          </cell>
          <cell r="M1022" t="str">
            <v>No Trade</v>
          </cell>
          <cell r="N1022" t="str">
            <v/>
          </cell>
          <cell r="O1022" t="str">
            <v/>
          </cell>
          <cell r="P1022" t="str">
            <v/>
          </cell>
        </row>
        <row r="1023">
          <cell r="A1023" t="str">
            <v>LO</v>
          </cell>
          <cell r="B1023">
            <v>12</v>
          </cell>
          <cell r="C1023">
            <v>4</v>
          </cell>
          <cell r="D1023" t="str">
            <v>P</v>
          </cell>
          <cell r="E1023">
            <v>23.5</v>
          </cell>
          <cell r="F1023">
            <v>38307</v>
          </cell>
          <cell r="G1023">
            <v>2.92</v>
          </cell>
          <cell r="H1023">
            <v>3</v>
          </cell>
          <cell r="I1023" t="str">
            <v>2          0</v>
          </cell>
          <cell r="J1023">
            <v>0</v>
          </cell>
          <cell r="K1023">
            <v>0</v>
          </cell>
          <cell r="L1023">
            <v>2004</v>
          </cell>
          <cell r="M1023" t="str">
            <v>No Trade</v>
          </cell>
          <cell r="N1023" t="str">
            <v/>
          </cell>
          <cell r="O1023" t="str">
            <v/>
          </cell>
          <cell r="P1023" t="str">
            <v/>
          </cell>
        </row>
        <row r="1024">
          <cell r="A1024" t="str">
            <v>LO</v>
          </cell>
          <cell r="B1024">
            <v>12</v>
          </cell>
          <cell r="C1024">
            <v>4</v>
          </cell>
          <cell r="D1024" t="str">
            <v>C</v>
          </cell>
          <cell r="E1024">
            <v>24</v>
          </cell>
          <cell r="F1024">
            <v>38307</v>
          </cell>
          <cell r="G1024">
            <v>2.57</v>
          </cell>
          <cell r="H1024">
            <v>2.2000000000000002</v>
          </cell>
          <cell r="I1024" t="str">
            <v>7          0</v>
          </cell>
          <cell r="J1024">
            <v>0</v>
          </cell>
          <cell r="K1024">
            <v>0</v>
          </cell>
          <cell r="L1024">
            <v>2004</v>
          </cell>
          <cell r="M1024" t="str">
            <v>No Trade</v>
          </cell>
          <cell r="N1024" t="str">
            <v/>
          </cell>
          <cell r="O1024" t="str">
            <v/>
          </cell>
          <cell r="P1024" t="str">
            <v/>
          </cell>
        </row>
        <row r="1025">
          <cell r="A1025" t="str">
            <v>LO</v>
          </cell>
          <cell r="B1025">
            <v>12</v>
          </cell>
          <cell r="C1025">
            <v>4</v>
          </cell>
          <cell r="D1025" t="str">
            <v>P</v>
          </cell>
          <cell r="E1025">
            <v>24</v>
          </cell>
          <cell r="F1025">
            <v>38307</v>
          </cell>
          <cell r="G1025">
            <v>3.15</v>
          </cell>
          <cell r="H1025">
            <v>3.3</v>
          </cell>
          <cell r="I1025" t="str">
            <v>0          0</v>
          </cell>
          <cell r="J1025">
            <v>0</v>
          </cell>
          <cell r="K1025">
            <v>0</v>
          </cell>
          <cell r="L1025">
            <v>2004</v>
          </cell>
          <cell r="M1025" t="str">
            <v>No Trade</v>
          </cell>
          <cell r="N1025" t="str">
            <v/>
          </cell>
          <cell r="O1025" t="str">
            <v/>
          </cell>
          <cell r="P1025" t="str">
            <v/>
          </cell>
        </row>
        <row r="1026">
          <cell r="A1026" t="str">
            <v>LO</v>
          </cell>
          <cell r="B1026">
            <v>12</v>
          </cell>
          <cell r="C1026">
            <v>4</v>
          </cell>
          <cell r="D1026" t="str">
            <v>C</v>
          </cell>
          <cell r="E1026">
            <v>25</v>
          </cell>
          <cell r="F1026">
            <v>38307</v>
          </cell>
          <cell r="G1026">
            <v>0</v>
          </cell>
          <cell r="H1026">
            <v>0</v>
          </cell>
          <cell r="I1026" t="str">
            <v>0          0</v>
          </cell>
          <cell r="J1026">
            <v>0</v>
          </cell>
          <cell r="K1026">
            <v>0</v>
          </cell>
          <cell r="L1026">
            <v>2004</v>
          </cell>
          <cell r="M1026" t="str">
            <v>No Trade</v>
          </cell>
          <cell r="N1026" t="str">
            <v/>
          </cell>
          <cell r="O1026" t="str">
            <v/>
          </cell>
          <cell r="P1026" t="str">
            <v/>
          </cell>
        </row>
        <row r="1027">
          <cell r="A1027" t="str">
            <v>LO</v>
          </cell>
          <cell r="B1027">
            <v>12</v>
          </cell>
          <cell r="C1027">
            <v>4</v>
          </cell>
          <cell r="D1027" t="str">
            <v>C</v>
          </cell>
          <cell r="E1027">
            <v>28</v>
          </cell>
          <cell r="F1027">
            <v>38307</v>
          </cell>
          <cell r="G1027">
            <v>1.1499999999999999</v>
          </cell>
          <cell r="H1027">
            <v>0.9</v>
          </cell>
          <cell r="I1027" t="str">
            <v>8          0</v>
          </cell>
          <cell r="J1027">
            <v>0</v>
          </cell>
          <cell r="K1027">
            <v>0</v>
          </cell>
          <cell r="L1027">
            <v>2004</v>
          </cell>
          <cell r="M1027" t="str">
            <v>No Trade</v>
          </cell>
          <cell r="N1027" t="str">
            <v/>
          </cell>
          <cell r="O1027" t="str">
            <v/>
          </cell>
          <cell r="P1027" t="str">
            <v/>
          </cell>
        </row>
        <row r="1028">
          <cell r="A1028" t="str">
            <v>LO</v>
          </cell>
          <cell r="B1028">
            <v>12</v>
          </cell>
          <cell r="C1028">
            <v>4</v>
          </cell>
          <cell r="D1028" t="str">
            <v>C</v>
          </cell>
          <cell r="E1028">
            <v>40</v>
          </cell>
          <cell r="F1028">
            <v>38307</v>
          </cell>
          <cell r="G1028">
            <v>0</v>
          </cell>
          <cell r="H1028">
            <v>0</v>
          </cell>
          <cell r="I1028" t="str">
            <v>0          0</v>
          </cell>
          <cell r="J1028">
            <v>0</v>
          </cell>
          <cell r="K1028">
            <v>0</v>
          </cell>
          <cell r="L1028">
            <v>2004</v>
          </cell>
          <cell r="M1028" t="str">
            <v>No Trade</v>
          </cell>
          <cell r="N1028" t="str">
            <v/>
          </cell>
          <cell r="O1028" t="str">
            <v/>
          </cell>
          <cell r="P1028" t="str">
            <v/>
          </cell>
        </row>
        <row r="1029">
          <cell r="A1029" t="str">
            <v>OH</v>
          </cell>
          <cell r="B1029">
            <v>1</v>
          </cell>
          <cell r="C1029">
            <v>3</v>
          </cell>
          <cell r="D1029" t="str">
            <v>P</v>
          </cell>
          <cell r="E1029">
            <v>0.05</v>
          </cell>
          <cell r="F1029">
            <v>37616</v>
          </cell>
          <cell r="G1029">
            <v>0</v>
          </cell>
          <cell r="H1029">
            <v>0</v>
          </cell>
          <cell r="I1029" t="str">
            <v>0          0   .</v>
          </cell>
          <cell r="J1029">
            <v>0</v>
          </cell>
          <cell r="K1029">
            <v>0</v>
          </cell>
          <cell r="L1029">
            <v>2003</v>
          </cell>
          <cell r="M1029" t="str">
            <v>No Trade</v>
          </cell>
          <cell r="N1029" t="str">
            <v/>
          </cell>
          <cell r="O1029" t="str">
            <v/>
          </cell>
          <cell r="P1029" t="str">
            <v/>
          </cell>
        </row>
        <row r="1030">
          <cell r="A1030" t="str">
            <v>OH</v>
          </cell>
          <cell r="B1030">
            <v>1</v>
          </cell>
          <cell r="C1030">
            <v>3</v>
          </cell>
          <cell r="D1030" t="str">
            <v>P</v>
          </cell>
          <cell r="E1030">
            <v>0.48</v>
          </cell>
          <cell r="F1030">
            <v>37616</v>
          </cell>
          <cell r="G1030">
            <v>0</v>
          </cell>
          <cell r="H1030">
            <v>0</v>
          </cell>
          <cell r="I1030" t="str">
            <v>0          0   .</v>
          </cell>
          <cell r="J1030">
            <v>0</v>
          </cell>
          <cell r="K1030">
            <v>0</v>
          </cell>
          <cell r="L1030">
            <v>2003</v>
          </cell>
          <cell r="M1030" t="str">
            <v>No Trade</v>
          </cell>
          <cell r="N1030" t="str">
            <v/>
          </cell>
          <cell r="O1030" t="str">
            <v/>
          </cell>
          <cell r="P1030" t="str">
            <v/>
          </cell>
        </row>
        <row r="1031">
          <cell r="A1031" t="str">
            <v>OH</v>
          </cell>
          <cell r="B1031">
            <v>1</v>
          </cell>
          <cell r="C1031">
            <v>3</v>
          </cell>
          <cell r="D1031" t="str">
            <v>P</v>
          </cell>
          <cell r="E1031">
            <v>0.49</v>
          </cell>
          <cell r="F1031">
            <v>37616</v>
          </cell>
          <cell r="G1031">
            <v>1E-4</v>
          </cell>
          <cell r="H1031">
            <v>0</v>
          </cell>
          <cell r="I1031" t="str">
            <v>1          0   .</v>
          </cell>
          <cell r="J1031">
            <v>0</v>
          </cell>
          <cell r="K1031">
            <v>0</v>
          </cell>
          <cell r="L1031">
            <v>2003</v>
          </cell>
          <cell r="M1031" t="str">
            <v>No Trade</v>
          </cell>
          <cell r="N1031" t="str">
            <v/>
          </cell>
          <cell r="O1031" t="str">
            <v/>
          </cell>
          <cell r="P1031" t="str">
            <v/>
          </cell>
        </row>
        <row r="1032">
          <cell r="A1032" t="str">
            <v>OH</v>
          </cell>
          <cell r="B1032">
            <v>1</v>
          </cell>
          <cell r="C1032">
            <v>3</v>
          </cell>
          <cell r="D1032" t="str">
            <v>P</v>
          </cell>
          <cell r="E1032">
            <v>0.5</v>
          </cell>
          <cell r="F1032">
            <v>37616</v>
          </cell>
          <cell r="G1032">
            <v>1E-4</v>
          </cell>
          <cell r="H1032">
            <v>0</v>
          </cell>
          <cell r="I1032" t="str">
            <v>1          0   .</v>
          </cell>
          <cell r="J1032">
            <v>0</v>
          </cell>
          <cell r="K1032">
            <v>0</v>
          </cell>
          <cell r="L1032">
            <v>2003</v>
          </cell>
          <cell r="M1032" t="str">
            <v>No Trade</v>
          </cell>
          <cell r="N1032" t="str">
            <v/>
          </cell>
          <cell r="O1032" t="str">
            <v/>
          </cell>
          <cell r="P1032" t="str">
            <v/>
          </cell>
        </row>
        <row r="1033">
          <cell r="A1033" t="str">
            <v>OH</v>
          </cell>
          <cell r="B1033">
            <v>1</v>
          </cell>
          <cell r="C1033">
            <v>3</v>
          </cell>
          <cell r="D1033" t="str">
            <v>P</v>
          </cell>
          <cell r="E1033">
            <v>0.51</v>
          </cell>
          <cell r="F1033">
            <v>37616</v>
          </cell>
          <cell r="G1033">
            <v>1E-4</v>
          </cell>
          <cell r="H1033">
            <v>0</v>
          </cell>
          <cell r="I1033" t="str">
            <v>1          0   .</v>
          </cell>
          <cell r="J1033">
            <v>0</v>
          </cell>
          <cell r="K1033">
            <v>0</v>
          </cell>
          <cell r="L1033">
            <v>2003</v>
          </cell>
          <cell r="M1033" t="str">
            <v>No Trade</v>
          </cell>
          <cell r="N1033" t="str">
            <v/>
          </cell>
          <cell r="O1033" t="str">
            <v/>
          </cell>
          <cell r="P1033" t="str">
            <v/>
          </cell>
        </row>
        <row r="1034">
          <cell r="A1034" t="str">
            <v>OH</v>
          </cell>
          <cell r="B1034">
            <v>1</v>
          </cell>
          <cell r="C1034">
            <v>3</v>
          </cell>
          <cell r="D1034" t="str">
            <v>P</v>
          </cell>
          <cell r="E1034">
            <v>0.52</v>
          </cell>
          <cell r="F1034">
            <v>37616</v>
          </cell>
          <cell r="G1034">
            <v>1E-4</v>
          </cell>
          <cell r="H1034">
            <v>0</v>
          </cell>
          <cell r="I1034" t="str">
            <v>1          0   .</v>
          </cell>
          <cell r="J1034">
            <v>0</v>
          </cell>
          <cell r="K1034">
            <v>0</v>
          </cell>
          <cell r="L1034">
            <v>2003</v>
          </cell>
          <cell r="M1034" t="str">
            <v>No Trade</v>
          </cell>
          <cell r="N1034" t="str">
            <v/>
          </cell>
          <cell r="O1034" t="str">
            <v/>
          </cell>
          <cell r="P1034" t="str">
            <v/>
          </cell>
        </row>
        <row r="1035">
          <cell r="A1035" t="str">
            <v>OH</v>
          </cell>
          <cell r="B1035">
            <v>1</v>
          </cell>
          <cell r="C1035">
            <v>3</v>
          </cell>
          <cell r="D1035" t="str">
            <v>P</v>
          </cell>
          <cell r="E1035">
            <v>0.53</v>
          </cell>
          <cell r="F1035">
            <v>37616</v>
          </cell>
          <cell r="G1035">
            <v>1E-4</v>
          </cell>
          <cell r="H1035">
            <v>0</v>
          </cell>
          <cell r="I1035" t="str">
            <v>1          0   .</v>
          </cell>
          <cell r="J1035">
            <v>0</v>
          </cell>
          <cell r="K1035">
            <v>0</v>
          </cell>
          <cell r="L1035">
            <v>2003</v>
          </cell>
          <cell r="M1035" t="str">
            <v>No Trade</v>
          </cell>
          <cell r="N1035" t="str">
            <v/>
          </cell>
          <cell r="O1035" t="str">
            <v/>
          </cell>
          <cell r="P1035" t="str">
            <v/>
          </cell>
        </row>
        <row r="1036">
          <cell r="A1036" t="str">
            <v>OH</v>
          </cell>
          <cell r="B1036">
            <v>1</v>
          </cell>
          <cell r="C1036">
            <v>3</v>
          </cell>
          <cell r="D1036" t="str">
            <v>P</v>
          </cell>
          <cell r="E1036">
            <v>0.54</v>
          </cell>
          <cell r="F1036">
            <v>37616</v>
          </cell>
          <cell r="G1036">
            <v>1E-4</v>
          </cell>
          <cell r="H1036">
            <v>0</v>
          </cell>
          <cell r="I1036" t="str">
            <v>1          0   .</v>
          </cell>
          <cell r="J1036">
            <v>0</v>
          </cell>
          <cell r="K1036">
            <v>0</v>
          </cell>
          <cell r="L1036">
            <v>2003</v>
          </cell>
          <cell r="M1036" t="str">
            <v>No Trade</v>
          </cell>
          <cell r="N1036" t="str">
            <v/>
          </cell>
          <cell r="O1036" t="str">
            <v/>
          </cell>
          <cell r="P1036" t="str">
            <v/>
          </cell>
        </row>
        <row r="1037">
          <cell r="A1037" t="str">
            <v>OH</v>
          </cell>
          <cell r="B1037">
            <v>1</v>
          </cell>
          <cell r="C1037">
            <v>3</v>
          </cell>
          <cell r="D1037" t="str">
            <v>P</v>
          </cell>
          <cell r="E1037">
            <v>0.55000000000000004</v>
          </cell>
          <cell r="F1037">
            <v>37616</v>
          </cell>
          <cell r="G1037">
            <v>1E-4</v>
          </cell>
          <cell r="H1037">
            <v>0</v>
          </cell>
          <cell r="I1037" t="str">
            <v>1          0   .</v>
          </cell>
          <cell r="J1037">
            <v>0</v>
          </cell>
          <cell r="K1037">
            <v>0</v>
          </cell>
          <cell r="L1037">
            <v>2003</v>
          </cell>
          <cell r="M1037" t="str">
            <v>No Trade</v>
          </cell>
          <cell r="N1037" t="str">
            <v/>
          </cell>
          <cell r="O1037" t="str">
            <v/>
          </cell>
          <cell r="P1037" t="str">
            <v/>
          </cell>
        </row>
        <row r="1038">
          <cell r="A1038" t="str">
            <v>OH</v>
          </cell>
          <cell r="B1038">
            <v>1</v>
          </cell>
          <cell r="C1038">
            <v>3</v>
          </cell>
          <cell r="D1038" t="str">
            <v>C</v>
          </cell>
          <cell r="E1038">
            <v>0.56000000000000005</v>
          </cell>
          <cell r="F1038">
            <v>37616</v>
          </cell>
          <cell r="G1038">
            <v>0</v>
          </cell>
          <cell r="H1038">
            <v>0</v>
          </cell>
          <cell r="I1038" t="str">
            <v>0          0   .</v>
          </cell>
          <cell r="J1038">
            <v>0</v>
          </cell>
          <cell r="K1038">
            <v>0</v>
          </cell>
          <cell r="L1038">
            <v>2003</v>
          </cell>
          <cell r="M1038" t="str">
            <v>No Trade</v>
          </cell>
          <cell r="N1038" t="str">
            <v/>
          </cell>
          <cell r="O1038" t="str">
            <v/>
          </cell>
          <cell r="P1038" t="str">
            <v/>
          </cell>
        </row>
        <row r="1039">
          <cell r="A1039" t="str">
            <v>OH</v>
          </cell>
          <cell r="B1039">
            <v>1</v>
          </cell>
          <cell r="C1039">
            <v>3</v>
          </cell>
          <cell r="D1039" t="str">
            <v>P</v>
          </cell>
          <cell r="E1039">
            <v>0.56000000000000005</v>
          </cell>
          <cell r="F1039">
            <v>37616</v>
          </cell>
          <cell r="G1039">
            <v>1E-4</v>
          </cell>
          <cell r="H1039">
            <v>0</v>
          </cell>
          <cell r="I1039" t="str">
            <v>1          0   .</v>
          </cell>
          <cell r="J1039">
            <v>0</v>
          </cell>
          <cell r="K1039">
            <v>0</v>
          </cell>
          <cell r="L1039">
            <v>2003</v>
          </cell>
          <cell r="M1039" t="str">
            <v>No Trade</v>
          </cell>
          <cell r="N1039" t="str">
            <v/>
          </cell>
          <cell r="O1039" t="str">
            <v/>
          </cell>
          <cell r="P1039" t="str">
            <v/>
          </cell>
        </row>
        <row r="1040">
          <cell r="A1040" t="str">
            <v>OH</v>
          </cell>
          <cell r="B1040">
            <v>1</v>
          </cell>
          <cell r="C1040">
            <v>3</v>
          </cell>
          <cell r="D1040" t="str">
            <v>C</v>
          </cell>
          <cell r="E1040">
            <v>0.56999999999999995</v>
          </cell>
          <cell r="F1040">
            <v>37616</v>
          </cell>
          <cell r="G1040">
            <v>0.1862</v>
          </cell>
          <cell r="H1040">
            <v>0.17499999999999999</v>
          </cell>
          <cell r="I1040" t="str">
            <v>4          0   .</v>
          </cell>
          <cell r="J1040">
            <v>0</v>
          </cell>
          <cell r="K1040">
            <v>0</v>
          </cell>
          <cell r="L1040">
            <v>2003</v>
          </cell>
          <cell r="M1040" t="str">
            <v>No Trade</v>
          </cell>
          <cell r="N1040" t="str">
            <v/>
          </cell>
          <cell r="O1040" t="str">
            <v/>
          </cell>
          <cell r="P1040" t="str">
            <v/>
          </cell>
        </row>
        <row r="1041">
          <cell r="A1041" t="str">
            <v>OH</v>
          </cell>
          <cell r="B1041">
            <v>1</v>
          </cell>
          <cell r="C1041">
            <v>3</v>
          </cell>
          <cell r="D1041" t="str">
            <v>P</v>
          </cell>
          <cell r="E1041">
            <v>0.56999999999999995</v>
          </cell>
          <cell r="F1041">
            <v>37616</v>
          </cell>
          <cell r="G1041">
            <v>1E-4</v>
          </cell>
          <cell r="H1041">
            <v>0</v>
          </cell>
          <cell r="I1041" t="str">
            <v>1          0   .</v>
          </cell>
          <cell r="J1041">
            <v>0</v>
          </cell>
          <cell r="K1041">
            <v>0</v>
          </cell>
          <cell r="L1041">
            <v>2003</v>
          </cell>
          <cell r="M1041" t="str">
            <v>No Trade</v>
          </cell>
          <cell r="N1041" t="str">
            <v/>
          </cell>
          <cell r="O1041" t="str">
            <v/>
          </cell>
          <cell r="P1041" t="str">
            <v/>
          </cell>
        </row>
        <row r="1042">
          <cell r="A1042" t="str">
            <v>OH</v>
          </cell>
          <cell r="B1042">
            <v>1</v>
          </cell>
          <cell r="C1042">
            <v>3</v>
          </cell>
          <cell r="D1042" t="str">
            <v>C</v>
          </cell>
          <cell r="E1042">
            <v>0.57999999999999996</v>
          </cell>
          <cell r="F1042">
            <v>37616</v>
          </cell>
          <cell r="G1042">
            <v>0.1762</v>
          </cell>
          <cell r="H1042">
            <v>0.16500000000000001</v>
          </cell>
          <cell r="I1042" t="str">
            <v>4          0   .</v>
          </cell>
          <cell r="J1042">
            <v>0</v>
          </cell>
          <cell r="K1042">
            <v>0</v>
          </cell>
          <cell r="L1042">
            <v>2003</v>
          </cell>
          <cell r="M1042" t="str">
            <v>No Trade</v>
          </cell>
          <cell r="N1042" t="str">
            <v/>
          </cell>
          <cell r="O1042" t="str">
            <v/>
          </cell>
          <cell r="P1042" t="str">
            <v/>
          </cell>
        </row>
        <row r="1043">
          <cell r="A1043" t="str">
            <v>OH</v>
          </cell>
          <cell r="B1043">
            <v>1</v>
          </cell>
          <cell r="C1043">
            <v>3</v>
          </cell>
          <cell r="D1043" t="str">
            <v>P</v>
          </cell>
          <cell r="E1043">
            <v>0.57999999999999996</v>
          </cell>
          <cell r="F1043">
            <v>37616</v>
          </cell>
          <cell r="G1043">
            <v>1E-4</v>
          </cell>
          <cell r="H1043">
            <v>0</v>
          </cell>
          <cell r="I1043" t="str">
            <v>1          0   .</v>
          </cell>
          <cell r="J1043">
            <v>0</v>
          </cell>
          <cell r="K1043">
            <v>0</v>
          </cell>
          <cell r="L1043">
            <v>2003</v>
          </cell>
          <cell r="M1043" t="str">
            <v>No Trade</v>
          </cell>
          <cell r="N1043" t="str">
            <v/>
          </cell>
          <cell r="O1043" t="str">
            <v/>
          </cell>
          <cell r="P1043" t="str">
            <v/>
          </cell>
        </row>
        <row r="1044">
          <cell r="A1044" t="str">
            <v>OH</v>
          </cell>
          <cell r="B1044">
            <v>1</v>
          </cell>
          <cell r="C1044">
            <v>3</v>
          </cell>
          <cell r="D1044" t="str">
            <v>P</v>
          </cell>
          <cell r="E1044">
            <v>0.59</v>
          </cell>
          <cell r="F1044">
            <v>37616</v>
          </cell>
          <cell r="G1044">
            <v>1E-4</v>
          </cell>
          <cell r="H1044">
            <v>0</v>
          </cell>
          <cell r="I1044" t="str">
            <v>1          0   .</v>
          </cell>
          <cell r="J1044">
            <v>0</v>
          </cell>
          <cell r="K1044">
            <v>0</v>
          </cell>
          <cell r="L1044">
            <v>2003</v>
          </cell>
          <cell r="M1044" t="str">
            <v>No Trade</v>
          </cell>
          <cell r="N1044" t="str">
            <v/>
          </cell>
          <cell r="O1044" t="str">
            <v/>
          </cell>
          <cell r="P1044" t="str">
            <v/>
          </cell>
        </row>
        <row r="1045">
          <cell r="A1045" t="str">
            <v>OH</v>
          </cell>
          <cell r="B1045">
            <v>1</v>
          </cell>
          <cell r="C1045">
            <v>3</v>
          </cell>
          <cell r="D1045" t="str">
            <v>C</v>
          </cell>
          <cell r="E1045">
            <v>0.6</v>
          </cell>
          <cell r="F1045">
            <v>37616</v>
          </cell>
          <cell r="G1045">
            <v>0.15620000000000001</v>
          </cell>
          <cell r="H1045">
            <v>0.14499999999999999</v>
          </cell>
          <cell r="I1045" t="str">
            <v>4          0   .</v>
          </cell>
          <cell r="J1045">
            <v>0</v>
          </cell>
          <cell r="K1045">
            <v>0</v>
          </cell>
          <cell r="L1045">
            <v>2003</v>
          </cell>
          <cell r="M1045" t="str">
            <v>No Trade</v>
          </cell>
          <cell r="N1045" t="str">
            <v/>
          </cell>
          <cell r="O1045" t="str">
            <v/>
          </cell>
          <cell r="P1045" t="str">
            <v/>
          </cell>
        </row>
        <row r="1046">
          <cell r="A1046" t="str">
            <v>OH</v>
          </cell>
          <cell r="B1046">
            <v>1</v>
          </cell>
          <cell r="C1046">
            <v>3</v>
          </cell>
          <cell r="D1046" t="str">
            <v>P</v>
          </cell>
          <cell r="E1046">
            <v>0.6</v>
          </cell>
          <cell r="F1046">
            <v>37616</v>
          </cell>
          <cell r="G1046">
            <v>1E-4</v>
          </cell>
          <cell r="H1046">
            <v>0</v>
          </cell>
          <cell r="I1046" t="str">
            <v>1          0   .</v>
          </cell>
          <cell r="J1046">
            <v>0</v>
          </cell>
          <cell r="K1046">
            <v>0</v>
          </cell>
          <cell r="L1046">
            <v>2003</v>
          </cell>
          <cell r="M1046" t="str">
            <v>No Trade</v>
          </cell>
          <cell r="N1046" t="str">
            <v/>
          </cell>
          <cell r="O1046" t="str">
            <v/>
          </cell>
          <cell r="P1046" t="str">
            <v/>
          </cell>
        </row>
        <row r="1047">
          <cell r="A1047" t="str">
            <v>OH</v>
          </cell>
          <cell r="B1047">
            <v>1</v>
          </cell>
          <cell r="C1047">
            <v>3</v>
          </cell>
          <cell r="D1047" t="str">
            <v>P</v>
          </cell>
          <cell r="E1047">
            <v>0.61</v>
          </cell>
          <cell r="F1047">
            <v>37616</v>
          </cell>
          <cell r="G1047">
            <v>1E-4</v>
          </cell>
          <cell r="H1047">
            <v>0</v>
          </cell>
          <cell r="I1047" t="str">
            <v>2          0   .</v>
          </cell>
          <cell r="J1047">
            <v>0</v>
          </cell>
          <cell r="K1047">
            <v>0</v>
          </cell>
          <cell r="L1047">
            <v>2003</v>
          </cell>
          <cell r="M1047" t="str">
            <v>No Trade</v>
          </cell>
          <cell r="N1047" t="str">
            <v/>
          </cell>
          <cell r="O1047" t="str">
            <v/>
          </cell>
          <cell r="P1047" t="str">
            <v/>
          </cell>
        </row>
        <row r="1048">
          <cell r="A1048" t="str">
            <v>OH</v>
          </cell>
          <cell r="B1048">
            <v>1</v>
          </cell>
          <cell r="C1048">
            <v>3</v>
          </cell>
          <cell r="D1048" t="str">
            <v>C</v>
          </cell>
          <cell r="E1048">
            <v>0.62</v>
          </cell>
          <cell r="F1048">
            <v>37616</v>
          </cell>
          <cell r="G1048">
            <v>0.13619999999999999</v>
          </cell>
          <cell r="H1048">
            <v>0.125</v>
          </cell>
          <cell r="I1048" t="str">
            <v>6          0   .</v>
          </cell>
          <cell r="J1048">
            <v>0</v>
          </cell>
          <cell r="K1048">
            <v>0</v>
          </cell>
          <cell r="L1048">
            <v>2003</v>
          </cell>
          <cell r="M1048" t="str">
            <v>No Trade</v>
          </cell>
          <cell r="N1048" t="str">
            <v/>
          </cell>
          <cell r="O1048" t="str">
            <v/>
          </cell>
          <cell r="P1048" t="str">
            <v/>
          </cell>
        </row>
        <row r="1049">
          <cell r="A1049" t="str">
            <v>OH</v>
          </cell>
          <cell r="B1049">
            <v>1</v>
          </cell>
          <cell r="C1049">
            <v>3</v>
          </cell>
          <cell r="D1049" t="str">
            <v>P</v>
          </cell>
          <cell r="E1049">
            <v>0.62</v>
          </cell>
          <cell r="F1049">
            <v>37616</v>
          </cell>
          <cell r="G1049">
            <v>2.0000000000000001E-4</v>
          </cell>
          <cell r="H1049">
            <v>0</v>
          </cell>
          <cell r="I1049" t="str">
            <v>4          0   .</v>
          </cell>
          <cell r="J1049">
            <v>0</v>
          </cell>
          <cell r="K1049">
            <v>0</v>
          </cell>
          <cell r="L1049">
            <v>2003</v>
          </cell>
          <cell r="M1049" t="str">
            <v>No Trade</v>
          </cell>
          <cell r="N1049" t="str">
            <v/>
          </cell>
          <cell r="O1049" t="str">
            <v/>
          </cell>
          <cell r="P1049" t="str">
            <v/>
          </cell>
        </row>
        <row r="1050">
          <cell r="A1050" t="str">
            <v>OH</v>
          </cell>
          <cell r="B1050">
            <v>1</v>
          </cell>
          <cell r="C1050">
            <v>3</v>
          </cell>
          <cell r="D1050" t="str">
            <v>C</v>
          </cell>
          <cell r="E1050">
            <v>0.63</v>
          </cell>
          <cell r="F1050">
            <v>37616</v>
          </cell>
          <cell r="G1050">
            <v>0.12620000000000001</v>
          </cell>
          <cell r="H1050">
            <v>0.115</v>
          </cell>
          <cell r="I1050" t="str">
            <v>8          0   .</v>
          </cell>
          <cell r="J1050">
            <v>0</v>
          </cell>
          <cell r="K1050">
            <v>0</v>
          </cell>
          <cell r="L1050">
            <v>2003</v>
          </cell>
          <cell r="M1050" t="str">
            <v>No Trade</v>
          </cell>
          <cell r="N1050" t="str">
            <v/>
          </cell>
          <cell r="O1050" t="str">
            <v/>
          </cell>
          <cell r="P1050" t="str">
            <v/>
          </cell>
        </row>
        <row r="1051">
          <cell r="A1051" t="str">
            <v>OH</v>
          </cell>
          <cell r="B1051">
            <v>1</v>
          </cell>
          <cell r="C1051">
            <v>3</v>
          </cell>
          <cell r="D1051" t="str">
            <v>P</v>
          </cell>
          <cell r="E1051">
            <v>0.63</v>
          </cell>
          <cell r="F1051">
            <v>37616</v>
          </cell>
          <cell r="G1051">
            <v>2.9999999999999997E-4</v>
          </cell>
          <cell r="H1051">
            <v>0</v>
          </cell>
          <cell r="I1051" t="str">
            <v>6          0   .</v>
          </cell>
          <cell r="J1051">
            <v>0</v>
          </cell>
          <cell r="K1051">
            <v>0</v>
          </cell>
          <cell r="L1051">
            <v>2003</v>
          </cell>
          <cell r="M1051" t="str">
            <v>No Trade</v>
          </cell>
          <cell r="N1051" t="str">
            <v/>
          </cell>
          <cell r="O1051" t="str">
            <v/>
          </cell>
          <cell r="P1051" t="str">
            <v/>
          </cell>
        </row>
        <row r="1052">
          <cell r="A1052" t="str">
            <v>OH</v>
          </cell>
          <cell r="B1052">
            <v>1</v>
          </cell>
          <cell r="C1052">
            <v>3</v>
          </cell>
          <cell r="D1052" t="str">
            <v>C</v>
          </cell>
          <cell r="E1052">
            <v>0.64</v>
          </cell>
          <cell r="F1052">
            <v>37616</v>
          </cell>
          <cell r="G1052">
            <v>0.11650000000000001</v>
          </cell>
          <cell r="H1052">
            <v>0.106</v>
          </cell>
          <cell r="I1052" t="str">
            <v>2          0   .</v>
          </cell>
          <cell r="J1052">
            <v>0</v>
          </cell>
          <cell r="K1052">
            <v>0</v>
          </cell>
          <cell r="L1052">
            <v>2003</v>
          </cell>
          <cell r="M1052" t="str">
            <v>No Trade</v>
          </cell>
          <cell r="N1052" t="str">
            <v/>
          </cell>
          <cell r="O1052" t="str">
            <v/>
          </cell>
          <cell r="P1052" t="str">
            <v/>
          </cell>
        </row>
        <row r="1053">
          <cell r="A1053" t="str">
            <v>OH</v>
          </cell>
          <cell r="B1053">
            <v>1</v>
          </cell>
          <cell r="C1053">
            <v>3</v>
          </cell>
          <cell r="D1053" t="str">
            <v>P</v>
          </cell>
          <cell r="E1053">
            <v>0.64</v>
          </cell>
          <cell r="F1053">
            <v>37616</v>
          </cell>
          <cell r="G1053">
            <v>5.0000000000000001E-4</v>
          </cell>
          <cell r="H1053">
            <v>1E-3</v>
          </cell>
          <cell r="I1053" t="str">
            <v>0          3   .</v>
          </cell>
          <cell r="J1053">
            <v>5</v>
          </cell>
          <cell r="K1053">
            <v>5.0000000000000001E-4</v>
          </cell>
          <cell r="L1053">
            <v>2003</v>
          </cell>
          <cell r="M1053" t="str">
            <v>No Trade</v>
          </cell>
          <cell r="N1053" t="str">
            <v/>
          </cell>
          <cell r="O1053" t="str">
            <v/>
          </cell>
          <cell r="P1053" t="str">
            <v/>
          </cell>
        </row>
        <row r="1054">
          <cell r="A1054" t="str">
            <v>OH</v>
          </cell>
          <cell r="B1054">
            <v>1</v>
          </cell>
          <cell r="C1054">
            <v>3</v>
          </cell>
          <cell r="D1054" t="str">
            <v>C</v>
          </cell>
          <cell r="E1054">
            <v>0.65</v>
          </cell>
          <cell r="F1054">
            <v>37616</v>
          </cell>
          <cell r="G1054">
            <v>0.10680000000000001</v>
          </cell>
          <cell r="H1054">
            <v>9.6000000000000002E-2</v>
          </cell>
          <cell r="I1054" t="str">
            <v>8          0   .</v>
          </cell>
          <cell r="J1054">
            <v>0</v>
          </cell>
          <cell r="K1054">
            <v>0</v>
          </cell>
          <cell r="L1054">
            <v>2003</v>
          </cell>
          <cell r="M1054" t="str">
            <v>No Trade</v>
          </cell>
          <cell r="N1054" t="str">
            <v/>
          </cell>
          <cell r="O1054" t="str">
            <v/>
          </cell>
          <cell r="P1054" t="str">
            <v/>
          </cell>
        </row>
        <row r="1055">
          <cell r="A1055" t="str">
            <v>OH</v>
          </cell>
          <cell r="B1055">
            <v>1</v>
          </cell>
          <cell r="C1055">
            <v>3</v>
          </cell>
          <cell r="D1055" t="str">
            <v>P</v>
          </cell>
          <cell r="E1055">
            <v>0.65</v>
          </cell>
          <cell r="F1055">
            <v>37616</v>
          </cell>
          <cell r="G1055">
            <v>8.0000000000000004E-4</v>
          </cell>
          <cell r="H1055">
            <v>1E-3</v>
          </cell>
          <cell r="I1055" t="str">
            <v>6          3   .</v>
          </cell>
          <cell r="J1055">
            <v>7</v>
          </cell>
          <cell r="K1055">
            <v>6.9999999999999999E-4</v>
          </cell>
          <cell r="L1055">
            <v>2003</v>
          </cell>
          <cell r="M1055" t="str">
            <v>No Trade</v>
          </cell>
          <cell r="N1055" t="str">
            <v/>
          </cell>
          <cell r="O1055" t="str">
            <v/>
          </cell>
          <cell r="P1055" t="str">
            <v/>
          </cell>
        </row>
        <row r="1056">
          <cell r="A1056" t="str">
            <v>OH</v>
          </cell>
          <cell r="B1056">
            <v>1</v>
          </cell>
          <cell r="C1056">
            <v>3</v>
          </cell>
          <cell r="D1056" t="str">
            <v>C</v>
          </cell>
          <cell r="E1056">
            <v>0.66</v>
          </cell>
          <cell r="F1056">
            <v>37616</v>
          </cell>
          <cell r="G1056">
            <v>9.7299999999999998E-2</v>
          </cell>
          <cell r="H1056">
            <v>8.6999999999999994E-2</v>
          </cell>
          <cell r="I1056" t="str">
            <v>5          0   .</v>
          </cell>
          <cell r="J1056">
            <v>0</v>
          </cell>
          <cell r="K1056">
            <v>0</v>
          </cell>
          <cell r="L1056">
            <v>2003</v>
          </cell>
          <cell r="M1056" t="str">
            <v>No Trade</v>
          </cell>
          <cell r="N1056" t="str">
            <v/>
          </cell>
          <cell r="O1056" t="str">
            <v/>
          </cell>
          <cell r="P1056" t="str">
            <v/>
          </cell>
        </row>
        <row r="1057">
          <cell r="A1057" t="str">
            <v>OH</v>
          </cell>
          <cell r="B1057">
            <v>1</v>
          </cell>
          <cell r="C1057">
            <v>3</v>
          </cell>
          <cell r="D1057" t="str">
            <v>P</v>
          </cell>
          <cell r="E1057">
            <v>0.66</v>
          </cell>
          <cell r="F1057">
            <v>37616</v>
          </cell>
          <cell r="G1057">
            <v>1.2999999999999999E-3</v>
          </cell>
          <cell r="H1057">
            <v>2E-3</v>
          </cell>
          <cell r="I1057" t="str">
            <v>3          3   .</v>
          </cell>
          <cell r="J1057">
            <v>10</v>
          </cell>
          <cell r="K1057">
            <v>1E-3</v>
          </cell>
          <cell r="L1057">
            <v>2003</v>
          </cell>
          <cell r="M1057" t="str">
            <v>No Trade</v>
          </cell>
          <cell r="N1057" t="str">
            <v/>
          </cell>
          <cell r="O1057" t="str">
            <v/>
          </cell>
          <cell r="P1057" t="str">
            <v/>
          </cell>
        </row>
        <row r="1058">
          <cell r="A1058" t="str">
            <v>OH</v>
          </cell>
          <cell r="B1058">
            <v>1</v>
          </cell>
          <cell r="C1058">
            <v>3</v>
          </cell>
          <cell r="D1058" t="str">
            <v>C</v>
          </cell>
          <cell r="E1058">
            <v>0.67</v>
          </cell>
          <cell r="F1058">
            <v>37616</v>
          </cell>
          <cell r="G1058">
            <v>8.7800000000000003E-2</v>
          </cell>
          <cell r="H1058">
            <v>7.8E-2</v>
          </cell>
          <cell r="I1058" t="str">
            <v>6          2   .</v>
          </cell>
          <cell r="J1058">
            <v>0</v>
          </cell>
          <cell r="K1058">
            <v>0</v>
          </cell>
          <cell r="L1058">
            <v>2003</v>
          </cell>
          <cell r="M1058" t="str">
            <v>No Trade</v>
          </cell>
          <cell r="N1058" t="str">
            <v/>
          </cell>
          <cell r="O1058" t="str">
            <v/>
          </cell>
          <cell r="P1058" t="str">
            <v/>
          </cell>
        </row>
        <row r="1059">
          <cell r="A1059" t="str">
            <v>OH</v>
          </cell>
          <cell r="B1059">
            <v>1</v>
          </cell>
          <cell r="C1059">
            <v>3</v>
          </cell>
          <cell r="D1059" t="str">
            <v>P</v>
          </cell>
          <cell r="E1059">
            <v>0.67</v>
          </cell>
          <cell r="F1059">
            <v>37616</v>
          </cell>
          <cell r="G1059">
            <v>1.8E-3</v>
          </cell>
          <cell r="H1059">
            <v>3.0000000000000001E-3</v>
          </cell>
          <cell r="I1059" t="str">
            <v>4         48   .</v>
          </cell>
          <cell r="J1059">
            <v>0</v>
          </cell>
          <cell r="K1059">
            <v>0</v>
          </cell>
          <cell r="L1059">
            <v>2003</v>
          </cell>
          <cell r="M1059" t="str">
            <v>No Trade</v>
          </cell>
          <cell r="N1059" t="str">
            <v/>
          </cell>
          <cell r="O1059" t="str">
            <v/>
          </cell>
          <cell r="P1059" t="str">
            <v/>
          </cell>
        </row>
        <row r="1060">
          <cell r="A1060" t="str">
            <v>OH</v>
          </cell>
          <cell r="B1060">
            <v>1</v>
          </cell>
          <cell r="C1060">
            <v>3</v>
          </cell>
          <cell r="D1060" t="str">
            <v>C</v>
          </cell>
          <cell r="E1060">
            <v>0.68</v>
          </cell>
          <cell r="F1060">
            <v>37616</v>
          </cell>
          <cell r="G1060">
            <v>7.8899999999999998E-2</v>
          </cell>
          <cell r="H1060">
            <v>7.0000000000000007E-2</v>
          </cell>
          <cell r="I1060" t="str">
            <v>0          0   .</v>
          </cell>
          <cell r="J1060">
            <v>0</v>
          </cell>
          <cell r="K1060">
            <v>0</v>
          </cell>
          <cell r="L1060">
            <v>2003</v>
          </cell>
          <cell r="M1060" t="str">
            <v>No Trade</v>
          </cell>
          <cell r="N1060" t="str">
            <v/>
          </cell>
          <cell r="O1060" t="str">
            <v/>
          </cell>
          <cell r="P1060" t="str">
            <v/>
          </cell>
        </row>
        <row r="1061">
          <cell r="A1061" t="str">
            <v>OH</v>
          </cell>
          <cell r="B1061">
            <v>1</v>
          </cell>
          <cell r="C1061">
            <v>3</v>
          </cell>
          <cell r="D1061" t="str">
            <v>P</v>
          </cell>
          <cell r="E1061">
            <v>0.68</v>
          </cell>
          <cell r="F1061">
            <v>37616</v>
          </cell>
          <cell r="G1061">
            <v>2.8999999999999998E-3</v>
          </cell>
          <cell r="H1061">
            <v>4.0000000000000001E-3</v>
          </cell>
          <cell r="I1061" t="str">
            <v>8         64   .</v>
          </cell>
          <cell r="J1061">
            <v>0</v>
          </cell>
          <cell r="K1061">
            <v>0</v>
          </cell>
          <cell r="L1061">
            <v>2003</v>
          </cell>
          <cell r="M1061" t="str">
            <v>No Trade</v>
          </cell>
          <cell r="N1061" t="str">
            <v/>
          </cell>
          <cell r="O1061" t="str">
            <v/>
          </cell>
          <cell r="P1061" t="str">
            <v/>
          </cell>
        </row>
        <row r="1062">
          <cell r="A1062" t="str">
            <v>OH</v>
          </cell>
          <cell r="B1062">
            <v>1</v>
          </cell>
          <cell r="C1062">
            <v>3</v>
          </cell>
          <cell r="D1062" t="str">
            <v>C</v>
          </cell>
          <cell r="E1062">
            <v>0.69</v>
          </cell>
          <cell r="F1062">
            <v>37616</v>
          </cell>
          <cell r="G1062">
            <v>7.0099999999999996E-2</v>
          </cell>
          <cell r="H1062">
            <v>6.0999999999999999E-2</v>
          </cell>
          <cell r="I1062" t="str">
            <v>8          0   .</v>
          </cell>
          <cell r="J1062">
            <v>0</v>
          </cell>
          <cell r="K1062">
            <v>0</v>
          </cell>
          <cell r="L1062">
            <v>2003</v>
          </cell>
          <cell r="M1062" t="str">
            <v>No Trade</v>
          </cell>
          <cell r="N1062" t="str">
            <v/>
          </cell>
          <cell r="O1062" t="str">
            <v/>
          </cell>
          <cell r="P1062" t="str">
            <v/>
          </cell>
        </row>
        <row r="1063">
          <cell r="A1063" t="str">
            <v>OH</v>
          </cell>
          <cell r="B1063">
            <v>1</v>
          </cell>
          <cell r="C1063">
            <v>3</v>
          </cell>
          <cell r="D1063" t="str">
            <v>P</v>
          </cell>
          <cell r="E1063">
            <v>0.69</v>
          </cell>
          <cell r="F1063">
            <v>37616</v>
          </cell>
          <cell r="G1063">
            <v>4.1000000000000003E-3</v>
          </cell>
          <cell r="H1063">
            <v>6.0000000000000001E-3</v>
          </cell>
          <cell r="I1063" t="str">
            <v>6        123   .</v>
          </cell>
          <cell r="J1063">
            <v>50</v>
          </cell>
          <cell r="K1063">
            <v>4.0000000000000001E-3</v>
          </cell>
          <cell r="L1063">
            <v>2003</v>
          </cell>
          <cell r="M1063" t="str">
            <v>No Trade</v>
          </cell>
          <cell r="N1063" t="str">
            <v/>
          </cell>
          <cell r="O1063" t="str">
            <v/>
          </cell>
          <cell r="P1063" t="str">
            <v/>
          </cell>
        </row>
        <row r="1064">
          <cell r="A1064" t="str">
            <v>OH</v>
          </cell>
          <cell r="B1064">
            <v>1</v>
          </cell>
          <cell r="C1064">
            <v>3</v>
          </cell>
          <cell r="D1064" t="str">
            <v>C</v>
          </cell>
          <cell r="E1064">
            <v>0.7</v>
          </cell>
          <cell r="F1064">
            <v>37616</v>
          </cell>
          <cell r="G1064">
            <v>6.1800000000000001E-2</v>
          </cell>
          <cell r="H1064">
            <v>5.3999999999999999E-2</v>
          </cell>
          <cell r="I1064" t="str">
            <v>1          0   .</v>
          </cell>
          <cell r="J1064">
            <v>0</v>
          </cell>
          <cell r="K1064">
            <v>0</v>
          </cell>
          <cell r="L1064">
            <v>2003</v>
          </cell>
          <cell r="M1064" t="str">
            <v>No Trade</v>
          </cell>
          <cell r="N1064" t="str">
            <v/>
          </cell>
          <cell r="O1064" t="str">
            <v/>
          </cell>
          <cell r="P1064" t="str">
            <v/>
          </cell>
        </row>
        <row r="1065">
          <cell r="A1065" t="str">
            <v>OH</v>
          </cell>
          <cell r="B1065">
            <v>1</v>
          </cell>
          <cell r="C1065">
            <v>3</v>
          </cell>
          <cell r="D1065" t="str">
            <v>P</v>
          </cell>
          <cell r="E1065">
            <v>0.7</v>
          </cell>
          <cell r="F1065">
            <v>37616</v>
          </cell>
          <cell r="G1065">
            <v>5.7999999999999996E-3</v>
          </cell>
          <cell r="H1065">
            <v>8.0000000000000002E-3</v>
          </cell>
          <cell r="I1065" t="str">
            <v>8          0   .</v>
          </cell>
          <cell r="J1065">
            <v>0</v>
          </cell>
          <cell r="K1065">
            <v>0</v>
          </cell>
          <cell r="L1065">
            <v>2003</v>
          </cell>
          <cell r="M1065" t="str">
            <v>No Trade</v>
          </cell>
          <cell r="N1065" t="str">
            <v/>
          </cell>
          <cell r="O1065" t="str">
            <v/>
          </cell>
          <cell r="P1065" t="str">
            <v/>
          </cell>
        </row>
        <row r="1066">
          <cell r="A1066" t="str">
            <v>OH</v>
          </cell>
          <cell r="B1066">
            <v>1</v>
          </cell>
          <cell r="C1066">
            <v>3</v>
          </cell>
          <cell r="D1066" t="str">
            <v>C</v>
          </cell>
          <cell r="E1066">
            <v>0.71</v>
          </cell>
          <cell r="F1066">
            <v>37616</v>
          </cell>
          <cell r="G1066">
            <v>5.3999999999999999E-2</v>
          </cell>
          <cell r="H1066">
            <v>4.5999999999999999E-2</v>
          </cell>
          <cell r="I1066" t="str">
            <v>9          6   .</v>
          </cell>
          <cell r="J1066">
            <v>530</v>
          </cell>
          <cell r="K1066">
            <v>5.2999999999999999E-2</v>
          </cell>
          <cell r="L1066">
            <v>2003</v>
          </cell>
          <cell r="M1066" t="str">
            <v>No Trade</v>
          </cell>
          <cell r="N1066" t="str">
            <v/>
          </cell>
          <cell r="O1066" t="str">
            <v/>
          </cell>
          <cell r="P1066" t="str">
            <v/>
          </cell>
        </row>
        <row r="1067">
          <cell r="A1067" t="str">
            <v>OH</v>
          </cell>
          <cell r="B1067">
            <v>1</v>
          </cell>
          <cell r="C1067">
            <v>3</v>
          </cell>
          <cell r="D1067" t="str">
            <v>P</v>
          </cell>
          <cell r="E1067">
            <v>0.71</v>
          </cell>
          <cell r="F1067">
            <v>37616</v>
          </cell>
          <cell r="G1067">
            <v>7.9000000000000008E-3</v>
          </cell>
          <cell r="H1067">
            <v>1.0999999999999999E-2</v>
          </cell>
          <cell r="I1067" t="str">
            <v>6          1   .</v>
          </cell>
          <cell r="J1067">
            <v>75</v>
          </cell>
          <cell r="K1067">
            <v>7.4999999999999997E-3</v>
          </cell>
          <cell r="L1067">
            <v>2003</v>
          </cell>
          <cell r="M1067" t="str">
            <v>No Trade</v>
          </cell>
          <cell r="N1067" t="str">
            <v/>
          </cell>
          <cell r="O1067" t="str">
            <v/>
          </cell>
          <cell r="P1067" t="str">
            <v/>
          </cell>
        </row>
        <row r="1068">
          <cell r="A1068" t="str">
            <v>OH</v>
          </cell>
          <cell r="B1068">
            <v>1</v>
          </cell>
          <cell r="C1068">
            <v>3</v>
          </cell>
          <cell r="D1068" t="str">
            <v>C</v>
          </cell>
          <cell r="E1068">
            <v>0.72</v>
          </cell>
          <cell r="F1068">
            <v>37616</v>
          </cell>
          <cell r="G1068">
            <v>4.6699999999999998E-2</v>
          </cell>
          <cell r="H1068">
            <v>0.04</v>
          </cell>
          <cell r="I1068" t="str">
            <v>2          2   .</v>
          </cell>
          <cell r="J1068">
            <v>480</v>
          </cell>
          <cell r="K1068">
            <v>4.4999999999999998E-2</v>
          </cell>
          <cell r="L1068">
            <v>2003</v>
          </cell>
          <cell r="M1068" t="str">
            <v>No Trade</v>
          </cell>
          <cell r="N1068" t="str">
            <v/>
          </cell>
          <cell r="O1068" t="str">
            <v/>
          </cell>
          <cell r="P1068" t="str">
            <v/>
          </cell>
        </row>
        <row r="1069">
          <cell r="A1069" t="str">
            <v>OH</v>
          </cell>
          <cell r="B1069">
            <v>1</v>
          </cell>
          <cell r="C1069">
            <v>3</v>
          </cell>
          <cell r="D1069" t="str">
            <v>P</v>
          </cell>
          <cell r="E1069">
            <v>0.72</v>
          </cell>
          <cell r="F1069">
            <v>37616</v>
          </cell>
          <cell r="G1069">
            <v>1.06E-2</v>
          </cell>
          <cell r="H1069">
            <v>1.4E-2</v>
          </cell>
          <cell r="I1069" t="str">
            <v>9         25   .</v>
          </cell>
          <cell r="J1069">
            <v>85</v>
          </cell>
          <cell r="K1069">
            <v>8.5000000000000006E-3</v>
          </cell>
          <cell r="L1069">
            <v>2003</v>
          </cell>
          <cell r="M1069" t="str">
            <v>No Trade</v>
          </cell>
          <cell r="N1069" t="str">
            <v/>
          </cell>
          <cell r="O1069" t="str">
            <v/>
          </cell>
          <cell r="P1069" t="str">
            <v/>
          </cell>
        </row>
        <row r="1070">
          <cell r="A1070" t="str">
            <v>OH</v>
          </cell>
          <cell r="B1070">
            <v>1</v>
          </cell>
          <cell r="C1070">
            <v>3</v>
          </cell>
          <cell r="D1070" t="str">
            <v>C</v>
          </cell>
          <cell r="E1070">
            <v>0.73</v>
          </cell>
          <cell r="F1070">
            <v>37616</v>
          </cell>
          <cell r="G1070">
            <v>3.9899999999999998E-2</v>
          </cell>
          <cell r="H1070">
            <v>3.4000000000000002E-2</v>
          </cell>
          <cell r="I1070" t="str">
            <v>2          0   .</v>
          </cell>
          <cell r="J1070">
            <v>0</v>
          </cell>
          <cell r="K1070">
            <v>0</v>
          </cell>
          <cell r="L1070">
            <v>2003</v>
          </cell>
          <cell r="M1070" t="str">
            <v>No Trade</v>
          </cell>
          <cell r="N1070" t="str">
            <v/>
          </cell>
          <cell r="O1070" t="str">
            <v/>
          </cell>
          <cell r="P1070" t="str">
            <v/>
          </cell>
        </row>
        <row r="1071">
          <cell r="A1071" t="str">
            <v>OH</v>
          </cell>
          <cell r="B1071">
            <v>1</v>
          </cell>
          <cell r="C1071">
            <v>3</v>
          </cell>
          <cell r="D1071" t="str">
            <v>P</v>
          </cell>
          <cell r="E1071">
            <v>0.73</v>
          </cell>
          <cell r="F1071">
            <v>37616</v>
          </cell>
          <cell r="G1071">
            <v>1.38E-2</v>
          </cell>
          <cell r="H1071">
            <v>1.7999999999999999E-2</v>
          </cell>
          <cell r="I1071" t="str">
            <v>8         38   .</v>
          </cell>
          <cell r="J1071">
            <v>110</v>
          </cell>
          <cell r="K1071">
            <v>1.0999999999999999E-2</v>
          </cell>
          <cell r="L1071">
            <v>2003</v>
          </cell>
          <cell r="M1071" t="str">
            <v>No Trade</v>
          </cell>
          <cell r="N1071" t="str">
            <v/>
          </cell>
          <cell r="O1071" t="str">
            <v/>
          </cell>
          <cell r="P1071" t="str">
            <v/>
          </cell>
        </row>
        <row r="1072">
          <cell r="A1072" t="str">
            <v>OH</v>
          </cell>
          <cell r="B1072">
            <v>1</v>
          </cell>
          <cell r="C1072">
            <v>3</v>
          </cell>
          <cell r="D1072" t="str">
            <v>C</v>
          </cell>
          <cell r="E1072">
            <v>0.74</v>
          </cell>
          <cell r="F1072">
            <v>37616</v>
          </cell>
          <cell r="G1072">
            <v>3.3799999999999997E-2</v>
          </cell>
          <cell r="H1072">
            <v>2.8000000000000001E-2</v>
          </cell>
          <cell r="I1072" t="str">
            <v>8         24   .</v>
          </cell>
          <cell r="J1072">
            <v>350</v>
          </cell>
          <cell r="K1072">
            <v>3.2000000000000001E-2</v>
          </cell>
          <cell r="L1072">
            <v>2003</v>
          </cell>
          <cell r="M1072" t="str">
            <v>No Trade</v>
          </cell>
          <cell r="N1072" t="str">
            <v/>
          </cell>
          <cell r="O1072" t="str">
            <v/>
          </cell>
          <cell r="P1072" t="str">
            <v/>
          </cell>
        </row>
        <row r="1073">
          <cell r="A1073" t="str">
            <v>OH</v>
          </cell>
          <cell r="B1073">
            <v>1</v>
          </cell>
          <cell r="C1073">
            <v>3</v>
          </cell>
          <cell r="D1073" t="str">
            <v>P</v>
          </cell>
          <cell r="E1073">
            <v>0.74</v>
          </cell>
          <cell r="F1073">
            <v>37616</v>
          </cell>
          <cell r="G1073">
            <v>1.7600000000000001E-2</v>
          </cell>
          <cell r="H1073">
            <v>2.3E-2</v>
          </cell>
          <cell r="I1073" t="str">
            <v>4         35   .</v>
          </cell>
          <cell r="J1073">
            <v>170</v>
          </cell>
          <cell r="K1073">
            <v>1.7000000000000001E-2</v>
          </cell>
          <cell r="L1073">
            <v>2003</v>
          </cell>
          <cell r="M1073" t="str">
            <v>No Trade</v>
          </cell>
          <cell r="N1073" t="str">
            <v/>
          </cell>
          <cell r="O1073" t="str">
            <v/>
          </cell>
          <cell r="P1073" t="str">
            <v/>
          </cell>
        </row>
        <row r="1074">
          <cell r="A1074" t="str">
            <v>OH</v>
          </cell>
          <cell r="B1074">
            <v>1</v>
          </cell>
          <cell r="C1074">
            <v>3</v>
          </cell>
          <cell r="D1074" t="str">
            <v>C</v>
          </cell>
          <cell r="E1074">
            <v>0.75</v>
          </cell>
          <cell r="F1074">
            <v>37616</v>
          </cell>
          <cell r="G1074">
            <v>2.8199999999999999E-2</v>
          </cell>
          <cell r="H1074">
            <v>2.3E-2</v>
          </cell>
          <cell r="I1074" t="str">
            <v>9         51   .</v>
          </cell>
          <cell r="J1074">
            <v>260</v>
          </cell>
          <cell r="K1074">
            <v>2.5999999999999999E-2</v>
          </cell>
          <cell r="L1074">
            <v>2003</v>
          </cell>
          <cell r="M1074" t="str">
            <v>No Trade</v>
          </cell>
          <cell r="N1074" t="str">
            <v/>
          </cell>
          <cell r="O1074" t="str">
            <v/>
          </cell>
          <cell r="P1074" t="str">
            <v/>
          </cell>
        </row>
        <row r="1075">
          <cell r="A1075" t="str">
            <v>OH</v>
          </cell>
          <cell r="B1075">
            <v>1</v>
          </cell>
          <cell r="C1075">
            <v>3</v>
          </cell>
          <cell r="D1075" t="str">
            <v>P</v>
          </cell>
          <cell r="E1075">
            <v>0.75</v>
          </cell>
          <cell r="F1075">
            <v>37616</v>
          </cell>
          <cell r="G1075">
            <v>2.1999999999999999E-2</v>
          </cell>
          <cell r="H1075">
            <v>2.8000000000000001E-2</v>
          </cell>
          <cell r="I1075" t="str">
            <v>5         55   .</v>
          </cell>
          <cell r="J1075">
            <v>200</v>
          </cell>
          <cell r="K1075">
            <v>0.02</v>
          </cell>
          <cell r="L1075">
            <v>2003</v>
          </cell>
          <cell r="M1075" t="str">
            <v>No Trade</v>
          </cell>
          <cell r="N1075" t="str">
            <v/>
          </cell>
          <cell r="O1075" t="str">
            <v/>
          </cell>
          <cell r="P1075" t="str">
            <v/>
          </cell>
        </row>
        <row r="1076">
          <cell r="A1076" t="str">
            <v>OH</v>
          </cell>
          <cell r="B1076">
            <v>1</v>
          </cell>
          <cell r="C1076">
            <v>3</v>
          </cell>
          <cell r="D1076" t="str">
            <v>C</v>
          </cell>
          <cell r="E1076">
            <v>0.76</v>
          </cell>
          <cell r="F1076">
            <v>37616</v>
          </cell>
          <cell r="G1076">
            <v>2.3300000000000001E-2</v>
          </cell>
          <cell r="H1076">
            <v>1.9E-2</v>
          </cell>
          <cell r="I1076" t="str">
            <v>7        159   .</v>
          </cell>
          <cell r="J1076">
            <v>260</v>
          </cell>
          <cell r="K1076">
            <v>1.7999999999999999E-2</v>
          </cell>
          <cell r="L1076">
            <v>2003</v>
          </cell>
          <cell r="M1076" t="str">
            <v>No Trade</v>
          </cell>
          <cell r="N1076" t="str">
            <v/>
          </cell>
          <cell r="O1076" t="str">
            <v/>
          </cell>
          <cell r="P1076" t="str">
            <v/>
          </cell>
        </row>
        <row r="1077">
          <cell r="A1077" t="str">
            <v>OH</v>
          </cell>
          <cell r="B1077">
            <v>1</v>
          </cell>
          <cell r="C1077">
            <v>3</v>
          </cell>
          <cell r="D1077" t="str">
            <v>P</v>
          </cell>
          <cell r="E1077">
            <v>0.76</v>
          </cell>
          <cell r="F1077">
            <v>37616</v>
          </cell>
          <cell r="G1077">
            <v>2.7099999999999999E-2</v>
          </cell>
          <cell r="H1077">
            <v>3.4000000000000002E-2</v>
          </cell>
          <cell r="I1077" t="str">
            <v>3        131   .</v>
          </cell>
          <cell r="J1077">
            <v>0</v>
          </cell>
          <cell r="K1077">
            <v>0</v>
          </cell>
          <cell r="L1077">
            <v>2003</v>
          </cell>
          <cell r="M1077" t="str">
            <v>No Trade</v>
          </cell>
          <cell r="N1077" t="str">
            <v/>
          </cell>
          <cell r="O1077" t="str">
            <v/>
          </cell>
          <cell r="P1077" t="str">
            <v/>
          </cell>
        </row>
        <row r="1078">
          <cell r="A1078" t="str">
            <v>OH</v>
          </cell>
          <cell r="B1078">
            <v>1</v>
          </cell>
          <cell r="C1078">
            <v>3</v>
          </cell>
          <cell r="D1078" t="str">
            <v>C</v>
          </cell>
          <cell r="E1078">
            <v>0.77</v>
          </cell>
          <cell r="F1078">
            <v>37616</v>
          </cell>
          <cell r="G1078">
            <v>1.9099999999999999E-2</v>
          </cell>
          <cell r="H1078">
            <v>1.6E-2</v>
          </cell>
          <cell r="I1078" t="str">
            <v>0          8   .</v>
          </cell>
          <cell r="J1078">
            <v>180</v>
          </cell>
          <cell r="K1078">
            <v>1.55E-2</v>
          </cell>
          <cell r="L1078">
            <v>2003</v>
          </cell>
          <cell r="M1078" t="str">
            <v>No Trade</v>
          </cell>
          <cell r="N1078" t="str">
            <v/>
          </cell>
          <cell r="O1078" t="str">
            <v/>
          </cell>
          <cell r="P1078" t="str">
            <v/>
          </cell>
        </row>
        <row r="1079">
          <cell r="A1079" t="str">
            <v>OH</v>
          </cell>
          <cell r="B1079">
            <v>1</v>
          </cell>
          <cell r="C1079">
            <v>3</v>
          </cell>
          <cell r="D1079" t="str">
            <v>P</v>
          </cell>
          <cell r="E1079">
            <v>0.77</v>
          </cell>
          <cell r="F1079">
            <v>37616</v>
          </cell>
          <cell r="G1079">
            <v>3.2899999999999999E-2</v>
          </cell>
          <cell r="H1079">
            <v>0.04</v>
          </cell>
          <cell r="I1079" t="str">
            <v>5          0   .</v>
          </cell>
          <cell r="J1079">
            <v>0</v>
          </cell>
          <cell r="K1079">
            <v>0</v>
          </cell>
          <cell r="L1079">
            <v>2003</v>
          </cell>
          <cell r="M1079" t="str">
            <v>No Trade</v>
          </cell>
          <cell r="N1079" t="str">
            <v/>
          </cell>
          <cell r="O1079" t="str">
            <v/>
          </cell>
          <cell r="P1079" t="str">
            <v/>
          </cell>
        </row>
        <row r="1080">
          <cell r="A1080" t="str">
            <v>OH</v>
          </cell>
          <cell r="B1080">
            <v>1</v>
          </cell>
          <cell r="C1080">
            <v>3</v>
          </cell>
          <cell r="D1080" t="str">
            <v>C</v>
          </cell>
          <cell r="E1080">
            <v>0.78</v>
          </cell>
          <cell r="F1080">
            <v>37616</v>
          </cell>
          <cell r="G1080">
            <v>1.54E-2</v>
          </cell>
          <cell r="H1080">
            <v>1.2E-2</v>
          </cell>
          <cell r="I1080" t="str">
            <v>9         15   .</v>
          </cell>
          <cell r="J1080">
            <v>130</v>
          </cell>
          <cell r="K1080">
            <v>1.2E-2</v>
          </cell>
          <cell r="L1080">
            <v>2003</v>
          </cell>
          <cell r="M1080" t="str">
            <v>No Trade</v>
          </cell>
          <cell r="N1080" t="str">
            <v/>
          </cell>
          <cell r="O1080" t="str">
            <v/>
          </cell>
          <cell r="P1080" t="str">
            <v/>
          </cell>
        </row>
        <row r="1081">
          <cell r="A1081" t="str">
            <v>OH</v>
          </cell>
          <cell r="B1081">
            <v>1</v>
          </cell>
          <cell r="C1081">
            <v>3</v>
          </cell>
          <cell r="D1081" t="str">
            <v>P</v>
          </cell>
          <cell r="E1081">
            <v>0.78</v>
          </cell>
          <cell r="F1081">
            <v>37616</v>
          </cell>
          <cell r="G1081">
            <v>3.9100000000000003E-2</v>
          </cell>
          <cell r="H1081">
            <v>4.7E-2</v>
          </cell>
          <cell r="I1081" t="str">
            <v>4          2   .</v>
          </cell>
          <cell r="J1081">
            <v>0</v>
          </cell>
          <cell r="K1081">
            <v>0</v>
          </cell>
          <cell r="L1081">
            <v>2003</v>
          </cell>
          <cell r="M1081" t="str">
            <v>No Trade</v>
          </cell>
          <cell r="N1081" t="str">
            <v/>
          </cell>
          <cell r="O1081" t="str">
            <v/>
          </cell>
          <cell r="P1081" t="str">
            <v/>
          </cell>
        </row>
        <row r="1082">
          <cell r="A1082" t="str">
            <v>OH</v>
          </cell>
          <cell r="B1082">
            <v>1</v>
          </cell>
          <cell r="C1082">
            <v>3</v>
          </cell>
          <cell r="D1082" t="str">
            <v>C</v>
          </cell>
          <cell r="E1082">
            <v>0.79</v>
          </cell>
          <cell r="F1082">
            <v>37616</v>
          </cell>
          <cell r="G1082">
            <v>1.23E-2</v>
          </cell>
          <cell r="H1082">
            <v>0.01</v>
          </cell>
          <cell r="I1082" t="str">
            <v>3         39   .</v>
          </cell>
          <cell r="J1082">
            <v>110</v>
          </cell>
          <cell r="K1082">
            <v>8.0000000000000002E-3</v>
          </cell>
          <cell r="L1082">
            <v>2003</v>
          </cell>
          <cell r="M1082" t="str">
            <v>No Trade</v>
          </cell>
          <cell r="N1082" t="str">
            <v/>
          </cell>
          <cell r="O1082" t="str">
            <v/>
          </cell>
          <cell r="P1082" t="str">
            <v/>
          </cell>
        </row>
        <row r="1083">
          <cell r="A1083" t="str">
            <v>OH</v>
          </cell>
          <cell r="B1083">
            <v>1</v>
          </cell>
          <cell r="C1083">
            <v>3</v>
          </cell>
          <cell r="D1083" t="str">
            <v>P</v>
          </cell>
          <cell r="E1083">
            <v>0.79</v>
          </cell>
          <cell r="F1083">
            <v>37616</v>
          </cell>
          <cell r="G1083">
            <v>4.5999999999999999E-2</v>
          </cell>
          <cell r="H1083">
            <v>5.3999999999999999E-2</v>
          </cell>
          <cell r="I1083" t="str">
            <v>8          0   .</v>
          </cell>
          <cell r="J1083">
            <v>0</v>
          </cell>
          <cell r="K1083">
            <v>0</v>
          </cell>
          <cell r="L1083">
            <v>2003</v>
          </cell>
          <cell r="M1083" t="str">
            <v>No Trade</v>
          </cell>
          <cell r="N1083" t="str">
            <v/>
          </cell>
          <cell r="O1083" t="str">
            <v/>
          </cell>
          <cell r="P1083" t="str">
            <v/>
          </cell>
        </row>
        <row r="1084">
          <cell r="A1084" t="str">
            <v>OH</v>
          </cell>
          <cell r="B1084">
            <v>1</v>
          </cell>
          <cell r="C1084">
            <v>3</v>
          </cell>
          <cell r="D1084" t="str">
            <v>C</v>
          </cell>
          <cell r="E1084">
            <v>0.8</v>
          </cell>
          <cell r="F1084">
            <v>37616</v>
          </cell>
          <cell r="G1084">
            <v>9.7000000000000003E-3</v>
          </cell>
          <cell r="H1084">
            <v>8.0000000000000002E-3</v>
          </cell>
          <cell r="I1084" t="str">
            <v>1         43   .</v>
          </cell>
          <cell r="J1084">
            <v>100</v>
          </cell>
          <cell r="K1084">
            <v>7.4999999999999997E-3</v>
          </cell>
          <cell r="L1084">
            <v>2003</v>
          </cell>
          <cell r="M1084" t="str">
            <v>No Trade</v>
          </cell>
          <cell r="N1084" t="str">
            <v/>
          </cell>
          <cell r="O1084" t="str">
            <v/>
          </cell>
          <cell r="P1084" t="str">
            <v/>
          </cell>
        </row>
        <row r="1085">
          <cell r="A1085" t="str">
            <v>OH</v>
          </cell>
          <cell r="B1085">
            <v>1</v>
          </cell>
          <cell r="C1085">
            <v>3</v>
          </cell>
          <cell r="D1085" t="str">
            <v>P</v>
          </cell>
          <cell r="E1085">
            <v>0.8</v>
          </cell>
          <cell r="F1085">
            <v>37616</v>
          </cell>
          <cell r="G1085">
            <v>5.3400000000000003E-2</v>
          </cell>
          <cell r="H1085">
            <v>6.2E-2</v>
          </cell>
          <cell r="I1085" t="str">
            <v>5          0   .</v>
          </cell>
          <cell r="J1085">
            <v>0</v>
          </cell>
          <cell r="K1085">
            <v>0</v>
          </cell>
          <cell r="L1085">
            <v>2003</v>
          </cell>
          <cell r="M1085" t="str">
            <v>No Trade</v>
          </cell>
          <cell r="N1085" t="str">
            <v/>
          </cell>
          <cell r="O1085" t="str">
            <v/>
          </cell>
          <cell r="P1085" t="str">
            <v/>
          </cell>
        </row>
        <row r="1086">
          <cell r="A1086" t="str">
            <v>OH</v>
          </cell>
          <cell r="B1086">
            <v>1</v>
          </cell>
          <cell r="C1086">
            <v>3</v>
          </cell>
          <cell r="D1086" t="str">
            <v>C</v>
          </cell>
          <cell r="E1086">
            <v>0.81</v>
          </cell>
          <cell r="F1086">
            <v>37616</v>
          </cell>
          <cell r="G1086">
            <v>7.4999999999999997E-3</v>
          </cell>
          <cell r="H1086">
            <v>6.0000000000000001E-3</v>
          </cell>
          <cell r="I1086" t="str">
            <v>3         22   .</v>
          </cell>
          <cell r="J1086">
            <v>60</v>
          </cell>
          <cell r="K1086">
            <v>5.4999999999999997E-3</v>
          </cell>
          <cell r="L1086">
            <v>2003</v>
          </cell>
          <cell r="M1086" t="str">
            <v>No Trade</v>
          </cell>
          <cell r="N1086" t="str">
            <v/>
          </cell>
          <cell r="O1086" t="str">
            <v/>
          </cell>
          <cell r="P1086" t="str">
            <v/>
          </cell>
        </row>
        <row r="1087">
          <cell r="A1087" t="str">
            <v>OH</v>
          </cell>
          <cell r="B1087">
            <v>1</v>
          </cell>
          <cell r="C1087">
            <v>3</v>
          </cell>
          <cell r="D1087" t="str">
            <v>P</v>
          </cell>
          <cell r="E1087">
            <v>0.81</v>
          </cell>
          <cell r="F1087">
            <v>37616</v>
          </cell>
          <cell r="G1087">
            <v>6.1199999999999997E-2</v>
          </cell>
          <cell r="H1087">
            <v>7.0000000000000007E-2</v>
          </cell>
          <cell r="I1087" t="str">
            <v>7          0   .</v>
          </cell>
          <cell r="J1087">
            <v>0</v>
          </cell>
          <cell r="K1087">
            <v>0</v>
          </cell>
          <cell r="L1087">
            <v>2003</v>
          </cell>
          <cell r="M1087" t="str">
            <v>No Trade</v>
          </cell>
          <cell r="N1087" t="str">
            <v/>
          </cell>
          <cell r="O1087" t="str">
            <v/>
          </cell>
          <cell r="P1087" t="str">
            <v/>
          </cell>
        </row>
        <row r="1088">
          <cell r="A1088" t="str">
            <v>OH</v>
          </cell>
          <cell r="B1088">
            <v>1</v>
          </cell>
          <cell r="C1088">
            <v>3</v>
          </cell>
          <cell r="D1088" t="str">
            <v>C</v>
          </cell>
          <cell r="E1088">
            <v>0.82</v>
          </cell>
          <cell r="F1088">
            <v>37616</v>
          </cell>
          <cell r="G1088">
            <v>5.7999999999999996E-3</v>
          </cell>
          <cell r="H1088">
            <v>4.0000000000000001E-3</v>
          </cell>
          <cell r="I1088" t="str">
            <v>5        134   .</v>
          </cell>
          <cell r="J1088">
            <v>50</v>
          </cell>
          <cell r="K1088">
            <v>4.4999999999999997E-3</v>
          </cell>
          <cell r="L1088">
            <v>2003</v>
          </cell>
          <cell r="M1088" t="str">
            <v>No Trade</v>
          </cell>
          <cell r="N1088" t="str">
            <v/>
          </cell>
          <cell r="O1088" t="str">
            <v/>
          </cell>
          <cell r="P1088" t="str">
            <v/>
          </cell>
        </row>
        <row r="1089">
          <cell r="A1089" t="str">
            <v>OH</v>
          </cell>
          <cell r="B1089">
            <v>1</v>
          </cell>
          <cell r="C1089">
            <v>3</v>
          </cell>
          <cell r="D1089" t="str">
            <v>P</v>
          </cell>
          <cell r="E1089">
            <v>0.82</v>
          </cell>
          <cell r="F1089">
            <v>37616</v>
          </cell>
          <cell r="G1089">
            <v>6.9400000000000003E-2</v>
          </cell>
          <cell r="H1089">
            <v>7.9000000000000001E-2</v>
          </cell>
          <cell r="I1089" t="str">
            <v>3          0   .</v>
          </cell>
          <cell r="J1089">
            <v>0</v>
          </cell>
          <cell r="K1089">
            <v>0</v>
          </cell>
          <cell r="L1089">
            <v>2003</v>
          </cell>
          <cell r="M1089" t="str">
            <v>No Trade</v>
          </cell>
          <cell r="N1089" t="str">
            <v/>
          </cell>
          <cell r="O1089" t="str">
            <v/>
          </cell>
          <cell r="P1089" t="str">
            <v/>
          </cell>
        </row>
        <row r="1090">
          <cell r="A1090" t="str">
            <v>OH</v>
          </cell>
          <cell r="B1090">
            <v>1</v>
          </cell>
          <cell r="C1090">
            <v>3</v>
          </cell>
          <cell r="D1090" t="str">
            <v>C</v>
          </cell>
          <cell r="E1090">
            <v>0.83</v>
          </cell>
          <cell r="F1090">
            <v>37616</v>
          </cell>
          <cell r="G1090">
            <v>4.4000000000000003E-3</v>
          </cell>
          <cell r="H1090">
            <v>3.0000000000000001E-3</v>
          </cell>
          <cell r="I1090" t="str">
            <v>7          0   .</v>
          </cell>
          <cell r="J1090">
            <v>0</v>
          </cell>
          <cell r="K1090">
            <v>0</v>
          </cell>
          <cell r="L1090">
            <v>2003</v>
          </cell>
          <cell r="M1090" t="str">
            <v>No Trade</v>
          </cell>
          <cell r="N1090" t="str">
            <v/>
          </cell>
          <cell r="O1090" t="str">
            <v/>
          </cell>
          <cell r="P1090" t="str">
            <v/>
          </cell>
        </row>
        <row r="1091">
          <cell r="A1091" t="str">
            <v>OH</v>
          </cell>
          <cell r="B1091">
            <v>1</v>
          </cell>
          <cell r="C1091">
            <v>3</v>
          </cell>
          <cell r="D1091" t="str">
            <v>C</v>
          </cell>
          <cell r="E1091">
            <v>0.84</v>
          </cell>
          <cell r="F1091">
            <v>37616</v>
          </cell>
          <cell r="G1091">
            <v>3.3E-3</v>
          </cell>
          <cell r="H1091">
            <v>2E-3</v>
          </cell>
          <cell r="I1091" t="str">
            <v>8          0   .</v>
          </cell>
          <cell r="J1091">
            <v>0</v>
          </cell>
          <cell r="K1091">
            <v>0</v>
          </cell>
          <cell r="L1091">
            <v>2003</v>
          </cell>
          <cell r="M1091" t="str">
            <v>No Trade</v>
          </cell>
          <cell r="N1091" t="str">
            <v/>
          </cell>
          <cell r="O1091" t="str">
            <v/>
          </cell>
          <cell r="P1091" t="str">
            <v/>
          </cell>
        </row>
        <row r="1092">
          <cell r="A1092" t="str">
            <v>OH</v>
          </cell>
          <cell r="B1092">
            <v>1</v>
          </cell>
          <cell r="C1092">
            <v>3</v>
          </cell>
          <cell r="D1092" t="str">
            <v>C</v>
          </cell>
          <cell r="E1092">
            <v>0.85</v>
          </cell>
          <cell r="F1092">
            <v>37616</v>
          </cell>
          <cell r="G1092">
            <v>2.3999999999999998E-3</v>
          </cell>
          <cell r="H1092">
            <v>2E-3</v>
          </cell>
          <cell r="I1092" t="str">
            <v>1         70   .</v>
          </cell>
          <cell r="J1092">
            <v>0</v>
          </cell>
          <cell r="K1092">
            <v>0</v>
          </cell>
          <cell r="L1092">
            <v>2003</v>
          </cell>
          <cell r="M1092" t="str">
            <v>No Trade</v>
          </cell>
          <cell r="N1092" t="str">
            <v/>
          </cell>
          <cell r="O1092" t="str">
            <v/>
          </cell>
          <cell r="P1092" t="str">
            <v/>
          </cell>
        </row>
        <row r="1093">
          <cell r="A1093" t="str">
            <v>OH</v>
          </cell>
          <cell r="B1093">
            <v>1</v>
          </cell>
          <cell r="C1093">
            <v>3</v>
          </cell>
          <cell r="D1093" t="str">
            <v>C</v>
          </cell>
          <cell r="E1093">
            <v>0.86</v>
          </cell>
          <cell r="F1093">
            <v>37616</v>
          </cell>
          <cell r="G1093">
            <v>1.8E-3</v>
          </cell>
          <cell r="H1093">
            <v>1E-3</v>
          </cell>
          <cell r="I1093" t="str">
            <v>5          6   .</v>
          </cell>
          <cell r="J1093">
            <v>0</v>
          </cell>
          <cell r="K1093">
            <v>0</v>
          </cell>
          <cell r="L1093">
            <v>2003</v>
          </cell>
          <cell r="M1093" t="str">
            <v>No Trade</v>
          </cell>
          <cell r="N1093" t="str">
            <v/>
          </cell>
          <cell r="O1093" t="str">
            <v/>
          </cell>
          <cell r="P1093" t="str">
            <v/>
          </cell>
        </row>
        <row r="1094">
          <cell r="A1094" t="str">
            <v>OH</v>
          </cell>
          <cell r="B1094">
            <v>1</v>
          </cell>
          <cell r="C1094">
            <v>3</v>
          </cell>
          <cell r="D1094" t="str">
            <v>C</v>
          </cell>
          <cell r="E1094">
            <v>0.87</v>
          </cell>
          <cell r="F1094">
            <v>37616</v>
          </cell>
          <cell r="G1094">
            <v>1.2999999999999999E-3</v>
          </cell>
          <cell r="H1094">
            <v>1E-3</v>
          </cell>
          <cell r="I1094" t="str">
            <v>1          0   .</v>
          </cell>
          <cell r="J1094">
            <v>0</v>
          </cell>
          <cell r="K1094">
            <v>0</v>
          </cell>
          <cell r="L1094">
            <v>2003</v>
          </cell>
          <cell r="M1094" t="str">
            <v>No Trade</v>
          </cell>
          <cell r="N1094" t="str">
            <v/>
          </cell>
          <cell r="O1094" t="str">
            <v/>
          </cell>
          <cell r="P1094" t="str">
            <v/>
          </cell>
        </row>
        <row r="1095">
          <cell r="A1095" t="str">
            <v>OH</v>
          </cell>
          <cell r="B1095">
            <v>1</v>
          </cell>
          <cell r="C1095">
            <v>3</v>
          </cell>
          <cell r="D1095" t="str">
            <v>P</v>
          </cell>
          <cell r="E1095">
            <v>0.87</v>
          </cell>
          <cell r="F1095">
            <v>37616</v>
          </cell>
          <cell r="G1095">
            <v>0.1149</v>
          </cell>
          <cell r="H1095">
            <v>0.125</v>
          </cell>
          <cell r="I1095" t="str">
            <v>4          0   .</v>
          </cell>
          <cell r="J1095">
            <v>0</v>
          </cell>
          <cell r="K1095">
            <v>0</v>
          </cell>
          <cell r="L1095">
            <v>2003</v>
          </cell>
          <cell r="M1095" t="str">
            <v>No Trade</v>
          </cell>
          <cell r="N1095" t="str">
            <v/>
          </cell>
          <cell r="O1095" t="str">
            <v/>
          </cell>
          <cell r="P1095" t="str">
            <v/>
          </cell>
        </row>
        <row r="1096">
          <cell r="A1096" t="str">
            <v>OH</v>
          </cell>
          <cell r="B1096">
            <v>1</v>
          </cell>
          <cell r="C1096">
            <v>3</v>
          </cell>
          <cell r="D1096" t="str">
            <v>C</v>
          </cell>
          <cell r="E1096">
            <v>0.88</v>
          </cell>
          <cell r="F1096">
            <v>37616</v>
          </cell>
          <cell r="G1096">
            <v>8.9999999999999998E-4</v>
          </cell>
          <cell r="H1096">
            <v>0</v>
          </cell>
          <cell r="I1096" t="str">
            <v>8          0   .</v>
          </cell>
          <cell r="J1096">
            <v>0</v>
          </cell>
          <cell r="K1096">
            <v>0</v>
          </cell>
          <cell r="L1096">
            <v>2003</v>
          </cell>
          <cell r="M1096" t="str">
            <v>No Trade</v>
          </cell>
          <cell r="N1096" t="str">
            <v/>
          </cell>
          <cell r="O1096" t="str">
            <v/>
          </cell>
          <cell r="P1096" t="str">
            <v/>
          </cell>
        </row>
        <row r="1097">
          <cell r="A1097" t="str">
            <v>OH</v>
          </cell>
          <cell r="B1097">
            <v>1</v>
          </cell>
          <cell r="C1097">
            <v>3</v>
          </cell>
          <cell r="D1097" t="str">
            <v>P</v>
          </cell>
          <cell r="E1097">
            <v>0.88</v>
          </cell>
          <cell r="F1097">
            <v>37616</v>
          </cell>
          <cell r="G1097">
            <v>0</v>
          </cell>
          <cell r="H1097">
            <v>0</v>
          </cell>
          <cell r="I1097" t="str">
            <v>0          0   .</v>
          </cell>
          <cell r="J1097">
            <v>0</v>
          </cell>
          <cell r="K1097">
            <v>0</v>
          </cell>
          <cell r="L1097">
            <v>2003</v>
          </cell>
          <cell r="M1097" t="str">
            <v>No Trade</v>
          </cell>
          <cell r="N1097" t="str">
            <v/>
          </cell>
          <cell r="O1097" t="str">
            <v/>
          </cell>
          <cell r="P1097" t="str">
            <v/>
          </cell>
        </row>
        <row r="1098">
          <cell r="A1098" t="str">
            <v>OH</v>
          </cell>
          <cell r="B1098">
            <v>1</v>
          </cell>
          <cell r="C1098">
            <v>3</v>
          </cell>
          <cell r="D1098" t="str">
            <v>C</v>
          </cell>
          <cell r="E1098">
            <v>0.89</v>
          </cell>
          <cell r="F1098">
            <v>37616</v>
          </cell>
          <cell r="G1098">
            <v>6.9999999999999999E-4</v>
          </cell>
          <cell r="H1098">
            <v>0</v>
          </cell>
          <cell r="I1098" t="str">
            <v>6          0   .</v>
          </cell>
          <cell r="J1098">
            <v>0</v>
          </cell>
          <cell r="K1098">
            <v>0</v>
          </cell>
          <cell r="L1098">
            <v>2003</v>
          </cell>
          <cell r="M1098" t="str">
            <v>No Trade</v>
          </cell>
          <cell r="N1098" t="str">
            <v/>
          </cell>
          <cell r="O1098" t="str">
            <v/>
          </cell>
          <cell r="P1098" t="str">
            <v/>
          </cell>
        </row>
        <row r="1099">
          <cell r="A1099" t="str">
            <v>OH</v>
          </cell>
          <cell r="B1099">
            <v>1</v>
          </cell>
          <cell r="C1099">
            <v>3</v>
          </cell>
          <cell r="D1099" t="str">
            <v>C</v>
          </cell>
          <cell r="E1099">
            <v>0.9</v>
          </cell>
          <cell r="F1099">
            <v>37616</v>
          </cell>
          <cell r="G1099">
            <v>5.0000000000000001E-4</v>
          </cell>
          <cell r="H1099">
            <v>0</v>
          </cell>
          <cell r="I1099" t="str">
            <v>5         18   .</v>
          </cell>
          <cell r="J1099">
            <v>8</v>
          </cell>
          <cell r="K1099">
            <v>8.0000000000000004E-4</v>
          </cell>
          <cell r="L1099">
            <v>2003</v>
          </cell>
          <cell r="M1099" t="str">
            <v>No Trade</v>
          </cell>
          <cell r="N1099" t="str">
            <v/>
          </cell>
          <cell r="O1099" t="str">
            <v/>
          </cell>
          <cell r="P1099" t="str">
            <v/>
          </cell>
        </row>
        <row r="1100">
          <cell r="A1100" t="str">
            <v>OH</v>
          </cell>
          <cell r="B1100">
            <v>1</v>
          </cell>
          <cell r="C1100">
            <v>3</v>
          </cell>
          <cell r="D1100" t="str">
            <v>C</v>
          </cell>
          <cell r="E1100">
            <v>0.91</v>
          </cell>
          <cell r="F1100">
            <v>37616</v>
          </cell>
          <cell r="G1100">
            <v>2.9999999999999997E-4</v>
          </cell>
          <cell r="H1100">
            <v>0</v>
          </cell>
          <cell r="I1100" t="str">
            <v>3          0   .</v>
          </cell>
          <cell r="J1100">
            <v>0</v>
          </cell>
          <cell r="K1100">
            <v>0</v>
          </cell>
          <cell r="L1100">
            <v>2003</v>
          </cell>
          <cell r="M1100" t="str">
            <v>No Trade</v>
          </cell>
          <cell r="N1100" t="str">
            <v/>
          </cell>
          <cell r="O1100" t="str">
            <v/>
          </cell>
          <cell r="P1100" t="str">
            <v/>
          </cell>
        </row>
        <row r="1101">
          <cell r="A1101" t="str">
            <v>OH</v>
          </cell>
          <cell r="B1101">
            <v>1</v>
          </cell>
          <cell r="C1101">
            <v>3</v>
          </cell>
          <cell r="D1101" t="str">
            <v>C</v>
          </cell>
          <cell r="E1101">
            <v>0.92</v>
          </cell>
          <cell r="F1101">
            <v>37616</v>
          </cell>
          <cell r="G1101">
            <v>2.0000000000000001E-4</v>
          </cell>
          <cell r="H1101">
            <v>0</v>
          </cell>
          <cell r="I1101" t="str">
            <v>2          0   .</v>
          </cell>
          <cell r="J1101">
            <v>0</v>
          </cell>
          <cell r="K1101">
            <v>0</v>
          </cell>
          <cell r="L1101">
            <v>2003</v>
          </cell>
          <cell r="M1101" t="str">
            <v>No Trade</v>
          </cell>
          <cell r="N1101" t="str">
            <v/>
          </cell>
          <cell r="O1101" t="str">
            <v/>
          </cell>
          <cell r="P1101" t="str">
            <v/>
          </cell>
        </row>
        <row r="1102">
          <cell r="A1102" t="str">
            <v>OH</v>
          </cell>
          <cell r="B1102">
            <v>1</v>
          </cell>
          <cell r="C1102">
            <v>3</v>
          </cell>
          <cell r="D1102" t="str">
            <v>C</v>
          </cell>
          <cell r="E1102">
            <v>0.93</v>
          </cell>
          <cell r="F1102">
            <v>37616</v>
          </cell>
          <cell r="G1102">
            <v>1E-4</v>
          </cell>
          <cell r="H1102">
            <v>0</v>
          </cell>
          <cell r="I1102" t="str">
            <v>1          0   .</v>
          </cell>
          <cell r="J1102">
            <v>0</v>
          </cell>
          <cell r="K1102">
            <v>0</v>
          </cell>
          <cell r="L1102">
            <v>2003</v>
          </cell>
          <cell r="M1102" t="str">
            <v>No Trade</v>
          </cell>
          <cell r="N1102" t="str">
            <v/>
          </cell>
          <cell r="O1102" t="str">
            <v/>
          </cell>
          <cell r="P1102" t="str">
            <v/>
          </cell>
        </row>
        <row r="1103">
          <cell r="A1103" t="str">
            <v>OH</v>
          </cell>
          <cell r="B1103">
            <v>1</v>
          </cell>
          <cell r="C1103">
            <v>3</v>
          </cell>
          <cell r="D1103" t="str">
            <v>C</v>
          </cell>
          <cell r="E1103">
            <v>0.94</v>
          </cell>
          <cell r="F1103">
            <v>37616</v>
          </cell>
          <cell r="G1103">
            <v>1E-4</v>
          </cell>
          <cell r="H1103">
            <v>0</v>
          </cell>
          <cell r="I1103" t="str">
            <v>1          0   .</v>
          </cell>
          <cell r="J1103">
            <v>0</v>
          </cell>
          <cell r="K1103">
            <v>0</v>
          </cell>
          <cell r="L1103">
            <v>2003</v>
          </cell>
          <cell r="M1103" t="str">
            <v>No Trade</v>
          </cell>
          <cell r="N1103" t="str">
            <v/>
          </cell>
          <cell r="O1103" t="str">
            <v/>
          </cell>
          <cell r="P1103" t="str">
            <v/>
          </cell>
        </row>
        <row r="1104">
          <cell r="A1104" t="str">
            <v>OH</v>
          </cell>
          <cell r="B1104">
            <v>1</v>
          </cell>
          <cell r="C1104">
            <v>3</v>
          </cell>
          <cell r="D1104" t="str">
            <v>C</v>
          </cell>
          <cell r="E1104">
            <v>0.95</v>
          </cell>
          <cell r="F1104">
            <v>37616</v>
          </cell>
          <cell r="G1104">
            <v>1E-4</v>
          </cell>
          <cell r="H1104">
            <v>0</v>
          </cell>
          <cell r="I1104" t="str">
            <v>1          0   .</v>
          </cell>
          <cell r="J1104">
            <v>0</v>
          </cell>
          <cell r="K1104">
            <v>0</v>
          </cell>
          <cell r="L1104">
            <v>2003</v>
          </cell>
          <cell r="M1104" t="str">
            <v>No Trade</v>
          </cell>
          <cell r="N1104" t="str">
            <v/>
          </cell>
          <cell r="O1104" t="str">
            <v/>
          </cell>
          <cell r="P1104" t="str">
            <v/>
          </cell>
        </row>
        <row r="1105">
          <cell r="A1105" t="str">
            <v>OH</v>
          </cell>
          <cell r="B1105">
            <v>1</v>
          </cell>
          <cell r="C1105">
            <v>3</v>
          </cell>
          <cell r="D1105" t="str">
            <v>C</v>
          </cell>
          <cell r="E1105">
            <v>0.96</v>
          </cell>
          <cell r="F1105">
            <v>37616</v>
          </cell>
          <cell r="G1105">
            <v>1E-4</v>
          </cell>
          <cell r="H1105">
            <v>0</v>
          </cell>
          <cell r="I1105" t="str">
            <v>1          0   .</v>
          </cell>
          <cell r="J1105">
            <v>0</v>
          </cell>
          <cell r="K1105">
            <v>0</v>
          </cell>
          <cell r="L1105">
            <v>2003</v>
          </cell>
          <cell r="M1105" t="str">
            <v>No Trade</v>
          </cell>
          <cell r="N1105" t="str">
            <v/>
          </cell>
          <cell r="O1105" t="str">
            <v/>
          </cell>
          <cell r="P1105" t="str">
            <v/>
          </cell>
        </row>
        <row r="1106">
          <cell r="A1106" t="str">
            <v>OH</v>
          </cell>
          <cell r="B1106">
            <v>1</v>
          </cell>
          <cell r="C1106">
            <v>3</v>
          </cell>
          <cell r="D1106" t="str">
            <v>C</v>
          </cell>
          <cell r="E1106">
            <v>0.97</v>
          </cell>
          <cell r="F1106">
            <v>37616</v>
          </cell>
          <cell r="G1106">
            <v>1E-4</v>
          </cell>
          <cell r="H1106">
            <v>0</v>
          </cell>
          <cell r="I1106" t="str">
            <v>1          0   .</v>
          </cell>
          <cell r="J1106">
            <v>0</v>
          </cell>
          <cell r="K1106">
            <v>0</v>
          </cell>
          <cell r="L1106">
            <v>2003</v>
          </cell>
          <cell r="M1106" t="str">
            <v>No Trade</v>
          </cell>
          <cell r="N1106" t="str">
            <v/>
          </cell>
          <cell r="O1106" t="str">
            <v/>
          </cell>
          <cell r="P1106" t="str">
            <v/>
          </cell>
        </row>
        <row r="1107">
          <cell r="A1107" t="str">
            <v>OH</v>
          </cell>
          <cell r="B1107">
            <v>1</v>
          </cell>
          <cell r="C1107">
            <v>3</v>
          </cell>
          <cell r="D1107" t="str">
            <v>C</v>
          </cell>
          <cell r="E1107">
            <v>0.98</v>
          </cell>
          <cell r="F1107">
            <v>37616</v>
          </cell>
          <cell r="G1107">
            <v>1E-4</v>
          </cell>
          <cell r="H1107">
            <v>0</v>
          </cell>
          <cell r="I1107" t="str">
            <v>1          0   .</v>
          </cell>
          <cell r="J1107">
            <v>0</v>
          </cell>
          <cell r="K1107">
            <v>0</v>
          </cell>
          <cell r="L1107">
            <v>2003</v>
          </cell>
          <cell r="M1107" t="str">
            <v>No Trade</v>
          </cell>
          <cell r="N1107" t="str">
            <v/>
          </cell>
          <cell r="O1107" t="str">
            <v/>
          </cell>
          <cell r="P1107" t="str">
            <v/>
          </cell>
        </row>
        <row r="1108">
          <cell r="A1108" t="str">
            <v>OH</v>
          </cell>
          <cell r="B1108">
            <v>1</v>
          </cell>
          <cell r="C1108">
            <v>3</v>
          </cell>
          <cell r="D1108" t="str">
            <v>C</v>
          </cell>
          <cell r="E1108">
            <v>0.99</v>
          </cell>
          <cell r="F1108">
            <v>37616</v>
          </cell>
          <cell r="G1108">
            <v>1E-4</v>
          </cell>
          <cell r="H1108">
            <v>0</v>
          </cell>
          <cell r="I1108" t="str">
            <v>1          0   .</v>
          </cell>
          <cell r="J1108">
            <v>0</v>
          </cell>
          <cell r="K1108">
            <v>0</v>
          </cell>
          <cell r="L1108">
            <v>2003</v>
          </cell>
          <cell r="M1108" t="str">
            <v>No Trade</v>
          </cell>
          <cell r="N1108" t="str">
            <v/>
          </cell>
          <cell r="O1108" t="str">
            <v/>
          </cell>
          <cell r="P1108" t="str">
            <v/>
          </cell>
        </row>
        <row r="1109">
          <cell r="A1109" t="str">
            <v>OH</v>
          </cell>
          <cell r="B1109">
            <v>1</v>
          </cell>
          <cell r="C1109">
            <v>3</v>
          </cell>
          <cell r="D1109" t="str">
            <v>C</v>
          </cell>
          <cell r="E1109">
            <v>1</v>
          </cell>
          <cell r="F1109">
            <v>37616</v>
          </cell>
          <cell r="G1109">
            <v>1E-4</v>
          </cell>
          <cell r="H1109">
            <v>0</v>
          </cell>
          <cell r="I1109" t="str">
            <v>1          0   .</v>
          </cell>
          <cell r="J1109">
            <v>0</v>
          </cell>
          <cell r="K1109">
            <v>0</v>
          </cell>
          <cell r="L1109">
            <v>2003</v>
          </cell>
          <cell r="M1109" t="str">
            <v>No Trade</v>
          </cell>
          <cell r="N1109" t="str">
            <v/>
          </cell>
          <cell r="O1109" t="str">
            <v/>
          </cell>
          <cell r="P1109" t="str">
            <v/>
          </cell>
        </row>
        <row r="1110">
          <cell r="A1110" t="str">
            <v>OH</v>
          </cell>
          <cell r="B1110">
            <v>1</v>
          </cell>
          <cell r="C1110">
            <v>3</v>
          </cell>
          <cell r="D1110" t="str">
            <v>C</v>
          </cell>
          <cell r="E1110">
            <v>1.1000000000000001</v>
          </cell>
          <cell r="F1110">
            <v>37616</v>
          </cell>
          <cell r="G1110">
            <v>1E-4</v>
          </cell>
          <cell r="H1110">
            <v>0</v>
          </cell>
          <cell r="I1110" t="str">
            <v>1          0   .</v>
          </cell>
          <cell r="J1110">
            <v>0</v>
          </cell>
          <cell r="K1110">
            <v>0</v>
          </cell>
          <cell r="L1110">
            <v>2003</v>
          </cell>
          <cell r="M1110" t="str">
            <v>No Trade</v>
          </cell>
          <cell r="N1110" t="str">
            <v/>
          </cell>
          <cell r="O1110" t="str">
            <v/>
          </cell>
          <cell r="P1110" t="str">
            <v/>
          </cell>
        </row>
        <row r="1111">
          <cell r="A1111" t="str">
            <v>OH</v>
          </cell>
          <cell r="B1111">
            <v>1</v>
          </cell>
          <cell r="C1111">
            <v>3</v>
          </cell>
          <cell r="D1111" t="str">
            <v>P</v>
          </cell>
          <cell r="E1111">
            <v>1.1000000000000001</v>
          </cell>
          <cell r="F1111">
            <v>37616</v>
          </cell>
          <cell r="G1111">
            <v>0.28410000000000002</v>
          </cell>
          <cell r="H1111">
            <v>0.28399999999999997</v>
          </cell>
          <cell r="I1111" t="str">
            <v>1          0   .</v>
          </cell>
          <cell r="J1111">
            <v>0</v>
          </cell>
          <cell r="K1111">
            <v>0</v>
          </cell>
          <cell r="L1111">
            <v>2003</v>
          </cell>
          <cell r="M1111" t="str">
            <v>No Trade</v>
          </cell>
          <cell r="N1111" t="str">
            <v/>
          </cell>
          <cell r="O1111" t="str">
            <v/>
          </cell>
          <cell r="P1111" t="str">
            <v/>
          </cell>
        </row>
        <row r="1112">
          <cell r="A1112" t="str">
            <v>OH</v>
          </cell>
          <cell r="B1112">
            <v>1</v>
          </cell>
          <cell r="C1112">
            <v>3</v>
          </cell>
          <cell r="D1112" t="str">
            <v>C</v>
          </cell>
          <cell r="E1112">
            <v>1.2</v>
          </cell>
          <cell r="F1112">
            <v>37616</v>
          </cell>
          <cell r="G1112">
            <v>1E-4</v>
          </cell>
          <cell r="H1112">
            <v>0</v>
          </cell>
          <cell r="I1112" t="str">
            <v>1          0   .</v>
          </cell>
          <cell r="J1112">
            <v>0</v>
          </cell>
          <cell r="K1112">
            <v>0</v>
          </cell>
          <cell r="L1112">
            <v>2003</v>
          </cell>
          <cell r="M1112" t="str">
            <v>No Trade</v>
          </cell>
          <cell r="N1112" t="str">
            <v/>
          </cell>
          <cell r="O1112" t="str">
            <v/>
          </cell>
          <cell r="P1112" t="str">
            <v/>
          </cell>
        </row>
        <row r="1113">
          <cell r="A1113" t="str">
            <v>OH</v>
          </cell>
          <cell r="B1113">
            <v>2</v>
          </cell>
          <cell r="C1113">
            <v>3</v>
          </cell>
          <cell r="D1113" t="str">
            <v>P</v>
          </cell>
          <cell r="E1113">
            <v>0.05</v>
          </cell>
          <cell r="F1113">
            <v>37649</v>
          </cell>
          <cell r="G1113">
            <v>0</v>
          </cell>
          <cell r="H1113">
            <v>0</v>
          </cell>
          <cell r="I1113" t="str">
            <v>0          0   .</v>
          </cell>
          <cell r="J1113">
            <v>0</v>
          </cell>
          <cell r="K1113">
            <v>0</v>
          </cell>
          <cell r="L1113">
            <v>2003</v>
          </cell>
          <cell r="M1113" t="str">
            <v>No Trade</v>
          </cell>
          <cell r="N1113" t="str">
            <v/>
          </cell>
          <cell r="O1113" t="str">
            <v/>
          </cell>
          <cell r="P1113" t="str">
            <v/>
          </cell>
        </row>
        <row r="1114">
          <cell r="A1114" t="str">
            <v>OH</v>
          </cell>
          <cell r="B1114">
            <v>2</v>
          </cell>
          <cell r="C1114">
            <v>3</v>
          </cell>
          <cell r="D1114" t="str">
            <v>P</v>
          </cell>
          <cell r="E1114">
            <v>0.49</v>
          </cell>
          <cell r="F1114">
            <v>37649</v>
          </cell>
          <cell r="G1114">
            <v>1E-4</v>
          </cell>
          <cell r="H1114">
            <v>0</v>
          </cell>
          <cell r="I1114" t="str">
            <v>1          0   .</v>
          </cell>
          <cell r="J1114">
            <v>0</v>
          </cell>
          <cell r="K1114">
            <v>0</v>
          </cell>
          <cell r="L1114">
            <v>2003</v>
          </cell>
          <cell r="M1114" t="str">
            <v>No Trade</v>
          </cell>
          <cell r="N1114" t="str">
            <v/>
          </cell>
          <cell r="O1114" t="str">
            <v/>
          </cell>
          <cell r="P1114" t="str">
            <v/>
          </cell>
        </row>
        <row r="1115">
          <cell r="A1115" t="str">
            <v>OH</v>
          </cell>
          <cell r="B1115">
            <v>2</v>
          </cell>
          <cell r="C1115">
            <v>3</v>
          </cell>
          <cell r="D1115" t="str">
            <v>P</v>
          </cell>
          <cell r="E1115">
            <v>0.5</v>
          </cell>
          <cell r="F1115">
            <v>37649</v>
          </cell>
          <cell r="G1115">
            <v>1E-4</v>
          </cell>
          <cell r="H1115">
            <v>0</v>
          </cell>
          <cell r="I1115" t="str">
            <v>1          0   .</v>
          </cell>
          <cell r="J1115">
            <v>0</v>
          </cell>
          <cell r="K1115">
            <v>0</v>
          </cell>
          <cell r="L1115">
            <v>2003</v>
          </cell>
          <cell r="M1115" t="str">
            <v>No Trade</v>
          </cell>
          <cell r="N1115" t="str">
            <v/>
          </cell>
          <cell r="O1115" t="str">
            <v/>
          </cell>
          <cell r="P1115" t="str">
            <v/>
          </cell>
        </row>
        <row r="1116">
          <cell r="A1116" t="str">
            <v>OH</v>
          </cell>
          <cell r="B1116">
            <v>2</v>
          </cell>
          <cell r="C1116">
            <v>3</v>
          </cell>
          <cell r="D1116" t="str">
            <v>C</v>
          </cell>
          <cell r="E1116">
            <v>0.52</v>
          </cell>
          <cell r="F1116">
            <v>37649</v>
          </cell>
          <cell r="G1116">
            <v>0.1235</v>
          </cell>
          <cell r="H1116">
            <v>0.123</v>
          </cell>
          <cell r="I1116" t="str">
            <v>5          0   .</v>
          </cell>
          <cell r="J1116">
            <v>0</v>
          </cell>
          <cell r="K1116">
            <v>0</v>
          </cell>
          <cell r="L1116">
            <v>2003</v>
          </cell>
          <cell r="M1116" t="str">
            <v>No Trade</v>
          </cell>
          <cell r="N1116" t="str">
            <v/>
          </cell>
          <cell r="O1116" t="str">
            <v/>
          </cell>
          <cell r="P1116" t="str">
            <v/>
          </cell>
        </row>
        <row r="1117">
          <cell r="A1117" t="str">
            <v>OH</v>
          </cell>
          <cell r="B1117">
            <v>2</v>
          </cell>
          <cell r="C1117">
            <v>3</v>
          </cell>
          <cell r="D1117" t="str">
            <v>P</v>
          </cell>
          <cell r="E1117">
            <v>0.52</v>
          </cell>
          <cell r="F1117">
            <v>37649</v>
          </cell>
          <cell r="G1117">
            <v>2.0000000000000001E-4</v>
          </cell>
          <cell r="H1117">
            <v>0</v>
          </cell>
          <cell r="I1117" t="str">
            <v>3          0   .</v>
          </cell>
          <cell r="J1117">
            <v>0</v>
          </cell>
          <cell r="K1117">
            <v>0</v>
          </cell>
          <cell r="L1117">
            <v>2003</v>
          </cell>
          <cell r="M1117" t="str">
            <v>No Trade</v>
          </cell>
          <cell r="N1117" t="str">
            <v/>
          </cell>
          <cell r="O1117" t="str">
            <v/>
          </cell>
          <cell r="P1117" t="str">
            <v/>
          </cell>
        </row>
        <row r="1118">
          <cell r="A1118" t="str">
            <v>OH</v>
          </cell>
          <cell r="B1118">
            <v>2</v>
          </cell>
          <cell r="C1118">
            <v>3</v>
          </cell>
          <cell r="D1118" t="str">
            <v>P</v>
          </cell>
          <cell r="E1118">
            <v>0.53</v>
          </cell>
          <cell r="F1118">
            <v>37649</v>
          </cell>
          <cell r="G1118">
            <v>2.0000000000000001E-4</v>
          </cell>
          <cell r="H1118">
            <v>0</v>
          </cell>
          <cell r="I1118" t="str">
            <v>4          0   .</v>
          </cell>
          <cell r="J1118">
            <v>0</v>
          </cell>
          <cell r="K1118">
            <v>0</v>
          </cell>
          <cell r="L1118">
            <v>2003</v>
          </cell>
          <cell r="M1118" t="str">
            <v>No Trade</v>
          </cell>
          <cell r="N1118" t="str">
            <v/>
          </cell>
          <cell r="O1118" t="str">
            <v/>
          </cell>
          <cell r="P1118" t="str">
            <v/>
          </cell>
        </row>
        <row r="1119">
          <cell r="A1119" t="str">
            <v>OH</v>
          </cell>
          <cell r="B1119">
            <v>2</v>
          </cell>
          <cell r="C1119">
            <v>3</v>
          </cell>
          <cell r="D1119" t="str">
            <v>P</v>
          </cell>
          <cell r="E1119">
            <v>0.54</v>
          </cell>
          <cell r="F1119">
            <v>37649</v>
          </cell>
          <cell r="G1119">
            <v>4.0000000000000002E-4</v>
          </cell>
          <cell r="H1119">
            <v>0</v>
          </cell>
          <cell r="I1119" t="str">
            <v>6          0   .</v>
          </cell>
          <cell r="J1119">
            <v>0</v>
          </cell>
          <cell r="K1119">
            <v>0</v>
          </cell>
          <cell r="L1119">
            <v>2003</v>
          </cell>
          <cell r="M1119" t="str">
            <v>No Trade</v>
          </cell>
          <cell r="N1119" t="str">
            <v/>
          </cell>
          <cell r="O1119" t="str">
            <v/>
          </cell>
          <cell r="P1119" t="str">
            <v/>
          </cell>
        </row>
        <row r="1120">
          <cell r="A1120" t="str">
            <v>OH</v>
          </cell>
          <cell r="B1120">
            <v>2</v>
          </cell>
          <cell r="C1120">
            <v>3</v>
          </cell>
          <cell r="D1120" t="str">
            <v>P</v>
          </cell>
          <cell r="E1120">
            <v>0.55000000000000004</v>
          </cell>
          <cell r="F1120">
            <v>37649</v>
          </cell>
          <cell r="G1120">
            <v>5.0000000000000001E-4</v>
          </cell>
          <cell r="H1120">
            <v>0</v>
          </cell>
          <cell r="I1120" t="str">
            <v>9          0   .</v>
          </cell>
          <cell r="J1120">
            <v>0</v>
          </cell>
          <cell r="K1120">
            <v>0</v>
          </cell>
          <cell r="L1120">
            <v>2003</v>
          </cell>
          <cell r="M1120" t="str">
            <v>No Trade</v>
          </cell>
          <cell r="N1120" t="str">
            <v/>
          </cell>
          <cell r="O1120" t="str">
            <v/>
          </cell>
          <cell r="P1120" t="str">
            <v/>
          </cell>
        </row>
        <row r="1121">
          <cell r="A1121" t="str">
            <v>OH</v>
          </cell>
          <cell r="B1121">
            <v>2</v>
          </cell>
          <cell r="C1121">
            <v>3</v>
          </cell>
          <cell r="D1121" t="str">
            <v>P</v>
          </cell>
          <cell r="E1121">
            <v>0.56000000000000005</v>
          </cell>
          <cell r="F1121">
            <v>37649</v>
          </cell>
          <cell r="G1121">
            <v>6.9999999999999999E-4</v>
          </cell>
          <cell r="H1121">
            <v>1E-3</v>
          </cell>
          <cell r="I1121" t="str">
            <v>2          0   .</v>
          </cell>
          <cell r="J1121">
            <v>0</v>
          </cell>
          <cell r="K1121">
            <v>0</v>
          </cell>
          <cell r="L1121">
            <v>2003</v>
          </cell>
          <cell r="M1121" t="str">
            <v>No Trade</v>
          </cell>
          <cell r="N1121" t="str">
            <v/>
          </cell>
          <cell r="O1121" t="str">
            <v/>
          </cell>
          <cell r="P1121" t="str">
            <v/>
          </cell>
        </row>
        <row r="1122">
          <cell r="A1122" t="str">
            <v>OH</v>
          </cell>
          <cell r="B1122">
            <v>2</v>
          </cell>
          <cell r="C1122">
            <v>3</v>
          </cell>
          <cell r="D1122" t="str">
            <v>P</v>
          </cell>
          <cell r="E1122">
            <v>0.56999999999999995</v>
          </cell>
          <cell r="F1122">
            <v>37649</v>
          </cell>
          <cell r="G1122">
            <v>1E-3</v>
          </cell>
          <cell r="H1122">
            <v>1E-3</v>
          </cell>
          <cell r="I1122" t="str">
            <v>7          0   .</v>
          </cell>
          <cell r="J1122">
            <v>0</v>
          </cell>
          <cell r="K1122">
            <v>0</v>
          </cell>
          <cell r="L1122">
            <v>2003</v>
          </cell>
          <cell r="M1122" t="str">
            <v>No Trade</v>
          </cell>
          <cell r="N1122" t="str">
            <v/>
          </cell>
          <cell r="O1122" t="str">
            <v/>
          </cell>
          <cell r="P1122" t="str">
            <v/>
          </cell>
        </row>
        <row r="1123">
          <cell r="A1123" t="str">
            <v>OH</v>
          </cell>
          <cell r="B1123">
            <v>2</v>
          </cell>
          <cell r="C1123">
            <v>3</v>
          </cell>
          <cell r="D1123" t="str">
            <v>C</v>
          </cell>
          <cell r="E1123">
            <v>0.57999999999999996</v>
          </cell>
          <cell r="F1123">
            <v>37649</v>
          </cell>
          <cell r="G1123">
            <v>0.1726</v>
          </cell>
          <cell r="H1123">
            <v>0.161</v>
          </cell>
          <cell r="I1123" t="str">
            <v>1          0   .</v>
          </cell>
          <cell r="J1123">
            <v>0</v>
          </cell>
          <cell r="K1123">
            <v>0</v>
          </cell>
          <cell r="L1123">
            <v>2003</v>
          </cell>
          <cell r="M1123" t="str">
            <v>No Trade</v>
          </cell>
          <cell r="N1123" t="str">
            <v/>
          </cell>
          <cell r="O1123" t="str">
            <v/>
          </cell>
          <cell r="P1123" t="str">
            <v/>
          </cell>
        </row>
        <row r="1124">
          <cell r="A1124" t="str">
            <v>OH</v>
          </cell>
          <cell r="B1124">
            <v>2</v>
          </cell>
          <cell r="C1124">
            <v>3</v>
          </cell>
          <cell r="D1124" t="str">
            <v>P</v>
          </cell>
          <cell r="E1124">
            <v>0.57999999999999996</v>
          </cell>
          <cell r="F1124">
            <v>37649</v>
          </cell>
          <cell r="G1124">
            <v>1.4E-3</v>
          </cell>
          <cell r="H1124">
            <v>2E-3</v>
          </cell>
          <cell r="I1124" t="str">
            <v>2          0   .</v>
          </cell>
          <cell r="J1124">
            <v>0</v>
          </cell>
          <cell r="K1124">
            <v>0</v>
          </cell>
          <cell r="L1124">
            <v>2003</v>
          </cell>
          <cell r="M1124" t="str">
            <v>No Trade</v>
          </cell>
          <cell r="N1124" t="str">
            <v/>
          </cell>
          <cell r="O1124" t="str">
            <v/>
          </cell>
          <cell r="P1124" t="str">
            <v/>
          </cell>
        </row>
        <row r="1125">
          <cell r="A1125" t="str">
            <v>OH</v>
          </cell>
          <cell r="B1125">
            <v>2</v>
          </cell>
          <cell r="C1125">
            <v>3</v>
          </cell>
          <cell r="D1125" t="str">
            <v>P</v>
          </cell>
          <cell r="E1125">
            <v>0.59</v>
          </cell>
          <cell r="F1125">
            <v>37649</v>
          </cell>
          <cell r="G1125">
            <v>1.9E-3</v>
          </cell>
          <cell r="H1125">
            <v>2E-3</v>
          </cell>
          <cell r="I1125" t="str">
            <v>9          0   .</v>
          </cell>
          <cell r="J1125">
            <v>0</v>
          </cell>
          <cell r="K1125">
            <v>0</v>
          </cell>
          <cell r="L1125">
            <v>2003</v>
          </cell>
          <cell r="M1125" t="str">
            <v>No Trade</v>
          </cell>
          <cell r="N1125" t="str">
            <v/>
          </cell>
          <cell r="O1125" t="str">
            <v/>
          </cell>
          <cell r="P1125" t="str">
            <v/>
          </cell>
        </row>
        <row r="1126">
          <cell r="A1126" t="str">
            <v>OH</v>
          </cell>
          <cell r="B1126">
            <v>2</v>
          </cell>
          <cell r="C1126">
            <v>3</v>
          </cell>
          <cell r="D1126" t="str">
            <v>C</v>
          </cell>
          <cell r="E1126">
            <v>0.6</v>
          </cell>
          <cell r="F1126">
            <v>37649</v>
          </cell>
          <cell r="G1126">
            <v>0.15359999999999999</v>
          </cell>
          <cell r="H1126">
            <v>0.14199999999999999</v>
          </cell>
          <cell r="I1126" t="str">
            <v>7          0   .</v>
          </cell>
          <cell r="J1126">
            <v>0</v>
          </cell>
          <cell r="K1126">
            <v>0</v>
          </cell>
          <cell r="L1126">
            <v>2003</v>
          </cell>
          <cell r="M1126" t="str">
            <v>No Trade</v>
          </cell>
          <cell r="N1126" t="str">
            <v/>
          </cell>
          <cell r="O1126" t="str">
            <v/>
          </cell>
          <cell r="P1126" t="str">
            <v/>
          </cell>
        </row>
        <row r="1127">
          <cell r="A1127" t="str">
            <v>OH</v>
          </cell>
          <cell r="B1127">
            <v>2</v>
          </cell>
          <cell r="C1127">
            <v>3</v>
          </cell>
          <cell r="D1127" t="str">
            <v>P</v>
          </cell>
          <cell r="E1127">
            <v>0.6</v>
          </cell>
          <cell r="F1127">
            <v>37649</v>
          </cell>
          <cell r="G1127">
            <v>2.5000000000000001E-3</v>
          </cell>
          <cell r="H1127">
            <v>3.0000000000000001E-3</v>
          </cell>
          <cell r="I1127" t="str">
            <v>8          0   .</v>
          </cell>
          <cell r="J1127">
            <v>0</v>
          </cell>
          <cell r="K1127">
            <v>0</v>
          </cell>
          <cell r="L1127">
            <v>2003</v>
          </cell>
          <cell r="M1127" t="str">
            <v>No Trade</v>
          </cell>
          <cell r="N1127" t="str">
            <v/>
          </cell>
          <cell r="O1127" t="str">
            <v/>
          </cell>
          <cell r="P1127" t="str">
            <v/>
          </cell>
        </row>
        <row r="1128">
          <cell r="A1128" t="str">
            <v>OH</v>
          </cell>
          <cell r="B1128">
            <v>2</v>
          </cell>
          <cell r="C1128">
            <v>3</v>
          </cell>
          <cell r="D1128" t="str">
            <v>C</v>
          </cell>
          <cell r="E1128">
            <v>0.61</v>
          </cell>
          <cell r="F1128">
            <v>37649</v>
          </cell>
          <cell r="G1128">
            <v>0.1444</v>
          </cell>
          <cell r="H1128">
            <v>0.13300000000000001</v>
          </cell>
          <cell r="I1128" t="str">
            <v>7          0   .</v>
          </cell>
          <cell r="J1128">
            <v>0</v>
          </cell>
          <cell r="K1128">
            <v>0</v>
          </cell>
          <cell r="L1128">
            <v>2003</v>
          </cell>
          <cell r="M1128" t="str">
            <v>No Trade</v>
          </cell>
          <cell r="N1128" t="str">
            <v/>
          </cell>
          <cell r="O1128" t="str">
            <v/>
          </cell>
          <cell r="P1128" t="str">
            <v/>
          </cell>
        </row>
        <row r="1129">
          <cell r="A1129" t="str">
            <v>OH</v>
          </cell>
          <cell r="B1129">
            <v>2</v>
          </cell>
          <cell r="C1129">
            <v>3</v>
          </cell>
          <cell r="D1129" t="str">
            <v>P</v>
          </cell>
          <cell r="E1129">
            <v>0.61</v>
          </cell>
          <cell r="F1129">
            <v>37649</v>
          </cell>
          <cell r="G1129">
            <v>3.3E-3</v>
          </cell>
          <cell r="H1129">
            <v>4.0000000000000001E-3</v>
          </cell>
          <cell r="I1129" t="str">
            <v>8          0   .</v>
          </cell>
          <cell r="J1129">
            <v>0</v>
          </cell>
          <cell r="K1129">
            <v>0</v>
          </cell>
          <cell r="L1129">
            <v>2003</v>
          </cell>
          <cell r="M1129" t="str">
            <v>No Trade</v>
          </cell>
          <cell r="N1129" t="str">
            <v/>
          </cell>
          <cell r="O1129" t="str">
            <v/>
          </cell>
          <cell r="P1129" t="str">
            <v/>
          </cell>
        </row>
        <row r="1130">
          <cell r="A1130" t="str">
            <v>OH</v>
          </cell>
          <cell r="B1130">
            <v>2</v>
          </cell>
          <cell r="C1130">
            <v>3</v>
          </cell>
          <cell r="D1130" t="str">
            <v>C</v>
          </cell>
          <cell r="E1130">
            <v>0.62</v>
          </cell>
          <cell r="F1130">
            <v>37649</v>
          </cell>
          <cell r="G1130">
            <v>0.1024</v>
          </cell>
          <cell r="H1130">
            <v>0.10199999999999999</v>
          </cell>
          <cell r="I1130" t="str">
            <v>4          0   .</v>
          </cell>
          <cell r="J1130">
            <v>0</v>
          </cell>
          <cell r="K1130">
            <v>0</v>
          </cell>
          <cell r="L1130">
            <v>2003</v>
          </cell>
          <cell r="M1130" t="str">
            <v>No Trade</v>
          </cell>
          <cell r="N1130" t="str">
            <v/>
          </cell>
          <cell r="O1130" t="str">
            <v/>
          </cell>
          <cell r="P1130" t="str">
            <v/>
          </cell>
        </row>
        <row r="1131">
          <cell r="A1131" t="str">
            <v>OH</v>
          </cell>
          <cell r="B1131">
            <v>2</v>
          </cell>
          <cell r="C1131">
            <v>3</v>
          </cell>
          <cell r="D1131" t="str">
            <v>P</v>
          </cell>
          <cell r="E1131">
            <v>0.62</v>
          </cell>
          <cell r="F1131">
            <v>37649</v>
          </cell>
          <cell r="G1131">
            <v>4.3E-3</v>
          </cell>
          <cell r="H1131">
            <v>6.0000000000000001E-3</v>
          </cell>
          <cell r="I1131" t="str">
            <v>0          5   .</v>
          </cell>
          <cell r="J1131">
            <v>50</v>
          </cell>
          <cell r="K1131">
            <v>5.0000000000000001E-3</v>
          </cell>
          <cell r="L1131">
            <v>2003</v>
          </cell>
          <cell r="M1131" t="str">
            <v>No Trade</v>
          </cell>
          <cell r="N1131" t="str">
            <v/>
          </cell>
          <cell r="O1131" t="str">
            <v/>
          </cell>
          <cell r="P1131" t="str">
            <v/>
          </cell>
        </row>
        <row r="1132">
          <cell r="A1132" t="str">
            <v>OH</v>
          </cell>
          <cell r="B1132">
            <v>2</v>
          </cell>
          <cell r="C1132">
            <v>3</v>
          </cell>
          <cell r="D1132" t="str">
            <v>C</v>
          </cell>
          <cell r="E1132">
            <v>0.63</v>
          </cell>
          <cell r="F1132">
            <v>37649</v>
          </cell>
          <cell r="G1132">
            <v>0.12659999999999999</v>
          </cell>
          <cell r="H1132">
            <v>0.11600000000000001</v>
          </cell>
          <cell r="I1132" t="str">
            <v>5          0   .</v>
          </cell>
          <cell r="J1132">
            <v>0</v>
          </cell>
          <cell r="K1132">
            <v>0</v>
          </cell>
          <cell r="L1132">
            <v>2003</v>
          </cell>
          <cell r="M1132" t="str">
            <v>No Trade</v>
          </cell>
          <cell r="N1132" t="str">
            <v/>
          </cell>
          <cell r="O1132" t="str">
            <v/>
          </cell>
          <cell r="P1132" t="str">
            <v/>
          </cell>
        </row>
        <row r="1133">
          <cell r="A1133" t="str">
            <v>OH</v>
          </cell>
          <cell r="B1133">
            <v>2</v>
          </cell>
          <cell r="C1133">
            <v>3</v>
          </cell>
          <cell r="D1133" t="str">
            <v>P</v>
          </cell>
          <cell r="E1133">
            <v>0.63</v>
          </cell>
          <cell r="F1133">
            <v>37649</v>
          </cell>
          <cell r="G1133">
            <v>5.4000000000000003E-3</v>
          </cell>
          <cell r="H1133">
            <v>7.0000000000000001E-3</v>
          </cell>
          <cell r="I1133" t="str">
            <v>5          0   .</v>
          </cell>
          <cell r="J1133">
            <v>0</v>
          </cell>
          <cell r="K1133">
            <v>0</v>
          </cell>
          <cell r="L1133">
            <v>2003</v>
          </cell>
          <cell r="M1133" t="str">
            <v>No Trade</v>
          </cell>
          <cell r="N1133" t="str">
            <v/>
          </cell>
          <cell r="O1133" t="str">
            <v/>
          </cell>
          <cell r="P1133" t="str">
            <v/>
          </cell>
        </row>
        <row r="1134">
          <cell r="A1134" t="str">
            <v>OH</v>
          </cell>
          <cell r="B1134">
            <v>2</v>
          </cell>
          <cell r="C1134">
            <v>3</v>
          </cell>
          <cell r="D1134" t="str">
            <v>P</v>
          </cell>
          <cell r="E1134">
            <v>0.64</v>
          </cell>
          <cell r="F1134">
            <v>37649</v>
          </cell>
          <cell r="G1134">
            <v>6.7999999999999996E-3</v>
          </cell>
          <cell r="H1134">
            <v>8.9999999999999993E-3</v>
          </cell>
          <cell r="I1134" t="str">
            <v>3          0   .</v>
          </cell>
          <cell r="J1134">
            <v>0</v>
          </cell>
          <cell r="K1134">
            <v>0</v>
          </cell>
          <cell r="L1134">
            <v>2003</v>
          </cell>
          <cell r="M1134" t="str">
            <v>No Trade</v>
          </cell>
          <cell r="N1134" t="str">
            <v/>
          </cell>
          <cell r="O1134" t="str">
            <v/>
          </cell>
          <cell r="P1134" t="str">
            <v/>
          </cell>
        </row>
        <row r="1135">
          <cell r="A1135" t="str">
            <v>OH</v>
          </cell>
          <cell r="B1135">
            <v>2</v>
          </cell>
          <cell r="C1135">
            <v>3</v>
          </cell>
          <cell r="D1135" t="str">
            <v>C</v>
          </cell>
          <cell r="E1135">
            <v>0.65</v>
          </cell>
          <cell r="F1135">
            <v>37649</v>
          </cell>
          <cell r="G1135">
            <v>0.10970000000000001</v>
          </cell>
          <cell r="H1135">
            <v>0.1</v>
          </cell>
          <cell r="I1135" t="str">
            <v>4          0   .</v>
          </cell>
          <cell r="J1135">
            <v>0</v>
          </cell>
          <cell r="K1135">
            <v>0</v>
          </cell>
          <cell r="L1135">
            <v>2003</v>
          </cell>
          <cell r="M1135" t="str">
            <v>No Trade</v>
          </cell>
          <cell r="N1135" t="str">
            <v/>
          </cell>
          <cell r="O1135" t="str">
            <v/>
          </cell>
          <cell r="P1135" t="str">
            <v/>
          </cell>
        </row>
        <row r="1136">
          <cell r="A1136" t="str">
            <v>OH</v>
          </cell>
          <cell r="B1136">
            <v>2</v>
          </cell>
          <cell r="C1136">
            <v>3</v>
          </cell>
          <cell r="D1136" t="str">
            <v>P</v>
          </cell>
          <cell r="E1136">
            <v>0.65</v>
          </cell>
          <cell r="F1136">
            <v>37649</v>
          </cell>
          <cell r="G1136">
            <v>8.3999999999999995E-3</v>
          </cell>
          <cell r="H1136">
            <v>1.0999999999999999E-2</v>
          </cell>
          <cell r="I1136" t="str">
            <v>3          0   .</v>
          </cell>
          <cell r="J1136">
            <v>0</v>
          </cell>
          <cell r="K1136">
            <v>0</v>
          </cell>
          <cell r="L1136">
            <v>2003</v>
          </cell>
          <cell r="M1136" t="str">
            <v>No Trade</v>
          </cell>
          <cell r="N1136" t="str">
            <v/>
          </cell>
          <cell r="O1136" t="str">
            <v/>
          </cell>
          <cell r="P1136" t="str">
            <v/>
          </cell>
        </row>
        <row r="1137">
          <cell r="A1137" t="str">
            <v>OH</v>
          </cell>
          <cell r="B1137">
            <v>2</v>
          </cell>
          <cell r="C1137">
            <v>3</v>
          </cell>
          <cell r="D1137" t="str">
            <v>C</v>
          </cell>
          <cell r="E1137">
            <v>0.66</v>
          </cell>
          <cell r="F1137">
            <v>37649</v>
          </cell>
          <cell r="G1137">
            <v>0.1016</v>
          </cell>
          <cell r="H1137">
            <v>9.1999999999999998E-2</v>
          </cell>
          <cell r="I1137" t="str">
            <v>8          0   .</v>
          </cell>
          <cell r="J1137">
            <v>0</v>
          </cell>
          <cell r="K1137">
            <v>0</v>
          </cell>
          <cell r="L1137">
            <v>2003</v>
          </cell>
          <cell r="M1137" t="str">
            <v>No Trade</v>
          </cell>
          <cell r="N1137" t="str">
            <v/>
          </cell>
          <cell r="O1137" t="str">
            <v/>
          </cell>
          <cell r="P1137" t="str">
            <v/>
          </cell>
        </row>
        <row r="1138">
          <cell r="A1138" t="str">
            <v>OH</v>
          </cell>
          <cell r="B1138">
            <v>2</v>
          </cell>
          <cell r="C1138">
            <v>3</v>
          </cell>
          <cell r="D1138" t="str">
            <v>P</v>
          </cell>
          <cell r="E1138">
            <v>0.66</v>
          </cell>
          <cell r="F1138">
            <v>37649</v>
          </cell>
          <cell r="G1138">
            <v>1.03E-2</v>
          </cell>
          <cell r="H1138">
            <v>1.2999999999999999E-2</v>
          </cell>
          <cell r="I1138" t="str">
            <v>6          0   .</v>
          </cell>
          <cell r="J1138">
            <v>0</v>
          </cell>
          <cell r="K1138">
            <v>0</v>
          </cell>
          <cell r="L1138">
            <v>2003</v>
          </cell>
          <cell r="M1138" t="str">
            <v>No Trade</v>
          </cell>
          <cell r="N1138" t="str">
            <v/>
          </cell>
          <cell r="O1138" t="str">
            <v/>
          </cell>
          <cell r="P1138" t="str">
            <v/>
          </cell>
        </row>
        <row r="1139">
          <cell r="A1139" t="str">
            <v>OH</v>
          </cell>
          <cell r="B1139">
            <v>2</v>
          </cell>
          <cell r="C1139">
            <v>3</v>
          </cell>
          <cell r="D1139" t="str">
            <v>C</v>
          </cell>
          <cell r="E1139">
            <v>0.67</v>
          </cell>
          <cell r="F1139">
            <v>37649</v>
          </cell>
          <cell r="G1139">
            <v>9.3899999999999997E-2</v>
          </cell>
          <cell r="H1139">
            <v>8.5000000000000006E-2</v>
          </cell>
          <cell r="I1139" t="str">
            <v>5          2   .</v>
          </cell>
          <cell r="J1139">
            <v>0</v>
          </cell>
          <cell r="K1139">
            <v>0</v>
          </cell>
          <cell r="L1139">
            <v>2003</v>
          </cell>
          <cell r="M1139" t="str">
            <v>No Trade</v>
          </cell>
          <cell r="N1139" t="str">
            <v/>
          </cell>
          <cell r="O1139" t="str">
            <v/>
          </cell>
          <cell r="P1139" t="str">
            <v/>
          </cell>
        </row>
        <row r="1140">
          <cell r="A1140" t="str">
            <v>OH</v>
          </cell>
          <cell r="B1140">
            <v>2</v>
          </cell>
          <cell r="C1140">
            <v>3</v>
          </cell>
          <cell r="D1140" t="str">
            <v>P</v>
          </cell>
          <cell r="E1140">
            <v>0.67</v>
          </cell>
          <cell r="F1140">
            <v>37649</v>
          </cell>
          <cell r="G1140">
            <v>1.2500000000000001E-2</v>
          </cell>
          <cell r="H1140">
            <v>1.6E-2</v>
          </cell>
          <cell r="I1140" t="str">
            <v>2          0   .</v>
          </cell>
          <cell r="J1140">
            <v>0</v>
          </cell>
          <cell r="K1140">
            <v>0</v>
          </cell>
          <cell r="L1140">
            <v>2003</v>
          </cell>
          <cell r="M1140" t="str">
            <v>No Trade</v>
          </cell>
          <cell r="N1140" t="str">
            <v/>
          </cell>
          <cell r="O1140" t="str">
            <v/>
          </cell>
          <cell r="P1140" t="str">
            <v/>
          </cell>
        </row>
        <row r="1141">
          <cell r="A1141" t="str">
            <v>OH</v>
          </cell>
          <cell r="B1141">
            <v>2</v>
          </cell>
          <cell r="C1141">
            <v>3</v>
          </cell>
          <cell r="D1141" t="str">
            <v>C</v>
          </cell>
          <cell r="E1141">
            <v>0.68</v>
          </cell>
          <cell r="F1141">
            <v>37649</v>
          </cell>
          <cell r="G1141">
            <v>8.6400000000000005E-2</v>
          </cell>
          <cell r="H1141">
            <v>7.8E-2</v>
          </cell>
          <cell r="I1141" t="str">
            <v>5          0   .</v>
          </cell>
          <cell r="J1141">
            <v>0</v>
          </cell>
          <cell r="K1141">
            <v>0</v>
          </cell>
          <cell r="L1141">
            <v>2003</v>
          </cell>
          <cell r="M1141" t="str">
            <v>No Trade</v>
          </cell>
          <cell r="N1141" t="str">
            <v/>
          </cell>
          <cell r="O1141" t="str">
            <v/>
          </cell>
          <cell r="P1141" t="str">
            <v/>
          </cell>
        </row>
        <row r="1142">
          <cell r="A1142" t="str">
            <v>OH</v>
          </cell>
          <cell r="B1142">
            <v>2</v>
          </cell>
          <cell r="C1142">
            <v>3</v>
          </cell>
          <cell r="D1142" t="str">
            <v>P</v>
          </cell>
          <cell r="E1142">
            <v>0.68</v>
          </cell>
          <cell r="F1142">
            <v>37649</v>
          </cell>
          <cell r="G1142">
            <v>1.4999999999999999E-2</v>
          </cell>
          <cell r="H1142">
            <v>1.9E-2</v>
          </cell>
          <cell r="I1142" t="str">
            <v>2          0   .</v>
          </cell>
          <cell r="J1142">
            <v>0</v>
          </cell>
          <cell r="K1142">
            <v>0</v>
          </cell>
          <cell r="L1142">
            <v>2003</v>
          </cell>
          <cell r="M1142" t="str">
            <v>No Trade</v>
          </cell>
          <cell r="N1142" t="str">
            <v/>
          </cell>
          <cell r="O1142" t="str">
            <v/>
          </cell>
          <cell r="P1142" t="str">
            <v/>
          </cell>
        </row>
        <row r="1143">
          <cell r="A1143" t="str">
            <v>OH</v>
          </cell>
          <cell r="B1143">
            <v>2</v>
          </cell>
          <cell r="C1143">
            <v>3</v>
          </cell>
          <cell r="D1143" t="str">
            <v>C</v>
          </cell>
          <cell r="E1143">
            <v>0.69</v>
          </cell>
          <cell r="F1143">
            <v>37649</v>
          </cell>
          <cell r="G1143">
            <v>7.9399999999999998E-2</v>
          </cell>
          <cell r="H1143">
            <v>7.0999999999999994E-2</v>
          </cell>
          <cell r="I1143" t="str">
            <v>9          0   .</v>
          </cell>
          <cell r="J1143">
            <v>0</v>
          </cell>
          <cell r="K1143">
            <v>0</v>
          </cell>
          <cell r="L1143">
            <v>2003</v>
          </cell>
          <cell r="M1143" t="str">
            <v>No Trade</v>
          </cell>
          <cell r="N1143" t="str">
            <v/>
          </cell>
          <cell r="O1143" t="str">
            <v/>
          </cell>
          <cell r="P1143" t="str">
            <v/>
          </cell>
        </row>
        <row r="1144">
          <cell r="A1144" t="str">
            <v>OH</v>
          </cell>
          <cell r="B1144">
            <v>2</v>
          </cell>
          <cell r="C1144">
            <v>3</v>
          </cell>
          <cell r="D1144" t="str">
            <v>P</v>
          </cell>
          <cell r="E1144">
            <v>0.69</v>
          </cell>
          <cell r="F1144">
            <v>37649</v>
          </cell>
          <cell r="G1144">
            <v>1.7899999999999999E-2</v>
          </cell>
          <cell r="H1144">
            <v>2.1999999999999999E-2</v>
          </cell>
          <cell r="I1144" t="str">
            <v>5        110   .</v>
          </cell>
          <cell r="J1144">
            <v>0</v>
          </cell>
          <cell r="K1144">
            <v>0</v>
          </cell>
          <cell r="L1144">
            <v>2003</v>
          </cell>
          <cell r="M1144" t="str">
            <v>No Trade</v>
          </cell>
          <cell r="N1144" t="str">
            <v/>
          </cell>
          <cell r="O1144" t="str">
            <v/>
          </cell>
          <cell r="P1144" t="str">
            <v/>
          </cell>
        </row>
        <row r="1145">
          <cell r="A1145" t="str">
            <v>OH</v>
          </cell>
          <cell r="B1145">
            <v>2</v>
          </cell>
          <cell r="C1145">
            <v>3</v>
          </cell>
          <cell r="D1145" t="str">
            <v>C</v>
          </cell>
          <cell r="E1145">
            <v>0.7</v>
          </cell>
          <cell r="F1145">
            <v>37649</v>
          </cell>
          <cell r="G1145">
            <v>7.2599999999999998E-2</v>
          </cell>
          <cell r="H1145">
            <v>6.5000000000000002E-2</v>
          </cell>
          <cell r="I1145" t="str">
            <v>6        127   .</v>
          </cell>
          <cell r="J1145">
            <v>750</v>
          </cell>
          <cell r="K1145">
            <v>7.3999999999999996E-2</v>
          </cell>
          <cell r="L1145">
            <v>2003</v>
          </cell>
          <cell r="M1145" t="str">
            <v>No Trade</v>
          </cell>
          <cell r="N1145" t="str">
            <v/>
          </cell>
          <cell r="O1145" t="str">
            <v/>
          </cell>
          <cell r="P1145" t="str">
            <v/>
          </cell>
        </row>
        <row r="1146">
          <cell r="A1146" t="str">
            <v>OH</v>
          </cell>
          <cell r="B1146">
            <v>2</v>
          </cell>
          <cell r="C1146">
            <v>3</v>
          </cell>
          <cell r="D1146" t="str">
            <v>P</v>
          </cell>
          <cell r="E1146">
            <v>0.7</v>
          </cell>
          <cell r="F1146">
            <v>37649</v>
          </cell>
          <cell r="G1146">
            <v>2.1000000000000001E-2</v>
          </cell>
          <cell r="H1146">
            <v>2.5999999999999999E-2</v>
          </cell>
          <cell r="I1146" t="str">
            <v>1        100   .</v>
          </cell>
          <cell r="J1146">
            <v>0</v>
          </cell>
          <cell r="K1146">
            <v>0</v>
          </cell>
          <cell r="L1146">
            <v>2003</v>
          </cell>
          <cell r="M1146" t="str">
            <v>No Trade</v>
          </cell>
          <cell r="N1146" t="str">
            <v/>
          </cell>
          <cell r="O1146" t="str">
            <v/>
          </cell>
          <cell r="P1146" t="str">
            <v/>
          </cell>
        </row>
        <row r="1147">
          <cell r="A1147" t="str">
            <v>OH</v>
          </cell>
          <cell r="B1147">
            <v>2</v>
          </cell>
          <cell r="C1147">
            <v>3</v>
          </cell>
          <cell r="D1147" t="str">
            <v>C</v>
          </cell>
          <cell r="E1147">
            <v>0.71</v>
          </cell>
          <cell r="F1147">
            <v>37649</v>
          </cell>
          <cell r="G1147">
            <v>6.6299999999999998E-2</v>
          </cell>
          <cell r="H1147">
            <v>5.8999999999999997E-2</v>
          </cell>
          <cell r="I1147" t="str">
            <v>7          0   .</v>
          </cell>
          <cell r="J1147">
            <v>0</v>
          </cell>
          <cell r="K1147">
            <v>0</v>
          </cell>
          <cell r="L1147">
            <v>2003</v>
          </cell>
          <cell r="M1147" t="str">
            <v>No Trade</v>
          </cell>
          <cell r="N1147" t="str">
            <v/>
          </cell>
          <cell r="O1147" t="str">
            <v/>
          </cell>
          <cell r="P1147" t="str">
            <v/>
          </cell>
        </row>
        <row r="1148">
          <cell r="A1148" t="str">
            <v>OH</v>
          </cell>
          <cell r="B1148">
            <v>2</v>
          </cell>
          <cell r="C1148">
            <v>3</v>
          </cell>
          <cell r="D1148" t="str">
            <v>P</v>
          </cell>
          <cell r="E1148">
            <v>0.71</v>
          </cell>
          <cell r="F1148">
            <v>37649</v>
          </cell>
          <cell r="G1148">
            <v>2.46E-2</v>
          </cell>
          <cell r="H1148">
            <v>0.03</v>
          </cell>
          <cell r="I1148" t="str">
            <v>2          0   .</v>
          </cell>
          <cell r="J1148">
            <v>0</v>
          </cell>
          <cell r="K1148">
            <v>0</v>
          </cell>
          <cell r="L1148">
            <v>2003</v>
          </cell>
          <cell r="M1148" t="str">
            <v>No Trade</v>
          </cell>
          <cell r="N1148" t="str">
            <v/>
          </cell>
          <cell r="O1148" t="str">
            <v/>
          </cell>
          <cell r="P1148" t="str">
            <v/>
          </cell>
        </row>
        <row r="1149">
          <cell r="A1149" t="str">
            <v>OH</v>
          </cell>
          <cell r="B1149">
            <v>2</v>
          </cell>
          <cell r="C1149">
            <v>3</v>
          </cell>
          <cell r="D1149" t="str">
            <v>C</v>
          </cell>
          <cell r="E1149">
            <v>0.72</v>
          </cell>
          <cell r="F1149">
            <v>37649</v>
          </cell>
          <cell r="G1149">
            <v>6.0199999999999997E-2</v>
          </cell>
          <cell r="H1149">
            <v>5.3999999999999999E-2</v>
          </cell>
          <cell r="I1149" t="str">
            <v>1          0   .</v>
          </cell>
          <cell r="J1149">
            <v>0</v>
          </cell>
          <cell r="K1149">
            <v>0</v>
          </cell>
          <cell r="L1149">
            <v>2003</v>
          </cell>
          <cell r="M1149" t="str">
            <v>No Trade</v>
          </cell>
          <cell r="N1149" t="str">
            <v/>
          </cell>
          <cell r="O1149" t="str">
            <v/>
          </cell>
          <cell r="P1149" t="str">
            <v/>
          </cell>
        </row>
        <row r="1150">
          <cell r="A1150" t="str">
            <v>OH</v>
          </cell>
          <cell r="B1150">
            <v>2</v>
          </cell>
          <cell r="C1150">
            <v>3</v>
          </cell>
          <cell r="D1150" t="str">
            <v>P</v>
          </cell>
          <cell r="E1150">
            <v>0.72</v>
          </cell>
          <cell r="F1150">
            <v>37649</v>
          </cell>
          <cell r="G1150">
            <v>2.8500000000000001E-2</v>
          </cell>
          <cell r="H1150">
            <v>3.4000000000000002E-2</v>
          </cell>
          <cell r="I1150" t="str">
            <v>5          0   .</v>
          </cell>
          <cell r="J1150">
            <v>0</v>
          </cell>
          <cell r="K1150">
            <v>0</v>
          </cell>
          <cell r="L1150">
            <v>2003</v>
          </cell>
          <cell r="M1150" t="str">
            <v>No Trade</v>
          </cell>
          <cell r="N1150" t="str">
            <v/>
          </cell>
          <cell r="O1150" t="str">
            <v/>
          </cell>
          <cell r="P1150" t="str">
            <v/>
          </cell>
        </row>
        <row r="1151">
          <cell r="A1151" t="str">
            <v>OH</v>
          </cell>
          <cell r="B1151">
            <v>2</v>
          </cell>
          <cell r="C1151">
            <v>3</v>
          </cell>
          <cell r="D1151" t="str">
            <v>C</v>
          </cell>
          <cell r="E1151">
            <v>0.73</v>
          </cell>
          <cell r="F1151">
            <v>37649</v>
          </cell>
          <cell r="G1151">
            <v>5.4600000000000003E-2</v>
          </cell>
          <cell r="H1151">
            <v>4.9000000000000002E-2</v>
          </cell>
          <cell r="I1151" t="str">
            <v>0          0   .</v>
          </cell>
          <cell r="J1151">
            <v>0</v>
          </cell>
          <cell r="K1151">
            <v>0</v>
          </cell>
          <cell r="L1151">
            <v>2003</v>
          </cell>
          <cell r="M1151" t="str">
            <v>No Trade</v>
          </cell>
          <cell r="N1151" t="str">
            <v/>
          </cell>
          <cell r="O1151" t="str">
            <v/>
          </cell>
          <cell r="P1151" t="str">
            <v/>
          </cell>
        </row>
        <row r="1152">
          <cell r="A1152" t="str">
            <v>OH</v>
          </cell>
          <cell r="B1152">
            <v>2</v>
          </cell>
          <cell r="C1152">
            <v>3</v>
          </cell>
          <cell r="D1152" t="str">
            <v>P</v>
          </cell>
          <cell r="E1152">
            <v>0.73</v>
          </cell>
          <cell r="F1152">
            <v>37649</v>
          </cell>
          <cell r="G1152">
            <v>3.2800000000000003E-2</v>
          </cell>
          <cell r="H1152">
            <v>3.9E-2</v>
          </cell>
          <cell r="I1152" t="str">
            <v>3          0   .</v>
          </cell>
          <cell r="J1152">
            <v>0</v>
          </cell>
          <cell r="K1152">
            <v>0</v>
          </cell>
          <cell r="L1152">
            <v>2003</v>
          </cell>
          <cell r="M1152" t="str">
            <v>No Trade</v>
          </cell>
          <cell r="N1152" t="str">
            <v/>
          </cell>
          <cell r="O1152" t="str">
            <v/>
          </cell>
          <cell r="P1152" t="str">
            <v/>
          </cell>
        </row>
        <row r="1153">
          <cell r="A1153" t="str">
            <v>OH</v>
          </cell>
          <cell r="B1153">
            <v>2</v>
          </cell>
          <cell r="C1153">
            <v>3</v>
          </cell>
          <cell r="D1153" t="str">
            <v>C</v>
          </cell>
          <cell r="E1153">
            <v>0.74</v>
          </cell>
          <cell r="F1153">
            <v>37649</v>
          </cell>
          <cell r="G1153">
            <v>4.9299999999999997E-2</v>
          </cell>
          <cell r="H1153">
            <v>4.3999999999999997E-2</v>
          </cell>
          <cell r="I1153" t="str">
            <v>1          5   .</v>
          </cell>
          <cell r="J1153">
            <v>0</v>
          </cell>
          <cell r="K1153">
            <v>0</v>
          </cell>
          <cell r="L1153">
            <v>2003</v>
          </cell>
          <cell r="M1153" t="str">
            <v>No Trade</v>
          </cell>
          <cell r="N1153" t="str">
            <v/>
          </cell>
          <cell r="O1153" t="str">
            <v/>
          </cell>
          <cell r="P1153" t="str">
            <v/>
          </cell>
        </row>
        <row r="1154">
          <cell r="A1154" t="str">
            <v>OH</v>
          </cell>
          <cell r="B1154">
            <v>2</v>
          </cell>
          <cell r="C1154">
            <v>3</v>
          </cell>
          <cell r="D1154" t="str">
            <v>P</v>
          </cell>
          <cell r="E1154">
            <v>0.74</v>
          </cell>
          <cell r="F1154">
            <v>37649</v>
          </cell>
          <cell r="G1154">
            <v>3.7400000000000003E-2</v>
          </cell>
          <cell r="H1154">
            <v>4.3999999999999997E-2</v>
          </cell>
          <cell r="I1154" t="str">
            <v>4          0   .</v>
          </cell>
          <cell r="J1154">
            <v>0</v>
          </cell>
          <cell r="K1154">
            <v>0</v>
          </cell>
          <cell r="L1154">
            <v>2003</v>
          </cell>
          <cell r="M1154" t="str">
            <v>No Trade</v>
          </cell>
          <cell r="N1154" t="str">
            <v/>
          </cell>
          <cell r="O1154" t="str">
            <v/>
          </cell>
          <cell r="P1154" t="str">
            <v/>
          </cell>
        </row>
        <row r="1155">
          <cell r="A1155" t="str">
            <v>OH</v>
          </cell>
          <cell r="B1155">
            <v>2</v>
          </cell>
          <cell r="C1155">
            <v>3</v>
          </cell>
          <cell r="D1155" t="str">
            <v>C</v>
          </cell>
          <cell r="E1155">
            <v>0.75</v>
          </cell>
          <cell r="F1155">
            <v>37649</v>
          </cell>
          <cell r="G1155">
            <v>4.4299999999999999E-2</v>
          </cell>
          <cell r="H1155">
            <v>3.9E-2</v>
          </cell>
          <cell r="I1155" t="str">
            <v>7         53   .</v>
          </cell>
          <cell r="J1155">
            <v>0</v>
          </cell>
          <cell r="K1155">
            <v>0</v>
          </cell>
          <cell r="L1155">
            <v>2003</v>
          </cell>
          <cell r="M1155" t="str">
            <v>No Trade</v>
          </cell>
          <cell r="N1155" t="str">
            <v/>
          </cell>
          <cell r="O1155" t="str">
            <v/>
          </cell>
          <cell r="P1155" t="str">
            <v/>
          </cell>
        </row>
        <row r="1156">
          <cell r="A1156" t="str">
            <v>OH</v>
          </cell>
          <cell r="B1156">
            <v>2</v>
          </cell>
          <cell r="C1156">
            <v>3</v>
          </cell>
          <cell r="D1156" t="str">
            <v>P</v>
          </cell>
          <cell r="E1156">
            <v>0.75</v>
          </cell>
          <cell r="F1156">
            <v>37649</v>
          </cell>
          <cell r="G1156">
            <v>4.24E-2</v>
          </cell>
          <cell r="H1156">
            <v>0.05</v>
          </cell>
          <cell r="I1156" t="str">
            <v>0        262   .</v>
          </cell>
          <cell r="J1156">
            <v>0</v>
          </cell>
          <cell r="K1156">
            <v>0</v>
          </cell>
          <cell r="L1156">
            <v>2003</v>
          </cell>
          <cell r="M1156" t="str">
            <v>No Trade</v>
          </cell>
          <cell r="N1156" t="str">
            <v/>
          </cell>
          <cell r="O1156" t="str">
            <v/>
          </cell>
          <cell r="P1156" t="str">
            <v/>
          </cell>
        </row>
        <row r="1157">
          <cell r="A1157" t="str">
            <v>OH</v>
          </cell>
          <cell r="B1157">
            <v>2</v>
          </cell>
          <cell r="C1157">
            <v>3</v>
          </cell>
          <cell r="D1157" t="str">
            <v>C</v>
          </cell>
          <cell r="E1157">
            <v>0.76</v>
          </cell>
          <cell r="F1157">
            <v>37649</v>
          </cell>
          <cell r="G1157">
            <v>3.9800000000000002E-2</v>
          </cell>
          <cell r="H1157">
            <v>3.5000000000000003E-2</v>
          </cell>
          <cell r="I1157" t="str">
            <v>7         10   .</v>
          </cell>
          <cell r="J1157">
            <v>380</v>
          </cell>
          <cell r="K1157">
            <v>3.7999999999999999E-2</v>
          </cell>
          <cell r="L1157">
            <v>2003</v>
          </cell>
          <cell r="M1157" t="str">
            <v>No Trade</v>
          </cell>
          <cell r="N1157" t="str">
            <v/>
          </cell>
          <cell r="O1157" t="str">
            <v/>
          </cell>
          <cell r="P1157" t="str">
            <v/>
          </cell>
        </row>
        <row r="1158">
          <cell r="A1158" t="str">
            <v>OH</v>
          </cell>
          <cell r="B1158">
            <v>2</v>
          </cell>
          <cell r="C1158">
            <v>3</v>
          </cell>
          <cell r="D1158" t="str">
            <v>P</v>
          </cell>
          <cell r="E1158">
            <v>0.76</v>
          </cell>
          <cell r="F1158">
            <v>37649</v>
          </cell>
          <cell r="G1158">
            <v>4.7899999999999998E-2</v>
          </cell>
          <cell r="H1158">
            <v>5.5E-2</v>
          </cell>
          <cell r="I1158" t="str">
            <v>9          0   .</v>
          </cell>
          <cell r="J1158">
            <v>0</v>
          </cell>
          <cell r="K1158">
            <v>0</v>
          </cell>
          <cell r="L1158">
            <v>2003</v>
          </cell>
          <cell r="M1158" t="str">
            <v>No Trade</v>
          </cell>
          <cell r="N1158" t="str">
            <v/>
          </cell>
          <cell r="O1158" t="str">
            <v/>
          </cell>
          <cell r="P1158" t="str">
            <v/>
          </cell>
        </row>
        <row r="1159">
          <cell r="A1159" t="str">
            <v>OH</v>
          </cell>
          <cell r="B1159">
            <v>2</v>
          </cell>
          <cell r="C1159">
            <v>3</v>
          </cell>
          <cell r="D1159" t="str">
            <v>C</v>
          </cell>
          <cell r="E1159">
            <v>0.77</v>
          </cell>
          <cell r="F1159">
            <v>37649</v>
          </cell>
          <cell r="G1159">
            <v>3.5700000000000003E-2</v>
          </cell>
          <cell r="H1159">
            <v>3.2000000000000001E-2</v>
          </cell>
          <cell r="I1159" t="str">
            <v>0          0   .</v>
          </cell>
          <cell r="J1159">
            <v>0</v>
          </cell>
          <cell r="K1159">
            <v>0</v>
          </cell>
          <cell r="L1159">
            <v>2003</v>
          </cell>
          <cell r="M1159" t="str">
            <v>No Trade</v>
          </cell>
          <cell r="N1159" t="str">
            <v/>
          </cell>
          <cell r="O1159" t="str">
            <v/>
          </cell>
          <cell r="P1159" t="str">
            <v/>
          </cell>
        </row>
        <row r="1160">
          <cell r="A1160" t="str">
            <v>OH</v>
          </cell>
          <cell r="B1160">
            <v>2</v>
          </cell>
          <cell r="C1160">
            <v>3</v>
          </cell>
          <cell r="D1160" t="str">
            <v>P</v>
          </cell>
          <cell r="E1160">
            <v>0.77</v>
          </cell>
          <cell r="F1160">
            <v>37649</v>
          </cell>
          <cell r="G1160">
            <v>5.3699999999999998E-2</v>
          </cell>
          <cell r="H1160">
            <v>6.2E-2</v>
          </cell>
          <cell r="I1160" t="str">
            <v>1          0   .</v>
          </cell>
          <cell r="J1160">
            <v>0</v>
          </cell>
          <cell r="K1160">
            <v>0</v>
          </cell>
          <cell r="L1160">
            <v>2003</v>
          </cell>
          <cell r="M1160" t="str">
            <v>No Trade</v>
          </cell>
          <cell r="N1160" t="str">
            <v/>
          </cell>
          <cell r="O1160" t="str">
            <v/>
          </cell>
          <cell r="P1160" t="str">
            <v/>
          </cell>
        </row>
        <row r="1161">
          <cell r="A1161" t="str">
            <v>OH</v>
          </cell>
          <cell r="B1161">
            <v>2</v>
          </cell>
          <cell r="C1161">
            <v>3</v>
          </cell>
          <cell r="D1161" t="str">
            <v>C</v>
          </cell>
          <cell r="E1161">
            <v>0.78</v>
          </cell>
          <cell r="F1161">
            <v>37649</v>
          </cell>
          <cell r="G1161">
            <v>3.1899999999999998E-2</v>
          </cell>
          <cell r="H1161">
            <v>2.9000000000000001E-2</v>
          </cell>
          <cell r="I1161" t="str">
            <v>5         20   .</v>
          </cell>
          <cell r="J1161">
            <v>310</v>
          </cell>
          <cell r="K1161">
            <v>3.1E-2</v>
          </cell>
          <cell r="L1161">
            <v>2003</v>
          </cell>
          <cell r="M1161" t="str">
            <v>No Trade</v>
          </cell>
          <cell r="N1161" t="str">
            <v/>
          </cell>
          <cell r="O1161" t="str">
            <v/>
          </cell>
          <cell r="P1161" t="str">
            <v/>
          </cell>
        </row>
        <row r="1162">
          <cell r="A1162" t="str">
            <v>OH</v>
          </cell>
          <cell r="B1162">
            <v>2</v>
          </cell>
          <cell r="C1162">
            <v>3</v>
          </cell>
          <cell r="D1162" t="str">
            <v>P</v>
          </cell>
          <cell r="E1162">
            <v>0.78</v>
          </cell>
          <cell r="F1162">
            <v>37649</v>
          </cell>
          <cell r="G1162">
            <v>5.9900000000000002E-2</v>
          </cell>
          <cell r="H1162">
            <v>6.9000000000000006E-2</v>
          </cell>
          <cell r="I1162" t="str">
            <v>6          0   .</v>
          </cell>
          <cell r="J1162">
            <v>0</v>
          </cell>
          <cell r="K1162">
            <v>0</v>
          </cell>
          <cell r="L1162">
            <v>2003</v>
          </cell>
          <cell r="M1162" t="str">
            <v>No Trade</v>
          </cell>
          <cell r="N1162" t="str">
            <v/>
          </cell>
          <cell r="O1162" t="str">
            <v/>
          </cell>
          <cell r="P1162" t="str">
            <v/>
          </cell>
        </row>
        <row r="1163">
          <cell r="A1163" t="str">
            <v>OH</v>
          </cell>
          <cell r="B1163">
            <v>2</v>
          </cell>
          <cell r="C1163">
            <v>3</v>
          </cell>
          <cell r="D1163" t="str">
            <v>C</v>
          </cell>
          <cell r="E1163">
            <v>0.79</v>
          </cell>
          <cell r="F1163">
            <v>37649</v>
          </cell>
          <cell r="G1163">
            <v>2.8500000000000001E-2</v>
          </cell>
          <cell r="H1163">
            <v>2.7E-2</v>
          </cell>
          <cell r="I1163" t="str">
            <v>0        295   .</v>
          </cell>
          <cell r="J1163">
            <v>270</v>
          </cell>
          <cell r="K1163">
            <v>2.5000000000000001E-2</v>
          </cell>
          <cell r="L1163">
            <v>2003</v>
          </cell>
          <cell r="M1163" t="str">
            <v>No Trade</v>
          </cell>
          <cell r="N1163" t="str">
            <v/>
          </cell>
          <cell r="O1163" t="str">
            <v/>
          </cell>
          <cell r="P1163" t="str">
            <v/>
          </cell>
        </row>
        <row r="1164">
          <cell r="A1164" t="str">
            <v>OH</v>
          </cell>
          <cell r="B1164">
            <v>2</v>
          </cell>
          <cell r="C1164">
            <v>3</v>
          </cell>
          <cell r="D1164" t="str">
            <v>P</v>
          </cell>
          <cell r="E1164">
            <v>0.79</v>
          </cell>
          <cell r="F1164">
            <v>37649</v>
          </cell>
          <cell r="G1164">
            <v>6.6400000000000001E-2</v>
          </cell>
          <cell r="H1164">
            <v>7.6999999999999999E-2</v>
          </cell>
          <cell r="I1164" t="str">
            <v>0          0   .</v>
          </cell>
          <cell r="J1164">
            <v>0</v>
          </cell>
          <cell r="K1164">
            <v>0</v>
          </cell>
          <cell r="L1164">
            <v>2003</v>
          </cell>
          <cell r="M1164" t="str">
            <v>No Trade</v>
          </cell>
          <cell r="N1164" t="str">
            <v/>
          </cell>
          <cell r="O1164" t="str">
            <v/>
          </cell>
          <cell r="P1164" t="str">
            <v/>
          </cell>
        </row>
        <row r="1165">
          <cell r="A1165" t="str">
            <v>OH</v>
          </cell>
          <cell r="B1165">
            <v>2</v>
          </cell>
          <cell r="C1165">
            <v>3</v>
          </cell>
          <cell r="D1165" t="str">
            <v>C</v>
          </cell>
          <cell r="E1165">
            <v>0.8</v>
          </cell>
          <cell r="F1165">
            <v>37649</v>
          </cell>
          <cell r="G1165">
            <v>2.5399999999999999E-2</v>
          </cell>
          <cell r="H1165">
            <v>2.1999999999999999E-2</v>
          </cell>
          <cell r="I1165" t="str">
            <v>7         33   .</v>
          </cell>
          <cell r="J1165">
            <v>270</v>
          </cell>
          <cell r="K1165">
            <v>2.1000000000000001E-2</v>
          </cell>
          <cell r="L1165">
            <v>2003</v>
          </cell>
          <cell r="M1165" t="str">
            <v>No Trade</v>
          </cell>
          <cell r="N1165" t="str">
            <v/>
          </cell>
          <cell r="O1165" t="str">
            <v/>
          </cell>
          <cell r="P1165" t="str">
            <v/>
          </cell>
        </row>
        <row r="1166">
          <cell r="A1166" t="str">
            <v>OH</v>
          </cell>
          <cell r="B1166">
            <v>2</v>
          </cell>
          <cell r="C1166">
            <v>3</v>
          </cell>
          <cell r="D1166" t="str">
            <v>P</v>
          </cell>
          <cell r="E1166">
            <v>0.8</v>
          </cell>
          <cell r="F1166">
            <v>37649</v>
          </cell>
          <cell r="G1166">
            <v>7.3200000000000001E-2</v>
          </cell>
          <cell r="H1166">
            <v>8.2000000000000003E-2</v>
          </cell>
          <cell r="I1166" t="str">
            <v>6          0   .</v>
          </cell>
          <cell r="J1166">
            <v>0</v>
          </cell>
          <cell r="K1166">
            <v>0</v>
          </cell>
          <cell r="L1166">
            <v>2003</v>
          </cell>
          <cell r="M1166" t="str">
            <v>No Trade</v>
          </cell>
          <cell r="N1166" t="str">
            <v/>
          </cell>
          <cell r="O1166" t="str">
            <v/>
          </cell>
          <cell r="P1166" t="str">
            <v/>
          </cell>
        </row>
        <row r="1167">
          <cell r="A1167" t="str">
            <v>OH</v>
          </cell>
          <cell r="B1167">
            <v>2</v>
          </cell>
          <cell r="C1167">
            <v>3</v>
          </cell>
          <cell r="D1167" t="str">
            <v>C</v>
          </cell>
          <cell r="E1167">
            <v>0.81</v>
          </cell>
          <cell r="F1167">
            <v>37649</v>
          </cell>
          <cell r="G1167">
            <v>2.2499999999999999E-2</v>
          </cell>
          <cell r="H1167">
            <v>0.02</v>
          </cell>
          <cell r="I1167" t="str">
            <v>1         11   .</v>
          </cell>
          <cell r="J1167">
            <v>210</v>
          </cell>
          <cell r="K1167">
            <v>0.02</v>
          </cell>
          <cell r="L1167">
            <v>2003</v>
          </cell>
          <cell r="M1167" t="str">
            <v>No Trade</v>
          </cell>
          <cell r="N1167" t="str">
            <v/>
          </cell>
          <cell r="O1167" t="str">
            <v/>
          </cell>
          <cell r="P1167" t="str">
            <v/>
          </cell>
        </row>
        <row r="1168">
          <cell r="A1168" t="str">
            <v>OH</v>
          </cell>
          <cell r="B1168">
            <v>2</v>
          </cell>
          <cell r="C1168">
            <v>3</v>
          </cell>
          <cell r="D1168" t="str">
            <v>P</v>
          </cell>
          <cell r="E1168">
            <v>0.81</v>
          </cell>
          <cell r="F1168">
            <v>37649</v>
          </cell>
          <cell r="G1168">
            <v>8.0199999999999994E-2</v>
          </cell>
          <cell r="H1168">
            <v>0.09</v>
          </cell>
          <cell r="I1168" t="str">
            <v>0          0   .</v>
          </cell>
          <cell r="J1168">
            <v>0</v>
          </cell>
          <cell r="K1168">
            <v>0</v>
          </cell>
          <cell r="L1168">
            <v>2003</v>
          </cell>
          <cell r="M1168" t="str">
            <v>No Trade</v>
          </cell>
          <cell r="N1168" t="str">
            <v/>
          </cell>
          <cell r="O1168" t="str">
            <v/>
          </cell>
          <cell r="P1168" t="str">
            <v/>
          </cell>
        </row>
        <row r="1169">
          <cell r="A1169" t="str">
            <v>OH</v>
          </cell>
          <cell r="B1169">
            <v>2</v>
          </cell>
          <cell r="C1169">
            <v>3</v>
          </cell>
          <cell r="D1169" t="str">
            <v>C</v>
          </cell>
          <cell r="E1169">
            <v>0.82</v>
          </cell>
          <cell r="F1169">
            <v>37649</v>
          </cell>
          <cell r="G1169">
            <v>1.9900000000000001E-2</v>
          </cell>
          <cell r="H1169">
            <v>1.7000000000000001E-2</v>
          </cell>
          <cell r="I1169" t="str">
            <v>8         10   .</v>
          </cell>
          <cell r="J1169">
            <v>180</v>
          </cell>
          <cell r="K1169">
            <v>1.7999999999999999E-2</v>
          </cell>
          <cell r="L1169">
            <v>2003</v>
          </cell>
          <cell r="M1169" t="str">
            <v>No Trade</v>
          </cell>
          <cell r="N1169" t="str">
            <v/>
          </cell>
          <cell r="O1169" t="str">
            <v/>
          </cell>
          <cell r="P1169" t="str">
            <v/>
          </cell>
        </row>
        <row r="1170">
          <cell r="A1170" t="str">
            <v>OH</v>
          </cell>
          <cell r="B1170">
            <v>2</v>
          </cell>
          <cell r="C1170">
            <v>3</v>
          </cell>
          <cell r="D1170" t="str">
            <v>C</v>
          </cell>
          <cell r="E1170">
            <v>0.83</v>
          </cell>
          <cell r="F1170">
            <v>37649</v>
          </cell>
          <cell r="G1170">
            <v>1.7600000000000001E-2</v>
          </cell>
          <cell r="H1170">
            <v>1.4999999999999999E-2</v>
          </cell>
          <cell r="I1170" t="str">
            <v>8         12   .</v>
          </cell>
          <cell r="J1170">
            <v>178</v>
          </cell>
          <cell r="K1170">
            <v>1.7500000000000002E-2</v>
          </cell>
          <cell r="L1170">
            <v>2003</v>
          </cell>
          <cell r="M1170" t="str">
            <v>No Trade</v>
          </cell>
          <cell r="N1170" t="str">
            <v/>
          </cell>
          <cell r="O1170" t="str">
            <v/>
          </cell>
          <cell r="P1170" t="str">
            <v/>
          </cell>
        </row>
        <row r="1171">
          <cell r="A1171" t="str">
            <v>OH</v>
          </cell>
          <cell r="B1171">
            <v>2</v>
          </cell>
          <cell r="C1171">
            <v>3</v>
          </cell>
          <cell r="D1171" t="str">
            <v>C</v>
          </cell>
          <cell r="E1171">
            <v>0.84</v>
          </cell>
          <cell r="F1171">
            <v>37649</v>
          </cell>
          <cell r="G1171">
            <v>1.55E-2</v>
          </cell>
          <cell r="H1171">
            <v>1.2999999999999999E-2</v>
          </cell>
          <cell r="I1171" t="str">
            <v>9         32   .</v>
          </cell>
          <cell r="J1171">
            <v>180</v>
          </cell>
          <cell r="K1171">
            <v>1.2E-2</v>
          </cell>
          <cell r="L1171">
            <v>2003</v>
          </cell>
          <cell r="M1171" t="str">
            <v>No Trade</v>
          </cell>
          <cell r="N1171" t="str">
            <v/>
          </cell>
          <cell r="O1171" t="str">
            <v/>
          </cell>
          <cell r="P1171" t="str">
            <v/>
          </cell>
        </row>
        <row r="1172">
          <cell r="A1172" t="str">
            <v>OH</v>
          </cell>
          <cell r="B1172">
            <v>2</v>
          </cell>
          <cell r="C1172">
            <v>3</v>
          </cell>
          <cell r="D1172" t="str">
            <v>C</v>
          </cell>
          <cell r="E1172">
            <v>0.85</v>
          </cell>
          <cell r="F1172">
            <v>37649</v>
          </cell>
          <cell r="G1172">
            <v>1.37E-2</v>
          </cell>
          <cell r="H1172">
            <v>1.2E-2</v>
          </cell>
          <cell r="I1172" t="str">
            <v>3         15   .</v>
          </cell>
          <cell r="J1172">
            <v>0</v>
          </cell>
          <cell r="K1172">
            <v>0</v>
          </cell>
          <cell r="L1172">
            <v>2003</v>
          </cell>
          <cell r="M1172" t="str">
            <v>No Trade</v>
          </cell>
          <cell r="N1172" t="str">
            <v/>
          </cell>
          <cell r="O1172" t="str">
            <v/>
          </cell>
          <cell r="P1172" t="str">
            <v/>
          </cell>
        </row>
        <row r="1173">
          <cell r="A1173" t="str">
            <v>OH</v>
          </cell>
          <cell r="B1173">
            <v>2</v>
          </cell>
          <cell r="C1173">
            <v>3</v>
          </cell>
          <cell r="D1173" t="str">
            <v>C</v>
          </cell>
          <cell r="E1173">
            <v>0.86</v>
          </cell>
          <cell r="F1173">
            <v>37649</v>
          </cell>
          <cell r="G1173">
            <v>1.2E-2</v>
          </cell>
          <cell r="H1173">
            <v>0.01</v>
          </cell>
          <cell r="I1173" t="str">
            <v>8          4   .</v>
          </cell>
          <cell r="J1173">
            <v>0</v>
          </cell>
          <cell r="K1173">
            <v>0</v>
          </cell>
          <cell r="L1173">
            <v>2003</v>
          </cell>
          <cell r="M1173" t="str">
            <v>No Trade</v>
          </cell>
          <cell r="N1173" t="str">
            <v/>
          </cell>
          <cell r="O1173" t="str">
            <v/>
          </cell>
          <cell r="P1173" t="str">
            <v/>
          </cell>
        </row>
        <row r="1174">
          <cell r="A1174" t="str">
            <v>OH</v>
          </cell>
          <cell r="B1174">
            <v>2</v>
          </cell>
          <cell r="C1174">
            <v>3</v>
          </cell>
          <cell r="D1174" t="str">
            <v>C</v>
          </cell>
          <cell r="E1174">
            <v>0.87</v>
          </cell>
          <cell r="F1174">
            <v>37649</v>
          </cell>
          <cell r="G1174">
            <v>1.0500000000000001E-2</v>
          </cell>
          <cell r="H1174">
            <v>8.9999999999999993E-3</v>
          </cell>
          <cell r="I1174" t="str">
            <v>5          0   .</v>
          </cell>
          <cell r="J1174">
            <v>0</v>
          </cell>
          <cell r="K1174">
            <v>0</v>
          </cell>
          <cell r="L1174">
            <v>2003</v>
          </cell>
          <cell r="M1174" t="str">
            <v>No Trade</v>
          </cell>
          <cell r="N1174" t="str">
            <v/>
          </cell>
          <cell r="O1174" t="str">
            <v/>
          </cell>
          <cell r="P1174" t="str">
            <v/>
          </cell>
        </row>
        <row r="1175">
          <cell r="A1175" t="str">
            <v>OH</v>
          </cell>
          <cell r="B1175">
            <v>2</v>
          </cell>
          <cell r="C1175">
            <v>3</v>
          </cell>
          <cell r="D1175" t="str">
            <v>P</v>
          </cell>
          <cell r="E1175">
            <v>0.87</v>
          </cell>
          <cell r="F1175">
            <v>37649</v>
          </cell>
          <cell r="G1175">
            <v>0.13189999999999999</v>
          </cell>
          <cell r="H1175">
            <v>0.13100000000000001</v>
          </cell>
          <cell r="I1175" t="str">
            <v>9          0   .</v>
          </cell>
          <cell r="J1175">
            <v>0</v>
          </cell>
          <cell r="K1175">
            <v>0</v>
          </cell>
          <cell r="L1175">
            <v>2003</v>
          </cell>
          <cell r="M1175" t="str">
            <v>No Trade</v>
          </cell>
          <cell r="N1175" t="str">
            <v/>
          </cell>
          <cell r="O1175" t="str">
            <v/>
          </cell>
          <cell r="P1175" t="str">
            <v/>
          </cell>
        </row>
        <row r="1176">
          <cell r="A1176" t="str">
            <v>OH</v>
          </cell>
          <cell r="B1176">
            <v>2</v>
          </cell>
          <cell r="C1176">
            <v>3</v>
          </cell>
          <cell r="D1176" t="str">
            <v>C</v>
          </cell>
          <cell r="E1176">
            <v>0.88</v>
          </cell>
          <cell r="F1176">
            <v>37649</v>
          </cell>
          <cell r="G1176">
            <v>9.1999999999999998E-3</v>
          </cell>
          <cell r="H1176">
            <v>8.0000000000000002E-3</v>
          </cell>
          <cell r="I1176" t="str">
            <v>3         15   .</v>
          </cell>
          <cell r="J1176">
            <v>70</v>
          </cell>
          <cell r="K1176">
            <v>7.0000000000000001E-3</v>
          </cell>
          <cell r="L1176">
            <v>2003</v>
          </cell>
          <cell r="M1176" t="str">
            <v>No Trade</v>
          </cell>
          <cell r="N1176" t="str">
            <v/>
          </cell>
          <cell r="O1176" t="str">
            <v/>
          </cell>
          <cell r="P1176" t="str">
            <v/>
          </cell>
        </row>
        <row r="1177">
          <cell r="A1177" t="str">
            <v>OH</v>
          </cell>
          <cell r="B1177">
            <v>2</v>
          </cell>
          <cell r="C1177">
            <v>3</v>
          </cell>
          <cell r="D1177" t="str">
            <v>P</v>
          </cell>
          <cell r="E1177">
            <v>0.88</v>
          </cell>
          <cell r="F1177">
            <v>37649</v>
          </cell>
          <cell r="G1177">
            <v>0.14130000000000001</v>
          </cell>
          <cell r="H1177">
            <v>0.14099999999999999</v>
          </cell>
          <cell r="I1177" t="str">
            <v>3          0   .</v>
          </cell>
          <cell r="J1177">
            <v>0</v>
          </cell>
          <cell r="K1177">
            <v>0</v>
          </cell>
          <cell r="L1177">
            <v>2003</v>
          </cell>
          <cell r="M1177" t="str">
            <v>No Trade</v>
          </cell>
          <cell r="N1177" t="str">
            <v/>
          </cell>
          <cell r="O1177" t="str">
            <v/>
          </cell>
          <cell r="P1177" t="str">
            <v/>
          </cell>
        </row>
        <row r="1178">
          <cell r="A1178" t="str">
            <v>OH</v>
          </cell>
          <cell r="B1178">
            <v>2</v>
          </cell>
          <cell r="C1178">
            <v>3</v>
          </cell>
          <cell r="D1178" t="str">
            <v>C</v>
          </cell>
          <cell r="E1178">
            <v>0.89</v>
          </cell>
          <cell r="F1178">
            <v>37649</v>
          </cell>
          <cell r="G1178">
            <v>8.0999999999999996E-3</v>
          </cell>
          <cell r="H1178">
            <v>7.0000000000000001E-3</v>
          </cell>
          <cell r="I1178" t="str">
            <v>3          0   .</v>
          </cell>
          <cell r="J1178">
            <v>0</v>
          </cell>
          <cell r="K1178">
            <v>0</v>
          </cell>
          <cell r="L1178">
            <v>2003</v>
          </cell>
          <cell r="M1178" t="str">
            <v>No Trade</v>
          </cell>
          <cell r="N1178" t="str">
            <v/>
          </cell>
          <cell r="O1178" t="str">
            <v/>
          </cell>
          <cell r="P1178" t="str">
            <v/>
          </cell>
        </row>
        <row r="1179">
          <cell r="A1179" t="str">
            <v>OH</v>
          </cell>
          <cell r="B1179">
            <v>2</v>
          </cell>
          <cell r="C1179">
            <v>3</v>
          </cell>
          <cell r="D1179" t="str">
            <v>C</v>
          </cell>
          <cell r="E1179">
            <v>0.9</v>
          </cell>
          <cell r="F1179">
            <v>37649</v>
          </cell>
          <cell r="G1179">
            <v>7.0000000000000001E-3</v>
          </cell>
          <cell r="H1179">
            <v>6.0000000000000001E-3</v>
          </cell>
          <cell r="I1179" t="str">
            <v>4          5   .</v>
          </cell>
          <cell r="J1179">
            <v>50</v>
          </cell>
          <cell r="K1179">
            <v>5.0000000000000001E-3</v>
          </cell>
          <cell r="L1179">
            <v>2003</v>
          </cell>
          <cell r="M1179" t="str">
            <v>No Trade</v>
          </cell>
          <cell r="N1179" t="str">
            <v/>
          </cell>
          <cell r="O1179" t="str">
            <v/>
          </cell>
          <cell r="P1179" t="str">
            <v/>
          </cell>
        </row>
        <row r="1180">
          <cell r="A1180" t="str">
            <v>OH</v>
          </cell>
          <cell r="B1180">
            <v>2</v>
          </cell>
          <cell r="C1180">
            <v>3</v>
          </cell>
          <cell r="D1180" t="str">
            <v>C</v>
          </cell>
          <cell r="E1180">
            <v>0.91</v>
          </cell>
          <cell r="F1180">
            <v>37649</v>
          </cell>
          <cell r="G1180">
            <v>6.1000000000000004E-3</v>
          </cell>
          <cell r="H1180">
            <v>5.0000000000000001E-3</v>
          </cell>
          <cell r="I1180" t="str">
            <v>6          0   .</v>
          </cell>
          <cell r="J1180">
            <v>0</v>
          </cell>
          <cell r="K1180">
            <v>0</v>
          </cell>
          <cell r="L1180">
            <v>2003</v>
          </cell>
          <cell r="M1180" t="str">
            <v>No Trade</v>
          </cell>
          <cell r="N1180" t="str">
            <v/>
          </cell>
          <cell r="O1180" t="str">
            <v/>
          </cell>
          <cell r="P1180" t="str">
            <v/>
          </cell>
        </row>
        <row r="1181">
          <cell r="A1181" t="str">
            <v>OH</v>
          </cell>
          <cell r="B1181">
            <v>2</v>
          </cell>
          <cell r="C1181">
            <v>3</v>
          </cell>
          <cell r="D1181" t="str">
            <v>C</v>
          </cell>
          <cell r="E1181">
            <v>0.92</v>
          </cell>
          <cell r="F1181">
            <v>37649</v>
          </cell>
          <cell r="G1181">
            <v>5.3E-3</v>
          </cell>
          <cell r="H1181">
            <v>4.0000000000000001E-3</v>
          </cell>
          <cell r="I1181" t="str">
            <v>8         15   .</v>
          </cell>
          <cell r="J1181">
            <v>0</v>
          </cell>
          <cell r="K1181">
            <v>0</v>
          </cell>
          <cell r="L1181">
            <v>2003</v>
          </cell>
          <cell r="M1181" t="str">
            <v>No Trade</v>
          </cell>
          <cell r="N1181" t="str">
            <v/>
          </cell>
          <cell r="O1181" t="str">
            <v/>
          </cell>
          <cell r="P1181" t="str">
            <v/>
          </cell>
        </row>
        <row r="1182">
          <cell r="A1182" t="str">
            <v>OH</v>
          </cell>
          <cell r="B1182">
            <v>2</v>
          </cell>
          <cell r="C1182">
            <v>3</v>
          </cell>
          <cell r="D1182" t="str">
            <v>C</v>
          </cell>
          <cell r="E1182">
            <v>0.93</v>
          </cell>
          <cell r="F1182">
            <v>37649</v>
          </cell>
          <cell r="G1182">
            <v>4.5999999999999999E-3</v>
          </cell>
          <cell r="H1182">
            <v>4.0000000000000001E-3</v>
          </cell>
          <cell r="I1182" t="str">
            <v>2          0   .</v>
          </cell>
          <cell r="J1182">
            <v>0</v>
          </cell>
          <cell r="K1182">
            <v>0</v>
          </cell>
          <cell r="L1182">
            <v>2003</v>
          </cell>
          <cell r="M1182" t="str">
            <v>No Trade</v>
          </cell>
          <cell r="N1182" t="str">
            <v/>
          </cell>
          <cell r="O1182" t="str">
            <v/>
          </cell>
          <cell r="P1182" t="str">
            <v/>
          </cell>
        </row>
        <row r="1183">
          <cell r="A1183" t="str">
            <v>OH</v>
          </cell>
          <cell r="B1183">
            <v>2</v>
          </cell>
          <cell r="C1183">
            <v>3</v>
          </cell>
          <cell r="D1183" t="str">
            <v>C</v>
          </cell>
          <cell r="E1183">
            <v>0.94</v>
          </cell>
          <cell r="F1183">
            <v>37649</v>
          </cell>
          <cell r="G1183">
            <v>4.0000000000000001E-3</v>
          </cell>
          <cell r="H1183">
            <v>3.0000000000000001E-3</v>
          </cell>
          <cell r="I1183" t="str">
            <v>7          0   .</v>
          </cell>
          <cell r="J1183">
            <v>0</v>
          </cell>
          <cell r="K1183">
            <v>0</v>
          </cell>
          <cell r="L1183">
            <v>2003</v>
          </cell>
          <cell r="M1183" t="str">
            <v>No Trade</v>
          </cell>
          <cell r="N1183" t="str">
            <v/>
          </cell>
          <cell r="O1183" t="str">
            <v/>
          </cell>
          <cell r="P1183" t="str">
            <v/>
          </cell>
        </row>
        <row r="1184">
          <cell r="A1184" t="str">
            <v>OH</v>
          </cell>
          <cell r="B1184">
            <v>2</v>
          </cell>
          <cell r="C1184">
            <v>3</v>
          </cell>
          <cell r="D1184" t="str">
            <v>C</v>
          </cell>
          <cell r="E1184">
            <v>0.95</v>
          </cell>
          <cell r="F1184">
            <v>37649</v>
          </cell>
          <cell r="G1184">
            <v>3.5000000000000001E-3</v>
          </cell>
          <cell r="H1184">
            <v>3.0000000000000001E-3</v>
          </cell>
          <cell r="I1184" t="str">
            <v>2          0   .</v>
          </cell>
          <cell r="J1184">
            <v>0</v>
          </cell>
          <cell r="K1184">
            <v>0</v>
          </cell>
          <cell r="L1184">
            <v>2003</v>
          </cell>
          <cell r="M1184" t="str">
            <v>No Trade</v>
          </cell>
          <cell r="N1184" t="str">
            <v/>
          </cell>
          <cell r="O1184" t="str">
            <v/>
          </cell>
          <cell r="P1184" t="str">
            <v/>
          </cell>
        </row>
        <row r="1185">
          <cell r="A1185" t="str">
            <v>OH</v>
          </cell>
          <cell r="B1185">
            <v>2</v>
          </cell>
          <cell r="C1185">
            <v>3</v>
          </cell>
          <cell r="D1185" t="str">
            <v>C</v>
          </cell>
          <cell r="E1185">
            <v>0.96</v>
          </cell>
          <cell r="F1185">
            <v>37649</v>
          </cell>
          <cell r="G1185">
            <v>3.0000000000000001E-3</v>
          </cell>
          <cell r="H1185">
            <v>2E-3</v>
          </cell>
          <cell r="I1185" t="str">
            <v>8          0   .</v>
          </cell>
          <cell r="J1185">
            <v>0</v>
          </cell>
          <cell r="K1185">
            <v>0</v>
          </cell>
          <cell r="L1185">
            <v>2003</v>
          </cell>
          <cell r="M1185" t="str">
            <v>No Trade</v>
          </cell>
          <cell r="N1185" t="str">
            <v/>
          </cell>
          <cell r="O1185" t="str">
            <v/>
          </cell>
          <cell r="P1185" t="str">
            <v/>
          </cell>
        </row>
        <row r="1186">
          <cell r="A1186" t="str">
            <v>OH</v>
          </cell>
          <cell r="B1186">
            <v>2</v>
          </cell>
          <cell r="C1186">
            <v>3</v>
          </cell>
          <cell r="D1186" t="str">
            <v>C</v>
          </cell>
          <cell r="E1186">
            <v>0.97</v>
          </cell>
          <cell r="F1186">
            <v>37649</v>
          </cell>
          <cell r="G1186">
            <v>2.5999999999999999E-3</v>
          </cell>
          <cell r="H1186">
            <v>2E-3</v>
          </cell>
          <cell r="I1186" t="str">
            <v>4          0   .</v>
          </cell>
          <cell r="J1186">
            <v>0</v>
          </cell>
          <cell r="K1186">
            <v>0</v>
          </cell>
          <cell r="L1186">
            <v>2003</v>
          </cell>
          <cell r="M1186" t="str">
            <v>No Trade</v>
          </cell>
          <cell r="N1186" t="str">
            <v/>
          </cell>
          <cell r="O1186" t="str">
            <v/>
          </cell>
          <cell r="P1186" t="str">
            <v/>
          </cell>
        </row>
        <row r="1187">
          <cell r="A1187" t="str">
            <v>OH</v>
          </cell>
          <cell r="B1187">
            <v>2</v>
          </cell>
          <cell r="C1187">
            <v>3</v>
          </cell>
          <cell r="D1187" t="str">
            <v>P</v>
          </cell>
          <cell r="E1187">
            <v>0.97</v>
          </cell>
          <cell r="F1187">
            <v>37649</v>
          </cell>
          <cell r="G1187">
            <v>0.21970000000000001</v>
          </cell>
          <cell r="H1187">
            <v>0.23100000000000001</v>
          </cell>
          <cell r="I1187" t="str">
            <v>6          0   .</v>
          </cell>
          <cell r="J1187">
            <v>0</v>
          </cell>
          <cell r="K1187">
            <v>0</v>
          </cell>
          <cell r="L1187">
            <v>2003</v>
          </cell>
          <cell r="M1187" t="str">
            <v>No Trade</v>
          </cell>
          <cell r="N1187" t="str">
            <v/>
          </cell>
          <cell r="O1187" t="str">
            <v/>
          </cell>
          <cell r="P1187" t="str">
            <v/>
          </cell>
        </row>
        <row r="1188">
          <cell r="A1188" t="str">
            <v>OH</v>
          </cell>
          <cell r="B1188">
            <v>2</v>
          </cell>
          <cell r="C1188">
            <v>3</v>
          </cell>
          <cell r="D1188" t="str">
            <v>C</v>
          </cell>
          <cell r="E1188">
            <v>0.98</v>
          </cell>
          <cell r="F1188">
            <v>37649</v>
          </cell>
          <cell r="G1188">
            <v>2.3E-3</v>
          </cell>
          <cell r="H1188">
            <v>2E-3</v>
          </cell>
          <cell r="I1188" t="str">
            <v>1          0   .</v>
          </cell>
          <cell r="J1188">
            <v>0</v>
          </cell>
          <cell r="K1188">
            <v>0</v>
          </cell>
          <cell r="L1188">
            <v>2003</v>
          </cell>
          <cell r="M1188" t="str">
            <v>No Trade</v>
          </cell>
          <cell r="N1188" t="str">
            <v/>
          </cell>
          <cell r="O1188" t="str">
            <v/>
          </cell>
          <cell r="P1188" t="str">
            <v/>
          </cell>
        </row>
        <row r="1189">
          <cell r="A1189" t="str">
            <v>OH</v>
          </cell>
          <cell r="B1189">
            <v>2</v>
          </cell>
          <cell r="C1189">
            <v>3</v>
          </cell>
          <cell r="D1189" t="str">
            <v>C</v>
          </cell>
          <cell r="E1189">
            <v>0.99</v>
          </cell>
          <cell r="F1189">
            <v>37649</v>
          </cell>
          <cell r="G1189">
            <v>1.9E-3</v>
          </cell>
          <cell r="H1189">
            <v>1E-3</v>
          </cell>
          <cell r="I1189" t="str">
            <v>8          0   .</v>
          </cell>
          <cell r="J1189">
            <v>0</v>
          </cell>
          <cell r="K1189">
            <v>0</v>
          </cell>
          <cell r="L1189">
            <v>2003</v>
          </cell>
          <cell r="M1189" t="str">
            <v>No Trade</v>
          </cell>
          <cell r="N1189" t="str">
            <v/>
          </cell>
          <cell r="O1189" t="str">
            <v/>
          </cell>
          <cell r="P1189" t="str">
            <v/>
          </cell>
        </row>
        <row r="1190">
          <cell r="A1190" t="str">
            <v>OH</v>
          </cell>
          <cell r="B1190">
            <v>2</v>
          </cell>
          <cell r="C1190">
            <v>3</v>
          </cell>
          <cell r="D1190" t="str">
            <v>C</v>
          </cell>
          <cell r="E1190">
            <v>1</v>
          </cell>
          <cell r="F1190">
            <v>37649</v>
          </cell>
          <cell r="G1190">
            <v>1.6999999999999999E-3</v>
          </cell>
          <cell r="H1190">
            <v>1E-3</v>
          </cell>
          <cell r="I1190" t="str">
            <v>6          0   .</v>
          </cell>
          <cell r="J1190">
            <v>0</v>
          </cell>
          <cell r="K1190">
            <v>0</v>
          </cell>
          <cell r="L1190">
            <v>2003</v>
          </cell>
          <cell r="M1190" t="str">
            <v>No Trade</v>
          </cell>
          <cell r="N1190" t="str">
            <v/>
          </cell>
          <cell r="O1190" t="str">
            <v/>
          </cell>
          <cell r="P1190" t="str">
            <v/>
          </cell>
        </row>
        <row r="1191">
          <cell r="A1191" t="str">
            <v>OH</v>
          </cell>
          <cell r="B1191">
            <v>2</v>
          </cell>
          <cell r="C1191">
            <v>3</v>
          </cell>
          <cell r="D1191" t="str">
            <v>C</v>
          </cell>
          <cell r="E1191">
            <v>1.1000000000000001</v>
          </cell>
          <cell r="F1191">
            <v>37649</v>
          </cell>
          <cell r="G1191">
            <v>4.0000000000000002E-4</v>
          </cell>
          <cell r="H1191">
            <v>0</v>
          </cell>
          <cell r="I1191" t="str">
            <v>4          0   .</v>
          </cell>
          <cell r="J1191">
            <v>0</v>
          </cell>
          <cell r="K1191">
            <v>0</v>
          </cell>
          <cell r="L1191">
            <v>2003</v>
          </cell>
          <cell r="M1191" t="str">
            <v>No Trade</v>
          </cell>
          <cell r="N1191" t="str">
            <v/>
          </cell>
          <cell r="O1191" t="str">
            <v/>
          </cell>
          <cell r="P1191" t="str">
            <v/>
          </cell>
        </row>
        <row r="1192">
          <cell r="A1192" t="str">
            <v>OH</v>
          </cell>
          <cell r="B1192">
            <v>3</v>
          </cell>
          <cell r="C1192">
            <v>3</v>
          </cell>
          <cell r="D1192" t="str">
            <v>C</v>
          </cell>
          <cell r="E1192">
            <v>0.1</v>
          </cell>
          <cell r="F1192">
            <v>37677</v>
          </cell>
          <cell r="G1192">
            <v>0.62839999999999996</v>
          </cell>
          <cell r="H1192">
            <v>0.61599999999999999</v>
          </cell>
          <cell r="I1192" t="str">
            <v>2          0   .</v>
          </cell>
          <cell r="J1192">
            <v>0</v>
          </cell>
          <cell r="K1192">
            <v>0</v>
          </cell>
          <cell r="L1192">
            <v>2003</v>
          </cell>
          <cell r="M1192" t="str">
            <v>No Trade</v>
          </cell>
          <cell r="N1192" t="str">
            <v/>
          </cell>
          <cell r="O1192" t="str">
            <v/>
          </cell>
          <cell r="P1192" t="str">
            <v/>
          </cell>
        </row>
        <row r="1193">
          <cell r="A1193" t="str">
            <v>OH</v>
          </cell>
          <cell r="B1193">
            <v>3</v>
          </cell>
          <cell r="C1193">
            <v>3</v>
          </cell>
          <cell r="D1193" t="str">
            <v>P</v>
          </cell>
          <cell r="E1193">
            <v>0.1</v>
          </cell>
          <cell r="F1193">
            <v>37677</v>
          </cell>
          <cell r="G1193">
            <v>1E-4</v>
          </cell>
          <cell r="H1193">
            <v>0</v>
          </cell>
          <cell r="I1193" t="str">
            <v>1          0   .</v>
          </cell>
          <cell r="J1193">
            <v>0</v>
          </cell>
          <cell r="K1193">
            <v>0</v>
          </cell>
          <cell r="L1193">
            <v>2003</v>
          </cell>
          <cell r="M1193" t="str">
            <v>No Trade</v>
          </cell>
          <cell r="N1193" t="str">
            <v/>
          </cell>
          <cell r="O1193" t="str">
            <v/>
          </cell>
          <cell r="P1193" t="str">
            <v/>
          </cell>
        </row>
        <row r="1194">
          <cell r="A1194" t="str">
            <v>OH</v>
          </cell>
          <cell r="B1194">
            <v>3</v>
          </cell>
          <cell r="C1194">
            <v>3</v>
          </cell>
          <cell r="D1194" t="str">
            <v>C</v>
          </cell>
          <cell r="E1194">
            <v>0.25</v>
          </cell>
          <cell r="F1194">
            <v>37677</v>
          </cell>
          <cell r="G1194">
            <v>0.42359999999999998</v>
          </cell>
          <cell r="H1194">
            <v>0.42299999999999999</v>
          </cell>
          <cell r="I1194" t="str">
            <v>6          0   .</v>
          </cell>
          <cell r="J1194">
            <v>0</v>
          </cell>
          <cell r="K1194">
            <v>0</v>
          </cell>
          <cell r="L1194">
            <v>2003</v>
          </cell>
          <cell r="M1194" t="str">
            <v>No Trade</v>
          </cell>
          <cell r="N1194" t="str">
            <v/>
          </cell>
          <cell r="O1194" t="str">
            <v/>
          </cell>
          <cell r="P1194" t="str">
            <v/>
          </cell>
        </row>
        <row r="1195">
          <cell r="A1195" t="str">
            <v>OH</v>
          </cell>
          <cell r="B1195">
            <v>3</v>
          </cell>
          <cell r="C1195">
            <v>3</v>
          </cell>
          <cell r="D1195" t="str">
            <v>P</v>
          </cell>
          <cell r="E1195">
            <v>0.25</v>
          </cell>
          <cell r="F1195">
            <v>37677</v>
          </cell>
          <cell r="G1195">
            <v>1E-4</v>
          </cell>
          <cell r="H1195">
            <v>0</v>
          </cell>
          <cell r="I1195" t="str">
            <v>1          0   .</v>
          </cell>
          <cell r="J1195">
            <v>0</v>
          </cell>
          <cell r="K1195">
            <v>0</v>
          </cell>
          <cell r="L1195">
            <v>2003</v>
          </cell>
          <cell r="M1195" t="str">
            <v>No Trade</v>
          </cell>
          <cell r="N1195" t="str">
            <v/>
          </cell>
          <cell r="O1195" t="str">
            <v/>
          </cell>
          <cell r="P1195" t="str">
            <v/>
          </cell>
        </row>
        <row r="1196">
          <cell r="A1196" t="str">
            <v>OH</v>
          </cell>
          <cell r="B1196">
            <v>3</v>
          </cell>
          <cell r="C1196">
            <v>3</v>
          </cell>
          <cell r="D1196" t="str">
            <v>C</v>
          </cell>
          <cell r="E1196">
            <v>0.3</v>
          </cell>
          <cell r="F1196">
            <v>37677</v>
          </cell>
          <cell r="G1196">
            <v>0.43730000000000002</v>
          </cell>
          <cell r="H1196">
            <v>0.437</v>
          </cell>
          <cell r="I1196" t="str">
            <v>3          0   .</v>
          </cell>
          <cell r="J1196">
            <v>0</v>
          </cell>
          <cell r="K1196">
            <v>0</v>
          </cell>
          <cell r="L1196">
            <v>2003</v>
          </cell>
          <cell r="M1196" t="str">
            <v>No Trade</v>
          </cell>
          <cell r="N1196" t="str">
            <v/>
          </cell>
          <cell r="O1196" t="str">
            <v/>
          </cell>
          <cell r="P1196" t="str">
            <v/>
          </cell>
        </row>
        <row r="1197">
          <cell r="A1197" t="str">
            <v>OH</v>
          </cell>
          <cell r="B1197">
            <v>3</v>
          </cell>
          <cell r="C1197">
            <v>3</v>
          </cell>
          <cell r="D1197" t="str">
            <v>P</v>
          </cell>
          <cell r="E1197">
            <v>0.3</v>
          </cell>
          <cell r="F1197">
            <v>37677</v>
          </cell>
          <cell r="G1197">
            <v>1E-4</v>
          </cell>
          <cell r="H1197">
            <v>0</v>
          </cell>
          <cell r="I1197" t="str">
            <v>1          0   .</v>
          </cell>
          <cell r="J1197">
            <v>0</v>
          </cell>
          <cell r="K1197">
            <v>0</v>
          </cell>
          <cell r="L1197">
            <v>2003</v>
          </cell>
          <cell r="M1197" t="str">
            <v>No Trade</v>
          </cell>
          <cell r="N1197" t="str">
            <v/>
          </cell>
          <cell r="O1197" t="str">
            <v/>
          </cell>
          <cell r="P1197" t="str">
            <v/>
          </cell>
        </row>
        <row r="1198">
          <cell r="A1198" t="str">
            <v>OH</v>
          </cell>
          <cell r="B1198">
            <v>3</v>
          </cell>
          <cell r="C1198">
            <v>3</v>
          </cell>
          <cell r="D1198" t="str">
            <v>P</v>
          </cell>
          <cell r="E1198">
            <v>0.48</v>
          </cell>
          <cell r="F1198">
            <v>37677</v>
          </cell>
          <cell r="G1198">
            <v>2.0000000000000001E-4</v>
          </cell>
          <cell r="H1198">
            <v>0</v>
          </cell>
          <cell r="I1198" t="str">
            <v>4          0   .</v>
          </cell>
          <cell r="J1198">
            <v>0</v>
          </cell>
          <cell r="K1198">
            <v>0</v>
          </cell>
          <cell r="L1198">
            <v>2003</v>
          </cell>
          <cell r="M1198" t="str">
            <v>No Trade</v>
          </cell>
          <cell r="N1198" t="str">
            <v/>
          </cell>
          <cell r="O1198" t="str">
            <v/>
          </cell>
          <cell r="P1198" t="str">
            <v/>
          </cell>
        </row>
        <row r="1199">
          <cell r="A1199" t="str">
            <v>OH</v>
          </cell>
          <cell r="B1199">
            <v>3</v>
          </cell>
          <cell r="C1199">
            <v>3</v>
          </cell>
          <cell r="D1199" t="str">
            <v>C</v>
          </cell>
          <cell r="E1199">
            <v>0.51</v>
          </cell>
          <cell r="F1199">
            <v>37677</v>
          </cell>
          <cell r="G1199">
            <v>0</v>
          </cell>
          <cell r="H1199">
            <v>0</v>
          </cell>
          <cell r="I1199" t="str">
            <v>0          0   .</v>
          </cell>
          <cell r="J1199">
            <v>0</v>
          </cell>
          <cell r="K1199">
            <v>0</v>
          </cell>
          <cell r="L1199">
            <v>2003</v>
          </cell>
          <cell r="M1199" t="str">
            <v>No Trade</v>
          </cell>
          <cell r="N1199" t="str">
            <v/>
          </cell>
          <cell r="O1199" t="str">
            <v/>
          </cell>
          <cell r="P1199" t="str">
            <v/>
          </cell>
        </row>
        <row r="1200">
          <cell r="A1200" t="str">
            <v>OH</v>
          </cell>
          <cell r="B1200">
            <v>3</v>
          </cell>
          <cell r="C1200">
            <v>3</v>
          </cell>
          <cell r="D1200" t="str">
            <v>P</v>
          </cell>
          <cell r="E1200">
            <v>0.51</v>
          </cell>
          <cell r="F1200">
            <v>37677</v>
          </cell>
          <cell r="G1200">
            <v>5.9999999999999995E-4</v>
          </cell>
          <cell r="H1200">
            <v>1E-3</v>
          </cell>
          <cell r="I1200" t="str">
            <v>0          0   .</v>
          </cell>
          <cell r="J1200">
            <v>0</v>
          </cell>
          <cell r="K1200">
            <v>0</v>
          </cell>
          <cell r="L1200">
            <v>2003</v>
          </cell>
          <cell r="M1200" t="str">
            <v>No Trade</v>
          </cell>
          <cell r="N1200" t="str">
            <v/>
          </cell>
          <cell r="O1200" t="str">
            <v/>
          </cell>
          <cell r="P1200" t="str">
            <v/>
          </cell>
        </row>
        <row r="1201">
          <cell r="A1201" t="str">
            <v>OH</v>
          </cell>
          <cell r="B1201">
            <v>3</v>
          </cell>
          <cell r="C1201">
            <v>3</v>
          </cell>
          <cell r="D1201" t="str">
            <v>P</v>
          </cell>
          <cell r="E1201">
            <v>0.52</v>
          </cell>
          <cell r="F1201">
            <v>37677</v>
          </cell>
          <cell r="G1201">
            <v>8.0000000000000004E-4</v>
          </cell>
          <cell r="H1201">
            <v>1E-3</v>
          </cell>
          <cell r="I1201" t="str">
            <v>3          0   .</v>
          </cell>
          <cell r="J1201">
            <v>0</v>
          </cell>
          <cell r="K1201">
            <v>0</v>
          </cell>
          <cell r="L1201">
            <v>2003</v>
          </cell>
          <cell r="M1201" t="str">
            <v>No Trade</v>
          </cell>
          <cell r="N1201" t="str">
            <v/>
          </cell>
          <cell r="O1201" t="str">
            <v/>
          </cell>
          <cell r="P1201" t="str">
            <v/>
          </cell>
        </row>
        <row r="1202">
          <cell r="A1202" t="str">
            <v>OH</v>
          </cell>
          <cell r="B1202">
            <v>3</v>
          </cell>
          <cell r="C1202">
            <v>3</v>
          </cell>
          <cell r="D1202" t="str">
            <v>P</v>
          </cell>
          <cell r="E1202">
            <v>0.53</v>
          </cell>
          <cell r="F1202">
            <v>37677</v>
          </cell>
          <cell r="G1202">
            <v>1.1000000000000001E-3</v>
          </cell>
          <cell r="H1202">
            <v>1E-3</v>
          </cell>
          <cell r="I1202" t="str">
            <v>7          0   .</v>
          </cell>
          <cell r="J1202">
            <v>0</v>
          </cell>
          <cell r="K1202">
            <v>0</v>
          </cell>
          <cell r="L1202">
            <v>2003</v>
          </cell>
          <cell r="M1202" t="str">
            <v>No Trade</v>
          </cell>
          <cell r="N1202" t="str">
            <v/>
          </cell>
          <cell r="O1202" t="str">
            <v/>
          </cell>
          <cell r="P1202" t="str">
            <v/>
          </cell>
        </row>
        <row r="1203">
          <cell r="A1203" t="str">
            <v>OH</v>
          </cell>
          <cell r="B1203">
            <v>3</v>
          </cell>
          <cell r="C1203">
            <v>3</v>
          </cell>
          <cell r="D1203" t="str">
            <v>P</v>
          </cell>
          <cell r="E1203">
            <v>0.54</v>
          </cell>
          <cell r="F1203">
            <v>37677</v>
          </cell>
          <cell r="G1203">
            <v>1.5E-3</v>
          </cell>
          <cell r="H1203">
            <v>2E-3</v>
          </cell>
          <cell r="I1203" t="str">
            <v>3          0   .</v>
          </cell>
          <cell r="J1203">
            <v>0</v>
          </cell>
          <cell r="K1203">
            <v>0</v>
          </cell>
          <cell r="L1203">
            <v>2003</v>
          </cell>
          <cell r="M1203" t="str">
            <v>No Trade</v>
          </cell>
          <cell r="N1203" t="str">
            <v/>
          </cell>
          <cell r="O1203" t="str">
            <v/>
          </cell>
          <cell r="P1203" t="str">
            <v/>
          </cell>
        </row>
        <row r="1204">
          <cell r="A1204" t="str">
            <v>OH</v>
          </cell>
          <cell r="B1204">
            <v>3</v>
          </cell>
          <cell r="C1204">
            <v>3</v>
          </cell>
          <cell r="D1204" t="str">
            <v>P</v>
          </cell>
          <cell r="E1204">
            <v>0.55000000000000004</v>
          </cell>
          <cell r="F1204">
            <v>37677</v>
          </cell>
          <cell r="G1204">
            <v>2E-3</v>
          </cell>
          <cell r="H1204">
            <v>2E-3</v>
          </cell>
          <cell r="I1204" t="str">
            <v>9          0   .</v>
          </cell>
          <cell r="J1204">
            <v>0</v>
          </cell>
          <cell r="K1204">
            <v>0</v>
          </cell>
          <cell r="L1204">
            <v>2003</v>
          </cell>
          <cell r="M1204" t="str">
            <v>No Trade</v>
          </cell>
          <cell r="N1204" t="str">
            <v/>
          </cell>
          <cell r="O1204" t="str">
            <v/>
          </cell>
          <cell r="P1204" t="str">
            <v/>
          </cell>
        </row>
        <row r="1205">
          <cell r="A1205" t="str">
            <v>OH</v>
          </cell>
          <cell r="B1205">
            <v>3</v>
          </cell>
          <cell r="C1205">
            <v>3</v>
          </cell>
          <cell r="D1205" t="str">
            <v>P</v>
          </cell>
          <cell r="E1205">
            <v>0.56000000000000005</v>
          </cell>
          <cell r="F1205">
            <v>37677</v>
          </cell>
          <cell r="G1205">
            <v>2.5999999999999999E-3</v>
          </cell>
          <cell r="H1205">
            <v>3.0000000000000001E-3</v>
          </cell>
          <cell r="I1205" t="str">
            <v>8          0   .</v>
          </cell>
          <cell r="J1205">
            <v>0</v>
          </cell>
          <cell r="K1205">
            <v>0</v>
          </cell>
          <cell r="L1205">
            <v>2003</v>
          </cell>
          <cell r="M1205" t="str">
            <v>No Trade</v>
          </cell>
          <cell r="N1205" t="str">
            <v/>
          </cell>
          <cell r="O1205" t="str">
            <v/>
          </cell>
          <cell r="P1205" t="str">
            <v/>
          </cell>
        </row>
        <row r="1206">
          <cell r="A1206" t="str">
            <v>OH</v>
          </cell>
          <cell r="B1206">
            <v>3</v>
          </cell>
          <cell r="C1206">
            <v>3</v>
          </cell>
          <cell r="D1206" t="str">
            <v>P</v>
          </cell>
          <cell r="E1206">
            <v>0.56999999999999995</v>
          </cell>
          <cell r="F1206">
            <v>37677</v>
          </cell>
          <cell r="G1206">
            <v>3.3E-3</v>
          </cell>
          <cell r="H1206">
            <v>4.0000000000000001E-3</v>
          </cell>
          <cell r="I1206" t="str">
            <v>7          0   .</v>
          </cell>
          <cell r="J1206">
            <v>0</v>
          </cell>
          <cell r="K1206">
            <v>0</v>
          </cell>
          <cell r="L1206">
            <v>2003</v>
          </cell>
          <cell r="M1206" t="str">
            <v>No Trade</v>
          </cell>
          <cell r="N1206" t="str">
            <v/>
          </cell>
          <cell r="O1206" t="str">
            <v/>
          </cell>
          <cell r="P1206" t="str">
            <v/>
          </cell>
        </row>
        <row r="1207">
          <cell r="A1207" t="str">
            <v>OH</v>
          </cell>
          <cell r="B1207">
            <v>3</v>
          </cell>
          <cell r="C1207">
            <v>3</v>
          </cell>
          <cell r="D1207" t="str">
            <v>C</v>
          </cell>
          <cell r="E1207">
            <v>0.57999999999999996</v>
          </cell>
          <cell r="F1207">
            <v>37677</v>
          </cell>
          <cell r="G1207">
            <v>0.13519999999999999</v>
          </cell>
          <cell r="H1207">
            <v>0.13500000000000001</v>
          </cell>
          <cell r="I1207" t="str">
            <v>2          0   .</v>
          </cell>
          <cell r="J1207">
            <v>0</v>
          </cell>
          <cell r="K1207">
            <v>0</v>
          </cell>
          <cell r="L1207">
            <v>2003</v>
          </cell>
          <cell r="M1207" t="str">
            <v>No Trade</v>
          </cell>
          <cell r="N1207" t="str">
            <v/>
          </cell>
          <cell r="O1207" t="str">
            <v/>
          </cell>
          <cell r="P1207" t="str">
            <v/>
          </cell>
        </row>
        <row r="1208">
          <cell r="A1208" t="str">
            <v>OH</v>
          </cell>
          <cell r="B1208">
            <v>3</v>
          </cell>
          <cell r="C1208">
            <v>3</v>
          </cell>
          <cell r="D1208" t="str">
            <v>P</v>
          </cell>
          <cell r="E1208">
            <v>0.57999999999999996</v>
          </cell>
          <cell r="F1208">
            <v>37677</v>
          </cell>
          <cell r="G1208">
            <v>4.3E-3</v>
          </cell>
          <cell r="H1208">
            <v>5.0000000000000001E-3</v>
          </cell>
          <cell r="I1208" t="str">
            <v>9          0   .</v>
          </cell>
          <cell r="J1208">
            <v>0</v>
          </cell>
          <cell r="K1208">
            <v>0</v>
          </cell>
          <cell r="L1208">
            <v>2003</v>
          </cell>
          <cell r="M1208" t="str">
            <v>No Trade</v>
          </cell>
          <cell r="N1208" t="str">
            <v/>
          </cell>
          <cell r="O1208" t="str">
            <v/>
          </cell>
          <cell r="P1208" t="str">
            <v/>
          </cell>
        </row>
        <row r="1209">
          <cell r="A1209" t="str">
            <v>OH</v>
          </cell>
          <cell r="B1209">
            <v>3</v>
          </cell>
          <cell r="C1209">
            <v>3</v>
          </cell>
          <cell r="D1209" t="str">
            <v>P</v>
          </cell>
          <cell r="E1209">
            <v>0.59</v>
          </cell>
          <cell r="F1209">
            <v>37677</v>
          </cell>
          <cell r="G1209">
            <v>5.3E-3</v>
          </cell>
          <cell r="H1209">
            <v>7.0000000000000001E-3</v>
          </cell>
          <cell r="I1209" t="str">
            <v>3          0   .</v>
          </cell>
          <cell r="J1209">
            <v>0</v>
          </cell>
          <cell r="K1209">
            <v>0</v>
          </cell>
          <cell r="L1209">
            <v>2003</v>
          </cell>
          <cell r="M1209" t="str">
            <v>No Trade</v>
          </cell>
          <cell r="N1209" t="str">
            <v/>
          </cell>
          <cell r="O1209" t="str">
            <v/>
          </cell>
          <cell r="P1209" t="str">
            <v/>
          </cell>
        </row>
        <row r="1210">
          <cell r="A1210" t="str">
            <v>OH</v>
          </cell>
          <cell r="B1210">
            <v>3</v>
          </cell>
          <cell r="C1210">
            <v>3</v>
          </cell>
          <cell r="D1210" t="str">
            <v>C</v>
          </cell>
          <cell r="E1210">
            <v>0.6</v>
          </cell>
          <cell r="F1210">
            <v>37677</v>
          </cell>
          <cell r="G1210">
            <v>0.1328</v>
          </cell>
          <cell r="H1210">
            <v>0.13200000000000001</v>
          </cell>
          <cell r="I1210" t="str">
            <v>8          0   .</v>
          </cell>
          <cell r="J1210">
            <v>0</v>
          </cell>
          <cell r="K1210">
            <v>0</v>
          </cell>
          <cell r="L1210">
            <v>2003</v>
          </cell>
          <cell r="M1210" t="str">
            <v>No Trade</v>
          </cell>
          <cell r="N1210" t="str">
            <v/>
          </cell>
          <cell r="O1210" t="str">
            <v/>
          </cell>
          <cell r="P1210" t="str">
            <v/>
          </cell>
        </row>
        <row r="1211">
          <cell r="A1211" t="str">
            <v>OH</v>
          </cell>
          <cell r="B1211">
            <v>3</v>
          </cell>
          <cell r="C1211">
            <v>3</v>
          </cell>
          <cell r="D1211" t="str">
            <v>P</v>
          </cell>
          <cell r="E1211">
            <v>0.6</v>
          </cell>
          <cell r="F1211">
            <v>37677</v>
          </cell>
          <cell r="G1211">
            <v>6.6E-3</v>
          </cell>
          <cell r="H1211">
            <v>8.0000000000000002E-3</v>
          </cell>
          <cell r="I1211" t="str">
            <v>9          0   .</v>
          </cell>
          <cell r="J1211">
            <v>0</v>
          </cell>
          <cell r="K1211">
            <v>0</v>
          </cell>
          <cell r="L1211">
            <v>2003</v>
          </cell>
          <cell r="M1211" t="str">
            <v>No Trade</v>
          </cell>
          <cell r="N1211" t="str">
            <v/>
          </cell>
          <cell r="O1211" t="str">
            <v/>
          </cell>
          <cell r="P1211" t="str">
            <v/>
          </cell>
        </row>
        <row r="1212">
          <cell r="A1212" t="str">
            <v>OH</v>
          </cell>
          <cell r="B1212">
            <v>3</v>
          </cell>
          <cell r="C1212">
            <v>3</v>
          </cell>
          <cell r="D1212" t="str">
            <v>P</v>
          </cell>
          <cell r="E1212">
            <v>0.61</v>
          </cell>
          <cell r="F1212">
            <v>37677</v>
          </cell>
          <cell r="G1212">
            <v>8.0999999999999996E-3</v>
          </cell>
          <cell r="H1212">
            <v>0.01</v>
          </cell>
          <cell r="I1212" t="str">
            <v>8          0   .</v>
          </cell>
          <cell r="J1212">
            <v>0</v>
          </cell>
          <cell r="K1212">
            <v>0</v>
          </cell>
          <cell r="L1212">
            <v>2003</v>
          </cell>
          <cell r="M1212" t="str">
            <v>No Trade</v>
          </cell>
          <cell r="N1212" t="str">
            <v/>
          </cell>
          <cell r="O1212" t="str">
            <v/>
          </cell>
          <cell r="P1212" t="str">
            <v/>
          </cell>
        </row>
        <row r="1213">
          <cell r="A1213" t="str">
            <v>OH</v>
          </cell>
          <cell r="B1213">
            <v>3</v>
          </cell>
          <cell r="C1213">
            <v>3</v>
          </cell>
          <cell r="D1213" t="str">
            <v>C</v>
          </cell>
          <cell r="E1213">
            <v>0.62</v>
          </cell>
          <cell r="F1213">
            <v>37677</v>
          </cell>
          <cell r="G1213">
            <v>0.1041</v>
          </cell>
          <cell r="H1213">
            <v>0.104</v>
          </cell>
          <cell r="I1213" t="str">
            <v>1          0   .</v>
          </cell>
          <cell r="J1213">
            <v>0</v>
          </cell>
          <cell r="K1213">
            <v>0</v>
          </cell>
          <cell r="L1213">
            <v>2003</v>
          </cell>
          <cell r="M1213" t="str">
            <v>No Trade</v>
          </cell>
          <cell r="N1213" t="str">
            <v/>
          </cell>
          <cell r="O1213" t="str">
            <v/>
          </cell>
          <cell r="P1213" t="str">
            <v/>
          </cell>
        </row>
        <row r="1214">
          <cell r="A1214" t="str">
            <v>OH</v>
          </cell>
          <cell r="B1214">
            <v>3</v>
          </cell>
          <cell r="C1214">
            <v>3</v>
          </cell>
          <cell r="D1214" t="str">
            <v>P</v>
          </cell>
          <cell r="E1214">
            <v>0.62</v>
          </cell>
          <cell r="F1214">
            <v>37677</v>
          </cell>
          <cell r="G1214">
            <v>9.9000000000000008E-3</v>
          </cell>
          <cell r="H1214">
            <v>1.2E-2</v>
          </cell>
          <cell r="I1214" t="str">
            <v>9          0   .</v>
          </cell>
          <cell r="J1214">
            <v>0</v>
          </cell>
          <cell r="K1214">
            <v>0</v>
          </cell>
          <cell r="L1214">
            <v>2003</v>
          </cell>
          <cell r="M1214" t="str">
            <v>No Trade</v>
          </cell>
          <cell r="N1214" t="str">
            <v/>
          </cell>
          <cell r="O1214" t="str">
            <v/>
          </cell>
          <cell r="P1214" t="str">
            <v/>
          </cell>
        </row>
        <row r="1215">
          <cell r="A1215" t="str">
            <v>OH</v>
          </cell>
          <cell r="B1215">
            <v>3</v>
          </cell>
          <cell r="C1215">
            <v>3</v>
          </cell>
          <cell r="D1215" t="str">
            <v>P</v>
          </cell>
          <cell r="E1215">
            <v>0.63</v>
          </cell>
          <cell r="F1215">
            <v>37677</v>
          </cell>
          <cell r="G1215">
            <v>1.1900000000000001E-2</v>
          </cell>
          <cell r="H1215">
            <v>1.4999999999999999E-2</v>
          </cell>
          <cell r="I1215" t="str">
            <v>3          0   .</v>
          </cell>
          <cell r="J1215">
            <v>0</v>
          </cell>
          <cell r="K1215">
            <v>0</v>
          </cell>
          <cell r="L1215">
            <v>2003</v>
          </cell>
          <cell r="M1215" t="str">
            <v>No Trade</v>
          </cell>
          <cell r="N1215" t="str">
            <v/>
          </cell>
          <cell r="O1215" t="str">
            <v/>
          </cell>
          <cell r="P1215" t="str">
            <v/>
          </cell>
        </row>
        <row r="1216">
          <cell r="A1216" t="str">
            <v>OH</v>
          </cell>
          <cell r="B1216">
            <v>3</v>
          </cell>
          <cell r="C1216">
            <v>3</v>
          </cell>
          <cell r="D1216" t="str">
            <v>P</v>
          </cell>
          <cell r="E1216">
            <v>0.64</v>
          </cell>
          <cell r="F1216">
            <v>37677</v>
          </cell>
          <cell r="G1216">
            <v>1.4200000000000001E-2</v>
          </cell>
          <cell r="H1216">
            <v>1.7999999999999999E-2</v>
          </cell>
          <cell r="I1216" t="str">
            <v>0         10   .</v>
          </cell>
          <cell r="J1216">
            <v>170</v>
          </cell>
          <cell r="K1216">
            <v>1.7000000000000001E-2</v>
          </cell>
          <cell r="L1216">
            <v>2003</v>
          </cell>
          <cell r="M1216" t="str">
            <v>No Trade</v>
          </cell>
          <cell r="N1216" t="str">
            <v/>
          </cell>
          <cell r="O1216" t="str">
            <v/>
          </cell>
          <cell r="P1216" t="str">
            <v/>
          </cell>
        </row>
        <row r="1217">
          <cell r="A1217" t="str">
            <v>OH</v>
          </cell>
          <cell r="B1217">
            <v>3</v>
          </cell>
          <cell r="C1217">
            <v>3</v>
          </cell>
          <cell r="D1217" t="str">
            <v>C</v>
          </cell>
          <cell r="E1217">
            <v>0.65</v>
          </cell>
          <cell r="F1217">
            <v>37677</v>
          </cell>
          <cell r="G1217">
            <v>9.4399999999999998E-2</v>
          </cell>
          <cell r="H1217">
            <v>8.5999999999999993E-2</v>
          </cell>
          <cell r="I1217" t="str">
            <v>5          0   .</v>
          </cell>
          <cell r="J1217">
            <v>0</v>
          </cell>
          <cell r="K1217">
            <v>0</v>
          </cell>
          <cell r="L1217">
            <v>2003</v>
          </cell>
          <cell r="M1217" t="str">
            <v>No Trade</v>
          </cell>
          <cell r="N1217" t="str">
            <v/>
          </cell>
          <cell r="O1217" t="str">
            <v/>
          </cell>
          <cell r="P1217" t="str">
            <v/>
          </cell>
        </row>
        <row r="1218">
          <cell r="A1218" t="str">
            <v>OH</v>
          </cell>
          <cell r="B1218">
            <v>3</v>
          </cell>
          <cell r="C1218">
            <v>3</v>
          </cell>
          <cell r="D1218" t="str">
            <v>P</v>
          </cell>
          <cell r="E1218">
            <v>0.65</v>
          </cell>
          <cell r="F1218">
            <v>37677</v>
          </cell>
          <cell r="G1218">
            <v>1.67E-2</v>
          </cell>
          <cell r="H1218">
            <v>0.02</v>
          </cell>
          <cell r="I1218" t="str">
            <v>9          0   .</v>
          </cell>
          <cell r="J1218">
            <v>0</v>
          </cell>
          <cell r="K1218">
            <v>0</v>
          </cell>
          <cell r="L1218">
            <v>2003</v>
          </cell>
          <cell r="M1218" t="str">
            <v>No Trade</v>
          </cell>
          <cell r="N1218" t="str">
            <v/>
          </cell>
          <cell r="O1218" t="str">
            <v/>
          </cell>
          <cell r="P1218" t="str">
            <v/>
          </cell>
        </row>
        <row r="1219">
          <cell r="A1219" t="str">
            <v>OH</v>
          </cell>
          <cell r="B1219">
            <v>3</v>
          </cell>
          <cell r="C1219">
            <v>3</v>
          </cell>
          <cell r="D1219" t="str">
            <v>C</v>
          </cell>
          <cell r="E1219">
            <v>0.66</v>
          </cell>
          <cell r="F1219">
            <v>37677</v>
          </cell>
          <cell r="G1219">
            <v>8.7400000000000005E-2</v>
          </cell>
          <cell r="H1219">
            <v>0.08</v>
          </cell>
          <cell r="I1219" t="str">
            <v>0          0   .</v>
          </cell>
          <cell r="J1219">
            <v>0</v>
          </cell>
          <cell r="K1219">
            <v>0</v>
          </cell>
          <cell r="L1219">
            <v>2003</v>
          </cell>
          <cell r="M1219" t="str">
            <v>No Trade</v>
          </cell>
          <cell r="N1219" t="str">
            <v/>
          </cell>
          <cell r="O1219" t="str">
            <v/>
          </cell>
          <cell r="P1219" t="str">
            <v/>
          </cell>
        </row>
        <row r="1220">
          <cell r="A1220" t="str">
            <v>OH</v>
          </cell>
          <cell r="B1220">
            <v>3</v>
          </cell>
          <cell r="C1220">
            <v>3</v>
          </cell>
          <cell r="D1220" t="str">
            <v>P</v>
          </cell>
          <cell r="E1220">
            <v>0.66</v>
          </cell>
          <cell r="F1220">
            <v>37677</v>
          </cell>
          <cell r="G1220">
            <v>1.9599999999999999E-2</v>
          </cell>
          <cell r="H1220">
            <v>2.4E-2</v>
          </cell>
          <cell r="I1220" t="str">
            <v>3          0   .</v>
          </cell>
          <cell r="J1220">
            <v>0</v>
          </cell>
          <cell r="K1220">
            <v>0</v>
          </cell>
          <cell r="L1220">
            <v>2003</v>
          </cell>
          <cell r="M1220" t="str">
            <v>No Trade</v>
          </cell>
          <cell r="N1220" t="str">
            <v/>
          </cell>
          <cell r="O1220" t="str">
            <v/>
          </cell>
          <cell r="P1220" t="str">
            <v/>
          </cell>
        </row>
        <row r="1221">
          <cell r="A1221" t="str">
            <v>OH</v>
          </cell>
          <cell r="B1221">
            <v>3</v>
          </cell>
          <cell r="C1221">
            <v>3</v>
          </cell>
          <cell r="D1221" t="str">
            <v>C</v>
          </cell>
          <cell r="E1221">
            <v>0.67</v>
          </cell>
          <cell r="F1221">
            <v>37677</v>
          </cell>
          <cell r="G1221">
            <v>8.0699999999999994E-2</v>
          </cell>
          <cell r="H1221">
            <v>7.2999999999999995E-2</v>
          </cell>
          <cell r="I1221" t="str">
            <v>7          0   .</v>
          </cell>
          <cell r="J1221">
            <v>0</v>
          </cell>
          <cell r="K1221">
            <v>0</v>
          </cell>
          <cell r="L1221">
            <v>2003</v>
          </cell>
          <cell r="M1221" t="str">
            <v>No Trade</v>
          </cell>
          <cell r="N1221" t="str">
            <v/>
          </cell>
          <cell r="O1221" t="str">
            <v/>
          </cell>
          <cell r="P1221" t="str">
            <v/>
          </cell>
        </row>
        <row r="1222">
          <cell r="A1222" t="str">
            <v>OH</v>
          </cell>
          <cell r="B1222">
            <v>3</v>
          </cell>
          <cell r="C1222">
            <v>3</v>
          </cell>
          <cell r="D1222" t="str">
            <v>P</v>
          </cell>
          <cell r="E1222">
            <v>0.67</v>
          </cell>
          <cell r="F1222">
            <v>37677</v>
          </cell>
          <cell r="G1222">
            <v>2.2800000000000001E-2</v>
          </cell>
          <cell r="H1222">
            <v>2.7E-2</v>
          </cell>
          <cell r="I1222" t="str">
            <v>9          0   .</v>
          </cell>
          <cell r="J1222">
            <v>0</v>
          </cell>
          <cell r="K1222">
            <v>0</v>
          </cell>
          <cell r="L1222">
            <v>2003</v>
          </cell>
          <cell r="M1222" t="str">
            <v>No Trade</v>
          </cell>
          <cell r="N1222" t="str">
            <v/>
          </cell>
          <cell r="O1222" t="str">
            <v/>
          </cell>
          <cell r="P1222" t="str">
            <v/>
          </cell>
        </row>
        <row r="1223">
          <cell r="A1223" t="str">
            <v>OH</v>
          </cell>
          <cell r="B1223">
            <v>3</v>
          </cell>
          <cell r="C1223">
            <v>3</v>
          </cell>
          <cell r="D1223" t="str">
            <v>C</v>
          </cell>
          <cell r="E1223">
            <v>0.68</v>
          </cell>
          <cell r="F1223">
            <v>37677</v>
          </cell>
          <cell r="G1223">
            <v>7.4300000000000005E-2</v>
          </cell>
          <cell r="H1223">
            <v>6.7000000000000004E-2</v>
          </cell>
          <cell r="I1223" t="str">
            <v>7          0   .</v>
          </cell>
          <cell r="J1223">
            <v>0</v>
          </cell>
          <cell r="K1223">
            <v>0</v>
          </cell>
          <cell r="L1223">
            <v>2003</v>
          </cell>
          <cell r="M1223" t="str">
            <v>No Trade</v>
          </cell>
          <cell r="N1223" t="str">
            <v/>
          </cell>
          <cell r="O1223" t="str">
            <v/>
          </cell>
          <cell r="P1223" t="str">
            <v/>
          </cell>
        </row>
        <row r="1224">
          <cell r="A1224" t="str">
            <v>OH</v>
          </cell>
          <cell r="B1224">
            <v>3</v>
          </cell>
          <cell r="C1224">
            <v>3</v>
          </cell>
          <cell r="D1224" t="str">
            <v>P</v>
          </cell>
          <cell r="E1224">
            <v>0.68</v>
          </cell>
          <cell r="F1224">
            <v>37677</v>
          </cell>
          <cell r="G1224">
            <v>2.63E-2</v>
          </cell>
          <cell r="H1224">
            <v>3.1E-2</v>
          </cell>
          <cell r="I1224" t="str">
            <v>8          0   .</v>
          </cell>
          <cell r="J1224">
            <v>0</v>
          </cell>
          <cell r="K1224">
            <v>0</v>
          </cell>
          <cell r="L1224">
            <v>2003</v>
          </cell>
          <cell r="M1224" t="str">
            <v>No Trade</v>
          </cell>
          <cell r="N1224" t="str">
            <v/>
          </cell>
          <cell r="O1224" t="str">
            <v/>
          </cell>
          <cell r="P1224" t="str">
            <v/>
          </cell>
        </row>
        <row r="1225">
          <cell r="A1225" t="str">
            <v>OH</v>
          </cell>
          <cell r="B1225">
            <v>3</v>
          </cell>
          <cell r="C1225">
            <v>3</v>
          </cell>
          <cell r="D1225" t="str">
            <v>C</v>
          </cell>
          <cell r="E1225">
            <v>0.69</v>
          </cell>
          <cell r="F1225">
            <v>37677</v>
          </cell>
          <cell r="G1225">
            <v>6.83E-2</v>
          </cell>
          <cell r="H1225">
            <v>6.2E-2</v>
          </cell>
          <cell r="I1225" t="str">
            <v>1          0   .</v>
          </cell>
          <cell r="J1225">
            <v>0</v>
          </cell>
          <cell r="K1225">
            <v>0</v>
          </cell>
          <cell r="L1225">
            <v>2003</v>
          </cell>
          <cell r="M1225" t="str">
            <v>No Trade</v>
          </cell>
          <cell r="N1225" t="str">
            <v/>
          </cell>
          <cell r="O1225" t="str">
            <v/>
          </cell>
          <cell r="P1225" t="str">
            <v/>
          </cell>
        </row>
        <row r="1226">
          <cell r="A1226" t="str">
            <v>OH</v>
          </cell>
          <cell r="B1226">
            <v>3</v>
          </cell>
          <cell r="C1226">
            <v>3</v>
          </cell>
          <cell r="D1226" t="str">
            <v>P</v>
          </cell>
          <cell r="E1226">
            <v>0.69</v>
          </cell>
          <cell r="F1226">
            <v>37677</v>
          </cell>
          <cell r="G1226">
            <v>3.0200000000000001E-2</v>
          </cell>
          <cell r="H1226">
            <v>3.5999999999999997E-2</v>
          </cell>
          <cell r="I1226" t="str">
            <v>1          0   .</v>
          </cell>
          <cell r="J1226">
            <v>0</v>
          </cell>
          <cell r="K1226">
            <v>0</v>
          </cell>
          <cell r="L1226">
            <v>2003</v>
          </cell>
          <cell r="M1226" t="str">
            <v>No Trade</v>
          </cell>
          <cell r="N1226" t="str">
            <v/>
          </cell>
          <cell r="O1226" t="str">
            <v/>
          </cell>
          <cell r="P1226" t="str">
            <v/>
          </cell>
        </row>
        <row r="1227">
          <cell r="A1227" t="str">
            <v>OH</v>
          </cell>
          <cell r="B1227">
            <v>3</v>
          </cell>
          <cell r="C1227">
            <v>3</v>
          </cell>
          <cell r="D1227" t="str">
            <v>C</v>
          </cell>
          <cell r="E1227">
            <v>0.7</v>
          </cell>
          <cell r="F1227">
            <v>37677</v>
          </cell>
          <cell r="G1227">
            <v>6.2600000000000003E-2</v>
          </cell>
          <cell r="H1227">
            <v>5.6000000000000001E-2</v>
          </cell>
          <cell r="I1227" t="str">
            <v>8          3   .</v>
          </cell>
          <cell r="J1227">
            <v>675</v>
          </cell>
          <cell r="K1227">
            <v>6.7500000000000004E-2</v>
          </cell>
          <cell r="L1227">
            <v>2003</v>
          </cell>
          <cell r="M1227" t="str">
            <v>No Trade</v>
          </cell>
          <cell r="N1227" t="str">
            <v/>
          </cell>
          <cell r="O1227" t="str">
            <v/>
          </cell>
          <cell r="P1227" t="str">
            <v/>
          </cell>
        </row>
        <row r="1228">
          <cell r="A1228" t="str">
            <v>OH</v>
          </cell>
          <cell r="B1228">
            <v>3</v>
          </cell>
          <cell r="C1228">
            <v>3</v>
          </cell>
          <cell r="D1228" t="str">
            <v>P</v>
          </cell>
          <cell r="E1228">
            <v>0.7</v>
          </cell>
          <cell r="F1228">
            <v>37677</v>
          </cell>
          <cell r="G1228">
            <v>3.44E-2</v>
          </cell>
          <cell r="H1228">
            <v>0.04</v>
          </cell>
          <cell r="I1228" t="str">
            <v>7          0   .</v>
          </cell>
          <cell r="J1228">
            <v>0</v>
          </cell>
          <cell r="K1228">
            <v>0</v>
          </cell>
          <cell r="L1228">
            <v>2003</v>
          </cell>
          <cell r="M1228" t="str">
            <v>No Trade</v>
          </cell>
          <cell r="N1228" t="str">
            <v/>
          </cell>
          <cell r="O1228" t="str">
            <v/>
          </cell>
          <cell r="P1228" t="str">
            <v/>
          </cell>
        </row>
        <row r="1229">
          <cell r="A1229" t="str">
            <v>OH</v>
          </cell>
          <cell r="B1229">
            <v>3</v>
          </cell>
          <cell r="C1229">
            <v>3</v>
          </cell>
          <cell r="D1229" t="str">
            <v>C</v>
          </cell>
          <cell r="E1229">
            <v>0.71</v>
          </cell>
          <cell r="F1229">
            <v>37677</v>
          </cell>
          <cell r="G1229">
            <v>5.7200000000000001E-2</v>
          </cell>
          <cell r="H1229">
            <v>5.0999999999999997E-2</v>
          </cell>
          <cell r="I1229" t="str">
            <v>9          0   .</v>
          </cell>
          <cell r="J1229">
            <v>0</v>
          </cell>
          <cell r="K1229">
            <v>0</v>
          </cell>
          <cell r="L1229">
            <v>2003</v>
          </cell>
          <cell r="M1229" t="str">
            <v>No Trade</v>
          </cell>
          <cell r="N1229" t="str">
            <v/>
          </cell>
          <cell r="O1229" t="str">
            <v/>
          </cell>
          <cell r="P1229" t="str">
            <v/>
          </cell>
        </row>
        <row r="1230">
          <cell r="A1230" t="str">
            <v>OH</v>
          </cell>
          <cell r="B1230">
            <v>3</v>
          </cell>
          <cell r="C1230">
            <v>3</v>
          </cell>
          <cell r="D1230" t="str">
            <v>P</v>
          </cell>
          <cell r="E1230">
            <v>0.71</v>
          </cell>
          <cell r="F1230">
            <v>37677</v>
          </cell>
          <cell r="G1230">
            <v>3.8899999999999997E-2</v>
          </cell>
          <cell r="H1230">
            <v>4.4999999999999998E-2</v>
          </cell>
          <cell r="I1230" t="str">
            <v>7          0   .</v>
          </cell>
          <cell r="J1230">
            <v>0</v>
          </cell>
          <cell r="K1230">
            <v>0</v>
          </cell>
          <cell r="L1230">
            <v>2003</v>
          </cell>
          <cell r="M1230" t="str">
            <v>No Trade</v>
          </cell>
          <cell r="N1230" t="str">
            <v/>
          </cell>
          <cell r="O1230" t="str">
            <v/>
          </cell>
          <cell r="P1230" t="str">
            <v/>
          </cell>
        </row>
        <row r="1231">
          <cell r="A1231" t="str">
            <v>OH</v>
          </cell>
          <cell r="B1231">
            <v>3</v>
          </cell>
          <cell r="C1231">
            <v>3</v>
          </cell>
          <cell r="D1231" t="str">
            <v>C</v>
          </cell>
          <cell r="E1231">
            <v>0.72</v>
          </cell>
          <cell r="F1231">
            <v>37677</v>
          </cell>
          <cell r="G1231">
            <v>5.2200000000000003E-2</v>
          </cell>
          <cell r="H1231">
            <v>4.7E-2</v>
          </cell>
          <cell r="I1231" t="str">
            <v>2          0   .</v>
          </cell>
          <cell r="J1231">
            <v>0</v>
          </cell>
          <cell r="K1231">
            <v>0</v>
          </cell>
          <cell r="L1231">
            <v>2003</v>
          </cell>
          <cell r="M1231" t="str">
            <v>No Trade</v>
          </cell>
          <cell r="N1231" t="str">
            <v/>
          </cell>
          <cell r="O1231" t="str">
            <v/>
          </cell>
          <cell r="P1231" t="str">
            <v/>
          </cell>
        </row>
        <row r="1232">
          <cell r="A1232" t="str">
            <v>OH</v>
          </cell>
          <cell r="B1232">
            <v>3</v>
          </cell>
          <cell r="C1232">
            <v>3</v>
          </cell>
          <cell r="D1232" t="str">
            <v>P</v>
          </cell>
          <cell r="E1232">
            <v>0.72</v>
          </cell>
          <cell r="F1232">
            <v>37677</v>
          </cell>
          <cell r="G1232">
            <v>4.3799999999999999E-2</v>
          </cell>
          <cell r="H1232">
            <v>5.0999999999999997E-2</v>
          </cell>
          <cell r="I1232" t="str">
            <v>0          0   .</v>
          </cell>
          <cell r="J1232">
            <v>0</v>
          </cell>
          <cell r="K1232">
            <v>0</v>
          </cell>
          <cell r="L1232">
            <v>2003</v>
          </cell>
          <cell r="M1232" t="str">
            <v>No Trade</v>
          </cell>
          <cell r="N1232" t="str">
            <v/>
          </cell>
          <cell r="O1232" t="str">
            <v/>
          </cell>
          <cell r="P1232" t="str">
            <v/>
          </cell>
        </row>
        <row r="1233">
          <cell r="A1233" t="str">
            <v>OH</v>
          </cell>
          <cell r="B1233">
            <v>3</v>
          </cell>
          <cell r="C1233">
            <v>3</v>
          </cell>
          <cell r="D1233" t="str">
            <v>C</v>
          </cell>
          <cell r="E1233">
            <v>0.73</v>
          </cell>
          <cell r="F1233">
            <v>37677</v>
          </cell>
          <cell r="G1233">
            <v>4.7300000000000002E-2</v>
          </cell>
          <cell r="H1233">
            <v>4.2999999999999997E-2</v>
          </cell>
          <cell r="I1233" t="str">
            <v>0          0   .</v>
          </cell>
          <cell r="J1233">
            <v>0</v>
          </cell>
          <cell r="K1233">
            <v>0</v>
          </cell>
          <cell r="L1233">
            <v>2003</v>
          </cell>
          <cell r="M1233" t="str">
            <v>No Trade</v>
          </cell>
          <cell r="N1233" t="str">
            <v/>
          </cell>
          <cell r="O1233" t="str">
            <v/>
          </cell>
          <cell r="P1233" t="str">
            <v/>
          </cell>
        </row>
        <row r="1234">
          <cell r="A1234" t="str">
            <v>OH</v>
          </cell>
          <cell r="B1234">
            <v>3</v>
          </cell>
          <cell r="C1234">
            <v>3</v>
          </cell>
          <cell r="D1234" t="str">
            <v>P</v>
          </cell>
          <cell r="E1234">
            <v>0.73</v>
          </cell>
          <cell r="F1234">
            <v>37677</v>
          </cell>
          <cell r="G1234">
            <v>4.8899999999999999E-2</v>
          </cell>
          <cell r="H1234">
            <v>5.6000000000000001E-2</v>
          </cell>
          <cell r="I1234" t="str">
            <v>8          0   .</v>
          </cell>
          <cell r="J1234">
            <v>0</v>
          </cell>
          <cell r="K1234">
            <v>0</v>
          </cell>
          <cell r="L1234">
            <v>2003</v>
          </cell>
          <cell r="M1234" t="str">
            <v>No Trade</v>
          </cell>
          <cell r="N1234" t="str">
            <v/>
          </cell>
          <cell r="O1234" t="str">
            <v/>
          </cell>
          <cell r="P1234" t="str">
            <v/>
          </cell>
        </row>
        <row r="1235">
          <cell r="A1235" t="str">
            <v>OH</v>
          </cell>
          <cell r="B1235">
            <v>3</v>
          </cell>
          <cell r="C1235">
            <v>3</v>
          </cell>
          <cell r="D1235" t="str">
            <v>C</v>
          </cell>
          <cell r="E1235">
            <v>0.74</v>
          </cell>
          <cell r="F1235">
            <v>37677</v>
          </cell>
          <cell r="G1235">
            <v>4.3099999999999999E-2</v>
          </cell>
          <cell r="H1235">
            <v>3.9E-2</v>
          </cell>
          <cell r="I1235" t="str">
            <v>0          2   .</v>
          </cell>
          <cell r="J1235">
            <v>465</v>
          </cell>
          <cell r="K1235">
            <v>4.65E-2</v>
          </cell>
          <cell r="L1235">
            <v>2003</v>
          </cell>
          <cell r="M1235" t="str">
            <v>No Trade</v>
          </cell>
          <cell r="N1235" t="str">
            <v/>
          </cell>
          <cell r="O1235" t="str">
            <v/>
          </cell>
          <cell r="P1235" t="str">
            <v/>
          </cell>
        </row>
        <row r="1236">
          <cell r="A1236" t="str">
            <v>OH</v>
          </cell>
          <cell r="B1236">
            <v>3</v>
          </cell>
          <cell r="C1236">
            <v>3</v>
          </cell>
          <cell r="D1236" t="str">
            <v>P</v>
          </cell>
          <cell r="E1236">
            <v>0.74</v>
          </cell>
          <cell r="F1236">
            <v>37677</v>
          </cell>
          <cell r="G1236">
            <v>5.4699999999999999E-2</v>
          </cell>
          <cell r="H1236">
            <v>6.2E-2</v>
          </cell>
          <cell r="I1236" t="str">
            <v>7          0   .</v>
          </cell>
          <cell r="J1236">
            <v>0</v>
          </cell>
          <cell r="K1236">
            <v>0</v>
          </cell>
          <cell r="L1236">
            <v>2003</v>
          </cell>
          <cell r="M1236" t="str">
            <v>No Trade</v>
          </cell>
          <cell r="N1236" t="str">
            <v/>
          </cell>
          <cell r="O1236" t="str">
            <v/>
          </cell>
          <cell r="P1236" t="str">
            <v/>
          </cell>
        </row>
        <row r="1237">
          <cell r="A1237" t="str">
            <v>OH</v>
          </cell>
          <cell r="B1237">
            <v>3</v>
          </cell>
          <cell r="C1237">
            <v>3</v>
          </cell>
          <cell r="D1237" t="str">
            <v>C</v>
          </cell>
          <cell r="E1237">
            <v>0.75</v>
          </cell>
          <cell r="F1237">
            <v>37677</v>
          </cell>
          <cell r="G1237">
            <v>3.9100000000000003E-2</v>
          </cell>
          <cell r="H1237">
            <v>3.5000000000000003E-2</v>
          </cell>
          <cell r="I1237" t="str">
            <v>4          1   .</v>
          </cell>
          <cell r="J1237">
            <v>420</v>
          </cell>
          <cell r="K1237">
            <v>4.2000000000000003E-2</v>
          </cell>
          <cell r="L1237">
            <v>2003</v>
          </cell>
          <cell r="M1237" t="str">
            <v>No Trade</v>
          </cell>
          <cell r="N1237" t="str">
            <v/>
          </cell>
          <cell r="O1237" t="str">
            <v/>
          </cell>
          <cell r="P1237" t="str">
            <v/>
          </cell>
        </row>
        <row r="1238">
          <cell r="A1238" t="str">
            <v>OH</v>
          </cell>
          <cell r="B1238">
            <v>3</v>
          </cell>
          <cell r="C1238">
            <v>3</v>
          </cell>
          <cell r="D1238" t="str">
            <v>P</v>
          </cell>
          <cell r="E1238">
            <v>0.75</v>
          </cell>
          <cell r="F1238">
            <v>37677</v>
          </cell>
          <cell r="G1238">
            <v>6.0600000000000001E-2</v>
          </cell>
          <cell r="H1238">
            <v>6.9000000000000006E-2</v>
          </cell>
          <cell r="I1238" t="str">
            <v>0          0   .</v>
          </cell>
          <cell r="J1238">
            <v>0</v>
          </cell>
          <cell r="K1238">
            <v>0</v>
          </cell>
          <cell r="L1238">
            <v>2003</v>
          </cell>
          <cell r="M1238" t="str">
            <v>No Trade</v>
          </cell>
          <cell r="N1238" t="str">
            <v/>
          </cell>
          <cell r="O1238" t="str">
            <v/>
          </cell>
          <cell r="P1238" t="str">
            <v/>
          </cell>
        </row>
        <row r="1239">
          <cell r="A1239" t="str">
            <v>OH</v>
          </cell>
          <cell r="B1239">
            <v>3</v>
          </cell>
          <cell r="C1239">
            <v>3</v>
          </cell>
          <cell r="D1239" t="str">
            <v>C</v>
          </cell>
          <cell r="E1239">
            <v>0.76</v>
          </cell>
          <cell r="F1239">
            <v>37677</v>
          </cell>
          <cell r="G1239">
            <v>3.5400000000000001E-2</v>
          </cell>
          <cell r="H1239">
            <v>3.2000000000000001E-2</v>
          </cell>
          <cell r="I1239" t="str">
            <v>1          0   .</v>
          </cell>
          <cell r="J1239">
            <v>0</v>
          </cell>
          <cell r="K1239">
            <v>0</v>
          </cell>
          <cell r="L1239">
            <v>2003</v>
          </cell>
          <cell r="M1239" t="str">
            <v>No Trade</v>
          </cell>
          <cell r="N1239" t="str">
            <v/>
          </cell>
          <cell r="O1239" t="str">
            <v/>
          </cell>
          <cell r="P1239" t="str">
            <v/>
          </cell>
        </row>
        <row r="1240">
          <cell r="A1240" t="str">
            <v>OH</v>
          </cell>
          <cell r="B1240">
            <v>3</v>
          </cell>
          <cell r="C1240">
            <v>3</v>
          </cell>
          <cell r="D1240" t="str">
            <v>P</v>
          </cell>
          <cell r="E1240">
            <v>0.76</v>
          </cell>
          <cell r="F1240">
            <v>37677</v>
          </cell>
          <cell r="G1240">
            <v>6.6799999999999998E-2</v>
          </cell>
          <cell r="H1240">
            <v>7.4999999999999997E-2</v>
          </cell>
          <cell r="I1240" t="str">
            <v>5          0   .</v>
          </cell>
          <cell r="J1240">
            <v>0</v>
          </cell>
          <cell r="K1240">
            <v>0</v>
          </cell>
          <cell r="L1240">
            <v>2003</v>
          </cell>
          <cell r="M1240" t="str">
            <v>No Trade</v>
          </cell>
          <cell r="N1240" t="str">
            <v/>
          </cell>
          <cell r="O1240" t="str">
            <v/>
          </cell>
          <cell r="P1240" t="str">
            <v/>
          </cell>
        </row>
        <row r="1241">
          <cell r="A1241" t="str">
            <v>OH</v>
          </cell>
          <cell r="B1241">
            <v>3</v>
          </cell>
          <cell r="C1241">
            <v>3</v>
          </cell>
          <cell r="D1241" t="str">
            <v>C</v>
          </cell>
          <cell r="E1241">
            <v>0.77</v>
          </cell>
          <cell r="F1241">
            <v>37677</v>
          </cell>
          <cell r="G1241">
            <v>3.2000000000000001E-2</v>
          </cell>
          <cell r="H1241">
            <v>2.9000000000000001E-2</v>
          </cell>
          <cell r="I1241" t="str">
            <v>0         28   .</v>
          </cell>
          <cell r="J1241">
            <v>0</v>
          </cell>
          <cell r="K1241">
            <v>0</v>
          </cell>
          <cell r="L1241">
            <v>2003</v>
          </cell>
          <cell r="M1241" t="str">
            <v>No Trade</v>
          </cell>
          <cell r="N1241" t="str">
            <v/>
          </cell>
          <cell r="O1241" t="str">
            <v/>
          </cell>
          <cell r="P1241" t="str">
            <v/>
          </cell>
        </row>
        <row r="1242">
          <cell r="A1242" t="str">
            <v>OH</v>
          </cell>
          <cell r="B1242">
            <v>3</v>
          </cell>
          <cell r="C1242">
            <v>3</v>
          </cell>
          <cell r="D1242" t="str">
            <v>P</v>
          </cell>
          <cell r="E1242">
            <v>0.77</v>
          </cell>
          <cell r="F1242">
            <v>37677</v>
          </cell>
          <cell r="G1242">
            <v>7.3300000000000004E-2</v>
          </cell>
          <cell r="H1242">
            <v>8.2000000000000003E-2</v>
          </cell>
          <cell r="I1242" t="str">
            <v>3          0   .</v>
          </cell>
          <cell r="J1242">
            <v>0</v>
          </cell>
          <cell r="K1242">
            <v>0</v>
          </cell>
          <cell r="L1242">
            <v>2003</v>
          </cell>
          <cell r="M1242" t="str">
            <v>No Trade</v>
          </cell>
          <cell r="N1242" t="str">
            <v/>
          </cell>
          <cell r="O1242" t="str">
            <v/>
          </cell>
          <cell r="P1242" t="str">
            <v/>
          </cell>
        </row>
        <row r="1243">
          <cell r="A1243" t="str">
            <v>OH</v>
          </cell>
          <cell r="B1243">
            <v>3</v>
          </cell>
          <cell r="C1243">
            <v>3</v>
          </cell>
          <cell r="D1243" t="str">
            <v>C</v>
          </cell>
          <cell r="E1243">
            <v>0.78</v>
          </cell>
          <cell r="F1243">
            <v>37677</v>
          </cell>
          <cell r="G1243">
            <v>2.8899999999999999E-2</v>
          </cell>
          <cell r="H1243">
            <v>2.5999999999999999E-2</v>
          </cell>
          <cell r="I1243" t="str">
            <v>2          0   .</v>
          </cell>
          <cell r="J1243">
            <v>0</v>
          </cell>
          <cell r="K1243">
            <v>0</v>
          </cell>
          <cell r="L1243">
            <v>2003</v>
          </cell>
          <cell r="M1243" t="str">
            <v>No Trade</v>
          </cell>
          <cell r="N1243" t="str">
            <v/>
          </cell>
          <cell r="O1243" t="str">
            <v/>
          </cell>
          <cell r="P1243" t="str">
            <v/>
          </cell>
        </row>
        <row r="1244">
          <cell r="A1244" t="str">
            <v>OH</v>
          </cell>
          <cell r="B1244">
            <v>3</v>
          </cell>
          <cell r="C1244">
            <v>3</v>
          </cell>
          <cell r="D1244" t="str">
            <v>P</v>
          </cell>
          <cell r="E1244">
            <v>0.78</v>
          </cell>
          <cell r="F1244">
            <v>37677</v>
          </cell>
          <cell r="G1244">
            <v>8.0100000000000005E-2</v>
          </cell>
          <cell r="H1244">
            <v>8.8999999999999996E-2</v>
          </cell>
          <cell r="I1244" t="str">
            <v>4          0   .</v>
          </cell>
          <cell r="J1244">
            <v>0</v>
          </cell>
          <cell r="K1244">
            <v>0</v>
          </cell>
          <cell r="L1244">
            <v>2003</v>
          </cell>
          <cell r="M1244" t="str">
            <v>No Trade</v>
          </cell>
          <cell r="N1244" t="str">
            <v/>
          </cell>
          <cell r="O1244" t="str">
            <v/>
          </cell>
          <cell r="P1244" t="str">
            <v/>
          </cell>
        </row>
        <row r="1245">
          <cell r="A1245" t="str">
            <v>OH</v>
          </cell>
          <cell r="B1245">
            <v>3</v>
          </cell>
          <cell r="C1245">
            <v>3</v>
          </cell>
          <cell r="D1245" t="str">
            <v>C</v>
          </cell>
          <cell r="E1245">
            <v>0.79</v>
          </cell>
          <cell r="F1245">
            <v>37677</v>
          </cell>
          <cell r="G1245">
            <v>2.5999999999999999E-2</v>
          </cell>
          <cell r="H1245">
            <v>2.3E-2</v>
          </cell>
          <cell r="I1245" t="str">
            <v>6          0   .</v>
          </cell>
          <cell r="J1245">
            <v>0</v>
          </cell>
          <cell r="K1245">
            <v>0</v>
          </cell>
          <cell r="L1245">
            <v>2003</v>
          </cell>
          <cell r="M1245" t="str">
            <v>No Trade</v>
          </cell>
          <cell r="N1245" t="str">
            <v/>
          </cell>
          <cell r="O1245" t="str">
            <v/>
          </cell>
          <cell r="P1245" t="str">
            <v/>
          </cell>
        </row>
        <row r="1246">
          <cell r="A1246" t="str">
            <v>OH</v>
          </cell>
          <cell r="B1246">
            <v>3</v>
          </cell>
          <cell r="C1246">
            <v>3</v>
          </cell>
          <cell r="D1246" t="str">
            <v>C</v>
          </cell>
          <cell r="E1246">
            <v>0.8</v>
          </cell>
          <cell r="F1246">
            <v>37677</v>
          </cell>
          <cell r="G1246">
            <v>2.3400000000000001E-2</v>
          </cell>
          <cell r="H1246">
            <v>2.1000000000000001E-2</v>
          </cell>
          <cell r="I1246" t="str">
            <v>3          6   .</v>
          </cell>
          <cell r="J1246">
            <v>280</v>
          </cell>
          <cell r="K1246">
            <v>2.8000000000000001E-2</v>
          </cell>
          <cell r="L1246">
            <v>2003</v>
          </cell>
          <cell r="M1246" t="str">
            <v>No Trade</v>
          </cell>
          <cell r="N1246" t="str">
            <v/>
          </cell>
          <cell r="O1246" t="str">
            <v/>
          </cell>
          <cell r="P1246" t="str">
            <v/>
          </cell>
        </row>
        <row r="1247">
          <cell r="A1247" t="str">
            <v>OH</v>
          </cell>
          <cell r="B1247">
            <v>3</v>
          </cell>
          <cell r="C1247">
            <v>3</v>
          </cell>
          <cell r="D1247" t="str">
            <v>P</v>
          </cell>
          <cell r="E1247">
            <v>0.8</v>
          </cell>
          <cell r="F1247">
            <v>37677</v>
          </cell>
          <cell r="G1247">
            <v>0</v>
          </cell>
          <cell r="H1247">
            <v>0</v>
          </cell>
          <cell r="I1247" t="str">
            <v>0          0   .</v>
          </cell>
          <cell r="J1247">
            <v>0</v>
          </cell>
          <cell r="K1247">
            <v>0</v>
          </cell>
          <cell r="L1247">
            <v>2003</v>
          </cell>
          <cell r="M1247" t="str">
            <v>No Trade</v>
          </cell>
          <cell r="N1247" t="str">
            <v/>
          </cell>
          <cell r="O1247" t="str">
            <v/>
          </cell>
          <cell r="P1247" t="str">
            <v/>
          </cell>
        </row>
        <row r="1248">
          <cell r="A1248" t="str">
            <v>OH</v>
          </cell>
          <cell r="B1248">
            <v>3</v>
          </cell>
          <cell r="C1248">
            <v>3</v>
          </cell>
          <cell r="D1248" t="str">
            <v>C</v>
          </cell>
          <cell r="E1248">
            <v>0.81</v>
          </cell>
          <cell r="F1248">
            <v>37677</v>
          </cell>
          <cell r="G1248">
            <v>2.1000000000000001E-2</v>
          </cell>
          <cell r="H1248">
            <v>1.9E-2</v>
          </cell>
          <cell r="I1248" t="str">
            <v>1          0   .</v>
          </cell>
          <cell r="J1248">
            <v>0</v>
          </cell>
          <cell r="K1248">
            <v>0</v>
          </cell>
          <cell r="L1248">
            <v>2003</v>
          </cell>
          <cell r="M1248" t="str">
            <v>No Trade</v>
          </cell>
          <cell r="N1248" t="str">
            <v/>
          </cell>
          <cell r="O1248" t="str">
            <v/>
          </cell>
          <cell r="P1248" t="str">
            <v/>
          </cell>
        </row>
        <row r="1249">
          <cell r="A1249" t="str">
            <v>OH</v>
          </cell>
          <cell r="B1249">
            <v>3</v>
          </cell>
          <cell r="C1249">
            <v>3</v>
          </cell>
          <cell r="D1249" t="str">
            <v>C</v>
          </cell>
          <cell r="E1249">
            <v>0.82</v>
          </cell>
          <cell r="F1249">
            <v>37677</v>
          </cell>
          <cell r="G1249">
            <v>1.89E-2</v>
          </cell>
          <cell r="H1249">
            <v>1.7000000000000001E-2</v>
          </cell>
          <cell r="I1249" t="str">
            <v>2         26   .</v>
          </cell>
          <cell r="J1249">
            <v>210</v>
          </cell>
          <cell r="K1249">
            <v>2.1000000000000001E-2</v>
          </cell>
          <cell r="L1249">
            <v>2003</v>
          </cell>
          <cell r="M1249" t="str">
            <v>No Trade</v>
          </cell>
          <cell r="N1249" t="str">
            <v/>
          </cell>
          <cell r="O1249" t="str">
            <v/>
          </cell>
          <cell r="P1249" t="str">
            <v/>
          </cell>
        </row>
        <row r="1250">
          <cell r="A1250" t="str">
            <v>OH</v>
          </cell>
          <cell r="B1250">
            <v>3</v>
          </cell>
          <cell r="C1250">
            <v>3</v>
          </cell>
          <cell r="D1250" t="str">
            <v>C</v>
          </cell>
          <cell r="E1250">
            <v>0.83</v>
          </cell>
          <cell r="F1250">
            <v>37677</v>
          </cell>
          <cell r="G1250">
            <v>1.6899999999999998E-2</v>
          </cell>
          <cell r="H1250">
            <v>1.4999999999999999E-2</v>
          </cell>
          <cell r="I1250" t="str">
            <v>4         10   .</v>
          </cell>
          <cell r="J1250">
            <v>0</v>
          </cell>
          <cell r="K1250">
            <v>0</v>
          </cell>
          <cell r="L1250">
            <v>2003</v>
          </cell>
          <cell r="M1250" t="str">
            <v>No Trade</v>
          </cell>
          <cell r="N1250" t="str">
            <v/>
          </cell>
          <cell r="O1250" t="str">
            <v/>
          </cell>
          <cell r="P1250" t="str">
            <v/>
          </cell>
        </row>
        <row r="1251">
          <cell r="A1251" t="str">
            <v>OH</v>
          </cell>
          <cell r="B1251">
            <v>3</v>
          </cell>
          <cell r="C1251">
            <v>3</v>
          </cell>
          <cell r="D1251" t="str">
            <v>C</v>
          </cell>
          <cell r="E1251">
            <v>0.84</v>
          </cell>
          <cell r="F1251">
            <v>37677</v>
          </cell>
          <cell r="G1251">
            <v>1.5100000000000001E-2</v>
          </cell>
          <cell r="H1251">
            <v>1.2999999999999999E-2</v>
          </cell>
          <cell r="I1251" t="str">
            <v>8         21   .</v>
          </cell>
          <cell r="J1251">
            <v>185</v>
          </cell>
          <cell r="K1251">
            <v>1.7000000000000001E-2</v>
          </cell>
          <cell r="L1251">
            <v>2003</v>
          </cell>
          <cell r="M1251" t="str">
            <v>No Trade</v>
          </cell>
          <cell r="N1251" t="str">
            <v/>
          </cell>
          <cell r="O1251" t="str">
            <v/>
          </cell>
          <cell r="P1251" t="str">
            <v/>
          </cell>
        </row>
        <row r="1252">
          <cell r="A1252" t="str">
            <v>OH</v>
          </cell>
          <cell r="B1252">
            <v>3</v>
          </cell>
          <cell r="C1252">
            <v>3</v>
          </cell>
          <cell r="D1252" t="str">
            <v>C</v>
          </cell>
          <cell r="E1252">
            <v>0.85</v>
          </cell>
          <cell r="F1252">
            <v>37677</v>
          </cell>
          <cell r="G1252">
            <v>1.35E-2</v>
          </cell>
          <cell r="H1252">
            <v>1.2E-2</v>
          </cell>
          <cell r="I1252" t="str">
            <v>4          0   .</v>
          </cell>
          <cell r="J1252">
            <v>0</v>
          </cell>
          <cell r="K1252">
            <v>0</v>
          </cell>
          <cell r="L1252">
            <v>2003</v>
          </cell>
          <cell r="M1252" t="str">
            <v>No Trade</v>
          </cell>
          <cell r="N1252" t="str">
            <v/>
          </cell>
          <cell r="O1252" t="str">
            <v/>
          </cell>
          <cell r="P1252" t="str">
            <v/>
          </cell>
        </row>
        <row r="1253">
          <cell r="A1253" t="str">
            <v>OH</v>
          </cell>
          <cell r="B1253">
            <v>3</v>
          </cell>
          <cell r="C1253">
            <v>3</v>
          </cell>
          <cell r="D1253" t="str">
            <v>C</v>
          </cell>
          <cell r="E1253">
            <v>0.86</v>
          </cell>
          <cell r="F1253">
            <v>37677</v>
          </cell>
          <cell r="G1253">
            <v>1.21E-2</v>
          </cell>
          <cell r="H1253">
            <v>1.0999999999999999E-2</v>
          </cell>
          <cell r="I1253" t="str">
            <v>1         10   .</v>
          </cell>
          <cell r="J1253">
            <v>100</v>
          </cell>
          <cell r="K1253">
            <v>0.01</v>
          </cell>
          <cell r="L1253">
            <v>2003</v>
          </cell>
          <cell r="M1253" t="str">
            <v>No Trade</v>
          </cell>
          <cell r="N1253" t="str">
            <v/>
          </cell>
          <cell r="O1253" t="str">
            <v/>
          </cell>
          <cell r="P1253" t="str">
            <v/>
          </cell>
        </row>
        <row r="1254">
          <cell r="A1254" t="str">
            <v>OH</v>
          </cell>
          <cell r="B1254">
            <v>3</v>
          </cell>
          <cell r="C1254">
            <v>3</v>
          </cell>
          <cell r="D1254" t="str">
            <v>C</v>
          </cell>
          <cell r="E1254">
            <v>0.87</v>
          </cell>
          <cell r="F1254">
            <v>37677</v>
          </cell>
          <cell r="G1254">
            <v>1.0800000000000001E-2</v>
          </cell>
          <cell r="H1254">
            <v>8.9999999999999993E-3</v>
          </cell>
          <cell r="I1254" t="str">
            <v>9          0   .</v>
          </cell>
          <cell r="J1254">
            <v>0</v>
          </cell>
          <cell r="K1254">
            <v>0</v>
          </cell>
          <cell r="L1254">
            <v>2003</v>
          </cell>
          <cell r="M1254" t="str">
            <v>No Trade</v>
          </cell>
          <cell r="N1254" t="str">
            <v/>
          </cell>
          <cell r="O1254" t="str">
            <v/>
          </cell>
          <cell r="P1254" t="str">
            <v/>
          </cell>
        </row>
        <row r="1255">
          <cell r="A1255" t="str">
            <v>OH</v>
          </cell>
          <cell r="B1255">
            <v>3</v>
          </cell>
          <cell r="C1255">
            <v>3</v>
          </cell>
          <cell r="D1255" t="str">
            <v>C</v>
          </cell>
          <cell r="E1255">
            <v>0.88</v>
          </cell>
          <cell r="F1255">
            <v>37677</v>
          </cell>
          <cell r="G1255">
            <v>9.5999999999999992E-3</v>
          </cell>
          <cell r="H1255">
            <v>8.0000000000000002E-3</v>
          </cell>
          <cell r="I1255" t="str">
            <v>8          4   .</v>
          </cell>
          <cell r="J1255">
            <v>130</v>
          </cell>
          <cell r="K1255">
            <v>1.2999999999999999E-2</v>
          </cell>
          <cell r="L1255">
            <v>2003</v>
          </cell>
          <cell r="M1255" t="str">
            <v>No Trade</v>
          </cell>
          <cell r="N1255" t="str">
            <v/>
          </cell>
          <cell r="O1255" t="str">
            <v/>
          </cell>
          <cell r="P1255" t="str">
            <v/>
          </cell>
        </row>
        <row r="1256">
          <cell r="A1256" t="str">
            <v>OH</v>
          </cell>
          <cell r="B1256">
            <v>3</v>
          </cell>
          <cell r="C1256">
            <v>3</v>
          </cell>
          <cell r="D1256" t="str">
            <v>C</v>
          </cell>
          <cell r="E1256">
            <v>0.89</v>
          </cell>
          <cell r="F1256">
            <v>37677</v>
          </cell>
          <cell r="G1256">
            <v>8.6E-3</v>
          </cell>
          <cell r="H1256">
            <v>7.0000000000000001E-3</v>
          </cell>
          <cell r="I1256" t="str">
            <v>9          0   .</v>
          </cell>
          <cell r="J1256">
            <v>0</v>
          </cell>
          <cell r="K1256">
            <v>0</v>
          </cell>
          <cell r="L1256">
            <v>2003</v>
          </cell>
          <cell r="M1256" t="str">
            <v>No Trade</v>
          </cell>
          <cell r="N1256" t="str">
            <v/>
          </cell>
          <cell r="O1256" t="str">
            <v/>
          </cell>
          <cell r="P1256" t="str">
            <v/>
          </cell>
        </row>
        <row r="1257">
          <cell r="A1257" t="str">
            <v>OH</v>
          </cell>
          <cell r="B1257">
            <v>3</v>
          </cell>
          <cell r="C1257">
            <v>3</v>
          </cell>
          <cell r="D1257" t="str">
            <v>C</v>
          </cell>
          <cell r="E1257">
            <v>0.9</v>
          </cell>
          <cell r="F1257">
            <v>37677</v>
          </cell>
          <cell r="G1257">
            <v>7.6E-3</v>
          </cell>
          <cell r="H1257">
            <v>7.0000000000000001E-3</v>
          </cell>
          <cell r="I1257" t="str">
            <v>0         15   .</v>
          </cell>
          <cell r="J1257">
            <v>90</v>
          </cell>
          <cell r="K1257">
            <v>8.5000000000000006E-3</v>
          </cell>
          <cell r="L1257">
            <v>2003</v>
          </cell>
          <cell r="M1257" t="str">
            <v>No Trade</v>
          </cell>
          <cell r="N1257" t="str">
            <v/>
          </cell>
          <cell r="O1257" t="str">
            <v/>
          </cell>
          <cell r="P1257" t="str">
            <v/>
          </cell>
        </row>
        <row r="1258">
          <cell r="A1258" t="str">
            <v>OH</v>
          </cell>
          <cell r="B1258">
            <v>3</v>
          </cell>
          <cell r="C1258">
            <v>3</v>
          </cell>
          <cell r="D1258" t="str">
            <v>P</v>
          </cell>
          <cell r="E1258">
            <v>0.9</v>
          </cell>
          <cell r="F1258">
            <v>37677</v>
          </cell>
          <cell r="G1258">
            <v>0</v>
          </cell>
          <cell r="H1258">
            <v>0</v>
          </cell>
          <cell r="I1258" t="str">
            <v>0          0   .</v>
          </cell>
          <cell r="J1258">
            <v>0</v>
          </cell>
          <cell r="K1258">
            <v>0</v>
          </cell>
          <cell r="L1258">
            <v>2003</v>
          </cell>
          <cell r="M1258" t="str">
            <v>No Trade</v>
          </cell>
          <cell r="N1258" t="str">
            <v/>
          </cell>
          <cell r="O1258" t="str">
            <v/>
          </cell>
          <cell r="P1258" t="str">
            <v/>
          </cell>
        </row>
        <row r="1259">
          <cell r="A1259" t="str">
            <v>OH</v>
          </cell>
          <cell r="B1259">
            <v>3</v>
          </cell>
          <cell r="C1259">
            <v>3</v>
          </cell>
          <cell r="D1259" t="str">
            <v>C</v>
          </cell>
          <cell r="E1259">
            <v>0.91</v>
          </cell>
          <cell r="F1259">
            <v>37677</v>
          </cell>
          <cell r="G1259">
            <v>6.7999999999999996E-3</v>
          </cell>
          <cell r="H1259">
            <v>6.0000000000000001E-3</v>
          </cell>
          <cell r="I1259" t="str">
            <v>3          0   .</v>
          </cell>
          <cell r="J1259">
            <v>0</v>
          </cell>
          <cell r="K1259">
            <v>0</v>
          </cell>
          <cell r="L1259">
            <v>2003</v>
          </cell>
          <cell r="M1259" t="str">
            <v>No Trade</v>
          </cell>
          <cell r="N1259" t="str">
            <v/>
          </cell>
          <cell r="O1259" t="str">
            <v/>
          </cell>
          <cell r="P1259" t="str">
            <v/>
          </cell>
        </row>
        <row r="1260">
          <cell r="A1260" t="str">
            <v>OH</v>
          </cell>
          <cell r="B1260">
            <v>3</v>
          </cell>
          <cell r="C1260">
            <v>3</v>
          </cell>
          <cell r="D1260" t="str">
            <v>C</v>
          </cell>
          <cell r="E1260">
            <v>0.92</v>
          </cell>
          <cell r="F1260">
            <v>37677</v>
          </cell>
          <cell r="G1260">
            <v>6.0000000000000001E-3</v>
          </cell>
          <cell r="H1260">
            <v>5.0000000000000001E-3</v>
          </cell>
          <cell r="I1260" t="str">
            <v>6          2   .</v>
          </cell>
          <cell r="J1260">
            <v>0</v>
          </cell>
          <cell r="K1260">
            <v>0</v>
          </cell>
          <cell r="L1260">
            <v>2003</v>
          </cell>
          <cell r="M1260" t="str">
            <v>No Trade</v>
          </cell>
          <cell r="N1260" t="str">
            <v/>
          </cell>
          <cell r="O1260" t="str">
            <v/>
          </cell>
          <cell r="P1260" t="str">
            <v/>
          </cell>
        </row>
        <row r="1261">
          <cell r="A1261" t="str">
            <v>OH</v>
          </cell>
          <cell r="B1261">
            <v>3</v>
          </cell>
          <cell r="C1261">
            <v>3</v>
          </cell>
          <cell r="D1261" t="str">
            <v>C</v>
          </cell>
          <cell r="E1261">
            <v>0.94</v>
          </cell>
          <cell r="F1261">
            <v>37677</v>
          </cell>
          <cell r="G1261">
            <v>4.7000000000000002E-3</v>
          </cell>
          <cell r="H1261">
            <v>4.0000000000000001E-3</v>
          </cell>
          <cell r="I1261" t="str">
            <v>4          0   .</v>
          </cell>
          <cell r="J1261">
            <v>0</v>
          </cell>
          <cell r="K1261">
            <v>0</v>
          </cell>
          <cell r="L1261">
            <v>2003</v>
          </cell>
          <cell r="M1261" t="str">
            <v>No Trade</v>
          </cell>
          <cell r="N1261" t="str">
            <v/>
          </cell>
          <cell r="O1261" t="str">
            <v/>
          </cell>
          <cell r="P1261" t="str">
            <v/>
          </cell>
        </row>
        <row r="1262">
          <cell r="A1262" t="str">
            <v>OH</v>
          </cell>
          <cell r="B1262">
            <v>3</v>
          </cell>
          <cell r="C1262">
            <v>3</v>
          </cell>
          <cell r="D1262" t="str">
            <v>C</v>
          </cell>
          <cell r="E1262">
            <v>0.95</v>
          </cell>
          <cell r="F1262">
            <v>37677</v>
          </cell>
          <cell r="G1262">
            <v>4.1999999999999997E-3</v>
          </cell>
          <cell r="H1262">
            <v>3.0000000000000001E-3</v>
          </cell>
          <cell r="I1262" t="str">
            <v>9          0   .</v>
          </cell>
          <cell r="J1262">
            <v>0</v>
          </cell>
          <cell r="K1262">
            <v>0</v>
          </cell>
          <cell r="L1262">
            <v>2003</v>
          </cell>
          <cell r="M1262" t="str">
            <v>No Trade</v>
          </cell>
          <cell r="N1262" t="str">
            <v/>
          </cell>
          <cell r="O1262" t="str">
            <v/>
          </cell>
          <cell r="P1262" t="str">
            <v/>
          </cell>
        </row>
        <row r="1263">
          <cell r="A1263" t="str">
            <v>OH</v>
          </cell>
          <cell r="B1263">
            <v>3</v>
          </cell>
          <cell r="C1263">
            <v>3</v>
          </cell>
          <cell r="D1263" t="str">
            <v>C</v>
          </cell>
          <cell r="E1263">
            <v>0.96</v>
          </cell>
          <cell r="F1263">
            <v>37677</v>
          </cell>
          <cell r="G1263">
            <v>3.7000000000000002E-3</v>
          </cell>
          <cell r="H1263">
            <v>3.0000000000000001E-3</v>
          </cell>
          <cell r="I1263" t="str">
            <v>5          0   .</v>
          </cell>
          <cell r="J1263">
            <v>0</v>
          </cell>
          <cell r="K1263">
            <v>0</v>
          </cell>
          <cell r="L1263">
            <v>2003</v>
          </cell>
          <cell r="M1263" t="str">
            <v>No Trade</v>
          </cell>
          <cell r="N1263" t="str">
            <v/>
          </cell>
          <cell r="O1263" t="str">
            <v/>
          </cell>
          <cell r="P1263" t="str">
            <v/>
          </cell>
        </row>
        <row r="1264">
          <cell r="A1264" t="str">
            <v>OH</v>
          </cell>
          <cell r="B1264">
            <v>3</v>
          </cell>
          <cell r="C1264">
            <v>3</v>
          </cell>
          <cell r="D1264" t="str">
            <v>C</v>
          </cell>
          <cell r="E1264">
            <v>0.98</v>
          </cell>
          <cell r="F1264">
            <v>37677</v>
          </cell>
          <cell r="G1264">
            <v>2.8999999999999998E-3</v>
          </cell>
          <cell r="H1264">
            <v>2E-3</v>
          </cell>
          <cell r="I1264" t="str">
            <v>8          0   .</v>
          </cell>
          <cell r="J1264">
            <v>0</v>
          </cell>
          <cell r="K1264">
            <v>0</v>
          </cell>
          <cell r="L1264">
            <v>2003</v>
          </cell>
          <cell r="M1264" t="str">
            <v>No Trade</v>
          </cell>
          <cell r="N1264" t="str">
            <v/>
          </cell>
          <cell r="O1264" t="str">
            <v/>
          </cell>
          <cell r="P1264" t="str">
            <v/>
          </cell>
        </row>
        <row r="1265">
          <cell r="A1265" t="str">
            <v>OH</v>
          </cell>
          <cell r="B1265">
            <v>3</v>
          </cell>
          <cell r="C1265">
            <v>3</v>
          </cell>
          <cell r="D1265" t="str">
            <v>C</v>
          </cell>
          <cell r="E1265">
            <v>1</v>
          </cell>
          <cell r="F1265">
            <v>37677</v>
          </cell>
          <cell r="G1265">
            <v>2.3E-3</v>
          </cell>
          <cell r="H1265">
            <v>2E-3</v>
          </cell>
          <cell r="I1265" t="str">
            <v>2          0   .</v>
          </cell>
          <cell r="J1265">
            <v>0</v>
          </cell>
          <cell r="K1265">
            <v>0</v>
          </cell>
          <cell r="L1265">
            <v>2003</v>
          </cell>
          <cell r="M1265" t="str">
            <v>No Trade</v>
          </cell>
          <cell r="N1265" t="str">
            <v/>
          </cell>
          <cell r="O1265" t="str">
            <v/>
          </cell>
          <cell r="P1265" t="str">
            <v/>
          </cell>
        </row>
        <row r="1266">
          <cell r="A1266" t="str">
            <v>OH</v>
          </cell>
          <cell r="B1266">
            <v>3</v>
          </cell>
          <cell r="C1266">
            <v>3</v>
          </cell>
          <cell r="D1266" t="str">
            <v>C</v>
          </cell>
          <cell r="E1266">
            <v>1.01</v>
          </cell>
          <cell r="F1266">
            <v>37677</v>
          </cell>
          <cell r="G1266">
            <v>2E-3</v>
          </cell>
          <cell r="H1266">
            <v>1E-3</v>
          </cell>
          <cell r="I1266" t="str">
            <v>9          0   .</v>
          </cell>
          <cell r="J1266">
            <v>0</v>
          </cell>
          <cell r="K1266">
            <v>0</v>
          </cell>
          <cell r="L1266">
            <v>2003</v>
          </cell>
          <cell r="M1266" t="str">
            <v>No Trade</v>
          </cell>
          <cell r="N1266" t="str">
            <v/>
          </cell>
          <cell r="O1266" t="str">
            <v/>
          </cell>
          <cell r="P1266" t="str">
            <v/>
          </cell>
        </row>
        <row r="1267">
          <cell r="A1267" t="str">
            <v>OH</v>
          </cell>
          <cell r="B1267">
            <v>3</v>
          </cell>
          <cell r="C1267">
            <v>3</v>
          </cell>
          <cell r="D1267" t="str">
            <v>C</v>
          </cell>
          <cell r="E1267">
            <v>1.02</v>
          </cell>
          <cell r="F1267">
            <v>37677</v>
          </cell>
          <cell r="G1267">
            <v>1.8E-3</v>
          </cell>
          <cell r="H1267">
            <v>1E-3</v>
          </cell>
          <cell r="I1267" t="str">
            <v>7          0   .</v>
          </cell>
          <cell r="J1267">
            <v>0</v>
          </cell>
          <cell r="K1267">
            <v>0</v>
          </cell>
          <cell r="L1267">
            <v>2003</v>
          </cell>
          <cell r="M1267" t="str">
            <v>No Trade</v>
          </cell>
          <cell r="N1267" t="str">
            <v/>
          </cell>
          <cell r="O1267" t="str">
            <v/>
          </cell>
          <cell r="P1267" t="str">
            <v/>
          </cell>
        </row>
        <row r="1268">
          <cell r="A1268" t="str">
            <v>OH</v>
          </cell>
          <cell r="B1268">
            <v>3</v>
          </cell>
          <cell r="C1268">
            <v>3</v>
          </cell>
          <cell r="D1268" t="str">
            <v>C</v>
          </cell>
          <cell r="E1268">
            <v>1.2</v>
          </cell>
          <cell r="F1268">
            <v>37677</v>
          </cell>
          <cell r="G1268">
            <v>2.0000000000000001E-4</v>
          </cell>
          <cell r="H1268">
            <v>0</v>
          </cell>
          <cell r="I1268" t="str">
            <v>2          0   .</v>
          </cell>
          <cell r="J1268">
            <v>0</v>
          </cell>
          <cell r="K1268">
            <v>0</v>
          </cell>
          <cell r="L1268">
            <v>2003</v>
          </cell>
          <cell r="M1268" t="str">
            <v>No Trade</v>
          </cell>
          <cell r="N1268" t="str">
            <v/>
          </cell>
          <cell r="O1268" t="str">
            <v/>
          </cell>
          <cell r="P1268" t="str">
            <v/>
          </cell>
        </row>
        <row r="1269">
          <cell r="A1269" t="str">
            <v>OH</v>
          </cell>
          <cell r="B1269">
            <v>4</v>
          </cell>
          <cell r="C1269">
            <v>3</v>
          </cell>
          <cell r="D1269" t="str">
            <v>C</v>
          </cell>
          <cell r="E1269">
            <v>0.05</v>
          </cell>
          <cell r="F1269">
            <v>37706</v>
          </cell>
          <cell r="G1269">
            <v>0.68769999999999998</v>
          </cell>
          <cell r="H1269">
            <v>0.68700000000000006</v>
          </cell>
          <cell r="I1269" t="str">
            <v>7          0   .</v>
          </cell>
          <cell r="J1269">
            <v>0</v>
          </cell>
          <cell r="K1269">
            <v>0</v>
          </cell>
          <cell r="L1269">
            <v>2003</v>
          </cell>
          <cell r="M1269" t="str">
            <v>No Trade</v>
          </cell>
          <cell r="N1269" t="str">
            <v/>
          </cell>
          <cell r="O1269" t="str">
            <v/>
          </cell>
          <cell r="P1269" t="str">
            <v/>
          </cell>
        </row>
        <row r="1270">
          <cell r="A1270" t="str">
            <v>OH</v>
          </cell>
          <cell r="B1270">
            <v>4</v>
          </cell>
          <cell r="C1270">
            <v>3</v>
          </cell>
          <cell r="D1270" t="str">
            <v>P</v>
          </cell>
          <cell r="E1270">
            <v>0.05</v>
          </cell>
          <cell r="F1270">
            <v>37706</v>
          </cell>
          <cell r="G1270">
            <v>1E-4</v>
          </cell>
          <cell r="H1270">
            <v>0</v>
          </cell>
          <cell r="I1270" t="str">
            <v>1          0   .</v>
          </cell>
          <cell r="J1270">
            <v>0</v>
          </cell>
          <cell r="K1270">
            <v>0</v>
          </cell>
          <cell r="L1270">
            <v>2003</v>
          </cell>
          <cell r="M1270" t="str">
            <v>No Trade</v>
          </cell>
          <cell r="N1270" t="str">
            <v/>
          </cell>
          <cell r="O1270" t="str">
            <v/>
          </cell>
          <cell r="P1270" t="str">
            <v/>
          </cell>
        </row>
        <row r="1271">
          <cell r="A1271" t="str">
            <v>OH</v>
          </cell>
          <cell r="B1271">
            <v>4</v>
          </cell>
          <cell r="C1271">
            <v>3</v>
          </cell>
          <cell r="D1271" t="str">
            <v>P</v>
          </cell>
          <cell r="E1271">
            <v>0.49</v>
          </cell>
          <cell r="F1271">
            <v>37706</v>
          </cell>
          <cell r="G1271">
            <v>0</v>
          </cell>
          <cell r="H1271">
            <v>0</v>
          </cell>
          <cell r="I1271" t="str">
            <v>0          0   .</v>
          </cell>
          <cell r="J1271">
            <v>0</v>
          </cell>
          <cell r="K1271">
            <v>0</v>
          </cell>
          <cell r="L1271">
            <v>2003</v>
          </cell>
          <cell r="M1271" t="str">
            <v>No Trade</v>
          </cell>
          <cell r="N1271" t="str">
            <v/>
          </cell>
          <cell r="O1271" t="str">
            <v/>
          </cell>
          <cell r="P1271" t="str">
            <v/>
          </cell>
        </row>
        <row r="1272">
          <cell r="A1272" t="str">
            <v>OH</v>
          </cell>
          <cell r="B1272">
            <v>4</v>
          </cell>
          <cell r="C1272">
            <v>3</v>
          </cell>
          <cell r="D1272" t="str">
            <v>C</v>
          </cell>
          <cell r="E1272">
            <v>0.5</v>
          </cell>
          <cell r="F1272">
            <v>37706</v>
          </cell>
          <cell r="G1272">
            <v>0.17810000000000001</v>
          </cell>
          <cell r="H1272">
            <v>0.17799999999999999</v>
          </cell>
          <cell r="I1272" t="str">
            <v>1          0   .</v>
          </cell>
          <cell r="J1272">
            <v>0</v>
          </cell>
          <cell r="K1272">
            <v>0</v>
          </cell>
          <cell r="L1272">
            <v>2003</v>
          </cell>
          <cell r="M1272" t="str">
            <v>No Trade</v>
          </cell>
          <cell r="N1272" t="str">
            <v/>
          </cell>
          <cell r="O1272" t="str">
            <v/>
          </cell>
          <cell r="P1272" t="str">
            <v/>
          </cell>
        </row>
        <row r="1273">
          <cell r="A1273" t="str">
            <v>OH</v>
          </cell>
          <cell r="B1273">
            <v>4</v>
          </cell>
          <cell r="C1273">
            <v>3</v>
          </cell>
          <cell r="D1273" t="str">
            <v>P</v>
          </cell>
          <cell r="E1273">
            <v>0.5</v>
          </cell>
          <cell r="F1273">
            <v>37706</v>
          </cell>
          <cell r="G1273">
            <v>1.1000000000000001E-3</v>
          </cell>
          <cell r="H1273">
            <v>1E-3</v>
          </cell>
          <cell r="I1273" t="str">
            <v>6          0   .</v>
          </cell>
          <cell r="J1273">
            <v>0</v>
          </cell>
          <cell r="K1273">
            <v>0</v>
          </cell>
          <cell r="L1273">
            <v>2003</v>
          </cell>
          <cell r="M1273" t="str">
            <v>No Trade</v>
          </cell>
          <cell r="N1273" t="str">
            <v/>
          </cell>
          <cell r="O1273" t="str">
            <v/>
          </cell>
          <cell r="P1273" t="str">
            <v/>
          </cell>
        </row>
        <row r="1274">
          <cell r="A1274" t="str">
            <v>OH</v>
          </cell>
          <cell r="B1274">
            <v>4</v>
          </cell>
          <cell r="C1274">
            <v>3</v>
          </cell>
          <cell r="D1274" t="str">
            <v>C</v>
          </cell>
          <cell r="E1274">
            <v>0.51</v>
          </cell>
          <cell r="F1274">
            <v>37706</v>
          </cell>
          <cell r="G1274">
            <v>0</v>
          </cell>
          <cell r="H1274">
            <v>0</v>
          </cell>
          <cell r="I1274" t="str">
            <v>0          0   .</v>
          </cell>
          <cell r="J1274">
            <v>0</v>
          </cell>
          <cell r="K1274">
            <v>0</v>
          </cell>
          <cell r="L1274">
            <v>2003</v>
          </cell>
          <cell r="M1274" t="str">
            <v>No Trade</v>
          </cell>
          <cell r="N1274" t="str">
            <v/>
          </cell>
          <cell r="O1274" t="str">
            <v/>
          </cell>
          <cell r="P1274" t="str">
            <v/>
          </cell>
        </row>
        <row r="1275">
          <cell r="A1275" t="str">
            <v>OH</v>
          </cell>
          <cell r="B1275">
            <v>4</v>
          </cell>
          <cell r="C1275">
            <v>3</v>
          </cell>
          <cell r="D1275" t="str">
            <v>P</v>
          </cell>
          <cell r="E1275">
            <v>0.51</v>
          </cell>
          <cell r="F1275">
            <v>37706</v>
          </cell>
          <cell r="G1275">
            <v>1.5E-3</v>
          </cell>
          <cell r="H1275">
            <v>2E-3</v>
          </cell>
          <cell r="I1275" t="str">
            <v>1          0   .</v>
          </cell>
          <cell r="J1275">
            <v>0</v>
          </cell>
          <cell r="K1275">
            <v>0</v>
          </cell>
          <cell r="L1275">
            <v>2003</v>
          </cell>
          <cell r="M1275" t="str">
            <v>No Trade</v>
          </cell>
          <cell r="N1275" t="str">
            <v/>
          </cell>
          <cell r="O1275" t="str">
            <v/>
          </cell>
          <cell r="P1275" t="str">
            <v/>
          </cell>
        </row>
        <row r="1276">
          <cell r="A1276" t="str">
            <v>OH</v>
          </cell>
          <cell r="B1276">
            <v>4</v>
          </cell>
          <cell r="C1276">
            <v>3</v>
          </cell>
          <cell r="D1276" t="str">
            <v>P</v>
          </cell>
          <cell r="E1276">
            <v>0.52</v>
          </cell>
          <cell r="F1276">
            <v>37706</v>
          </cell>
          <cell r="G1276">
            <v>0</v>
          </cell>
          <cell r="H1276">
            <v>0</v>
          </cell>
          <cell r="I1276" t="str">
            <v>0          0   .</v>
          </cell>
          <cell r="J1276">
            <v>0</v>
          </cell>
          <cell r="K1276">
            <v>0</v>
          </cell>
          <cell r="L1276">
            <v>2003</v>
          </cell>
          <cell r="M1276" t="str">
            <v>No Trade</v>
          </cell>
          <cell r="N1276" t="str">
            <v/>
          </cell>
          <cell r="O1276" t="str">
            <v/>
          </cell>
          <cell r="P1276" t="str">
            <v/>
          </cell>
        </row>
        <row r="1277">
          <cell r="A1277" t="str">
            <v>OH</v>
          </cell>
          <cell r="B1277">
            <v>4</v>
          </cell>
          <cell r="C1277">
            <v>3</v>
          </cell>
          <cell r="D1277" t="str">
            <v>P</v>
          </cell>
          <cell r="E1277">
            <v>0.53</v>
          </cell>
          <cell r="F1277">
            <v>37706</v>
          </cell>
          <cell r="G1277">
            <v>0</v>
          </cell>
          <cell r="H1277">
            <v>0</v>
          </cell>
          <cell r="I1277" t="str">
            <v>0          0   .</v>
          </cell>
          <cell r="J1277">
            <v>0</v>
          </cell>
          <cell r="K1277">
            <v>0</v>
          </cell>
          <cell r="L1277">
            <v>2003</v>
          </cell>
          <cell r="M1277" t="str">
            <v>No Trade</v>
          </cell>
          <cell r="N1277" t="str">
            <v/>
          </cell>
          <cell r="O1277" t="str">
            <v/>
          </cell>
          <cell r="P1277" t="str">
            <v/>
          </cell>
        </row>
        <row r="1278">
          <cell r="A1278" t="str">
            <v>OH</v>
          </cell>
          <cell r="B1278">
            <v>4</v>
          </cell>
          <cell r="C1278">
            <v>3</v>
          </cell>
          <cell r="D1278" t="str">
            <v>P</v>
          </cell>
          <cell r="E1278">
            <v>0.54</v>
          </cell>
          <cell r="F1278">
            <v>37706</v>
          </cell>
          <cell r="G1278">
            <v>3.3E-3</v>
          </cell>
          <cell r="H1278">
            <v>4.0000000000000001E-3</v>
          </cell>
          <cell r="I1278" t="str">
            <v>5          0   .</v>
          </cell>
          <cell r="J1278">
            <v>0</v>
          </cell>
          <cell r="K1278">
            <v>0</v>
          </cell>
          <cell r="L1278">
            <v>2003</v>
          </cell>
          <cell r="M1278" t="str">
            <v>No Trade</v>
          </cell>
          <cell r="N1278" t="str">
            <v/>
          </cell>
          <cell r="O1278" t="str">
            <v/>
          </cell>
          <cell r="P1278" t="str">
            <v/>
          </cell>
        </row>
        <row r="1279">
          <cell r="A1279" t="str">
            <v>OH</v>
          </cell>
          <cell r="B1279">
            <v>4</v>
          </cell>
          <cell r="C1279">
            <v>3</v>
          </cell>
          <cell r="D1279" t="str">
            <v>P</v>
          </cell>
          <cell r="E1279">
            <v>0.55000000000000004</v>
          </cell>
          <cell r="F1279">
            <v>37706</v>
          </cell>
          <cell r="G1279">
            <v>4.1999999999999997E-3</v>
          </cell>
          <cell r="H1279">
            <v>5.0000000000000001E-3</v>
          </cell>
          <cell r="I1279" t="str">
            <v>6          1   .</v>
          </cell>
          <cell r="J1279">
            <v>70</v>
          </cell>
          <cell r="K1279">
            <v>7.0000000000000001E-3</v>
          </cell>
          <cell r="L1279">
            <v>2003</v>
          </cell>
          <cell r="M1279" t="str">
            <v>No Trade</v>
          </cell>
          <cell r="N1279" t="str">
            <v/>
          </cell>
          <cell r="O1279" t="str">
            <v/>
          </cell>
          <cell r="P1279" t="str">
            <v/>
          </cell>
        </row>
        <row r="1280">
          <cell r="A1280" t="str">
            <v>OH</v>
          </cell>
          <cell r="B1280">
            <v>4</v>
          </cell>
          <cell r="C1280">
            <v>3</v>
          </cell>
          <cell r="D1280" t="str">
            <v>P</v>
          </cell>
          <cell r="E1280">
            <v>0.56000000000000005</v>
          </cell>
          <cell r="F1280">
            <v>37706</v>
          </cell>
          <cell r="G1280">
            <v>5.1999999999999998E-3</v>
          </cell>
          <cell r="H1280">
            <v>6.0000000000000001E-3</v>
          </cell>
          <cell r="I1280" t="str">
            <v>7          0   .</v>
          </cell>
          <cell r="J1280">
            <v>0</v>
          </cell>
          <cell r="K1280">
            <v>0</v>
          </cell>
          <cell r="L1280">
            <v>2003</v>
          </cell>
          <cell r="M1280" t="str">
            <v>No Trade</v>
          </cell>
          <cell r="N1280" t="str">
            <v/>
          </cell>
          <cell r="O1280" t="str">
            <v/>
          </cell>
          <cell r="P1280" t="str">
            <v/>
          </cell>
        </row>
        <row r="1281">
          <cell r="A1281" t="str">
            <v>OH</v>
          </cell>
          <cell r="B1281">
            <v>4</v>
          </cell>
          <cell r="C1281">
            <v>3</v>
          </cell>
          <cell r="D1281" t="str">
            <v>C</v>
          </cell>
          <cell r="E1281">
            <v>0.56999999999999995</v>
          </cell>
          <cell r="F1281">
            <v>37706</v>
          </cell>
          <cell r="G1281">
            <v>0</v>
          </cell>
          <cell r="H1281">
            <v>0</v>
          </cell>
          <cell r="I1281" t="str">
            <v>0          0   .</v>
          </cell>
          <cell r="J1281">
            <v>0</v>
          </cell>
          <cell r="K1281">
            <v>0</v>
          </cell>
          <cell r="L1281">
            <v>2003</v>
          </cell>
          <cell r="M1281" t="str">
            <v>No Trade</v>
          </cell>
          <cell r="N1281" t="str">
            <v/>
          </cell>
          <cell r="O1281" t="str">
            <v/>
          </cell>
          <cell r="P1281" t="str">
            <v/>
          </cell>
        </row>
        <row r="1282">
          <cell r="A1282" t="str">
            <v>OH</v>
          </cell>
          <cell r="B1282">
            <v>4</v>
          </cell>
          <cell r="C1282">
            <v>3</v>
          </cell>
          <cell r="D1282" t="str">
            <v>P</v>
          </cell>
          <cell r="E1282">
            <v>0.56999999999999995</v>
          </cell>
          <cell r="F1282">
            <v>37706</v>
          </cell>
          <cell r="G1282">
            <v>6.4999999999999997E-3</v>
          </cell>
          <cell r="H1282">
            <v>8.0000000000000002E-3</v>
          </cell>
          <cell r="I1282" t="str">
            <v>4          0   .</v>
          </cell>
          <cell r="J1282">
            <v>0</v>
          </cell>
          <cell r="K1282">
            <v>0</v>
          </cell>
          <cell r="L1282">
            <v>2003</v>
          </cell>
          <cell r="M1282" t="str">
            <v>No Trade</v>
          </cell>
          <cell r="N1282" t="str">
            <v/>
          </cell>
          <cell r="O1282" t="str">
            <v/>
          </cell>
          <cell r="P1282" t="str">
            <v/>
          </cell>
        </row>
        <row r="1283">
          <cell r="A1283" t="str">
            <v>OH</v>
          </cell>
          <cell r="B1283">
            <v>4</v>
          </cell>
          <cell r="C1283">
            <v>3</v>
          </cell>
          <cell r="D1283" t="str">
            <v>C</v>
          </cell>
          <cell r="E1283">
            <v>0.57999999999999996</v>
          </cell>
          <cell r="F1283">
            <v>37706</v>
          </cell>
          <cell r="G1283">
            <v>0</v>
          </cell>
          <cell r="H1283">
            <v>0</v>
          </cell>
          <cell r="I1283" t="str">
            <v>0          0   .</v>
          </cell>
          <cell r="J1283">
            <v>0</v>
          </cell>
          <cell r="K1283">
            <v>0</v>
          </cell>
          <cell r="L1283">
            <v>2003</v>
          </cell>
          <cell r="M1283" t="str">
            <v>No Trade</v>
          </cell>
          <cell r="N1283" t="str">
            <v/>
          </cell>
          <cell r="O1283" t="str">
            <v/>
          </cell>
          <cell r="P1283" t="str">
            <v/>
          </cell>
        </row>
        <row r="1284">
          <cell r="A1284" t="str">
            <v>OH</v>
          </cell>
          <cell r="B1284">
            <v>4</v>
          </cell>
          <cell r="C1284">
            <v>3</v>
          </cell>
          <cell r="D1284" t="str">
            <v>P</v>
          </cell>
          <cell r="E1284">
            <v>0.57999999999999996</v>
          </cell>
          <cell r="F1284">
            <v>37706</v>
          </cell>
          <cell r="G1284">
            <v>7.9000000000000008E-3</v>
          </cell>
          <cell r="H1284">
            <v>0.01</v>
          </cell>
          <cell r="I1284" t="str">
            <v>2          0   .</v>
          </cell>
          <cell r="J1284">
            <v>0</v>
          </cell>
          <cell r="K1284">
            <v>0</v>
          </cell>
          <cell r="L1284">
            <v>2003</v>
          </cell>
          <cell r="M1284" t="str">
            <v>No Trade</v>
          </cell>
          <cell r="N1284" t="str">
            <v/>
          </cell>
          <cell r="O1284" t="str">
            <v/>
          </cell>
          <cell r="P1284" t="str">
            <v/>
          </cell>
        </row>
        <row r="1285">
          <cell r="A1285" t="str">
            <v>OH</v>
          </cell>
          <cell r="B1285">
            <v>4</v>
          </cell>
          <cell r="C1285">
            <v>3</v>
          </cell>
          <cell r="D1285" t="str">
            <v>C</v>
          </cell>
          <cell r="E1285">
            <v>0.59</v>
          </cell>
          <cell r="F1285">
            <v>37706</v>
          </cell>
          <cell r="G1285">
            <v>0</v>
          </cell>
          <cell r="H1285">
            <v>0</v>
          </cell>
          <cell r="I1285" t="str">
            <v>0          0   .</v>
          </cell>
          <cell r="J1285">
            <v>0</v>
          </cell>
          <cell r="K1285">
            <v>0</v>
          </cell>
          <cell r="L1285">
            <v>2003</v>
          </cell>
          <cell r="M1285" t="str">
            <v>No Trade</v>
          </cell>
          <cell r="N1285" t="str">
            <v/>
          </cell>
          <cell r="O1285" t="str">
            <v/>
          </cell>
          <cell r="P1285" t="str">
            <v/>
          </cell>
        </row>
        <row r="1286">
          <cell r="A1286" t="str">
            <v>OH</v>
          </cell>
          <cell r="B1286">
            <v>4</v>
          </cell>
          <cell r="C1286">
            <v>3</v>
          </cell>
          <cell r="D1286" t="str">
            <v>P</v>
          </cell>
          <cell r="E1286">
            <v>0.59</v>
          </cell>
          <cell r="F1286">
            <v>37706</v>
          </cell>
          <cell r="G1286">
            <v>9.5999999999999992E-3</v>
          </cell>
          <cell r="H1286">
            <v>1.2E-2</v>
          </cell>
          <cell r="I1286" t="str">
            <v>2          0   .</v>
          </cell>
          <cell r="J1286">
            <v>0</v>
          </cell>
          <cell r="K1286">
            <v>0</v>
          </cell>
          <cell r="L1286">
            <v>2003</v>
          </cell>
          <cell r="M1286" t="str">
            <v>No Trade</v>
          </cell>
          <cell r="N1286" t="str">
            <v/>
          </cell>
          <cell r="O1286" t="str">
            <v/>
          </cell>
          <cell r="P1286" t="str">
            <v/>
          </cell>
        </row>
        <row r="1287">
          <cell r="A1287" t="str">
            <v>OH</v>
          </cell>
          <cell r="B1287">
            <v>4</v>
          </cell>
          <cell r="C1287">
            <v>3</v>
          </cell>
          <cell r="D1287" t="str">
            <v>C</v>
          </cell>
          <cell r="E1287">
            <v>0.6</v>
          </cell>
          <cell r="F1287">
            <v>37706</v>
          </cell>
          <cell r="G1287">
            <v>0.1166</v>
          </cell>
          <cell r="H1287">
            <v>0.106</v>
          </cell>
          <cell r="I1287" t="str">
            <v>1          0   .</v>
          </cell>
          <cell r="J1287">
            <v>0</v>
          </cell>
          <cell r="K1287">
            <v>0</v>
          </cell>
          <cell r="L1287">
            <v>2003</v>
          </cell>
          <cell r="M1287" t="str">
            <v>No Trade</v>
          </cell>
          <cell r="N1287" t="str">
            <v/>
          </cell>
          <cell r="O1287" t="str">
            <v/>
          </cell>
          <cell r="P1287" t="str">
            <v/>
          </cell>
        </row>
        <row r="1288">
          <cell r="A1288" t="str">
            <v>OH</v>
          </cell>
          <cell r="B1288">
            <v>4</v>
          </cell>
          <cell r="C1288">
            <v>3</v>
          </cell>
          <cell r="D1288" t="str">
            <v>P</v>
          </cell>
          <cell r="E1288">
            <v>0.6</v>
          </cell>
          <cell r="F1288">
            <v>37706</v>
          </cell>
          <cell r="G1288">
            <v>1.1599999999999999E-2</v>
          </cell>
          <cell r="H1288">
            <v>1.4E-2</v>
          </cell>
          <cell r="I1288" t="str">
            <v>5          0   .</v>
          </cell>
          <cell r="J1288">
            <v>0</v>
          </cell>
          <cell r="K1288">
            <v>0</v>
          </cell>
          <cell r="L1288">
            <v>2003</v>
          </cell>
          <cell r="M1288" t="str">
            <v>No Trade</v>
          </cell>
          <cell r="N1288" t="str">
            <v/>
          </cell>
          <cell r="O1288" t="str">
            <v/>
          </cell>
          <cell r="P1288" t="str">
            <v/>
          </cell>
        </row>
        <row r="1289">
          <cell r="A1289" t="str">
            <v>OH</v>
          </cell>
          <cell r="B1289">
            <v>4</v>
          </cell>
          <cell r="C1289">
            <v>3</v>
          </cell>
          <cell r="D1289" t="str">
            <v>C</v>
          </cell>
          <cell r="E1289">
            <v>0.61</v>
          </cell>
          <cell r="F1289">
            <v>37706</v>
          </cell>
          <cell r="G1289">
            <v>0</v>
          </cell>
          <cell r="H1289">
            <v>0</v>
          </cell>
          <cell r="I1289" t="str">
            <v>0          0   .</v>
          </cell>
          <cell r="J1289">
            <v>0</v>
          </cell>
          <cell r="K1289">
            <v>0</v>
          </cell>
          <cell r="L1289">
            <v>2003</v>
          </cell>
          <cell r="M1289" t="str">
            <v>No Trade</v>
          </cell>
          <cell r="N1289" t="str">
            <v/>
          </cell>
          <cell r="O1289" t="str">
            <v/>
          </cell>
          <cell r="P1289" t="str">
            <v/>
          </cell>
        </row>
        <row r="1290">
          <cell r="A1290" t="str">
            <v>OH</v>
          </cell>
          <cell r="B1290">
            <v>4</v>
          </cell>
          <cell r="C1290">
            <v>3</v>
          </cell>
          <cell r="D1290" t="str">
            <v>P</v>
          </cell>
          <cell r="E1290">
            <v>0.61</v>
          </cell>
          <cell r="F1290">
            <v>37706</v>
          </cell>
          <cell r="G1290">
            <v>1.38E-2</v>
          </cell>
          <cell r="H1290">
            <v>1.7000000000000001E-2</v>
          </cell>
          <cell r="I1290" t="str">
            <v>1          0   .</v>
          </cell>
          <cell r="J1290">
            <v>0</v>
          </cell>
          <cell r="K1290">
            <v>0</v>
          </cell>
          <cell r="L1290">
            <v>2003</v>
          </cell>
          <cell r="M1290" t="str">
            <v>No Trade</v>
          </cell>
          <cell r="N1290" t="str">
            <v/>
          </cell>
          <cell r="O1290" t="str">
            <v/>
          </cell>
          <cell r="P1290" t="str">
            <v/>
          </cell>
        </row>
        <row r="1291">
          <cell r="A1291" t="str">
            <v>OH</v>
          </cell>
          <cell r="B1291">
            <v>4</v>
          </cell>
          <cell r="C1291">
            <v>3</v>
          </cell>
          <cell r="D1291" t="str">
            <v>C</v>
          </cell>
          <cell r="E1291">
            <v>0.62</v>
          </cell>
          <cell r="F1291">
            <v>37706</v>
          </cell>
          <cell r="G1291">
            <v>0</v>
          </cell>
          <cell r="H1291">
            <v>0</v>
          </cell>
          <cell r="I1291" t="str">
            <v>0          0   .</v>
          </cell>
          <cell r="J1291">
            <v>0</v>
          </cell>
          <cell r="K1291">
            <v>0</v>
          </cell>
          <cell r="L1291">
            <v>2003</v>
          </cell>
          <cell r="M1291" t="str">
            <v>No Trade</v>
          </cell>
          <cell r="N1291" t="str">
            <v/>
          </cell>
          <cell r="O1291" t="str">
            <v/>
          </cell>
          <cell r="P1291" t="str">
            <v/>
          </cell>
        </row>
        <row r="1292">
          <cell r="A1292" t="str">
            <v>OH</v>
          </cell>
          <cell r="B1292">
            <v>4</v>
          </cell>
          <cell r="C1292">
            <v>3</v>
          </cell>
          <cell r="D1292" t="str">
            <v>P</v>
          </cell>
          <cell r="E1292">
            <v>0.62</v>
          </cell>
          <cell r="F1292">
            <v>37706</v>
          </cell>
          <cell r="G1292">
            <v>1.6199999999999999E-2</v>
          </cell>
          <cell r="H1292">
            <v>1.9E-2</v>
          </cell>
          <cell r="I1292" t="str">
            <v>9          0   .</v>
          </cell>
          <cell r="J1292">
            <v>0</v>
          </cell>
          <cell r="K1292">
            <v>0</v>
          </cell>
          <cell r="L1292">
            <v>2003</v>
          </cell>
          <cell r="M1292" t="str">
            <v>No Trade</v>
          </cell>
          <cell r="N1292" t="str">
            <v/>
          </cell>
          <cell r="O1292" t="str">
            <v/>
          </cell>
          <cell r="P1292" t="str">
            <v/>
          </cell>
        </row>
        <row r="1293">
          <cell r="A1293" t="str">
            <v>OH</v>
          </cell>
          <cell r="B1293">
            <v>4</v>
          </cell>
          <cell r="C1293">
            <v>3</v>
          </cell>
          <cell r="D1293" t="str">
            <v>C</v>
          </cell>
          <cell r="E1293">
            <v>0.63</v>
          </cell>
          <cell r="F1293">
            <v>37706</v>
          </cell>
          <cell r="G1293">
            <v>0</v>
          </cell>
          <cell r="H1293">
            <v>0</v>
          </cell>
          <cell r="I1293" t="str">
            <v>0          0   .</v>
          </cell>
          <cell r="J1293">
            <v>0</v>
          </cell>
          <cell r="K1293">
            <v>0</v>
          </cell>
          <cell r="L1293">
            <v>2003</v>
          </cell>
          <cell r="M1293" t="str">
            <v>No Trade</v>
          </cell>
          <cell r="N1293" t="str">
            <v/>
          </cell>
          <cell r="O1293" t="str">
            <v/>
          </cell>
          <cell r="P1293" t="str">
            <v/>
          </cell>
        </row>
        <row r="1294">
          <cell r="A1294" t="str">
            <v>OH</v>
          </cell>
          <cell r="B1294">
            <v>4</v>
          </cell>
          <cell r="C1294">
            <v>3</v>
          </cell>
          <cell r="D1294" t="str">
            <v>P</v>
          </cell>
          <cell r="E1294">
            <v>0.63</v>
          </cell>
          <cell r="F1294">
            <v>37706</v>
          </cell>
          <cell r="G1294">
            <v>1.9E-2</v>
          </cell>
          <cell r="H1294">
            <v>2.3E-2</v>
          </cell>
          <cell r="I1294" t="str">
            <v>1          0   .</v>
          </cell>
          <cell r="J1294">
            <v>0</v>
          </cell>
          <cell r="K1294">
            <v>0</v>
          </cell>
          <cell r="L1294">
            <v>2003</v>
          </cell>
          <cell r="M1294" t="str">
            <v>No Trade</v>
          </cell>
          <cell r="N1294" t="str">
            <v/>
          </cell>
          <cell r="O1294" t="str">
            <v/>
          </cell>
          <cell r="P1294" t="str">
            <v/>
          </cell>
        </row>
        <row r="1295">
          <cell r="A1295" t="str">
            <v>OH</v>
          </cell>
          <cell r="B1295">
            <v>4</v>
          </cell>
          <cell r="C1295">
            <v>3</v>
          </cell>
          <cell r="D1295" t="str">
            <v>C</v>
          </cell>
          <cell r="E1295">
            <v>0.64</v>
          </cell>
          <cell r="F1295">
            <v>37706</v>
          </cell>
          <cell r="G1295">
            <v>0</v>
          </cell>
          <cell r="H1295">
            <v>0</v>
          </cell>
          <cell r="I1295" t="str">
            <v>0          0   .</v>
          </cell>
          <cell r="J1295">
            <v>0</v>
          </cell>
          <cell r="K1295">
            <v>0</v>
          </cell>
          <cell r="L1295">
            <v>2003</v>
          </cell>
          <cell r="M1295" t="str">
            <v>No Trade</v>
          </cell>
          <cell r="N1295" t="str">
            <v/>
          </cell>
          <cell r="O1295" t="str">
            <v/>
          </cell>
          <cell r="P1295" t="str">
            <v/>
          </cell>
        </row>
        <row r="1296">
          <cell r="A1296" t="str">
            <v>OH</v>
          </cell>
          <cell r="B1296">
            <v>4</v>
          </cell>
          <cell r="C1296">
            <v>3</v>
          </cell>
          <cell r="D1296" t="str">
            <v>P</v>
          </cell>
          <cell r="E1296">
            <v>0.64</v>
          </cell>
          <cell r="F1296">
            <v>37706</v>
          </cell>
          <cell r="G1296">
            <v>2.2100000000000002E-2</v>
          </cell>
          <cell r="H1296">
            <v>2.5999999999999999E-2</v>
          </cell>
          <cell r="I1296" t="str">
            <v>6          0   .</v>
          </cell>
          <cell r="J1296">
            <v>0</v>
          </cell>
          <cell r="K1296">
            <v>0</v>
          </cell>
          <cell r="L1296">
            <v>2003</v>
          </cell>
          <cell r="M1296" t="str">
            <v>No Trade</v>
          </cell>
          <cell r="N1296" t="str">
            <v/>
          </cell>
          <cell r="O1296" t="str">
            <v/>
          </cell>
          <cell r="P1296" t="str">
            <v/>
          </cell>
        </row>
        <row r="1297">
          <cell r="A1297" t="str">
            <v>OH</v>
          </cell>
          <cell r="B1297">
            <v>4</v>
          </cell>
          <cell r="C1297">
            <v>3</v>
          </cell>
          <cell r="D1297" t="str">
            <v>C</v>
          </cell>
          <cell r="E1297">
            <v>0.65</v>
          </cell>
          <cell r="F1297">
            <v>37706</v>
          </cell>
          <cell r="G1297">
            <v>8.0699999999999994E-2</v>
          </cell>
          <cell r="H1297">
            <v>7.1999999999999995E-2</v>
          </cell>
          <cell r="I1297" t="str">
            <v>7          0   .</v>
          </cell>
          <cell r="J1297">
            <v>0</v>
          </cell>
          <cell r="K1297">
            <v>0</v>
          </cell>
          <cell r="L1297">
            <v>2003</v>
          </cell>
          <cell r="M1297" t="str">
            <v>No Trade</v>
          </cell>
          <cell r="N1297" t="str">
            <v/>
          </cell>
          <cell r="O1297" t="str">
            <v/>
          </cell>
          <cell r="P1297" t="str">
            <v/>
          </cell>
        </row>
        <row r="1298">
          <cell r="A1298" t="str">
            <v>OH</v>
          </cell>
          <cell r="B1298">
            <v>4</v>
          </cell>
          <cell r="C1298">
            <v>3</v>
          </cell>
          <cell r="D1298" t="str">
            <v>P</v>
          </cell>
          <cell r="E1298">
            <v>0.65</v>
          </cell>
          <cell r="F1298">
            <v>37706</v>
          </cell>
          <cell r="G1298">
            <v>2.5399999999999999E-2</v>
          </cell>
          <cell r="H1298">
            <v>0.03</v>
          </cell>
          <cell r="I1298" t="str">
            <v>4          0   .</v>
          </cell>
          <cell r="J1298">
            <v>0</v>
          </cell>
          <cell r="K1298">
            <v>0</v>
          </cell>
          <cell r="L1298">
            <v>2003</v>
          </cell>
          <cell r="M1298" t="str">
            <v>No Trade</v>
          </cell>
          <cell r="N1298" t="str">
            <v/>
          </cell>
          <cell r="O1298" t="str">
            <v/>
          </cell>
          <cell r="P1298" t="str">
            <v/>
          </cell>
        </row>
        <row r="1299">
          <cell r="A1299" t="str">
            <v>OH</v>
          </cell>
          <cell r="B1299">
            <v>4</v>
          </cell>
          <cell r="C1299">
            <v>3</v>
          </cell>
          <cell r="D1299" t="str">
            <v>C</v>
          </cell>
          <cell r="E1299">
            <v>0.66</v>
          </cell>
          <cell r="F1299">
            <v>37706</v>
          </cell>
          <cell r="G1299">
            <v>7.4499999999999997E-2</v>
          </cell>
          <cell r="H1299">
            <v>6.6000000000000003E-2</v>
          </cell>
          <cell r="I1299" t="str">
            <v>9          0   .</v>
          </cell>
          <cell r="J1299">
            <v>0</v>
          </cell>
          <cell r="K1299">
            <v>0</v>
          </cell>
          <cell r="L1299">
            <v>2003</v>
          </cell>
          <cell r="M1299" t="str">
            <v>No Trade</v>
          </cell>
          <cell r="N1299" t="str">
            <v/>
          </cell>
          <cell r="O1299" t="str">
            <v/>
          </cell>
          <cell r="P1299" t="str">
            <v/>
          </cell>
        </row>
        <row r="1300">
          <cell r="A1300" t="str">
            <v>OH</v>
          </cell>
          <cell r="B1300">
            <v>4</v>
          </cell>
          <cell r="C1300">
            <v>3</v>
          </cell>
          <cell r="D1300" t="str">
            <v>P</v>
          </cell>
          <cell r="E1300">
            <v>0.66</v>
          </cell>
          <cell r="F1300">
            <v>37706</v>
          </cell>
          <cell r="G1300">
            <v>2.9100000000000001E-2</v>
          </cell>
          <cell r="H1300">
            <v>3.4000000000000002E-2</v>
          </cell>
          <cell r="I1300" t="str">
            <v>5          0   .</v>
          </cell>
          <cell r="J1300">
            <v>0</v>
          </cell>
          <cell r="K1300">
            <v>0</v>
          </cell>
          <cell r="L1300">
            <v>2003</v>
          </cell>
          <cell r="M1300" t="str">
            <v>No Trade</v>
          </cell>
          <cell r="N1300" t="str">
            <v/>
          </cell>
          <cell r="O1300" t="str">
            <v/>
          </cell>
          <cell r="P1300" t="str">
            <v/>
          </cell>
        </row>
        <row r="1301">
          <cell r="A1301" t="str">
            <v>OH</v>
          </cell>
          <cell r="B1301">
            <v>4</v>
          </cell>
          <cell r="C1301">
            <v>3</v>
          </cell>
          <cell r="D1301" t="str">
            <v>C</v>
          </cell>
          <cell r="E1301">
            <v>0.67</v>
          </cell>
          <cell r="F1301">
            <v>37706</v>
          </cell>
          <cell r="G1301">
            <v>6.8699999999999997E-2</v>
          </cell>
          <cell r="H1301">
            <v>6.0999999999999999E-2</v>
          </cell>
          <cell r="I1301" t="str">
            <v>5          0   .</v>
          </cell>
          <cell r="J1301">
            <v>0</v>
          </cell>
          <cell r="K1301">
            <v>0</v>
          </cell>
          <cell r="L1301">
            <v>2003</v>
          </cell>
          <cell r="M1301" t="str">
            <v>No Trade</v>
          </cell>
          <cell r="N1301" t="str">
            <v/>
          </cell>
          <cell r="O1301" t="str">
            <v/>
          </cell>
          <cell r="P1301" t="str">
            <v/>
          </cell>
        </row>
        <row r="1302">
          <cell r="A1302" t="str">
            <v>OH</v>
          </cell>
          <cell r="B1302">
            <v>4</v>
          </cell>
          <cell r="C1302">
            <v>3</v>
          </cell>
          <cell r="D1302" t="str">
            <v>P</v>
          </cell>
          <cell r="E1302">
            <v>0.67</v>
          </cell>
          <cell r="F1302">
            <v>37706</v>
          </cell>
          <cell r="G1302">
            <v>3.3099999999999997E-2</v>
          </cell>
          <cell r="H1302">
            <v>3.7999999999999999E-2</v>
          </cell>
          <cell r="I1302" t="str">
            <v>9        100   .</v>
          </cell>
          <cell r="J1302">
            <v>0</v>
          </cell>
          <cell r="K1302">
            <v>0</v>
          </cell>
          <cell r="L1302">
            <v>2003</v>
          </cell>
          <cell r="M1302" t="str">
            <v>No Trade</v>
          </cell>
          <cell r="N1302" t="str">
            <v/>
          </cell>
          <cell r="O1302" t="str">
            <v/>
          </cell>
          <cell r="P1302" t="str">
            <v/>
          </cell>
        </row>
        <row r="1303">
          <cell r="A1303" t="str">
            <v>OH</v>
          </cell>
          <cell r="B1303">
            <v>4</v>
          </cell>
          <cell r="C1303">
            <v>3</v>
          </cell>
          <cell r="D1303" t="str">
            <v>C</v>
          </cell>
          <cell r="E1303">
            <v>0.68</v>
          </cell>
          <cell r="F1303">
            <v>37706</v>
          </cell>
          <cell r="G1303">
            <v>6.3100000000000003E-2</v>
          </cell>
          <cell r="H1303">
            <v>5.6000000000000001E-2</v>
          </cell>
          <cell r="I1303" t="str">
            <v>4          0   .</v>
          </cell>
          <cell r="J1303">
            <v>0</v>
          </cell>
          <cell r="K1303">
            <v>0</v>
          </cell>
          <cell r="L1303">
            <v>2003</v>
          </cell>
          <cell r="M1303" t="str">
            <v>No Trade</v>
          </cell>
          <cell r="N1303" t="str">
            <v/>
          </cell>
          <cell r="O1303" t="str">
            <v/>
          </cell>
          <cell r="P1303" t="str">
            <v/>
          </cell>
        </row>
        <row r="1304">
          <cell r="A1304" t="str">
            <v>OH</v>
          </cell>
          <cell r="B1304">
            <v>4</v>
          </cell>
          <cell r="C1304">
            <v>3</v>
          </cell>
          <cell r="D1304" t="str">
            <v>P</v>
          </cell>
          <cell r="E1304">
            <v>0.68</v>
          </cell>
          <cell r="F1304">
            <v>37706</v>
          </cell>
          <cell r="G1304">
            <v>3.7400000000000003E-2</v>
          </cell>
          <cell r="H1304">
            <v>4.2999999999999997E-2</v>
          </cell>
          <cell r="I1304" t="str">
            <v>7          0   .</v>
          </cell>
          <cell r="J1304">
            <v>0</v>
          </cell>
          <cell r="K1304">
            <v>0</v>
          </cell>
          <cell r="L1304">
            <v>2003</v>
          </cell>
          <cell r="M1304" t="str">
            <v>No Trade</v>
          </cell>
          <cell r="N1304" t="str">
            <v/>
          </cell>
          <cell r="O1304" t="str">
            <v/>
          </cell>
          <cell r="P1304" t="str">
            <v/>
          </cell>
        </row>
        <row r="1305">
          <cell r="A1305" t="str">
            <v>OH</v>
          </cell>
          <cell r="B1305">
            <v>4</v>
          </cell>
          <cell r="C1305">
            <v>3</v>
          </cell>
          <cell r="D1305" t="str">
            <v>C</v>
          </cell>
          <cell r="E1305">
            <v>0.69</v>
          </cell>
          <cell r="F1305">
            <v>37706</v>
          </cell>
          <cell r="G1305">
            <v>5.8000000000000003E-2</v>
          </cell>
          <cell r="H1305">
            <v>5.0999999999999997E-2</v>
          </cell>
          <cell r="I1305" t="str">
            <v>4          0   .</v>
          </cell>
          <cell r="J1305">
            <v>0</v>
          </cell>
          <cell r="K1305">
            <v>0</v>
          </cell>
          <cell r="L1305">
            <v>2003</v>
          </cell>
          <cell r="M1305" t="str">
            <v>No Trade</v>
          </cell>
          <cell r="N1305" t="str">
            <v/>
          </cell>
          <cell r="O1305" t="str">
            <v/>
          </cell>
          <cell r="P1305" t="str">
            <v/>
          </cell>
        </row>
        <row r="1306">
          <cell r="A1306" t="str">
            <v>OH</v>
          </cell>
          <cell r="B1306">
            <v>4</v>
          </cell>
          <cell r="C1306">
            <v>3</v>
          </cell>
          <cell r="D1306" t="str">
            <v>P</v>
          </cell>
          <cell r="E1306">
            <v>0.69</v>
          </cell>
          <cell r="F1306">
            <v>37706</v>
          </cell>
          <cell r="G1306">
            <v>4.2099999999999999E-2</v>
          </cell>
          <cell r="H1306">
            <v>4.8000000000000001E-2</v>
          </cell>
          <cell r="I1306" t="str">
            <v>7          0   .</v>
          </cell>
          <cell r="J1306">
            <v>0</v>
          </cell>
          <cell r="K1306">
            <v>0</v>
          </cell>
          <cell r="L1306">
            <v>2003</v>
          </cell>
          <cell r="M1306" t="str">
            <v>No Trade</v>
          </cell>
          <cell r="N1306" t="str">
            <v/>
          </cell>
          <cell r="O1306" t="str">
            <v/>
          </cell>
          <cell r="P1306" t="str">
            <v/>
          </cell>
        </row>
        <row r="1307">
          <cell r="A1307" t="str">
            <v>OH</v>
          </cell>
          <cell r="B1307">
            <v>4</v>
          </cell>
          <cell r="C1307">
            <v>3</v>
          </cell>
          <cell r="D1307" t="str">
            <v>C</v>
          </cell>
          <cell r="E1307">
            <v>0.7</v>
          </cell>
          <cell r="F1307">
            <v>37706</v>
          </cell>
          <cell r="G1307">
            <v>5.2999999999999999E-2</v>
          </cell>
          <cell r="H1307">
            <v>4.7E-2</v>
          </cell>
          <cell r="I1307" t="str">
            <v>0          0   .</v>
          </cell>
          <cell r="J1307">
            <v>0</v>
          </cell>
          <cell r="K1307">
            <v>0</v>
          </cell>
          <cell r="L1307">
            <v>2003</v>
          </cell>
          <cell r="M1307" t="str">
            <v>No Trade</v>
          </cell>
          <cell r="N1307" t="str">
            <v/>
          </cell>
          <cell r="O1307" t="str">
            <v/>
          </cell>
          <cell r="P1307" t="str">
            <v/>
          </cell>
        </row>
        <row r="1308">
          <cell r="A1308" t="str">
            <v>OH</v>
          </cell>
          <cell r="B1308">
            <v>4</v>
          </cell>
          <cell r="C1308">
            <v>3</v>
          </cell>
          <cell r="D1308" t="str">
            <v>P</v>
          </cell>
          <cell r="E1308">
            <v>0.7</v>
          </cell>
          <cell r="F1308">
            <v>37706</v>
          </cell>
          <cell r="G1308">
            <v>4.7100000000000003E-2</v>
          </cell>
          <cell r="H1308">
            <v>5.3999999999999999E-2</v>
          </cell>
          <cell r="I1308" t="str">
            <v>3          0   .</v>
          </cell>
          <cell r="J1308">
            <v>0</v>
          </cell>
          <cell r="K1308">
            <v>0</v>
          </cell>
          <cell r="L1308">
            <v>2003</v>
          </cell>
          <cell r="M1308" t="str">
            <v>No Trade</v>
          </cell>
          <cell r="N1308" t="str">
            <v/>
          </cell>
          <cell r="O1308" t="str">
            <v/>
          </cell>
          <cell r="P1308" t="str">
            <v/>
          </cell>
        </row>
        <row r="1309">
          <cell r="A1309" t="str">
            <v>OH</v>
          </cell>
          <cell r="B1309">
            <v>4</v>
          </cell>
          <cell r="C1309">
            <v>3</v>
          </cell>
          <cell r="D1309" t="str">
            <v>C</v>
          </cell>
          <cell r="E1309">
            <v>0.71</v>
          </cell>
          <cell r="F1309">
            <v>37706</v>
          </cell>
          <cell r="G1309">
            <v>4.8300000000000003E-2</v>
          </cell>
          <cell r="H1309">
            <v>4.2999999999999997E-2</v>
          </cell>
          <cell r="I1309" t="str">
            <v>0          0   .</v>
          </cell>
          <cell r="J1309">
            <v>0</v>
          </cell>
          <cell r="K1309">
            <v>0</v>
          </cell>
          <cell r="L1309">
            <v>2003</v>
          </cell>
          <cell r="M1309" t="str">
            <v>No Trade</v>
          </cell>
          <cell r="N1309" t="str">
            <v/>
          </cell>
          <cell r="O1309" t="str">
            <v/>
          </cell>
          <cell r="P1309" t="str">
            <v/>
          </cell>
        </row>
        <row r="1310">
          <cell r="A1310" t="str">
            <v>OH</v>
          </cell>
          <cell r="B1310">
            <v>4</v>
          </cell>
          <cell r="C1310">
            <v>3</v>
          </cell>
          <cell r="D1310" t="str">
            <v>P</v>
          </cell>
          <cell r="E1310">
            <v>0.71</v>
          </cell>
          <cell r="F1310">
            <v>37706</v>
          </cell>
          <cell r="G1310">
            <v>5.2400000000000002E-2</v>
          </cell>
          <cell r="H1310">
            <v>0.06</v>
          </cell>
          <cell r="I1310" t="str">
            <v>2          0   .</v>
          </cell>
          <cell r="J1310">
            <v>0</v>
          </cell>
          <cell r="K1310">
            <v>0</v>
          </cell>
          <cell r="L1310">
            <v>2003</v>
          </cell>
          <cell r="M1310" t="str">
            <v>No Trade</v>
          </cell>
          <cell r="N1310" t="str">
            <v/>
          </cell>
          <cell r="O1310" t="str">
            <v/>
          </cell>
          <cell r="P1310" t="str">
            <v/>
          </cell>
        </row>
        <row r="1311">
          <cell r="A1311" t="str">
            <v>OH</v>
          </cell>
          <cell r="B1311">
            <v>4</v>
          </cell>
          <cell r="C1311">
            <v>3</v>
          </cell>
          <cell r="D1311" t="str">
            <v>C</v>
          </cell>
          <cell r="E1311">
            <v>0.72</v>
          </cell>
          <cell r="F1311">
            <v>37706</v>
          </cell>
          <cell r="G1311">
            <v>4.41E-2</v>
          </cell>
          <cell r="H1311">
            <v>3.9E-2</v>
          </cell>
          <cell r="I1311" t="str">
            <v>2          0   .</v>
          </cell>
          <cell r="J1311">
            <v>0</v>
          </cell>
          <cell r="K1311">
            <v>0</v>
          </cell>
          <cell r="L1311">
            <v>2003</v>
          </cell>
          <cell r="M1311" t="str">
            <v>No Trade</v>
          </cell>
          <cell r="N1311" t="str">
            <v/>
          </cell>
          <cell r="O1311" t="str">
            <v/>
          </cell>
          <cell r="P1311" t="str">
            <v/>
          </cell>
        </row>
        <row r="1312">
          <cell r="A1312" t="str">
            <v>OH</v>
          </cell>
          <cell r="B1312">
            <v>4</v>
          </cell>
          <cell r="C1312">
            <v>3</v>
          </cell>
          <cell r="D1312" t="str">
            <v>P</v>
          </cell>
          <cell r="E1312">
            <v>0.72</v>
          </cell>
          <cell r="F1312">
            <v>37706</v>
          </cell>
          <cell r="G1312">
            <v>5.8200000000000002E-2</v>
          </cell>
          <cell r="H1312">
            <v>6.6000000000000003E-2</v>
          </cell>
          <cell r="I1312" t="str">
            <v>3          0   .</v>
          </cell>
          <cell r="J1312">
            <v>0</v>
          </cell>
          <cell r="K1312">
            <v>0</v>
          </cell>
          <cell r="L1312">
            <v>2003</v>
          </cell>
          <cell r="M1312" t="str">
            <v>No Trade</v>
          </cell>
          <cell r="N1312" t="str">
            <v/>
          </cell>
          <cell r="O1312" t="str">
            <v/>
          </cell>
          <cell r="P1312" t="str">
            <v/>
          </cell>
        </row>
        <row r="1313">
          <cell r="A1313" t="str">
            <v>OH</v>
          </cell>
          <cell r="B1313">
            <v>4</v>
          </cell>
          <cell r="C1313">
            <v>3</v>
          </cell>
          <cell r="D1313" t="str">
            <v>C</v>
          </cell>
          <cell r="E1313">
            <v>0.73</v>
          </cell>
          <cell r="F1313">
            <v>37706</v>
          </cell>
          <cell r="G1313">
            <v>4.02E-2</v>
          </cell>
          <cell r="H1313">
            <v>3.5000000000000003E-2</v>
          </cell>
          <cell r="I1313" t="str">
            <v>7          0   .</v>
          </cell>
          <cell r="J1313">
            <v>0</v>
          </cell>
          <cell r="K1313">
            <v>0</v>
          </cell>
          <cell r="L1313">
            <v>2003</v>
          </cell>
          <cell r="M1313" t="str">
            <v>No Trade</v>
          </cell>
          <cell r="N1313" t="str">
            <v/>
          </cell>
          <cell r="O1313" t="str">
            <v/>
          </cell>
          <cell r="P1313" t="str">
            <v/>
          </cell>
        </row>
        <row r="1314">
          <cell r="A1314" t="str">
            <v>OH</v>
          </cell>
          <cell r="B1314">
            <v>4</v>
          </cell>
          <cell r="C1314">
            <v>3</v>
          </cell>
          <cell r="D1314" t="str">
            <v>P</v>
          </cell>
          <cell r="E1314">
            <v>0.73</v>
          </cell>
          <cell r="F1314">
            <v>37706</v>
          </cell>
          <cell r="G1314">
            <v>6.4100000000000004E-2</v>
          </cell>
          <cell r="H1314">
            <v>7.1999999999999995E-2</v>
          </cell>
          <cell r="I1314" t="str">
            <v>6          0   .</v>
          </cell>
          <cell r="J1314">
            <v>0</v>
          </cell>
          <cell r="K1314">
            <v>0</v>
          </cell>
          <cell r="L1314">
            <v>2003</v>
          </cell>
          <cell r="M1314" t="str">
            <v>No Trade</v>
          </cell>
          <cell r="N1314" t="str">
            <v/>
          </cell>
          <cell r="O1314" t="str">
            <v/>
          </cell>
          <cell r="P1314" t="str">
            <v/>
          </cell>
        </row>
        <row r="1315">
          <cell r="A1315" t="str">
            <v>OH</v>
          </cell>
          <cell r="B1315">
            <v>4</v>
          </cell>
          <cell r="C1315">
            <v>3</v>
          </cell>
          <cell r="D1315" t="str">
            <v>C</v>
          </cell>
          <cell r="E1315">
            <v>0.74</v>
          </cell>
          <cell r="F1315">
            <v>37706</v>
          </cell>
          <cell r="G1315">
            <v>3.6600000000000001E-2</v>
          </cell>
          <cell r="H1315">
            <v>3.2000000000000001E-2</v>
          </cell>
          <cell r="I1315" t="str">
            <v>4          0   .</v>
          </cell>
          <cell r="J1315">
            <v>0</v>
          </cell>
          <cell r="K1315">
            <v>0</v>
          </cell>
          <cell r="L1315">
            <v>2003</v>
          </cell>
          <cell r="M1315" t="str">
            <v>No Trade</v>
          </cell>
          <cell r="N1315" t="str">
            <v/>
          </cell>
          <cell r="O1315" t="str">
            <v/>
          </cell>
          <cell r="P1315" t="str">
            <v/>
          </cell>
        </row>
        <row r="1316">
          <cell r="A1316" t="str">
            <v>OH</v>
          </cell>
          <cell r="B1316">
            <v>4</v>
          </cell>
          <cell r="C1316">
            <v>3</v>
          </cell>
          <cell r="D1316" t="str">
            <v>P</v>
          </cell>
          <cell r="E1316">
            <v>0.74</v>
          </cell>
          <cell r="F1316">
            <v>37706</v>
          </cell>
          <cell r="G1316">
            <v>7.0400000000000004E-2</v>
          </cell>
          <cell r="H1316">
            <v>7.9000000000000001E-2</v>
          </cell>
          <cell r="I1316" t="str">
            <v>2          0   .</v>
          </cell>
          <cell r="J1316">
            <v>0</v>
          </cell>
          <cell r="K1316">
            <v>0</v>
          </cell>
          <cell r="L1316">
            <v>2003</v>
          </cell>
          <cell r="M1316" t="str">
            <v>No Trade</v>
          </cell>
          <cell r="N1316" t="str">
            <v/>
          </cell>
          <cell r="O1316" t="str">
            <v/>
          </cell>
          <cell r="P1316" t="str">
            <v/>
          </cell>
        </row>
        <row r="1317">
          <cell r="A1317" t="str">
            <v>OH</v>
          </cell>
          <cell r="B1317">
            <v>4</v>
          </cell>
          <cell r="C1317">
            <v>3</v>
          </cell>
          <cell r="D1317" t="str">
            <v>C</v>
          </cell>
          <cell r="E1317">
            <v>0.75</v>
          </cell>
          <cell r="F1317">
            <v>37706</v>
          </cell>
          <cell r="G1317">
            <v>3.3300000000000003E-2</v>
          </cell>
          <cell r="H1317">
            <v>2.9000000000000001E-2</v>
          </cell>
          <cell r="I1317" t="str">
            <v>5        100   .</v>
          </cell>
          <cell r="J1317">
            <v>0</v>
          </cell>
          <cell r="K1317">
            <v>0</v>
          </cell>
          <cell r="L1317">
            <v>2003</v>
          </cell>
          <cell r="M1317" t="str">
            <v>No Trade</v>
          </cell>
          <cell r="N1317" t="str">
            <v/>
          </cell>
          <cell r="O1317" t="str">
            <v/>
          </cell>
          <cell r="P1317" t="str">
            <v/>
          </cell>
        </row>
        <row r="1318">
          <cell r="A1318" t="str">
            <v>OH</v>
          </cell>
          <cell r="B1318">
            <v>4</v>
          </cell>
          <cell r="C1318">
            <v>3</v>
          </cell>
          <cell r="D1318" t="str">
            <v>C</v>
          </cell>
          <cell r="E1318">
            <v>0.76</v>
          </cell>
          <cell r="F1318">
            <v>37706</v>
          </cell>
          <cell r="G1318">
            <v>3.0200000000000001E-2</v>
          </cell>
          <cell r="H1318">
            <v>2.5999999999999999E-2</v>
          </cell>
          <cell r="I1318" t="str">
            <v>7          9   .</v>
          </cell>
          <cell r="J1318">
            <v>0</v>
          </cell>
          <cell r="K1318">
            <v>0</v>
          </cell>
          <cell r="L1318">
            <v>2003</v>
          </cell>
          <cell r="M1318" t="str">
            <v>No Trade</v>
          </cell>
          <cell r="N1318" t="str">
            <v/>
          </cell>
          <cell r="O1318" t="str">
            <v/>
          </cell>
          <cell r="P1318" t="str">
            <v/>
          </cell>
        </row>
        <row r="1319">
          <cell r="A1319" t="str">
            <v>OH</v>
          </cell>
          <cell r="B1319">
            <v>4</v>
          </cell>
          <cell r="C1319">
            <v>3</v>
          </cell>
          <cell r="D1319" t="str">
            <v>C</v>
          </cell>
          <cell r="E1319">
            <v>0.77</v>
          </cell>
          <cell r="F1319">
            <v>37706</v>
          </cell>
          <cell r="G1319">
            <v>2.7400000000000001E-2</v>
          </cell>
          <cell r="H1319">
            <v>2.4E-2</v>
          </cell>
          <cell r="I1319" t="str">
            <v>2          0   .</v>
          </cell>
          <cell r="J1319">
            <v>0</v>
          </cell>
          <cell r="K1319">
            <v>0</v>
          </cell>
          <cell r="L1319">
            <v>2003</v>
          </cell>
          <cell r="M1319" t="str">
            <v>No Trade</v>
          </cell>
          <cell r="N1319" t="str">
            <v/>
          </cell>
          <cell r="O1319" t="str">
            <v/>
          </cell>
          <cell r="P1319" t="str">
            <v/>
          </cell>
        </row>
        <row r="1320">
          <cell r="A1320" t="str">
            <v>OH</v>
          </cell>
          <cell r="B1320">
            <v>4</v>
          </cell>
          <cell r="C1320">
            <v>3</v>
          </cell>
          <cell r="D1320" t="str">
            <v>C</v>
          </cell>
          <cell r="E1320">
            <v>0.78</v>
          </cell>
          <cell r="F1320">
            <v>37706</v>
          </cell>
          <cell r="G1320">
            <v>2.4799999999999999E-2</v>
          </cell>
          <cell r="H1320">
            <v>2.1000000000000001E-2</v>
          </cell>
          <cell r="I1320" t="str">
            <v>9          0   .</v>
          </cell>
          <cell r="J1320">
            <v>0</v>
          </cell>
          <cell r="K1320">
            <v>0</v>
          </cell>
          <cell r="L1320">
            <v>2003</v>
          </cell>
          <cell r="M1320" t="str">
            <v>No Trade</v>
          </cell>
          <cell r="N1320" t="str">
            <v/>
          </cell>
          <cell r="O1320" t="str">
            <v/>
          </cell>
          <cell r="P1320" t="str">
            <v/>
          </cell>
        </row>
        <row r="1321">
          <cell r="A1321" t="str">
            <v>OH</v>
          </cell>
          <cell r="B1321">
            <v>4</v>
          </cell>
          <cell r="C1321">
            <v>3</v>
          </cell>
          <cell r="D1321" t="str">
            <v>C</v>
          </cell>
          <cell r="E1321">
            <v>0.79</v>
          </cell>
          <cell r="F1321">
            <v>37706</v>
          </cell>
          <cell r="G1321">
            <v>2.2499999999999999E-2</v>
          </cell>
          <cell r="H1321">
            <v>1.9E-2</v>
          </cell>
          <cell r="I1321" t="str">
            <v>8          0   .</v>
          </cell>
          <cell r="J1321">
            <v>0</v>
          </cell>
          <cell r="K1321">
            <v>0</v>
          </cell>
          <cell r="L1321">
            <v>2003</v>
          </cell>
          <cell r="M1321" t="str">
            <v>No Trade</v>
          </cell>
          <cell r="N1321" t="str">
            <v/>
          </cell>
          <cell r="O1321" t="str">
            <v/>
          </cell>
          <cell r="P1321" t="str">
            <v/>
          </cell>
        </row>
        <row r="1322">
          <cell r="A1322" t="str">
            <v>OH</v>
          </cell>
          <cell r="B1322">
            <v>4</v>
          </cell>
          <cell r="C1322">
            <v>3</v>
          </cell>
          <cell r="D1322" t="str">
            <v>C</v>
          </cell>
          <cell r="E1322">
            <v>0.8</v>
          </cell>
          <cell r="F1322">
            <v>37706</v>
          </cell>
          <cell r="G1322">
            <v>2.0299999999999999E-2</v>
          </cell>
          <cell r="H1322">
            <v>1.7000000000000001E-2</v>
          </cell>
          <cell r="I1322" t="str">
            <v>9          0   .</v>
          </cell>
          <cell r="J1322">
            <v>0</v>
          </cell>
          <cell r="K1322">
            <v>0</v>
          </cell>
          <cell r="L1322">
            <v>2003</v>
          </cell>
          <cell r="M1322" t="str">
            <v>No Trade</v>
          </cell>
          <cell r="N1322" t="str">
            <v/>
          </cell>
          <cell r="O1322" t="str">
            <v/>
          </cell>
          <cell r="P1322" t="str">
            <v/>
          </cell>
        </row>
        <row r="1323">
          <cell r="A1323" t="str">
            <v>OH</v>
          </cell>
          <cell r="B1323">
            <v>4</v>
          </cell>
          <cell r="C1323">
            <v>3</v>
          </cell>
          <cell r="D1323" t="str">
            <v>C</v>
          </cell>
          <cell r="E1323">
            <v>0.81</v>
          </cell>
          <cell r="F1323">
            <v>37706</v>
          </cell>
          <cell r="G1323">
            <v>1.83E-2</v>
          </cell>
          <cell r="H1323">
            <v>1.6E-2</v>
          </cell>
          <cell r="I1323" t="str">
            <v>1          9   .</v>
          </cell>
          <cell r="J1323">
            <v>0</v>
          </cell>
          <cell r="K1323">
            <v>0</v>
          </cell>
          <cell r="L1323">
            <v>2003</v>
          </cell>
          <cell r="M1323" t="str">
            <v>No Trade</v>
          </cell>
          <cell r="N1323" t="str">
            <v/>
          </cell>
          <cell r="O1323" t="str">
            <v/>
          </cell>
          <cell r="P1323" t="str">
            <v/>
          </cell>
        </row>
        <row r="1324">
          <cell r="A1324" t="str">
            <v>OH</v>
          </cell>
          <cell r="B1324">
            <v>4</v>
          </cell>
          <cell r="C1324">
            <v>3</v>
          </cell>
          <cell r="D1324" t="str">
            <v>C</v>
          </cell>
          <cell r="E1324">
            <v>0.82</v>
          </cell>
          <cell r="F1324">
            <v>37706</v>
          </cell>
          <cell r="G1324">
            <v>1.6500000000000001E-2</v>
          </cell>
          <cell r="H1324">
            <v>1.4E-2</v>
          </cell>
          <cell r="I1324" t="str">
            <v>5          0   .</v>
          </cell>
          <cell r="J1324">
            <v>0</v>
          </cell>
          <cell r="K1324">
            <v>0</v>
          </cell>
          <cell r="L1324">
            <v>2003</v>
          </cell>
          <cell r="M1324" t="str">
            <v>No Trade</v>
          </cell>
          <cell r="N1324" t="str">
            <v/>
          </cell>
          <cell r="O1324" t="str">
            <v/>
          </cell>
          <cell r="P1324" t="str">
            <v/>
          </cell>
        </row>
        <row r="1325">
          <cell r="A1325" t="str">
            <v>OH</v>
          </cell>
          <cell r="B1325">
            <v>4</v>
          </cell>
          <cell r="C1325">
            <v>3</v>
          </cell>
          <cell r="D1325" t="str">
            <v>C</v>
          </cell>
          <cell r="E1325">
            <v>0.83</v>
          </cell>
          <cell r="F1325">
            <v>37706</v>
          </cell>
          <cell r="G1325">
            <v>1.49E-2</v>
          </cell>
          <cell r="H1325">
            <v>1.2999999999999999E-2</v>
          </cell>
          <cell r="I1325" t="str">
            <v>1          0   .</v>
          </cell>
          <cell r="J1325">
            <v>0</v>
          </cell>
          <cell r="K1325">
            <v>0</v>
          </cell>
          <cell r="L1325">
            <v>2003</v>
          </cell>
          <cell r="M1325" t="str">
            <v>No Trade</v>
          </cell>
          <cell r="N1325" t="str">
            <v/>
          </cell>
          <cell r="O1325" t="str">
            <v/>
          </cell>
          <cell r="P1325" t="str">
            <v/>
          </cell>
        </row>
        <row r="1326">
          <cell r="A1326" t="str">
            <v>OH</v>
          </cell>
          <cell r="B1326">
            <v>4</v>
          </cell>
          <cell r="C1326">
            <v>3</v>
          </cell>
          <cell r="D1326" t="str">
            <v>C</v>
          </cell>
          <cell r="E1326">
            <v>0.84</v>
          </cell>
          <cell r="F1326">
            <v>37706</v>
          </cell>
          <cell r="G1326">
            <v>1.34E-2</v>
          </cell>
          <cell r="H1326">
            <v>1.0999999999999999E-2</v>
          </cell>
          <cell r="I1326" t="str">
            <v>8          3   .</v>
          </cell>
          <cell r="J1326">
            <v>160</v>
          </cell>
          <cell r="K1326">
            <v>1.6E-2</v>
          </cell>
          <cell r="L1326">
            <v>2003</v>
          </cell>
          <cell r="M1326" t="str">
            <v>No Trade</v>
          </cell>
          <cell r="N1326" t="str">
            <v/>
          </cell>
          <cell r="O1326" t="str">
            <v/>
          </cell>
          <cell r="P1326" t="str">
            <v/>
          </cell>
        </row>
        <row r="1327">
          <cell r="A1327" t="str">
            <v>OH</v>
          </cell>
          <cell r="B1327">
            <v>4</v>
          </cell>
          <cell r="C1327">
            <v>3</v>
          </cell>
          <cell r="D1327" t="str">
            <v>C</v>
          </cell>
          <cell r="E1327">
            <v>0.85</v>
          </cell>
          <cell r="F1327">
            <v>37706</v>
          </cell>
          <cell r="G1327">
            <v>1.21E-2</v>
          </cell>
          <cell r="H1327">
            <v>0.01</v>
          </cell>
          <cell r="I1327" t="str">
            <v>6          0   .</v>
          </cell>
          <cell r="J1327">
            <v>0</v>
          </cell>
          <cell r="K1327">
            <v>0</v>
          </cell>
          <cell r="L1327">
            <v>2003</v>
          </cell>
          <cell r="M1327" t="str">
            <v>No Trade</v>
          </cell>
          <cell r="N1327" t="str">
            <v/>
          </cell>
          <cell r="O1327" t="str">
            <v/>
          </cell>
          <cell r="P1327" t="str">
            <v/>
          </cell>
        </row>
        <row r="1328">
          <cell r="A1328" t="str">
            <v>OH</v>
          </cell>
          <cell r="B1328">
            <v>4</v>
          </cell>
          <cell r="C1328">
            <v>3</v>
          </cell>
          <cell r="D1328" t="str">
            <v>P</v>
          </cell>
          <cell r="E1328">
            <v>0.85</v>
          </cell>
          <cell r="F1328">
            <v>37706</v>
          </cell>
          <cell r="G1328">
            <v>0.155</v>
          </cell>
          <cell r="H1328">
            <v>0.16600000000000001</v>
          </cell>
          <cell r="I1328" t="str">
            <v>1          0   .</v>
          </cell>
          <cell r="J1328">
            <v>0</v>
          </cell>
          <cell r="K1328">
            <v>0</v>
          </cell>
          <cell r="L1328">
            <v>2003</v>
          </cell>
          <cell r="M1328" t="str">
            <v>No Trade</v>
          </cell>
          <cell r="N1328" t="str">
            <v/>
          </cell>
          <cell r="O1328" t="str">
            <v/>
          </cell>
          <cell r="P1328" t="str">
            <v/>
          </cell>
        </row>
        <row r="1329">
          <cell r="A1329" t="str">
            <v>OH</v>
          </cell>
          <cell r="B1329">
            <v>4</v>
          </cell>
          <cell r="C1329">
            <v>3</v>
          </cell>
          <cell r="D1329" t="str">
            <v>C</v>
          </cell>
          <cell r="E1329">
            <v>0.86</v>
          </cell>
          <cell r="F1329">
            <v>37706</v>
          </cell>
          <cell r="G1329">
            <v>1.09E-2</v>
          </cell>
          <cell r="H1329">
            <v>8.9999999999999993E-3</v>
          </cell>
          <cell r="I1329" t="str">
            <v>5          0   .</v>
          </cell>
          <cell r="J1329">
            <v>0</v>
          </cell>
          <cell r="K1329">
            <v>0</v>
          </cell>
          <cell r="L1329">
            <v>2003</v>
          </cell>
          <cell r="M1329" t="str">
            <v>No Trade</v>
          </cell>
          <cell r="N1329" t="str">
            <v/>
          </cell>
          <cell r="O1329" t="str">
            <v/>
          </cell>
          <cell r="P1329" t="str">
            <v/>
          </cell>
        </row>
        <row r="1330">
          <cell r="A1330" t="str">
            <v>OH</v>
          </cell>
          <cell r="B1330">
            <v>4</v>
          </cell>
          <cell r="C1330">
            <v>3</v>
          </cell>
          <cell r="D1330" t="str">
            <v>C</v>
          </cell>
          <cell r="E1330">
            <v>0.87</v>
          </cell>
          <cell r="F1330">
            <v>37706</v>
          </cell>
          <cell r="G1330">
            <v>0</v>
          </cell>
          <cell r="H1330">
            <v>0</v>
          </cell>
          <cell r="I1330" t="str">
            <v>0          0   .</v>
          </cell>
          <cell r="J1330">
            <v>0</v>
          </cell>
          <cell r="K1330">
            <v>0</v>
          </cell>
          <cell r="L1330">
            <v>2003</v>
          </cell>
          <cell r="M1330" t="str">
            <v>No Trade</v>
          </cell>
          <cell r="N1330" t="str">
            <v/>
          </cell>
          <cell r="O1330" t="str">
            <v/>
          </cell>
          <cell r="P1330" t="str">
            <v/>
          </cell>
        </row>
        <row r="1331">
          <cell r="A1331" t="str">
            <v>OH</v>
          </cell>
          <cell r="B1331">
            <v>4</v>
          </cell>
          <cell r="C1331">
            <v>3</v>
          </cell>
          <cell r="D1331" t="str">
            <v>C</v>
          </cell>
          <cell r="E1331">
            <v>0.88</v>
          </cell>
          <cell r="F1331">
            <v>37706</v>
          </cell>
          <cell r="G1331">
            <v>8.8000000000000005E-3</v>
          </cell>
          <cell r="H1331">
            <v>7.0000000000000001E-3</v>
          </cell>
          <cell r="I1331" t="str">
            <v>7          0   .</v>
          </cell>
          <cell r="J1331">
            <v>0</v>
          </cell>
          <cell r="K1331">
            <v>0</v>
          </cell>
          <cell r="L1331">
            <v>2003</v>
          </cell>
          <cell r="M1331" t="str">
            <v>No Trade</v>
          </cell>
          <cell r="N1331" t="str">
            <v/>
          </cell>
          <cell r="O1331" t="str">
            <v/>
          </cell>
          <cell r="P1331" t="str">
            <v/>
          </cell>
        </row>
        <row r="1332">
          <cell r="A1332" t="str">
            <v>OH</v>
          </cell>
          <cell r="B1332">
            <v>4</v>
          </cell>
          <cell r="C1332">
            <v>3</v>
          </cell>
          <cell r="D1332" t="str">
            <v>P</v>
          </cell>
          <cell r="E1332">
            <v>0.88</v>
          </cell>
          <cell r="F1332">
            <v>37706</v>
          </cell>
          <cell r="G1332">
            <v>0.16520000000000001</v>
          </cell>
          <cell r="H1332">
            <v>0.16500000000000001</v>
          </cell>
          <cell r="I1332" t="str">
            <v>2          0   .</v>
          </cell>
          <cell r="J1332">
            <v>0</v>
          </cell>
          <cell r="K1332">
            <v>0</v>
          </cell>
          <cell r="L1332">
            <v>2003</v>
          </cell>
          <cell r="M1332" t="str">
            <v>No Trade</v>
          </cell>
          <cell r="N1332" t="str">
            <v/>
          </cell>
          <cell r="O1332" t="str">
            <v/>
          </cell>
          <cell r="P1332" t="str">
            <v/>
          </cell>
        </row>
        <row r="1333">
          <cell r="A1333" t="str">
            <v>OH</v>
          </cell>
          <cell r="B1333">
            <v>4</v>
          </cell>
          <cell r="C1333">
            <v>3</v>
          </cell>
          <cell r="D1333" t="str">
            <v>C</v>
          </cell>
          <cell r="E1333">
            <v>0.89</v>
          </cell>
          <cell r="F1333">
            <v>37706</v>
          </cell>
          <cell r="G1333">
            <v>7.9000000000000008E-3</v>
          </cell>
          <cell r="H1333">
            <v>6.0000000000000001E-3</v>
          </cell>
          <cell r="I1333" t="str">
            <v>9          0   .</v>
          </cell>
          <cell r="J1333">
            <v>0</v>
          </cell>
          <cell r="K1333">
            <v>0</v>
          </cell>
          <cell r="L1333">
            <v>2003</v>
          </cell>
          <cell r="M1333" t="str">
            <v>No Trade</v>
          </cell>
          <cell r="N1333" t="str">
            <v/>
          </cell>
          <cell r="O1333" t="str">
            <v/>
          </cell>
          <cell r="P1333" t="str">
            <v/>
          </cell>
        </row>
        <row r="1334">
          <cell r="A1334" t="str">
            <v>OH</v>
          </cell>
          <cell r="B1334">
            <v>4</v>
          </cell>
          <cell r="C1334">
            <v>3</v>
          </cell>
          <cell r="D1334" t="str">
            <v>C</v>
          </cell>
          <cell r="E1334">
            <v>0.9</v>
          </cell>
          <cell r="F1334">
            <v>37706</v>
          </cell>
          <cell r="G1334">
            <v>7.1000000000000004E-3</v>
          </cell>
          <cell r="H1334">
            <v>6.0000000000000001E-3</v>
          </cell>
          <cell r="I1334" t="str">
            <v>2          0   .</v>
          </cell>
          <cell r="J1334">
            <v>0</v>
          </cell>
          <cell r="K1334">
            <v>0</v>
          </cell>
          <cell r="L1334">
            <v>2003</v>
          </cell>
          <cell r="M1334" t="str">
            <v>No Trade</v>
          </cell>
          <cell r="N1334" t="str">
            <v/>
          </cell>
          <cell r="O1334" t="str">
            <v/>
          </cell>
          <cell r="P1334" t="str">
            <v/>
          </cell>
        </row>
        <row r="1335">
          <cell r="A1335" t="str">
            <v>OH</v>
          </cell>
          <cell r="B1335">
            <v>4</v>
          </cell>
          <cell r="C1335">
            <v>3</v>
          </cell>
          <cell r="D1335" t="str">
            <v>C</v>
          </cell>
          <cell r="E1335">
            <v>0.91</v>
          </cell>
          <cell r="F1335">
            <v>37706</v>
          </cell>
          <cell r="G1335">
            <v>6.3E-3</v>
          </cell>
          <cell r="H1335">
            <v>5.0000000000000001E-3</v>
          </cell>
          <cell r="I1335" t="str">
            <v>6          0   .</v>
          </cell>
          <cell r="J1335">
            <v>0</v>
          </cell>
          <cell r="K1335">
            <v>0</v>
          </cell>
          <cell r="L1335">
            <v>2003</v>
          </cell>
          <cell r="M1335" t="str">
            <v>No Trade</v>
          </cell>
          <cell r="N1335" t="str">
            <v/>
          </cell>
          <cell r="O1335" t="str">
            <v/>
          </cell>
          <cell r="P1335" t="str">
            <v/>
          </cell>
        </row>
        <row r="1336">
          <cell r="A1336" t="str">
            <v>OH</v>
          </cell>
          <cell r="B1336">
            <v>4</v>
          </cell>
          <cell r="C1336">
            <v>3</v>
          </cell>
          <cell r="D1336" t="str">
            <v>C</v>
          </cell>
          <cell r="E1336">
            <v>0.92</v>
          </cell>
          <cell r="F1336">
            <v>37706</v>
          </cell>
          <cell r="G1336">
            <v>5.7000000000000002E-3</v>
          </cell>
          <cell r="H1336">
            <v>5.0000000000000001E-3</v>
          </cell>
          <cell r="I1336" t="str">
            <v>0          0   .</v>
          </cell>
          <cell r="J1336">
            <v>0</v>
          </cell>
          <cell r="K1336">
            <v>0</v>
          </cell>
          <cell r="L1336">
            <v>2003</v>
          </cell>
          <cell r="M1336" t="str">
            <v>No Trade</v>
          </cell>
          <cell r="N1336" t="str">
            <v/>
          </cell>
          <cell r="O1336" t="str">
            <v/>
          </cell>
          <cell r="P1336" t="str">
            <v/>
          </cell>
        </row>
        <row r="1337">
          <cell r="A1337" t="str">
            <v>OH</v>
          </cell>
          <cell r="B1337">
            <v>4</v>
          </cell>
          <cell r="C1337">
            <v>3</v>
          </cell>
          <cell r="D1337" t="str">
            <v>C</v>
          </cell>
          <cell r="E1337">
            <v>0.94</v>
          </cell>
          <cell r="F1337">
            <v>37706</v>
          </cell>
          <cell r="G1337">
            <v>4.5999999999999999E-3</v>
          </cell>
          <cell r="H1337">
            <v>4.0000000000000001E-3</v>
          </cell>
          <cell r="I1337" t="str">
            <v>0          0   .</v>
          </cell>
          <cell r="J1337">
            <v>0</v>
          </cell>
          <cell r="K1337">
            <v>0</v>
          </cell>
          <cell r="L1337">
            <v>2003</v>
          </cell>
          <cell r="M1337" t="str">
            <v>No Trade</v>
          </cell>
          <cell r="N1337" t="str">
            <v/>
          </cell>
          <cell r="O1337" t="str">
            <v/>
          </cell>
          <cell r="P1337" t="str">
            <v/>
          </cell>
        </row>
        <row r="1338">
          <cell r="A1338" t="str">
            <v>OH</v>
          </cell>
          <cell r="B1338">
            <v>4</v>
          </cell>
          <cell r="C1338">
            <v>3</v>
          </cell>
          <cell r="D1338" t="str">
            <v>C</v>
          </cell>
          <cell r="E1338">
            <v>0.95</v>
          </cell>
          <cell r="F1338">
            <v>37706</v>
          </cell>
          <cell r="G1338">
            <v>4.1000000000000003E-3</v>
          </cell>
          <cell r="H1338">
            <v>3.0000000000000001E-3</v>
          </cell>
          <cell r="I1338" t="str">
            <v>6          0   .</v>
          </cell>
          <cell r="J1338">
            <v>0</v>
          </cell>
          <cell r="K1338">
            <v>0</v>
          </cell>
          <cell r="L1338">
            <v>2003</v>
          </cell>
          <cell r="M1338" t="str">
            <v>No Trade</v>
          </cell>
          <cell r="N1338" t="str">
            <v/>
          </cell>
          <cell r="O1338" t="str">
            <v/>
          </cell>
          <cell r="P1338" t="str">
            <v/>
          </cell>
        </row>
        <row r="1339">
          <cell r="A1339" t="str">
            <v>OH</v>
          </cell>
          <cell r="B1339">
            <v>4</v>
          </cell>
          <cell r="C1339">
            <v>3</v>
          </cell>
          <cell r="D1339" t="str">
            <v>C</v>
          </cell>
          <cell r="E1339">
            <v>0.97</v>
          </cell>
          <cell r="F1339">
            <v>37706</v>
          </cell>
          <cell r="G1339">
            <v>3.3E-3</v>
          </cell>
          <cell r="H1339">
            <v>2E-3</v>
          </cell>
          <cell r="I1339" t="str">
            <v>9          0   .</v>
          </cell>
          <cell r="J1339">
            <v>0</v>
          </cell>
          <cell r="K1339">
            <v>0</v>
          </cell>
          <cell r="L1339">
            <v>2003</v>
          </cell>
          <cell r="M1339" t="str">
            <v>No Trade</v>
          </cell>
          <cell r="N1339" t="str">
            <v/>
          </cell>
          <cell r="O1339" t="str">
            <v/>
          </cell>
          <cell r="P1339" t="str">
            <v/>
          </cell>
        </row>
        <row r="1340">
          <cell r="A1340" t="str">
            <v>OH</v>
          </cell>
          <cell r="B1340">
            <v>5</v>
          </cell>
          <cell r="C1340">
            <v>3</v>
          </cell>
          <cell r="D1340" t="str">
            <v>P</v>
          </cell>
          <cell r="E1340">
            <v>0.45</v>
          </cell>
          <cell r="F1340">
            <v>37736</v>
          </cell>
          <cell r="G1340">
            <v>0</v>
          </cell>
          <cell r="H1340">
            <v>0</v>
          </cell>
          <cell r="I1340" t="str">
            <v>0          0   .</v>
          </cell>
          <cell r="J1340">
            <v>0</v>
          </cell>
          <cell r="K1340">
            <v>0</v>
          </cell>
          <cell r="L1340">
            <v>2003</v>
          </cell>
          <cell r="M1340" t="str">
            <v>No Trade</v>
          </cell>
          <cell r="N1340" t="str">
            <v/>
          </cell>
          <cell r="O1340" t="str">
            <v/>
          </cell>
          <cell r="P1340" t="str">
            <v/>
          </cell>
        </row>
        <row r="1341">
          <cell r="A1341" t="str">
            <v>OH</v>
          </cell>
          <cell r="B1341">
            <v>5</v>
          </cell>
          <cell r="C1341">
            <v>3</v>
          </cell>
          <cell r="D1341" t="str">
            <v>P</v>
          </cell>
          <cell r="E1341">
            <v>0.47</v>
          </cell>
          <cell r="F1341">
            <v>37736</v>
          </cell>
          <cell r="G1341">
            <v>0</v>
          </cell>
          <cell r="H1341">
            <v>0</v>
          </cell>
          <cell r="I1341" t="str">
            <v>0          0   .</v>
          </cell>
          <cell r="J1341">
            <v>0</v>
          </cell>
          <cell r="K1341">
            <v>0</v>
          </cell>
          <cell r="L1341">
            <v>2003</v>
          </cell>
          <cell r="M1341" t="str">
            <v>No Trade</v>
          </cell>
          <cell r="N1341" t="str">
            <v/>
          </cell>
          <cell r="O1341" t="str">
            <v/>
          </cell>
          <cell r="P1341" t="str">
            <v/>
          </cell>
        </row>
        <row r="1342">
          <cell r="A1342" t="str">
            <v>OH</v>
          </cell>
          <cell r="B1342">
            <v>5</v>
          </cell>
          <cell r="C1342">
            <v>3</v>
          </cell>
          <cell r="D1342" t="str">
            <v>P</v>
          </cell>
          <cell r="E1342">
            <v>0.52</v>
          </cell>
          <cell r="F1342">
            <v>37736</v>
          </cell>
          <cell r="G1342">
            <v>0</v>
          </cell>
          <cell r="H1342">
            <v>0</v>
          </cell>
          <cell r="I1342" t="str">
            <v>0          0   .</v>
          </cell>
          <cell r="J1342">
            <v>0</v>
          </cell>
          <cell r="K1342">
            <v>0</v>
          </cell>
          <cell r="L1342">
            <v>2003</v>
          </cell>
          <cell r="M1342" t="str">
            <v>No Trade</v>
          </cell>
          <cell r="N1342" t="str">
            <v/>
          </cell>
          <cell r="O1342" t="str">
            <v/>
          </cell>
          <cell r="P1342" t="str">
            <v/>
          </cell>
        </row>
        <row r="1343">
          <cell r="A1343" t="str">
            <v>OH</v>
          </cell>
          <cell r="B1343">
            <v>5</v>
          </cell>
          <cell r="C1343">
            <v>3</v>
          </cell>
          <cell r="D1343" t="str">
            <v>P</v>
          </cell>
          <cell r="E1343">
            <v>0.54</v>
          </cell>
          <cell r="F1343">
            <v>37736</v>
          </cell>
          <cell r="G1343">
            <v>6.1000000000000004E-3</v>
          </cell>
          <cell r="H1343">
            <v>8.0000000000000002E-3</v>
          </cell>
          <cell r="I1343" t="str">
            <v>3          0   .</v>
          </cell>
          <cell r="J1343">
            <v>0</v>
          </cell>
          <cell r="K1343">
            <v>0</v>
          </cell>
          <cell r="L1343">
            <v>2003</v>
          </cell>
          <cell r="M1343" t="str">
            <v>No Trade</v>
          </cell>
          <cell r="N1343" t="str">
            <v/>
          </cell>
          <cell r="O1343" t="str">
            <v/>
          </cell>
          <cell r="P1343" t="str">
            <v/>
          </cell>
        </row>
        <row r="1344">
          <cell r="A1344" t="str">
            <v>OH</v>
          </cell>
          <cell r="B1344">
            <v>5</v>
          </cell>
          <cell r="C1344">
            <v>3</v>
          </cell>
          <cell r="D1344" t="str">
            <v>P</v>
          </cell>
          <cell r="E1344">
            <v>0.55000000000000004</v>
          </cell>
          <cell r="F1344">
            <v>37736</v>
          </cell>
          <cell r="G1344">
            <v>7.4000000000000003E-3</v>
          </cell>
          <cell r="H1344">
            <v>0.01</v>
          </cell>
          <cell r="I1344" t="str">
            <v>0          0   .</v>
          </cell>
          <cell r="J1344">
            <v>0</v>
          </cell>
          <cell r="K1344">
            <v>0</v>
          </cell>
          <cell r="L1344">
            <v>2003</v>
          </cell>
          <cell r="M1344" t="str">
            <v>No Trade</v>
          </cell>
          <cell r="N1344" t="str">
            <v/>
          </cell>
          <cell r="O1344" t="str">
            <v/>
          </cell>
          <cell r="P1344" t="str">
            <v/>
          </cell>
        </row>
        <row r="1345">
          <cell r="A1345" t="str">
            <v>OH</v>
          </cell>
          <cell r="B1345">
            <v>5</v>
          </cell>
          <cell r="C1345">
            <v>3</v>
          </cell>
          <cell r="D1345" t="str">
            <v>P</v>
          </cell>
          <cell r="E1345">
            <v>0.56000000000000005</v>
          </cell>
          <cell r="F1345">
            <v>37736</v>
          </cell>
          <cell r="G1345">
            <v>8.9999999999999993E-3</v>
          </cell>
          <cell r="H1345">
            <v>1.0999999999999999E-2</v>
          </cell>
          <cell r="I1345" t="str">
            <v>9          0   .</v>
          </cell>
          <cell r="J1345">
            <v>0</v>
          </cell>
          <cell r="K1345">
            <v>0</v>
          </cell>
          <cell r="L1345">
            <v>2003</v>
          </cell>
          <cell r="M1345" t="str">
            <v>No Trade</v>
          </cell>
          <cell r="N1345" t="str">
            <v/>
          </cell>
          <cell r="O1345" t="str">
            <v/>
          </cell>
          <cell r="P1345" t="str">
            <v/>
          </cell>
        </row>
        <row r="1346">
          <cell r="A1346" t="str">
            <v>OH</v>
          </cell>
          <cell r="B1346">
            <v>5</v>
          </cell>
          <cell r="C1346">
            <v>3</v>
          </cell>
          <cell r="D1346" t="str">
            <v>P</v>
          </cell>
          <cell r="E1346">
            <v>0.56999999999999995</v>
          </cell>
          <cell r="F1346">
            <v>37736</v>
          </cell>
          <cell r="G1346">
            <v>1.0800000000000001E-2</v>
          </cell>
          <cell r="H1346">
            <v>1.4E-2</v>
          </cell>
          <cell r="I1346" t="str">
            <v>1          0   .</v>
          </cell>
          <cell r="J1346">
            <v>0</v>
          </cell>
          <cell r="K1346">
            <v>0</v>
          </cell>
          <cell r="L1346">
            <v>2003</v>
          </cell>
          <cell r="M1346" t="str">
            <v>No Trade</v>
          </cell>
          <cell r="N1346" t="str">
            <v/>
          </cell>
          <cell r="O1346" t="str">
            <v/>
          </cell>
          <cell r="P1346" t="str">
            <v/>
          </cell>
        </row>
        <row r="1347">
          <cell r="A1347" t="str">
            <v>OH</v>
          </cell>
          <cell r="B1347">
            <v>5</v>
          </cell>
          <cell r="C1347">
            <v>3</v>
          </cell>
          <cell r="D1347" t="str">
            <v>P</v>
          </cell>
          <cell r="E1347">
            <v>0.57999999999999996</v>
          </cell>
          <cell r="F1347">
            <v>37736</v>
          </cell>
          <cell r="G1347">
            <v>1.29E-2</v>
          </cell>
          <cell r="H1347">
            <v>1.6E-2</v>
          </cell>
          <cell r="I1347" t="str">
            <v>5          0   .</v>
          </cell>
          <cell r="J1347">
            <v>0</v>
          </cell>
          <cell r="K1347">
            <v>0</v>
          </cell>
          <cell r="L1347">
            <v>2003</v>
          </cell>
          <cell r="M1347" t="str">
            <v>No Trade</v>
          </cell>
          <cell r="N1347" t="str">
            <v/>
          </cell>
          <cell r="O1347" t="str">
            <v/>
          </cell>
          <cell r="P1347" t="str">
            <v/>
          </cell>
        </row>
        <row r="1348">
          <cell r="A1348" t="str">
            <v>OH</v>
          </cell>
          <cell r="B1348">
            <v>5</v>
          </cell>
          <cell r="C1348">
            <v>3</v>
          </cell>
          <cell r="D1348" t="str">
            <v>P</v>
          </cell>
          <cell r="E1348">
            <v>0.59</v>
          </cell>
          <cell r="F1348">
            <v>37736</v>
          </cell>
          <cell r="G1348">
            <v>1.52E-2</v>
          </cell>
          <cell r="H1348">
            <v>1.9E-2</v>
          </cell>
          <cell r="I1348" t="str">
            <v>3          0   .</v>
          </cell>
          <cell r="J1348">
            <v>0</v>
          </cell>
          <cell r="K1348">
            <v>0</v>
          </cell>
          <cell r="L1348">
            <v>2003</v>
          </cell>
          <cell r="M1348" t="str">
            <v>No Trade</v>
          </cell>
          <cell r="N1348" t="str">
            <v/>
          </cell>
          <cell r="O1348" t="str">
            <v/>
          </cell>
          <cell r="P1348" t="str">
            <v/>
          </cell>
        </row>
        <row r="1349">
          <cell r="A1349" t="str">
            <v>OH</v>
          </cell>
          <cell r="B1349">
            <v>5</v>
          </cell>
          <cell r="C1349">
            <v>3</v>
          </cell>
          <cell r="D1349" t="str">
            <v>C</v>
          </cell>
          <cell r="E1349">
            <v>0.6</v>
          </cell>
          <cell r="F1349">
            <v>37736</v>
          </cell>
          <cell r="G1349">
            <v>0</v>
          </cell>
          <cell r="H1349">
            <v>0</v>
          </cell>
          <cell r="I1349" t="str">
            <v>0          0   .</v>
          </cell>
          <cell r="J1349">
            <v>0</v>
          </cell>
          <cell r="K1349">
            <v>0</v>
          </cell>
          <cell r="L1349">
            <v>2003</v>
          </cell>
          <cell r="M1349" t="str">
            <v>No Trade</v>
          </cell>
          <cell r="N1349" t="str">
            <v/>
          </cell>
          <cell r="O1349" t="str">
            <v/>
          </cell>
          <cell r="P1349" t="str">
            <v/>
          </cell>
        </row>
        <row r="1350">
          <cell r="A1350" t="str">
            <v>OH</v>
          </cell>
          <cell r="B1350">
            <v>5</v>
          </cell>
          <cell r="C1350">
            <v>3</v>
          </cell>
          <cell r="D1350" t="str">
            <v>P</v>
          </cell>
          <cell r="E1350">
            <v>0.6</v>
          </cell>
          <cell r="F1350">
            <v>37736</v>
          </cell>
          <cell r="G1350">
            <v>1.78E-2</v>
          </cell>
          <cell r="H1350">
            <v>2.1999999999999999E-2</v>
          </cell>
          <cell r="I1350" t="str">
            <v>3          0   .</v>
          </cell>
          <cell r="J1350">
            <v>0</v>
          </cell>
          <cell r="K1350">
            <v>0</v>
          </cell>
          <cell r="L1350">
            <v>2003</v>
          </cell>
          <cell r="M1350" t="str">
            <v>No Trade</v>
          </cell>
          <cell r="N1350" t="str">
            <v/>
          </cell>
          <cell r="O1350" t="str">
            <v/>
          </cell>
          <cell r="P1350" t="str">
            <v/>
          </cell>
        </row>
        <row r="1351">
          <cell r="A1351" t="str">
            <v>OH</v>
          </cell>
          <cell r="B1351">
            <v>5</v>
          </cell>
          <cell r="C1351">
            <v>3</v>
          </cell>
          <cell r="D1351" t="str">
            <v>C</v>
          </cell>
          <cell r="E1351">
            <v>0.61</v>
          </cell>
          <cell r="F1351">
            <v>37736</v>
          </cell>
          <cell r="G1351">
            <v>0</v>
          </cell>
          <cell r="H1351">
            <v>0</v>
          </cell>
          <cell r="I1351" t="str">
            <v>0          0   .</v>
          </cell>
          <cell r="J1351">
            <v>0</v>
          </cell>
          <cell r="K1351">
            <v>0</v>
          </cell>
          <cell r="L1351">
            <v>2003</v>
          </cell>
          <cell r="M1351" t="str">
            <v>No Trade</v>
          </cell>
          <cell r="N1351" t="str">
            <v/>
          </cell>
          <cell r="O1351" t="str">
            <v/>
          </cell>
          <cell r="P1351" t="str">
            <v/>
          </cell>
        </row>
        <row r="1352">
          <cell r="A1352" t="str">
            <v>OH</v>
          </cell>
          <cell r="B1352">
            <v>5</v>
          </cell>
          <cell r="C1352">
            <v>3</v>
          </cell>
          <cell r="D1352" t="str">
            <v>P</v>
          </cell>
          <cell r="E1352">
            <v>0.61</v>
          </cell>
          <cell r="F1352">
            <v>37736</v>
          </cell>
          <cell r="G1352">
            <v>2.07E-2</v>
          </cell>
          <cell r="H1352">
            <v>2.5000000000000001E-2</v>
          </cell>
          <cell r="I1352" t="str">
            <v>6          0   .</v>
          </cell>
          <cell r="J1352">
            <v>0</v>
          </cell>
          <cell r="K1352">
            <v>0</v>
          </cell>
          <cell r="L1352">
            <v>2003</v>
          </cell>
          <cell r="M1352" t="str">
            <v>No Trade</v>
          </cell>
          <cell r="N1352" t="str">
            <v/>
          </cell>
          <cell r="O1352" t="str">
            <v/>
          </cell>
          <cell r="P1352" t="str">
            <v/>
          </cell>
        </row>
        <row r="1353">
          <cell r="A1353" t="str">
            <v>OH</v>
          </cell>
          <cell r="B1353">
            <v>5</v>
          </cell>
          <cell r="C1353">
            <v>3</v>
          </cell>
          <cell r="D1353" t="str">
            <v>C</v>
          </cell>
          <cell r="E1353">
            <v>0.62</v>
          </cell>
          <cell r="F1353">
            <v>37736</v>
          </cell>
          <cell r="G1353">
            <v>0</v>
          </cell>
          <cell r="H1353">
            <v>0</v>
          </cell>
          <cell r="I1353" t="str">
            <v>0          0   .</v>
          </cell>
          <cell r="J1353">
            <v>0</v>
          </cell>
          <cell r="K1353">
            <v>0</v>
          </cell>
          <cell r="L1353">
            <v>2003</v>
          </cell>
          <cell r="M1353" t="str">
            <v>No Trade</v>
          </cell>
          <cell r="N1353" t="str">
            <v/>
          </cell>
          <cell r="O1353" t="str">
            <v/>
          </cell>
          <cell r="P1353" t="str">
            <v/>
          </cell>
        </row>
        <row r="1354">
          <cell r="A1354" t="str">
            <v>OH</v>
          </cell>
          <cell r="B1354">
            <v>5</v>
          </cell>
          <cell r="C1354">
            <v>3</v>
          </cell>
          <cell r="D1354" t="str">
            <v>P</v>
          </cell>
          <cell r="E1354">
            <v>0.62</v>
          </cell>
          <cell r="F1354">
            <v>37736</v>
          </cell>
          <cell r="G1354">
            <v>2.3900000000000001E-2</v>
          </cell>
          <cell r="H1354">
            <v>2.9000000000000001E-2</v>
          </cell>
          <cell r="I1354" t="str">
            <v>2          0   .</v>
          </cell>
          <cell r="J1354">
            <v>0</v>
          </cell>
          <cell r="K1354">
            <v>0</v>
          </cell>
          <cell r="L1354">
            <v>2003</v>
          </cell>
          <cell r="M1354" t="str">
            <v>No Trade</v>
          </cell>
          <cell r="N1354" t="str">
            <v/>
          </cell>
          <cell r="O1354" t="str">
            <v/>
          </cell>
          <cell r="P1354" t="str">
            <v/>
          </cell>
        </row>
        <row r="1355">
          <cell r="A1355" t="str">
            <v>OH</v>
          </cell>
          <cell r="B1355">
            <v>5</v>
          </cell>
          <cell r="C1355">
            <v>3</v>
          </cell>
          <cell r="D1355" t="str">
            <v>C</v>
          </cell>
          <cell r="E1355">
            <v>0.63</v>
          </cell>
          <cell r="F1355">
            <v>37736</v>
          </cell>
          <cell r="G1355">
            <v>8.2000000000000003E-2</v>
          </cell>
          <cell r="H1355">
            <v>7.3999999999999996E-2</v>
          </cell>
          <cell r="I1355" t="str">
            <v>8          0   .</v>
          </cell>
          <cell r="J1355">
            <v>0</v>
          </cell>
          <cell r="K1355">
            <v>0</v>
          </cell>
          <cell r="L1355">
            <v>2003</v>
          </cell>
          <cell r="M1355" t="str">
            <v>No Trade</v>
          </cell>
          <cell r="N1355" t="str">
            <v/>
          </cell>
          <cell r="O1355" t="str">
            <v/>
          </cell>
          <cell r="P1355" t="str">
            <v/>
          </cell>
        </row>
        <row r="1356">
          <cell r="A1356" t="str">
            <v>OH</v>
          </cell>
          <cell r="B1356">
            <v>5</v>
          </cell>
          <cell r="C1356">
            <v>3</v>
          </cell>
          <cell r="D1356" t="str">
            <v>P</v>
          </cell>
          <cell r="E1356">
            <v>0.63</v>
          </cell>
          <cell r="F1356">
            <v>37736</v>
          </cell>
          <cell r="G1356">
            <v>2.7300000000000001E-2</v>
          </cell>
          <cell r="H1356">
            <v>3.3000000000000002E-2</v>
          </cell>
          <cell r="I1356" t="str">
            <v>1          0   .</v>
          </cell>
          <cell r="J1356">
            <v>0</v>
          </cell>
          <cell r="K1356">
            <v>0</v>
          </cell>
          <cell r="L1356">
            <v>2003</v>
          </cell>
          <cell r="M1356" t="str">
            <v>No Trade</v>
          </cell>
          <cell r="N1356" t="str">
            <v/>
          </cell>
          <cell r="O1356" t="str">
            <v/>
          </cell>
          <cell r="P1356" t="str">
            <v/>
          </cell>
        </row>
        <row r="1357">
          <cell r="A1357" t="str">
            <v>OH</v>
          </cell>
          <cell r="B1357">
            <v>5</v>
          </cell>
          <cell r="C1357">
            <v>3</v>
          </cell>
          <cell r="D1357" t="str">
            <v>C</v>
          </cell>
          <cell r="E1357">
            <v>0.64</v>
          </cell>
          <cell r="F1357">
            <v>37736</v>
          </cell>
          <cell r="G1357">
            <v>7.5899999999999995E-2</v>
          </cell>
          <cell r="H1357">
            <v>6.9000000000000006E-2</v>
          </cell>
          <cell r="I1357" t="str">
            <v>2          0   .</v>
          </cell>
          <cell r="J1357">
            <v>0</v>
          </cell>
          <cell r="K1357">
            <v>0</v>
          </cell>
          <cell r="L1357">
            <v>2003</v>
          </cell>
          <cell r="M1357" t="str">
            <v>No Trade</v>
          </cell>
          <cell r="N1357" t="str">
            <v/>
          </cell>
          <cell r="O1357" t="str">
            <v/>
          </cell>
          <cell r="P1357" t="str">
            <v/>
          </cell>
        </row>
        <row r="1358">
          <cell r="A1358" t="str">
            <v>OH</v>
          </cell>
          <cell r="B1358">
            <v>5</v>
          </cell>
          <cell r="C1358">
            <v>3</v>
          </cell>
          <cell r="D1358" t="str">
            <v>P</v>
          </cell>
          <cell r="E1358">
            <v>0.64</v>
          </cell>
          <cell r="F1358">
            <v>37736</v>
          </cell>
          <cell r="G1358">
            <v>3.1099999999999999E-2</v>
          </cell>
          <cell r="H1358">
            <v>3.6999999999999998E-2</v>
          </cell>
          <cell r="I1358" t="str">
            <v>3          0   .</v>
          </cell>
          <cell r="J1358">
            <v>0</v>
          </cell>
          <cell r="K1358">
            <v>0</v>
          </cell>
          <cell r="L1358">
            <v>2003</v>
          </cell>
          <cell r="M1358" t="str">
            <v>No Trade</v>
          </cell>
          <cell r="N1358" t="str">
            <v/>
          </cell>
          <cell r="O1358" t="str">
            <v/>
          </cell>
          <cell r="P1358" t="str">
            <v/>
          </cell>
        </row>
        <row r="1359">
          <cell r="A1359" t="str">
            <v>OH</v>
          </cell>
          <cell r="B1359">
            <v>5</v>
          </cell>
          <cell r="C1359">
            <v>3</v>
          </cell>
          <cell r="D1359" t="str">
            <v>C</v>
          </cell>
          <cell r="E1359">
            <v>0.65</v>
          </cell>
          <cell r="F1359">
            <v>37736</v>
          </cell>
          <cell r="G1359">
            <v>7.0199999999999999E-2</v>
          </cell>
          <cell r="H1359">
            <v>6.4000000000000001E-2</v>
          </cell>
          <cell r="I1359" t="str">
            <v>0          0   .</v>
          </cell>
          <cell r="J1359">
            <v>0</v>
          </cell>
          <cell r="K1359">
            <v>0</v>
          </cell>
          <cell r="L1359">
            <v>2003</v>
          </cell>
          <cell r="M1359" t="str">
            <v>No Trade</v>
          </cell>
          <cell r="N1359" t="str">
            <v/>
          </cell>
          <cell r="O1359" t="str">
            <v/>
          </cell>
          <cell r="P1359" t="str">
            <v/>
          </cell>
        </row>
        <row r="1360">
          <cell r="A1360" t="str">
            <v>OH</v>
          </cell>
          <cell r="B1360">
            <v>5</v>
          </cell>
          <cell r="C1360">
            <v>3</v>
          </cell>
          <cell r="D1360" t="str">
            <v>P</v>
          </cell>
          <cell r="E1360">
            <v>0.65</v>
          </cell>
          <cell r="F1360">
            <v>37736</v>
          </cell>
          <cell r="G1360">
            <v>3.5200000000000002E-2</v>
          </cell>
          <cell r="H1360">
            <v>4.1000000000000002E-2</v>
          </cell>
          <cell r="I1360" t="str">
            <v>9          0   .</v>
          </cell>
          <cell r="J1360">
            <v>0</v>
          </cell>
          <cell r="K1360">
            <v>0</v>
          </cell>
          <cell r="L1360">
            <v>2003</v>
          </cell>
          <cell r="M1360" t="str">
            <v>No Trade</v>
          </cell>
          <cell r="N1360" t="str">
            <v/>
          </cell>
          <cell r="O1360" t="str">
            <v/>
          </cell>
          <cell r="P1360" t="str">
            <v/>
          </cell>
        </row>
        <row r="1361">
          <cell r="A1361" t="str">
            <v>OH</v>
          </cell>
          <cell r="B1361">
            <v>5</v>
          </cell>
          <cell r="C1361">
            <v>3</v>
          </cell>
          <cell r="D1361" t="str">
            <v>C</v>
          </cell>
          <cell r="E1361">
            <v>0.66</v>
          </cell>
          <cell r="F1361">
            <v>37736</v>
          </cell>
          <cell r="G1361">
            <v>6.4799999999999996E-2</v>
          </cell>
          <cell r="H1361">
            <v>5.8000000000000003E-2</v>
          </cell>
          <cell r="I1361" t="str">
            <v>9          0   .</v>
          </cell>
          <cell r="J1361">
            <v>0</v>
          </cell>
          <cell r="K1361">
            <v>0</v>
          </cell>
          <cell r="L1361">
            <v>2003</v>
          </cell>
          <cell r="M1361" t="str">
            <v>No Trade</v>
          </cell>
          <cell r="N1361" t="str">
            <v/>
          </cell>
          <cell r="O1361" t="str">
            <v/>
          </cell>
          <cell r="P1361" t="str">
            <v/>
          </cell>
        </row>
        <row r="1362">
          <cell r="A1362" t="str">
            <v>OH</v>
          </cell>
          <cell r="B1362">
            <v>5</v>
          </cell>
          <cell r="C1362">
            <v>3</v>
          </cell>
          <cell r="D1362" t="str">
            <v>P</v>
          </cell>
          <cell r="E1362">
            <v>0.66</v>
          </cell>
          <cell r="F1362">
            <v>37736</v>
          </cell>
          <cell r="G1362">
            <v>3.9600000000000003E-2</v>
          </cell>
          <cell r="H1362">
            <v>4.5999999999999999E-2</v>
          </cell>
          <cell r="I1362" t="str">
            <v>7          0   .</v>
          </cell>
          <cell r="J1362">
            <v>0</v>
          </cell>
          <cell r="K1362">
            <v>0</v>
          </cell>
          <cell r="L1362">
            <v>2003</v>
          </cell>
          <cell r="M1362" t="str">
            <v>No Trade</v>
          </cell>
          <cell r="N1362" t="str">
            <v/>
          </cell>
          <cell r="O1362" t="str">
            <v/>
          </cell>
          <cell r="P1362" t="str">
            <v/>
          </cell>
        </row>
        <row r="1363">
          <cell r="A1363" t="str">
            <v>OH</v>
          </cell>
          <cell r="B1363">
            <v>5</v>
          </cell>
          <cell r="C1363">
            <v>3</v>
          </cell>
          <cell r="D1363" t="str">
            <v>C</v>
          </cell>
          <cell r="E1363">
            <v>0.67</v>
          </cell>
          <cell r="F1363">
            <v>37736</v>
          </cell>
          <cell r="G1363">
            <v>5.9700000000000003E-2</v>
          </cell>
          <cell r="H1363">
            <v>5.3999999999999999E-2</v>
          </cell>
          <cell r="I1363" t="str">
            <v>0          0   .</v>
          </cell>
          <cell r="J1363">
            <v>0</v>
          </cell>
          <cell r="K1363">
            <v>0</v>
          </cell>
          <cell r="L1363">
            <v>2003</v>
          </cell>
          <cell r="M1363" t="str">
            <v>No Trade</v>
          </cell>
          <cell r="N1363" t="str">
            <v/>
          </cell>
          <cell r="O1363" t="str">
            <v/>
          </cell>
          <cell r="P1363" t="str">
            <v/>
          </cell>
        </row>
        <row r="1364">
          <cell r="A1364" t="str">
            <v>OH</v>
          </cell>
          <cell r="B1364">
            <v>5</v>
          </cell>
          <cell r="C1364">
            <v>3</v>
          </cell>
          <cell r="D1364" t="str">
            <v>P</v>
          </cell>
          <cell r="E1364">
            <v>0.67</v>
          </cell>
          <cell r="F1364">
            <v>37736</v>
          </cell>
          <cell r="G1364">
            <v>4.4299999999999999E-2</v>
          </cell>
          <cell r="H1364">
            <v>5.0999999999999997E-2</v>
          </cell>
          <cell r="I1364" t="str">
            <v>8          0   .</v>
          </cell>
          <cell r="J1364">
            <v>0</v>
          </cell>
          <cell r="K1364">
            <v>0</v>
          </cell>
          <cell r="L1364">
            <v>2003</v>
          </cell>
          <cell r="M1364" t="str">
            <v>No Trade</v>
          </cell>
          <cell r="N1364" t="str">
            <v/>
          </cell>
          <cell r="O1364" t="str">
            <v/>
          </cell>
          <cell r="P1364" t="str">
            <v/>
          </cell>
        </row>
        <row r="1365">
          <cell r="A1365" t="str">
            <v>OH</v>
          </cell>
          <cell r="B1365">
            <v>5</v>
          </cell>
          <cell r="C1365">
            <v>3</v>
          </cell>
          <cell r="D1365" t="str">
            <v>C</v>
          </cell>
          <cell r="E1365">
            <v>0.68</v>
          </cell>
          <cell r="F1365">
            <v>37736</v>
          </cell>
          <cell r="G1365">
            <v>5.4699999999999999E-2</v>
          </cell>
          <cell r="H1365">
            <v>4.9000000000000002E-2</v>
          </cell>
          <cell r="I1365" t="str">
            <v>7          0   .</v>
          </cell>
          <cell r="J1365">
            <v>0</v>
          </cell>
          <cell r="K1365">
            <v>0</v>
          </cell>
          <cell r="L1365">
            <v>2003</v>
          </cell>
          <cell r="M1365" t="str">
            <v>No Trade</v>
          </cell>
          <cell r="N1365" t="str">
            <v/>
          </cell>
          <cell r="O1365" t="str">
            <v/>
          </cell>
          <cell r="P1365" t="str">
            <v/>
          </cell>
        </row>
        <row r="1366">
          <cell r="A1366" t="str">
            <v>OH</v>
          </cell>
          <cell r="B1366">
            <v>5</v>
          </cell>
          <cell r="C1366">
            <v>3</v>
          </cell>
          <cell r="D1366" t="str">
            <v>P</v>
          </cell>
          <cell r="E1366">
            <v>0.68</v>
          </cell>
          <cell r="F1366">
            <v>37736</v>
          </cell>
          <cell r="G1366">
            <v>4.9299999999999997E-2</v>
          </cell>
          <cell r="H1366">
            <v>5.7000000000000002E-2</v>
          </cell>
          <cell r="I1366" t="str">
            <v>5          0   .</v>
          </cell>
          <cell r="J1366">
            <v>0</v>
          </cell>
          <cell r="K1366">
            <v>0</v>
          </cell>
          <cell r="L1366">
            <v>2003</v>
          </cell>
          <cell r="M1366" t="str">
            <v>No Trade</v>
          </cell>
          <cell r="N1366" t="str">
            <v/>
          </cell>
          <cell r="O1366" t="str">
            <v/>
          </cell>
          <cell r="P1366" t="str">
            <v/>
          </cell>
        </row>
        <row r="1367">
          <cell r="A1367" t="str">
            <v>OH</v>
          </cell>
          <cell r="B1367">
            <v>5</v>
          </cell>
          <cell r="C1367">
            <v>3</v>
          </cell>
          <cell r="D1367" t="str">
            <v>C</v>
          </cell>
          <cell r="E1367">
            <v>0.69</v>
          </cell>
          <cell r="F1367">
            <v>37736</v>
          </cell>
          <cell r="G1367">
            <v>5.0099999999999999E-2</v>
          </cell>
          <cell r="H1367">
            <v>4.4999999999999998E-2</v>
          </cell>
          <cell r="I1367" t="str">
            <v>6          0   .</v>
          </cell>
          <cell r="J1367">
            <v>0</v>
          </cell>
          <cell r="K1367">
            <v>0</v>
          </cell>
          <cell r="L1367">
            <v>2003</v>
          </cell>
          <cell r="M1367" t="str">
            <v>No Trade</v>
          </cell>
          <cell r="N1367" t="str">
            <v/>
          </cell>
          <cell r="O1367" t="str">
            <v/>
          </cell>
          <cell r="P1367" t="str">
            <v/>
          </cell>
        </row>
        <row r="1368">
          <cell r="A1368" t="str">
            <v>OH</v>
          </cell>
          <cell r="B1368">
            <v>5</v>
          </cell>
          <cell r="C1368">
            <v>3</v>
          </cell>
          <cell r="D1368" t="str">
            <v>P</v>
          </cell>
          <cell r="E1368">
            <v>0.69</v>
          </cell>
          <cell r="F1368">
            <v>37736</v>
          </cell>
          <cell r="G1368">
            <v>5.4699999999999999E-2</v>
          </cell>
          <cell r="H1368">
            <v>6.3E-2</v>
          </cell>
          <cell r="I1368" t="str">
            <v>4          0   .</v>
          </cell>
          <cell r="J1368">
            <v>0</v>
          </cell>
          <cell r="K1368">
            <v>0</v>
          </cell>
          <cell r="L1368">
            <v>2003</v>
          </cell>
          <cell r="M1368" t="str">
            <v>No Trade</v>
          </cell>
          <cell r="N1368" t="str">
            <v/>
          </cell>
          <cell r="O1368" t="str">
            <v/>
          </cell>
          <cell r="P1368" t="str">
            <v/>
          </cell>
        </row>
        <row r="1369">
          <cell r="A1369" t="str">
            <v>OH</v>
          </cell>
          <cell r="B1369">
            <v>5</v>
          </cell>
          <cell r="C1369">
            <v>3</v>
          </cell>
          <cell r="D1369" t="str">
            <v>C</v>
          </cell>
          <cell r="E1369">
            <v>0.7</v>
          </cell>
          <cell r="F1369">
            <v>37736</v>
          </cell>
          <cell r="G1369">
            <v>4.5999999999999999E-2</v>
          </cell>
          <cell r="H1369">
            <v>4.1000000000000002E-2</v>
          </cell>
          <cell r="I1369" t="str">
            <v>9          1   .</v>
          </cell>
          <cell r="J1369">
            <v>530</v>
          </cell>
          <cell r="K1369">
            <v>5.2999999999999999E-2</v>
          </cell>
          <cell r="L1369">
            <v>2003</v>
          </cell>
          <cell r="M1369" t="str">
            <v>No Trade</v>
          </cell>
          <cell r="N1369" t="str">
            <v/>
          </cell>
          <cell r="O1369" t="str">
            <v/>
          </cell>
          <cell r="P1369" t="str">
            <v/>
          </cell>
        </row>
        <row r="1370">
          <cell r="A1370" t="str">
            <v>OH</v>
          </cell>
          <cell r="B1370">
            <v>5</v>
          </cell>
          <cell r="C1370">
            <v>3</v>
          </cell>
          <cell r="D1370" t="str">
            <v>P</v>
          </cell>
          <cell r="E1370">
            <v>0.7</v>
          </cell>
          <cell r="F1370">
            <v>37736</v>
          </cell>
          <cell r="G1370">
            <v>6.0600000000000001E-2</v>
          </cell>
          <cell r="H1370">
            <v>6.9000000000000006E-2</v>
          </cell>
          <cell r="I1370" t="str">
            <v>5          0   .</v>
          </cell>
          <cell r="J1370">
            <v>0</v>
          </cell>
          <cell r="K1370">
            <v>0</v>
          </cell>
          <cell r="L1370">
            <v>2003</v>
          </cell>
          <cell r="M1370" t="str">
            <v>No Trade</v>
          </cell>
          <cell r="N1370" t="str">
            <v/>
          </cell>
          <cell r="O1370" t="str">
            <v/>
          </cell>
          <cell r="P1370" t="str">
            <v/>
          </cell>
        </row>
        <row r="1371">
          <cell r="A1371" t="str">
            <v>OH</v>
          </cell>
          <cell r="B1371">
            <v>5</v>
          </cell>
          <cell r="C1371">
            <v>3</v>
          </cell>
          <cell r="D1371" t="str">
            <v>C</v>
          </cell>
          <cell r="E1371">
            <v>0.71</v>
          </cell>
          <cell r="F1371">
            <v>37736</v>
          </cell>
          <cell r="G1371">
            <v>4.2099999999999999E-2</v>
          </cell>
          <cell r="H1371">
            <v>3.7999999999999999E-2</v>
          </cell>
          <cell r="I1371" t="str">
            <v>4          0   .</v>
          </cell>
          <cell r="J1371">
            <v>0</v>
          </cell>
          <cell r="K1371">
            <v>0</v>
          </cell>
          <cell r="L1371">
            <v>2003</v>
          </cell>
          <cell r="M1371" t="str">
            <v>No Trade</v>
          </cell>
          <cell r="N1371" t="str">
            <v/>
          </cell>
          <cell r="O1371" t="str">
            <v/>
          </cell>
          <cell r="P1371" t="str">
            <v/>
          </cell>
        </row>
        <row r="1372">
          <cell r="A1372" t="str">
            <v>OH</v>
          </cell>
          <cell r="B1372">
            <v>5</v>
          </cell>
          <cell r="C1372">
            <v>3</v>
          </cell>
          <cell r="D1372" t="str">
            <v>P</v>
          </cell>
          <cell r="E1372">
            <v>0.71</v>
          </cell>
          <cell r="F1372">
            <v>37736</v>
          </cell>
          <cell r="G1372">
            <v>6.6500000000000004E-2</v>
          </cell>
          <cell r="H1372">
            <v>7.4999999999999997E-2</v>
          </cell>
          <cell r="I1372" t="str">
            <v>8          0   .</v>
          </cell>
          <cell r="J1372">
            <v>0</v>
          </cell>
          <cell r="K1372">
            <v>0</v>
          </cell>
          <cell r="L1372">
            <v>2003</v>
          </cell>
          <cell r="M1372" t="str">
            <v>No Trade</v>
          </cell>
          <cell r="N1372" t="str">
            <v/>
          </cell>
          <cell r="O1372" t="str">
            <v/>
          </cell>
          <cell r="P1372" t="str">
            <v/>
          </cell>
        </row>
        <row r="1373">
          <cell r="A1373" t="str">
            <v>OH</v>
          </cell>
          <cell r="B1373">
            <v>5</v>
          </cell>
          <cell r="C1373">
            <v>3</v>
          </cell>
          <cell r="D1373" t="str">
            <v>C</v>
          </cell>
          <cell r="E1373">
            <v>0.72</v>
          </cell>
          <cell r="F1373">
            <v>37736</v>
          </cell>
          <cell r="G1373">
            <v>3.85E-2</v>
          </cell>
          <cell r="H1373">
            <v>3.5000000000000003E-2</v>
          </cell>
          <cell r="I1373" t="str">
            <v>1          0   .</v>
          </cell>
          <cell r="J1373">
            <v>0</v>
          </cell>
          <cell r="K1373">
            <v>0</v>
          </cell>
          <cell r="L1373">
            <v>2003</v>
          </cell>
          <cell r="M1373" t="str">
            <v>No Trade</v>
          </cell>
          <cell r="N1373" t="str">
            <v/>
          </cell>
          <cell r="O1373" t="str">
            <v/>
          </cell>
          <cell r="P1373" t="str">
            <v/>
          </cell>
        </row>
        <row r="1374">
          <cell r="A1374" t="str">
            <v>OH</v>
          </cell>
          <cell r="B1374">
            <v>5</v>
          </cell>
          <cell r="C1374">
            <v>3</v>
          </cell>
          <cell r="D1374" t="str">
            <v>C</v>
          </cell>
          <cell r="E1374">
            <v>0.73</v>
          </cell>
          <cell r="F1374">
            <v>37736</v>
          </cell>
          <cell r="G1374">
            <v>3.5200000000000002E-2</v>
          </cell>
          <cell r="H1374">
            <v>3.2000000000000001E-2</v>
          </cell>
          <cell r="I1374" t="str">
            <v>2          0   .</v>
          </cell>
          <cell r="J1374">
            <v>0</v>
          </cell>
          <cell r="K1374">
            <v>0</v>
          </cell>
          <cell r="L1374">
            <v>2003</v>
          </cell>
          <cell r="M1374" t="str">
            <v>No Trade</v>
          </cell>
          <cell r="N1374" t="str">
            <v/>
          </cell>
          <cell r="O1374" t="str">
            <v/>
          </cell>
          <cell r="P1374" t="str">
            <v/>
          </cell>
        </row>
        <row r="1375">
          <cell r="A1375" t="str">
            <v>OH</v>
          </cell>
          <cell r="B1375">
            <v>5</v>
          </cell>
          <cell r="C1375">
            <v>3</v>
          </cell>
          <cell r="D1375" t="str">
            <v>C</v>
          </cell>
          <cell r="E1375">
            <v>0.74</v>
          </cell>
          <cell r="F1375">
            <v>37736</v>
          </cell>
          <cell r="G1375">
            <v>3.2199999999999999E-2</v>
          </cell>
          <cell r="H1375">
            <v>2.9000000000000001E-2</v>
          </cell>
          <cell r="I1375" t="str">
            <v>4          0   .</v>
          </cell>
          <cell r="J1375">
            <v>0</v>
          </cell>
          <cell r="K1375">
            <v>0</v>
          </cell>
          <cell r="L1375">
            <v>2003</v>
          </cell>
          <cell r="M1375" t="str">
            <v>No Trade</v>
          </cell>
          <cell r="N1375" t="str">
            <v/>
          </cell>
          <cell r="O1375" t="str">
            <v/>
          </cell>
          <cell r="P1375" t="str">
            <v/>
          </cell>
        </row>
        <row r="1376">
          <cell r="A1376" t="str">
            <v>OH</v>
          </cell>
          <cell r="B1376">
            <v>5</v>
          </cell>
          <cell r="C1376">
            <v>3</v>
          </cell>
          <cell r="D1376" t="str">
            <v>C</v>
          </cell>
          <cell r="E1376">
            <v>0.75</v>
          </cell>
          <cell r="F1376">
            <v>37736</v>
          </cell>
          <cell r="G1376">
            <v>2.93E-2</v>
          </cell>
          <cell r="H1376">
            <v>2.5999999999999999E-2</v>
          </cell>
          <cell r="I1376" t="str">
            <v>8          0   .</v>
          </cell>
          <cell r="J1376">
            <v>0</v>
          </cell>
          <cell r="K1376">
            <v>0</v>
          </cell>
          <cell r="L1376">
            <v>2003</v>
          </cell>
          <cell r="M1376" t="str">
            <v>No Trade</v>
          </cell>
          <cell r="N1376" t="str">
            <v/>
          </cell>
          <cell r="O1376" t="str">
            <v/>
          </cell>
          <cell r="P1376" t="str">
            <v/>
          </cell>
        </row>
        <row r="1377">
          <cell r="A1377" t="str">
            <v>OH</v>
          </cell>
          <cell r="B1377">
            <v>5</v>
          </cell>
          <cell r="C1377">
            <v>3</v>
          </cell>
          <cell r="D1377" t="str">
            <v>P</v>
          </cell>
          <cell r="E1377">
            <v>0.75</v>
          </cell>
          <cell r="F1377">
            <v>37736</v>
          </cell>
          <cell r="G1377">
            <v>0</v>
          </cell>
          <cell r="H1377">
            <v>0</v>
          </cell>
          <cell r="I1377" t="str">
            <v>0          0   .</v>
          </cell>
          <cell r="J1377">
            <v>0</v>
          </cell>
          <cell r="K1377">
            <v>0</v>
          </cell>
          <cell r="L1377">
            <v>2003</v>
          </cell>
          <cell r="M1377" t="str">
            <v>No Trade</v>
          </cell>
          <cell r="N1377" t="str">
            <v/>
          </cell>
          <cell r="O1377" t="str">
            <v/>
          </cell>
          <cell r="P1377" t="str">
            <v/>
          </cell>
        </row>
        <row r="1378">
          <cell r="A1378" t="str">
            <v>OH</v>
          </cell>
          <cell r="B1378">
            <v>5</v>
          </cell>
          <cell r="C1378">
            <v>3</v>
          </cell>
          <cell r="D1378" t="str">
            <v>C</v>
          </cell>
          <cell r="E1378">
            <v>0.76</v>
          </cell>
          <cell r="F1378">
            <v>37736</v>
          </cell>
          <cell r="G1378">
            <v>2.6700000000000002E-2</v>
          </cell>
          <cell r="H1378">
            <v>2.4E-2</v>
          </cell>
          <cell r="I1378" t="str">
            <v>5          0   .</v>
          </cell>
          <cell r="J1378">
            <v>0</v>
          </cell>
          <cell r="K1378">
            <v>0</v>
          </cell>
          <cell r="L1378">
            <v>2003</v>
          </cell>
          <cell r="M1378" t="str">
            <v>No Trade</v>
          </cell>
          <cell r="N1378" t="str">
            <v/>
          </cell>
          <cell r="O1378" t="str">
            <v/>
          </cell>
          <cell r="P1378" t="str">
            <v/>
          </cell>
        </row>
        <row r="1379">
          <cell r="A1379" t="str">
            <v>OH</v>
          </cell>
          <cell r="B1379">
            <v>5</v>
          </cell>
          <cell r="C1379">
            <v>3</v>
          </cell>
          <cell r="D1379" t="str">
            <v>C</v>
          </cell>
          <cell r="E1379">
            <v>0.77</v>
          </cell>
          <cell r="F1379">
            <v>37736</v>
          </cell>
          <cell r="G1379">
            <v>2.4299999999999999E-2</v>
          </cell>
          <cell r="H1379">
            <v>2.1999999999999999E-2</v>
          </cell>
          <cell r="I1379" t="str">
            <v>3          0   .</v>
          </cell>
          <cell r="J1379">
            <v>0</v>
          </cell>
          <cell r="K1379">
            <v>0</v>
          </cell>
          <cell r="L1379">
            <v>2003</v>
          </cell>
          <cell r="M1379" t="str">
            <v>No Trade</v>
          </cell>
          <cell r="N1379" t="str">
            <v/>
          </cell>
          <cell r="O1379" t="str">
            <v/>
          </cell>
          <cell r="P1379" t="str">
            <v/>
          </cell>
        </row>
        <row r="1380">
          <cell r="A1380" t="str">
            <v>OH</v>
          </cell>
          <cell r="B1380">
            <v>5</v>
          </cell>
          <cell r="C1380">
            <v>3</v>
          </cell>
          <cell r="D1380" t="str">
            <v>C</v>
          </cell>
          <cell r="E1380">
            <v>0.78</v>
          </cell>
          <cell r="F1380">
            <v>37736</v>
          </cell>
          <cell r="G1380">
            <v>2.2100000000000002E-2</v>
          </cell>
          <cell r="H1380">
            <v>0.02</v>
          </cell>
          <cell r="I1380" t="str">
            <v>3          0   .</v>
          </cell>
          <cell r="J1380">
            <v>0</v>
          </cell>
          <cell r="K1380">
            <v>0</v>
          </cell>
          <cell r="L1380">
            <v>2003</v>
          </cell>
          <cell r="M1380" t="str">
            <v>No Trade</v>
          </cell>
          <cell r="N1380" t="str">
            <v/>
          </cell>
          <cell r="O1380" t="str">
            <v/>
          </cell>
          <cell r="P1380" t="str">
            <v/>
          </cell>
        </row>
        <row r="1381">
          <cell r="A1381" t="str">
            <v>OH</v>
          </cell>
          <cell r="B1381">
            <v>5</v>
          </cell>
          <cell r="C1381">
            <v>3</v>
          </cell>
          <cell r="D1381" t="str">
            <v>C</v>
          </cell>
          <cell r="E1381">
            <v>0.79</v>
          </cell>
          <cell r="F1381">
            <v>37736</v>
          </cell>
          <cell r="G1381">
            <v>2.01E-2</v>
          </cell>
          <cell r="H1381">
            <v>1.7999999999999999E-2</v>
          </cell>
          <cell r="I1381" t="str">
            <v>5          0   .</v>
          </cell>
          <cell r="J1381">
            <v>0</v>
          </cell>
          <cell r="K1381">
            <v>0</v>
          </cell>
          <cell r="L1381">
            <v>2003</v>
          </cell>
          <cell r="M1381" t="str">
            <v>No Trade</v>
          </cell>
          <cell r="N1381" t="str">
            <v/>
          </cell>
          <cell r="O1381" t="str">
            <v/>
          </cell>
          <cell r="P1381" t="str">
            <v/>
          </cell>
        </row>
        <row r="1382">
          <cell r="A1382" t="str">
            <v>OH</v>
          </cell>
          <cell r="B1382">
            <v>5</v>
          </cell>
          <cell r="C1382">
            <v>3</v>
          </cell>
          <cell r="D1382" t="str">
            <v>C</v>
          </cell>
          <cell r="E1382">
            <v>0.8</v>
          </cell>
          <cell r="F1382">
            <v>37736</v>
          </cell>
          <cell r="G1382">
            <v>1.83E-2</v>
          </cell>
          <cell r="H1382">
            <v>1.6E-2</v>
          </cell>
          <cell r="I1382" t="str">
            <v>8          0   .</v>
          </cell>
          <cell r="J1382">
            <v>0</v>
          </cell>
          <cell r="K1382">
            <v>0</v>
          </cell>
          <cell r="L1382">
            <v>2003</v>
          </cell>
          <cell r="M1382" t="str">
            <v>No Trade</v>
          </cell>
          <cell r="N1382" t="str">
            <v/>
          </cell>
          <cell r="O1382" t="str">
            <v/>
          </cell>
          <cell r="P1382" t="str">
            <v/>
          </cell>
        </row>
        <row r="1383">
          <cell r="A1383" t="str">
            <v>OH</v>
          </cell>
          <cell r="B1383">
            <v>5</v>
          </cell>
          <cell r="C1383">
            <v>3</v>
          </cell>
          <cell r="D1383" t="str">
            <v>C</v>
          </cell>
          <cell r="E1383">
            <v>0.85</v>
          </cell>
          <cell r="F1383">
            <v>37736</v>
          </cell>
          <cell r="G1383">
            <v>1.12E-2</v>
          </cell>
          <cell r="H1383">
            <v>0.01</v>
          </cell>
          <cell r="I1383" t="str">
            <v>4          0   .</v>
          </cell>
          <cell r="J1383">
            <v>0</v>
          </cell>
          <cell r="K1383">
            <v>0</v>
          </cell>
          <cell r="L1383">
            <v>2003</v>
          </cell>
          <cell r="M1383" t="str">
            <v>No Trade</v>
          </cell>
          <cell r="N1383" t="str">
            <v/>
          </cell>
          <cell r="O1383" t="str">
            <v/>
          </cell>
          <cell r="P1383" t="str">
            <v/>
          </cell>
        </row>
        <row r="1384">
          <cell r="A1384" t="str">
            <v>OH</v>
          </cell>
          <cell r="B1384">
            <v>5</v>
          </cell>
          <cell r="C1384">
            <v>3</v>
          </cell>
          <cell r="D1384" t="str">
            <v>C</v>
          </cell>
          <cell r="E1384">
            <v>0.86</v>
          </cell>
          <cell r="F1384">
            <v>37736</v>
          </cell>
          <cell r="G1384">
            <v>1.0200000000000001E-2</v>
          </cell>
          <cell r="H1384">
            <v>8.9999999999999993E-3</v>
          </cell>
          <cell r="I1384" t="str">
            <v>5          0   .</v>
          </cell>
          <cell r="J1384">
            <v>0</v>
          </cell>
          <cell r="K1384">
            <v>0</v>
          </cell>
          <cell r="L1384">
            <v>2003</v>
          </cell>
          <cell r="M1384" t="str">
            <v>No Trade</v>
          </cell>
          <cell r="N1384" t="str">
            <v/>
          </cell>
          <cell r="O1384" t="str">
            <v/>
          </cell>
          <cell r="P1384" t="str">
            <v/>
          </cell>
        </row>
        <row r="1385">
          <cell r="A1385" t="str">
            <v>OH</v>
          </cell>
          <cell r="B1385">
            <v>5</v>
          </cell>
          <cell r="C1385">
            <v>3</v>
          </cell>
          <cell r="D1385" t="str">
            <v>C</v>
          </cell>
          <cell r="E1385">
            <v>0.9</v>
          </cell>
          <cell r="F1385">
            <v>37736</v>
          </cell>
          <cell r="G1385">
            <v>6.7999999999999996E-3</v>
          </cell>
          <cell r="H1385">
            <v>6.0000000000000001E-3</v>
          </cell>
          <cell r="I1385" t="str">
            <v>4          0   .</v>
          </cell>
          <cell r="J1385">
            <v>0</v>
          </cell>
          <cell r="K1385">
            <v>0</v>
          </cell>
          <cell r="L1385">
            <v>2003</v>
          </cell>
          <cell r="M1385" t="str">
            <v>No Trade</v>
          </cell>
          <cell r="N1385" t="str">
            <v/>
          </cell>
          <cell r="O1385" t="str">
            <v/>
          </cell>
          <cell r="P1385" t="str">
            <v/>
          </cell>
        </row>
        <row r="1386">
          <cell r="A1386" t="str">
            <v>OH</v>
          </cell>
          <cell r="B1386">
            <v>5</v>
          </cell>
          <cell r="C1386">
            <v>3</v>
          </cell>
          <cell r="D1386" t="str">
            <v>C</v>
          </cell>
          <cell r="E1386">
            <v>0.91</v>
          </cell>
          <cell r="F1386">
            <v>37736</v>
          </cell>
          <cell r="G1386">
            <v>6.1999999999999998E-3</v>
          </cell>
          <cell r="H1386">
            <v>5.0000000000000001E-3</v>
          </cell>
          <cell r="I1386" t="str">
            <v>8          0   .</v>
          </cell>
          <cell r="J1386">
            <v>0</v>
          </cell>
          <cell r="K1386">
            <v>0</v>
          </cell>
          <cell r="L1386">
            <v>2003</v>
          </cell>
          <cell r="M1386" t="str">
            <v>No Trade</v>
          </cell>
          <cell r="N1386" t="str">
            <v/>
          </cell>
          <cell r="O1386" t="str">
            <v/>
          </cell>
          <cell r="P1386" t="str">
            <v/>
          </cell>
        </row>
        <row r="1387">
          <cell r="A1387" t="str">
            <v>OH</v>
          </cell>
          <cell r="B1387">
            <v>6</v>
          </cell>
          <cell r="C1387">
            <v>3</v>
          </cell>
          <cell r="D1387" t="str">
            <v>C</v>
          </cell>
          <cell r="E1387">
            <v>0.1</v>
          </cell>
          <cell r="F1387">
            <v>37768</v>
          </cell>
          <cell r="G1387">
            <v>0</v>
          </cell>
          <cell r="H1387">
            <v>0</v>
          </cell>
          <cell r="I1387" t="str">
            <v>0          0   .</v>
          </cell>
          <cell r="J1387">
            <v>0</v>
          </cell>
          <cell r="K1387">
            <v>0</v>
          </cell>
          <cell r="L1387">
            <v>2003</v>
          </cell>
          <cell r="M1387" t="str">
            <v>No Trade</v>
          </cell>
          <cell r="N1387" t="str">
            <v/>
          </cell>
          <cell r="O1387" t="str">
            <v/>
          </cell>
          <cell r="P1387" t="str">
            <v/>
          </cell>
        </row>
        <row r="1388">
          <cell r="A1388" t="str">
            <v>OH</v>
          </cell>
          <cell r="B1388">
            <v>6</v>
          </cell>
          <cell r="C1388">
            <v>3</v>
          </cell>
          <cell r="D1388" t="str">
            <v>C</v>
          </cell>
          <cell r="E1388">
            <v>0.54</v>
          </cell>
          <cell r="F1388">
            <v>37768</v>
          </cell>
          <cell r="G1388">
            <v>5.11E-2</v>
          </cell>
          <cell r="H1388">
            <v>5.0999999999999997E-2</v>
          </cell>
          <cell r="I1388" t="str">
            <v>1          0   .</v>
          </cell>
          <cell r="J1388">
            <v>0</v>
          </cell>
          <cell r="K1388">
            <v>0</v>
          </cell>
          <cell r="L1388">
            <v>2003</v>
          </cell>
          <cell r="M1388" t="str">
            <v>No Trade</v>
          </cell>
          <cell r="N1388" t="str">
            <v/>
          </cell>
          <cell r="O1388" t="str">
            <v/>
          </cell>
          <cell r="P1388" t="str">
            <v/>
          </cell>
        </row>
        <row r="1389">
          <cell r="A1389" t="str">
            <v>OH</v>
          </cell>
          <cell r="B1389">
            <v>6</v>
          </cell>
          <cell r="C1389">
            <v>3</v>
          </cell>
          <cell r="D1389" t="str">
            <v>P</v>
          </cell>
          <cell r="E1389">
            <v>0.54</v>
          </cell>
          <cell r="F1389">
            <v>37768</v>
          </cell>
          <cell r="G1389">
            <v>9.7000000000000003E-3</v>
          </cell>
          <cell r="H1389">
            <v>1.0999999999999999E-2</v>
          </cell>
          <cell r="I1389" t="str">
            <v>4          0   .</v>
          </cell>
          <cell r="J1389">
            <v>0</v>
          </cell>
          <cell r="K1389">
            <v>0</v>
          </cell>
          <cell r="L1389">
            <v>2003</v>
          </cell>
          <cell r="M1389" t="str">
            <v>No Trade</v>
          </cell>
          <cell r="N1389" t="str">
            <v/>
          </cell>
          <cell r="O1389" t="str">
            <v/>
          </cell>
          <cell r="P1389" t="str">
            <v/>
          </cell>
        </row>
        <row r="1390">
          <cell r="A1390" t="str">
            <v>OH</v>
          </cell>
          <cell r="B1390">
            <v>6</v>
          </cell>
          <cell r="C1390">
            <v>3</v>
          </cell>
          <cell r="D1390" t="str">
            <v>P</v>
          </cell>
          <cell r="E1390">
            <v>0.55000000000000004</v>
          </cell>
          <cell r="F1390">
            <v>37768</v>
          </cell>
          <cell r="G1390">
            <v>1.15E-2</v>
          </cell>
          <cell r="H1390">
            <v>1.2999999999999999E-2</v>
          </cell>
          <cell r="I1390" t="str">
            <v>5          0   .</v>
          </cell>
          <cell r="J1390">
            <v>0</v>
          </cell>
          <cell r="K1390">
            <v>0</v>
          </cell>
          <cell r="L1390">
            <v>2003</v>
          </cell>
          <cell r="M1390" t="str">
            <v>No Trade</v>
          </cell>
          <cell r="N1390" t="str">
            <v/>
          </cell>
          <cell r="O1390" t="str">
            <v/>
          </cell>
          <cell r="P1390" t="str">
            <v/>
          </cell>
        </row>
        <row r="1391">
          <cell r="A1391" t="str">
            <v>OH</v>
          </cell>
          <cell r="B1391">
            <v>6</v>
          </cell>
          <cell r="C1391">
            <v>3</v>
          </cell>
          <cell r="D1391" t="str">
            <v>P</v>
          </cell>
          <cell r="E1391">
            <v>0.56000000000000005</v>
          </cell>
          <cell r="F1391">
            <v>37768</v>
          </cell>
          <cell r="G1391">
            <v>1.3599999999999999E-2</v>
          </cell>
          <cell r="H1391">
            <v>1.4999999999999999E-2</v>
          </cell>
          <cell r="I1391" t="str">
            <v>8          0   .</v>
          </cell>
          <cell r="J1391">
            <v>0</v>
          </cell>
          <cell r="K1391">
            <v>0</v>
          </cell>
          <cell r="L1391">
            <v>2003</v>
          </cell>
          <cell r="M1391" t="str">
            <v>No Trade</v>
          </cell>
          <cell r="N1391" t="str">
            <v/>
          </cell>
          <cell r="O1391" t="str">
            <v/>
          </cell>
          <cell r="P1391" t="str">
            <v/>
          </cell>
        </row>
        <row r="1392">
          <cell r="A1392" t="str">
            <v>OH</v>
          </cell>
          <cell r="B1392">
            <v>6</v>
          </cell>
          <cell r="C1392">
            <v>3</v>
          </cell>
          <cell r="D1392" t="str">
            <v>P</v>
          </cell>
          <cell r="E1392">
            <v>0.56999999999999995</v>
          </cell>
          <cell r="F1392">
            <v>37768</v>
          </cell>
          <cell r="G1392">
            <v>0</v>
          </cell>
          <cell r="H1392">
            <v>0</v>
          </cell>
          <cell r="I1392" t="str">
            <v>0          0   .</v>
          </cell>
          <cell r="J1392">
            <v>0</v>
          </cell>
          <cell r="K1392">
            <v>0</v>
          </cell>
          <cell r="L1392">
            <v>2003</v>
          </cell>
          <cell r="M1392" t="str">
            <v>No Trade</v>
          </cell>
          <cell r="N1392" t="str">
            <v/>
          </cell>
          <cell r="O1392" t="str">
            <v/>
          </cell>
          <cell r="P1392" t="str">
            <v/>
          </cell>
        </row>
        <row r="1393">
          <cell r="A1393" t="str">
            <v>OH</v>
          </cell>
          <cell r="B1393">
            <v>6</v>
          </cell>
          <cell r="C1393">
            <v>3</v>
          </cell>
          <cell r="D1393" t="str">
            <v>P</v>
          </cell>
          <cell r="E1393">
            <v>0.57999999999999996</v>
          </cell>
          <cell r="F1393">
            <v>37768</v>
          </cell>
          <cell r="G1393">
            <v>1.84E-2</v>
          </cell>
          <cell r="H1393">
            <v>2.1000000000000001E-2</v>
          </cell>
          <cell r="I1393" t="str">
            <v>2          0   .</v>
          </cell>
          <cell r="J1393">
            <v>0</v>
          </cell>
          <cell r="K1393">
            <v>0</v>
          </cell>
          <cell r="L1393">
            <v>2003</v>
          </cell>
          <cell r="M1393" t="str">
            <v>No Trade</v>
          </cell>
          <cell r="N1393" t="str">
            <v/>
          </cell>
          <cell r="O1393" t="str">
            <v/>
          </cell>
          <cell r="P1393" t="str">
            <v/>
          </cell>
        </row>
        <row r="1394">
          <cell r="A1394" t="str">
            <v>OH</v>
          </cell>
          <cell r="B1394">
            <v>6</v>
          </cell>
          <cell r="C1394">
            <v>3</v>
          </cell>
          <cell r="D1394" t="str">
            <v>P</v>
          </cell>
          <cell r="E1394">
            <v>0.59</v>
          </cell>
          <cell r="F1394">
            <v>37768</v>
          </cell>
          <cell r="G1394">
            <v>2.1299999999999999E-2</v>
          </cell>
          <cell r="H1394">
            <v>2.4E-2</v>
          </cell>
          <cell r="I1394" t="str">
            <v>3          0   .</v>
          </cell>
          <cell r="J1394">
            <v>0</v>
          </cell>
          <cell r="K1394">
            <v>0</v>
          </cell>
          <cell r="L1394">
            <v>2003</v>
          </cell>
          <cell r="M1394" t="str">
            <v>No Trade</v>
          </cell>
          <cell r="N1394" t="str">
            <v/>
          </cell>
          <cell r="O1394" t="str">
            <v/>
          </cell>
          <cell r="P1394" t="str">
            <v/>
          </cell>
        </row>
        <row r="1395">
          <cell r="A1395" t="str">
            <v>OH</v>
          </cell>
          <cell r="B1395">
            <v>6</v>
          </cell>
          <cell r="C1395">
            <v>3</v>
          </cell>
          <cell r="D1395" t="str">
            <v>P</v>
          </cell>
          <cell r="E1395">
            <v>0.6</v>
          </cell>
          <cell r="F1395">
            <v>37768</v>
          </cell>
          <cell r="G1395">
            <v>2.4400000000000002E-2</v>
          </cell>
          <cell r="H1395">
            <v>2.7E-2</v>
          </cell>
          <cell r="I1395" t="str">
            <v>7          0   .</v>
          </cell>
          <cell r="J1395">
            <v>0</v>
          </cell>
          <cell r="K1395">
            <v>0</v>
          </cell>
          <cell r="L1395">
            <v>2003</v>
          </cell>
          <cell r="M1395" t="str">
            <v>No Trade</v>
          </cell>
          <cell r="N1395" t="str">
            <v/>
          </cell>
          <cell r="O1395" t="str">
            <v/>
          </cell>
          <cell r="P1395" t="str">
            <v/>
          </cell>
        </row>
        <row r="1396">
          <cell r="A1396" t="str">
            <v>OH</v>
          </cell>
          <cell r="B1396">
            <v>6</v>
          </cell>
          <cell r="C1396">
            <v>3</v>
          </cell>
          <cell r="D1396" t="str">
            <v>C</v>
          </cell>
          <cell r="E1396">
            <v>0.61</v>
          </cell>
          <cell r="F1396">
            <v>37768</v>
          </cell>
          <cell r="G1396">
            <v>9.06E-2</v>
          </cell>
          <cell r="H1396">
            <v>0.09</v>
          </cell>
          <cell r="I1396" t="str">
            <v>6          0   .</v>
          </cell>
          <cell r="J1396">
            <v>0</v>
          </cell>
          <cell r="K1396">
            <v>0</v>
          </cell>
          <cell r="L1396">
            <v>2003</v>
          </cell>
          <cell r="M1396" t="str">
            <v>No Trade</v>
          </cell>
          <cell r="N1396" t="str">
            <v/>
          </cell>
          <cell r="O1396" t="str">
            <v/>
          </cell>
          <cell r="P1396" t="str">
            <v/>
          </cell>
        </row>
        <row r="1397">
          <cell r="A1397" t="str">
            <v>OH</v>
          </cell>
          <cell r="B1397">
            <v>6</v>
          </cell>
          <cell r="C1397">
            <v>3</v>
          </cell>
          <cell r="D1397" t="str">
            <v>P</v>
          </cell>
          <cell r="E1397">
            <v>0.61</v>
          </cell>
          <cell r="F1397">
            <v>37768</v>
          </cell>
          <cell r="G1397">
            <v>2.7699999999999999E-2</v>
          </cell>
          <cell r="H1397">
            <v>3.1E-2</v>
          </cell>
          <cell r="I1397" t="str">
            <v>4          0   .</v>
          </cell>
          <cell r="J1397">
            <v>0</v>
          </cell>
          <cell r="K1397">
            <v>0</v>
          </cell>
          <cell r="L1397">
            <v>2003</v>
          </cell>
          <cell r="M1397" t="str">
            <v>No Trade</v>
          </cell>
          <cell r="N1397" t="str">
            <v/>
          </cell>
          <cell r="O1397" t="str">
            <v/>
          </cell>
          <cell r="P1397" t="str">
            <v/>
          </cell>
        </row>
        <row r="1398">
          <cell r="A1398" t="str">
            <v>OH</v>
          </cell>
          <cell r="B1398">
            <v>6</v>
          </cell>
          <cell r="C1398">
            <v>3</v>
          </cell>
          <cell r="D1398" t="str">
            <v>C</v>
          </cell>
          <cell r="E1398">
            <v>0.63</v>
          </cell>
          <cell r="F1398">
            <v>37768</v>
          </cell>
          <cell r="G1398">
            <v>8.1000000000000003E-2</v>
          </cell>
          <cell r="H1398">
            <v>7.1999999999999995E-2</v>
          </cell>
          <cell r="I1398" t="str">
            <v>4          0   .</v>
          </cell>
          <cell r="J1398">
            <v>0</v>
          </cell>
          <cell r="K1398">
            <v>0</v>
          </cell>
          <cell r="L1398">
            <v>2003</v>
          </cell>
          <cell r="M1398" t="str">
            <v>No Trade</v>
          </cell>
          <cell r="N1398" t="str">
            <v/>
          </cell>
          <cell r="O1398" t="str">
            <v/>
          </cell>
          <cell r="P1398" t="str">
            <v/>
          </cell>
        </row>
        <row r="1399">
          <cell r="A1399" t="str">
            <v>OH</v>
          </cell>
          <cell r="B1399">
            <v>6</v>
          </cell>
          <cell r="C1399">
            <v>3</v>
          </cell>
          <cell r="D1399" t="str">
            <v>P</v>
          </cell>
          <cell r="E1399">
            <v>0.63</v>
          </cell>
          <cell r="F1399">
            <v>37768</v>
          </cell>
          <cell r="G1399">
            <v>3.5299999999999998E-2</v>
          </cell>
          <cell r="H1399">
            <v>3.9E-2</v>
          </cell>
          <cell r="I1399" t="str">
            <v>6          0   .</v>
          </cell>
          <cell r="J1399">
            <v>0</v>
          </cell>
          <cell r="K1399">
            <v>0</v>
          </cell>
          <cell r="L1399">
            <v>2003</v>
          </cell>
          <cell r="M1399" t="str">
            <v>No Trade</v>
          </cell>
          <cell r="N1399" t="str">
            <v/>
          </cell>
          <cell r="O1399" t="str">
            <v/>
          </cell>
          <cell r="P1399" t="str">
            <v/>
          </cell>
        </row>
        <row r="1400">
          <cell r="A1400" t="str">
            <v>OH</v>
          </cell>
          <cell r="B1400">
            <v>6</v>
          </cell>
          <cell r="C1400">
            <v>3</v>
          </cell>
          <cell r="D1400" t="str">
            <v>C</v>
          </cell>
          <cell r="E1400">
            <v>0.64</v>
          </cell>
          <cell r="F1400">
            <v>37768</v>
          </cell>
          <cell r="G1400">
            <v>7.5499999999999998E-2</v>
          </cell>
          <cell r="H1400">
            <v>6.7000000000000004E-2</v>
          </cell>
          <cell r="I1400" t="str">
            <v>3          0   .</v>
          </cell>
          <cell r="J1400">
            <v>0</v>
          </cell>
          <cell r="K1400">
            <v>0</v>
          </cell>
          <cell r="L1400">
            <v>2003</v>
          </cell>
          <cell r="M1400" t="str">
            <v>No Trade</v>
          </cell>
          <cell r="N1400" t="str">
            <v/>
          </cell>
          <cell r="O1400" t="str">
            <v/>
          </cell>
          <cell r="P1400" t="str">
            <v/>
          </cell>
        </row>
        <row r="1401">
          <cell r="A1401" t="str">
            <v>OH</v>
          </cell>
          <cell r="B1401">
            <v>6</v>
          </cell>
          <cell r="C1401">
            <v>3</v>
          </cell>
          <cell r="D1401" t="str">
            <v>P</v>
          </cell>
          <cell r="E1401">
            <v>0.64</v>
          </cell>
          <cell r="F1401">
            <v>37768</v>
          </cell>
          <cell r="G1401">
            <v>3.95E-2</v>
          </cell>
          <cell r="H1401">
            <v>4.3999999999999997E-2</v>
          </cell>
          <cell r="I1401" t="str">
            <v>2          0   .</v>
          </cell>
          <cell r="J1401">
            <v>0</v>
          </cell>
          <cell r="K1401">
            <v>0</v>
          </cell>
          <cell r="L1401">
            <v>2003</v>
          </cell>
          <cell r="M1401" t="str">
            <v>No Trade</v>
          </cell>
          <cell r="N1401" t="str">
            <v/>
          </cell>
          <cell r="O1401" t="str">
            <v/>
          </cell>
          <cell r="P1401" t="str">
            <v/>
          </cell>
        </row>
        <row r="1402">
          <cell r="A1402" t="str">
            <v>OH</v>
          </cell>
          <cell r="B1402">
            <v>6</v>
          </cell>
          <cell r="C1402">
            <v>3</v>
          </cell>
          <cell r="D1402" t="str">
            <v>C</v>
          </cell>
          <cell r="E1402">
            <v>0.65</v>
          </cell>
          <cell r="F1402">
            <v>37768</v>
          </cell>
          <cell r="G1402">
            <v>7.0199999999999999E-2</v>
          </cell>
          <cell r="H1402">
            <v>6.2E-2</v>
          </cell>
          <cell r="I1402" t="str">
            <v>2          0   .</v>
          </cell>
          <cell r="J1402">
            <v>0</v>
          </cell>
          <cell r="K1402">
            <v>0</v>
          </cell>
          <cell r="L1402">
            <v>2003</v>
          </cell>
          <cell r="M1402" t="str">
            <v>No Trade</v>
          </cell>
          <cell r="N1402" t="str">
            <v/>
          </cell>
          <cell r="O1402" t="str">
            <v/>
          </cell>
          <cell r="P1402" t="str">
            <v/>
          </cell>
        </row>
        <row r="1403">
          <cell r="A1403" t="str">
            <v>OH</v>
          </cell>
          <cell r="B1403">
            <v>6</v>
          </cell>
          <cell r="C1403">
            <v>3</v>
          </cell>
          <cell r="D1403" t="str">
            <v>P</v>
          </cell>
          <cell r="E1403">
            <v>0.65</v>
          </cell>
          <cell r="F1403">
            <v>37768</v>
          </cell>
          <cell r="G1403">
            <v>4.3999999999999997E-2</v>
          </cell>
          <cell r="H1403">
            <v>4.9000000000000002E-2</v>
          </cell>
          <cell r="I1403" t="str">
            <v>0          1   .</v>
          </cell>
          <cell r="J1403">
            <v>500</v>
          </cell>
          <cell r="K1403">
            <v>0.05</v>
          </cell>
          <cell r="L1403">
            <v>2003</v>
          </cell>
          <cell r="M1403" t="str">
            <v>No Trade</v>
          </cell>
          <cell r="N1403" t="str">
            <v/>
          </cell>
          <cell r="O1403" t="str">
            <v/>
          </cell>
          <cell r="P1403" t="str">
            <v/>
          </cell>
        </row>
        <row r="1404">
          <cell r="A1404" t="str">
            <v>OH</v>
          </cell>
          <cell r="B1404">
            <v>6</v>
          </cell>
          <cell r="C1404">
            <v>3</v>
          </cell>
          <cell r="D1404" t="str">
            <v>C</v>
          </cell>
          <cell r="E1404">
            <v>0.66</v>
          </cell>
          <cell r="F1404">
            <v>37768</v>
          </cell>
          <cell r="G1404">
            <v>6.5199999999999994E-2</v>
          </cell>
          <cell r="H1404">
            <v>5.7000000000000002E-2</v>
          </cell>
          <cell r="I1404" t="str">
            <v>4          0   .</v>
          </cell>
          <cell r="J1404">
            <v>0</v>
          </cell>
          <cell r="K1404">
            <v>0</v>
          </cell>
          <cell r="L1404">
            <v>2003</v>
          </cell>
          <cell r="M1404" t="str">
            <v>No Trade</v>
          </cell>
          <cell r="N1404" t="str">
            <v/>
          </cell>
          <cell r="O1404" t="str">
            <v/>
          </cell>
          <cell r="P1404" t="str">
            <v/>
          </cell>
        </row>
        <row r="1405">
          <cell r="A1405" t="str">
            <v>OH</v>
          </cell>
          <cell r="B1405">
            <v>6</v>
          </cell>
          <cell r="C1405">
            <v>3</v>
          </cell>
          <cell r="D1405" t="str">
            <v>P</v>
          </cell>
          <cell r="E1405">
            <v>0.66</v>
          </cell>
          <cell r="F1405">
            <v>37768</v>
          </cell>
          <cell r="G1405">
            <v>4.8800000000000003E-2</v>
          </cell>
          <cell r="H1405">
            <v>5.3999999999999999E-2</v>
          </cell>
          <cell r="I1405" t="str">
            <v>2          0   .</v>
          </cell>
          <cell r="J1405">
            <v>0</v>
          </cell>
          <cell r="K1405">
            <v>0</v>
          </cell>
          <cell r="L1405">
            <v>2003</v>
          </cell>
          <cell r="M1405" t="str">
            <v>No Trade</v>
          </cell>
          <cell r="N1405" t="str">
            <v/>
          </cell>
          <cell r="O1405" t="str">
            <v/>
          </cell>
          <cell r="P1405" t="str">
            <v/>
          </cell>
        </row>
        <row r="1406">
          <cell r="A1406" t="str">
            <v>OH</v>
          </cell>
          <cell r="B1406">
            <v>6</v>
          </cell>
          <cell r="C1406">
            <v>3</v>
          </cell>
          <cell r="D1406" t="str">
            <v>C</v>
          </cell>
          <cell r="E1406">
            <v>0.67</v>
          </cell>
          <cell r="F1406">
            <v>37768</v>
          </cell>
          <cell r="G1406">
            <v>6.0299999999999999E-2</v>
          </cell>
          <cell r="H1406">
            <v>5.2999999999999999E-2</v>
          </cell>
          <cell r="I1406" t="str">
            <v>0          0   .</v>
          </cell>
          <cell r="J1406">
            <v>0</v>
          </cell>
          <cell r="K1406">
            <v>0</v>
          </cell>
          <cell r="L1406">
            <v>2003</v>
          </cell>
          <cell r="M1406" t="str">
            <v>No Trade</v>
          </cell>
          <cell r="N1406" t="str">
            <v/>
          </cell>
          <cell r="O1406" t="str">
            <v/>
          </cell>
          <cell r="P1406" t="str">
            <v/>
          </cell>
        </row>
        <row r="1407">
          <cell r="A1407" t="str">
            <v>OH</v>
          </cell>
          <cell r="B1407">
            <v>6</v>
          </cell>
          <cell r="C1407">
            <v>3</v>
          </cell>
          <cell r="D1407" t="str">
            <v>P</v>
          </cell>
          <cell r="E1407">
            <v>0.67</v>
          </cell>
          <cell r="F1407">
            <v>37768</v>
          </cell>
          <cell r="G1407">
            <v>5.3900000000000003E-2</v>
          </cell>
          <cell r="H1407">
            <v>5.8999999999999997E-2</v>
          </cell>
          <cell r="I1407" t="str">
            <v>8          0   .</v>
          </cell>
          <cell r="J1407">
            <v>0</v>
          </cell>
          <cell r="K1407">
            <v>0</v>
          </cell>
          <cell r="L1407">
            <v>2003</v>
          </cell>
          <cell r="M1407" t="str">
            <v>No Trade</v>
          </cell>
          <cell r="N1407" t="str">
            <v/>
          </cell>
          <cell r="O1407" t="str">
            <v/>
          </cell>
          <cell r="P1407" t="str">
            <v/>
          </cell>
        </row>
        <row r="1408">
          <cell r="A1408" t="str">
            <v>OH</v>
          </cell>
          <cell r="B1408">
            <v>6</v>
          </cell>
          <cell r="C1408">
            <v>3</v>
          </cell>
          <cell r="D1408" t="str">
            <v>C</v>
          </cell>
          <cell r="E1408">
            <v>0.68</v>
          </cell>
          <cell r="F1408">
            <v>37768</v>
          </cell>
          <cell r="G1408">
            <v>5.5300000000000002E-2</v>
          </cell>
          <cell r="H1408">
            <v>4.9000000000000002E-2</v>
          </cell>
          <cell r="I1408" t="str">
            <v>0          1   .</v>
          </cell>
          <cell r="J1408">
            <v>600</v>
          </cell>
          <cell r="K1408">
            <v>0.06</v>
          </cell>
          <cell r="L1408">
            <v>2003</v>
          </cell>
          <cell r="M1408" t="str">
            <v>No Trade</v>
          </cell>
          <cell r="N1408" t="str">
            <v/>
          </cell>
          <cell r="O1408" t="str">
            <v/>
          </cell>
          <cell r="P1408" t="str">
            <v/>
          </cell>
        </row>
        <row r="1409">
          <cell r="A1409" t="str">
            <v>OH</v>
          </cell>
          <cell r="B1409">
            <v>6</v>
          </cell>
          <cell r="C1409">
            <v>3</v>
          </cell>
          <cell r="D1409" t="str">
            <v>P</v>
          </cell>
          <cell r="E1409">
            <v>0.68</v>
          </cell>
          <cell r="F1409">
            <v>37768</v>
          </cell>
          <cell r="G1409">
            <v>5.9700000000000003E-2</v>
          </cell>
          <cell r="H1409">
            <v>6.5000000000000002E-2</v>
          </cell>
          <cell r="I1409" t="str">
            <v>8          0   .</v>
          </cell>
          <cell r="J1409">
            <v>0</v>
          </cell>
          <cell r="K1409">
            <v>0</v>
          </cell>
          <cell r="L1409">
            <v>2003</v>
          </cell>
          <cell r="M1409" t="str">
            <v>No Trade</v>
          </cell>
          <cell r="N1409" t="str">
            <v/>
          </cell>
          <cell r="O1409" t="str">
            <v/>
          </cell>
          <cell r="P1409" t="str">
            <v/>
          </cell>
        </row>
        <row r="1410">
          <cell r="A1410" t="str">
            <v>OH</v>
          </cell>
          <cell r="B1410">
            <v>6</v>
          </cell>
          <cell r="C1410">
            <v>3</v>
          </cell>
          <cell r="D1410" t="str">
            <v>C</v>
          </cell>
          <cell r="E1410">
            <v>0.69</v>
          </cell>
          <cell r="F1410">
            <v>37768</v>
          </cell>
          <cell r="G1410">
            <v>5.0599999999999999E-2</v>
          </cell>
          <cell r="H1410">
            <v>4.4999999999999998E-2</v>
          </cell>
          <cell r="I1410" t="str">
            <v>2          0   .</v>
          </cell>
          <cell r="J1410">
            <v>0</v>
          </cell>
          <cell r="K1410">
            <v>0</v>
          </cell>
          <cell r="L1410">
            <v>2003</v>
          </cell>
          <cell r="M1410" t="str">
            <v>No Trade</v>
          </cell>
          <cell r="N1410" t="str">
            <v/>
          </cell>
          <cell r="O1410" t="str">
            <v/>
          </cell>
          <cell r="P1410" t="str">
            <v/>
          </cell>
        </row>
        <row r="1411">
          <cell r="A1411" t="str">
            <v>OH</v>
          </cell>
          <cell r="B1411">
            <v>6</v>
          </cell>
          <cell r="C1411">
            <v>3</v>
          </cell>
          <cell r="D1411" t="str">
            <v>P</v>
          </cell>
          <cell r="E1411">
            <v>0.69</v>
          </cell>
          <cell r="F1411">
            <v>37768</v>
          </cell>
          <cell r="G1411">
            <v>6.4199999999999993E-2</v>
          </cell>
          <cell r="H1411">
            <v>7.0999999999999994E-2</v>
          </cell>
          <cell r="I1411" t="str">
            <v>8          0   .</v>
          </cell>
          <cell r="J1411">
            <v>0</v>
          </cell>
          <cell r="K1411">
            <v>0</v>
          </cell>
          <cell r="L1411">
            <v>2003</v>
          </cell>
          <cell r="M1411" t="str">
            <v>No Trade</v>
          </cell>
          <cell r="N1411" t="str">
            <v/>
          </cell>
          <cell r="O1411" t="str">
            <v/>
          </cell>
          <cell r="P1411" t="str">
            <v/>
          </cell>
        </row>
        <row r="1412">
          <cell r="A1412" t="str">
            <v>OH</v>
          </cell>
          <cell r="B1412">
            <v>6</v>
          </cell>
          <cell r="C1412">
            <v>3</v>
          </cell>
          <cell r="D1412" t="str">
            <v>C</v>
          </cell>
          <cell r="E1412">
            <v>0.7</v>
          </cell>
          <cell r="F1412">
            <v>37768</v>
          </cell>
          <cell r="G1412">
            <v>4.6800000000000001E-2</v>
          </cell>
          <cell r="H1412">
            <v>4.1000000000000002E-2</v>
          </cell>
          <cell r="I1412" t="str">
            <v>7          0   .</v>
          </cell>
          <cell r="J1412">
            <v>0</v>
          </cell>
          <cell r="K1412">
            <v>0</v>
          </cell>
          <cell r="L1412">
            <v>2003</v>
          </cell>
          <cell r="M1412" t="str">
            <v>No Trade</v>
          </cell>
          <cell r="N1412" t="str">
            <v/>
          </cell>
          <cell r="O1412" t="str">
            <v/>
          </cell>
          <cell r="P1412" t="str">
            <v/>
          </cell>
        </row>
        <row r="1413">
          <cell r="A1413" t="str">
            <v>OH</v>
          </cell>
          <cell r="B1413">
            <v>6</v>
          </cell>
          <cell r="C1413">
            <v>3</v>
          </cell>
          <cell r="D1413" t="str">
            <v>P</v>
          </cell>
          <cell r="E1413">
            <v>0.7</v>
          </cell>
          <cell r="F1413">
            <v>37768</v>
          </cell>
          <cell r="G1413">
            <v>7.0300000000000001E-2</v>
          </cell>
          <cell r="H1413">
            <v>7.8E-2</v>
          </cell>
          <cell r="I1413" t="str">
            <v>1          0   .</v>
          </cell>
          <cell r="J1413">
            <v>0</v>
          </cell>
          <cell r="K1413">
            <v>0</v>
          </cell>
          <cell r="L1413">
            <v>2003</v>
          </cell>
          <cell r="M1413" t="str">
            <v>No Trade</v>
          </cell>
          <cell r="N1413" t="str">
            <v/>
          </cell>
          <cell r="O1413" t="str">
            <v/>
          </cell>
          <cell r="P1413" t="str">
            <v/>
          </cell>
        </row>
        <row r="1414">
          <cell r="A1414" t="str">
            <v>OH</v>
          </cell>
          <cell r="B1414">
            <v>6</v>
          </cell>
          <cell r="C1414">
            <v>3</v>
          </cell>
          <cell r="D1414" t="str">
            <v>C</v>
          </cell>
          <cell r="E1414">
            <v>0.71</v>
          </cell>
          <cell r="F1414">
            <v>37768</v>
          </cell>
          <cell r="G1414">
            <v>4.3200000000000002E-2</v>
          </cell>
          <cell r="H1414">
            <v>3.7999999999999999E-2</v>
          </cell>
          <cell r="I1414" t="str">
            <v>4          0   .</v>
          </cell>
          <cell r="J1414">
            <v>0</v>
          </cell>
          <cell r="K1414">
            <v>0</v>
          </cell>
          <cell r="L1414">
            <v>2003</v>
          </cell>
          <cell r="M1414" t="str">
            <v>No Trade</v>
          </cell>
          <cell r="N1414" t="str">
            <v/>
          </cell>
          <cell r="O1414" t="str">
            <v/>
          </cell>
          <cell r="P1414" t="str">
            <v/>
          </cell>
        </row>
        <row r="1415">
          <cell r="A1415" t="str">
            <v>OH</v>
          </cell>
          <cell r="B1415">
            <v>6</v>
          </cell>
          <cell r="C1415">
            <v>3</v>
          </cell>
          <cell r="D1415" t="str">
            <v>C</v>
          </cell>
          <cell r="E1415">
            <v>0.73</v>
          </cell>
          <cell r="F1415">
            <v>37768</v>
          </cell>
          <cell r="G1415">
            <v>3.6700000000000003E-2</v>
          </cell>
          <cell r="H1415">
            <v>3.2000000000000001E-2</v>
          </cell>
          <cell r="I1415" t="str">
            <v>6          0   .</v>
          </cell>
          <cell r="J1415">
            <v>0</v>
          </cell>
          <cell r="K1415">
            <v>0</v>
          </cell>
          <cell r="L1415">
            <v>2003</v>
          </cell>
          <cell r="M1415" t="str">
            <v>No Trade</v>
          </cell>
          <cell r="N1415" t="str">
            <v/>
          </cell>
          <cell r="O1415" t="str">
            <v/>
          </cell>
          <cell r="P1415" t="str">
            <v/>
          </cell>
        </row>
        <row r="1416">
          <cell r="A1416" t="str">
            <v>OH</v>
          </cell>
          <cell r="B1416">
            <v>6</v>
          </cell>
          <cell r="C1416">
            <v>3</v>
          </cell>
          <cell r="D1416" t="str">
            <v>C</v>
          </cell>
          <cell r="E1416">
            <v>0.74</v>
          </cell>
          <cell r="F1416">
            <v>37768</v>
          </cell>
          <cell r="G1416">
            <v>3.39E-2</v>
          </cell>
          <cell r="H1416">
            <v>2.9000000000000001E-2</v>
          </cell>
          <cell r="I1416" t="str">
            <v>9          0   .</v>
          </cell>
          <cell r="J1416">
            <v>0</v>
          </cell>
          <cell r="K1416">
            <v>0</v>
          </cell>
          <cell r="L1416">
            <v>2003</v>
          </cell>
          <cell r="M1416" t="str">
            <v>No Trade</v>
          </cell>
          <cell r="N1416" t="str">
            <v/>
          </cell>
          <cell r="O1416" t="str">
            <v/>
          </cell>
          <cell r="P1416" t="str">
            <v/>
          </cell>
        </row>
        <row r="1417">
          <cell r="A1417" t="str">
            <v>OH</v>
          </cell>
          <cell r="B1417">
            <v>6</v>
          </cell>
          <cell r="C1417">
            <v>3</v>
          </cell>
          <cell r="D1417" t="str">
            <v>C</v>
          </cell>
          <cell r="E1417">
            <v>0.78</v>
          </cell>
          <cell r="F1417">
            <v>37768</v>
          </cell>
          <cell r="G1417">
            <v>2.4199999999999999E-2</v>
          </cell>
          <cell r="H1417">
            <v>2.1000000000000001E-2</v>
          </cell>
          <cell r="I1417" t="str">
            <v>3          0   .</v>
          </cell>
          <cell r="J1417">
            <v>0</v>
          </cell>
          <cell r="K1417">
            <v>0</v>
          </cell>
          <cell r="L1417">
            <v>2003</v>
          </cell>
          <cell r="M1417" t="str">
            <v>No Trade</v>
          </cell>
          <cell r="N1417" t="str">
            <v/>
          </cell>
          <cell r="O1417" t="str">
            <v/>
          </cell>
          <cell r="P1417" t="str">
            <v/>
          </cell>
        </row>
        <row r="1418">
          <cell r="A1418" t="str">
            <v>OH</v>
          </cell>
          <cell r="B1418">
            <v>6</v>
          </cell>
          <cell r="C1418">
            <v>3</v>
          </cell>
          <cell r="D1418" t="str">
            <v>C</v>
          </cell>
          <cell r="E1418">
            <v>0.8</v>
          </cell>
          <cell r="F1418">
            <v>37768</v>
          </cell>
          <cell r="G1418">
            <v>2.0500000000000001E-2</v>
          </cell>
          <cell r="H1418">
            <v>1.7000000000000001E-2</v>
          </cell>
          <cell r="I1418" t="str">
            <v>9          0   .</v>
          </cell>
          <cell r="J1418">
            <v>0</v>
          </cell>
          <cell r="K1418">
            <v>0</v>
          </cell>
          <cell r="L1418">
            <v>2003</v>
          </cell>
          <cell r="M1418" t="str">
            <v>No Trade</v>
          </cell>
          <cell r="N1418" t="str">
            <v/>
          </cell>
          <cell r="O1418" t="str">
            <v/>
          </cell>
          <cell r="P1418" t="str">
            <v/>
          </cell>
        </row>
        <row r="1419">
          <cell r="A1419" t="str">
            <v>OH</v>
          </cell>
          <cell r="B1419">
            <v>6</v>
          </cell>
          <cell r="C1419">
            <v>3</v>
          </cell>
          <cell r="D1419" t="str">
            <v>C</v>
          </cell>
          <cell r="E1419">
            <v>0.81</v>
          </cell>
          <cell r="F1419">
            <v>37768</v>
          </cell>
          <cell r="G1419">
            <v>1.8800000000000001E-2</v>
          </cell>
          <cell r="H1419">
            <v>1.6E-2</v>
          </cell>
          <cell r="I1419" t="str">
            <v>4          0   .</v>
          </cell>
          <cell r="J1419">
            <v>0</v>
          </cell>
          <cell r="K1419">
            <v>0</v>
          </cell>
          <cell r="L1419">
            <v>2003</v>
          </cell>
          <cell r="M1419" t="str">
            <v>No Trade</v>
          </cell>
          <cell r="N1419" t="str">
            <v/>
          </cell>
          <cell r="O1419" t="str">
            <v/>
          </cell>
          <cell r="P1419" t="str">
            <v/>
          </cell>
        </row>
        <row r="1420">
          <cell r="A1420" t="str">
            <v>OH</v>
          </cell>
          <cell r="B1420">
            <v>6</v>
          </cell>
          <cell r="C1420">
            <v>3</v>
          </cell>
          <cell r="D1420" t="str">
            <v>C</v>
          </cell>
          <cell r="E1420">
            <v>0.85</v>
          </cell>
          <cell r="F1420">
            <v>37768</v>
          </cell>
          <cell r="G1420">
            <v>1.3299999999999999E-2</v>
          </cell>
          <cell r="H1420">
            <v>1.0999999999999999E-2</v>
          </cell>
          <cell r="I1420" t="str">
            <v>6          0   .</v>
          </cell>
          <cell r="J1420">
            <v>0</v>
          </cell>
          <cell r="K1420">
            <v>0</v>
          </cell>
          <cell r="L1420">
            <v>2003</v>
          </cell>
          <cell r="M1420" t="str">
            <v>No Trade</v>
          </cell>
          <cell r="N1420" t="str">
            <v/>
          </cell>
          <cell r="O1420" t="str">
            <v/>
          </cell>
          <cell r="P1420" t="str">
            <v/>
          </cell>
        </row>
        <row r="1421">
          <cell r="A1421" t="str">
            <v>OH</v>
          </cell>
          <cell r="B1421">
            <v>6</v>
          </cell>
          <cell r="C1421">
            <v>3</v>
          </cell>
          <cell r="D1421" t="str">
            <v>C</v>
          </cell>
          <cell r="E1421">
            <v>0.87</v>
          </cell>
          <cell r="F1421">
            <v>37768</v>
          </cell>
          <cell r="G1421">
            <v>1.12E-2</v>
          </cell>
          <cell r="H1421">
            <v>8.9999999999999993E-3</v>
          </cell>
          <cell r="I1421" t="str">
            <v>7          0   .</v>
          </cell>
          <cell r="J1421">
            <v>0</v>
          </cell>
          <cell r="K1421">
            <v>0</v>
          </cell>
          <cell r="L1421">
            <v>2003</v>
          </cell>
          <cell r="M1421" t="str">
            <v>No Trade</v>
          </cell>
          <cell r="N1421" t="str">
            <v/>
          </cell>
          <cell r="O1421" t="str">
            <v/>
          </cell>
          <cell r="P1421" t="str">
            <v/>
          </cell>
        </row>
        <row r="1422">
          <cell r="A1422" t="str">
            <v>OH</v>
          </cell>
          <cell r="B1422">
            <v>6</v>
          </cell>
          <cell r="C1422">
            <v>3</v>
          </cell>
          <cell r="D1422" t="str">
            <v>C</v>
          </cell>
          <cell r="E1422">
            <v>0.9</v>
          </cell>
          <cell r="F1422">
            <v>37768</v>
          </cell>
          <cell r="G1422">
            <v>8.6E-3</v>
          </cell>
          <cell r="H1422">
            <v>7.0000000000000001E-3</v>
          </cell>
          <cell r="I1422" t="str">
            <v>4          0   .</v>
          </cell>
          <cell r="J1422">
            <v>0</v>
          </cell>
          <cell r="K1422">
            <v>0</v>
          </cell>
          <cell r="L1422">
            <v>2003</v>
          </cell>
          <cell r="M1422" t="str">
            <v>No Trade</v>
          </cell>
          <cell r="N1422" t="str">
            <v/>
          </cell>
          <cell r="O1422" t="str">
            <v/>
          </cell>
          <cell r="P1422" t="str">
            <v/>
          </cell>
        </row>
        <row r="1423">
          <cell r="A1423" t="str">
            <v>OH</v>
          </cell>
          <cell r="B1423">
            <v>6</v>
          </cell>
          <cell r="C1423">
            <v>3</v>
          </cell>
          <cell r="D1423" t="str">
            <v>C</v>
          </cell>
          <cell r="E1423">
            <v>0.95</v>
          </cell>
          <cell r="F1423">
            <v>37768</v>
          </cell>
          <cell r="G1423">
            <v>5.5999999999999999E-3</v>
          </cell>
          <cell r="H1423">
            <v>4.0000000000000001E-3</v>
          </cell>
          <cell r="I1423" t="str">
            <v>8          0   .</v>
          </cell>
          <cell r="J1423">
            <v>0</v>
          </cell>
          <cell r="K1423">
            <v>0</v>
          </cell>
          <cell r="L1423">
            <v>2003</v>
          </cell>
          <cell r="M1423" t="str">
            <v>No Trade</v>
          </cell>
          <cell r="N1423" t="str">
            <v/>
          </cell>
          <cell r="O1423" t="str">
            <v/>
          </cell>
          <cell r="P1423" t="str">
            <v/>
          </cell>
        </row>
        <row r="1424">
          <cell r="A1424" t="str">
            <v>OH</v>
          </cell>
          <cell r="B1424">
            <v>6</v>
          </cell>
          <cell r="C1424">
            <v>3</v>
          </cell>
          <cell r="D1424" t="str">
            <v>C</v>
          </cell>
          <cell r="E1424">
            <v>1</v>
          </cell>
          <cell r="F1424">
            <v>37768</v>
          </cell>
          <cell r="G1424">
            <v>3.7000000000000002E-3</v>
          </cell>
          <cell r="H1424">
            <v>3.0000000000000001E-3</v>
          </cell>
          <cell r="I1424" t="str">
            <v>1          0   .</v>
          </cell>
          <cell r="J1424">
            <v>0</v>
          </cell>
          <cell r="K1424">
            <v>0</v>
          </cell>
          <cell r="L1424">
            <v>2003</v>
          </cell>
          <cell r="M1424" t="str">
            <v>No Trade</v>
          </cell>
          <cell r="N1424" t="str">
            <v/>
          </cell>
          <cell r="O1424" t="str">
            <v/>
          </cell>
          <cell r="P1424" t="str">
            <v/>
          </cell>
        </row>
        <row r="1425">
          <cell r="A1425" t="str">
            <v>OH</v>
          </cell>
          <cell r="B1425">
            <v>7</v>
          </cell>
          <cell r="C1425">
            <v>3</v>
          </cell>
          <cell r="D1425" t="str">
            <v>P</v>
          </cell>
          <cell r="E1425">
            <v>0.55000000000000004</v>
          </cell>
          <cell r="F1425">
            <v>37797</v>
          </cell>
          <cell r="G1425">
            <v>1.44E-2</v>
          </cell>
          <cell r="H1425">
            <v>1.6E-2</v>
          </cell>
          <cell r="I1425" t="str">
            <v>7          0   .</v>
          </cell>
          <cell r="J1425">
            <v>0</v>
          </cell>
          <cell r="K1425">
            <v>0</v>
          </cell>
          <cell r="L1425">
            <v>2003</v>
          </cell>
          <cell r="M1425" t="str">
            <v>No Trade</v>
          </cell>
          <cell r="N1425" t="str">
            <v/>
          </cell>
          <cell r="O1425" t="str">
            <v/>
          </cell>
          <cell r="P1425" t="str">
            <v/>
          </cell>
        </row>
        <row r="1426">
          <cell r="A1426" t="str">
            <v>OH</v>
          </cell>
          <cell r="B1426">
            <v>7</v>
          </cell>
          <cell r="C1426">
            <v>3</v>
          </cell>
          <cell r="D1426" t="str">
            <v>P</v>
          </cell>
          <cell r="E1426">
            <v>0.6</v>
          </cell>
          <cell r="F1426">
            <v>37797</v>
          </cell>
          <cell r="G1426">
            <v>2.8400000000000002E-2</v>
          </cell>
          <cell r="H1426">
            <v>3.2000000000000001E-2</v>
          </cell>
          <cell r="I1426" t="str">
            <v>2          0   .</v>
          </cell>
          <cell r="J1426">
            <v>0</v>
          </cell>
          <cell r="K1426">
            <v>0</v>
          </cell>
          <cell r="L1426">
            <v>2003</v>
          </cell>
          <cell r="M1426" t="str">
            <v>No Trade</v>
          </cell>
          <cell r="N1426" t="str">
            <v/>
          </cell>
          <cell r="O1426" t="str">
            <v/>
          </cell>
          <cell r="P1426" t="str">
            <v/>
          </cell>
        </row>
        <row r="1427">
          <cell r="A1427" t="str">
            <v>OH</v>
          </cell>
          <cell r="B1427">
            <v>7</v>
          </cell>
          <cell r="C1427">
            <v>3</v>
          </cell>
          <cell r="D1427" t="str">
            <v>C</v>
          </cell>
          <cell r="E1427">
            <v>0.64</v>
          </cell>
          <cell r="F1427">
            <v>37797</v>
          </cell>
          <cell r="G1427">
            <v>7.7700000000000005E-2</v>
          </cell>
          <cell r="H1427">
            <v>6.9000000000000006E-2</v>
          </cell>
          <cell r="I1427" t="str">
            <v>7          0   .</v>
          </cell>
          <cell r="J1427">
            <v>0</v>
          </cell>
          <cell r="K1427">
            <v>0</v>
          </cell>
          <cell r="L1427">
            <v>2003</v>
          </cell>
          <cell r="M1427" t="str">
            <v>No Trade</v>
          </cell>
          <cell r="N1427" t="str">
            <v/>
          </cell>
          <cell r="O1427" t="str">
            <v/>
          </cell>
          <cell r="P1427" t="str">
            <v/>
          </cell>
        </row>
        <row r="1428">
          <cell r="A1428" t="str">
            <v>OH</v>
          </cell>
          <cell r="B1428">
            <v>7</v>
          </cell>
          <cell r="C1428">
            <v>3</v>
          </cell>
          <cell r="D1428" t="str">
            <v>P</v>
          </cell>
          <cell r="E1428">
            <v>0.64</v>
          </cell>
          <cell r="F1428">
            <v>37797</v>
          </cell>
          <cell r="G1428">
            <v>4.4200000000000003E-2</v>
          </cell>
          <cell r="H1428">
            <v>4.9000000000000002E-2</v>
          </cell>
          <cell r="I1428" t="str">
            <v>4          0   .</v>
          </cell>
          <cell r="J1428">
            <v>0</v>
          </cell>
          <cell r="K1428">
            <v>0</v>
          </cell>
          <cell r="L1428">
            <v>2003</v>
          </cell>
          <cell r="M1428" t="str">
            <v>No Trade</v>
          </cell>
          <cell r="N1428" t="str">
            <v/>
          </cell>
          <cell r="O1428" t="str">
            <v/>
          </cell>
          <cell r="P1428" t="str">
            <v/>
          </cell>
        </row>
        <row r="1429">
          <cell r="A1429" t="str">
            <v>OH</v>
          </cell>
          <cell r="B1429">
            <v>7</v>
          </cell>
          <cell r="C1429">
            <v>3</v>
          </cell>
          <cell r="D1429" t="str">
            <v>C</v>
          </cell>
          <cell r="E1429">
            <v>0.65</v>
          </cell>
          <cell r="F1429">
            <v>37797</v>
          </cell>
          <cell r="G1429">
            <v>7.2700000000000001E-2</v>
          </cell>
          <cell r="H1429">
            <v>6.5000000000000002E-2</v>
          </cell>
          <cell r="I1429" t="str">
            <v>0          0   .</v>
          </cell>
          <cell r="J1429">
            <v>0</v>
          </cell>
          <cell r="K1429">
            <v>0</v>
          </cell>
          <cell r="L1429">
            <v>2003</v>
          </cell>
          <cell r="M1429" t="str">
            <v>No Trade</v>
          </cell>
          <cell r="N1429" t="str">
            <v/>
          </cell>
          <cell r="O1429" t="str">
            <v/>
          </cell>
          <cell r="P1429" t="str">
            <v/>
          </cell>
        </row>
        <row r="1430">
          <cell r="A1430" t="str">
            <v>OH</v>
          </cell>
          <cell r="B1430">
            <v>7</v>
          </cell>
          <cell r="C1430">
            <v>3</v>
          </cell>
          <cell r="D1430" t="str">
            <v>P</v>
          </cell>
          <cell r="E1430">
            <v>0.65</v>
          </cell>
          <cell r="F1430">
            <v>37797</v>
          </cell>
          <cell r="G1430">
            <v>4.8899999999999999E-2</v>
          </cell>
          <cell r="H1430">
            <v>5.3999999999999999E-2</v>
          </cell>
          <cell r="I1430" t="str">
            <v>3          0   .</v>
          </cell>
          <cell r="J1430">
            <v>0</v>
          </cell>
          <cell r="K1430">
            <v>0</v>
          </cell>
          <cell r="L1430">
            <v>2003</v>
          </cell>
          <cell r="M1430" t="str">
            <v>No Trade</v>
          </cell>
          <cell r="N1430" t="str">
            <v/>
          </cell>
          <cell r="O1430" t="str">
            <v/>
          </cell>
          <cell r="P1430" t="str">
            <v/>
          </cell>
        </row>
        <row r="1431">
          <cell r="A1431" t="str">
            <v>OH</v>
          </cell>
          <cell r="B1431">
            <v>7</v>
          </cell>
          <cell r="C1431">
            <v>3</v>
          </cell>
          <cell r="D1431" t="str">
            <v>C</v>
          </cell>
          <cell r="E1431">
            <v>0.66</v>
          </cell>
          <cell r="F1431">
            <v>37797</v>
          </cell>
          <cell r="G1431">
            <v>6.7699999999999996E-2</v>
          </cell>
          <cell r="H1431">
            <v>0.06</v>
          </cell>
          <cell r="I1431" t="str">
            <v>2          0   .</v>
          </cell>
          <cell r="J1431">
            <v>0</v>
          </cell>
          <cell r="K1431">
            <v>0</v>
          </cell>
          <cell r="L1431">
            <v>2003</v>
          </cell>
          <cell r="M1431" t="str">
            <v>No Trade</v>
          </cell>
          <cell r="N1431" t="str">
            <v/>
          </cell>
          <cell r="O1431" t="str">
            <v/>
          </cell>
          <cell r="P1431" t="str">
            <v/>
          </cell>
        </row>
        <row r="1432">
          <cell r="A1432" t="str">
            <v>OH</v>
          </cell>
          <cell r="B1432">
            <v>7</v>
          </cell>
          <cell r="C1432">
            <v>3</v>
          </cell>
          <cell r="D1432" t="str">
            <v>P</v>
          </cell>
          <cell r="E1432">
            <v>0.66</v>
          </cell>
          <cell r="F1432">
            <v>37797</v>
          </cell>
          <cell r="G1432">
            <v>5.3800000000000001E-2</v>
          </cell>
          <cell r="H1432">
            <v>5.8999999999999997E-2</v>
          </cell>
          <cell r="I1432" t="str">
            <v>5          0   .</v>
          </cell>
          <cell r="J1432">
            <v>0</v>
          </cell>
          <cell r="K1432">
            <v>0</v>
          </cell>
          <cell r="L1432">
            <v>2003</v>
          </cell>
          <cell r="M1432" t="str">
            <v>No Trade</v>
          </cell>
          <cell r="N1432" t="str">
            <v/>
          </cell>
          <cell r="O1432" t="str">
            <v/>
          </cell>
          <cell r="P1432" t="str">
            <v/>
          </cell>
        </row>
        <row r="1433">
          <cell r="A1433" t="str">
            <v>OH</v>
          </cell>
          <cell r="B1433">
            <v>7</v>
          </cell>
          <cell r="C1433">
            <v>3</v>
          </cell>
          <cell r="D1433" t="str">
            <v>C</v>
          </cell>
          <cell r="E1433">
            <v>0.68</v>
          </cell>
          <cell r="F1433">
            <v>37797</v>
          </cell>
          <cell r="G1433">
            <v>5.8500000000000003E-2</v>
          </cell>
          <cell r="H1433">
            <v>5.1999999999999998E-2</v>
          </cell>
          <cell r="I1433" t="str">
            <v>1          0   .</v>
          </cell>
          <cell r="J1433">
            <v>0</v>
          </cell>
          <cell r="K1433">
            <v>0</v>
          </cell>
          <cell r="L1433">
            <v>2003</v>
          </cell>
          <cell r="M1433" t="str">
            <v>No Trade</v>
          </cell>
          <cell r="N1433" t="str">
            <v/>
          </cell>
          <cell r="O1433" t="str">
            <v/>
          </cell>
          <cell r="P1433" t="str">
            <v/>
          </cell>
        </row>
        <row r="1434">
          <cell r="A1434" t="str">
            <v>OH</v>
          </cell>
          <cell r="B1434">
            <v>7</v>
          </cell>
          <cell r="C1434">
            <v>3</v>
          </cell>
          <cell r="D1434" t="str">
            <v>P</v>
          </cell>
          <cell r="E1434">
            <v>0.68</v>
          </cell>
          <cell r="F1434">
            <v>37797</v>
          </cell>
          <cell r="G1434">
            <v>5.5E-2</v>
          </cell>
          <cell r="H1434">
            <v>5.5E-2</v>
          </cell>
          <cell r="I1434" t="str">
            <v>0          0   .</v>
          </cell>
          <cell r="J1434">
            <v>0</v>
          </cell>
          <cell r="K1434">
            <v>0</v>
          </cell>
          <cell r="L1434">
            <v>2003</v>
          </cell>
          <cell r="M1434" t="str">
            <v>No Trade</v>
          </cell>
          <cell r="N1434" t="str">
            <v/>
          </cell>
          <cell r="O1434" t="str">
            <v/>
          </cell>
          <cell r="P1434" t="str">
            <v/>
          </cell>
        </row>
        <row r="1435">
          <cell r="A1435" t="str">
            <v>OH</v>
          </cell>
          <cell r="B1435">
            <v>7</v>
          </cell>
          <cell r="C1435">
            <v>3</v>
          </cell>
          <cell r="D1435" t="str">
            <v>C</v>
          </cell>
          <cell r="E1435">
            <v>0.69</v>
          </cell>
          <cell r="F1435">
            <v>37797</v>
          </cell>
          <cell r="G1435">
            <v>5.45E-2</v>
          </cell>
          <cell r="H1435">
            <v>4.8000000000000001E-2</v>
          </cell>
          <cell r="I1435" t="str">
            <v>4          0   .</v>
          </cell>
          <cell r="J1435">
            <v>0</v>
          </cell>
          <cell r="K1435">
            <v>0</v>
          </cell>
          <cell r="L1435">
            <v>2003</v>
          </cell>
          <cell r="M1435" t="str">
            <v>No Trade</v>
          </cell>
          <cell r="N1435" t="str">
            <v/>
          </cell>
          <cell r="O1435" t="str">
            <v/>
          </cell>
          <cell r="P1435" t="str">
            <v/>
          </cell>
        </row>
        <row r="1436">
          <cell r="A1436" t="str">
            <v>OH</v>
          </cell>
          <cell r="B1436">
            <v>7</v>
          </cell>
          <cell r="C1436">
            <v>3</v>
          </cell>
          <cell r="D1436" t="str">
            <v>C</v>
          </cell>
          <cell r="E1436">
            <v>0.7</v>
          </cell>
          <cell r="F1436">
            <v>37797</v>
          </cell>
          <cell r="G1436">
            <v>5.0700000000000002E-2</v>
          </cell>
          <cell r="H1436">
            <v>4.4999999999999998E-2</v>
          </cell>
          <cell r="I1436" t="str">
            <v>0          0   .</v>
          </cell>
          <cell r="J1436">
            <v>0</v>
          </cell>
          <cell r="K1436">
            <v>0</v>
          </cell>
          <cell r="L1436">
            <v>2003</v>
          </cell>
          <cell r="M1436" t="str">
            <v>No Trade</v>
          </cell>
          <cell r="N1436" t="str">
            <v/>
          </cell>
          <cell r="O1436" t="str">
            <v/>
          </cell>
          <cell r="P1436" t="str">
            <v/>
          </cell>
        </row>
        <row r="1437">
          <cell r="A1437" t="str">
            <v>OH</v>
          </cell>
          <cell r="B1437">
            <v>7</v>
          </cell>
          <cell r="C1437">
            <v>3</v>
          </cell>
          <cell r="D1437" t="str">
            <v>C</v>
          </cell>
          <cell r="E1437">
            <v>0.78</v>
          </cell>
          <cell r="F1437">
            <v>37797</v>
          </cell>
          <cell r="G1437">
            <v>2.8000000000000001E-2</v>
          </cell>
          <cell r="H1437">
            <v>2.4E-2</v>
          </cell>
          <cell r="I1437" t="str">
            <v>4          0   .</v>
          </cell>
          <cell r="J1437">
            <v>0</v>
          </cell>
          <cell r="K1437">
            <v>0</v>
          </cell>
          <cell r="L1437">
            <v>2003</v>
          </cell>
          <cell r="M1437" t="str">
            <v>No Trade</v>
          </cell>
          <cell r="N1437" t="str">
            <v/>
          </cell>
          <cell r="O1437" t="str">
            <v/>
          </cell>
          <cell r="P1437" t="str">
            <v/>
          </cell>
        </row>
        <row r="1438">
          <cell r="A1438" t="str">
            <v>OH</v>
          </cell>
          <cell r="B1438">
            <v>7</v>
          </cell>
          <cell r="C1438">
            <v>3</v>
          </cell>
          <cell r="D1438" t="str">
            <v>C</v>
          </cell>
          <cell r="E1438">
            <v>0.8</v>
          </cell>
          <cell r="F1438">
            <v>37797</v>
          </cell>
          <cell r="G1438">
            <v>2.4E-2</v>
          </cell>
          <cell r="H1438">
            <v>0.02</v>
          </cell>
          <cell r="I1438" t="str">
            <v>9          0   .</v>
          </cell>
          <cell r="J1438">
            <v>0</v>
          </cell>
          <cell r="K1438">
            <v>0</v>
          </cell>
          <cell r="L1438">
            <v>2003</v>
          </cell>
          <cell r="M1438" t="str">
            <v>No Trade</v>
          </cell>
          <cell r="N1438" t="str">
            <v/>
          </cell>
          <cell r="O1438" t="str">
            <v/>
          </cell>
          <cell r="P1438" t="str">
            <v/>
          </cell>
        </row>
        <row r="1439">
          <cell r="A1439" t="str">
            <v>OH</v>
          </cell>
          <cell r="B1439">
            <v>7</v>
          </cell>
          <cell r="C1439">
            <v>3</v>
          </cell>
          <cell r="D1439" t="str">
            <v>C</v>
          </cell>
          <cell r="E1439">
            <v>0.83</v>
          </cell>
          <cell r="F1439">
            <v>37797</v>
          </cell>
          <cell r="G1439">
            <v>0</v>
          </cell>
          <cell r="H1439">
            <v>0</v>
          </cell>
          <cell r="I1439" t="str">
            <v>0          0   .</v>
          </cell>
          <cell r="J1439">
            <v>0</v>
          </cell>
          <cell r="K1439">
            <v>0</v>
          </cell>
          <cell r="L1439">
            <v>2003</v>
          </cell>
          <cell r="M1439" t="str">
            <v>No Trade</v>
          </cell>
          <cell r="N1439" t="str">
            <v/>
          </cell>
          <cell r="O1439" t="str">
            <v/>
          </cell>
          <cell r="P1439" t="str">
            <v/>
          </cell>
        </row>
        <row r="1440">
          <cell r="A1440" t="str">
            <v>OH</v>
          </cell>
          <cell r="B1440">
            <v>7</v>
          </cell>
          <cell r="C1440">
            <v>3</v>
          </cell>
          <cell r="D1440" t="str">
            <v>C</v>
          </cell>
          <cell r="E1440">
            <v>0.85</v>
          </cell>
          <cell r="F1440">
            <v>37797</v>
          </cell>
          <cell r="G1440">
            <v>1.6400000000000001E-2</v>
          </cell>
          <cell r="H1440">
            <v>1.4E-2</v>
          </cell>
          <cell r="I1440" t="str">
            <v>1          0   .</v>
          </cell>
          <cell r="J1440">
            <v>0</v>
          </cell>
          <cell r="K1440">
            <v>0</v>
          </cell>
          <cell r="L1440">
            <v>2003</v>
          </cell>
          <cell r="M1440" t="str">
            <v>No Trade</v>
          </cell>
          <cell r="N1440" t="str">
            <v/>
          </cell>
          <cell r="O1440" t="str">
            <v/>
          </cell>
          <cell r="P1440" t="str">
            <v/>
          </cell>
        </row>
        <row r="1441">
          <cell r="A1441" t="str">
            <v>OH</v>
          </cell>
          <cell r="B1441">
            <v>8</v>
          </cell>
          <cell r="C1441">
            <v>3</v>
          </cell>
          <cell r="D1441" t="str">
            <v>P</v>
          </cell>
          <cell r="E1441">
            <v>0.46</v>
          </cell>
          <cell r="F1441">
            <v>37830</v>
          </cell>
          <cell r="G1441">
            <v>0</v>
          </cell>
          <cell r="H1441">
            <v>0</v>
          </cell>
          <cell r="I1441" t="str">
            <v>0          0   .</v>
          </cell>
          <cell r="J1441">
            <v>0</v>
          </cell>
          <cell r="K1441">
            <v>0</v>
          </cell>
          <cell r="L1441">
            <v>2003</v>
          </cell>
          <cell r="M1441" t="str">
            <v>No Trade</v>
          </cell>
          <cell r="N1441" t="str">
            <v/>
          </cell>
          <cell r="O1441" t="str">
            <v/>
          </cell>
          <cell r="P1441" t="str">
            <v/>
          </cell>
        </row>
        <row r="1442">
          <cell r="A1442" t="str">
            <v>OH</v>
          </cell>
          <cell r="B1442">
            <v>8</v>
          </cell>
          <cell r="C1442">
            <v>3</v>
          </cell>
          <cell r="D1442" t="str">
            <v>P</v>
          </cell>
          <cell r="E1442">
            <v>0.47</v>
          </cell>
          <cell r="F1442">
            <v>37830</v>
          </cell>
          <cell r="G1442">
            <v>0</v>
          </cell>
          <cell r="H1442">
            <v>0</v>
          </cell>
          <cell r="I1442" t="str">
            <v>0          0   .</v>
          </cell>
          <cell r="J1442">
            <v>0</v>
          </cell>
          <cell r="K1442">
            <v>0</v>
          </cell>
          <cell r="L1442">
            <v>2003</v>
          </cell>
          <cell r="M1442" t="str">
            <v>No Trade</v>
          </cell>
          <cell r="N1442" t="str">
            <v/>
          </cell>
          <cell r="O1442" t="str">
            <v/>
          </cell>
          <cell r="P1442" t="str">
            <v/>
          </cell>
        </row>
        <row r="1443">
          <cell r="A1443" t="str">
            <v>OH</v>
          </cell>
          <cell r="B1443">
            <v>8</v>
          </cell>
          <cell r="C1443">
            <v>3</v>
          </cell>
          <cell r="D1443" t="str">
            <v>P</v>
          </cell>
          <cell r="E1443">
            <v>0.48</v>
          </cell>
          <cell r="F1443">
            <v>37830</v>
          </cell>
          <cell r="G1443">
            <v>0</v>
          </cell>
          <cell r="H1443">
            <v>0</v>
          </cell>
          <cell r="I1443" t="str">
            <v>0          0   .</v>
          </cell>
          <cell r="J1443">
            <v>0</v>
          </cell>
          <cell r="K1443">
            <v>0</v>
          </cell>
          <cell r="L1443">
            <v>2003</v>
          </cell>
          <cell r="M1443" t="str">
            <v>No Trade</v>
          </cell>
          <cell r="N1443" t="str">
            <v/>
          </cell>
          <cell r="O1443" t="str">
            <v/>
          </cell>
          <cell r="P1443" t="str">
            <v/>
          </cell>
        </row>
        <row r="1444">
          <cell r="A1444" t="str">
            <v>OH</v>
          </cell>
          <cell r="B1444">
            <v>8</v>
          </cell>
          <cell r="C1444">
            <v>3</v>
          </cell>
          <cell r="D1444" t="str">
            <v>P</v>
          </cell>
          <cell r="E1444">
            <v>0.49</v>
          </cell>
          <cell r="F1444">
            <v>37830</v>
          </cell>
          <cell r="G1444">
            <v>0</v>
          </cell>
          <cell r="H1444">
            <v>0</v>
          </cell>
          <cell r="I1444" t="str">
            <v>0          0   .</v>
          </cell>
          <cell r="J1444">
            <v>0</v>
          </cell>
          <cell r="K1444">
            <v>0</v>
          </cell>
          <cell r="L1444">
            <v>2003</v>
          </cell>
          <cell r="M1444" t="str">
            <v>No Trade</v>
          </cell>
          <cell r="N1444" t="str">
            <v/>
          </cell>
          <cell r="O1444" t="str">
            <v/>
          </cell>
          <cell r="P1444" t="str">
            <v/>
          </cell>
        </row>
        <row r="1445">
          <cell r="A1445" t="str">
            <v>OH</v>
          </cell>
          <cell r="B1445">
            <v>8</v>
          </cell>
          <cell r="C1445">
            <v>3</v>
          </cell>
          <cell r="D1445" t="str">
            <v>P</v>
          </cell>
          <cell r="E1445">
            <v>0.5</v>
          </cell>
          <cell r="F1445">
            <v>37830</v>
          </cell>
          <cell r="G1445">
            <v>0</v>
          </cell>
          <cell r="H1445">
            <v>0</v>
          </cell>
          <cell r="I1445" t="str">
            <v>0          0   .</v>
          </cell>
          <cell r="J1445">
            <v>0</v>
          </cell>
          <cell r="K1445">
            <v>0</v>
          </cell>
          <cell r="L1445">
            <v>2003</v>
          </cell>
          <cell r="M1445" t="str">
            <v>No Trade</v>
          </cell>
          <cell r="N1445" t="str">
            <v/>
          </cell>
          <cell r="O1445" t="str">
            <v/>
          </cell>
          <cell r="P1445" t="str">
            <v/>
          </cell>
        </row>
        <row r="1446">
          <cell r="A1446" t="str">
            <v>OH</v>
          </cell>
          <cell r="B1446">
            <v>8</v>
          </cell>
          <cell r="C1446">
            <v>3</v>
          </cell>
          <cell r="D1446" t="str">
            <v>P</v>
          </cell>
          <cell r="E1446">
            <v>0.51</v>
          </cell>
          <cell r="F1446">
            <v>37830</v>
          </cell>
          <cell r="G1446">
            <v>0</v>
          </cell>
          <cell r="H1446">
            <v>0</v>
          </cell>
          <cell r="I1446" t="str">
            <v>0          0   .</v>
          </cell>
          <cell r="J1446">
            <v>0</v>
          </cell>
          <cell r="K1446">
            <v>0</v>
          </cell>
          <cell r="L1446">
            <v>2003</v>
          </cell>
          <cell r="M1446" t="str">
            <v>No Trade</v>
          </cell>
          <cell r="N1446" t="str">
            <v/>
          </cell>
          <cell r="O1446" t="str">
            <v/>
          </cell>
          <cell r="P1446" t="str">
            <v/>
          </cell>
        </row>
        <row r="1447">
          <cell r="A1447" t="str">
            <v>OH</v>
          </cell>
          <cell r="B1447">
            <v>8</v>
          </cell>
          <cell r="C1447">
            <v>3</v>
          </cell>
          <cell r="D1447" t="str">
            <v>P</v>
          </cell>
          <cell r="E1447">
            <v>0.52</v>
          </cell>
          <cell r="F1447">
            <v>37830</v>
          </cell>
          <cell r="G1447">
            <v>0</v>
          </cell>
          <cell r="H1447">
            <v>0</v>
          </cell>
          <cell r="I1447" t="str">
            <v>0          0   .</v>
          </cell>
          <cell r="J1447">
            <v>0</v>
          </cell>
          <cell r="K1447">
            <v>0</v>
          </cell>
          <cell r="L1447">
            <v>2003</v>
          </cell>
          <cell r="M1447" t="str">
            <v>No Trade</v>
          </cell>
          <cell r="N1447" t="str">
            <v/>
          </cell>
          <cell r="O1447" t="str">
            <v/>
          </cell>
          <cell r="P1447" t="str">
            <v/>
          </cell>
        </row>
        <row r="1448">
          <cell r="A1448" t="str">
            <v>OH</v>
          </cell>
          <cell r="B1448">
            <v>8</v>
          </cell>
          <cell r="C1448">
            <v>3</v>
          </cell>
          <cell r="D1448" t="str">
            <v>P</v>
          </cell>
          <cell r="E1448">
            <v>0.54</v>
          </cell>
          <cell r="F1448">
            <v>37830</v>
          </cell>
          <cell r="G1448">
            <v>1.5100000000000001E-2</v>
          </cell>
          <cell r="H1448">
            <v>1.7000000000000001E-2</v>
          </cell>
          <cell r="I1448" t="str">
            <v>3          0   .</v>
          </cell>
          <cell r="J1448">
            <v>0</v>
          </cell>
          <cell r="K1448">
            <v>0</v>
          </cell>
          <cell r="L1448">
            <v>2003</v>
          </cell>
          <cell r="M1448" t="str">
            <v>No Trade</v>
          </cell>
          <cell r="N1448" t="str">
            <v/>
          </cell>
          <cell r="O1448" t="str">
            <v/>
          </cell>
          <cell r="P1448" t="str">
            <v/>
          </cell>
        </row>
        <row r="1449">
          <cell r="A1449" t="str">
            <v>OH</v>
          </cell>
          <cell r="B1449">
            <v>8</v>
          </cell>
          <cell r="C1449">
            <v>3</v>
          </cell>
          <cell r="D1449" t="str">
            <v>P</v>
          </cell>
          <cell r="E1449">
            <v>0.55000000000000004</v>
          </cell>
          <cell r="F1449">
            <v>37830</v>
          </cell>
          <cell r="G1449">
            <v>0</v>
          </cell>
          <cell r="H1449">
            <v>0</v>
          </cell>
          <cell r="I1449" t="str">
            <v>0          0   .</v>
          </cell>
          <cell r="J1449">
            <v>0</v>
          </cell>
          <cell r="K1449">
            <v>0</v>
          </cell>
          <cell r="L1449">
            <v>2003</v>
          </cell>
          <cell r="M1449" t="str">
            <v>No Trade</v>
          </cell>
          <cell r="N1449" t="str">
            <v/>
          </cell>
          <cell r="O1449" t="str">
            <v/>
          </cell>
          <cell r="P1449" t="str">
            <v/>
          </cell>
        </row>
        <row r="1450">
          <cell r="A1450" t="str">
            <v>OH</v>
          </cell>
          <cell r="B1450">
            <v>8</v>
          </cell>
          <cell r="C1450">
            <v>3</v>
          </cell>
          <cell r="D1450" t="str">
            <v>P</v>
          </cell>
          <cell r="E1450">
            <v>0.56000000000000005</v>
          </cell>
          <cell r="F1450">
            <v>37830</v>
          </cell>
          <cell r="G1450">
            <v>0</v>
          </cell>
          <cell r="H1450">
            <v>0</v>
          </cell>
          <cell r="I1450" t="str">
            <v>0          0   .</v>
          </cell>
          <cell r="J1450">
            <v>0</v>
          </cell>
          <cell r="K1450">
            <v>0</v>
          </cell>
          <cell r="L1450">
            <v>2003</v>
          </cell>
          <cell r="M1450" t="str">
            <v>No Trade</v>
          </cell>
          <cell r="N1450" t="str">
            <v/>
          </cell>
          <cell r="O1450" t="str">
            <v/>
          </cell>
          <cell r="P1450" t="str">
            <v/>
          </cell>
        </row>
        <row r="1451">
          <cell r="A1451" t="str">
            <v>OH</v>
          </cell>
          <cell r="B1451">
            <v>8</v>
          </cell>
          <cell r="C1451">
            <v>3</v>
          </cell>
          <cell r="D1451" t="str">
            <v>P</v>
          </cell>
          <cell r="E1451">
            <v>0.56999999999999995</v>
          </cell>
          <cell r="F1451">
            <v>37830</v>
          </cell>
          <cell r="G1451">
            <v>0</v>
          </cell>
          <cell r="H1451">
            <v>0</v>
          </cell>
          <cell r="I1451" t="str">
            <v>0          0   .</v>
          </cell>
          <cell r="J1451">
            <v>0</v>
          </cell>
          <cell r="K1451">
            <v>0</v>
          </cell>
          <cell r="L1451">
            <v>2003</v>
          </cell>
          <cell r="M1451" t="str">
            <v>No Trade</v>
          </cell>
          <cell r="N1451" t="str">
            <v/>
          </cell>
          <cell r="O1451" t="str">
            <v/>
          </cell>
          <cell r="P1451" t="str">
            <v/>
          </cell>
        </row>
        <row r="1452">
          <cell r="A1452" t="str">
            <v>OH</v>
          </cell>
          <cell r="B1452">
            <v>8</v>
          </cell>
          <cell r="C1452">
            <v>3</v>
          </cell>
          <cell r="D1452" t="str">
            <v>P</v>
          </cell>
          <cell r="E1452">
            <v>0.6</v>
          </cell>
          <cell r="F1452">
            <v>37830</v>
          </cell>
          <cell r="G1452">
            <v>3.2300000000000002E-2</v>
          </cell>
          <cell r="H1452">
            <v>3.5999999999999997E-2</v>
          </cell>
          <cell r="I1452" t="str">
            <v>2          0   .</v>
          </cell>
          <cell r="J1452">
            <v>0</v>
          </cell>
          <cell r="K1452">
            <v>0</v>
          </cell>
          <cell r="L1452">
            <v>2003</v>
          </cell>
          <cell r="M1452" t="str">
            <v>No Trade</v>
          </cell>
          <cell r="N1452" t="str">
            <v/>
          </cell>
          <cell r="O1452" t="str">
            <v/>
          </cell>
          <cell r="P1452" t="str">
            <v/>
          </cell>
        </row>
        <row r="1453">
          <cell r="A1453" t="str">
            <v>OH</v>
          </cell>
          <cell r="B1453">
            <v>8</v>
          </cell>
          <cell r="C1453">
            <v>3</v>
          </cell>
          <cell r="D1453" t="str">
            <v>C</v>
          </cell>
          <cell r="E1453">
            <v>0.64</v>
          </cell>
          <cell r="F1453">
            <v>37830</v>
          </cell>
          <cell r="G1453">
            <v>8.2100000000000006E-2</v>
          </cell>
          <cell r="H1453">
            <v>7.3999999999999996E-2</v>
          </cell>
          <cell r="I1453" t="str">
            <v>1          0   .</v>
          </cell>
          <cell r="J1453">
            <v>0</v>
          </cell>
          <cell r="K1453">
            <v>0</v>
          </cell>
          <cell r="L1453">
            <v>2003</v>
          </cell>
          <cell r="M1453" t="str">
            <v>No Trade</v>
          </cell>
          <cell r="N1453" t="str">
            <v/>
          </cell>
          <cell r="O1453" t="str">
            <v/>
          </cell>
          <cell r="P1453" t="str">
            <v/>
          </cell>
        </row>
        <row r="1454">
          <cell r="A1454" t="str">
            <v>OH</v>
          </cell>
          <cell r="B1454">
            <v>8</v>
          </cell>
          <cell r="C1454">
            <v>3</v>
          </cell>
          <cell r="D1454" t="str">
            <v>P</v>
          </cell>
          <cell r="E1454">
            <v>0.64</v>
          </cell>
          <cell r="F1454">
            <v>37830</v>
          </cell>
          <cell r="G1454">
            <v>4.8599999999999997E-2</v>
          </cell>
          <cell r="H1454">
            <v>5.2999999999999999E-2</v>
          </cell>
          <cell r="I1454" t="str">
            <v>8          0   .</v>
          </cell>
          <cell r="J1454">
            <v>0</v>
          </cell>
          <cell r="K1454">
            <v>0</v>
          </cell>
          <cell r="L1454">
            <v>2003</v>
          </cell>
          <cell r="M1454" t="str">
            <v>No Trade</v>
          </cell>
          <cell r="N1454" t="str">
            <v/>
          </cell>
          <cell r="O1454" t="str">
            <v/>
          </cell>
          <cell r="P1454" t="str">
            <v/>
          </cell>
        </row>
        <row r="1455">
          <cell r="A1455" t="str">
            <v>OH</v>
          </cell>
          <cell r="B1455">
            <v>8</v>
          </cell>
          <cell r="C1455">
            <v>3</v>
          </cell>
          <cell r="D1455" t="str">
            <v>C</v>
          </cell>
          <cell r="E1455">
            <v>0.65</v>
          </cell>
          <cell r="F1455">
            <v>37830</v>
          </cell>
          <cell r="G1455">
            <v>7.6799999999999993E-2</v>
          </cell>
          <cell r="H1455">
            <v>6.9000000000000006E-2</v>
          </cell>
          <cell r="I1455" t="str">
            <v>3          0   .</v>
          </cell>
          <cell r="J1455">
            <v>0</v>
          </cell>
          <cell r="K1455">
            <v>0</v>
          </cell>
          <cell r="L1455">
            <v>2003</v>
          </cell>
          <cell r="M1455" t="str">
            <v>No Trade</v>
          </cell>
          <cell r="N1455" t="str">
            <v/>
          </cell>
          <cell r="O1455" t="str">
            <v/>
          </cell>
          <cell r="P1455" t="str">
            <v/>
          </cell>
        </row>
        <row r="1456">
          <cell r="A1456" t="str">
            <v>OH</v>
          </cell>
          <cell r="B1456">
            <v>8</v>
          </cell>
          <cell r="C1456">
            <v>3</v>
          </cell>
          <cell r="D1456" t="str">
            <v>P</v>
          </cell>
          <cell r="E1456">
            <v>0.65</v>
          </cell>
          <cell r="F1456">
            <v>37830</v>
          </cell>
          <cell r="G1456">
            <v>0</v>
          </cell>
          <cell r="H1456">
            <v>0</v>
          </cell>
          <cell r="I1456" t="str">
            <v>0          0   .</v>
          </cell>
          <cell r="J1456">
            <v>0</v>
          </cell>
          <cell r="K1456">
            <v>0</v>
          </cell>
          <cell r="L1456">
            <v>2003</v>
          </cell>
          <cell r="M1456" t="str">
            <v>No Trade</v>
          </cell>
          <cell r="N1456" t="str">
            <v/>
          </cell>
          <cell r="O1456" t="str">
            <v/>
          </cell>
          <cell r="P1456" t="str">
            <v/>
          </cell>
        </row>
        <row r="1457">
          <cell r="A1457" t="str">
            <v>OH</v>
          </cell>
          <cell r="B1457">
            <v>8</v>
          </cell>
          <cell r="C1457">
            <v>3</v>
          </cell>
          <cell r="D1457" t="str">
            <v>C</v>
          </cell>
          <cell r="E1457">
            <v>0.67</v>
          </cell>
          <cell r="F1457">
            <v>37830</v>
          </cell>
          <cell r="G1457">
            <v>6.7299999999999999E-2</v>
          </cell>
          <cell r="H1457">
            <v>0.06</v>
          </cell>
          <cell r="I1457" t="str">
            <v>6          0   .</v>
          </cell>
          <cell r="J1457">
            <v>0</v>
          </cell>
          <cell r="K1457">
            <v>0</v>
          </cell>
          <cell r="L1457">
            <v>2003</v>
          </cell>
          <cell r="M1457" t="str">
            <v>No Trade</v>
          </cell>
          <cell r="N1457" t="str">
            <v/>
          </cell>
          <cell r="O1457" t="str">
            <v/>
          </cell>
          <cell r="P1457" t="str">
            <v/>
          </cell>
        </row>
        <row r="1458">
          <cell r="A1458" t="str">
            <v>OH</v>
          </cell>
          <cell r="B1458">
            <v>8</v>
          </cell>
          <cell r="C1458">
            <v>3</v>
          </cell>
          <cell r="D1458" t="str">
            <v>C</v>
          </cell>
          <cell r="E1458">
            <v>0.68</v>
          </cell>
          <cell r="F1458">
            <v>37830</v>
          </cell>
          <cell r="G1458">
            <v>6.3100000000000003E-2</v>
          </cell>
          <cell r="H1458">
            <v>5.6000000000000001E-2</v>
          </cell>
          <cell r="I1458" t="str">
            <v>7          0   .</v>
          </cell>
          <cell r="J1458">
            <v>0</v>
          </cell>
          <cell r="K1458">
            <v>0</v>
          </cell>
          <cell r="L1458">
            <v>2003</v>
          </cell>
          <cell r="M1458" t="str">
            <v>No Trade</v>
          </cell>
          <cell r="N1458" t="str">
            <v/>
          </cell>
          <cell r="O1458" t="str">
            <v/>
          </cell>
          <cell r="P1458" t="str">
            <v/>
          </cell>
        </row>
        <row r="1459">
          <cell r="A1459" t="str">
            <v>OH</v>
          </cell>
          <cell r="B1459">
            <v>8</v>
          </cell>
          <cell r="C1459">
            <v>3</v>
          </cell>
          <cell r="D1459" t="str">
            <v>C</v>
          </cell>
          <cell r="E1459">
            <v>0.7</v>
          </cell>
          <cell r="F1459">
            <v>37830</v>
          </cell>
          <cell r="G1459">
            <v>5.5399999999999998E-2</v>
          </cell>
          <cell r="H1459">
            <v>4.9000000000000002E-2</v>
          </cell>
          <cell r="I1459" t="str">
            <v>5          0   .</v>
          </cell>
          <cell r="J1459">
            <v>0</v>
          </cell>
          <cell r="K1459">
            <v>0</v>
          </cell>
          <cell r="L1459">
            <v>2003</v>
          </cell>
          <cell r="M1459" t="str">
            <v>No Trade</v>
          </cell>
          <cell r="N1459" t="str">
            <v/>
          </cell>
          <cell r="O1459" t="str">
            <v/>
          </cell>
          <cell r="P1459" t="str">
            <v/>
          </cell>
        </row>
        <row r="1460">
          <cell r="A1460" t="str">
            <v>OH</v>
          </cell>
          <cell r="B1460">
            <v>8</v>
          </cell>
          <cell r="C1460">
            <v>3</v>
          </cell>
          <cell r="D1460" t="str">
            <v>C</v>
          </cell>
          <cell r="E1460">
            <v>0.71</v>
          </cell>
          <cell r="F1460">
            <v>37830</v>
          </cell>
          <cell r="G1460">
            <v>5.1799999999999999E-2</v>
          </cell>
          <cell r="H1460">
            <v>4.5999999999999999E-2</v>
          </cell>
          <cell r="I1460" t="str">
            <v>3          0   .</v>
          </cell>
          <cell r="J1460">
            <v>0</v>
          </cell>
          <cell r="K1460">
            <v>0</v>
          </cell>
          <cell r="L1460">
            <v>2003</v>
          </cell>
          <cell r="M1460" t="str">
            <v>No Trade</v>
          </cell>
          <cell r="N1460" t="str">
            <v/>
          </cell>
          <cell r="O1460" t="str">
            <v/>
          </cell>
          <cell r="P1460" t="str">
            <v/>
          </cell>
        </row>
        <row r="1461">
          <cell r="A1461" t="str">
            <v>OH</v>
          </cell>
          <cell r="B1461">
            <v>8</v>
          </cell>
          <cell r="C1461">
            <v>3</v>
          </cell>
          <cell r="D1461" t="str">
            <v>P</v>
          </cell>
          <cell r="E1461">
            <v>0.71</v>
          </cell>
          <cell r="F1461">
            <v>37830</v>
          </cell>
          <cell r="G1461">
            <v>8.7499999999999994E-2</v>
          </cell>
          <cell r="H1461">
            <v>9.4E-2</v>
          </cell>
          <cell r="I1461" t="str">
            <v>8          0   .</v>
          </cell>
          <cell r="J1461">
            <v>0</v>
          </cell>
          <cell r="K1461">
            <v>0</v>
          </cell>
          <cell r="L1461">
            <v>2003</v>
          </cell>
          <cell r="M1461" t="str">
            <v>No Trade</v>
          </cell>
          <cell r="N1461" t="str">
            <v/>
          </cell>
          <cell r="O1461" t="str">
            <v/>
          </cell>
          <cell r="P1461" t="str">
            <v/>
          </cell>
        </row>
        <row r="1462">
          <cell r="A1462" t="str">
            <v>OH</v>
          </cell>
          <cell r="B1462">
            <v>8</v>
          </cell>
          <cell r="C1462">
            <v>3</v>
          </cell>
          <cell r="D1462" t="str">
            <v>C</v>
          </cell>
          <cell r="E1462">
            <v>0.78</v>
          </cell>
          <cell r="F1462">
            <v>37830</v>
          </cell>
          <cell r="G1462">
            <v>3.2300000000000002E-2</v>
          </cell>
          <cell r="H1462">
            <v>2.8000000000000001E-2</v>
          </cell>
          <cell r="I1462" t="str">
            <v>5          0   .</v>
          </cell>
          <cell r="J1462">
            <v>0</v>
          </cell>
          <cell r="K1462">
            <v>0</v>
          </cell>
          <cell r="L1462">
            <v>2003</v>
          </cell>
          <cell r="M1462" t="str">
            <v>No Trade</v>
          </cell>
          <cell r="N1462" t="str">
            <v/>
          </cell>
          <cell r="O1462" t="str">
            <v/>
          </cell>
          <cell r="P1462" t="str">
            <v/>
          </cell>
        </row>
        <row r="1463">
          <cell r="A1463" t="str">
            <v>OH</v>
          </cell>
          <cell r="B1463">
            <v>8</v>
          </cell>
          <cell r="C1463">
            <v>3</v>
          </cell>
          <cell r="D1463" t="str">
            <v>C</v>
          </cell>
          <cell r="E1463">
            <v>0.79</v>
          </cell>
          <cell r="F1463">
            <v>37830</v>
          </cell>
          <cell r="G1463">
            <v>3.0200000000000001E-2</v>
          </cell>
          <cell r="H1463">
            <v>2.5999999999999999E-2</v>
          </cell>
          <cell r="I1463" t="str">
            <v>6          0   .</v>
          </cell>
          <cell r="J1463">
            <v>0</v>
          </cell>
          <cell r="K1463">
            <v>0</v>
          </cell>
          <cell r="L1463">
            <v>2003</v>
          </cell>
          <cell r="M1463" t="str">
            <v>No Trade</v>
          </cell>
          <cell r="N1463" t="str">
            <v/>
          </cell>
          <cell r="O1463" t="str">
            <v/>
          </cell>
          <cell r="P1463" t="str">
            <v/>
          </cell>
        </row>
        <row r="1464">
          <cell r="A1464" t="str">
            <v>OH</v>
          </cell>
          <cell r="B1464">
            <v>8</v>
          </cell>
          <cell r="C1464">
            <v>3</v>
          </cell>
          <cell r="D1464" t="str">
            <v>C</v>
          </cell>
          <cell r="E1464">
            <v>0.8</v>
          </cell>
          <cell r="F1464">
            <v>37830</v>
          </cell>
          <cell r="G1464">
            <v>2.8199999999999999E-2</v>
          </cell>
          <cell r="H1464">
            <v>2.4E-2</v>
          </cell>
          <cell r="I1464" t="str">
            <v>8          0   .</v>
          </cell>
          <cell r="J1464">
            <v>0</v>
          </cell>
          <cell r="K1464">
            <v>0</v>
          </cell>
          <cell r="L1464">
            <v>2003</v>
          </cell>
          <cell r="M1464" t="str">
            <v>No Trade</v>
          </cell>
          <cell r="N1464" t="str">
            <v/>
          </cell>
          <cell r="O1464" t="str">
            <v/>
          </cell>
          <cell r="P1464" t="str">
            <v/>
          </cell>
        </row>
        <row r="1465">
          <cell r="A1465" t="str">
            <v>OH</v>
          </cell>
          <cell r="B1465">
            <v>8</v>
          </cell>
          <cell r="C1465">
            <v>3</v>
          </cell>
          <cell r="D1465" t="str">
            <v>C</v>
          </cell>
          <cell r="E1465">
            <v>0.85</v>
          </cell>
          <cell r="F1465">
            <v>37830</v>
          </cell>
          <cell r="G1465">
            <v>0.02</v>
          </cell>
          <cell r="H1465">
            <v>1.7000000000000001E-2</v>
          </cell>
          <cell r="I1465" t="str">
            <v>5          0   .</v>
          </cell>
          <cell r="J1465">
            <v>0</v>
          </cell>
          <cell r="K1465">
            <v>0</v>
          </cell>
          <cell r="L1465">
            <v>2003</v>
          </cell>
          <cell r="M1465" t="str">
            <v>No Trade</v>
          </cell>
          <cell r="N1465" t="str">
            <v/>
          </cell>
          <cell r="O1465" t="str">
            <v/>
          </cell>
          <cell r="P1465" t="str">
            <v/>
          </cell>
        </row>
        <row r="1466">
          <cell r="A1466" t="str">
            <v>OH</v>
          </cell>
          <cell r="B1466">
            <v>9</v>
          </cell>
          <cell r="C1466">
            <v>3</v>
          </cell>
          <cell r="D1466" t="str">
            <v>C</v>
          </cell>
          <cell r="E1466">
            <v>0.3</v>
          </cell>
          <cell r="F1466">
            <v>37859</v>
          </cell>
          <cell r="G1466">
            <v>0.37790000000000001</v>
          </cell>
          <cell r="H1466">
            <v>0.36399999999999999</v>
          </cell>
          <cell r="I1466" t="str">
            <v>7          0   .</v>
          </cell>
          <cell r="J1466">
            <v>0</v>
          </cell>
          <cell r="K1466">
            <v>0</v>
          </cell>
          <cell r="L1466">
            <v>2003</v>
          </cell>
          <cell r="M1466" t="str">
            <v>No Trade</v>
          </cell>
          <cell r="N1466" t="str">
            <v/>
          </cell>
          <cell r="O1466" t="str">
            <v/>
          </cell>
          <cell r="P1466" t="str">
            <v/>
          </cell>
        </row>
        <row r="1467">
          <cell r="A1467" t="str">
            <v>OH</v>
          </cell>
          <cell r="B1467">
            <v>9</v>
          </cell>
          <cell r="C1467">
            <v>3</v>
          </cell>
          <cell r="D1467" t="str">
            <v>P</v>
          </cell>
          <cell r="E1467">
            <v>0.3</v>
          </cell>
          <cell r="F1467">
            <v>37859</v>
          </cell>
          <cell r="G1467">
            <v>1E-4</v>
          </cell>
          <cell r="H1467">
            <v>0</v>
          </cell>
          <cell r="I1467" t="str">
            <v>1          0   .</v>
          </cell>
          <cell r="J1467">
            <v>0</v>
          </cell>
          <cell r="K1467">
            <v>0</v>
          </cell>
          <cell r="L1467">
            <v>2003</v>
          </cell>
          <cell r="M1467" t="str">
            <v>No Trade</v>
          </cell>
          <cell r="N1467" t="str">
            <v/>
          </cell>
          <cell r="O1467" t="str">
            <v/>
          </cell>
          <cell r="P1467" t="str">
            <v/>
          </cell>
        </row>
        <row r="1468">
          <cell r="A1468" t="str">
            <v>OH</v>
          </cell>
          <cell r="B1468">
            <v>9</v>
          </cell>
          <cell r="C1468">
            <v>3</v>
          </cell>
          <cell r="D1468" t="str">
            <v>C</v>
          </cell>
          <cell r="E1468">
            <v>0.6</v>
          </cell>
          <cell r="F1468">
            <v>37859</v>
          </cell>
          <cell r="G1468">
            <v>0</v>
          </cell>
          <cell r="H1468">
            <v>0</v>
          </cell>
          <cell r="I1468" t="str">
            <v>0          0   .</v>
          </cell>
          <cell r="J1468">
            <v>0</v>
          </cell>
          <cell r="K1468">
            <v>0</v>
          </cell>
          <cell r="L1468">
            <v>2003</v>
          </cell>
          <cell r="M1468" t="str">
            <v>No Trade</v>
          </cell>
          <cell r="N1468" t="str">
            <v/>
          </cell>
          <cell r="O1468" t="str">
            <v/>
          </cell>
          <cell r="P1468" t="str">
            <v/>
          </cell>
        </row>
        <row r="1469">
          <cell r="A1469" t="str">
            <v>OH</v>
          </cell>
          <cell r="B1469">
            <v>9</v>
          </cell>
          <cell r="C1469">
            <v>3</v>
          </cell>
          <cell r="D1469" t="str">
            <v>P</v>
          </cell>
          <cell r="E1469">
            <v>0.6</v>
          </cell>
          <cell r="F1469">
            <v>37859</v>
          </cell>
          <cell r="G1469">
            <v>3.44E-2</v>
          </cell>
          <cell r="H1469">
            <v>3.7999999999999999E-2</v>
          </cell>
          <cell r="I1469" t="str">
            <v>3          0   .</v>
          </cell>
          <cell r="J1469">
            <v>0</v>
          </cell>
          <cell r="K1469">
            <v>0</v>
          </cell>
          <cell r="L1469">
            <v>2003</v>
          </cell>
          <cell r="M1469" t="str">
            <v>No Trade</v>
          </cell>
          <cell r="N1469" t="str">
            <v/>
          </cell>
          <cell r="O1469" t="str">
            <v/>
          </cell>
          <cell r="P1469" t="str">
            <v/>
          </cell>
        </row>
        <row r="1470">
          <cell r="A1470" t="str">
            <v>OH</v>
          </cell>
          <cell r="B1470">
            <v>9</v>
          </cell>
          <cell r="C1470">
            <v>3</v>
          </cell>
          <cell r="D1470" t="str">
            <v>C</v>
          </cell>
          <cell r="E1470">
            <v>0.65</v>
          </cell>
          <cell r="F1470">
            <v>37859</v>
          </cell>
          <cell r="G1470">
            <v>8.2799999999999999E-2</v>
          </cell>
          <cell r="H1470">
            <v>7.4999999999999997E-2</v>
          </cell>
          <cell r="I1470" t="str">
            <v>2          0   .</v>
          </cell>
          <cell r="J1470">
            <v>0</v>
          </cell>
          <cell r="K1470">
            <v>0</v>
          </cell>
          <cell r="L1470">
            <v>2003</v>
          </cell>
          <cell r="M1470" t="str">
            <v>No Trade</v>
          </cell>
          <cell r="N1470" t="str">
            <v/>
          </cell>
          <cell r="O1470" t="str">
            <v/>
          </cell>
          <cell r="P1470" t="str">
            <v/>
          </cell>
        </row>
        <row r="1471">
          <cell r="A1471" t="str">
            <v>OH</v>
          </cell>
          <cell r="B1471">
            <v>9</v>
          </cell>
          <cell r="C1471">
            <v>3</v>
          </cell>
          <cell r="D1471" t="str">
            <v>C</v>
          </cell>
          <cell r="E1471">
            <v>0.69</v>
          </cell>
          <cell r="F1471">
            <v>37859</v>
          </cell>
          <cell r="G1471">
            <v>6.4699999999999994E-2</v>
          </cell>
          <cell r="H1471">
            <v>5.8000000000000003E-2</v>
          </cell>
          <cell r="I1471" t="str">
            <v>6          0   .</v>
          </cell>
          <cell r="J1471">
            <v>0</v>
          </cell>
          <cell r="K1471">
            <v>0</v>
          </cell>
          <cell r="L1471">
            <v>2003</v>
          </cell>
          <cell r="M1471" t="str">
            <v>No Trade</v>
          </cell>
          <cell r="N1471" t="str">
            <v/>
          </cell>
          <cell r="O1471" t="str">
            <v/>
          </cell>
          <cell r="P1471" t="str">
            <v/>
          </cell>
        </row>
        <row r="1472">
          <cell r="A1472" t="str">
            <v>OH</v>
          </cell>
          <cell r="B1472">
            <v>9</v>
          </cell>
          <cell r="C1472">
            <v>3</v>
          </cell>
          <cell r="D1472" t="str">
            <v>P</v>
          </cell>
          <cell r="E1472">
            <v>0.69</v>
          </cell>
          <cell r="F1472">
            <v>37859</v>
          </cell>
          <cell r="G1472">
            <v>7.6799999999999993E-2</v>
          </cell>
          <cell r="H1472">
            <v>8.3000000000000004E-2</v>
          </cell>
          <cell r="I1472" t="str">
            <v>3          0   .</v>
          </cell>
          <cell r="J1472">
            <v>0</v>
          </cell>
          <cell r="K1472">
            <v>0</v>
          </cell>
          <cell r="L1472">
            <v>2003</v>
          </cell>
          <cell r="M1472" t="str">
            <v>No Trade</v>
          </cell>
          <cell r="N1472" t="str">
            <v/>
          </cell>
          <cell r="O1472" t="str">
            <v/>
          </cell>
          <cell r="P1472" t="str">
            <v/>
          </cell>
        </row>
        <row r="1473">
          <cell r="A1473" t="str">
            <v>OH</v>
          </cell>
          <cell r="B1473">
            <v>9</v>
          </cell>
          <cell r="C1473">
            <v>3</v>
          </cell>
          <cell r="D1473" t="str">
            <v>C</v>
          </cell>
          <cell r="E1473">
            <v>0.7</v>
          </cell>
          <cell r="F1473">
            <v>37859</v>
          </cell>
          <cell r="G1473">
            <v>6.0900000000000003E-2</v>
          </cell>
          <cell r="H1473">
            <v>5.5E-2</v>
          </cell>
          <cell r="I1473" t="str">
            <v>0          0   .</v>
          </cell>
          <cell r="J1473">
            <v>0</v>
          </cell>
          <cell r="K1473">
            <v>0</v>
          </cell>
          <cell r="L1473">
            <v>2003</v>
          </cell>
          <cell r="M1473" t="str">
            <v>No Trade</v>
          </cell>
          <cell r="N1473" t="str">
            <v/>
          </cell>
          <cell r="O1473" t="str">
            <v/>
          </cell>
          <cell r="P1473" t="str">
            <v/>
          </cell>
        </row>
        <row r="1474">
          <cell r="A1474" t="str">
            <v>OH</v>
          </cell>
          <cell r="B1474">
            <v>9</v>
          </cell>
          <cell r="C1474">
            <v>3</v>
          </cell>
          <cell r="D1474" t="str">
            <v>C</v>
          </cell>
          <cell r="E1474">
            <v>0.72</v>
          </cell>
          <cell r="F1474">
            <v>37859</v>
          </cell>
          <cell r="G1474">
            <v>5.3699999999999998E-2</v>
          </cell>
          <cell r="H1474">
            <v>4.8000000000000001E-2</v>
          </cell>
          <cell r="I1474" t="str">
            <v>4          0   .</v>
          </cell>
          <cell r="J1474">
            <v>0</v>
          </cell>
          <cell r="K1474">
            <v>0</v>
          </cell>
          <cell r="L1474">
            <v>2003</v>
          </cell>
          <cell r="M1474" t="str">
            <v>No Trade</v>
          </cell>
          <cell r="N1474" t="str">
            <v/>
          </cell>
          <cell r="O1474" t="str">
            <v/>
          </cell>
          <cell r="P1474" t="str">
            <v/>
          </cell>
        </row>
        <row r="1475">
          <cell r="A1475" t="str">
            <v>OH</v>
          </cell>
          <cell r="B1475">
            <v>9</v>
          </cell>
          <cell r="C1475">
            <v>3</v>
          </cell>
          <cell r="D1475" t="str">
            <v>C</v>
          </cell>
          <cell r="E1475">
            <v>0.78</v>
          </cell>
          <cell r="F1475">
            <v>37859</v>
          </cell>
          <cell r="G1475">
            <v>3.6700000000000003E-2</v>
          </cell>
          <cell r="H1475">
            <v>3.2000000000000001E-2</v>
          </cell>
          <cell r="I1475" t="str">
            <v>8          0   .</v>
          </cell>
          <cell r="J1475">
            <v>0</v>
          </cell>
          <cell r="K1475">
            <v>0</v>
          </cell>
          <cell r="L1475">
            <v>2003</v>
          </cell>
          <cell r="M1475" t="str">
            <v>No Trade</v>
          </cell>
          <cell r="N1475" t="str">
            <v/>
          </cell>
          <cell r="O1475" t="str">
            <v/>
          </cell>
          <cell r="P1475" t="str">
            <v/>
          </cell>
        </row>
        <row r="1476">
          <cell r="A1476" t="str">
            <v>OH</v>
          </cell>
          <cell r="B1476">
            <v>9</v>
          </cell>
          <cell r="C1476">
            <v>3</v>
          </cell>
          <cell r="D1476" t="str">
            <v>C</v>
          </cell>
          <cell r="E1476">
            <v>0.8</v>
          </cell>
          <cell r="F1476">
            <v>37859</v>
          </cell>
          <cell r="G1476">
            <v>3.2300000000000002E-2</v>
          </cell>
          <cell r="H1476">
            <v>2.8000000000000001E-2</v>
          </cell>
          <cell r="I1476" t="str">
            <v>7          0   .</v>
          </cell>
          <cell r="J1476">
            <v>0</v>
          </cell>
          <cell r="K1476">
            <v>0</v>
          </cell>
          <cell r="L1476">
            <v>2003</v>
          </cell>
          <cell r="M1476" t="str">
            <v>No Trade</v>
          </cell>
          <cell r="N1476" t="str">
            <v/>
          </cell>
          <cell r="O1476" t="str">
            <v/>
          </cell>
          <cell r="P1476" t="str">
            <v/>
          </cell>
        </row>
        <row r="1477">
          <cell r="A1477" t="str">
            <v>OH</v>
          </cell>
          <cell r="B1477">
            <v>9</v>
          </cell>
          <cell r="C1477">
            <v>3</v>
          </cell>
          <cell r="D1477" t="str">
            <v>C</v>
          </cell>
          <cell r="E1477">
            <v>0.85</v>
          </cell>
          <cell r="F1477">
            <v>37859</v>
          </cell>
          <cell r="G1477">
            <v>2.3300000000000001E-2</v>
          </cell>
          <cell r="H1477">
            <v>0.02</v>
          </cell>
          <cell r="I1477" t="str">
            <v>6          0   .</v>
          </cell>
          <cell r="J1477">
            <v>0</v>
          </cell>
          <cell r="K1477">
            <v>0</v>
          </cell>
          <cell r="L1477">
            <v>2003</v>
          </cell>
          <cell r="M1477" t="str">
            <v>No Trade</v>
          </cell>
          <cell r="N1477" t="str">
            <v/>
          </cell>
          <cell r="O1477" t="str">
            <v/>
          </cell>
          <cell r="P1477" t="str">
            <v/>
          </cell>
        </row>
        <row r="1478">
          <cell r="A1478" t="str">
            <v>OH</v>
          </cell>
          <cell r="B1478">
            <v>9</v>
          </cell>
          <cell r="C1478">
            <v>3</v>
          </cell>
          <cell r="D1478" t="str">
            <v>C</v>
          </cell>
          <cell r="E1478">
            <v>0.9</v>
          </cell>
          <cell r="F1478">
            <v>37859</v>
          </cell>
          <cell r="G1478">
            <v>1.6799999999999999E-2</v>
          </cell>
          <cell r="H1478">
            <v>1.4E-2</v>
          </cell>
          <cell r="I1478" t="str">
            <v>8          0   .</v>
          </cell>
          <cell r="J1478">
            <v>0</v>
          </cell>
          <cell r="K1478">
            <v>0</v>
          </cell>
          <cell r="L1478">
            <v>2003</v>
          </cell>
          <cell r="M1478" t="str">
            <v>No Trade</v>
          </cell>
          <cell r="N1478" t="str">
            <v/>
          </cell>
          <cell r="O1478" t="str">
            <v/>
          </cell>
          <cell r="P1478" t="str">
            <v/>
          </cell>
        </row>
        <row r="1479">
          <cell r="A1479" t="str">
            <v>OH</v>
          </cell>
          <cell r="B1479">
            <v>10</v>
          </cell>
          <cell r="C1479">
            <v>3</v>
          </cell>
          <cell r="D1479" t="str">
            <v>C</v>
          </cell>
          <cell r="E1479">
            <v>0.65</v>
          </cell>
          <cell r="F1479">
            <v>37889</v>
          </cell>
          <cell r="G1479">
            <v>8.8999999999999996E-2</v>
          </cell>
          <cell r="H1479">
            <v>8.1000000000000003E-2</v>
          </cell>
          <cell r="I1479" t="str">
            <v>3          0   .</v>
          </cell>
          <cell r="J1479">
            <v>0</v>
          </cell>
          <cell r="K1479">
            <v>0</v>
          </cell>
          <cell r="L1479">
            <v>2003</v>
          </cell>
          <cell r="M1479" t="str">
            <v>No Trade</v>
          </cell>
          <cell r="N1479" t="str">
            <v/>
          </cell>
          <cell r="O1479" t="str">
            <v/>
          </cell>
          <cell r="P1479" t="str">
            <v/>
          </cell>
        </row>
        <row r="1480">
          <cell r="A1480" t="str">
            <v>OH</v>
          </cell>
          <cell r="B1480">
            <v>10</v>
          </cell>
          <cell r="C1480">
            <v>3</v>
          </cell>
          <cell r="D1480" t="str">
            <v>C</v>
          </cell>
          <cell r="E1480">
            <v>0.68</v>
          </cell>
          <cell r="F1480">
            <v>37889</v>
          </cell>
          <cell r="G1480">
            <v>7.4899999999999994E-2</v>
          </cell>
          <cell r="H1480">
            <v>6.8000000000000005E-2</v>
          </cell>
          <cell r="I1480" t="str">
            <v>1          0   .</v>
          </cell>
          <cell r="J1480">
            <v>0</v>
          </cell>
          <cell r="K1480">
            <v>0</v>
          </cell>
          <cell r="L1480">
            <v>2003</v>
          </cell>
          <cell r="M1480" t="str">
            <v>No Trade</v>
          </cell>
          <cell r="N1480" t="str">
            <v/>
          </cell>
          <cell r="O1480" t="str">
            <v/>
          </cell>
          <cell r="P1480" t="str">
            <v/>
          </cell>
        </row>
        <row r="1481">
          <cell r="A1481" t="str">
            <v>OH</v>
          </cell>
          <cell r="B1481">
            <v>10</v>
          </cell>
          <cell r="C1481">
            <v>3</v>
          </cell>
          <cell r="D1481" t="str">
            <v>C</v>
          </cell>
          <cell r="E1481">
            <v>0.69</v>
          </cell>
          <cell r="F1481">
            <v>37889</v>
          </cell>
          <cell r="G1481">
            <v>7.0800000000000002E-2</v>
          </cell>
          <cell r="H1481">
            <v>6.4000000000000001E-2</v>
          </cell>
          <cell r="I1481" t="str">
            <v>3          0   .</v>
          </cell>
          <cell r="J1481">
            <v>0</v>
          </cell>
          <cell r="K1481">
            <v>0</v>
          </cell>
          <cell r="L1481">
            <v>2003</v>
          </cell>
          <cell r="M1481" t="str">
            <v>No Trade</v>
          </cell>
          <cell r="N1481" t="str">
            <v/>
          </cell>
          <cell r="O1481" t="str">
            <v/>
          </cell>
          <cell r="P1481" t="str">
            <v/>
          </cell>
        </row>
        <row r="1482">
          <cell r="A1482" t="str">
            <v>OH</v>
          </cell>
          <cell r="B1482">
            <v>10</v>
          </cell>
          <cell r="C1482">
            <v>3</v>
          </cell>
          <cell r="D1482" t="str">
            <v>C</v>
          </cell>
          <cell r="E1482">
            <v>0.7</v>
          </cell>
          <cell r="F1482">
            <v>37889</v>
          </cell>
          <cell r="G1482">
            <v>6.6900000000000001E-2</v>
          </cell>
          <cell r="H1482">
            <v>0.06</v>
          </cell>
          <cell r="I1482" t="str">
            <v>6          0   .</v>
          </cell>
          <cell r="J1482">
            <v>0</v>
          </cell>
          <cell r="K1482">
            <v>0</v>
          </cell>
          <cell r="L1482">
            <v>2003</v>
          </cell>
          <cell r="M1482" t="str">
            <v>No Trade</v>
          </cell>
          <cell r="N1482" t="str">
            <v/>
          </cell>
          <cell r="O1482" t="str">
            <v/>
          </cell>
          <cell r="P1482" t="str">
            <v/>
          </cell>
        </row>
        <row r="1483">
          <cell r="A1483" t="str">
            <v>OH</v>
          </cell>
          <cell r="B1483">
            <v>10</v>
          </cell>
          <cell r="C1483">
            <v>3</v>
          </cell>
          <cell r="D1483" t="str">
            <v>P</v>
          </cell>
          <cell r="E1483">
            <v>0.7</v>
          </cell>
          <cell r="F1483">
            <v>37889</v>
          </cell>
          <cell r="G1483">
            <v>0</v>
          </cell>
          <cell r="H1483">
            <v>0</v>
          </cell>
          <cell r="I1483" t="str">
            <v>0          0   .</v>
          </cell>
          <cell r="J1483">
            <v>0</v>
          </cell>
          <cell r="K1483">
            <v>0</v>
          </cell>
          <cell r="L1483">
            <v>2003</v>
          </cell>
          <cell r="M1483" t="str">
            <v>No Trade</v>
          </cell>
          <cell r="N1483" t="str">
            <v/>
          </cell>
          <cell r="O1483" t="str">
            <v/>
          </cell>
          <cell r="P1483" t="str">
            <v/>
          </cell>
        </row>
        <row r="1484">
          <cell r="A1484" t="str">
            <v>OH</v>
          </cell>
          <cell r="B1484">
            <v>10</v>
          </cell>
          <cell r="C1484">
            <v>3</v>
          </cell>
          <cell r="D1484" t="str">
            <v>C</v>
          </cell>
          <cell r="E1484">
            <v>0.78</v>
          </cell>
          <cell r="F1484">
            <v>37889</v>
          </cell>
          <cell r="G1484">
            <v>4.19E-2</v>
          </cell>
          <cell r="H1484">
            <v>4.2000000000000003E-2</v>
          </cell>
          <cell r="I1484" t="str">
            <v>8          0   .</v>
          </cell>
          <cell r="J1484">
            <v>0</v>
          </cell>
          <cell r="K1484">
            <v>0</v>
          </cell>
          <cell r="L1484">
            <v>2003</v>
          </cell>
          <cell r="M1484" t="str">
            <v>No Trade</v>
          </cell>
          <cell r="N1484" t="str">
            <v/>
          </cell>
          <cell r="O1484" t="str">
            <v/>
          </cell>
          <cell r="P1484" t="str">
            <v/>
          </cell>
        </row>
        <row r="1485">
          <cell r="A1485" t="str">
            <v>OH</v>
          </cell>
          <cell r="B1485">
            <v>10</v>
          </cell>
          <cell r="C1485">
            <v>3</v>
          </cell>
          <cell r="D1485" t="str">
            <v>C</v>
          </cell>
          <cell r="E1485">
            <v>0.83</v>
          </cell>
          <cell r="F1485">
            <v>37889</v>
          </cell>
          <cell r="G1485">
            <v>3.2399999999999998E-2</v>
          </cell>
          <cell r="H1485">
            <v>3.2000000000000001E-2</v>
          </cell>
          <cell r="I1485" t="str">
            <v>4          0   .</v>
          </cell>
          <cell r="J1485">
            <v>0</v>
          </cell>
          <cell r="K1485">
            <v>0</v>
          </cell>
          <cell r="L1485">
            <v>2003</v>
          </cell>
          <cell r="M1485" t="str">
            <v>No Trade</v>
          </cell>
          <cell r="N1485" t="str">
            <v/>
          </cell>
          <cell r="O1485" t="str">
            <v/>
          </cell>
          <cell r="P1485" t="str">
            <v/>
          </cell>
        </row>
        <row r="1486">
          <cell r="A1486" t="str">
            <v>OH</v>
          </cell>
          <cell r="B1486">
            <v>10</v>
          </cell>
          <cell r="C1486">
            <v>3</v>
          </cell>
          <cell r="D1486" t="str">
            <v>C</v>
          </cell>
          <cell r="E1486">
            <v>0.85</v>
          </cell>
          <cell r="F1486">
            <v>37889</v>
          </cell>
          <cell r="G1486">
            <v>2.76E-2</v>
          </cell>
          <cell r="H1486">
            <v>2.9000000000000001E-2</v>
          </cell>
          <cell r="I1486" t="str">
            <v>0          0   .</v>
          </cell>
          <cell r="J1486">
            <v>0</v>
          </cell>
          <cell r="K1486">
            <v>0</v>
          </cell>
          <cell r="L1486">
            <v>2003</v>
          </cell>
          <cell r="M1486" t="str">
            <v>No Trade</v>
          </cell>
          <cell r="N1486" t="str">
            <v/>
          </cell>
          <cell r="O1486" t="str">
            <v/>
          </cell>
          <cell r="P1486" t="str">
            <v/>
          </cell>
        </row>
        <row r="1487">
          <cell r="A1487" t="str">
            <v>OH</v>
          </cell>
          <cell r="B1487">
            <v>11</v>
          </cell>
          <cell r="C1487">
            <v>3</v>
          </cell>
          <cell r="D1487" t="str">
            <v>C</v>
          </cell>
          <cell r="E1487">
            <v>0.69</v>
          </cell>
          <cell r="F1487">
            <v>37922</v>
          </cell>
          <cell r="G1487">
            <v>7.6899999999999996E-2</v>
          </cell>
          <cell r="H1487">
            <v>7.0000000000000007E-2</v>
          </cell>
          <cell r="I1487" t="str">
            <v>4          0   .</v>
          </cell>
          <cell r="J1487">
            <v>0</v>
          </cell>
          <cell r="K1487">
            <v>0</v>
          </cell>
          <cell r="L1487">
            <v>2003</v>
          </cell>
          <cell r="M1487" t="str">
            <v>No Trade</v>
          </cell>
          <cell r="N1487" t="str">
            <v/>
          </cell>
          <cell r="O1487" t="str">
            <v/>
          </cell>
          <cell r="P1487" t="str">
            <v/>
          </cell>
        </row>
        <row r="1488">
          <cell r="A1488" t="str">
            <v>OH</v>
          </cell>
          <cell r="B1488">
            <v>11</v>
          </cell>
          <cell r="C1488">
            <v>3</v>
          </cell>
          <cell r="D1488" t="str">
            <v>C</v>
          </cell>
          <cell r="E1488">
            <v>0.7</v>
          </cell>
          <cell r="F1488">
            <v>37922</v>
          </cell>
          <cell r="G1488">
            <v>7.2900000000000006E-2</v>
          </cell>
          <cell r="H1488">
            <v>6.6000000000000003E-2</v>
          </cell>
          <cell r="I1488" t="str">
            <v>6          0   .</v>
          </cell>
          <cell r="J1488">
            <v>0</v>
          </cell>
          <cell r="K1488">
            <v>0</v>
          </cell>
          <cell r="L1488">
            <v>2003</v>
          </cell>
          <cell r="M1488" t="str">
            <v>No Trade</v>
          </cell>
          <cell r="N1488" t="str">
            <v/>
          </cell>
          <cell r="O1488" t="str">
            <v/>
          </cell>
          <cell r="P1488" t="str">
            <v/>
          </cell>
        </row>
        <row r="1489">
          <cell r="A1489" t="str">
            <v>OH</v>
          </cell>
          <cell r="B1489">
            <v>11</v>
          </cell>
          <cell r="C1489">
            <v>3</v>
          </cell>
          <cell r="D1489" t="str">
            <v>C</v>
          </cell>
          <cell r="E1489">
            <v>0.78</v>
          </cell>
          <cell r="F1489">
            <v>37922</v>
          </cell>
          <cell r="G1489">
            <v>4.7300000000000002E-2</v>
          </cell>
          <cell r="H1489">
            <v>4.2000000000000003E-2</v>
          </cell>
          <cell r="I1489" t="str">
            <v>8          0   .</v>
          </cell>
          <cell r="J1489">
            <v>0</v>
          </cell>
          <cell r="K1489">
            <v>0</v>
          </cell>
          <cell r="L1489">
            <v>2003</v>
          </cell>
          <cell r="M1489" t="str">
            <v>No Trade</v>
          </cell>
          <cell r="N1489" t="str">
            <v/>
          </cell>
          <cell r="O1489" t="str">
            <v/>
          </cell>
          <cell r="P1489" t="str">
            <v/>
          </cell>
        </row>
        <row r="1490">
          <cell r="A1490" t="str">
            <v>OH</v>
          </cell>
          <cell r="B1490">
            <v>11</v>
          </cell>
          <cell r="C1490">
            <v>3</v>
          </cell>
          <cell r="D1490" t="str">
            <v>C</v>
          </cell>
          <cell r="E1490">
            <v>0.83</v>
          </cell>
          <cell r="F1490">
            <v>37922</v>
          </cell>
          <cell r="G1490">
            <v>3.5900000000000001E-2</v>
          </cell>
          <cell r="H1490">
            <v>3.2000000000000001E-2</v>
          </cell>
          <cell r="I1490" t="str">
            <v>4          0   .</v>
          </cell>
          <cell r="J1490">
            <v>0</v>
          </cell>
          <cell r="K1490">
            <v>0</v>
          </cell>
          <cell r="L1490">
            <v>2003</v>
          </cell>
          <cell r="M1490" t="str">
            <v>No Trade</v>
          </cell>
          <cell r="N1490" t="str">
            <v/>
          </cell>
          <cell r="O1490" t="str">
            <v/>
          </cell>
          <cell r="P1490" t="str">
            <v/>
          </cell>
        </row>
        <row r="1491">
          <cell r="A1491" t="str">
            <v>OH</v>
          </cell>
          <cell r="B1491">
            <v>11</v>
          </cell>
          <cell r="C1491">
            <v>3</v>
          </cell>
          <cell r="D1491" t="str">
            <v>C</v>
          </cell>
          <cell r="E1491">
            <v>0.85</v>
          </cell>
          <cell r="F1491">
            <v>37922</v>
          </cell>
          <cell r="G1491">
            <v>3.2199999999999999E-2</v>
          </cell>
          <cell r="H1491">
            <v>2.9000000000000001E-2</v>
          </cell>
          <cell r="I1491" t="str">
            <v>0          0   .</v>
          </cell>
          <cell r="J1491">
            <v>0</v>
          </cell>
          <cell r="K1491">
            <v>0</v>
          </cell>
          <cell r="L1491">
            <v>2003</v>
          </cell>
          <cell r="M1491" t="str">
            <v>No Trade</v>
          </cell>
          <cell r="N1491" t="str">
            <v/>
          </cell>
          <cell r="O1491" t="str">
            <v/>
          </cell>
          <cell r="P1491" t="str">
            <v/>
          </cell>
        </row>
        <row r="1492">
          <cell r="A1492" t="str">
            <v>OH</v>
          </cell>
          <cell r="B1492">
            <v>12</v>
          </cell>
          <cell r="C1492">
            <v>3</v>
          </cell>
          <cell r="D1492" t="str">
            <v>C</v>
          </cell>
          <cell r="E1492">
            <v>0.67</v>
          </cell>
          <cell r="F1492">
            <v>37949</v>
          </cell>
          <cell r="G1492">
            <v>8.8400000000000006E-2</v>
          </cell>
          <cell r="H1492">
            <v>8.1000000000000003E-2</v>
          </cell>
          <cell r="I1492" t="str">
            <v>0          0   .</v>
          </cell>
          <cell r="J1492">
            <v>0</v>
          </cell>
          <cell r="K1492">
            <v>0</v>
          </cell>
          <cell r="L1492">
            <v>2003</v>
          </cell>
          <cell r="M1492" t="str">
            <v>No Trade</v>
          </cell>
          <cell r="N1492" t="str">
            <v/>
          </cell>
          <cell r="O1492" t="str">
            <v/>
          </cell>
          <cell r="P1492" t="str">
            <v/>
          </cell>
        </row>
        <row r="1493">
          <cell r="A1493" t="str">
            <v>OH</v>
          </cell>
          <cell r="B1493">
            <v>12</v>
          </cell>
          <cell r="C1493">
            <v>3</v>
          </cell>
          <cell r="D1493" t="str">
            <v>C</v>
          </cell>
          <cell r="E1493">
            <v>0.68</v>
          </cell>
          <cell r="F1493">
            <v>37949</v>
          </cell>
          <cell r="G1493">
            <v>8.3799999999999999E-2</v>
          </cell>
          <cell r="H1493">
            <v>7.5999999999999998E-2</v>
          </cell>
          <cell r="I1493" t="str">
            <v>6          0   .</v>
          </cell>
          <cell r="J1493">
            <v>0</v>
          </cell>
          <cell r="K1493">
            <v>0</v>
          </cell>
          <cell r="L1493">
            <v>2003</v>
          </cell>
          <cell r="M1493" t="str">
            <v>No Trade</v>
          </cell>
          <cell r="N1493" t="str">
            <v/>
          </cell>
          <cell r="O1493" t="str">
            <v/>
          </cell>
          <cell r="P1493" t="str">
            <v/>
          </cell>
        </row>
        <row r="1494">
          <cell r="A1494" t="str">
            <v>OH</v>
          </cell>
          <cell r="B1494">
            <v>12</v>
          </cell>
          <cell r="C1494">
            <v>3</v>
          </cell>
          <cell r="D1494" t="str">
            <v>P</v>
          </cell>
          <cell r="E1494">
            <v>0.68</v>
          </cell>
          <cell r="F1494">
            <v>37949</v>
          </cell>
          <cell r="G1494">
            <v>8.48E-2</v>
          </cell>
          <cell r="H1494">
            <v>8.4000000000000005E-2</v>
          </cell>
          <cell r="I1494" t="str">
            <v>8          0   .</v>
          </cell>
          <cell r="J1494">
            <v>0</v>
          </cell>
          <cell r="K1494">
            <v>0</v>
          </cell>
          <cell r="L1494">
            <v>2003</v>
          </cell>
          <cell r="M1494" t="str">
            <v>No Trade</v>
          </cell>
          <cell r="N1494" t="str">
            <v/>
          </cell>
          <cell r="O1494" t="str">
            <v/>
          </cell>
          <cell r="P1494" t="str">
            <v/>
          </cell>
        </row>
        <row r="1495">
          <cell r="A1495" t="str">
            <v>OH</v>
          </cell>
          <cell r="B1495">
            <v>12</v>
          </cell>
          <cell r="C1495">
            <v>3</v>
          </cell>
          <cell r="D1495" t="str">
            <v>C</v>
          </cell>
          <cell r="E1495">
            <v>0.7</v>
          </cell>
          <cell r="F1495">
            <v>37949</v>
          </cell>
          <cell r="G1495">
            <v>7.5399999999999995E-2</v>
          </cell>
          <cell r="H1495">
            <v>6.8000000000000005E-2</v>
          </cell>
          <cell r="I1495" t="str">
            <v>9          0   .</v>
          </cell>
          <cell r="J1495">
            <v>0</v>
          </cell>
          <cell r="K1495">
            <v>0</v>
          </cell>
          <cell r="L1495">
            <v>2003</v>
          </cell>
          <cell r="M1495" t="str">
            <v>No Trade</v>
          </cell>
          <cell r="N1495" t="str">
            <v/>
          </cell>
          <cell r="O1495" t="str">
            <v/>
          </cell>
          <cell r="P1495" t="str">
            <v/>
          </cell>
        </row>
        <row r="1496">
          <cell r="A1496" t="str">
            <v>OH</v>
          </cell>
          <cell r="B1496">
            <v>12</v>
          </cell>
          <cell r="C1496">
            <v>3</v>
          </cell>
          <cell r="D1496" t="str">
            <v>C</v>
          </cell>
          <cell r="E1496">
            <v>0.74</v>
          </cell>
          <cell r="F1496">
            <v>37949</v>
          </cell>
          <cell r="G1496">
            <v>0</v>
          </cell>
          <cell r="H1496">
            <v>0</v>
          </cell>
          <cell r="I1496" t="str">
            <v>0          0   .</v>
          </cell>
          <cell r="J1496">
            <v>0</v>
          </cell>
          <cell r="K1496">
            <v>0</v>
          </cell>
          <cell r="L1496">
            <v>2003</v>
          </cell>
          <cell r="M1496" t="str">
            <v>No Trade</v>
          </cell>
          <cell r="N1496" t="str">
            <v/>
          </cell>
          <cell r="O1496" t="str">
            <v/>
          </cell>
          <cell r="P1496" t="str">
            <v/>
          </cell>
        </row>
        <row r="1497">
          <cell r="A1497" t="str">
            <v>OH</v>
          </cell>
          <cell r="B1497">
            <v>12</v>
          </cell>
          <cell r="C1497">
            <v>3</v>
          </cell>
          <cell r="D1497" t="str">
            <v>C</v>
          </cell>
          <cell r="E1497">
            <v>0.75</v>
          </cell>
          <cell r="F1497">
            <v>37949</v>
          </cell>
          <cell r="G1497">
            <v>0</v>
          </cell>
          <cell r="H1497">
            <v>0</v>
          </cell>
          <cell r="I1497" t="str">
            <v>0          0   .</v>
          </cell>
          <cell r="J1497">
            <v>0</v>
          </cell>
          <cell r="K1497">
            <v>0</v>
          </cell>
          <cell r="L1497">
            <v>2003</v>
          </cell>
          <cell r="M1497" t="str">
            <v>No Trade</v>
          </cell>
          <cell r="N1497" t="str">
            <v/>
          </cell>
          <cell r="O1497" t="str">
            <v/>
          </cell>
          <cell r="P1497" t="str">
            <v/>
          </cell>
        </row>
        <row r="1498">
          <cell r="A1498" t="str">
            <v>OH</v>
          </cell>
          <cell r="B1498">
            <v>12</v>
          </cell>
          <cell r="C1498">
            <v>3</v>
          </cell>
          <cell r="D1498" t="str">
            <v>C</v>
          </cell>
          <cell r="E1498">
            <v>0.76</v>
          </cell>
          <cell r="F1498">
            <v>37949</v>
          </cell>
          <cell r="G1498">
            <v>0</v>
          </cell>
          <cell r="H1498">
            <v>0</v>
          </cell>
          <cell r="I1498" t="str">
            <v>0          0   .</v>
          </cell>
          <cell r="J1498">
            <v>0</v>
          </cell>
          <cell r="K1498">
            <v>0</v>
          </cell>
          <cell r="L1498">
            <v>2003</v>
          </cell>
          <cell r="M1498" t="str">
            <v>No Trade</v>
          </cell>
          <cell r="N1498" t="str">
            <v/>
          </cell>
          <cell r="O1498" t="str">
            <v/>
          </cell>
          <cell r="P1498" t="str">
            <v/>
          </cell>
        </row>
        <row r="1499">
          <cell r="A1499" t="str">
            <v>OH</v>
          </cell>
          <cell r="B1499">
            <v>12</v>
          </cell>
          <cell r="C1499">
            <v>3</v>
          </cell>
          <cell r="D1499" t="str">
            <v>C</v>
          </cell>
          <cell r="E1499">
            <v>0.77</v>
          </cell>
          <cell r="F1499">
            <v>37949</v>
          </cell>
          <cell r="G1499">
            <v>0</v>
          </cell>
          <cell r="H1499">
            <v>0</v>
          </cell>
          <cell r="I1499" t="str">
            <v>0          0   .</v>
          </cell>
          <cell r="J1499">
            <v>0</v>
          </cell>
          <cell r="K1499">
            <v>0</v>
          </cell>
          <cell r="L1499">
            <v>2003</v>
          </cell>
          <cell r="M1499" t="str">
            <v>No Trade</v>
          </cell>
          <cell r="N1499" t="str">
            <v/>
          </cell>
          <cell r="O1499" t="str">
            <v/>
          </cell>
          <cell r="P1499" t="str">
            <v/>
          </cell>
        </row>
        <row r="1500">
          <cell r="A1500" t="str">
            <v>OH</v>
          </cell>
          <cell r="B1500">
            <v>12</v>
          </cell>
          <cell r="C1500">
            <v>3</v>
          </cell>
          <cell r="D1500" t="str">
            <v>C</v>
          </cell>
          <cell r="E1500">
            <v>0.78</v>
          </cell>
          <cell r="F1500">
            <v>37949</v>
          </cell>
          <cell r="G1500">
            <v>0</v>
          </cell>
          <cell r="H1500">
            <v>0</v>
          </cell>
          <cell r="I1500" t="str">
            <v>0          0   .</v>
          </cell>
          <cell r="J1500">
            <v>0</v>
          </cell>
          <cell r="K1500">
            <v>0</v>
          </cell>
          <cell r="L1500">
            <v>2003</v>
          </cell>
          <cell r="M1500" t="str">
            <v>No Trade</v>
          </cell>
          <cell r="N1500" t="str">
            <v/>
          </cell>
          <cell r="O1500" t="str">
            <v/>
          </cell>
          <cell r="P1500" t="str">
            <v/>
          </cell>
        </row>
        <row r="1501">
          <cell r="A1501" t="str">
            <v>OH</v>
          </cell>
          <cell r="B1501">
            <v>12</v>
          </cell>
          <cell r="C1501">
            <v>3</v>
          </cell>
          <cell r="D1501" t="str">
            <v>C</v>
          </cell>
          <cell r="E1501">
            <v>0.79</v>
          </cell>
          <cell r="F1501">
            <v>37949</v>
          </cell>
          <cell r="G1501">
            <v>0</v>
          </cell>
          <cell r="H1501">
            <v>0</v>
          </cell>
          <cell r="I1501" t="str">
            <v>0          0   .</v>
          </cell>
          <cell r="J1501">
            <v>0</v>
          </cell>
          <cell r="K1501">
            <v>0</v>
          </cell>
          <cell r="L1501">
            <v>2003</v>
          </cell>
          <cell r="M1501" t="str">
            <v>No Trade</v>
          </cell>
          <cell r="N1501" t="str">
            <v/>
          </cell>
          <cell r="O1501" t="str">
            <v/>
          </cell>
          <cell r="P1501" t="str">
            <v/>
          </cell>
        </row>
        <row r="1502">
          <cell r="A1502" t="str">
            <v>OH</v>
          </cell>
          <cell r="B1502">
            <v>12</v>
          </cell>
          <cell r="C1502">
            <v>3</v>
          </cell>
          <cell r="D1502" t="str">
            <v>C</v>
          </cell>
          <cell r="E1502">
            <v>0.8</v>
          </cell>
          <cell r="F1502">
            <v>37949</v>
          </cell>
          <cell r="G1502">
            <v>4.4299999999999999E-2</v>
          </cell>
          <cell r="H1502">
            <v>0.04</v>
          </cell>
          <cell r="I1502" t="str">
            <v>0          0   .</v>
          </cell>
          <cell r="J1502">
            <v>0</v>
          </cell>
          <cell r="K1502">
            <v>0</v>
          </cell>
          <cell r="L1502">
            <v>2003</v>
          </cell>
          <cell r="M1502" t="str">
            <v>No Trade</v>
          </cell>
          <cell r="N1502" t="str">
            <v/>
          </cell>
          <cell r="O1502" t="str">
            <v/>
          </cell>
          <cell r="P1502" t="str">
            <v/>
          </cell>
        </row>
        <row r="1503">
          <cell r="A1503" t="str">
            <v>OH</v>
          </cell>
          <cell r="B1503">
            <v>12</v>
          </cell>
          <cell r="C1503">
            <v>3</v>
          </cell>
          <cell r="D1503" t="str">
            <v>C</v>
          </cell>
          <cell r="E1503">
            <v>0.81</v>
          </cell>
          <cell r="F1503">
            <v>37949</v>
          </cell>
          <cell r="G1503">
            <v>0</v>
          </cell>
          <cell r="H1503">
            <v>0</v>
          </cell>
          <cell r="I1503" t="str">
            <v>0          0   .</v>
          </cell>
          <cell r="J1503">
            <v>0</v>
          </cell>
          <cell r="K1503">
            <v>0</v>
          </cell>
          <cell r="L1503">
            <v>2003</v>
          </cell>
          <cell r="M1503" t="str">
            <v>No Trade</v>
          </cell>
          <cell r="N1503" t="str">
            <v/>
          </cell>
          <cell r="O1503" t="str">
            <v/>
          </cell>
          <cell r="P1503" t="str">
            <v/>
          </cell>
        </row>
        <row r="1504">
          <cell r="A1504" t="str">
            <v>OH</v>
          </cell>
          <cell r="B1504">
            <v>12</v>
          </cell>
          <cell r="C1504">
            <v>3</v>
          </cell>
          <cell r="D1504" t="str">
            <v>C</v>
          </cell>
          <cell r="E1504">
            <v>0.82</v>
          </cell>
          <cell r="F1504">
            <v>37949</v>
          </cell>
          <cell r="G1504">
            <v>0</v>
          </cell>
          <cell r="H1504">
            <v>0</v>
          </cell>
          <cell r="I1504" t="str">
            <v>0          0   .</v>
          </cell>
          <cell r="J1504">
            <v>0</v>
          </cell>
          <cell r="K1504">
            <v>0</v>
          </cell>
          <cell r="L1504">
            <v>2003</v>
          </cell>
          <cell r="M1504" t="str">
            <v>No Trade</v>
          </cell>
          <cell r="N1504" t="str">
            <v/>
          </cell>
          <cell r="O1504" t="str">
            <v/>
          </cell>
          <cell r="P1504" t="str">
            <v/>
          </cell>
        </row>
        <row r="1505">
          <cell r="A1505" t="str">
            <v>OH</v>
          </cell>
          <cell r="B1505">
            <v>12</v>
          </cell>
          <cell r="C1505">
            <v>3</v>
          </cell>
          <cell r="D1505" t="str">
            <v>C</v>
          </cell>
          <cell r="E1505">
            <v>0.83</v>
          </cell>
          <cell r="F1505">
            <v>37949</v>
          </cell>
          <cell r="G1505">
            <v>0</v>
          </cell>
          <cell r="H1505">
            <v>0</v>
          </cell>
          <cell r="I1505" t="str">
            <v>0          0   .</v>
          </cell>
          <cell r="J1505">
            <v>0</v>
          </cell>
          <cell r="K1505">
            <v>0</v>
          </cell>
          <cell r="L1505">
            <v>2003</v>
          </cell>
          <cell r="M1505" t="str">
            <v>No Trade</v>
          </cell>
          <cell r="N1505" t="str">
            <v/>
          </cell>
          <cell r="O1505" t="str">
            <v/>
          </cell>
          <cell r="P1505" t="str">
            <v/>
          </cell>
        </row>
        <row r="1506">
          <cell r="A1506" t="str">
            <v>OH</v>
          </cell>
          <cell r="B1506">
            <v>12</v>
          </cell>
          <cell r="C1506">
            <v>3</v>
          </cell>
          <cell r="D1506" t="str">
            <v>C</v>
          </cell>
          <cell r="E1506">
            <v>0.84</v>
          </cell>
          <cell r="F1506">
            <v>37949</v>
          </cell>
          <cell r="G1506">
            <v>0</v>
          </cell>
          <cell r="H1506">
            <v>0</v>
          </cell>
          <cell r="I1506" t="str">
            <v>0          0   .</v>
          </cell>
          <cell r="J1506">
            <v>0</v>
          </cell>
          <cell r="K1506">
            <v>0</v>
          </cell>
          <cell r="L1506">
            <v>2003</v>
          </cell>
          <cell r="M1506" t="str">
            <v>No Trade</v>
          </cell>
          <cell r="N1506" t="str">
            <v/>
          </cell>
          <cell r="O1506" t="str">
            <v/>
          </cell>
          <cell r="P1506" t="str">
            <v/>
          </cell>
        </row>
        <row r="1507">
          <cell r="A1507" t="str">
            <v>OH</v>
          </cell>
          <cell r="B1507">
            <v>12</v>
          </cell>
          <cell r="C1507">
            <v>3</v>
          </cell>
          <cell r="D1507" t="str">
            <v>C</v>
          </cell>
          <cell r="E1507">
            <v>0.85</v>
          </cell>
          <cell r="F1507">
            <v>37949</v>
          </cell>
          <cell r="G1507">
            <v>3.39E-2</v>
          </cell>
          <cell r="H1507">
            <v>0.03</v>
          </cell>
          <cell r="I1507" t="str">
            <v>4          0   .</v>
          </cell>
          <cell r="J1507">
            <v>0</v>
          </cell>
          <cell r="K1507">
            <v>0</v>
          </cell>
          <cell r="L1507">
            <v>2003</v>
          </cell>
          <cell r="M1507" t="str">
            <v>No Trade</v>
          </cell>
          <cell r="N1507" t="str">
            <v/>
          </cell>
          <cell r="O1507" t="str">
            <v/>
          </cell>
          <cell r="P1507" t="str">
            <v/>
          </cell>
        </row>
        <row r="1508">
          <cell r="A1508" t="str">
            <v>OH</v>
          </cell>
          <cell r="B1508">
            <v>12</v>
          </cell>
          <cell r="C1508">
            <v>3</v>
          </cell>
          <cell r="D1508" t="str">
            <v>C</v>
          </cell>
          <cell r="E1508">
            <v>0.86</v>
          </cell>
          <cell r="F1508">
            <v>37949</v>
          </cell>
          <cell r="G1508">
            <v>0</v>
          </cell>
          <cell r="H1508">
            <v>0</v>
          </cell>
          <cell r="I1508" t="str">
            <v>0          0   .</v>
          </cell>
          <cell r="J1508">
            <v>0</v>
          </cell>
          <cell r="K1508">
            <v>0</v>
          </cell>
          <cell r="L1508">
            <v>2003</v>
          </cell>
          <cell r="M1508" t="str">
            <v>No Trade</v>
          </cell>
          <cell r="N1508" t="str">
            <v/>
          </cell>
          <cell r="O1508" t="str">
            <v/>
          </cell>
          <cell r="P1508" t="str">
            <v/>
          </cell>
        </row>
        <row r="1509">
          <cell r="A1509" t="str">
            <v>OH</v>
          </cell>
          <cell r="B1509">
            <v>12</v>
          </cell>
          <cell r="C1509">
            <v>3</v>
          </cell>
          <cell r="D1509" t="str">
            <v>C</v>
          </cell>
          <cell r="E1509">
            <v>0.87</v>
          </cell>
          <cell r="F1509">
            <v>37949</v>
          </cell>
          <cell r="G1509">
            <v>0</v>
          </cell>
          <cell r="H1509">
            <v>0</v>
          </cell>
          <cell r="I1509" t="str">
            <v>0          0   .</v>
          </cell>
          <cell r="J1509">
            <v>0</v>
          </cell>
          <cell r="K1509">
            <v>0</v>
          </cell>
          <cell r="L1509">
            <v>2003</v>
          </cell>
          <cell r="M1509" t="str">
            <v>No Trade</v>
          </cell>
          <cell r="N1509" t="str">
            <v/>
          </cell>
          <cell r="O1509" t="str">
            <v/>
          </cell>
          <cell r="P1509" t="str">
            <v/>
          </cell>
        </row>
        <row r="1510">
          <cell r="A1510" t="str">
            <v>OH</v>
          </cell>
          <cell r="B1510">
            <v>12</v>
          </cell>
          <cell r="C1510">
            <v>3</v>
          </cell>
          <cell r="D1510" t="str">
            <v>C</v>
          </cell>
          <cell r="E1510">
            <v>0.88</v>
          </cell>
          <cell r="F1510">
            <v>37949</v>
          </cell>
          <cell r="G1510">
            <v>0</v>
          </cell>
          <cell r="H1510">
            <v>0</v>
          </cell>
          <cell r="I1510" t="str">
            <v>0          0   .</v>
          </cell>
          <cell r="J1510">
            <v>0</v>
          </cell>
          <cell r="K1510">
            <v>0</v>
          </cell>
          <cell r="L1510">
            <v>2003</v>
          </cell>
          <cell r="M1510" t="str">
            <v>No Trade</v>
          </cell>
          <cell r="N1510" t="str">
            <v/>
          </cell>
          <cell r="O1510" t="str">
            <v/>
          </cell>
          <cell r="P1510" t="str">
            <v/>
          </cell>
        </row>
        <row r="1511">
          <cell r="A1511" t="str">
            <v>OH</v>
          </cell>
          <cell r="B1511">
            <v>12</v>
          </cell>
          <cell r="C1511">
            <v>3</v>
          </cell>
          <cell r="D1511" t="str">
            <v>C</v>
          </cell>
          <cell r="E1511">
            <v>0.89</v>
          </cell>
          <cell r="F1511">
            <v>37949</v>
          </cell>
          <cell r="G1511">
            <v>0</v>
          </cell>
          <cell r="H1511">
            <v>0</v>
          </cell>
          <cell r="I1511" t="str">
            <v>0          0   .</v>
          </cell>
          <cell r="J1511">
            <v>0</v>
          </cell>
          <cell r="K1511">
            <v>0</v>
          </cell>
          <cell r="L1511">
            <v>2003</v>
          </cell>
          <cell r="M1511" t="str">
            <v>No Trade</v>
          </cell>
          <cell r="N1511" t="str">
            <v/>
          </cell>
          <cell r="O1511" t="str">
            <v/>
          </cell>
          <cell r="P1511" t="str">
            <v/>
          </cell>
        </row>
        <row r="1512">
          <cell r="A1512" t="str">
            <v>OH</v>
          </cell>
          <cell r="B1512">
            <v>12</v>
          </cell>
          <cell r="C1512">
            <v>3</v>
          </cell>
          <cell r="D1512" t="str">
            <v>C</v>
          </cell>
          <cell r="E1512">
            <v>0.9</v>
          </cell>
          <cell r="F1512">
            <v>37949</v>
          </cell>
          <cell r="G1512">
            <v>0</v>
          </cell>
          <cell r="H1512">
            <v>0</v>
          </cell>
          <cell r="I1512" t="str">
            <v>0          0   .</v>
          </cell>
          <cell r="J1512">
            <v>0</v>
          </cell>
          <cell r="K1512">
            <v>0</v>
          </cell>
          <cell r="L1512">
            <v>2003</v>
          </cell>
          <cell r="M1512" t="str">
            <v>No Trade</v>
          </cell>
          <cell r="N1512" t="str">
            <v/>
          </cell>
          <cell r="O1512" t="str">
            <v/>
          </cell>
          <cell r="P1512" t="str">
            <v/>
          </cell>
        </row>
        <row r="1513">
          <cell r="A1513" t="str">
            <v>OH</v>
          </cell>
          <cell r="B1513">
            <v>12</v>
          </cell>
          <cell r="C1513">
            <v>3</v>
          </cell>
          <cell r="D1513" t="str">
            <v>C</v>
          </cell>
          <cell r="E1513">
            <v>0.91</v>
          </cell>
          <cell r="F1513">
            <v>37949</v>
          </cell>
          <cell r="G1513">
            <v>0</v>
          </cell>
          <cell r="H1513">
            <v>0</v>
          </cell>
          <cell r="I1513" t="str">
            <v>0          0   .</v>
          </cell>
          <cell r="J1513">
            <v>0</v>
          </cell>
          <cell r="K1513">
            <v>0</v>
          </cell>
          <cell r="L1513">
            <v>2003</v>
          </cell>
          <cell r="M1513" t="str">
            <v>No Trade</v>
          </cell>
          <cell r="N1513" t="str">
            <v/>
          </cell>
          <cell r="O1513" t="str">
            <v/>
          </cell>
          <cell r="P1513" t="str">
            <v/>
          </cell>
        </row>
        <row r="1514">
          <cell r="A1514" t="str">
            <v>ON</v>
          </cell>
          <cell r="B1514">
            <v>1</v>
          </cell>
          <cell r="C1514">
            <v>3</v>
          </cell>
          <cell r="D1514" t="str">
            <v>C</v>
          </cell>
          <cell r="E1514">
            <v>0.5</v>
          </cell>
          <cell r="F1514">
            <v>37616</v>
          </cell>
          <cell r="G1514">
            <v>0</v>
          </cell>
          <cell r="H1514">
            <v>0</v>
          </cell>
          <cell r="I1514" t="str">
            <v>0          0</v>
          </cell>
          <cell r="J1514">
            <v>0</v>
          </cell>
          <cell r="K1514">
            <v>0</v>
          </cell>
          <cell r="L1514">
            <v>2003</v>
          </cell>
          <cell r="M1514" t="str">
            <v>No Trade</v>
          </cell>
          <cell r="N1514" t="str">
            <v/>
          </cell>
          <cell r="O1514" t="str">
            <v/>
          </cell>
          <cell r="P1514" t="str">
            <v/>
          </cell>
        </row>
        <row r="1515">
          <cell r="A1515" t="str">
            <v>ON</v>
          </cell>
          <cell r="B1515">
            <v>1</v>
          </cell>
          <cell r="C1515">
            <v>3</v>
          </cell>
          <cell r="D1515" t="str">
            <v>P</v>
          </cell>
          <cell r="E1515">
            <v>0.75</v>
          </cell>
          <cell r="F1515">
            <v>37616</v>
          </cell>
          <cell r="G1515">
            <v>0</v>
          </cell>
          <cell r="H1515">
            <v>0</v>
          </cell>
          <cell r="I1515" t="str">
            <v>0          0</v>
          </cell>
          <cell r="J1515">
            <v>0</v>
          </cell>
          <cell r="K1515">
            <v>0</v>
          </cell>
          <cell r="L1515">
            <v>2003</v>
          </cell>
          <cell r="M1515" t="str">
            <v>No Trade</v>
          </cell>
          <cell r="N1515" t="str">
            <v/>
          </cell>
          <cell r="O1515" t="str">
            <v/>
          </cell>
          <cell r="P1515" t="str">
            <v/>
          </cell>
        </row>
        <row r="1516">
          <cell r="A1516" t="str">
            <v>ON</v>
          </cell>
          <cell r="B1516">
            <v>1</v>
          </cell>
          <cell r="C1516">
            <v>3</v>
          </cell>
          <cell r="D1516" t="str">
            <v>C</v>
          </cell>
          <cell r="E1516">
            <v>1</v>
          </cell>
          <cell r="F1516">
            <v>37616</v>
          </cell>
          <cell r="G1516">
            <v>2.9929999999999999</v>
          </cell>
          <cell r="H1516">
            <v>2.99</v>
          </cell>
          <cell r="I1516" t="str">
            <v>3          0</v>
          </cell>
          <cell r="J1516">
            <v>0</v>
          </cell>
          <cell r="K1516">
            <v>0</v>
          </cell>
          <cell r="L1516">
            <v>2003</v>
          </cell>
          <cell r="M1516" t="str">
            <v>No Trade</v>
          </cell>
          <cell r="N1516" t="str">
            <v>NG13</v>
          </cell>
          <cell r="O1516">
            <v>41.87</v>
          </cell>
          <cell r="P1516">
            <v>1</v>
          </cell>
        </row>
        <row r="1517">
          <cell r="A1517" t="str">
            <v>ON</v>
          </cell>
          <cell r="B1517">
            <v>1</v>
          </cell>
          <cell r="C1517">
            <v>3</v>
          </cell>
          <cell r="D1517" t="str">
            <v>P</v>
          </cell>
          <cell r="E1517">
            <v>1</v>
          </cell>
          <cell r="F1517">
            <v>37616</v>
          </cell>
          <cell r="G1517">
            <v>1E-3</v>
          </cell>
          <cell r="H1517">
            <v>0</v>
          </cell>
          <cell r="I1517" t="str">
            <v>1          0</v>
          </cell>
          <cell r="J1517">
            <v>0</v>
          </cell>
          <cell r="K1517">
            <v>0</v>
          </cell>
          <cell r="L1517">
            <v>2003</v>
          </cell>
          <cell r="M1517">
            <v>4.8809821058926426</v>
          </cell>
          <cell r="N1517" t="str">
            <v>NG13</v>
          </cell>
          <cell r="O1517">
            <v>41.87</v>
          </cell>
          <cell r="P1517">
            <v>2</v>
          </cell>
        </row>
        <row r="1518">
          <cell r="A1518" t="str">
            <v>ON</v>
          </cell>
          <cell r="B1518">
            <v>1</v>
          </cell>
          <cell r="C1518">
            <v>3</v>
          </cell>
          <cell r="D1518" t="str">
            <v>C</v>
          </cell>
          <cell r="E1518">
            <v>1.2</v>
          </cell>
          <cell r="F1518">
            <v>37616</v>
          </cell>
          <cell r="G1518">
            <v>3.0510000000000002</v>
          </cell>
          <cell r="H1518">
            <v>3.05</v>
          </cell>
          <cell r="I1518" t="str">
            <v>1          0</v>
          </cell>
          <cell r="J1518">
            <v>0</v>
          </cell>
          <cell r="K1518">
            <v>0</v>
          </cell>
          <cell r="L1518">
            <v>2003</v>
          </cell>
          <cell r="M1518" t="str">
            <v>No Trade</v>
          </cell>
          <cell r="N1518" t="str">
            <v>NG13</v>
          </cell>
          <cell r="O1518">
            <v>41.87</v>
          </cell>
          <cell r="P1518">
            <v>1</v>
          </cell>
        </row>
        <row r="1519">
          <cell r="A1519" t="str">
            <v>ON</v>
          </cell>
          <cell r="B1519">
            <v>1</v>
          </cell>
          <cell r="C1519">
            <v>3</v>
          </cell>
          <cell r="D1519" t="str">
            <v>P</v>
          </cell>
          <cell r="E1519">
            <v>1.2</v>
          </cell>
          <cell r="F1519">
            <v>37616</v>
          </cell>
          <cell r="G1519">
            <v>1E-3</v>
          </cell>
          <cell r="H1519">
            <v>0</v>
          </cell>
          <cell r="I1519" t="str">
            <v>1          0</v>
          </cell>
          <cell r="J1519">
            <v>0</v>
          </cell>
          <cell r="K1519">
            <v>0</v>
          </cell>
          <cell r="L1519">
            <v>2003</v>
          </cell>
          <cell r="M1519">
            <v>4.6231518219350516</v>
          </cell>
          <cell r="N1519" t="str">
            <v>NG13</v>
          </cell>
          <cell r="O1519">
            <v>41.87</v>
          </cell>
          <cell r="P1519">
            <v>2</v>
          </cell>
        </row>
        <row r="1520">
          <cell r="A1520" t="str">
            <v>ON</v>
          </cell>
          <cell r="B1520">
            <v>1</v>
          </cell>
          <cell r="C1520">
            <v>3</v>
          </cell>
          <cell r="D1520" t="str">
            <v>C</v>
          </cell>
          <cell r="E1520">
            <v>1.3</v>
          </cell>
          <cell r="F1520">
            <v>37616</v>
          </cell>
          <cell r="G1520">
            <v>2.988</v>
          </cell>
          <cell r="H1520">
            <v>2.98</v>
          </cell>
          <cell r="I1520" t="str">
            <v>8          0</v>
          </cell>
          <cell r="J1520">
            <v>0</v>
          </cell>
          <cell r="K1520">
            <v>0</v>
          </cell>
          <cell r="L1520">
            <v>2003</v>
          </cell>
          <cell r="M1520" t="str">
            <v>No Trade</v>
          </cell>
          <cell r="N1520" t="str">
            <v>NG13</v>
          </cell>
          <cell r="O1520">
            <v>41.87</v>
          </cell>
          <cell r="P1520">
            <v>1</v>
          </cell>
        </row>
        <row r="1521">
          <cell r="A1521" t="str">
            <v>ON</v>
          </cell>
          <cell r="B1521">
            <v>1</v>
          </cell>
          <cell r="C1521">
            <v>3</v>
          </cell>
          <cell r="D1521" t="str">
            <v>P</v>
          </cell>
          <cell r="E1521">
            <v>1.3</v>
          </cell>
          <cell r="F1521">
            <v>37616</v>
          </cell>
          <cell r="G1521">
            <v>1E-3</v>
          </cell>
          <cell r="H1521">
            <v>0</v>
          </cell>
          <cell r="I1521" t="str">
            <v>1          0</v>
          </cell>
          <cell r="J1521">
            <v>0</v>
          </cell>
          <cell r="K1521">
            <v>0</v>
          </cell>
          <cell r="L1521">
            <v>2003</v>
          </cell>
          <cell r="M1521">
            <v>4.5110416225147398</v>
          </cell>
          <cell r="N1521" t="str">
            <v>NG13</v>
          </cell>
          <cell r="O1521">
            <v>41.87</v>
          </cell>
          <cell r="P1521">
            <v>2</v>
          </cell>
        </row>
        <row r="1522">
          <cell r="A1522" t="str">
            <v>ON</v>
          </cell>
          <cell r="B1522">
            <v>1</v>
          </cell>
          <cell r="C1522">
            <v>3</v>
          </cell>
          <cell r="D1522" t="str">
            <v>C</v>
          </cell>
          <cell r="E1522">
            <v>1.5</v>
          </cell>
          <cell r="F1522">
            <v>37616</v>
          </cell>
          <cell r="G1522">
            <v>2.8519999999999999</v>
          </cell>
          <cell r="H1522">
            <v>2.85</v>
          </cell>
          <cell r="I1522" t="str">
            <v>2          0</v>
          </cell>
          <cell r="J1522">
            <v>0</v>
          </cell>
          <cell r="K1522">
            <v>0</v>
          </cell>
          <cell r="L1522">
            <v>2003</v>
          </cell>
          <cell r="M1522" t="str">
            <v>No Trade</v>
          </cell>
          <cell r="N1522" t="str">
            <v>NG13</v>
          </cell>
          <cell r="O1522">
            <v>41.87</v>
          </cell>
          <cell r="P1522">
            <v>1</v>
          </cell>
        </row>
        <row r="1523">
          <cell r="A1523" t="str">
            <v>ON</v>
          </cell>
          <cell r="B1523">
            <v>1</v>
          </cell>
          <cell r="C1523">
            <v>3</v>
          </cell>
          <cell r="D1523" t="str">
            <v>P</v>
          </cell>
          <cell r="E1523">
            <v>1.5</v>
          </cell>
          <cell r="F1523">
            <v>37616</v>
          </cell>
          <cell r="G1523">
            <v>1E-3</v>
          </cell>
          <cell r="H1523">
            <v>0</v>
          </cell>
          <cell r="I1523" t="str">
            <v>1          0</v>
          </cell>
          <cell r="J1523">
            <v>0</v>
          </cell>
          <cell r="K1523">
            <v>0</v>
          </cell>
          <cell r="L1523">
            <v>2003</v>
          </cell>
          <cell r="M1523">
            <v>4.3121901105497065</v>
          </cell>
          <cell r="N1523" t="str">
            <v>NG13</v>
          </cell>
          <cell r="O1523">
            <v>41.87</v>
          </cell>
          <cell r="P1523">
            <v>2</v>
          </cell>
        </row>
        <row r="1524">
          <cell r="A1524" t="str">
            <v>ON</v>
          </cell>
          <cell r="B1524">
            <v>1</v>
          </cell>
          <cell r="C1524">
            <v>3</v>
          </cell>
          <cell r="D1524" t="str">
            <v>P</v>
          </cell>
          <cell r="E1524">
            <v>1.75</v>
          </cell>
          <cell r="F1524">
            <v>37616</v>
          </cell>
          <cell r="G1524">
            <v>1E-3</v>
          </cell>
          <cell r="H1524">
            <v>0</v>
          </cell>
          <cell r="I1524" t="str">
            <v>1          0</v>
          </cell>
          <cell r="J1524">
            <v>0</v>
          </cell>
          <cell r="K1524">
            <v>0</v>
          </cell>
          <cell r="L1524">
            <v>2003</v>
          </cell>
          <cell r="M1524">
            <v>4.1001656019772703</v>
          </cell>
          <cell r="N1524" t="str">
            <v>NG13</v>
          </cell>
          <cell r="O1524">
            <v>41.87</v>
          </cell>
          <cell r="P1524">
            <v>2</v>
          </cell>
        </row>
        <row r="1525">
          <cell r="A1525" t="str">
            <v>ON</v>
          </cell>
          <cell r="B1525">
            <v>1</v>
          </cell>
          <cell r="C1525">
            <v>3</v>
          </cell>
          <cell r="D1525" t="str">
            <v>C</v>
          </cell>
          <cell r="E1525">
            <v>2</v>
          </cell>
          <cell r="F1525">
            <v>37616</v>
          </cell>
          <cell r="G1525">
            <v>2.4060000000000001</v>
          </cell>
          <cell r="H1525">
            <v>2.29</v>
          </cell>
          <cell r="I1525" t="str">
            <v>8          0</v>
          </cell>
          <cell r="J1525">
            <v>0</v>
          </cell>
          <cell r="K1525">
            <v>0</v>
          </cell>
          <cell r="L1525">
            <v>2003</v>
          </cell>
          <cell r="M1525" t="str">
            <v>No Trade</v>
          </cell>
          <cell r="N1525" t="str">
            <v>NG13</v>
          </cell>
          <cell r="O1525">
            <v>41.87</v>
          </cell>
          <cell r="P1525">
            <v>1</v>
          </cell>
        </row>
        <row r="1526">
          <cell r="A1526" t="str">
            <v>ON</v>
          </cell>
          <cell r="B1526">
            <v>1</v>
          </cell>
          <cell r="C1526">
            <v>3</v>
          </cell>
          <cell r="D1526" t="str">
            <v>P</v>
          </cell>
          <cell r="E1526">
            <v>2</v>
          </cell>
          <cell r="F1526">
            <v>37616</v>
          </cell>
          <cell r="G1526">
            <v>1E-3</v>
          </cell>
          <cell r="H1526">
            <v>0</v>
          </cell>
          <cell r="I1526" t="str">
            <v>1          0</v>
          </cell>
          <cell r="J1526">
            <v>0</v>
          </cell>
          <cell r="K1526">
            <v>0</v>
          </cell>
          <cell r="L1526">
            <v>2003</v>
          </cell>
          <cell r="M1526">
            <v>3.9182512530439229</v>
          </cell>
          <cell r="N1526" t="str">
            <v>NG13</v>
          </cell>
          <cell r="O1526">
            <v>41.87</v>
          </cell>
          <cell r="P1526">
            <v>2</v>
          </cell>
        </row>
        <row r="1527">
          <cell r="A1527" t="str">
            <v>ON</v>
          </cell>
          <cell r="B1527">
            <v>1</v>
          </cell>
          <cell r="C1527">
            <v>3</v>
          </cell>
          <cell r="D1527" t="str">
            <v>C</v>
          </cell>
          <cell r="E1527">
            <v>2.0499999999999998</v>
          </cell>
          <cell r="F1527">
            <v>37616</v>
          </cell>
          <cell r="G1527">
            <v>1.026</v>
          </cell>
          <cell r="H1527">
            <v>1.02</v>
          </cell>
          <cell r="I1527" t="str">
            <v>6          0</v>
          </cell>
          <cell r="J1527">
            <v>0</v>
          </cell>
          <cell r="K1527">
            <v>0</v>
          </cell>
          <cell r="L1527">
            <v>2003</v>
          </cell>
          <cell r="M1527" t="str">
            <v>No Trade</v>
          </cell>
          <cell r="N1527" t="str">
            <v>NG13</v>
          </cell>
          <cell r="O1527">
            <v>41.87</v>
          </cell>
          <cell r="P1527">
            <v>1</v>
          </cell>
        </row>
        <row r="1528">
          <cell r="A1528" t="str">
            <v>ON</v>
          </cell>
          <cell r="B1528">
            <v>1</v>
          </cell>
          <cell r="C1528">
            <v>3</v>
          </cell>
          <cell r="D1528" t="str">
            <v>P</v>
          </cell>
          <cell r="E1528">
            <v>2.0499999999999998</v>
          </cell>
          <cell r="F1528">
            <v>37616</v>
          </cell>
          <cell r="G1528">
            <v>0</v>
          </cell>
          <cell r="H1528">
            <v>0</v>
          </cell>
          <cell r="I1528" t="str">
            <v>0          0</v>
          </cell>
          <cell r="J1528">
            <v>0</v>
          </cell>
          <cell r="K1528">
            <v>0</v>
          </cell>
          <cell r="L1528">
            <v>2003</v>
          </cell>
          <cell r="M1528" t="str">
            <v>No Trade</v>
          </cell>
          <cell r="N1528" t="str">
            <v/>
          </cell>
          <cell r="O1528" t="str">
            <v/>
          </cell>
          <cell r="P1528" t="str">
            <v/>
          </cell>
        </row>
        <row r="1529">
          <cell r="A1529" t="str">
            <v>ON</v>
          </cell>
          <cell r="B1529">
            <v>1</v>
          </cell>
          <cell r="C1529">
            <v>3</v>
          </cell>
          <cell r="D1529" t="str">
            <v>P</v>
          </cell>
          <cell r="E1529">
            <v>2.1</v>
          </cell>
          <cell r="F1529">
            <v>37616</v>
          </cell>
          <cell r="G1529">
            <v>1E-3</v>
          </cell>
          <cell r="H1529">
            <v>0</v>
          </cell>
          <cell r="I1529" t="str">
            <v>1          0</v>
          </cell>
          <cell r="J1529">
            <v>0</v>
          </cell>
          <cell r="K1529">
            <v>0</v>
          </cell>
          <cell r="L1529">
            <v>2003</v>
          </cell>
          <cell r="M1529">
            <v>3.8521717497652608</v>
          </cell>
          <cell r="N1529" t="str">
            <v>NG13</v>
          </cell>
          <cell r="O1529">
            <v>41.87</v>
          </cell>
          <cell r="P1529">
            <v>2</v>
          </cell>
        </row>
        <row r="1530">
          <cell r="A1530" t="str">
            <v>ON</v>
          </cell>
          <cell r="B1530">
            <v>1</v>
          </cell>
          <cell r="C1530">
            <v>3</v>
          </cell>
          <cell r="D1530" t="str">
            <v>P</v>
          </cell>
          <cell r="E1530">
            <v>2.15</v>
          </cell>
          <cell r="F1530">
            <v>37616</v>
          </cell>
          <cell r="G1530">
            <v>0</v>
          </cell>
          <cell r="H1530">
            <v>0</v>
          </cell>
          <cell r="I1530" t="str">
            <v>0          0</v>
          </cell>
          <cell r="J1530">
            <v>0</v>
          </cell>
          <cell r="K1530">
            <v>0</v>
          </cell>
          <cell r="L1530">
            <v>2003</v>
          </cell>
          <cell r="M1530" t="str">
            <v>No Trade</v>
          </cell>
          <cell r="N1530" t="str">
            <v/>
          </cell>
          <cell r="O1530" t="str">
            <v/>
          </cell>
          <cell r="P1530" t="str">
            <v/>
          </cell>
        </row>
        <row r="1531">
          <cell r="A1531" t="str">
            <v>ON</v>
          </cell>
          <cell r="B1531">
            <v>1</v>
          </cell>
          <cell r="C1531">
            <v>3</v>
          </cell>
          <cell r="D1531" t="str">
            <v>P</v>
          </cell>
          <cell r="E1531">
            <v>2.2000000000000002</v>
          </cell>
          <cell r="F1531">
            <v>37616</v>
          </cell>
          <cell r="G1531">
            <v>1E-3</v>
          </cell>
          <cell r="H1531">
            <v>0</v>
          </cell>
          <cell r="I1531" t="str">
            <v>1          0</v>
          </cell>
          <cell r="J1531">
            <v>0</v>
          </cell>
          <cell r="K1531">
            <v>0</v>
          </cell>
          <cell r="L1531">
            <v>2003</v>
          </cell>
          <cell r="M1531">
            <v>3.7893585049957639</v>
          </cell>
          <cell r="N1531" t="str">
            <v>NG13</v>
          </cell>
          <cell r="O1531">
            <v>41.87</v>
          </cell>
          <cell r="P1531">
            <v>2</v>
          </cell>
        </row>
        <row r="1532">
          <cell r="A1532" t="str">
            <v>ON</v>
          </cell>
          <cell r="B1532">
            <v>1</v>
          </cell>
          <cell r="C1532">
            <v>3</v>
          </cell>
          <cell r="D1532" t="str">
            <v>P</v>
          </cell>
          <cell r="E1532">
            <v>2.25</v>
          </cell>
          <cell r="F1532">
            <v>37616</v>
          </cell>
          <cell r="G1532">
            <v>1E-3</v>
          </cell>
          <cell r="H1532">
            <v>0</v>
          </cell>
          <cell r="I1532" t="str">
            <v>1          0</v>
          </cell>
          <cell r="J1532">
            <v>0</v>
          </cell>
          <cell r="K1532">
            <v>0</v>
          </cell>
          <cell r="L1532">
            <v>2003</v>
          </cell>
          <cell r="M1532">
            <v>3.7590803661162209</v>
          </cell>
          <cell r="N1532" t="str">
            <v>NG13</v>
          </cell>
          <cell r="O1532">
            <v>41.87</v>
          </cell>
          <cell r="P1532">
            <v>2</v>
          </cell>
        </row>
        <row r="1533">
          <cell r="A1533" t="str">
            <v>ON</v>
          </cell>
          <cell r="B1533">
            <v>1</v>
          </cell>
          <cell r="C1533">
            <v>3</v>
          </cell>
          <cell r="D1533" t="str">
            <v>P</v>
          </cell>
          <cell r="E1533">
            <v>2.2999999999999998</v>
          </cell>
          <cell r="F1533">
            <v>37616</v>
          </cell>
          <cell r="G1533">
            <v>1E-3</v>
          </cell>
          <cell r="H1533">
            <v>0</v>
          </cell>
          <cell r="I1533" t="str">
            <v>1          0</v>
          </cell>
          <cell r="J1533">
            <v>0</v>
          </cell>
          <cell r="K1533">
            <v>0</v>
          </cell>
          <cell r="L1533">
            <v>2003</v>
          </cell>
          <cell r="M1533">
            <v>3.7295086862891949</v>
          </cell>
          <cell r="N1533" t="str">
            <v>NG13</v>
          </cell>
          <cell r="O1533">
            <v>41.87</v>
          </cell>
          <cell r="P1533">
            <v>2</v>
          </cell>
        </row>
        <row r="1534">
          <cell r="A1534" t="str">
            <v>ON</v>
          </cell>
          <cell r="B1534">
            <v>1</v>
          </cell>
          <cell r="C1534">
            <v>3</v>
          </cell>
          <cell r="D1534" t="str">
            <v>C</v>
          </cell>
          <cell r="E1534">
            <v>2.35</v>
          </cell>
          <cell r="F1534">
            <v>37616</v>
          </cell>
          <cell r="G1534">
            <v>0</v>
          </cell>
          <cell r="H1534">
            <v>0</v>
          </cell>
          <cell r="I1534" t="str">
            <v>0          0</v>
          </cell>
          <cell r="J1534">
            <v>0</v>
          </cell>
          <cell r="K1534">
            <v>0</v>
          </cell>
          <cell r="L1534">
            <v>2003</v>
          </cell>
          <cell r="M1534" t="str">
            <v>No Trade</v>
          </cell>
          <cell r="N1534" t="str">
            <v/>
          </cell>
          <cell r="O1534" t="str">
            <v/>
          </cell>
          <cell r="P1534" t="str">
            <v/>
          </cell>
        </row>
        <row r="1535">
          <cell r="A1535" t="str">
            <v>ON</v>
          </cell>
          <cell r="B1535">
            <v>1</v>
          </cell>
          <cell r="C1535">
            <v>3</v>
          </cell>
          <cell r="D1535" t="str">
            <v>P</v>
          </cell>
          <cell r="E1535">
            <v>2.35</v>
          </cell>
          <cell r="F1535">
            <v>37616</v>
          </cell>
          <cell r="G1535">
            <v>1E-3</v>
          </cell>
          <cell r="H1535">
            <v>0</v>
          </cell>
          <cell r="I1535" t="str">
            <v>1          0</v>
          </cell>
          <cell r="J1535">
            <v>0</v>
          </cell>
          <cell r="K1535">
            <v>0</v>
          </cell>
          <cell r="L1535">
            <v>2003</v>
          </cell>
          <cell r="M1535">
            <v>3.7006119216289424</v>
          </cell>
          <cell r="N1535" t="str">
            <v>NG13</v>
          </cell>
          <cell r="O1535">
            <v>41.87</v>
          </cell>
          <cell r="P1535">
            <v>2</v>
          </cell>
        </row>
        <row r="1536">
          <cell r="A1536" t="str">
            <v>ON</v>
          </cell>
          <cell r="B1536">
            <v>1</v>
          </cell>
          <cell r="C1536">
            <v>3</v>
          </cell>
          <cell r="D1536" t="str">
            <v>C</v>
          </cell>
          <cell r="E1536">
            <v>2.4</v>
          </cell>
          <cell r="F1536">
            <v>37616</v>
          </cell>
          <cell r="G1536">
            <v>1E-3</v>
          </cell>
          <cell r="H1536">
            <v>0</v>
          </cell>
          <cell r="I1536" t="str">
            <v>1          0</v>
          </cell>
          <cell r="J1536">
            <v>0</v>
          </cell>
          <cell r="K1536">
            <v>0</v>
          </cell>
          <cell r="L1536">
            <v>2003</v>
          </cell>
          <cell r="M1536" t="str">
            <v>No Trade</v>
          </cell>
          <cell r="N1536" t="str">
            <v>NG13</v>
          </cell>
          <cell r="O1536">
            <v>41.87</v>
          </cell>
          <cell r="P1536">
            <v>1</v>
          </cell>
        </row>
        <row r="1537">
          <cell r="A1537" t="str">
            <v>ON</v>
          </cell>
          <cell r="B1537">
            <v>1</v>
          </cell>
          <cell r="C1537">
            <v>3</v>
          </cell>
          <cell r="D1537" t="str">
            <v>P</v>
          </cell>
          <cell r="E1537">
            <v>2.4</v>
          </cell>
          <cell r="F1537">
            <v>37616</v>
          </cell>
          <cell r="G1537">
            <v>1E-3</v>
          </cell>
          <cell r="H1537">
            <v>0</v>
          </cell>
          <cell r="I1537" t="str">
            <v>1          0</v>
          </cell>
          <cell r="J1537">
            <v>0</v>
          </cell>
          <cell r="K1537">
            <v>0</v>
          </cell>
          <cell r="L1537">
            <v>2003</v>
          </cell>
          <cell r="M1537">
            <v>3.6723605752218464</v>
          </cell>
          <cell r="N1537" t="str">
            <v>NG13</v>
          </cell>
          <cell r="O1537">
            <v>41.87</v>
          </cell>
          <cell r="P1537">
            <v>2</v>
          </cell>
        </row>
        <row r="1538">
          <cell r="A1538" t="str">
            <v>ON</v>
          </cell>
          <cell r="B1538">
            <v>1</v>
          </cell>
          <cell r="C1538">
            <v>3</v>
          </cell>
          <cell r="D1538" t="str">
            <v>P</v>
          </cell>
          <cell r="E1538">
            <v>2.4500000000000002</v>
          </cell>
          <cell r="F1538">
            <v>37616</v>
          </cell>
          <cell r="G1538">
            <v>1E-3</v>
          </cell>
          <cell r="H1538">
            <v>0</v>
          </cell>
          <cell r="I1538" t="str">
            <v>1          0</v>
          </cell>
          <cell r="J1538">
            <v>0</v>
          </cell>
          <cell r="K1538">
            <v>0</v>
          </cell>
          <cell r="L1538">
            <v>2003</v>
          </cell>
          <cell r="M1538">
            <v>3.6447270246396553</v>
          </cell>
          <cell r="N1538" t="str">
            <v>NG13</v>
          </cell>
          <cell r="O1538">
            <v>41.87</v>
          </cell>
          <cell r="P1538">
            <v>2</v>
          </cell>
        </row>
        <row r="1539">
          <cell r="A1539" t="str">
            <v>ON</v>
          </cell>
          <cell r="B1539">
            <v>1</v>
          </cell>
          <cell r="C1539">
            <v>3</v>
          </cell>
          <cell r="D1539" t="str">
            <v>C</v>
          </cell>
          <cell r="E1539">
            <v>2.5</v>
          </cell>
          <cell r="F1539">
            <v>37616</v>
          </cell>
          <cell r="G1539">
            <v>1.514</v>
          </cell>
          <cell r="H1539">
            <v>1.51</v>
          </cell>
          <cell r="I1539" t="str">
            <v>4          0</v>
          </cell>
          <cell r="J1539">
            <v>0</v>
          </cell>
          <cell r="K1539">
            <v>0</v>
          </cell>
          <cell r="L1539">
            <v>2003</v>
          </cell>
          <cell r="M1539" t="str">
            <v>No Trade</v>
          </cell>
          <cell r="N1539" t="str">
            <v>NG13</v>
          </cell>
          <cell r="O1539">
            <v>41.87</v>
          </cell>
          <cell r="P1539">
            <v>1</v>
          </cell>
        </row>
        <row r="1540">
          <cell r="A1540" t="str">
            <v>ON</v>
          </cell>
          <cell r="B1540">
            <v>1</v>
          </cell>
          <cell r="C1540">
            <v>3</v>
          </cell>
          <cell r="D1540" t="str">
            <v>P</v>
          </cell>
          <cell r="E1540">
            <v>2.5</v>
          </cell>
          <cell r="F1540">
            <v>37616</v>
          </cell>
          <cell r="G1540">
            <v>1E-3</v>
          </cell>
          <cell r="H1540">
            <v>0</v>
          </cell>
          <cell r="I1540" t="str">
            <v>1          0</v>
          </cell>
          <cell r="J1540">
            <v>0</v>
          </cell>
          <cell r="K1540">
            <v>0</v>
          </cell>
          <cell r="L1540">
            <v>2003</v>
          </cell>
          <cell r="M1540">
            <v>3.6176853671889515</v>
          </cell>
          <cell r="N1540" t="str">
            <v>NG13</v>
          </cell>
          <cell r="O1540">
            <v>41.87</v>
          </cell>
          <cell r="P1540">
            <v>2</v>
          </cell>
        </row>
        <row r="1541">
          <cell r="A1541" t="str">
            <v>ON</v>
          </cell>
          <cell r="B1541">
            <v>1</v>
          </cell>
          <cell r="C1541">
            <v>3</v>
          </cell>
          <cell r="D1541" t="str">
            <v>P</v>
          </cell>
          <cell r="E1541">
            <v>2.5499999999999998</v>
          </cell>
          <cell r="F1541">
            <v>37616</v>
          </cell>
          <cell r="G1541">
            <v>1E-3</v>
          </cell>
          <cell r="H1541">
            <v>0</v>
          </cell>
          <cell r="I1541" t="str">
            <v>1          0</v>
          </cell>
          <cell r="J1541">
            <v>0</v>
          </cell>
          <cell r="K1541">
            <v>0</v>
          </cell>
          <cell r="L1541">
            <v>2003</v>
          </cell>
          <cell r="M1541">
            <v>3.591211280753146</v>
          </cell>
          <cell r="N1541" t="str">
            <v>NG13</v>
          </cell>
          <cell r="O1541">
            <v>41.87</v>
          </cell>
          <cell r="P1541">
            <v>2</v>
          </cell>
        </row>
        <row r="1542">
          <cell r="A1542" t="str">
            <v>ON</v>
          </cell>
          <cell r="B1542">
            <v>1</v>
          </cell>
          <cell r="C1542">
            <v>3</v>
          </cell>
          <cell r="D1542" t="str">
            <v>P</v>
          </cell>
          <cell r="E1542">
            <v>2.6</v>
          </cell>
          <cell r="F1542">
            <v>37616</v>
          </cell>
          <cell r="G1542">
            <v>1E-3</v>
          </cell>
          <cell r="H1542">
            <v>0</v>
          </cell>
          <cell r="I1542" t="str">
            <v>1          0</v>
          </cell>
          <cell r="J1542">
            <v>0</v>
          </cell>
          <cell r="K1542">
            <v>0</v>
          </cell>
          <cell r="L1542">
            <v>2003</v>
          </cell>
          <cell r="M1542">
            <v>3.5652818983931467</v>
          </cell>
          <cell r="N1542" t="str">
            <v>NG13</v>
          </cell>
          <cell r="O1542">
            <v>41.87</v>
          </cell>
          <cell r="P1542">
            <v>2</v>
          </cell>
        </row>
        <row r="1543">
          <cell r="A1543" t="str">
            <v>ON</v>
          </cell>
          <cell r="B1543">
            <v>1</v>
          </cell>
          <cell r="C1543">
            <v>3</v>
          </cell>
          <cell r="D1543" t="str">
            <v>P</v>
          </cell>
          <cell r="E1543">
            <v>2.65</v>
          </cell>
          <cell r="F1543">
            <v>37616</v>
          </cell>
          <cell r="G1543">
            <v>1E-3</v>
          </cell>
          <cell r="H1543">
            <v>0</v>
          </cell>
          <cell r="I1543" t="str">
            <v>1          0</v>
          </cell>
          <cell r="J1543">
            <v>0</v>
          </cell>
          <cell r="K1543">
            <v>0</v>
          </cell>
          <cell r="L1543">
            <v>2003</v>
          </cell>
          <cell r="M1543">
            <v>3.5398756951066446</v>
          </cell>
          <cell r="N1543" t="str">
            <v>NG13</v>
          </cell>
          <cell r="O1543">
            <v>41.87</v>
          </cell>
          <cell r="P1543">
            <v>2</v>
          </cell>
        </row>
        <row r="1544">
          <cell r="A1544" t="str">
            <v>ON</v>
          </cell>
          <cell r="B1544">
            <v>1</v>
          </cell>
          <cell r="C1544">
            <v>3</v>
          </cell>
          <cell r="D1544" t="str">
            <v>P</v>
          </cell>
          <cell r="E1544">
            <v>2.7</v>
          </cell>
          <cell r="F1544">
            <v>37616</v>
          </cell>
          <cell r="G1544">
            <v>0</v>
          </cell>
          <cell r="H1544">
            <v>0</v>
          </cell>
          <cell r="I1544" t="str">
            <v>0          0</v>
          </cell>
          <cell r="J1544">
            <v>0</v>
          </cell>
          <cell r="K1544">
            <v>0</v>
          </cell>
          <cell r="L1544">
            <v>2003</v>
          </cell>
          <cell r="M1544" t="str">
            <v>No Trade</v>
          </cell>
          <cell r="N1544" t="str">
            <v/>
          </cell>
          <cell r="O1544" t="str">
            <v/>
          </cell>
          <cell r="P1544" t="str">
            <v/>
          </cell>
        </row>
        <row r="1545">
          <cell r="A1545" t="str">
            <v>ON</v>
          </cell>
          <cell r="B1545">
            <v>1</v>
          </cell>
          <cell r="C1545">
            <v>3</v>
          </cell>
          <cell r="D1545" t="str">
            <v>P</v>
          </cell>
          <cell r="E1545">
            <v>2.75</v>
          </cell>
          <cell r="F1545">
            <v>37616</v>
          </cell>
          <cell r="G1545">
            <v>1E-3</v>
          </cell>
          <cell r="H1545">
            <v>0</v>
          </cell>
          <cell r="I1545" t="str">
            <v>1          0</v>
          </cell>
          <cell r="J1545">
            <v>0</v>
          </cell>
          <cell r="K1545">
            <v>0</v>
          </cell>
          <cell r="L1545">
            <v>2003</v>
          </cell>
          <cell r="M1545">
            <v>3.4905528301281485</v>
          </cell>
          <cell r="N1545" t="str">
            <v>NG13</v>
          </cell>
          <cell r="O1545">
            <v>41.87</v>
          </cell>
          <cell r="P1545">
            <v>2</v>
          </cell>
        </row>
        <row r="1546">
          <cell r="A1546" t="str">
            <v>ON</v>
          </cell>
          <cell r="B1546">
            <v>1</v>
          </cell>
          <cell r="C1546">
            <v>3</v>
          </cell>
          <cell r="D1546" t="str">
            <v>C</v>
          </cell>
          <cell r="E1546">
            <v>2.8</v>
          </cell>
          <cell r="F1546">
            <v>37616</v>
          </cell>
          <cell r="G1546">
            <v>0.751</v>
          </cell>
          <cell r="H1546">
            <v>0.75</v>
          </cell>
          <cell r="I1546" t="str">
            <v>1          0</v>
          </cell>
          <cell r="J1546">
            <v>0</v>
          </cell>
          <cell r="K1546">
            <v>0</v>
          </cell>
          <cell r="L1546">
            <v>2003</v>
          </cell>
          <cell r="M1546" t="str">
            <v>No Trade</v>
          </cell>
          <cell r="N1546" t="str">
            <v>NG13</v>
          </cell>
          <cell r="O1546">
            <v>41.87</v>
          </cell>
          <cell r="P1546">
            <v>1</v>
          </cell>
        </row>
        <row r="1547">
          <cell r="A1547" t="str">
            <v>ON</v>
          </cell>
          <cell r="B1547">
            <v>1</v>
          </cell>
          <cell r="C1547">
            <v>3</v>
          </cell>
          <cell r="D1547" t="str">
            <v>P</v>
          </cell>
          <cell r="E1547">
            <v>2.8</v>
          </cell>
          <cell r="F1547">
            <v>37616</v>
          </cell>
          <cell r="G1547">
            <v>1E-3</v>
          </cell>
          <cell r="H1547">
            <v>0</v>
          </cell>
          <cell r="I1547" t="str">
            <v>1          0</v>
          </cell>
          <cell r="J1547">
            <v>0</v>
          </cell>
          <cell r="K1547">
            <v>0</v>
          </cell>
          <cell r="L1547">
            <v>2003</v>
          </cell>
          <cell r="M1547">
            <v>3.4665989526315655</v>
          </cell>
          <cell r="N1547" t="str">
            <v>NG13</v>
          </cell>
          <cell r="O1547">
            <v>41.87</v>
          </cell>
          <cell r="P1547">
            <v>2</v>
          </cell>
        </row>
        <row r="1548">
          <cell r="A1548" t="str">
            <v>ON</v>
          </cell>
          <cell r="B1548">
            <v>1</v>
          </cell>
          <cell r="C1548">
            <v>3</v>
          </cell>
          <cell r="D1548" t="str">
            <v>P</v>
          </cell>
          <cell r="E1548">
            <v>2.85</v>
          </cell>
          <cell r="F1548">
            <v>37616</v>
          </cell>
          <cell r="G1548">
            <v>1E-3</v>
          </cell>
          <cell r="H1548">
            <v>0</v>
          </cell>
          <cell r="I1548" t="str">
            <v>1          0</v>
          </cell>
          <cell r="J1548">
            <v>0</v>
          </cell>
          <cell r="K1548">
            <v>0</v>
          </cell>
          <cell r="L1548">
            <v>2003</v>
          </cell>
          <cell r="M1548">
            <v>3.4430936614208352</v>
          </cell>
          <cell r="N1548" t="str">
            <v>NG13</v>
          </cell>
          <cell r="O1548">
            <v>41.87</v>
          </cell>
          <cell r="P1548">
            <v>2</v>
          </cell>
        </row>
        <row r="1549">
          <cell r="A1549" t="str">
            <v>ON</v>
          </cell>
          <cell r="B1549">
            <v>1</v>
          </cell>
          <cell r="C1549">
            <v>3</v>
          </cell>
          <cell r="D1549" t="str">
            <v>C</v>
          </cell>
          <cell r="E1549">
            <v>2.9</v>
          </cell>
          <cell r="F1549">
            <v>37616</v>
          </cell>
          <cell r="G1549">
            <v>1.506</v>
          </cell>
          <cell r="H1549">
            <v>1.39</v>
          </cell>
          <cell r="I1549" t="str">
            <v>8          0</v>
          </cell>
          <cell r="J1549">
            <v>0</v>
          </cell>
          <cell r="K1549">
            <v>0</v>
          </cell>
          <cell r="L1549">
            <v>2003</v>
          </cell>
          <cell r="M1549" t="str">
            <v>No Trade</v>
          </cell>
          <cell r="N1549" t="str">
            <v>NG13</v>
          </cell>
          <cell r="O1549">
            <v>41.87</v>
          </cell>
          <cell r="P1549">
            <v>1</v>
          </cell>
        </row>
        <row r="1550">
          <cell r="A1550" t="str">
            <v>ON</v>
          </cell>
          <cell r="B1550">
            <v>1</v>
          </cell>
          <cell r="C1550">
            <v>3</v>
          </cell>
          <cell r="D1550" t="str">
            <v>P</v>
          </cell>
          <cell r="E1550">
            <v>2.9</v>
          </cell>
          <cell r="F1550">
            <v>37616</v>
          </cell>
          <cell r="G1550">
            <v>1E-3</v>
          </cell>
          <cell r="H1550">
            <v>0</v>
          </cell>
          <cell r="I1550" t="str">
            <v>1          0</v>
          </cell>
          <cell r="J1550">
            <v>0</v>
          </cell>
          <cell r="K1550">
            <v>0</v>
          </cell>
          <cell r="L1550">
            <v>2003</v>
          </cell>
          <cell r="M1550">
            <v>3.4200207804524063</v>
          </cell>
          <cell r="N1550" t="str">
            <v>NG13</v>
          </cell>
          <cell r="O1550">
            <v>41.87</v>
          </cell>
          <cell r="P1550">
            <v>2</v>
          </cell>
        </row>
        <row r="1551">
          <cell r="A1551" t="str">
            <v>ON</v>
          </cell>
          <cell r="B1551">
            <v>1</v>
          </cell>
          <cell r="C1551">
            <v>3</v>
          </cell>
          <cell r="D1551" t="str">
            <v>C</v>
          </cell>
          <cell r="E1551">
            <v>2.95</v>
          </cell>
          <cell r="F1551">
            <v>37616</v>
          </cell>
          <cell r="G1551">
            <v>1.456</v>
          </cell>
          <cell r="H1551">
            <v>1.34</v>
          </cell>
          <cell r="I1551" t="str">
            <v>8          0</v>
          </cell>
          <cell r="J1551">
            <v>0</v>
          </cell>
          <cell r="K1551">
            <v>0</v>
          </cell>
          <cell r="L1551">
            <v>2003</v>
          </cell>
          <cell r="M1551" t="str">
            <v>No Trade</v>
          </cell>
          <cell r="N1551" t="str">
            <v>NG13</v>
          </cell>
          <cell r="O1551">
            <v>41.87</v>
          </cell>
          <cell r="P1551">
            <v>1</v>
          </cell>
        </row>
        <row r="1552">
          <cell r="A1552" t="str">
            <v>ON</v>
          </cell>
          <cell r="B1552">
            <v>1</v>
          </cell>
          <cell r="C1552">
            <v>3</v>
          </cell>
          <cell r="D1552" t="str">
            <v>P</v>
          </cell>
          <cell r="E1552">
            <v>2.95</v>
          </cell>
          <cell r="F1552">
            <v>37616</v>
          </cell>
          <cell r="G1552">
            <v>1E-3</v>
          </cell>
          <cell r="H1552">
            <v>0</v>
          </cell>
          <cell r="I1552" t="str">
            <v>1          0</v>
          </cell>
          <cell r="J1552">
            <v>0</v>
          </cell>
          <cell r="K1552">
            <v>0</v>
          </cell>
          <cell r="L1552">
            <v>2003</v>
          </cell>
          <cell r="M1552">
            <v>3.3973649851624472</v>
          </cell>
          <cell r="N1552" t="str">
            <v>NG13</v>
          </cell>
          <cell r="O1552">
            <v>41.87</v>
          </cell>
          <cell r="P1552">
            <v>2</v>
          </cell>
        </row>
        <row r="1553">
          <cell r="A1553" t="str">
            <v>ON</v>
          </cell>
          <cell r="B1553">
            <v>1</v>
          </cell>
          <cell r="C1553">
            <v>3</v>
          </cell>
          <cell r="D1553" t="str">
            <v>C</v>
          </cell>
          <cell r="E1553">
            <v>3</v>
          </cell>
          <cell r="F1553">
            <v>37616</v>
          </cell>
          <cell r="G1553">
            <v>1.4059999999999999</v>
          </cell>
          <cell r="H1553">
            <v>1.29</v>
          </cell>
          <cell r="I1553" t="str">
            <v>8          0</v>
          </cell>
          <cell r="J1553">
            <v>0</v>
          </cell>
          <cell r="K1553">
            <v>0</v>
          </cell>
          <cell r="L1553">
            <v>2003</v>
          </cell>
          <cell r="M1553" t="str">
            <v>No Trade</v>
          </cell>
          <cell r="N1553" t="str">
            <v>NG13</v>
          </cell>
          <cell r="O1553">
            <v>41.87</v>
          </cell>
          <cell r="P1553">
            <v>1</v>
          </cell>
        </row>
        <row r="1554">
          <cell r="A1554" t="str">
            <v>ON</v>
          </cell>
          <cell r="B1554">
            <v>1</v>
          </cell>
          <cell r="C1554">
            <v>3</v>
          </cell>
          <cell r="D1554" t="str">
            <v>P</v>
          </cell>
          <cell r="E1554">
            <v>3</v>
          </cell>
          <cell r="F1554">
            <v>37616</v>
          </cell>
          <cell r="G1554">
            <v>1E-3</v>
          </cell>
          <cell r="H1554">
            <v>0</v>
          </cell>
          <cell r="I1554" t="str">
            <v>1          5</v>
          </cell>
          <cell r="J1554">
            <v>1E-3</v>
          </cell>
          <cell r="K1554">
            <v>1E-3</v>
          </cell>
          <cell r="L1554">
            <v>2003</v>
          </cell>
          <cell r="M1554">
            <v>3.3751117440362886</v>
          </cell>
          <cell r="N1554" t="str">
            <v>NG13</v>
          </cell>
          <cell r="O1554">
            <v>41.87</v>
          </cell>
          <cell r="P1554">
            <v>2</v>
          </cell>
        </row>
        <row r="1555">
          <cell r="A1555" t="str">
            <v>ON</v>
          </cell>
          <cell r="B1555">
            <v>1</v>
          </cell>
          <cell r="C1555">
            <v>3</v>
          </cell>
          <cell r="D1555" t="str">
            <v>C</v>
          </cell>
          <cell r="E1555">
            <v>3.05</v>
          </cell>
          <cell r="F1555">
            <v>37616</v>
          </cell>
          <cell r="G1555">
            <v>1.3560000000000001</v>
          </cell>
          <cell r="H1555">
            <v>1.24</v>
          </cell>
          <cell r="I1555" t="str">
            <v>8          0</v>
          </cell>
          <cell r="J1555">
            <v>0</v>
          </cell>
          <cell r="K1555">
            <v>0</v>
          </cell>
          <cell r="L1555">
            <v>2003</v>
          </cell>
          <cell r="M1555" t="str">
            <v>No Trade</v>
          </cell>
          <cell r="N1555" t="str">
            <v>NG13</v>
          </cell>
          <cell r="O1555">
            <v>41.87</v>
          </cell>
          <cell r="P1555">
            <v>1</v>
          </cell>
        </row>
        <row r="1556">
          <cell r="A1556" t="str">
            <v>ON</v>
          </cell>
          <cell r="B1556">
            <v>1</v>
          </cell>
          <cell r="C1556">
            <v>3</v>
          </cell>
          <cell r="D1556" t="str">
            <v>P</v>
          </cell>
          <cell r="E1556">
            <v>3.05</v>
          </cell>
          <cell r="F1556">
            <v>37616</v>
          </cell>
          <cell r="G1556">
            <v>1E-3</v>
          </cell>
          <cell r="H1556">
            <v>0</v>
          </cell>
          <cell r="I1556" t="str">
            <v>1          0</v>
          </cell>
          <cell r="J1556">
            <v>0</v>
          </cell>
          <cell r="K1556">
            <v>0</v>
          </cell>
          <cell r="L1556">
            <v>2003</v>
          </cell>
          <cell r="M1556">
            <v>3.3532472650722998</v>
          </cell>
          <cell r="N1556" t="str">
            <v>NG13</v>
          </cell>
          <cell r="O1556">
            <v>41.87</v>
          </cell>
          <cell r="P1556">
            <v>2</v>
          </cell>
        </row>
        <row r="1557">
          <cell r="A1557" t="str">
            <v>ON</v>
          </cell>
          <cell r="B1557">
            <v>1</v>
          </cell>
          <cell r="C1557">
            <v>3</v>
          </cell>
          <cell r="D1557" t="str">
            <v>C</v>
          </cell>
          <cell r="E1557">
            <v>3.1</v>
          </cell>
          <cell r="F1557">
            <v>37616</v>
          </cell>
          <cell r="G1557">
            <v>1.306</v>
          </cell>
          <cell r="H1557">
            <v>1.19</v>
          </cell>
          <cell r="I1557" t="str">
            <v>8          0</v>
          </cell>
          <cell r="J1557">
            <v>0</v>
          </cell>
          <cell r="K1557">
            <v>0</v>
          </cell>
          <cell r="L1557">
            <v>2003</v>
          </cell>
          <cell r="M1557" t="str">
            <v>No Trade</v>
          </cell>
          <cell r="N1557" t="str">
            <v>NG13</v>
          </cell>
          <cell r="O1557">
            <v>41.87</v>
          </cell>
          <cell r="P1557">
            <v>1</v>
          </cell>
        </row>
        <row r="1558">
          <cell r="A1558" t="str">
            <v>ON</v>
          </cell>
          <cell r="B1558">
            <v>1</v>
          </cell>
          <cell r="C1558">
            <v>3</v>
          </cell>
          <cell r="D1558" t="str">
            <v>P</v>
          </cell>
          <cell r="E1558">
            <v>3.1</v>
          </cell>
          <cell r="F1558">
            <v>37616</v>
          </cell>
          <cell r="G1558">
            <v>1E-3</v>
          </cell>
          <cell r="H1558">
            <v>0</v>
          </cell>
          <cell r="I1558" t="str">
            <v>1          0</v>
          </cell>
          <cell r="J1558">
            <v>0</v>
          </cell>
          <cell r="K1558">
            <v>0</v>
          </cell>
          <cell r="L1558">
            <v>2003</v>
          </cell>
          <cell r="M1558">
            <v>3.3317584466863766</v>
          </cell>
          <cell r="N1558" t="str">
            <v>NG13</v>
          </cell>
          <cell r="O1558">
            <v>41.87</v>
          </cell>
          <cell r="P1558">
            <v>2</v>
          </cell>
        </row>
        <row r="1559">
          <cell r="A1559" t="str">
            <v>ON</v>
          </cell>
          <cell r="B1559">
            <v>1</v>
          </cell>
          <cell r="C1559">
            <v>3</v>
          </cell>
          <cell r="D1559" t="str">
            <v>C</v>
          </cell>
          <cell r="E1559">
            <v>3.15</v>
          </cell>
          <cell r="F1559">
            <v>37616</v>
          </cell>
          <cell r="G1559">
            <v>1.256</v>
          </cell>
          <cell r="H1559">
            <v>1.1399999999999999</v>
          </cell>
          <cell r="I1559" t="str">
            <v>8          0</v>
          </cell>
          <cell r="J1559">
            <v>0</v>
          </cell>
          <cell r="K1559">
            <v>0</v>
          </cell>
          <cell r="L1559">
            <v>2003</v>
          </cell>
          <cell r="M1559" t="str">
            <v>No Trade</v>
          </cell>
          <cell r="N1559" t="str">
            <v>NG13</v>
          </cell>
          <cell r="O1559">
            <v>41.87</v>
          </cell>
          <cell r="P1559">
            <v>1</v>
          </cell>
        </row>
        <row r="1560">
          <cell r="A1560" t="str">
            <v>ON</v>
          </cell>
          <cell r="B1560">
            <v>1</v>
          </cell>
          <cell r="C1560">
            <v>3</v>
          </cell>
          <cell r="D1560" t="str">
            <v>P</v>
          </cell>
          <cell r="E1560">
            <v>3.15</v>
          </cell>
          <cell r="F1560">
            <v>37616</v>
          </cell>
          <cell r="G1560">
            <v>1E-3</v>
          </cell>
          <cell r="H1560">
            <v>0</v>
          </cell>
          <cell r="I1560" t="str">
            <v>1          0</v>
          </cell>
          <cell r="J1560">
            <v>0</v>
          </cell>
          <cell r="K1560">
            <v>0</v>
          </cell>
          <cell r="L1560">
            <v>2003</v>
          </cell>
          <cell r="M1560">
            <v>3.3106328326071859</v>
          </cell>
          <cell r="N1560" t="str">
            <v>NG13</v>
          </cell>
          <cell r="O1560">
            <v>41.87</v>
          </cell>
          <cell r="P1560">
            <v>2</v>
          </cell>
        </row>
        <row r="1561">
          <cell r="A1561" t="str">
            <v>ON</v>
          </cell>
          <cell r="B1561">
            <v>1</v>
          </cell>
          <cell r="C1561">
            <v>3</v>
          </cell>
          <cell r="D1561" t="str">
            <v>C</v>
          </cell>
          <cell r="E1561">
            <v>3.2</v>
          </cell>
          <cell r="F1561">
            <v>37616</v>
          </cell>
          <cell r="G1561">
            <v>1.206</v>
          </cell>
          <cell r="H1561">
            <v>1.0900000000000001</v>
          </cell>
          <cell r="I1561" t="str">
            <v>8          0</v>
          </cell>
          <cell r="J1561">
            <v>0</v>
          </cell>
          <cell r="K1561">
            <v>0</v>
          </cell>
          <cell r="L1561">
            <v>2003</v>
          </cell>
          <cell r="M1561" t="str">
            <v>No Trade</v>
          </cell>
          <cell r="N1561" t="str">
            <v>NG13</v>
          </cell>
          <cell r="O1561">
            <v>41.87</v>
          </cell>
          <cell r="P1561">
            <v>1</v>
          </cell>
        </row>
        <row r="1562">
          <cell r="A1562" t="str">
            <v>ON</v>
          </cell>
          <cell r="B1562">
            <v>1</v>
          </cell>
          <cell r="C1562">
            <v>3</v>
          </cell>
          <cell r="D1562" t="str">
            <v>P</v>
          </cell>
          <cell r="E1562">
            <v>3.2</v>
          </cell>
          <cell r="F1562">
            <v>37616</v>
          </cell>
          <cell r="G1562">
            <v>1E-3</v>
          </cell>
          <cell r="H1562">
            <v>0</v>
          </cell>
          <cell r="I1562" t="str">
            <v>1          0</v>
          </cell>
          <cell r="J1562">
            <v>0</v>
          </cell>
          <cell r="K1562">
            <v>0</v>
          </cell>
          <cell r="L1562">
            <v>2003</v>
          </cell>
          <cell r="M1562">
            <v>3.2898585703859795</v>
          </cell>
          <cell r="N1562" t="str">
            <v>NG13</v>
          </cell>
          <cell r="O1562">
            <v>41.87</v>
          </cell>
          <cell r="P1562">
            <v>2</v>
          </cell>
        </row>
        <row r="1563">
          <cell r="A1563" t="str">
            <v>ON</v>
          </cell>
          <cell r="B1563">
            <v>1</v>
          </cell>
          <cell r="C1563">
            <v>3</v>
          </cell>
          <cell r="D1563" t="str">
            <v>C</v>
          </cell>
          <cell r="E1563">
            <v>3.25</v>
          </cell>
          <cell r="F1563">
            <v>37616</v>
          </cell>
          <cell r="G1563">
            <v>1.1559999999999999</v>
          </cell>
          <cell r="H1563">
            <v>1.04</v>
          </cell>
          <cell r="I1563" t="str">
            <v>8          0</v>
          </cell>
          <cell r="J1563">
            <v>0</v>
          </cell>
          <cell r="K1563">
            <v>0</v>
          </cell>
          <cell r="L1563">
            <v>2003</v>
          </cell>
          <cell r="M1563" t="str">
            <v>No Trade</v>
          </cell>
          <cell r="N1563" t="str">
            <v>NG13</v>
          </cell>
          <cell r="O1563">
            <v>41.87</v>
          </cell>
          <cell r="P1563">
            <v>1</v>
          </cell>
        </row>
        <row r="1564">
          <cell r="A1564" t="str">
            <v>ON</v>
          </cell>
          <cell r="B1564">
            <v>1</v>
          </cell>
          <cell r="C1564">
            <v>3</v>
          </cell>
          <cell r="D1564" t="str">
            <v>P</v>
          </cell>
          <cell r="E1564">
            <v>3.25</v>
          </cell>
          <cell r="F1564">
            <v>37616</v>
          </cell>
          <cell r="G1564">
            <v>1E-3</v>
          </cell>
          <cell r="H1564">
            <v>0</v>
          </cell>
          <cell r="I1564" t="str">
            <v>1          0</v>
          </cell>
          <cell r="J1564">
            <v>0</v>
          </cell>
          <cell r="K1564">
            <v>0</v>
          </cell>
          <cell r="L1564">
            <v>2003</v>
          </cell>
          <cell r="M1564">
            <v>3.2694243731760757</v>
          </cell>
          <cell r="N1564" t="str">
            <v>NG13</v>
          </cell>
          <cell r="O1564">
            <v>41.87</v>
          </cell>
          <cell r="P1564">
            <v>2</v>
          </cell>
        </row>
        <row r="1565">
          <cell r="A1565" t="str">
            <v>ON</v>
          </cell>
          <cell r="B1565">
            <v>1</v>
          </cell>
          <cell r="C1565">
            <v>3</v>
          </cell>
          <cell r="D1565" t="str">
            <v>C</v>
          </cell>
          <cell r="E1565">
            <v>3.3</v>
          </cell>
          <cell r="F1565">
            <v>37616</v>
          </cell>
          <cell r="G1565">
            <v>1.1060000000000001</v>
          </cell>
          <cell r="H1565">
            <v>0.99</v>
          </cell>
          <cell r="I1565" t="str">
            <v>8          0</v>
          </cell>
          <cell r="J1565">
            <v>0</v>
          </cell>
          <cell r="K1565">
            <v>0</v>
          </cell>
          <cell r="L1565">
            <v>2003</v>
          </cell>
          <cell r="M1565" t="str">
            <v>No Trade</v>
          </cell>
          <cell r="N1565" t="str">
            <v>NG13</v>
          </cell>
          <cell r="O1565">
            <v>41.87</v>
          </cell>
          <cell r="P1565">
            <v>1</v>
          </cell>
        </row>
        <row r="1566">
          <cell r="A1566" t="str">
            <v>ON</v>
          </cell>
          <cell r="B1566">
            <v>1</v>
          </cell>
          <cell r="C1566">
            <v>3</v>
          </cell>
          <cell r="D1566" t="str">
            <v>P</v>
          </cell>
          <cell r="E1566">
            <v>3.3</v>
          </cell>
          <cell r="F1566">
            <v>37616</v>
          </cell>
          <cell r="G1566">
            <v>1E-3</v>
          </cell>
          <cell r="H1566">
            <v>0</v>
          </cell>
          <cell r="I1566" t="str">
            <v>2          0</v>
          </cell>
          <cell r="J1566">
            <v>0</v>
          </cell>
          <cell r="K1566">
            <v>0</v>
          </cell>
          <cell r="L1566">
            <v>2003</v>
          </cell>
          <cell r="M1566">
            <v>3.2493194844809108</v>
          </cell>
          <cell r="N1566" t="str">
            <v>NG13</v>
          </cell>
          <cell r="O1566">
            <v>41.87</v>
          </cell>
          <cell r="P1566">
            <v>2</v>
          </cell>
        </row>
        <row r="1567">
          <cell r="A1567" t="str">
            <v>ON</v>
          </cell>
          <cell r="B1567">
            <v>1</v>
          </cell>
          <cell r="C1567">
            <v>3</v>
          </cell>
          <cell r="D1567" t="str">
            <v>C</v>
          </cell>
          <cell r="E1567">
            <v>3.35</v>
          </cell>
          <cell r="F1567">
            <v>37616</v>
          </cell>
          <cell r="G1567">
            <v>1.056</v>
          </cell>
          <cell r="H1567">
            <v>0.94</v>
          </cell>
          <cell r="I1567" t="str">
            <v>8          0</v>
          </cell>
          <cell r="J1567">
            <v>0</v>
          </cell>
          <cell r="K1567">
            <v>0</v>
          </cell>
          <cell r="L1567">
            <v>2003</v>
          </cell>
          <cell r="M1567" t="str">
            <v>No Trade</v>
          </cell>
          <cell r="N1567" t="str">
            <v>NG13</v>
          </cell>
          <cell r="O1567">
            <v>41.87</v>
          </cell>
          <cell r="P1567">
            <v>1</v>
          </cell>
        </row>
        <row r="1568">
          <cell r="A1568" t="str">
            <v>ON</v>
          </cell>
          <cell r="B1568">
            <v>1</v>
          </cell>
          <cell r="C1568">
            <v>3</v>
          </cell>
          <cell r="D1568" t="str">
            <v>P</v>
          </cell>
          <cell r="E1568">
            <v>3.35</v>
          </cell>
          <cell r="F1568">
            <v>37616</v>
          </cell>
          <cell r="G1568">
            <v>1E-3</v>
          </cell>
          <cell r="H1568">
            <v>0</v>
          </cell>
          <cell r="I1568" t="str">
            <v>3          0</v>
          </cell>
          <cell r="J1568">
            <v>0</v>
          </cell>
          <cell r="K1568">
            <v>0</v>
          </cell>
          <cell r="L1568">
            <v>2003</v>
          </cell>
          <cell r="M1568">
            <v>3.2295336456037349</v>
          </cell>
          <cell r="N1568" t="str">
            <v>NG13</v>
          </cell>
          <cell r="O1568">
            <v>41.87</v>
          </cell>
          <cell r="P1568">
            <v>2</v>
          </cell>
        </row>
        <row r="1569">
          <cell r="A1569" t="str">
            <v>ON</v>
          </cell>
          <cell r="B1569">
            <v>1</v>
          </cell>
          <cell r="C1569">
            <v>3</v>
          </cell>
          <cell r="D1569" t="str">
            <v>C</v>
          </cell>
          <cell r="E1569">
            <v>3.4</v>
          </cell>
          <cell r="F1569">
            <v>37616</v>
          </cell>
          <cell r="G1569">
            <v>0.65900000000000003</v>
          </cell>
          <cell r="H1569">
            <v>0.65</v>
          </cell>
          <cell r="I1569" t="str">
            <v>9          0</v>
          </cell>
          <cell r="J1569">
            <v>0</v>
          </cell>
          <cell r="K1569">
            <v>0</v>
          </cell>
          <cell r="L1569">
            <v>2003</v>
          </cell>
          <cell r="M1569" t="str">
            <v>No Trade</v>
          </cell>
          <cell r="N1569" t="str">
            <v>NG13</v>
          </cell>
          <cell r="O1569">
            <v>41.87</v>
          </cell>
          <cell r="P1569">
            <v>1</v>
          </cell>
        </row>
        <row r="1570">
          <cell r="A1570" t="str">
            <v>ON</v>
          </cell>
          <cell r="B1570">
            <v>1</v>
          </cell>
          <cell r="C1570">
            <v>3</v>
          </cell>
          <cell r="D1570" t="str">
            <v>P</v>
          </cell>
          <cell r="E1570">
            <v>3.4</v>
          </cell>
          <cell r="F1570">
            <v>37616</v>
          </cell>
          <cell r="G1570">
            <v>1E-3</v>
          </cell>
          <cell r="H1570">
            <v>0</v>
          </cell>
          <cell r="I1570" t="str">
            <v>4          0</v>
          </cell>
          <cell r="J1570">
            <v>0</v>
          </cell>
          <cell r="K1570">
            <v>0</v>
          </cell>
          <cell r="L1570">
            <v>2003</v>
          </cell>
          <cell r="M1570">
            <v>3.2100570655352896</v>
          </cell>
          <cell r="N1570" t="str">
            <v>NG13</v>
          </cell>
          <cell r="O1570">
            <v>41.87</v>
          </cell>
          <cell r="P1570">
            <v>2</v>
          </cell>
        </row>
        <row r="1571">
          <cell r="A1571" t="str">
            <v>ON</v>
          </cell>
          <cell r="B1571">
            <v>1</v>
          </cell>
          <cell r="C1571">
            <v>3</v>
          </cell>
          <cell r="D1571" t="str">
            <v>P</v>
          </cell>
          <cell r="E1571">
            <v>3.45</v>
          </cell>
          <cell r="F1571">
            <v>37616</v>
          </cell>
          <cell r="G1571">
            <v>2E-3</v>
          </cell>
          <cell r="H1571">
            <v>0</v>
          </cell>
          <cell r="I1571" t="str">
            <v>6          0</v>
          </cell>
          <cell r="J1571">
            <v>0</v>
          </cell>
          <cell r="K1571">
            <v>0</v>
          </cell>
          <cell r="L1571">
            <v>2003</v>
          </cell>
          <cell r="M1571">
            <v>3.3659695173355626</v>
          </cell>
          <cell r="N1571" t="str">
            <v>NG13</v>
          </cell>
          <cell r="O1571">
            <v>41.87</v>
          </cell>
          <cell r="P1571">
            <v>2</v>
          </cell>
        </row>
        <row r="1572">
          <cell r="A1572" t="str">
            <v>ON</v>
          </cell>
          <cell r="B1572">
            <v>1</v>
          </cell>
          <cell r="C1572">
            <v>3</v>
          </cell>
          <cell r="D1572" t="str">
            <v>C</v>
          </cell>
          <cell r="E1572">
            <v>3.5</v>
          </cell>
          <cell r="F1572">
            <v>37616</v>
          </cell>
          <cell r="G1572">
            <v>0.90700000000000003</v>
          </cell>
          <cell r="H1572">
            <v>0.8</v>
          </cell>
          <cell r="I1572" t="str">
            <v>5          0</v>
          </cell>
          <cell r="J1572">
            <v>0</v>
          </cell>
          <cell r="K1572">
            <v>0</v>
          </cell>
          <cell r="L1572">
            <v>2003</v>
          </cell>
          <cell r="M1572" t="str">
            <v>No Trade</v>
          </cell>
          <cell r="N1572" t="str">
            <v>NG13</v>
          </cell>
          <cell r="O1572">
            <v>41.87</v>
          </cell>
          <cell r="P1572">
            <v>1</v>
          </cell>
        </row>
        <row r="1573">
          <cell r="A1573" t="str">
            <v>ON</v>
          </cell>
          <cell r="B1573">
            <v>1</v>
          </cell>
          <cell r="C1573">
            <v>3</v>
          </cell>
          <cell r="D1573" t="str">
            <v>P</v>
          </cell>
          <cell r="E1573">
            <v>3.5</v>
          </cell>
          <cell r="F1573">
            <v>37616</v>
          </cell>
          <cell r="G1573">
            <v>3.0000000000000001E-3</v>
          </cell>
          <cell r="H1573">
            <v>0</v>
          </cell>
          <cell r="I1573" t="str">
            <v>8         24</v>
          </cell>
          <cell r="J1573">
            <v>8.0000000000000002E-3</v>
          </cell>
          <cell r="K1573">
            <v>8.0000000000000002E-3</v>
          </cell>
          <cell r="L1573">
            <v>2003</v>
          </cell>
          <cell r="M1573">
            <v>3.4602402277189661</v>
          </cell>
          <cell r="N1573" t="str">
            <v>NG13</v>
          </cell>
          <cell r="O1573">
            <v>41.87</v>
          </cell>
          <cell r="P1573">
            <v>2</v>
          </cell>
        </row>
        <row r="1574">
          <cell r="A1574" t="str">
            <v>ON</v>
          </cell>
          <cell r="B1574">
            <v>1</v>
          </cell>
          <cell r="C1574">
            <v>3</v>
          </cell>
          <cell r="D1574" t="str">
            <v>C</v>
          </cell>
          <cell r="E1574">
            <v>3.55</v>
          </cell>
          <cell r="F1574">
            <v>37616</v>
          </cell>
          <cell r="G1574">
            <v>0.85799999999999998</v>
          </cell>
          <cell r="H1574">
            <v>0.75</v>
          </cell>
          <cell r="I1574" t="str">
            <v>7          0</v>
          </cell>
          <cell r="J1574">
            <v>0</v>
          </cell>
          <cell r="K1574">
            <v>0</v>
          </cell>
          <cell r="L1574">
            <v>2003</v>
          </cell>
          <cell r="M1574" t="str">
            <v>No Trade</v>
          </cell>
          <cell r="N1574" t="str">
            <v>NG13</v>
          </cell>
          <cell r="O1574">
            <v>41.87</v>
          </cell>
          <cell r="P1574">
            <v>1</v>
          </cell>
        </row>
        <row r="1575">
          <cell r="A1575" t="str">
            <v>ON</v>
          </cell>
          <cell r="B1575">
            <v>1</v>
          </cell>
          <cell r="C1575">
            <v>3</v>
          </cell>
          <cell r="D1575" t="str">
            <v>P</v>
          </cell>
          <cell r="E1575">
            <v>3.55</v>
          </cell>
          <cell r="F1575">
            <v>37616</v>
          </cell>
          <cell r="G1575">
            <v>4.0000000000000001E-3</v>
          </cell>
          <cell r="H1575">
            <v>0.01</v>
          </cell>
          <cell r="I1575" t="str">
            <v>0          0</v>
          </cell>
          <cell r="J1575">
            <v>0</v>
          </cell>
          <cell r="K1575">
            <v>0</v>
          </cell>
          <cell r="L1575">
            <v>2003</v>
          </cell>
          <cell r="M1575">
            <v>3.5268731776593576</v>
          </cell>
          <cell r="N1575" t="str">
            <v>NG13</v>
          </cell>
          <cell r="O1575">
            <v>41.87</v>
          </cell>
          <cell r="P1575">
            <v>2</v>
          </cell>
        </row>
        <row r="1576">
          <cell r="A1576" t="str">
            <v>ON</v>
          </cell>
          <cell r="B1576">
            <v>1</v>
          </cell>
          <cell r="C1576">
            <v>3</v>
          </cell>
          <cell r="D1576" t="str">
            <v>C</v>
          </cell>
          <cell r="E1576">
            <v>3.6</v>
          </cell>
          <cell r="F1576">
            <v>37616</v>
          </cell>
          <cell r="G1576">
            <v>0.81</v>
          </cell>
          <cell r="H1576">
            <v>0.75</v>
          </cell>
          <cell r="I1576" t="str">
            <v>7          0</v>
          </cell>
          <cell r="J1576">
            <v>0</v>
          </cell>
          <cell r="K1576">
            <v>0</v>
          </cell>
          <cell r="L1576">
            <v>2003</v>
          </cell>
          <cell r="M1576" t="str">
            <v>No Trade</v>
          </cell>
          <cell r="N1576" t="str">
            <v>NG13</v>
          </cell>
          <cell r="O1576">
            <v>41.87</v>
          </cell>
          <cell r="P1576">
            <v>1</v>
          </cell>
        </row>
        <row r="1577">
          <cell r="A1577" t="str">
            <v>ON</v>
          </cell>
          <cell r="B1577">
            <v>1</v>
          </cell>
          <cell r="C1577">
            <v>3</v>
          </cell>
          <cell r="D1577" t="str">
            <v>P</v>
          </cell>
          <cell r="E1577">
            <v>3.6</v>
          </cell>
          <cell r="F1577">
            <v>37616</v>
          </cell>
          <cell r="G1577">
            <v>6.0000000000000001E-3</v>
          </cell>
          <cell r="H1577">
            <v>0.01</v>
          </cell>
          <cell r="I1577" t="str">
            <v>0         50</v>
          </cell>
          <cell r="J1577">
            <v>0</v>
          </cell>
          <cell r="K1577">
            <v>0</v>
          </cell>
          <cell r="L1577">
            <v>2003</v>
          </cell>
          <cell r="M1577">
            <v>3.638479144390665</v>
          </cell>
          <cell r="N1577" t="str">
            <v>NG13</v>
          </cell>
          <cell r="O1577">
            <v>41.87</v>
          </cell>
          <cell r="P1577">
            <v>2</v>
          </cell>
        </row>
        <row r="1578">
          <cell r="A1578" t="str">
            <v>ON</v>
          </cell>
          <cell r="B1578">
            <v>1</v>
          </cell>
          <cell r="C1578">
            <v>3</v>
          </cell>
          <cell r="D1578" t="str">
            <v>C</v>
          </cell>
          <cell r="E1578">
            <v>3.65</v>
          </cell>
          <cell r="F1578">
            <v>37616</v>
          </cell>
          <cell r="G1578">
            <v>0.76200000000000001</v>
          </cell>
          <cell r="H1578">
            <v>0.66</v>
          </cell>
          <cell r="I1578" t="str">
            <v>4          0</v>
          </cell>
          <cell r="J1578">
            <v>0</v>
          </cell>
          <cell r="K1578">
            <v>0</v>
          </cell>
          <cell r="L1578">
            <v>2003</v>
          </cell>
          <cell r="M1578" t="str">
            <v>No Trade</v>
          </cell>
          <cell r="N1578" t="str">
            <v>NG13</v>
          </cell>
          <cell r="O1578">
            <v>41.87</v>
          </cell>
          <cell r="P1578">
            <v>1</v>
          </cell>
        </row>
        <row r="1579">
          <cell r="A1579" t="str">
            <v>ON</v>
          </cell>
          <cell r="B1579">
            <v>1</v>
          </cell>
          <cell r="C1579">
            <v>3</v>
          </cell>
          <cell r="D1579" t="str">
            <v>P</v>
          </cell>
          <cell r="E1579">
            <v>3.65</v>
          </cell>
          <cell r="F1579">
            <v>37616</v>
          </cell>
          <cell r="G1579">
            <v>8.0000000000000002E-3</v>
          </cell>
          <cell r="H1579">
            <v>0.01</v>
          </cell>
          <cell r="I1579" t="str">
            <v>8          0</v>
          </cell>
          <cell r="J1579">
            <v>0</v>
          </cell>
          <cell r="K1579">
            <v>0</v>
          </cell>
          <cell r="L1579">
            <v>2003</v>
          </cell>
          <cell r="M1579">
            <v>3.7187937004291585</v>
          </cell>
          <cell r="N1579" t="str">
            <v>NG13</v>
          </cell>
          <cell r="O1579">
            <v>41.87</v>
          </cell>
          <cell r="P1579">
            <v>2</v>
          </cell>
        </row>
        <row r="1580">
          <cell r="A1580" t="str">
            <v>ON</v>
          </cell>
          <cell r="B1580">
            <v>1</v>
          </cell>
          <cell r="C1580">
            <v>3</v>
          </cell>
          <cell r="D1580" t="str">
            <v>C</v>
          </cell>
          <cell r="E1580">
            <v>3.7</v>
          </cell>
          <cell r="F1580">
            <v>37616</v>
          </cell>
          <cell r="G1580">
            <v>0.71499999999999997</v>
          </cell>
          <cell r="H1580">
            <v>0.61</v>
          </cell>
          <cell r="I1580" t="str">
            <v>9          0</v>
          </cell>
          <cell r="J1580">
            <v>0</v>
          </cell>
          <cell r="K1580">
            <v>0</v>
          </cell>
          <cell r="L1580">
            <v>2003</v>
          </cell>
          <cell r="M1580" t="str">
            <v>No Trade</v>
          </cell>
          <cell r="N1580" t="str">
            <v>NG13</v>
          </cell>
          <cell r="O1580">
            <v>41.87</v>
          </cell>
          <cell r="P1580">
            <v>1</v>
          </cell>
        </row>
        <row r="1581">
          <cell r="A1581" t="str">
            <v>ON</v>
          </cell>
          <cell r="B1581">
            <v>1</v>
          </cell>
          <cell r="C1581">
            <v>3</v>
          </cell>
          <cell r="D1581" t="str">
            <v>P</v>
          </cell>
          <cell r="E1581">
            <v>3.7</v>
          </cell>
          <cell r="F1581">
            <v>37616</v>
          </cell>
          <cell r="G1581">
            <v>1.0999999999999999E-2</v>
          </cell>
          <cell r="H1581">
            <v>0.02</v>
          </cell>
          <cell r="I1581" t="str">
            <v>3         10</v>
          </cell>
          <cell r="J1581">
            <v>0</v>
          </cell>
          <cell r="K1581">
            <v>0</v>
          </cell>
          <cell r="L1581">
            <v>2003</v>
          </cell>
          <cell r="M1581">
            <v>3.8179691358828078</v>
          </cell>
          <cell r="N1581" t="str">
            <v>NG13</v>
          </cell>
          <cell r="O1581">
            <v>41.87</v>
          </cell>
          <cell r="P1581">
            <v>2</v>
          </cell>
        </row>
        <row r="1582">
          <cell r="A1582" t="str">
            <v>ON</v>
          </cell>
          <cell r="B1582">
            <v>1</v>
          </cell>
          <cell r="C1582">
            <v>3</v>
          </cell>
          <cell r="D1582" t="str">
            <v>C</v>
          </cell>
          <cell r="E1582">
            <v>3.75</v>
          </cell>
          <cell r="F1582">
            <v>37616</v>
          </cell>
          <cell r="G1582">
            <v>0.66900000000000004</v>
          </cell>
          <cell r="H1582">
            <v>0.56999999999999995</v>
          </cell>
          <cell r="I1582" t="str">
            <v>6          2</v>
          </cell>
          <cell r="J1582">
            <v>0.54300000000000004</v>
          </cell>
          <cell r="K1582">
            <v>0.54200000000000004</v>
          </cell>
          <cell r="L1582">
            <v>2003</v>
          </cell>
          <cell r="M1582" t="str">
            <v>No Trade</v>
          </cell>
          <cell r="N1582" t="str">
            <v>NG13</v>
          </cell>
          <cell r="O1582">
            <v>41.87</v>
          </cell>
          <cell r="P1582">
            <v>1</v>
          </cell>
        </row>
        <row r="1583">
          <cell r="A1583" t="str">
            <v>ON</v>
          </cell>
          <cell r="B1583">
            <v>1</v>
          </cell>
          <cell r="C1583">
            <v>3</v>
          </cell>
          <cell r="D1583" t="str">
            <v>P</v>
          </cell>
          <cell r="E1583">
            <v>3.75</v>
          </cell>
          <cell r="F1583">
            <v>37616</v>
          </cell>
          <cell r="G1583">
            <v>1.4999999999999999E-2</v>
          </cell>
          <cell r="H1583">
            <v>0.02</v>
          </cell>
          <cell r="I1583" t="str">
            <v>9        981</v>
          </cell>
          <cell r="J1583">
            <v>3.4000000000000002E-2</v>
          </cell>
          <cell r="K1583">
            <v>2.1000000000000001E-2</v>
          </cell>
          <cell r="L1583">
            <v>2003</v>
          </cell>
          <cell r="M1583">
            <v>3.9230872701689807</v>
          </cell>
          <cell r="N1583" t="str">
            <v>NG13</v>
          </cell>
          <cell r="O1583">
            <v>41.87</v>
          </cell>
          <cell r="P1583">
            <v>2</v>
          </cell>
        </row>
        <row r="1584">
          <cell r="A1584" t="str">
            <v>ON</v>
          </cell>
          <cell r="B1584">
            <v>1</v>
          </cell>
          <cell r="C1584">
            <v>3</v>
          </cell>
          <cell r="D1584" t="str">
            <v>C</v>
          </cell>
          <cell r="E1584">
            <v>3.8</v>
          </cell>
          <cell r="F1584">
            <v>37616</v>
          </cell>
          <cell r="G1584">
            <v>0.624</v>
          </cell>
          <cell r="H1584">
            <v>0.53</v>
          </cell>
          <cell r="I1584" t="str">
            <v>4          0</v>
          </cell>
          <cell r="J1584">
            <v>0</v>
          </cell>
          <cell r="K1584">
            <v>0</v>
          </cell>
          <cell r="L1584">
            <v>2003</v>
          </cell>
          <cell r="M1584" t="str">
            <v>No Trade</v>
          </cell>
          <cell r="N1584" t="str">
            <v>NG13</v>
          </cell>
          <cell r="O1584">
            <v>41.87</v>
          </cell>
          <cell r="P1584">
            <v>1</v>
          </cell>
        </row>
        <row r="1585">
          <cell r="A1585" t="str">
            <v>ON</v>
          </cell>
          <cell r="B1585">
            <v>1</v>
          </cell>
          <cell r="C1585">
            <v>3</v>
          </cell>
          <cell r="D1585" t="str">
            <v>P</v>
          </cell>
          <cell r="E1585">
            <v>3.8</v>
          </cell>
          <cell r="F1585">
            <v>37616</v>
          </cell>
          <cell r="G1585">
            <v>0.02</v>
          </cell>
          <cell r="H1585">
            <v>0.03</v>
          </cell>
          <cell r="I1585" t="str">
            <v>7      1,060</v>
          </cell>
          <cell r="J1585">
            <v>0.03</v>
          </cell>
          <cell r="K1585">
            <v>2.5999999999999999E-2</v>
          </cell>
          <cell r="L1585">
            <v>2003</v>
          </cell>
          <cell r="M1585">
            <v>4.0280230703114865</v>
          </cell>
          <cell r="N1585" t="str">
            <v>NG13</v>
          </cell>
          <cell r="O1585">
            <v>41.87</v>
          </cell>
          <cell r="P1585">
            <v>2</v>
          </cell>
        </row>
        <row r="1586">
          <cell r="A1586" t="str">
            <v>ON</v>
          </cell>
          <cell r="B1586">
            <v>1</v>
          </cell>
          <cell r="C1586">
            <v>3</v>
          </cell>
          <cell r="D1586" t="str">
            <v>C</v>
          </cell>
          <cell r="E1586">
            <v>3.85</v>
          </cell>
          <cell r="F1586">
            <v>37616</v>
          </cell>
          <cell r="G1586">
            <v>0.57999999999999996</v>
          </cell>
          <cell r="H1586">
            <v>0.49</v>
          </cell>
          <cell r="I1586" t="str">
            <v>3          0</v>
          </cell>
          <cell r="J1586">
            <v>0</v>
          </cell>
          <cell r="K1586">
            <v>0</v>
          </cell>
          <cell r="L1586">
            <v>2003</v>
          </cell>
          <cell r="M1586" t="str">
            <v>No Trade</v>
          </cell>
          <cell r="N1586" t="str">
            <v>NG13</v>
          </cell>
          <cell r="O1586">
            <v>41.87</v>
          </cell>
          <cell r="P1586">
            <v>1</v>
          </cell>
        </row>
        <row r="1587">
          <cell r="A1587" t="str">
            <v>ON</v>
          </cell>
          <cell r="B1587">
            <v>1</v>
          </cell>
          <cell r="C1587">
            <v>3</v>
          </cell>
          <cell r="D1587" t="str">
            <v>P</v>
          </cell>
          <cell r="E1587">
            <v>3.85</v>
          </cell>
          <cell r="F1587">
            <v>37616</v>
          </cell>
          <cell r="G1587">
            <v>2.5000000000000001E-2</v>
          </cell>
          <cell r="H1587">
            <v>0.04</v>
          </cell>
          <cell r="I1587" t="str">
            <v>6        409</v>
          </cell>
          <cell r="J1587">
            <v>0.04</v>
          </cell>
          <cell r="K1587">
            <v>0.04</v>
          </cell>
          <cell r="L1587">
            <v>2003</v>
          </cell>
          <cell r="M1587">
            <v>4.1108996724666209</v>
          </cell>
          <cell r="N1587" t="str">
            <v>NG13</v>
          </cell>
          <cell r="O1587">
            <v>41.87</v>
          </cell>
          <cell r="P1587">
            <v>2</v>
          </cell>
        </row>
        <row r="1588">
          <cell r="A1588" t="str">
            <v>ON</v>
          </cell>
          <cell r="B1588">
            <v>1</v>
          </cell>
          <cell r="C1588">
            <v>3</v>
          </cell>
          <cell r="D1588" t="str">
            <v>C</v>
          </cell>
          <cell r="E1588">
            <v>3.9</v>
          </cell>
          <cell r="F1588">
            <v>37616</v>
          </cell>
          <cell r="G1588">
            <v>0.53700000000000003</v>
          </cell>
          <cell r="H1588">
            <v>0.45</v>
          </cell>
          <cell r="I1588" t="str">
            <v>3          0</v>
          </cell>
          <cell r="J1588">
            <v>0</v>
          </cell>
          <cell r="K1588">
            <v>0</v>
          </cell>
          <cell r="L1588">
            <v>2003</v>
          </cell>
          <cell r="M1588" t="str">
            <v>No Trade</v>
          </cell>
          <cell r="N1588" t="str">
            <v>NG13</v>
          </cell>
          <cell r="O1588">
            <v>41.87</v>
          </cell>
          <cell r="P1588">
            <v>1</v>
          </cell>
        </row>
        <row r="1589">
          <cell r="A1589" t="str">
            <v>ON</v>
          </cell>
          <cell r="B1589">
            <v>1</v>
          </cell>
          <cell r="C1589">
            <v>3</v>
          </cell>
          <cell r="D1589" t="str">
            <v>P</v>
          </cell>
          <cell r="E1589">
            <v>3.9</v>
          </cell>
          <cell r="F1589">
            <v>37616</v>
          </cell>
          <cell r="G1589">
            <v>3.2000000000000001E-2</v>
          </cell>
          <cell r="H1589">
            <v>0.05</v>
          </cell>
          <cell r="I1589" t="str">
            <v>6        299</v>
          </cell>
          <cell r="J1589">
            <v>5.8000000000000003E-2</v>
          </cell>
          <cell r="K1589">
            <v>4.4999999999999998E-2</v>
          </cell>
          <cell r="L1589">
            <v>2003</v>
          </cell>
          <cell r="M1589">
            <v>4.2125871938575754</v>
          </cell>
          <cell r="N1589" t="str">
            <v>NG13</v>
          </cell>
          <cell r="O1589">
            <v>41.87</v>
          </cell>
          <cell r="P1589">
            <v>2</v>
          </cell>
        </row>
        <row r="1590">
          <cell r="A1590" t="str">
            <v>ON</v>
          </cell>
          <cell r="B1590">
            <v>1</v>
          </cell>
          <cell r="C1590">
            <v>3</v>
          </cell>
          <cell r="D1590" t="str">
            <v>C</v>
          </cell>
          <cell r="E1590">
            <v>3.95</v>
          </cell>
          <cell r="F1590">
            <v>37616</v>
          </cell>
          <cell r="G1590">
            <v>0.495</v>
          </cell>
          <cell r="H1590">
            <v>0.41</v>
          </cell>
          <cell r="I1590" t="str">
            <v>5          2</v>
          </cell>
          <cell r="J1590">
            <v>0.38700000000000001</v>
          </cell>
          <cell r="K1590">
            <v>0.38600000000000001</v>
          </cell>
          <cell r="L1590">
            <v>2003</v>
          </cell>
          <cell r="M1590" t="str">
            <v>No Trade</v>
          </cell>
          <cell r="N1590" t="str">
            <v>NG13</v>
          </cell>
          <cell r="O1590">
            <v>41.87</v>
          </cell>
          <cell r="P1590">
            <v>1</v>
          </cell>
        </row>
        <row r="1591">
          <cell r="A1591" t="str">
            <v>ON</v>
          </cell>
          <cell r="B1591">
            <v>1</v>
          </cell>
          <cell r="C1591">
            <v>3</v>
          </cell>
          <cell r="D1591" t="str">
            <v>P</v>
          </cell>
          <cell r="E1591">
            <v>3.95</v>
          </cell>
          <cell r="F1591">
            <v>37616</v>
          </cell>
          <cell r="G1591">
            <v>0.04</v>
          </cell>
          <cell r="H1591">
            <v>0.06</v>
          </cell>
          <cell r="I1591" t="str">
            <v>8          2</v>
          </cell>
          <cell r="J1591">
            <v>7.4999999999999997E-2</v>
          </cell>
          <cell r="K1591">
            <v>7.3999999999999996E-2</v>
          </cell>
          <cell r="L1591">
            <v>2003</v>
          </cell>
          <cell r="M1591">
            <v>4.3097750933313099</v>
          </cell>
          <cell r="N1591" t="str">
            <v>NG13</v>
          </cell>
          <cell r="O1591">
            <v>41.87</v>
          </cell>
          <cell r="P1591">
            <v>2</v>
          </cell>
        </row>
        <row r="1592">
          <cell r="A1592" t="str">
            <v>ON</v>
          </cell>
          <cell r="B1592">
            <v>1</v>
          </cell>
          <cell r="C1592">
            <v>3</v>
          </cell>
          <cell r="D1592" t="str">
            <v>C</v>
          </cell>
          <cell r="E1592">
            <v>4</v>
          </cell>
          <cell r="F1592">
            <v>37616</v>
          </cell>
          <cell r="G1592">
            <v>0.45500000000000002</v>
          </cell>
          <cell r="H1592">
            <v>0.37</v>
          </cell>
          <cell r="I1592" t="str">
            <v>9          2</v>
          </cell>
          <cell r="J1592">
            <v>0.37</v>
          </cell>
          <cell r="K1592">
            <v>0.37</v>
          </cell>
          <cell r="L1592">
            <v>2003</v>
          </cell>
          <cell r="M1592" t="str">
            <v>No Trade</v>
          </cell>
          <cell r="N1592" t="str">
            <v>NG13</v>
          </cell>
          <cell r="O1592">
            <v>41.87</v>
          </cell>
          <cell r="P1592">
            <v>1</v>
          </cell>
        </row>
        <row r="1593">
          <cell r="A1593" t="str">
            <v>ON</v>
          </cell>
          <cell r="B1593">
            <v>1</v>
          </cell>
          <cell r="C1593">
            <v>3</v>
          </cell>
          <cell r="D1593" t="str">
            <v>P</v>
          </cell>
          <cell r="E1593">
            <v>4</v>
          </cell>
          <cell r="F1593">
            <v>37616</v>
          </cell>
          <cell r="G1593">
            <v>0.05</v>
          </cell>
          <cell r="H1593">
            <v>0.08</v>
          </cell>
          <cell r="I1593" t="str">
            <v>2      2,951</v>
          </cell>
          <cell r="J1593">
            <v>7.5999999999999998E-2</v>
          </cell>
          <cell r="K1593">
            <v>5.8000000000000003E-2</v>
          </cell>
          <cell r="L1593">
            <v>2003</v>
          </cell>
          <cell r="M1593">
            <v>4.4149429164772682</v>
          </cell>
          <cell r="N1593" t="str">
            <v>NG13</v>
          </cell>
          <cell r="O1593">
            <v>41.87</v>
          </cell>
          <cell r="P1593">
            <v>2</v>
          </cell>
        </row>
        <row r="1594">
          <cell r="A1594" t="str">
            <v>ON</v>
          </cell>
          <cell r="B1594">
            <v>1</v>
          </cell>
          <cell r="C1594">
            <v>3</v>
          </cell>
          <cell r="D1594" t="str">
            <v>C</v>
          </cell>
          <cell r="E1594">
            <v>4.05</v>
          </cell>
          <cell r="F1594">
            <v>37616</v>
          </cell>
          <cell r="G1594">
            <v>0.41599999999999998</v>
          </cell>
          <cell r="H1594">
            <v>0.34</v>
          </cell>
          <cell r="I1594" t="str">
            <v>4          0</v>
          </cell>
          <cell r="J1594">
            <v>0</v>
          </cell>
          <cell r="K1594">
            <v>0</v>
          </cell>
          <cell r="L1594">
            <v>2003</v>
          </cell>
          <cell r="M1594" t="str">
            <v>No Trade</v>
          </cell>
          <cell r="N1594" t="str">
            <v>NG13</v>
          </cell>
          <cell r="O1594">
            <v>41.87</v>
          </cell>
          <cell r="P1594">
            <v>1</v>
          </cell>
        </row>
        <row r="1595">
          <cell r="A1595" t="str">
            <v>ON</v>
          </cell>
          <cell r="B1595">
            <v>1</v>
          </cell>
          <cell r="C1595">
            <v>3</v>
          </cell>
          <cell r="D1595" t="str">
            <v>P</v>
          </cell>
          <cell r="E1595">
            <v>4.05</v>
          </cell>
          <cell r="F1595">
            <v>37616</v>
          </cell>
          <cell r="G1595">
            <v>6.0999999999999999E-2</v>
          </cell>
          <cell r="H1595">
            <v>0.09</v>
          </cell>
          <cell r="I1595" t="str">
            <v>7        900</v>
          </cell>
          <cell r="J1595">
            <v>0</v>
          </cell>
          <cell r="K1595">
            <v>0</v>
          </cell>
          <cell r="L1595">
            <v>2003</v>
          </cell>
          <cell r="M1595">
            <v>4.51340650520347</v>
          </cell>
          <cell r="N1595" t="str">
            <v>NG13</v>
          </cell>
          <cell r="O1595">
            <v>41.87</v>
          </cell>
          <cell r="P1595">
            <v>2</v>
          </cell>
        </row>
        <row r="1596">
          <cell r="A1596" t="str">
            <v>ON</v>
          </cell>
          <cell r="B1596">
            <v>1</v>
          </cell>
          <cell r="C1596">
            <v>3</v>
          </cell>
          <cell r="D1596" t="str">
            <v>C</v>
          </cell>
          <cell r="E1596">
            <v>4.0999999999999996</v>
          </cell>
          <cell r="F1596">
            <v>37616</v>
          </cell>
          <cell r="G1596">
            <v>0.379</v>
          </cell>
          <cell r="H1596">
            <v>0.31</v>
          </cell>
          <cell r="I1596" t="str">
            <v>2          0</v>
          </cell>
          <cell r="J1596">
            <v>0</v>
          </cell>
          <cell r="K1596">
            <v>0</v>
          </cell>
          <cell r="L1596">
            <v>2003</v>
          </cell>
          <cell r="M1596" t="str">
            <v>No Trade</v>
          </cell>
          <cell r="N1596" t="str">
            <v>NG13</v>
          </cell>
          <cell r="O1596">
            <v>41.87</v>
          </cell>
          <cell r="P1596">
            <v>1</v>
          </cell>
        </row>
        <row r="1597">
          <cell r="A1597" t="str">
            <v>ON</v>
          </cell>
          <cell r="B1597">
            <v>1</v>
          </cell>
          <cell r="C1597">
            <v>3</v>
          </cell>
          <cell r="D1597" t="str">
            <v>P</v>
          </cell>
          <cell r="E1597">
            <v>4.0999999999999996</v>
          </cell>
          <cell r="F1597">
            <v>37616</v>
          </cell>
          <cell r="G1597">
            <v>7.3999999999999996E-2</v>
          </cell>
          <cell r="H1597">
            <v>0.11</v>
          </cell>
          <cell r="I1597" t="str">
            <v>5        535</v>
          </cell>
          <cell r="J1597">
            <v>8.5000000000000006E-2</v>
          </cell>
          <cell r="K1597">
            <v>8.5000000000000006E-2</v>
          </cell>
          <cell r="L1597">
            <v>2003</v>
          </cell>
          <cell r="M1597">
            <v>4.6157519887866263</v>
          </cell>
          <cell r="N1597" t="str">
            <v>NG13</v>
          </cell>
          <cell r="O1597">
            <v>41.87</v>
          </cell>
          <cell r="P1597">
            <v>2</v>
          </cell>
        </row>
        <row r="1598">
          <cell r="A1598" t="str">
            <v>ON</v>
          </cell>
          <cell r="B1598">
            <v>1</v>
          </cell>
          <cell r="C1598">
            <v>3</v>
          </cell>
          <cell r="D1598" t="str">
            <v>C</v>
          </cell>
          <cell r="E1598">
            <v>4.1500000000000004</v>
          </cell>
          <cell r="F1598">
            <v>37616</v>
          </cell>
          <cell r="G1598">
            <v>0.34399999999999997</v>
          </cell>
          <cell r="H1598">
            <v>0.28000000000000003</v>
          </cell>
          <cell r="I1598" t="str">
            <v>3          0</v>
          </cell>
          <cell r="J1598">
            <v>0</v>
          </cell>
          <cell r="K1598">
            <v>0</v>
          </cell>
          <cell r="L1598">
            <v>2003</v>
          </cell>
          <cell r="M1598" t="str">
            <v>No Trade</v>
          </cell>
          <cell r="N1598" t="str">
            <v>NG13</v>
          </cell>
          <cell r="O1598">
            <v>41.87</v>
          </cell>
          <cell r="P1598">
            <v>1</v>
          </cell>
        </row>
        <row r="1599">
          <cell r="A1599" t="str">
            <v>ON</v>
          </cell>
          <cell r="B1599">
            <v>1</v>
          </cell>
          <cell r="C1599">
            <v>3</v>
          </cell>
          <cell r="D1599" t="str">
            <v>P</v>
          </cell>
          <cell r="E1599">
            <v>4.1500000000000004</v>
          </cell>
          <cell r="F1599">
            <v>37616</v>
          </cell>
          <cell r="G1599">
            <v>8.8999999999999996E-2</v>
          </cell>
          <cell r="H1599">
            <v>0.13</v>
          </cell>
          <cell r="I1599" t="str">
            <v>5        676</v>
          </cell>
          <cell r="J1599">
            <v>0.14299999999999999</v>
          </cell>
          <cell r="K1599">
            <v>8.5000000000000006E-2</v>
          </cell>
          <cell r="L1599">
            <v>2003</v>
          </cell>
          <cell r="M1599">
            <v>4.7199064731883027</v>
          </cell>
          <cell r="N1599" t="str">
            <v>NG13</v>
          </cell>
          <cell r="O1599">
            <v>41.87</v>
          </cell>
          <cell r="P1599">
            <v>2</v>
          </cell>
        </row>
        <row r="1600">
          <cell r="A1600" t="str">
            <v>ON</v>
          </cell>
          <cell r="B1600">
            <v>1</v>
          </cell>
          <cell r="C1600">
            <v>3</v>
          </cell>
          <cell r="D1600" t="str">
            <v>C</v>
          </cell>
          <cell r="E1600">
            <v>4.2</v>
          </cell>
          <cell r="F1600">
            <v>37616</v>
          </cell>
          <cell r="G1600">
            <v>0.311</v>
          </cell>
          <cell r="H1600">
            <v>0.25</v>
          </cell>
          <cell r="I1600" t="str">
            <v>5          1</v>
          </cell>
          <cell r="J1600">
            <v>0.28999999999999998</v>
          </cell>
          <cell r="K1600">
            <v>0.28999999999999998</v>
          </cell>
          <cell r="L1600">
            <v>2003</v>
          </cell>
          <cell r="M1600" t="str">
            <v>No Trade</v>
          </cell>
          <cell r="N1600" t="str">
            <v>NG13</v>
          </cell>
          <cell r="O1600">
            <v>41.87</v>
          </cell>
          <cell r="P1600">
            <v>1</v>
          </cell>
        </row>
        <row r="1601">
          <cell r="A1601" t="str">
            <v>ON</v>
          </cell>
          <cell r="B1601">
            <v>1</v>
          </cell>
          <cell r="C1601">
            <v>3</v>
          </cell>
          <cell r="D1601" t="str">
            <v>P</v>
          </cell>
          <cell r="E1601">
            <v>4.2</v>
          </cell>
          <cell r="F1601">
            <v>37616</v>
          </cell>
          <cell r="G1601">
            <v>0.106</v>
          </cell>
          <cell r="H1601">
            <v>0.15</v>
          </cell>
          <cell r="I1601" t="str">
            <v>7        825</v>
          </cell>
          <cell r="J1601">
            <v>0.16500000000000001</v>
          </cell>
          <cell r="K1601">
            <v>0.11</v>
          </cell>
          <cell r="L1601">
            <v>2003</v>
          </cell>
          <cell r="M1601">
            <v>4.8246239049585222</v>
          </cell>
          <cell r="N1601" t="str">
            <v>NG13</v>
          </cell>
          <cell r="O1601">
            <v>41.87</v>
          </cell>
          <cell r="P1601">
            <v>2</v>
          </cell>
        </row>
        <row r="1602">
          <cell r="A1602" t="str">
            <v>ON</v>
          </cell>
          <cell r="B1602">
            <v>1</v>
          </cell>
          <cell r="C1602">
            <v>3</v>
          </cell>
          <cell r="D1602" t="str">
            <v>C</v>
          </cell>
          <cell r="E1602">
            <v>4.25</v>
          </cell>
          <cell r="F1602">
            <v>37616</v>
          </cell>
          <cell r="G1602">
            <v>0.28100000000000003</v>
          </cell>
          <cell r="H1602">
            <v>0.22</v>
          </cell>
          <cell r="I1602" t="str">
            <v>8         21</v>
          </cell>
          <cell r="J1602">
            <v>0.24</v>
          </cell>
          <cell r="K1602">
            <v>0.24</v>
          </cell>
          <cell r="L1602">
            <v>2003</v>
          </cell>
          <cell r="M1602" t="str">
            <v>No Trade</v>
          </cell>
          <cell r="N1602" t="str">
            <v>NG13</v>
          </cell>
          <cell r="O1602">
            <v>41.87</v>
          </cell>
          <cell r="P1602">
            <v>1</v>
          </cell>
        </row>
        <row r="1603">
          <cell r="A1603" t="str">
            <v>ON</v>
          </cell>
          <cell r="B1603">
            <v>1</v>
          </cell>
          <cell r="C1603">
            <v>3</v>
          </cell>
          <cell r="D1603" t="str">
            <v>P</v>
          </cell>
          <cell r="E1603">
            <v>4.25</v>
          </cell>
          <cell r="F1603">
            <v>37616</v>
          </cell>
          <cell r="G1603">
            <v>0.125</v>
          </cell>
          <cell r="H1603">
            <v>0.18</v>
          </cell>
          <cell r="I1603" t="str">
            <v>0         10</v>
          </cell>
          <cell r="J1603">
            <v>0.16200000000000001</v>
          </cell>
          <cell r="K1603">
            <v>0.16200000000000001</v>
          </cell>
          <cell r="L1603">
            <v>2003</v>
          </cell>
          <cell r="M1603">
            <v>4.929180571869864</v>
          </cell>
          <cell r="N1603" t="str">
            <v>NG13</v>
          </cell>
          <cell r="O1603">
            <v>41.87</v>
          </cell>
          <cell r="P1603">
            <v>2</v>
          </cell>
        </row>
        <row r="1604">
          <cell r="A1604" t="str">
            <v>ON</v>
          </cell>
          <cell r="B1604">
            <v>1</v>
          </cell>
          <cell r="C1604">
            <v>3</v>
          </cell>
          <cell r="D1604" t="str">
            <v>C</v>
          </cell>
          <cell r="E1604">
            <v>4.3</v>
          </cell>
          <cell r="F1604">
            <v>37616</v>
          </cell>
          <cell r="G1604">
            <v>0.253</v>
          </cell>
          <cell r="H1604">
            <v>0.2</v>
          </cell>
          <cell r="I1604" t="str">
            <v>4        504</v>
          </cell>
          <cell r="J1604">
            <v>0.19500000000000001</v>
          </cell>
          <cell r="K1604">
            <v>0.17</v>
          </cell>
          <cell r="L1604">
            <v>2003</v>
          </cell>
          <cell r="M1604" t="str">
            <v>No Trade</v>
          </cell>
          <cell r="N1604" t="str">
            <v>NG13</v>
          </cell>
          <cell r="O1604">
            <v>41.87</v>
          </cell>
          <cell r="P1604">
            <v>1</v>
          </cell>
        </row>
        <row r="1605">
          <cell r="A1605" t="str">
            <v>ON</v>
          </cell>
          <cell r="B1605">
            <v>1</v>
          </cell>
          <cell r="C1605">
            <v>3</v>
          </cell>
          <cell r="D1605" t="str">
            <v>P</v>
          </cell>
          <cell r="E1605">
            <v>4.3</v>
          </cell>
          <cell r="F1605">
            <v>37616</v>
          </cell>
          <cell r="G1605">
            <v>0.14699999999999999</v>
          </cell>
          <cell r="H1605">
            <v>0.2</v>
          </cell>
          <cell r="I1605" t="str">
            <v>6        895</v>
          </cell>
          <cell r="J1605">
            <v>0</v>
          </cell>
          <cell r="K1605">
            <v>0</v>
          </cell>
          <cell r="L1605">
            <v>2003</v>
          </cell>
          <cell r="M1605">
            <v>5.0391267213413036</v>
          </cell>
          <cell r="N1605" t="str">
            <v>NG13</v>
          </cell>
          <cell r="O1605">
            <v>41.87</v>
          </cell>
          <cell r="P1605">
            <v>2</v>
          </cell>
        </row>
        <row r="1606">
          <cell r="A1606" t="str">
            <v>ON</v>
          </cell>
          <cell r="B1606">
            <v>1</v>
          </cell>
          <cell r="C1606">
            <v>3</v>
          </cell>
          <cell r="D1606" t="str">
            <v>C</v>
          </cell>
          <cell r="E1606">
            <v>4.3499999999999996</v>
          </cell>
          <cell r="F1606">
            <v>37616</v>
          </cell>
          <cell r="G1606">
            <v>0.22600000000000001</v>
          </cell>
          <cell r="H1606">
            <v>0.18</v>
          </cell>
          <cell r="I1606" t="str">
            <v>2         71</v>
          </cell>
          <cell r="J1606">
            <v>0.19</v>
          </cell>
          <cell r="K1606">
            <v>0.185</v>
          </cell>
          <cell r="L1606">
            <v>2003</v>
          </cell>
          <cell r="M1606" t="str">
            <v>No Trade</v>
          </cell>
          <cell r="N1606" t="str">
            <v>NG13</v>
          </cell>
          <cell r="O1606">
            <v>41.87</v>
          </cell>
          <cell r="P1606">
            <v>1</v>
          </cell>
        </row>
        <row r="1607">
          <cell r="A1607" t="str">
            <v>ON</v>
          </cell>
          <cell r="B1607">
            <v>1</v>
          </cell>
          <cell r="C1607">
            <v>3</v>
          </cell>
          <cell r="D1607" t="str">
            <v>P</v>
          </cell>
          <cell r="E1607">
            <v>4.3499999999999996</v>
          </cell>
          <cell r="F1607">
            <v>37616</v>
          </cell>
          <cell r="G1607">
            <v>0.17</v>
          </cell>
          <cell r="H1607">
            <v>0.23</v>
          </cell>
          <cell r="I1607" t="str">
            <v>4         50</v>
          </cell>
          <cell r="J1607">
            <v>0</v>
          </cell>
          <cell r="K1607">
            <v>0</v>
          </cell>
          <cell r="L1607">
            <v>2003</v>
          </cell>
          <cell r="M1607">
            <v>5.1418517840048779</v>
          </cell>
          <cell r="N1607" t="str">
            <v>NG13</v>
          </cell>
          <cell r="O1607">
            <v>41.87</v>
          </cell>
          <cell r="P1607">
            <v>2</v>
          </cell>
        </row>
        <row r="1608">
          <cell r="A1608" t="str">
            <v>ON</v>
          </cell>
          <cell r="B1608">
            <v>1</v>
          </cell>
          <cell r="C1608">
            <v>3</v>
          </cell>
          <cell r="D1608" t="str">
            <v>C</v>
          </cell>
          <cell r="E1608">
            <v>4.4000000000000004</v>
          </cell>
          <cell r="F1608">
            <v>37616</v>
          </cell>
          <cell r="G1608">
            <v>0.20100000000000001</v>
          </cell>
          <cell r="H1608">
            <v>0.16</v>
          </cell>
          <cell r="I1608" t="str">
            <v>2        659</v>
          </cell>
          <cell r="J1608">
            <v>0.185</v>
          </cell>
          <cell r="K1608">
            <v>0.14000000000000001</v>
          </cell>
          <cell r="L1608">
            <v>2003</v>
          </cell>
          <cell r="M1608" t="str">
            <v>No Trade</v>
          </cell>
          <cell r="N1608" t="str">
            <v>NG13</v>
          </cell>
          <cell r="O1608">
            <v>41.87</v>
          </cell>
          <cell r="P1608">
            <v>1</v>
          </cell>
        </row>
        <row r="1609">
          <cell r="A1609" t="str">
            <v>ON</v>
          </cell>
          <cell r="B1609">
            <v>1</v>
          </cell>
          <cell r="C1609">
            <v>3</v>
          </cell>
          <cell r="D1609" t="str">
            <v>P</v>
          </cell>
          <cell r="E1609">
            <v>4.4000000000000004</v>
          </cell>
          <cell r="F1609">
            <v>37616</v>
          </cell>
          <cell r="G1609">
            <v>0.19500000000000001</v>
          </cell>
          <cell r="H1609">
            <v>0.26</v>
          </cell>
          <cell r="I1609" t="str">
            <v>4        100</v>
          </cell>
          <cell r="J1609">
            <v>0</v>
          </cell>
          <cell r="K1609">
            <v>0</v>
          </cell>
          <cell r="L1609">
            <v>2003</v>
          </cell>
          <cell r="M1609">
            <v>5.2438120838912567</v>
          </cell>
          <cell r="N1609" t="str">
            <v>NG13</v>
          </cell>
          <cell r="O1609">
            <v>41.87</v>
          </cell>
          <cell r="P1609">
            <v>2</v>
          </cell>
        </row>
        <row r="1610">
          <cell r="A1610" t="str">
            <v>ON</v>
          </cell>
          <cell r="B1610">
            <v>1</v>
          </cell>
          <cell r="C1610">
            <v>3</v>
          </cell>
          <cell r="D1610" t="str">
            <v>C</v>
          </cell>
          <cell r="E1610">
            <v>4.45</v>
          </cell>
          <cell r="F1610">
            <v>37616</v>
          </cell>
          <cell r="G1610">
            <v>0.17899999999999999</v>
          </cell>
          <cell r="H1610">
            <v>0.14000000000000001</v>
          </cell>
          <cell r="I1610" t="str">
            <v>4          0</v>
          </cell>
          <cell r="J1610">
            <v>0</v>
          </cell>
          <cell r="K1610">
            <v>0</v>
          </cell>
          <cell r="L1610">
            <v>2003</v>
          </cell>
          <cell r="M1610" t="str">
            <v>No Trade</v>
          </cell>
          <cell r="N1610" t="str">
            <v>NG13</v>
          </cell>
          <cell r="O1610">
            <v>41.87</v>
          </cell>
          <cell r="P1610">
            <v>1</v>
          </cell>
        </row>
        <row r="1611">
          <cell r="A1611" t="str">
            <v>ON</v>
          </cell>
          <cell r="B1611">
            <v>1</v>
          </cell>
          <cell r="C1611">
            <v>3</v>
          </cell>
          <cell r="D1611" t="str">
            <v>P</v>
          </cell>
          <cell r="E1611">
            <v>4.45</v>
          </cell>
          <cell r="F1611">
            <v>37616</v>
          </cell>
          <cell r="G1611">
            <v>0.223</v>
          </cell>
          <cell r="H1611">
            <v>0.28999999999999998</v>
          </cell>
          <cell r="I1611" t="str">
            <v>6          0</v>
          </cell>
          <cell r="J1611">
            <v>0</v>
          </cell>
          <cell r="K1611">
            <v>0</v>
          </cell>
          <cell r="L1611">
            <v>2003</v>
          </cell>
          <cell r="M1611">
            <v>5.3496166273363119</v>
          </cell>
          <cell r="N1611" t="str">
            <v>NG13</v>
          </cell>
          <cell r="O1611">
            <v>41.87</v>
          </cell>
          <cell r="P1611">
            <v>2</v>
          </cell>
        </row>
        <row r="1612">
          <cell r="A1612" t="str">
            <v>ON</v>
          </cell>
          <cell r="B1612">
            <v>1</v>
          </cell>
          <cell r="C1612">
            <v>3</v>
          </cell>
          <cell r="D1612" t="str">
            <v>C</v>
          </cell>
          <cell r="E1612">
            <v>4.5</v>
          </cell>
          <cell r="F1612">
            <v>37616</v>
          </cell>
          <cell r="G1612">
            <v>0.159</v>
          </cell>
          <cell r="H1612">
            <v>0.12</v>
          </cell>
          <cell r="I1612" t="str">
            <v>8        874</v>
          </cell>
          <cell r="J1612">
            <v>0.13</v>
          </cell>
          <cell r="K1612">
            <v>0.1</v>
          </cell>
          <cell r="L1612">
            <v>2003</v>
          </cell>
          <cell r="M1612" t="str">
            <v>No Trade</v>
          </cell>
          <cell r="N1612" t="str">
            <v>NG13</v>
          </cell>
          <cell r="O1612">
            <v>41.87</v>
          </cell>
          <cell r="P1612">
            <v>1</v>
          </cell>
        </row>
        <row r="1613">
          <cell r="A1613" t="str">
            <v>ON</v>
          </cell>
          <cell r="B1613">
            <v>1</v>
          </cell>
          <cell r="C1613">
            <v>3</v>
          </cell>
          <cell r="D1613" t="str">
            <v>P</v>
          </cell>
          <cell r="E1613">
            <v>4.5</v>
          </cell>
          <cell r="F1613">
            <v>37616</v>
          </cell>
          <cell r="G1613">
            <v>0.253</v>
          </cell>
          <cell r="H1613">
            <v>0.32</v>
          </cell>
          <cell r="I1613" t="str">
            <v>9          0</v>
          </cell>
          <cell r="J1613">
            <v>0</v>
          </cell>
          <cell r="K1613">
            <v>0</v>
          </cell>
          <cell r="L1613">
            <v>2003</v>
          </cell>
          <cell r="M1613">
            <v>5.4540223692087988</v>
          </cell>
          <cell r="N1613" t="str">
            <v>NG13</v>
          </cell>
          <cell r="O1613">
            <v>41.87</v>
          </cell>
          <cell r="P1613">
            <v>2</v>
          </cell>
        </row>
        <row r="1614">
          <cell r="A1614" t="str">
            <v>ON</v>
          </cell>
          <cell r="B1614">
            <v>1</v>
          </cell>
          <cell r="C1614">
            <v>3</v>
          </cell>
          <cell r="D1614" t="str">
            <v>C</v>
          </cell>
          <cell r="E1614">
            <v>4.55</v>
          </cell>
          <cell r="F1614">
            <v>37616</v>
          </cell>
          <cell r="G1614">
            <v>0.14000000000000001</v>
          </cell>
          <cell r="H1614">
            <v>0.11</v>
          </cell>
          <cell r="I1614" t="str">
            <v>3          0</v>
          </cell>
          <cell r="J1614">
            <v>0</v>
          </cell>
          <cell r="K1614">
            <v>0</v>
          </cell>
          <cell r="L1614">
            <v>2003</v>
          </cell>
          <cell r="M1614" t="str">
            <v>No Trade</v>
          </cell>
          <cell r="N1614" t="str">
            <v>NG13</v>
          </cell>
          <cell r="O1614">
            <v>41.87</v>
          </cell>
          <cell r="P1614">
            <v>1</v>
          </cell>
        </row>
        <row r="1615">
          <cell r="A1615" t="str">
            <v>ON</v>
          </cell>
          <cell r="B1615">
            <v>1</v>
          </cell>
          <cell r="C1615">
            <v>3</v>
          </cell>
          <cell r="D1615" t="str">
            <v>P</v>
          </cell>
          <cell r="E1615">
            <v>4.55</v>
          </cell>
          <cell r="F1615">
            <v>37616</v>
          </cell>
          <cell r="G1615">
            <v>0.28399999999999997</v>
          </cell>
          <cell r="H1615">
            <v>0.36</v>
          </cell>
          <cell r="I1615" t="str">
            <v>4          0</v>
          </cell>
          <cell r="J1615">
            <v>0</v>
          </cell>
          <cell r="K1615">
            <v>0</v>
          </cell>
          <cell r="L1615">
            <v>2003</v>
          </cell>
          <cell r="M1615">
            <v>5.5531952270062321</v>
          </cell>
          <cell r="N1615" t="str">
            <v>NG13</v>
          </cell>
          <cell r="O1615">
            <v>41.87</v>
          </cell>
          <cell r="P1615">
            <v>2</v>
          </cell>
        </row>
        <row r="1616">
          <cell r="A1616" t="str">
            <v>ON</v>
          </cell>
          <cell r="B1616">
            <v>1</v>
          </cell>
          <cell r="C1616">
            <v>3</v>
          </cell>
          <cell r="D1616" t="str">
            <v>C</v>
          </cell>
          <cell r="E1616">
            <v>4.5999999999999996</v>
          </cell>
          <cell r="F1616">
            <v>37616</v>
          </cell>
          <cell r="G1616">
            <v>0.124</v>
          </cell>
          <cell r="H1616">
            <v>0.1</v>
          </cell>
          <cell r="I1616" t="str">
            <v>0        123</v>
          </cell>
          <cell r="J1616">
            <v>0.09</v>
          </cell>
          <cell r="K1616">
            <v>8.5000000000000006E-2</v>
          </cell>
          <cell r="L1616">
            <v>2003</v>
          </cell>
          <cell r="M1616" t="str">
            <v>No Trade</v>
          </cell>
          <cell r="N1616" t="str">
            <v>NG13</v>
          </cell>
          <cell r="O1616">
            <v>41.87</v>
          </cell>
          <cell r="P1616">
            <v>1</v>
          </cell>
        </row>
        <row r="1617">
          <cell r="A1617" t="str">
            <v>ON</v>
          </cell>
          <cell r="B1617">
            <v>1</v>
          </cell>
          <cell r="C1617">
            <v>3</v>
          </cell>
          <cell r="D1617" t="str">
            <v>P</v>
          </cell>
          <cell r="E1617">
            <v>4.5999999999999996</v>
          </cell>
          <cell r="F1617">
            <v>37616</v>
          </cell>
          <cell r="G1617">
            <v>0.318</v>
          </cell>
          <cell r="H1617">
            <v>0.4</v>
          </cell>
          <cell r="I1617" t="str">
            <v>1          0</v>
          </cell>
          <cell r="J1617">
            <v>0</v>
          </cell>
          <cell r="K1617">
            <v>0</v>
          </cell>
          <cell r="L1617">
            <v>2003</v>
          </cell>
          <cell r="M1617">
            <v>5.6555951633485169</v>
          </cell>
          <cell r="N1617" t="str">
            <v>NG13</v>
          </cell>
          <cell r="O1617">
            <v>41.87</v>
          </cell>
          <cell r="P1617">
            <v>2</v>
          </cell>
        </row>
        <row r="1618">
          <cell r="A1618" t="str">
            <v>ON</v>
          </cell>
          <cell r="B1618">
            <v>1</v>
          </cell>
          <cell r="C1618">
            <v>3</v>
          </cell>
          <cell r="D1618" t="str">
            <v>C</v>
          </cell>
          <cell r="E1618">
            <v>4.6500000000000004</v>
          </cell>
          <cell r="F1618">
            <v>37616</v>
          </cell>
          <cell r="G1618">
            <v>0.109</v>
          </cell>
          <cell r="H1618">
            <v>0.08</v>
          </cell>
          <cell r="I1618" t="str">
            <v>8          0</v>
          </cell>
          <cell r="J1618">
            <v>0</v>
          </cell>
          <cell r="K1618">
            <v>0</v>
          </cell>
          <cell r="L1618">
            <v>2003</v>
          </cell>
          <cell r="M1618" t="str">
            <v>No Trade</v>
          </cell>
          <cell r="N1618" t="str">
            <v>NG13</v>
          </cell>
          <cell r="O1618">
            <v>41.87</v>
          </cell>
          <cell r="P1618">
            <v>1</v>
          </cell>
        </row>
        <row r="1619">
          <cell r="A1619" t="str">
            <v>ON</v>
          </cell>
          <cell r="B1619">
            <v>1</v>
          </cell>
          <cell r="C1619">
            <v>3</v>
          </cell>
          <cell r="D1619" t="str">
            <v>C</v>
          </cell>
          <cell r="E1619">
            <v>4.7</v>
          </cell>
          <cell r="F1619">
            <v>37616</v>
          </cell>
          <cell r="G1619">
            <v>9.6000000000000002E-2</v>
          </cell>
          <cell r="H1619">
            <v>7.0000000000000007E-2</v>
          </cell>
          <cell r="I1619" t="str">
            <v>7         30</v>
          </cell>
          <cell r="J1619">
            <v>0</v>
          </cell>
          <cell r="K1619">
            <v>0</v>
          </cell>
          <cell r="L1619">
            <v>2003</v>
          </cell>
          <cell r="M1619" t="str">
            <v>No Trade</v>
          </cell>
          <cell r="N1619" t="str">
            <v>NG13</v>
          </cell>
          <cell r="O1619">
            <v>41.87</v>
          </cell>
          <cell r="P1619">
            <v>1</v>
          </cell>
        </row>
        <row r="1620">
          <cell r="A1620" t="str">
            <v>ON</v>
          </cell>
          <cell r="B1620">
            <v>1</v>
          </cell>
          <cell r="C1620">
            <v>3</v>
          </cell>
          <cell r="D1620" t="str">
            <v>P</v>
          </cell>
          <cell r="E1620">
            <v>4.7</v>
          </cell>
          <cell r="F1620">
            <v>37616</v>
          </cell>
          <cell r="G1620">
            <v>0.38900000000000001</v>
          </cell>
          <cell r="H1620">
            <v>0.47</v>
          </cell>
          <cell r="I1620" t="str">
            <v>8          0</v>
          </cell>
          <cell r="J1620">
            <v>0</v>
          </cell>
          <cell r="K1620">
            <v>0</v>
          </cell>
          <cell r="L1620">
            <v>2003</v>
          </cell>
          <cell r="M1620">
            <v>5.8476720280740278</v>
          </cell>
          <cell r="N1620" t="str">
            <v>NG13</v>
          </cell>
          <cell r="O1620">
            <v>41.87</v>
          </cell>
          <cell r="P1620">
            <v>2</v>
          </cell>
        </row>
        <row r="1621">
          <cell r="A1621" t="str">
            <v>ON</v>
          </cell>
          <cell r="B1621">
            <v>1</v>
          </cell>
          <cell r="C1621">
            <v>3</v>
          </cell>
          <cell r="D1621" t="str">
            <v>C</v>
          </cell>
          <cell r="E1621">
            <v>4.75</v>
          </cell>
          <cell r="F1621">
            <v>37616</v>
          </cell>
          <cell r="G1621">
            <v>8.4000000000000005E-2</v>
          </cell>
          <cell r="H1621">
            <v>0.06</v>
          </cell>
          <cell r="I1621" t="str">
            <v>8      1,278</v>
          </cell>
          <cell r="J1621">
            <v>8.2000000000000003E-2</v>
          </cell>
          <cell r="K1621">
            <v>5.5E-2</v>
          </cell>
          <cell r="L1621">
            <v>2003</v>
          </cell>
          <cell r="M1621" t="str">
            <v>No Trade</v>
          </cell>
          <cell r="N1621" t="str">
            <v>NG13</v>
          </cell>
          <cell r="O1621">
            <v>41.87</v>
          </cell>
          <cell r="P1621">
            <v>1</v>
          </cell>
        </row>
        <row r="1622">
          <cell r="A1622" t="str">
            <v>ON</v>
          </cell>
          <cell r="B1622">
            <v>1</v>
          </cell>
          <cell r="C1622">
            <v>3</v>
          </cell>
          <cell r="D1622" t="str">
            <v>C</v>
          </cell>
          <cell r="E1622">
            <v>4.8</v>
          </cell>
          <cell r="F1622">
            <v>37616</v>
          </cell>
          <cell r="G1622">
            <v>7.2999999999999995E-2</v>
          </cell>
          <cell r="H1622">
            <v>0.05</v>
          </cell>
          <cell r="I1622" t="str">
            <v>9         22</v>
          </cell>
          <cell r="J1622">
            <v>0.06</v>
          </cell>
          <cell r="K1622">
            <v>5.5E-2</v>
          </cell>
          <cell r="L1622">
            <v>2003</v>
          </cell>
          <cell r="M1622" t="str">
            <v>No Trade</v>
          </cell>
          <cell r="N1622" t="str">
            <v>NG13</v>
          </cell>
          <cell r="O1622">
            <v>41.87</v>
          </cell>
          <cell r="P1622">
            <v>1</v>
          </cell>
        </row>
        <row r="1623">
          <cell r="A1623" t="str">
            <v>ON</v>
          </cell>
          <cell r="B1623">
            <v>1</v>
          </cell>
          <cell r="C1623">
            <v>3</v>
          </cell>
          <cell r="D1623" t="str">
            <v>C</v>
          </cell>
          <cell r="E1623">
            <v>4.8499999999999996</v>
          </cell>
          <cell r="F1623">
            <v>37616</v>
          </cell>
          <cell r="G1623">
            <v>6.4000000000000001E-2</v>
          </cell>
          <cell r="H1623">
            <v>0.05</v>
          </cell>
          <cell r="I1623" t="str">
            <v>2          0</v>
          </cell>
          <cell r="J1623">
            <v>0</v>
          </cell>
          <cell r="K1623">
            <v>0</v>
          </cell>
          <cell r="L1623">
            <v>2003</v>
          </cell>
          <cell r="M1623" t="str">
            <v>No Trade</v>
          </cell>
          <cell r="N1623" t="str">
            <v>NG13</v>
          </cell>
          <cell r="O1623">
            <v>41.87</v>
          </cell>
          <cell r="P1623">
            <v>1</v>
          </cell>
        </row>
        <row r="1624">
          <cell r="A1624" t="str">
            <v>ON</v>
          </cell>
          <cell r="B1624">
            <v>1</v>
          </cell>
          <cell r="C1624">
            <v>3</v>
          </cell>
          <cell r="D1624" t="str">
            <v>C</v>
          </cell>
          <cell r="E1624">
            <v>4.9000000000000004</v>
          </cell>
          <cell r="F1624">
            <v>37616</v>
          </cell>
          <cell r="G1624">
            <v>5.5E-2</v>
          </cell>
          <cell r="H1624">
            <v>0.04</v>
          </cell>
          <cell r="I1624" t="str">
            <v>5          0</v>
          </cell>
          <cell r="J1624">
            <v>0</v>
          </cell>
          <cell r="K1624">
            <v>0</v>
          </cell>
          <cell r="L1624">
            <v>2003</v>
          </cell>
          <cell r="M1624" t="str">
            <v>No Trade</v>
          </cell>
          <cell r="N1624" t="str">
            <v>NG13</v>
          </cell>
          <cell r="O1624">
            <v>41.87</v>
          </cell>
          <cell r="P1624">
            <v>1</v>
          </cell>
        </row>
        <row r="1625">
          <cell r="A1625" t="str">
            <v>ON</v>
          </cell>
          <cell r="B1625">
            <v>1</v>
          </cell>
          <cell r="C1625">
            <v>3</v>
          </cell>
          <cell r="D1625" t="str">
            <v>C</v>
          </cell>
          <cell r="E1625">
            <v>4.95</v>
          </cell>
          <cell r="F1625">
            <v>37616</v>
          </cell>
          <cell r="G1625">
            <v>4.8000000000000001E-2</v>
          </cell>
          <cell r="H1625">
            <v>0.03</v>
          </cell>
          <cell r="I1625" t="str">
            <v>9          0</v>
          </cell>
          <cell r="J1625">
            <v>0</v>
          </cell>
          <cell r="K1625">
            <v>0</v>
          </cell>
          <cell r="L1625">
            <v>2003</v>
          </cell>
          <cell r="M1625" t="str">
            <v>No Trade</v>
          </cell>
          <cell r="N1625" t="str">
            <v>NG13</v>
          </cell>
          <cell r="O1625">
            <v>41.87</v>
          </cell>
          <cell r="P1625">
            <v>1</v>
          </cell>
        </row>
        <row r="1626">
          <cell r="A1626" t="str">
            <v>ON</v>
          </cell>
          <cell r="B1626">
            <v>1</v>
          </cell>
          <cell r="C1626">
            <v>3</v>
          </cell>
          <cell r="D1626" t="str">
            <v>C</v>
          </cell>
          <cell r="E1626">
            <v>5</v>
          </cell>
          <cell r="F1626">
            <v>37616</v>
          </cell>
          <cell r="G1626">
            <v>4.2000000000000003E-2</v>
          </cell>
          <cell r="H1626">
            <v>0.03</v>
          </cell>
          <cell r="I1626" t="str">
            <v>4        689</v>
          </cell>
          <cell r="J1626">
            <v>3.6999999999999998E-2</v>
          </cell>
          <cell r="K1626">
            <v>0.03</v>
          </cell>
          <cell r="L1626">
            <v>2003</v>
          </cell>
          <cell r="M1626" t="str">
            <v>No Trade</v>
          </cell>
          <cell r="N1626" t="str">
            <v>NG13</v>
          </cell>
          <cell r="O1626">
            <v>41.87</v>
          </cell>
          <cell r="P1626">
            <v>1</v>
          </cell>
        </row>
        <row r="1627">
          <cell r="A1627" t="str">
            <v>ON</v>
          </cell>
          <cell r="B1627">
            <v>1</v>
          </cell>
          <cell r="C1627">
            <v>3</v>
          </cell>
          <cell r="D1627" t="str">
            <v>P</v>
          </cell>
          <cell r="E1627">
            <v>5</v>
          </cell>
          <cell r="F1627">
            <v>37616</v>
          </cell>
          <cell r="G1627">
            <v>0</v>
          </cell>
          <cell r="H1627">
            <v>0</v>
          </cell>
          <cell r="I1627" t="str">
            <v>0          0</v>
          </cell>
          <cell r="J1627">
            <v>0</v>
          </cell>
          <cell r="K1627">
            <v>0</v>
          </cell>
          <cell r="L1627">
            <v>2003</v>
          </cell>
          <cell r="M1627" t="str">
            <v>No Trade</v>
          </cell>
          <cell r="N1627" t="str">
            <v/>
          </cell>
          <cell r="O1627" t="str">
            <v/>
          </cell>
          <cell r="P1627" t="str">
            <v/>
          </cell>
        </row>
        <row r="1628">
          <cell r="A1628" t="str">
            <v>ON</v>
          </cell>
          <cell r="B1628">
            <v>1</v>
          </cell>
          <cell r="C1628">
            <v>3</v>
          </cell>
          <cell r="D1628" t="str">
            <v>C</v>
          </cell>
          <cell r="E1628">
            <v>5.05</v>
          </cell>
          <cell r="F1628">
            <v>37616</v>
          </cell>
          <cell r="G1628">
            <v>3.5999999999999997E-2</v>
          </cell>
          <cell r="H1628">
            <v>0.03</v>
          </cell>
          <cell r="I1628" t="str">
            <v>0          0</v>
          </cell>
          <cell r="J1628">
            <v>0</v>
          </cell>
          <cell r="K1628">
            <v>0</v>
          </cell>
          <cell r="L1628">
            <v>2003</v>
          </cell>
          <cell r="M1628" t="str">
            <v>No Trade</v>
          </cell>
          <cell r="N1628" t="str">
            <v>NG13</v>
          </cell>
          <cell r="O1628">
            <v>41.87</v>
          </cell>
          <cell r="P1628">
            <v>1</v>
          </cell>
        </row>
        <row r="1629">
          <cell r="A1629" t="str">
            <v>ON</v>
          </cell>
          <cell r="B1629">
            <v>1</v>
          </cell>
          <cell r="C1629">
            <v>3</v>
          </cell>
          <cell r="D1629" t="str">
            <v>C</v>
          </cell>
          <cell r="E1629">
            <v>5.0999999999999996</v>
          </cell>
          <cell r="F1629">
            <v>37616</v>
          </cell>
          <cell r="G1629">
            <v>3.1E-2</v>
          </cell>
          <cell r="H1629">
            <v>0.02</v>
          </cell>
          <cell r="I1629" t="str">
            <v>6          0</v>
          </cell>
          <cell r="J1629">
            <v>0</v>
          </cell>
          <cell r="K1629">
            <v>0</v>
          </cell>
          <cell r="L1629">
            <v>2003</v>
          </cell>
          <cell r="M1629" t="str">
            <v>No Trade</v>
          </cell>
          <cell r="N1629" t="str">
            <v>NG13</v>
          </cell>
          <cell r="O1629">
            <v>41.87</v>
          </cell>
          <cell r="P1629">
            <v>1</v>
          </cell>
        </row>
        <row r="1630">
          <cell r="A1630" t="str">
            <v>ON</v>
          </cell>
          <cell r="B1630">
            <v>1</v>
          </cell>
          <cell r="C1630">
            <v>3</v>
          </cell>
          <cell r="D1630" t="str">
            <v>P</v>
          </cell>
          <cell r="E1630">
            <v>5.0999999999999996</v>
          </cell>
          <cell r="F1630">
            <v>37616</v>
          </cell>
          <cell r="G1630">
            <v>0</v>
          </cell>
          <cell r="H1630">
            <v>0</v>
          </cell>
          <cell r="I1630" t="str">
            <v>0          0</v>
          </cell>
          <cell r="J1630">
            <v>0</v>
          </cell>
          <cell r="K1630">
            <v>0</v>
          </cell>
          <cell r="L1630">
            <v>2003</v>
          </cell>
          <cell r="M1630" t="str">
            <v>No Trade</v>
          </cell>
          <cell r="N1630" t="str">
            <v/>
          </cell>
          <cell r="O1630" t="str">
            <v/>
          </cell>
          <cell r="P1630" t="str">
            <v/>
          </cell>
        </row>
        <row r="1631">
          <cell r="A1631" t="str">
            <v>ON</v>
          </cell>
          <cell r="B1631">
            <v>1</v>
          </cell>
          <cell r="C1631">
            <v>3</v>
          </cell>
          <cell r="D1631" t="str">
            <v>C</v>
          </cell>
          <cell r="E1631">
            <v>5.15</v>
          </cell>
          <cell r="F1631">
            <v>37616</v>
          </cell>
          <cell r="G1631">
            <v>2.7E-2</v>
          </cell>
          <cell r="H1631">
            <v>0.02</v>
          </cell>
          <cell r="I1631" t="str">
            <v>2          0</v>
          </cell>
          <cell r="J1631">
            <v>0</v>
          </cell>
          <cell r="K1631">
            <v>0</v>
          </cell>
          <cell r="L1631">
            <v>2003</v>
          </cell>
          <cell r="M1631" t="str">
            <v>No Trade</v>
          </cell>
          <cell r="N1631" t="str">
            <v>NG13</v>
          </cell>
          <cell r="O1631">
            <v>41.87</v>
          </cell>
          <cell r="P1631">
            <v>1</v>
          </cell>
        </row>
        <row r="1632">
          <cell r="A1632" t="str">
            <v>ON</v>
          </cell>
          <cell r="B1632">
            <v>1</v>
          </cell>
          <cell r="C1632">
            <v>3</v>
          </cell>
          <cell r="D1632" t="str">
            <v>C</v>
          </cell>
          <cell r="E1632">
            <v>5.2</v>
          </cell>
          <cell r="F1632">
            <v>37616</v>
          </cell>
          <cell r="G1632">
            <v>2.3E-2</v>
          </cell>
          <cell r="H1632">
            <v>0.01</v>
          </cell>
          <cell r="I1632" t="str">
            <v>9          0</v>
          </cell>
          <cell r="J1632">
            <v>0</v>
          </cell>
          <cell r="K1632">
            <v>0</v>
          </cell>
          <cell r="L1632">
            <v>2003</v>
          </cell>
          <cell r="M1632" t="str">
            <v>No Trade</v>
          </cell>
          <cell r="N1632" t="str">
            <v>NG13</v>
          </cell>
          <cell r="O1632">
            <v>41.87</v>
          </cell>
          <cell r="P1632">
            <v>1</v>
          </cell>
        </row>
        <row r="1633">
          <cell r="A1633" t="str">
            <v>ON</v>
          </cell>
          <cell r="B1633">
            <v>1</v>
          </cell>
          <cell r="C1633">
            <v>3</v>
          </cell>
          <cell r="D1633" t="str">
            <v>C</v>
          </cell>
          <cell r="E1633">
            <v>5.25</v>
          </cell>
          <cell r="F1633">
            <v>37616</v>
          </cell>
          <cell r="G1633">
            <v>0.02</v>
          </cell>
          <cell r="H1633">
            <v>0.01</v>
          </cell>
          <cell r="I1633" t="str">
            <v>7          0</v>
          </cell>
          <cell r="J1633">
            <v>0</v>
          </cell>
          <cell r="K1633">
            <v>0</v>
          </cell>
          <cell r="L1633">
            <v>2003</v>
          </cell>
          <cell r="M1633" t="str">
            <v>No Trade</v>
          </cell>
          <cell r="N1633" t="str">
            <v>NG13</v>
          </cell>
          <cell r="O1633">
            <v>41.87</v>
          </cell>
          <cell r="P1633">
            <v>1</v>
          </cell>
        </row>
        <row r="1634">
          <cell r="A1634" t="str">
            <v>ON</v>
          </cell>
          <cell r="B1634">
            <v>1</v>
          </cell>
          <cell r="C1634">
            <v>3</v>
          </cell>
          <cell r="D1634" t="str">
            <v>C</v>
          </cell>
          <cell r="E1634">
            <v>5.3</v>
          </cell>
          <cell r="F1634">
            <v>37616</v>
          </cell>
          <cell r="G1634">
            <v>1.7000000000000001E-2</v>
          </cell>
          <cell r="H1634">
            <v>0.01</v>
          </cell>
          <cell r="I1634" t="str">
            <v>5          0</v>
          </cell>
          <cell r="J1634">
            <v>0</v>
          </cell>
          <cell r="K1634">
            <v>0</v>
          </cell>
          <cell r="L1634">
            <v>2003</v>
          </cell>
          <cell r="M1634" t="str">
            <v>No Trade</v>
          </cell>
          <cell r="N1634" t="str">
            <v>NG13</v>
          </cell>
          <cell r="O1634">
            <v>41.87</v>
          </cell>
          <cell r="P1634">
            <v>1</v>
          </cell>
        </row>
        <row r="1635">
          <cell r="A1635" t="str">
            <v>ON</v>
          </cell>
          <cell r="B1635">
            <v>1</v>
          </cell>
          <cell r="C1635">
            <v>3</v>
          </cell>
          <cell r="D1635" t="str">
            <v>C</v>
          </cell>
          <cell r="E1635">
            <v>5.35</v>
          </cell>
          <cell r="F1635">
            <v>37616</v>
          </cell>
          <cell r="G1635">
            <v>1.4999999999999999E-2</v>
          </cell>
          <cell r="H1635">
            <v>0.01</v>
          </cell>
          <cell r="I1635" t="str">
            <v>3         50</v>
          </cell>
          <cell r="J1635">
            <v>0</v>
          </cell>
          <cell r="K1635">
            <v>0</v>
          </cell>
          <cell r="L1635">
            <v>2003</v>
          </cell>
          <cell r="M1635" t="str">
            <v>No Trade</v>
          </cell>
          <cell r="N1635" t="str">
            <v>NG13</v>
          </cell>
          <cell r="O1635">
            <v>41.87</v>
          </cell>
          <cell r="P1635">
            <v>1</v>
          </cell>
        </row>
        <row r="1636">
          <cell r="A1636" t="str">
            <v>ON</v>
          </cell>
          <cell r="B1636">
            <v>1</v>
          </cell>
          <cell r="C1636">
            <v>3</v>
          </cell>
          <cell r="D1636" t="str">
            <v>C</v>
          </cell>
          <cell r="E1636">
            <v>5.4</v>
          </cell>
          <cell r="F1636">
            <v>37616</v>
          </cell>
          <cell r="G1636">
            <v>1.2999999999999999E-2</v>
          </cell>
          <cell r="H1636">
            <v>0.01</v>
          </cell>
          <cell r="I1636" t="str">
            <v>1          0</v>
          </cell>
          <cell r="J1636">
            <v>0</v>
          </cell>
          <cell r="K1636">
            <v>0</v>
          </cell>
          <cell r="L1636">
            <v>2003</v>
          </cell>
          <cell r="M1636" t="str">
            <v>No Trade</v>
          </cell>
          <cell r="N1636" t="str">
            <v>NG13</v>
          </cell>
          <cell r="O1636">
            <v>41.87</v>
          </cell>
          <cell r="P1636">
            <v>1</v>
          </cell>
        </row>
        <row r="1637">
          <cell r="A1637" t="str">
            <v>ON</v>
          </cell>
          <cell r="B1637">
            <v>1</v>
          </cell>
          <cell r="C1637">
            <v>3</v>
          </cell>
          <cell r="D1637" t="str">
            <v>C</v>
          </cell>
          <cell r="E1637">
            <v>5.45</v>
          </cell>
          <cell r="F1637">
            <v>37616</v>
          </cell>
          <cell r="G1637">
            <v>1.0999999999999999E-2</v>
          </cell>
          <cell r="H1637">
            <v>0.01</v>
          </cell>
          <cell r="I1637" t="str">
            <v>0          0</v>
          </cell>
          <cell r="J1637">
            <v>0</v>
          </cell>
          <cell r="K1637">
            <v>0</v>
          </cell>
          <cell r="L1637">
            <v>2003</v>
          </cell>
          <cell r="M1637" t="str">
            <v>No Trade</v>
          </cell>
          <cell r="N1637" t="str">
            <v>NG13</v>
          </cell>
          <cell r="O1637">
            <v>41.87</v>
          </cell>
          <cell r="P1637">
            <v>1</v>
          </cell>
        </row>
        <row r="1638">
          <cell r="A1638" t="str">
            <v>ON</v>
          </cell>
          <cell r="B1638">
            <v>1</v>
          </cell>
          <cell r="C1638">
            <v>3</v>
          </cell>
          <cell r="D1638" t="str">
            <v>C</v>
          </cell>
          <cell r="E1638">
            <v>5.5</v>
          </cell>
          <cell r="F1638">
            <v>37616</v>
          </cell>
          <cell r="G1638">
            <v>8.9999999999999993E-3</v>
          </cell>
          <cell r="H1638">
            <v>0</v>
          </cell>
          <cell r="I1638" t="str">
            <v>8        400</v>
          </cell>
          <cell r="J1638">
            <v>0.01</v>
          </cell>
          <cell r="K1638">
            <v>0.01</v>
          </cell>
          <cell r="L1638">
            <v>2003</v>
          </cell>
          <cell r="M1638" t="str">
            <v>No Trade</v>
          </cell>
          <cell r="N1638" t="str">
            <v>NG13</v>
          </cell>
          <cell r="O1638">
            <v>41.87</v>
          </cell>
          <cell r="P1638">
            <v>1</v>
          </cell>
        </row>
        <row r="1639">
          <cell r="A1639" t="str">
            <v>ON</v>
          </cell>
          <cell r="B1639">
            <v>1</v>
          </cell>
          <cell r="C1639">
            <v>3</v>
          </cell>
          <cell r="D1639" t="str">
            <v>C</v>
          </cell>
          <cell r="E1639">
            <v>5.55</v>
          </cell>
          <cell r="F1639">
            <v>37616</v>
          </cell>
          <cell r="G1639">
            <v>8.0000000000000002E-3</v>
          </cell>
          <cell r="H1639">
            <v>0</v>
          </cell>
          <cell r="I1639" t="str">
            <v>7          0</v>
          </cell>
          <cell r="J1639">
            <v>0</v>
          </cell>
          <cell r="K1639">
            <v>0</v>
          </cell>
          <cell r="L1639">
            <v>2003</v>
          </cell>
          <cell r="M1639" t="str">
            <v>No Trade</v>
          </cell>
          <cell r="N1639" t="str">
            <v>NG13</v>
          </cell>
          <cell r="O1639">
            <v>41.87</v>
          </cell>
          <cell r="P1639">
            <v>1</v>
          </cell>
        </row>
        <row r="1640">
          <cell r="A1640" t="str">
            <v>ON</v>
          </cell>
          <cell r="B1640">
            <v>1</v>
          </cell>
          <cell r="C1640">
            <v>3</v>
          </cell>
          <cell r="D1640" t="str">
            <v>C</v>
          </cell>
          <cell r="E1640">
            <v>5.6</v>
          </cell>
          <cell r="F1640">
            <v>37616</v>
          </cell>
          <cell r="G1640">
            <v>7.0000000000000001E-3</v>
          </cell>
          <cell r="H1640">
            <v>0</v>
          </cell>
          <cell r="I1640" t="str">
            <v>6          0</v>
          </cell>
          <cell r="J1640">
            <v>0</v>
          </cell>
          <cell r="K1640">
            <v>0</v>
          </cell>
          <cell r="L1640">
            <v>2003</v>
          </cell>
          <cell r="M1640" t="str">
            <v>No Trade</v>
          </cell>
          <cell r="N1640" t="str">
            <v>NG13</v>
          </cell>
          <cell r="O1640">
            <v>41.87</v>
          </cell>
          <cell r="P1640">
            <v>1</v>
          </cell>
        </row>
        <row r="1641">
          <cell r="A1641" t="str">
            <v>ON</v>
          </cell>
          <cell r="B1641">
            <v>1</v>
          </cell>
          <cell r="C1641">
            <v>3</v>
          </cell>
          <cell r="D1641" t="str">
            <v>C</v>
          </cell>
          <cell r="E1641">
            <v>5.65</v>
          </cell>
          <cell r="F1641">
            <v>37616</v>
          </cell>
          <cell r="G1641">
            <v>6.0000000000000001E-3</v>
          </cell>
          <cell r="H1641">
            <v>0</v>
          </cell>
          <cell r="I1641" t="str">
            <v>5          0</v>
          </cell>
          <cell r="J1641">
            <v>0</v>
          </cell>
          <cell r="K1641">
            <v>0</v>
          </cell>
          <cell r="L1641">
            <v>2003</v>
          </cell>
          <cell r="M1641" t="str">
            <v>No Trade</v>
          </cell>
          <cell r="N1641" t="str">
            <v>NG13</v>
          </cell>
          <cell r="O1641">
            <v>41.87</v>
          </cell>
          <cell r="P1641">
            <v>1</v>
          </cell>
        </row>
        <row r="1642">
          <cell r="A1642" t="str">
            <v>ON</v>
          </cell>
          <cell r="B1642">
            <v>1</v>
          </cell>
          <cell r="C1642">
            <v>3</v>
          </cell>
          <cell r="D1642" t="str">
            <v>C</v>
          </cell>
          <cell r="E1642">
            <v>5.7</v>
          </cell>
          <cell r="F1642">
            <v>37616</v>
          </cell>
          <cell r="G1642">
            <v>5.0000000000000001E-3</v>
          </cell>
          <cell r="H1642">
            <v>0</v>
          </cell>
          <cell r="I1642" t="str">
            <v>5          0</v>
          </cell>
          <cell r="J1642">
            <v>0</v>
          </cell>
          <cell r="K1642">
            <v>0</v>
          </cell>
          <cell r="L1642">
            <v>2003</v>
          </cell>
          <cell r="M1642" t="str">
            <v>No Trade</v>
          </cell>
          <cell r="N1642" t="str">
            <v>NG13</v>
          </cell>
          <cell r="O1642">
            <v>41.87</v>
          </cell>
          <cell r="P1642">
            <v>1</v>
          </cell>
        </row>
        <row r="1643">
          <cell r="A1643" t="str">
            <v>ON</v>
          </cell>
          <cell r="B1643">
            <v>1</v>
          </cell>
          <cell r="C1643">
            <v>3</v>
          </cell>
          <cell r="D1643" t="str">
            <v>C</v>
          </cell>
          <cell r="E1643">
            <v>5.75</v>
          </cell>
          <cell r="F1643">
            <v>37616</v>
          </cell>
          <cell r="G1643">
            <v>4.0000000000000001E-3</v>
          </cell>
          <cell r="H1643">
            <v>0</v>
          </cell>
          <cell r="I1643" t="str">
            <v>4        250</v>
          </cell>
          <cell r="J1643">
            <v>0</v>
          </cell>
          <cell r="K1643">
            <v>0</v>
          </cell>
          <cell r="L1643">
            <v>2003</v>
          </cell>
          <cell r="M1643" t="str">
            <v>No Trade</v>
          </cell>
          <cell r="N1643" t="str">
            <v>NG13</v>
          </cell>
          <cell r="O1643">
            <v>41.87</v>
          </cell>
          <cell r="P1643">
            <v>1</v>
          </cell>
        </row>
        <row r="1644">
          <cell r="A1644" t="str">
            <v>ON</v>
          </cell>
          <cell r="B1644">
            <v>1</v>
          </cell>
          <cell r="C1644">
            <v>3</v>
          </cell>
          <cell r="D1644" t="str">
            <v>C</v>
          </cell>
          <cell r="E1644">
            <v>5.8</v>
          </cell>
          <cell r="F1644">
            <v>37616</v>
          </cell>
          <cell r="G1644">
            <v>4.0000000000000001E-3</v>
          </cell>
          <cell r="H1644">
            <v>0</v>
          </cell>
          <cell r="I1644" t="str">
            <v>4          0</v>
          </cell>
          <cell r="J1644">
            <v>0</v>
          </cell>
          <cell r="K1644">
            <v>0</v>
          </cell>
          <cell r="L1644">
            <v>2003</v>
          </cell>
          <cell r="M1644" t="str">
            <v>No Trade</v>
          </cell>
          <cell r="N1644" t="str">
            <v>NG13</v>
          </cell>
          <cell r="O1644">
            <v>41.87</v>
          </cell>
          <cell r="P1644">
            <v>1</v>
          </cell>
        </row>
        <row r="1645">
          <cell r="A1645" t="str">
            <v>ON</v>
          </cell>
          <cell r="B1645">
            <v>1</v>
          </cell>
          <cell r="C1645">
            <v>3</v>
          </cell>
          <cell r="D1645" t="str">
            <v>C</v>
          </cell>
          <cell r="E1645">
            <v>5.85</v>
          </cell>
          <cell r="F1645">
            <v>37616</v>
          </cell>
          <cell r="G1645">
            <v>3.0000000000000001E-3</v>
          </cell>
          <cell r="H1645">
            <v>0</v>
          </cell>
          <cell r="I1645" t="str">
            <v>3          0</v>
          </cell>
          <cell r="J1645">
            <v>0</v>
          </cell>
          <cell r="K1645">
            <v>0</v>
          </cell>
          <cell r="L1645">
            <v>2003</v>
          </cell>
          <cell r="M1645" t="str">
            <v>No Trade</v>
          </cell>
          <cell r="N1645" t="str">
            <v>NG13</v>
          </cell>
          <cell r="O1645">
            <v>41.87</v>
          </cell>
          <cell r="P1645">
            <v>1</v>
          </cell>
        </row>
        <row r="1646">
          <cell r="A1646" t="str">
            <v>ON</v>
          </cell>
          <cell r="B1646">
            <v>1</v>
          </cell>
          <cell r="C1646">
            <v>3</v>
          </cell>
          <cell r="D1646" t="str">
            <v>C</v>
          </cell>
          <cell r="E1646">
            <v>5.9</v>
          </cell>
          <cell r="F1646">
            <v>37616</v>
          </cell>
          <cell r="G1646">
            <v>3.0000000000000001E-3</v>
          </cell>
          <cell r="H1646">
            <v>0</v>
          </cell>
          <cell r="I1646" t="str">
            <v>3          0</v>
          </cell>
          <cell r="J1646">
            <v>0</v>
          </cell>
          <cell r="K1646">
            <v>0</v>
          </cell>
          <cell r="L1646">
            <v>2003</v>
          </cell>
          <cell r="M1646" t="str">
            <v>No Trade</v>
          </cell>
          <cell r="N1646" t="str">
            <v>NG13</v>
          </cell>
          <cell r="O1646">
            <v>41.87</v>
          </cell>
          <cell r="P1646">
            <v>1</v>
          </cell>
        </row>
        <row r="1647">
          <cell r="A1647" t="str">
            <v>ON</v>
          </cell>
          <cell r="B1647">
            <v>1</v>
          </cell>
          <cell r="C1647">
            <v>3</v>
          </cell>
          <cell r="D1647" t="str">
            <v>C</v>
          </cell>
          <cell r="E1647">
            <v>6</v>
          </cell>
          <cell r="F1647">
            <v>37616</v>
          </cell>
          <cell r="G1647">
            <v>2E-3</v>
          </cell>
          <cell r="H1647">
            <v>0</v>
          </cell>
          <cell r="I1647" t="str">
            <v>2        325</v>
          </cell>
          <cell r="J1647">
            <v>3.0000000000000001E-3</v>
          </cell>
          <cell r="K1647">
            <v>2E-3</v>
          </cell>
          <cell r="L1647">
            <v>2003</v>
          </cell>
          <cell r="M1647" t="str">
            <v>No Trade</v>
          </cell>
          <cell r="N1647" t="str">
            <v>NG13</v>
          </cell>
          <cell r="O1647">
            <v>41.87</v>
          </cell>
          <cell r="P1647">
            <v>1</v>
          </cell>
        </row>
        <row r="1648">
          <cell r="A1648" t="str">
            <v>ON</v>
          </cell>
          <cell r="B1648">
            <v>1</v>
          </cell>
          <cell r="C1648">
            <v>3</v>
          </cell>
          <cell r="D1648" t="str">
            <v>P</v>
          </cell>
          <cell r="E1648">
            <v>6</v>
          </cell>
          <cell r="F1648">
            <v>37616</v>
          </cell>
          <cell r="G1648">
            <v>1.5940000000000001</v>
          </cell>
          <cell r="H1648">
            <v>1.7</v>
          </cell>
          <cell r="I1648" t="str">
            <v>2          0</v>
          </cell>
          <cell r="J1648">
            <v>0</v>
          </cell>
          <cell r="K1648">
            <v>0</v>
          </cell>
          <cell r="L1648">
            <v>2003</v>
          </cell>
          <cell r="M1648">
            <v>7.6786619260686724</v>
          </cell>
          <cell r="N1648" t="str">
            <v>NG13</v>
          </cell>
          <cell r="O1648">
            <v>41.87</v>
          </cell>
          <cell r="P1648">
            <v>2</v>
          </cell>
        </row>
        <row r="1649">
          <cell r="A1649" t="str">
            <v>ON</v>
          </cell>
          <cell r="B1649">
            <v>1</v>
          </cell>
          <cell r="C1649">
            <v>3</v>
          </cell>
          <cell r="D1649" t="str">
            <v>C</v>
          </cell>
          <cell r="E1649">
            <v>6.05</v>
          </cell>
          <cell r="F1649">
            <v>37616</v>
          </cell>
          <cell r="G1649">
            <v>2E-3</v>
          </cell>
          <cell r="H1649">
            <v>0</v>
          </cell>
          <cell r="I1649" t="str">
            <v>2          0</v>
          </cell>
          <cell r="J1649">
            <v>0</v>
          </cell>
          <cell r="K1649">
            <v>0</v>
          </cell>
          <cell r="L1649">
            <v>2003</v>
          </cell>
          <cell r="M1649" t="str">
            <v>No Trade</v>
          </cell>
          <cell r="N1649" t="str">
            <v>NG13</v>
          </cell>
          <cell r="O1649">
            <v>41.87</v>
          </cell>
          <cell r="P1649">
            <v>1</v>
          </cell>
        </row>
        <row r="1650">
          <cell r="A1650" t="str">
            <v>ON</v>
          </cell>
          <cell r="B1650">
            <v>1</v>
          </cell>
          <cell r="C1650">
            <v>3</v>
          </cell>
          <cell r="D1650" t="str">
            <v>C</v>
          </cell>
          <cell r="E1650">
            <v>6.1</v>
          </cell>
          <cell r="F1650">
            <v>37616</v>
          </cell>
          <cell r="G1650">
            <v>2E-3</v>
          </cell>
          <cell r="H1650">
            <v>0</v>
          </cell>
          <cell r="I1650" t="str">
            <v>2          0</v>
          </cell>
          <cell r="J1650">
            <v>0</v>
          </cell>
          <cell r="K1650">
            <v>0</v>
          </cell>
          <cell r="L1650">
            <v>2003</v>
          </cell>
          <cell r="M1650" t="str">
            <v>No Trade</v>
          </cell>
          <cell r="N1650" t="str">
            <v>NG13</v>
          </cell>
          <cell r="O1650">
            <v>41.87</v>
          </cell>
          <cell r="P1650">
            <v>1</v>
          </cell>
        </row>
        <row r="1651">
          <cell r="A1651" t="str">
            <v>ON</v>
          </cell>
          <cell r="B1651">
            <v>1</v>
          </cell>
          <cell r="C1651">
            <v>3</v>
          </cell>
          <cell r="D1651" t="str">
            <v>C</v>
          </cell>
          <cell r="E1651">
            <v>6.2</v>
          </cell>
          <cell r="F1651">
            <v>37616</v>
          </cell>
          <cell r="G1651">
            <v>1E-3</v>
          </cell>
          <cell r="H1651">
            <v>0</v>
          </cell>
          <cell r="I1651" t="str">
            <v>1          0</v>
          </cell>
          <cell r="J1651">
            <v>0</v>
          </cell>
          <cell r="K1651">
            <v>0</v>
          </cell>
          <cell r="L1651">
            <v>2003</v>
          </cell>
          <cell r="M1651" t="str">
            <v>No Trade</v>
          </cell>
          <cell r="N1651" t="str">
            <v>NG13</v>
          </cell>
          <cell r="O1651">
            <v>41.87</v>
          </cell>
          <cell r="P1651">
            <v>1</v>
          </cell>
        </row>
        <row r="1652">
          <cell r="A1652" t="str">
            <v>ON</v>
          </cell>
          <cell r="B1652">
            <v>1</v>
          </cell>
          <cell r="C1652">
            <v>3</v>
          </cell>
          <cell r="D1652" t="str">
            <v>C</v>
          </cell>
          <cell r="E1652">
            <v>6.25</v>
          </cell>
          <cell r="F1652">
            <v>37616</v>
          </cell>
          <cell r="G1652">
            <v>1E-3</v>
          </cell>
          <cell r="H1652">
            <v>0</v>
          </cell>
          <cell r="I1652" t="str">
            <v>1          0</v>
          </cell>
          <cell r="J1652">
            <v>0</v>
          </cell>
          <cell r="K1652">
            <v>0</v>
          </cell>
          <cell r="L1652">
            <v>2003</v>
          </cell>
          <cell r="M1652" t="str">
            <v>No Trade</v>
          </cell>
          <cell r="N1652" t="str">
            <v>NG13</v>
          </cell>
          <cell r="O1652">
            <v>41.87</v>
          </cell>
          <cell r="P1652">
            <v>1</v>
          </cell>
        </row>
        <row r="1653">
          <cell r="A1653" t="str">
            <v>ON</v>
          </cell>
          <cell r="B1653">
            <v>1</v>
          </cell>
          <cell r="C1653">
            <v>3</v>
          </cell>
          <cell r="D1653" t="str">
            <v>C</v>
          </cell>
          <cell r="E1653">
            <v>6.3</v>
          </cell>
          <cell r="F1653">
            <v>37616</v>
          </cell>
          <cell r="G1653">
            <v>1E-3</v>
          </cell>
          <cell r="H1653">
            <v>0</v>
          </cell>
          <cell r="I1653" t="str">
            <v>1          0</v>
          </cell>
          <cell r="J1653">
            <v>0</v>
          </cell>
          <cell r="K1653">
            <v>0</v>
          </cell>
          <cell r="L1653">
            <v>2003</v>
          </cell>
          <cell r="M1653" t="str">
            <v>No Trade</v>
          </cell>
          <cell r="N1653" t="str">
            <v>NG13</v>
          </cell>
          <cell r="O1653">
            <v>41.87</v>
          </cell>
          <cell r="P1653">
            <v>1</v>
          </cell>
        </row>
        <row r="1654">
          <cell r="A1654" t="str">
            <v>ON</v>
          </cell>
          <cell r="B1654">
            <v>1</v>
          </cell>
          <cell r="C1654">
            <v>3</v>
          </cell>
          <cell r="D1654" t="str">
            <v>P</v>
          </cell>
          <cell r="E1654">
            <v>6.3</v>
          </cell>
          <cell r="F1654">
            <v>37616</v>
          </cell>
          <cell r="G1654">
            <v>2.6659999999999999</v>
          </cell>
          <cell r="H1654">
            <v>2.66</v>
          </cell>
          <cell r="I1654" t="str">
            <v>6          0</v>
          </cell>
          <cell r="J1654">
            <v>0</v>
          </cell>
          <cell r="K1654">
            <v>0</v>
          </cell>
          <cell r="L1654">
            <v>2003</v>
          </cell>
          <cell r="M1654">
            <v>9.2785949559885736</v>
          </cell>
          <cell r="N1654" t="str">
            <v>NG13</v>
          </cell>
          <cell r="O1654">
            <v>41.87</v>
          </cell>
          <cell r="P1654">
            <v>2</v>
          </cell>
        </row>
        <row r="1655">
          <cell r="A1655" t="str">
            <v>ON</v>
          </cell>
          <cell r="B1655">
            <v>1</v>
          </cell>
          <cell r="C1655">
            <v>3</v>
          </cell>
          <cell r="D1655" t="str">
            <v>C</v>
          </cell>
          <cell r="E1655">
            <v>6.35</v>
          </cell>
          <cell r="F1655">
            <v>37616</v>
          </cell>
          <cell r="G1655">
            <v>1E-3</v>
          </cell>
          <cell r="H1655">
            <v>0</v>
          </cell>
          <cell r="I1655" t="str">
            <v>1          0</v>
          </cell>
          <cell r="J1655">
            <v>0</v>
          </cell>
          <cell r="K1655">
            <v>0</v>
          </cell>
          <cell r="L1655">
            <v>2003</v>
          </cell>
          <cell r="M1655" t="str">
            <v>No Trade</v>
          </cell>
          <cell r="N1655" t="str">
            <v>NG13</v>
          </cell>
          <cell r="O1655">
            <v>41.87</v>
          </cell>
          <cell r="P1655">
            <v>1</v>
          </cell>
        </row>
        <row r="1656">
          <cell r="A1656" t="str">
            <v>ON</v>
          </cell>
          <cell r="B1656">
            <v>1</v>
          </cell>
          <cell r="C1656">
            <v>3</v>
          </cell>
          <cell r="D1656" t="str">
            <v>C</v>
          </cell>
          <cell r="E1656">
            <v>6.4</v>
          </cell>
          <cell r="F1656">
            <v>37616</v>
          </cell>
          <cell r="G1656">
            <v>1E-3</v>
          </cell>
          <cell r="H1656">
            <v>0</v>
          </cell>
          <cell r="I1656" t="str">
            <v>1          0</v>
          </cell>
          <cell r="J1656">
            <v>0</v>
          </cell>
          <cell r="K1656">
            <v>0</v>
          </cell>
          <cell r="L1656">
            <v>2003</v>
          </cell>
          <cell r="M1656" t="str">
            <v>No Trade</v>
          </cell>
          <cell r="N1656" t="str">
            <v>NG13</v>
          </cell>
          <cell r="O1656">
            <v>41.87</v>
          </cell>
          <cell r="P1656">
            <v>1</v>
          </cell>
        </row>
        <row r="1657">
          <cell r="A1657" t="str">
            <v>ON</v>
          </cell>
          <cell r="B1657">
            <v>1</v>
          </cell>
          <cell r="C1657">
            <v>3</v>
          </cell>
          <cell r="D1657" t="str">
            <v>C</v>
          </cell>
          <cell r="E1657">
            <v>6.45</v>
          </cell>
          <cell r="F1657">
            <v>37616</v>
          </cell>
          <cell r="G1657">
            <v>1E-3</v>
          </cell>
          <cell r="H1657">
            <v>0</v>
          </cell>
          <cell r="I1657" t="str">
            <v>1          0</v>
          </cell>
          <cell r="J1657">
            <v>0</v>
          </cell>
          <cell r="K1657">
            <v>0</v>
          </cell>
          <cell r="L1657">
            <v>2003</v>
          </cell>
          <cell r="M1657" t="str">
            <v>No Trade</v>
          </cell>
          <cell r="N1657" t="str">
            <v>NG13</v>
          </cell>
          <cell r="O1657">
            <v>41.87</v>
          </cell>
          <cell r="P1657">
            <v>1</v>
          </cell>
        </row>
        <row r="1658">
          <cell r="A1658" t="str">
            <v>ON</v>
          </cell>
          <cell r="B1658">
            <v>1</v>
          </cell>
          <cell r="C1658">
            <v>3</v>
          </cell>
          <cell r="D1658" t="str">
            <v>C</v>
          </cell>
          <cell r="E1658">
            <v>6.5</v>
          </cell>
          <cell r="F1658">
            <v>37616</v>
          </cell>
          <cell r="G1658">
            <v>1E-3</v>
          </cell>
          <cell r="H1658">
            <v>0</v>
          </cell>
          <cell r="I1658" t="str">
            <v>1          0</v>
          </cell>
          <cell r="J1658">
            <v>0</v>
          </cell>
          <cell r="K1658">
            <v>0</v>
          </cell>
          <cell r="L1658">
            <v>2003</v>
          </cell>
          <cell r="M1658" t="str">
            <v>No Trade</v>
          </cell>
          <cell r="N1658" t="str">
            <v>NG13</v>
          </cell>
          <cell r="O1658">
            <v>41.87</v>
          </cell>
          <cell r="P1658">
            <v>1</v>
          </cell>
        </row>
        <row r="1659">
          <cell r="A1659" t="str">
            <v>ON</v>
          </cell>
          <cell r="B1659">
            <v>1</v>
          </cell>
          <cell r="C1659">
            <v>3</v>
          </cell>
          <cell r="D1659" t="str">
            <v>C</v>
          </cell>
          <cell r="E1659">
            <v>6.55</v>
          </cell>
          <cell r="F1659">
            <v>37616</v>
          </cell>
          <cell r="G1659">
            <v>1E-3</v>
          </cell>
          <cell r="H1659">
            <v>0</v>
          </cell>
          <cell r="I1659" t="str">
            <v>1          0</v>
          </cell>
          <cell r="J1659">
            <v>0</v>
          </cell>
          <cell r="K1659">
            <v>0</v>
          </cell>
          <cell r="L1659">
            <v>2003</v>
          </cell>
          <cell r="M1659" t="str">
            <v>No Trade</v>
          </cell>
          <cell r="N1659" t="str">
            <v>NG13</v>
          </cell>
          <cell r="O1659">
            <v>41.87</v>
          </cell>
          <cell r="P1659">
            <v>1</v>
          </cell>
        </row>
        <row r="1660">
          <cell r="A1660" t="str">
            <v>ON</v>
          </cell>
          <cell r="B1660">
            <v>1</v>
          </cell>
          <cell r="C1660">
            <v>3</v>
          </cell>
          <cell r="D1660" t="str">
            <v>C</v>
          </cell>
          <cell r="E1660">
            <v>6.6</v>
          </cell>
          <cell r="F1660">
            <v>37616</v>
          </cell>
          <cell r="G1660">
            <v>1E-3</v>
          </cell>
          <cell r="H1660">
            <v>0</v>
          </cell>
          <cell r="I1660" t="str">
            <v>1          0</v>
          </cell>
          <cell r="J1660">
            <v>0</v>
          </cell>
          <cell r="K1660">
            <v>0</v>
          </cell>
          <cell r="L1660">
            <v>2003</v>
          </cell>
          <cell r="M1660" t="str">
            <v>No Trade</v>
          </cell>
          <cell r="N1660" t="str">
            <v>NG13</v>
          </cell>
          <cell r="O1660">
            <v>41.87</v>
          </cell>
          <cell r="P1660">
            <v>1</v>
          </cell>
        </row>
        <row r="1661">
          <cell r="A1661" t="str">
            <v>ON</v>
          </cell>
          <cell r="B1661">
            <v>1</v>
          </cell>
          <cell r="C1661">
            <v>3</v>
          </cell>
          <cell r="D1661" t="str">
            <v>C</v>
          </cell>
          <cell r="E1661">
            <v>6.65</v>
          </cell>
          <cell r="F1661">
            <v>37616</v>
          </cell>
          <cell r="G1661">
            <v>1E-3</v>
          </cell>
          <cell r="H1661">
            <v>0</v>
          </cell>
          <cell r="I1661" t="str">
            <v>1          0</v>
          </cell>
          <cell r="J1661">
            <v>0</v>
          </cell>
          <cell r="K1661">
            <v>0</v>
          </cell>
          <cell r="L1661">
            <v>2003</v>
          </cell>
          <cell r="M1661" t="str">
            <v>No Trade</v>
          </cell>
          <cell r="N1661" t="str">
            <v>NG13</v>
          </cell>
          <cell r="O1661">
            <v>41.87</v>
          </cell>
          <cell r="P1661">
            <v>1</v>
          </cell>
        </row>
        <row r="1662">
          <cell r="A1662" t="str">
            <v>ON</v>
          </cell>
          <cell r="B1662">
            <v>1</v>
          </cell>
          <cell r="C1662">
            <v>3</v>
          </cell>
          <cell r="D1662" t="str">
            <v>C</v>
          </cell>
          <cell r="E1662">
            <v>6.7</v>
          </cell>
          <cell r="F1662">
            <v>37616</v>
          </cell>
          <cell r="G1662">
            <v>1E-3</v>
          </cell>
          <cell r="H1662">
            <v>0</v>
          </cell>
          <cell r="I1662" t="str">
            <v>1          0</v>
          </cell>
          <cell r="J1662">
            <v>0</v>
          </cell>
          <cell r="K1662">
            <v>0</v>
          </cell>
          <cell r="L1662">
            <v>2003</v>
          </cell>
          <cell r="M1662" t="str">
            <v>No Trade</v>
          </cell>
          <cell r="N1662" t="str">
            <v>NG13</v>
          </cell>
          <cell r="O1662">
            <v>41.87</v>
          </cell>
          <cell r="P1662">
            <v>1</v>
          </cell>
        </row>
        <row r="1663">
          <cell r="A1663" t="str">
            <v>ON</v>
          </cell>
          <cell r="B1663">
            <v>1</v>
          </cell>
          <cell r="C1663">
            <v>3</v>
          </cell>
          <cell r="D1663" t="str">
            <v>C</v>
          </cell>
          <cell r="E1663">
            <v>6.8</v>
          </cell>
          <cell r="F1663">
            <v>37616</v>
          </cell>
          <cell r="G1663">
            <v>1E-3</v>
          </cell>
          <cell r="H1663">
            <v>0</v>
          </cell>
          <cell r="I1663" t="str">
            <v>1          0</v>
          </cell>
          <cell r="J1663">
            <v>0</v>
          </cell>
          <cell r="K1663">
            <v>0</v>
          </cell>
          <cell r="L1663">
            <v>2003</v>
          </cell>
          <cell r="M1663" t="str">
            <v>No Trade</v>
          </cell>
          <cell r="N1663" t="str">
            <v>NG13</v>
          </cell>
          <cell r="O1663">
            <v>41.87</v>
          </cell>
          <cell r="P1663">
            <v>1</v>
          </cell>
        </row>
        <row r="1664">
          <cell r="A1664" t="str">
            <v>ON</v>
          </cell>
          <cell r="B1664">
            <v>1</v>
          </cell>
          <cell r="C1664">
            <v>3</v>
          </cell>
          <cell r="D1664" t="str">
            <v>C</v>
          </cell>
          <cell r="E1664">
            <v>6.9</v>
          </cell>
          <cell r="F1664">
            <v>37616</v>
          </cell>
          <cell r="G1664">
            <v>1E-3</v>
          </cell>
          <cell r="H1664">
            <v>0</v>
          </cell>
          <cell r="I1664" t="str">
            <v>1          0</v>
          </cell>
          <cell r="J1664">
            <v>0</v>
          </cell>
          <cell r="K1664">
            <v>0</v>
          </cell>
          <cell r="L1664">
            <v>2003</v>
          </cell>
          <cell r="M1664" t="str">
            <v>No Trade</v>
          </cell>
          <cell r="N1664" t="str">
            <v>NG13</v>
          </cell>
          <cell r="O1664">
            <v>41.87</v>
          </cell>
          <cell r="P1664">
            <v>1</v>
          </cell>
        </row>
        <row r="1665">
          <cell r="A1665" t="str">
            <v>ON</v>
          </cell>
          <cell r="B1665">
            <v>1</v>
          </cell>
          <cell r="C1665">
            <v>3</v>
          </cell>
          <cell r="D1665" t="str">
            <v>C</v>
          </cell>
          <cell r="E1665">
            <v>6.95</v>
          </cell>
          <cell r="F1665">
            <v>37616</v>
          </cell>
          <cell r="G1665">
            <v>1E-3</v>
          </cell>
          <cell r="H1665">
            <v>0</v>
          </cell>
          <cell r="I1665" t="str">
            <v>1          0</v>
          </cell>
          <cell r="J1665">
            <v>0</v>
          </cell>
          <cell r="K1665">
            <v>0</v>
          </cell>
          <cell r="L1665">
            <v>2003</v>
          </cell>
          <cell r="M1665" t="str">
            <v>No Trade</v>
          </cell>
          <cell r="N1665" t="str">
            <v>NG13</v>
          </cell>
          <cell r="O1665">
            <v>41.87</v>
          </cell>
          <cell r="P1665">
            <v>1</v>
          </cell>
        </row>
        <row r="1666">
          <cell r="A1666" t="str">
            <v>ON</v>
          </cell>
          <cell r="B1666">
            <v>1</v>
          </cell>
          <cell r="C1666">
            <v>3</v>
          </cell>
          <cell r="D1666" t="str">
            <v>C</v>
          </cell>
          <cell r="E1666">
            <v>7</v>
          </cell>
          <cell r="F1666">
            <v>37616</v>
          </cell>
          <cell r="G1666">
            <v>1E-3</v>
          </cell>
          <cell r="H1666">
            <v>0</v>
          </cell>
          <cell r="I1666" t="str">
            <v>1          5</v>
          </cell>
          <cell r="J1666">
            <v>1E-3</v>
          </cell>
          <cell r="K1666">
            <v>1E-3</v>
          </cell>
          <cell r="L1666">
            <v>2003</v>
          </cell>
          <cell r="M1666" t="str">
            <v>No Trade</v>
          </cell>
          <cell r="N1666" t="str">
            <v>NG13</v>
          </cell>
          <cell r="O1666">
            <v>41.87</v>
          </cell>
          <cell r="P1666">
            <v>1</v>
          </cell>
        </row>
        <row r="1667">
          <cell r="A1667" t="str">
            <v>ON</v>
          </cell>
          <cell r="B1667">
            <v>1</v>
          </cell>
          <cell r="C1667">
            <v>3</v>
          </cell>
          <cell r="D1667" t="str">
            <v>P</v>
          </cell>
          <cell r="E1667">
            <v>7</v>
          </cell>
          <cell r="F1667">
            <v>37616</v>
          </cell>
          <cell r="G1667">
            <v>2.5289999999999999</v>
          </cell>
          <cell r="H1667">
            <v>2.52</v>
          </cell>
          <cell r="I1667" t="str">
            <v>9          0</v>
          </cell>
          <cell r="J1667">
            <v>0</v>
          </cell>
          <cell r="K1667">
            <v>0</v>
          </cell>
          <cell r="L1667">
            <v>2003</v>
          </cell>
          <cell r="M1667">
            <v>8.4173107929443383</v>
          </cell>
          <cell r="N1667" t="str">
            <v>NG13</v>
          </cell>
          <cell r="O1667">
            <v>41.87</v>
          </cell>
          <cell r="P1667">
            <v>2</v>
          </cell>
        </row>
        <row r="1668">
          <cell r="A1668" t="str">
            <v>ON</v>
          </cell>
          <cell r="B1668">
            <v>1</v>
          </cell>
          <cell r="C1668">
            <v>3</v>
          </cell>
          <cell r="D1668" t="str">
            <v>C</v>
          </cell>
          <cell r="E1668">
            <v>7.1</v>
          </cell>
          <cell r="F1668">
            <v>37616</v>
          </cell>
          <cell r="G1668">
            <v>1E-3</v>
          </cell>
          <cell r="H1668">
            <v>0</v>
          </cell>
          <cell r="I1668" t="str">
            <v>1          0</v>
          </cell>
          <cell r="J1668">
            <v>0</v>
          </cell>
          <cell r="K1668">
            <v>0</v>
          </cell>
          <cell r="L1668">
            <v>2003</v>
          </cell>
          <cell r="M1668" t="str">
            <v>No Trade</v>
          </cell>
          <cell r="N1668" t="str">
            <v>NG13</v>
          </cell>
          <cell r="O1668">
            <v>41.87</v>
          </cell>
          <cell r="P1668">
            <v>1</v>
          </cell>
        </row>
        <row r="1669">
          <cell r="A1669" t="str">
            <v>ON</v>
          </cell>
          <cell r="B1669">
            <v>1</v>
          </cell>
          <cell r="C1669">
            <v>3</v>
          </cell>
          <cell r="D1669" t="str">
            <v>C</v>
          </cell>
          <cell r="E1669">
            <v>7.25</v>
          </cell>
          <cell r="F1669">
            <v>37616</v>
          </cell>
          <cell r="G1669">
            <v>1E-3</v>
          </cell>
          <cell r="H1669">
            <v>0</v>
          </cell>
          <cell r="I1669" t="str">
            <v>1          0</v>
          </cell>
          <cell r="J1669">
            <v>0</v>
          </cell>
          <cell r="K1669">
            <v>0</v>
          </cell>
          <cell r="L1669">
            <v>2003</v>
          </cell>
          <cell r="M1669" t="str">
            <v>No Trade</v>
          </cell>
          <cell r="N1669" t="str">
            <v>NG13</v>
          </cell>
          <cell r="O1669">
            <v>41.87</v>
          </cell>
          <cell r="P1669">
            <v>1</v>
          </cell>
        </row>
        <row r="1670">
          <cell r="A1670" t="str">
            <v>ON</v>
          </cell>
          <cell r="B1670">
            <v>1</v>
          </cell>
          <cell r="C1670">
            <v>3</v>
          </cell>
          <cell r="D1670" t="str">
            <v>C</v>
          </cell>
          <cell r="E1670">
            <v>7.3</v>
          </cell>
          <cell r="F1670">
            <v>37616</v>
          </cell>
          <cell r="G1670">
            <v>1E-3</v>
          </cell>
          <cell r="H1670">
            <v>0</v>
          </cell>
          <cell r="I1670" t="str">
            <v>1          0</v>
          </cell>
          <cell r="J1670">
            <v>0</v>
          </cell>
          <cell r="K1670">
            <v>0</v>
          </cell>
          <cell r="L1670">
            <v>2003</v>
          </cell>
          <cell r="M1670" t="str">
            <v>No Trade</v>
          </cell>
          <cell r="N1670" t="str">
            <v>NG13</v>
          </cell>
          <cell r="O1670">
            <v>41.87</v>
          </cell>
          <cell r="P1670">
            <v>1</v>
          </cell>
        </row>
        <row r="1671">
          <cell r="A1671" t="str">
            <v>ON</v>
          </cell>
          <cell r="B1671">
            <v>1</v>
          </cell>
          <cell r="C1671">
            <v>3</v>
          </cell>
          <cell r="D1671" t="str">
            <v>C</v>
          </cell>
          <cell r="E1671">
            <v>7.4</v>
          </cell>
          <cell r="F1671">
            <v>37616</v>
          </cell>
          <cell r="G1671">
            <v>1E-3</v>
          </cell>
          <cell r="H1671">
            <v>0</v>
          </cell>
          <cell r="I1671" t="str">
            <v>1          0</v>
          </cell>
          <cell r="J1671">
            <v>0</v>
          </cell>
          <cell r="K1671">
            <v>0</v>
          </cell>
          <cell r="L1671">
            <v>2003</v>
          </cell>
          <cell r="M1671" t="str">
            <v>No Trade</v>
          </cell>
          <cell r="N1671" t="str">
            <v>NG13</v>
          </cell>
          <cell r="O1671">
            <v>41.87</v>
          </cell>
          <cell r="P1671">
            <v>1</v>
          </cell>
        </row>
        <row r="1672">
          <cell r="A1672" t="str">
            <v>ON</v>
          </cell>
          <cell r="B1672">
            <v>1</v>
          </cell>
          <cell r="C1672">
            <v>3</v>
          </cell>
          <cell r="D1672" t="str">
            <v>C</v>
          </cell>
          <cell r="E1672">
            <v>7.5</v>
          </cell>
          <cell r="F1672">
            <v>37616</v>
          </cell>
          <cell r="G1672">
            <v>1E-3</v>
          </cell>
          <cell r="H1672">
            <v>0</v>
          </cell>
          <cell r="I1672" t="str">
            <v>1          0</v>
          </cell>
          <cell r="J1672">
            <v>0</v>
          </cell>
          <cell r="K1672">
            <v>0</v>
          </cell>
          <cell r="L1672">
            <v>2003</v>
          </cell>
          <cell r="M1672" t="str">
            <v>No Trade</v>
          </cell>
          <cell r="N1672" t="str">
            <v>NG13</v>
          </cell>
          <cell r="O1672">
            <v>41.87</v>
          </cell>
          <cell r="P1672">
            <v>1</v>
          </cell>
        </row>
        <row r="1673">
          <cell r="A1673" t="str">
            <v>ON</v>
          </cell>
          <cell r="B1673">
            <v>1</v>
          </cell>
          <cell r="C1673">
            <v>3</v>
          </cell>
          <cell r="D1673" t="str">
            <v>C</v>
          </cell>
          <cell r="E1673">
            <v>7.55</v>
          </cell>
          <cell r="F1673">
            <v>37616</v>
          </cell>
          <cell r="G1673">
            <v>1E-3</v>
          </cell>
          <cell r="H1673">
            <v>0</v>
          </cell>
          <cell r="I1673" t="str">
            <v>1          0</v>
          </cell>
          <cell r="J1673">
            <v>0</v>
          </cell>
          <cell r="K1673">
            <v>0</v>
          </cell>
          <cell r="L1673">
            <v>2003</v>
          </cell>
          <cell r="M1673" t="str">
            <v>No Trade</v>
          </cell>
          <cell r="N1673" t="str">
            <v>NG13</v>
          </cell>
          <cell r="O1673">
            <v>41.87</v>
          </cell>
          <cell r="P1673">
            <v>1</v>
          </cell>
        </row>
        <row r="1674">
          <cell r="A1674" t="str">
            <v>ON</v>
          </cell>
          <cell r="B1674">
            <v>1</v>
          </cell>
          <cell r="C1674">
            <v>3</v>
          </cell>
          <cell r="D1674" t="str">
            <v>C</v>
          </cell>
          <cell r="E1674">
            <v>7.7</v>
          </cell>
          <cell r="F1674">
            <v>37616</v>
          </cell>
          <cell r="G1674">
            <v>1E-3</v>
          </cell>
          <cell r="H1674">
            <v>0</v>
          </cell>
          <cell r="I1674" t="str">
            <v>1          0</v>
          </cell>
          <cell r="J1674">
            <v>0</v>
          </cell>
          <cell r="K1674">
            <v>0</v>
          </cell>
          <cell r="L1674">
            <v>2003</v>
          </cell>
          <cell r="M1674" t="str">
            <v>No Trade</v>
          </cell>
          <cell r="N1674" t="str">
            <v>NG13</v>
          </cell>
          <cell r="O1674">
            <v>41.87</v>
          </cell>
          <cell r="P1674">
            <v>1</v>
          </cell>
        </row>
        <row r="1675">
          <cell r="A1675" t="str">
            <v>ON</v>
          </cell>
          <cell r="B1675">
            <v>1</v>
          </cell>
          <cell r="C1675">
            <v>3</v>
          </cell>
          <cell r="D1675" t="str">
            <v>C</v>
          </cell>
          <cell r="E1675">
            <v>7.75</v>
          </cell>
          <cell r="F1675">
            <v>37616</v>
          </cell>
          <cell r="G1675">
            <v>0.13400000000000001</v>
          </cell>
          <cell r="H1675">
            <v>0.13</v>
          </cell>
          <cell r="I1675" t="str">
            <v>4          0</v>
          </cell>
          <cell r="J1675">
            <v>0</v>
          </cell>
          <cell r="K1675">
            <v>0</v>
          </cell>
          <cell r="L1675">
            <v>2003</v>
          </cell>
          <cell r="M1675" t="str">
            <v>No Trade</v>
          </cell>
          <cell r="N1675" t="str">
            <v>NG13</v>
          </cell>
          <cell r="O1675">
            <v>41.87</v>
          </cell>
          <cell r="P1675">
            <v>1</v>
          </cell>
        </row>
        <row r="1676">
          <cell r="A1676" t="str">
            <v>ON</v>
          </cell>
          <cell r="B1676">
            <v>1</v>
          </cell>
          <cell r="C1676">
            <v>3</v>
          </cell>
          <cell r="D1676" t="str">
            <v>C</v>
          </cell>
          <cell r="E1676">
            <v>8</v>
          </cell>
          <cell r="F1676">
            <v>37616</v>
          </cell>
          <cell r="G1676">
            <v>1E-3</v>
          </cell>
          <cell r="H1676">
            <v>0</v>
          </cell>
          <cell r="I1676" t="str">
            <v>1          0</v>
          </cell>
          <cell r="J1676">
            <v>0</v>
          </cell>
          <cell r="K1676">
            <v>0</v>
          </cell>
          <cell r="L1676">
            <v>2003</v>
          </cell>
          <cell r="M1676" t="str">
            <v>No Trade</v>
          </cell>
          <cell r="N1676" t="str">
            <v>NG13</v>
          </cell>
          <cell r="O1676">
            <v>41.87</v>
          </cell>
          <cell r="P1676">
            <v>1</v>
          </cell>
        </row>
        <row r="1677">
          <cell r="A1677" t="str">
            <v>ON</v>
          </cell>
          <cell r="B1677">
            <v>1</v>
          </cell>
          <cell r="C1677">
            <v>3</v>
          </cell>
          <cell r="D1677" t="str">
            <v>C</v>
          </cell>
          <cell r="E1677">
            <v>9</v>
          </cell>
          <cell r="F1677">
            <v>37616</v>
          </cell>
          <cell r="G1677">
            <v>1E-3</v>
          </cell>
          <cell r="H1677">
            <v>0</v>
          </cell>
          <cell r="I1677" t="str">
            <v>1          0</v>
          </cell>
          <cell r="J1677">
            <v>0</v>
          </cell>
          <cell r="K1677">
            <v>0</v>
          </cell>
          <cell r="L1677">
            <v>2003</v>
          </cell>
          <cell r="M1677" t="str">
            <v>No Trade</v>
          </cell>
          <cell r="N1677" t="str">
            <v>NG13</v>
          </cell>
          <cell r="O1677">
            <v>41.87</v>
          </cell>
          <cell r="P1677">
            <v>1</v>
          </cell>
        </row>
        <row r="1678">
          <cell r="A1678" t="str">
            <v>ON</v>
          </cell>
          <cell r="B1678">
            <v>1</v>
          </cell>
          <cell r="C1678">
            <v>3</v>
          </cell>
          <cell r="D1678" t="str">
            <v>C</v>
          </cell>
          <cell r="E1678">
            <v>10</v>
          </cell>
          <cell r="F1678">
            <v>37616</v>
          </cell>
          <cell r="G1678">
            <v>1E-3</v>
          </cell>
          <cell r="H1678">
            <v>0</v>
          </cell>
          <cell r="I1678" t="str">
            <v>1          0</v>
          </cell>
          <cell r="J1678">
            <v>0</v>
          </cell>
          <cell r="K1678">
            <v>0</v>
          </cell>
          <cell r="L1678">
            <v>2003</v>
          </cell>
          <cell r="M1678" t="str">
            <v>No Trade</v>
          </cell>
          <cell r="N1678" t="str">
            <v>NG13</v>
          </cell>
          <cell r="O1678">
            <v>41.87</v>
          </cell>
          <cell r="P1678">
            <v>1</v>
          </cell>
        </row>
        <row r="1679">
          <cell r="A1679" t="str">
            <v>ON</v>
          </cell>
          <cell r="B1679">
            <v>1</v>
          </cell>
          <cell r="C1679">
            <v>3</v>
          </cell>
          <cell r="D1679" t="str">
            <v>P</v>
          </cell>
          <cell r="E1679">
            <v>10</v>
          </cell>
          <cell r="F1679">
            <v>37616</v>
          </cell>
          <cell r="G1679">
            <v>0</v>
          </cell>
          <cell r="H1679">
            <v>0</v>
          </cell>
          <cell r="I1679" t="str">
            <v>0          0</v>
          </cell>
          <cell r="J1679">
            <v>0</v>
          </cell>
          <cell r="K1679">
            <v>0</v>
          </cell>
          <cell r="L1679">
            <v>2003</v>
          </cell>
          <cell r="M1679" t="str">
            <v>No Trade</v>
          </cell>
          <cell r="N1679" t="str">
            <v/>
          </cell>
          <cell r="O1679" t="str">
            <v/>
          </cell>
          <cell r="P1679" t="str">
            <v/>
          </cell>
        </row>
        <row r="1680">
          <cell r="A1680" t="str">
            <v>ON</v>
          </cell>
          <cell r="B1680">
            <v>1</v>
          </cell>
          <cell r="C1680">
            <v>3</v>
          </cell>
          <cell r="D1680" t="str">
            <v>C</v>
          </cell>
          <cell r="E1680">
            <v>12</v>
          </cell>
          <cell r="F1680">
            <v>37616</v>
          </cell>
          <cell r="G1680">
            <v>1E-3</v>
          </cell>
          <cell r="H1680">
            <v>0</v>
          </cell>
          <cell r="I1680" t="str">
            <v>1          0</v>
          </cell>
          <cell r="J1680">
            <v>0</v>
          </cell>
          <cell r="K1680">
            <v>0</v>
          </cell>
          <cell r="L1680">
            <v>2003</v>
          </cell>
          <cell r="M1680" t="str">
            <v>No Trade</v>
          </cell>
          <cell r="N1680" t="str">
            <v>NG13</v>
          </cell>
          <cell r="O1680">
            <v>41.87</v>
          </cell>
          <cell r="P1680">
            <v>1</v>
          </cell>
        </row>
        <row r="1681">
          <cell r="A1681" t="str">
            <v>ON</v>
          </cell>
          <cell r="B1681">
            <v>1</v>
          </cell>
          <cell r="C1681">
            <v>3</v>
          </cell>
          <cell r="D1681" t="str">
            <v>P</v>
          </cell>
          <cell r="E1681">
            <v>12</v>
          </cell>
          <cell r="F1681">
            <v>37616</v>
          </cell>
          <cell r="G1681">
            <v>0</v>
          </cell>
          <cell r="H1681">
            <v>0</v>
          </cell>
          <cell r="I1681" t="str">
            <v>0          0</v>
          </cell>
          <cell r="J1681">
            <v>0</v>
          </cell>
          <cell r="K1681">
            <v>0</v>
          </cell>
          <cell r="L1681">
            <v>2003</v>
          </cell>
          <cell r="M1681" t="str">
            <v>No Trade</v>
          </cell>
          <cell r="N1681" t="str">
            <v/>
          </cell>
          <cell r="O1681" t="str">
            <v/>
          </cell>
          <cell r="P1681" t="str">
            <v/>
          </cell>
        </row>
        <row r="1682">
          <cell r="A1682" t="str">
            <v>ON</v>
          </cell>
          <cell r="B1682">
            <v>2</v>
          </cell>
          <cell r="C1682">
            <v>3</v>
          </cell>
          <cell r="D1682" t="str">
            <v>C</v>
          </cell>
          <cell r="E1682">
            <v>0.5</v>
          </cell>
          <cell r="F1682">
            <v>37649</v>
          </cell>
          <cell r="G1682">
            <v>0</v>
          </cell>
          <cell r="H1682">
            <v>0</v>
          </cell>
          <cell r="I1682" t="str">
            <v>0          0</v>
          </cell>
          <cell r="J1682">
            <v>0</v>
          </cell>
          <cell r="K1682">
            <v>0</v>
          </cell>
          <cell r="L1682">
            <v>2003</v>
          </cell>
          <cell r="M1682" t="str">
            <v>No Trade</v>
          </cell>
          <cell r="N1682" t="str">
            <v/>
          </cell>
          <cell r="O1682" t="str">
            <v/>
          </cell>
          <cell r="P1682" t="str">
            <v/>
          </cell>
        </row>
        <row r="1683">
          <cell r="A1683" t="str">
            <v>ON</v>
          </cell>
          <cell r="B1683">
            <v>2</v>
          </cell>
          <cell r="C1683">
            <v>3</v>
          </cell>
          <cell r="D1683" t="str">
            <v>C</v>
          </cell>
          <cell r="E1683">
            <v>1</v>
          </cell>
          <cell r="F1683">
            <v>37649</v>
          </cell>
          <cell r="G1683">
            <v>0</v>
          </cell>
          <cell r="H1683">
            <v>0</v>
          </cell>
          <cell r="I1683" t="str">
            <v>0          0</v>
          </cell>
          <cell r="J1683">
            <v>0</v>
          </cell>
          <cell r="K1683">
            <v>0</v>
          </cell>
          <cell r="L1683">
            <v>2003</v>
          </cell>
          <cell r="M1683" t="str">
            <v>No Trade</v>
          </cell>
          <cell r="N1683" t="str">
            <v/>
          </cell>
          <cell r="O1683" t="str">
            <v/>
          </cell>
          <cell r="P1683" t="str">
            <v/>
          </cell>
        </row>
        <row r="1684">
          <cell r="A1684" t="str">
            <v>ON</v>
          </cell>
          <cell r="B1684">
            <v>2</v>
          </cell>
          <cell r="C1684">
            <v>3</v>
          </cell>
          <cell r="D1684" t="str">
            <v>P</v>
          </cell>
          <cell r="E1684">
            <v>1.75</v>
          </cell>
          <cell r="F1684">
            <v>37649</v>
          </cell>
          <cell r="G1684">
            <v>1E-3</v>
          </cell>
          <cell r="H1684">
            <v>0</v>
          </cell>
          <cell r="I1684" t="str">
            <v>1          0</v>
          </cell>
          <cell r="J1684">
            <v>0</v>
          </cell>
          <cell r="K1684">
            <v>0</v>
          </cell>
          <cell r="L1684">
            <v>2003</v>
          </cell>
          <cell r="M1684">
            <v>2.5181090364999159</v>
          </cell>
          <cell r="N1684" t="str">
            <v>NG23</v>
          </cell>
          <cell r="O1684">
            <v>40.26</v>
          </cell>
          <cell r="P1684">
            <v>2</v>
          </cell>
        </row>
        <row r="1685">
          <cell r="A1685" t="str">
            <v>ON</v>
          </cell>
          <cell r="B1685">
            <v>2</v>
          </cell>
          <cell r="C1685">
            <v>3</v>
          </cell>
          <cell r="D1685" t="str">
            <v>C</v>
          </cell>
          <cell r="E1685">
            <v>2</v>
          </cell>
          <cell r="F1685">
            <v>37649</v>
          </cell>
          <cell r="G1685">
            <v>2.359</v>
          </cell>
          <cell r="H1685">
            <v>2.2400000000000002</v>
          </cell>
          <cell r="I1685" t="str">
            <v>3          0</v>
          </cell>
          <cell r="J1685">
            <v>0</v>
          </cell>
          <cell r="K1685">
            <v>0</v>
          </cell>
          <cell r="L1685">
            <v>2003</v>
          </cell>
          <cell r="M1685" t="str">
            <v>No Trade</v>
          </cell>
          <cell r="N1685" t="str">
            <v>NG23</v>
          </cell>
          <cell r="O1685">
            <v>40.26</v>
          </cell>
          <cell r="P1685">
            <v>1</v>
          </cell>
        </row>
        <row r="1686">
          <cell r="A1686" t="str">
            <v>ON</v>
          </cell>
          <cell r="B1686">
            <v>2</v>
          </cell>
          <cell r="C1686">
            <v>3</v>
          </cell>
          <cell r="D1686" t="str">
            <v>P</v>
          </cell>
          <cell r="E1686">
            <v>2</v>
          </cell>
          <cell r="F1686">
            <v>37649</v>
          </cell>
          <cell r="G1686">
            <v>1E-3</v>
          </cell>
          <cell r="H1686">
            <v>0</v>
          </cell>
          <cell r="I1686" t="str">
            <v>1          0</v>
          </cell>
          <cell r="J1686">
            <v>0</v>
          </cell>
          <cell r="K1686">
            <v>0</v>
          </cell>
          <cell r="L1686">
            <v>2003</v>
          </cell>
          <cell r="M1686">
            <v>2.4051980877335186</v>
          </cell>
          <cell r="N1686" t="str">
            <v>NG23</v>
          </cell>
          <cell r="O1686">
            <v>40.26</v>
          </cell>
          <cell r="P1686">
            <v>2</v>
          </cell>
        </row>
        <row r="1687">
          <cell r="A1687" t="str">
            <v>ON</v>
          </cell>
          <cell r="B1687">
            <v>2</v>
          </cell>
          <cell r="C1687">
            <v>3</v>
          </cell>
          <cell r="D1687" t="str">
            <v>C</v>
          </cell>
          <cell r="E1687">
            <v>2.0499999999999998</v>
          </cell>
          <cell r="F1687">
            <v>37649</v>
          </cell>
          <cell r="G1687">
            <v>0</v>
          </cell>
          <cell r="H1687">
            <v>0</v>
          </cell>
          <cell r="I1687" t="str">
            <v>0          0</v>
          </cell>
          <cell r="J1687">
            <v>0</v>
          </cell>
          <cell r="K1687">
            <v>0</v>
          </cell>
          <cell r="L1687">
            <v>2003</v>
          </cell>
          <cell r="M1687" t="str">
            <v>No Trade</v>
          </cell>
          <cell r="N1687" t="str">
            <v/>
          </cell>
          <cell r="O1687" t="str">
            <v/>
          </cell>
          <cell r="P1687" t="str">
            <v/>
          </cell>
        </row>
        <row r="1688">
          <cell r="A1688" t="str">
            <v>ON</v>
          </cell>
          <cell r="B1688">
            <v>2</v>
          </cell>
          <cell r="C1688">
            <v>3</v>
          </cell>
          <cell r="D1688" t="str">
            <v>P</v>
          </cell>
          <cell r="E1688">
            <v>2.0499999999999998</v>
          </cell>
          <cell r="F1688">
            <v>37649</v>
          </cell>
          <cell r="G1688">
            <v>0</v>
          </cell>
          <cell r="H1688">
            <v>0</v>
          </cell>
          <cell r="I1688" t="str">
            <v>0          0</v>
          </cell>
          <cell r="J1688">
            <v>0</v>
          </cell>
          <cell r="K1688">
            <v>0</v>
          </cell>
          <cell r="L1688">
            <v>2003</v>
          </cell>
          <cell r="M1688" t="str">
            <v>No Trade</v>
          </cell>
          <cell r="N1688" t="str">
            <v/>
          </cell>
          <cell r="O1688" t="str">
            <v/>
          </cell>
          <cell r="P1688" t="str">
            <v/>
          </cell>
        </row>
        <row r="1689">
          <cell r="A1689" t="str">
            <v>ON</v>
          </cell>
          <cell r="B1689">
            <v>2</v>
          </cell>
          <cell r="C1689">
            <v>3</v>
          </cell>
          <cell r="D1689" t="str">
            <v>P</v>
          </cell>
          <cell r="E1689">
            <v>2.1</v>
          </cell>
          <cell r="F1689">
            <v>37649</v>
          </cell>
          <cell r="G1689">
            <v>1E-3</v>
          </cell>
          <cell r="H1689">
            <v>0</v>
          </cell>
          <cell r="I1689" t="str">
            <v>1          0</v>
          </cell>
          <cell r="J1689">
            <v>0</v>
          </cell>
          <cell r="K1689">
            <v>0</v>
          </cell>
          <cell r="L1689">
            <v>2003</v>
          </cell>
          <cell r="M1689">
            <v>2.3641841818000224</v>
          </cell>
          <cell r="N1689" t="str">
            <v>NG23</v>
          </cell>
          <cell r="O1689">
            <v>40.26</v>
          </cell>
          <cell r="P1689">
            <v>2</v>
          </cell>
        </row>
        <row r="1690">
          <cell r="A1690" t="str">
            <v>ON</v>
          </cell>
          <cell r="B1690">
            <v>2</v>
          </cell>
          <cell r="C1690">
            <v>3</v>
          </cell>
          <cell r="D1690" t="str">
            <v>P</v>
          </cell>
          <cell r="E1690">
            <v>2.15</v>
          </cell>
          <cell r="F1690">
            <v>37649</v>
          </cell>
          <cell r="G1690">
            <v>0</v>
          </cell>
          <cell r="H1690">
            <v>0</v>
          </cell>
          <cell r="I1690" t="str">
            <v>0          0</v>
          </cell>
          <cell r="J1690">
            <v>0</v>
          </cell>
          <cell r="K1690">
            <v>0</v>
          </cell>
          <cell r="L1690">
            <v>2003</v>
          </cell>
          <cell r="M1690" t="str">
            <v>No Trade</v>
          </cell>
          <cell r="N1690" t="str">
            <v/>
          </cell>
          <cell r="O1690" t="str">
            <v/>
          </cell>
          <cell r="P1690" t="str">
            <v/>
          </cell>
        </row>
        <row r="1691">
          <cell r="A1691" t="str">
            <v>ON</v>
          </cell>
          <cell r="B1691">
            <v>2</v>
          </cell>
          <cell r="C1691">
            <v>3</v>
          </cell>
          <cell r="D1691" t="str">
            <v>P</v>
          </cell>
          <cell r="E1691">
            <v>2.25</v>
          </cell>
          <cell r="F1691">
            <v>37649</v>
          </cell>
          <cell r="G1691">
            <v>1E-3</v>
          </cell>
          <cell r="H1691">
            <v>0</v>
          </cell>
          <cell r="I1691" t="str">
            <v>1          0</v>
          </cell>
          <cell r="J1691">
            <v>0</v>
          </cell>
          <cell r="K1691">
            <v>0</v>
          </cell>
          <cell r="L1691">
            <v>2003</v>
          </cell>
          <cell r="M1691">
            <v>2.3064025840831421</v>
          </cell>
          <cell r="N1691" t="str">
            <v>NG23</v>
          </cell>
          <cell r="O1691">
            <v>40.26</v>
          </cell>
          <cell r="P1691">
            <v>2</v>
          </cell>
        </row>
        <row r="1692">
          <cell r="A1692" t="str">
            <v>ON</v>
          </cell>
          <cell r="B1692">
            <v>2</v>
          </cell>
          <cell r="C1692">
            <v>3</v>
          </cell>
          <cell r="D1692" t="str">
            <v>P</v>
          </cell>
          <cell r="E1692">
            <v>2.2999999999999998</v>
          </cell>
          <cell r="F1692">
            <v>37649</v>
          </cell>
          <cell r="G1692">
            <v>1E-3</v>
          </cell>
          <cell r="H1692">
            <v>0</v>
          </cell>
          <cell r="I1692" t="str">
            <v>1          0</v>
          </cell>
          <cell r="J1692">
            <v>0</v>
          </cell>
          <cell r="K1692">
            <v>0</v>
          </cell>
          <cell r="L1692">
            <v>2003</v>
          </cell>
          <cell r="M1692">
            <v>2.2880473484526709</v>
          </cell>
          <cell r="N1692" t="str">
            <v>NG23</v>
          </cell>
          <cell r="O1692">
            <v>40.26</v>
          </cell>
          <cell r="P1692">
            <v>2</v>
          </cell>
        </row>
        <row r="1693">
          <cell r="A1693" t="str">
            <v>ON</v>
          </cell>
          <cell r="B1693">
            <v>2</v>
          </cell>
          <cell r="C1693">
            <v>3</v>
          </cell>
          <cell r="D1693" t="str">
            <v>P</v>
          </cell>
          <cell r="E1693">
            <v>2.4500000000000002</v>
          </cell>
          <cell r="F1693">
            <v>37649</v>
          </cell>
          <cell r="G1693">
            <v>0</v>
          </cell>
          <cell r="H1693">
            <v>0</v>
          </cell>
          <cell r="I1693" t="str">
            <v>0          0</v>
          </cell>
          <cell r="J1693">
            <v>0</v>
          </cell>
          <cell r="K1693">
            <v>0</v>
          </cell>
          <cell r="L1693">
            <v>2003</v>
          </cell>
          <cell r="M1693" t="str">
            <v>No Trade</v>
          </cell>
          <cell r="N1693" t="str">
            <v/>
          </cell>
          <cell r="O1693" t="str">
            <v/>
          </cell>
          <cell r="P1693" t="str">
            <v/>
          </cell>
        </row>
        <row r="1694">
          <cell r="A1694" t="str">
            <v>ON</v>
          </cell>
          <cell r="B1694">
            <v>2</v>
          </cell>
          <cell r="C1694">
            <v>3</v>
          </cell>
          <cell r="D1694" t="str">
            <v>C</v>
          </cell>
          <cell r="E1694">
            <v>2.5</v>
          </cell>
          <cell r="F1694">
            <v>37649</v>
          </cell>
          <cell r="G1694">
            <v>1.859</v>
          </cell>
          <cell r="H1694">
            <v>1.74</v>
          </cell>
          <cell r="I1694" t="str">
            <v>3          0</v>
          </cell>
          <cell r="J1694">
            <v>0</v>
          </cell>
          <cell r="K1694">
            <v>0</v>
          </cell>
          <cell r="L1694">
            <v>2003</v>
          </cell>
          <cell r="M1694" t="str">
            <v>No Trade</v>
          </cell>
          <cell r="N1694" t="str">
            <v>NG23</v>
          </cell>
          <cell r="O1694">
            <v>40.26</v>
          </cell>
          <cell r="P1694">
            <v>1</v>
          </cell>
        </row>
        <row r="1695">
          <cell r="A1695" t="str">
            <v>ON</v>
          </cell>
          <cell r="B1695">
            <v>2</v>
          </cell>
          <cell r="C1695">
            <v>3</v>
          </cell>
          <cell r="D1695" t="str">
            <v>P</v>
          </cell>
          <cell r="E1695">
            <v>2.5</v>
          </cell>
          <cell r="F1695">
            <v>37649</v>
          </cell>
          <cell r="G1695">
            <v>1E-3</v>
          </cell>
          <cell r="H1695">
            <v>0</v>
          </cell>
          <cell r="I1695" t="str">
            <v>1          0</v>
          </cell>
          <cell r="J1695">
            <v>0</v>
          </cell>
          <cell r="K1695">
            <v>0</v>
          </cell>
          <cell r="L1695">
            <v>2003</v>
          </cell>
          <cell r="M1695">
            <v>2.2186344369625566</v>
          </cell>
          <cell r="N1695" t="str">
            <v>NG23</v>
          </cell>
          <cell r="O1695">
            <v>40.26</v>
          </cell>
          <cell r="P1695">
            <v>2</v>
          </cell>
        </row>
        <row r="1696">
          <cell r="A1696" t="str">
            <v>ON</v>
          </cell>
          <cell r="B1696">
            <v>2</v>
          </cell>
          <cell r="C1696">
            <v>3</v>
          </cell>
          <cell r="D1696" t="str">
            <v>P</v>
          </cell>
          <cell r="E1696">
            <v>2.5499999999999998</v>
          </cell>
          <cell r="F1696">
            <v>37649</v>
          </cell>
          <cell r="G1696">
            <v>1E-3</v>
          </cell>
          <cell r="H1696">
            <v>0</v>
          </cell>
          <cell r="I1696" t="str">
            <v>2          0</v>
          </cell>
          <cell r="J1696">
            <v>0</v>
          </cell>
          <cell r="K1696">
            <v>0</v>
          </cell>
          <cell r="L1696">
            <v>2003</v>
          </cell>
          <cell r="M1696">
            <v>2.2022012258893509</v>
          </cell>
          <cell r="N1696" t="str">
            <v>NG23</v>
          </cell>
          <cell r="O1696">
            <v>40.26</v>
          </cell>
          <cell r="P1696">
            <v>2</v>
          </cell>
        </row>
        <row r="1697">
          <cell r="A1697" t="str">
            <v>ON</v>
          </cell>
          <cell r="B1697">
            <v>2</v>
          </cell>
          <cell r="C1697">
            <v>3</v>
          </cell>
          <cell r="D1697" t="str">
            <v>C</v>
          </cell>
          <cell r="E1697">
            <v>2.6</v>
          </cell>
          <cell r="F1697">
            <v>37649</v>
          </cell>
          <cell r="G1697">
            <v>1.742</v>
          </cell>
          <cell r="H1697">
            <v>1.74</v>
          </cell>
          <cell r="I1697" t="str">
            <v>2          0</v>
          </cell>
          <cell r="J1697">
            <v>0</v>
          </cell>
          <cell r="K1697">
            <v>0</v>
          </cell>
          <cell r="L1697">
            <v>2003</v>
          </cell>
          <cell r="M1697" t="str">
            <v>No Trade</v>
          </cell>
          <cell r="N1697" t="str">
            <v>NG23</v>
          </cell>
          <cell r="O1697">
            <v>40.26</v>
          </cell>
          <cell r="P1697">
            <v>1</v>
          </cell>
        </row>
        <row r="1698">
          <cell r="A1698" t="str">
            <v>ON</v>
          </cell>
          <cell r="B1698">
            <v>2</v>
          </cell>
          <cell r="C1698">
            <v>3</v>
          </cell>
          <cell r="D1698" t="str">
            <v>P</v>
          </cell>
          <cell r="E1698">
            <v>2.6</v>
          </cell>
          <cell r="F1698">
            <v>37649</v>
          </cell>
          <cell r="G1698">
            <v>1E-3</v>
          </cell>
          <cell r="H1698">
            <v>0</v>
          </cell>
          <cell r="I1698" t="str">
            <v>2          0</v>
          </cell>
          <cell r="J1698">
            <v>0</v>
          </cell>
          <cell r="K1698">
            <v>0</v>
          </cell>
          <cell r="L1698">
            <v>2003</v>
          </cell>
          <cell r="M1698">
            <v>2.1861060387139979</v>
          </cell>
          <cell r="N1698" t="str">
            <v>NG23</v>
          </cell>
          <cell r="O1698">
            <v>40.26</v>
          </cell>
          <cell r="P1698">
            <v>2</v>
          </cell>
        </row>
        <row r="1699">
          <cell r="A1699" t="str">
            <v>ON</v>
          </cell>
          <cell r="B1699">
            <v>2</v>
          </cell>
          <cell r="C1699">
            <v>3</v>
          </cell>
          <cell r="D1699" t="str">
            <v>P</v>
          </cell>
          <cell r="E1699">
            <v>2.65</v>
          </cell>
          <cell r="F1699">
            <v>37649</v>
          </cell>
          <cell r="G1699">
            <v>0</v>
          </cell>
          <cell r="H1699">
            <v>0</v>
          </cell>
          <cell r="I1699" t="str">
            <v>0          0</v>
          </cell>
          <cell r="J1699">
            <v>0</v>
          </cell>
          <cell r="K1699">
            <v>0</v>
          </cell>
          <cell r="L1699">
            <v>2003</v>
          </cell>
          <cell r="M1699" t="str">
            <v>No Trade</v>
          </cell>
          <cell r="N1699" t="str">
            <v/>
          </cell>
          <cell r="O1699" t="str">
            <v/>
          </cell>
          <cell r="P1699" t="str">
            <v/>
          </cell>
        </row>
        <row r="1700">
          <cell r="A1700" t="str">
            <v>ON</v>
          </cell>
          <cell r="B1700">
            <v>2</v>
          </cell>
          <cell r="C1700">
            <v>3</v>
          </cell>
          <cell r="D1700" t="str">
            <v>C</v>
          </cell>
          <cell r="E1700">
            <v>2.7</v>
          </cell>
          <cell r="F1700">
            <v>37649</v>
          </cell>
          <cell r="G1700">
            <v>1.179</v>
          </cell>
          <cell r="H1700">
            <v>1.17</v>
          </cell>
          <cell r="I1700" t="str">
            <v>9          0</v>
          </cell>
          <cell r="J1700">
            <v>0</v>
          </cell>
          <cell r="K1700">
            <v>0</v>
          </cell>
          <cell r="L1700">
            <v>2003</v>
          </cell>
          <cell r="M1700" t="str">
            <v>No Trade</v>
          </cell>
          <cell r="N1700" t="str">
            <v>NG23</v>
          </cell>
          <cell r="O1700">
            <v>40.26</v>
          </cell>
          <cell r="P1700">
            <v>1</v>
          </cell>
        </row>
        <row r="1701">
          <cell r="A1701" t="str">
            <v>ON</v>
          </cell>
          <cell r="B1701">
            <v>2</v>
          </cell>
          <cell r="C1701">
            <v>3</v>
          </cell>
          <cell r="D1701" t="str">
            <v>P</v>
          </cell>
          <cell r="E1701">
            <v>2.7</v>
          </cell>
          <cell r="F1701">
            <v>37649</v>
          </cell>
          <cell r="G1701">
            <v>2E-3</v>
          </cell>
          <cell r="H1701">
            <v>0</v>
          </cell>
          <cell r="I1701" t="str">
            <v>4          0</v>
          </cell>
          <cell r="J1701">
            <v>0</v>
          </cell>
          <cell r="K1701">
            <v>0</v>
          </cell>
          <cell r="L1701">
            <v>2003</v>
          </cell>
          <cell r="M1701">
            <v>2.2744907253791475</v>
          </cell>
          <cell r="N1701" t="str">
            <v>NG23</v>
          </cell>
          <cell r="O1701">
            <v>40.26</v>
          </cell>
          <cell r="P1701">
            <v>2</v>
          </cell>
        </row>
        <row r="1702">
          <cell r="A1702" t="str">
            <v>ON</v>
          </cell>
          <cell r="B1702">
            <v>2</v>
          </cell>
          <cell r="C1702">
            <v>3</v>
          </cell>
          <cell r="D1702" t="str">
            <v>C</v>
          </cell>
          <cell r="E1702">
            <v>2.75</v>
          </cell>
          <cell r="F1702">
            <v>37649</v>
          </cell>
          <cell r="G1702">
            <v>1.5980000000000001</v>
          </cell>
          <cell r="H1702">
            <v>1.59</v>
          </cell>
          <cell r="I1702" t="str">
            <v>8          0</v>
          </cell>
          <cell r="J1702">
            <v>0</v>
          </cell>
          <cell r="K1702">
            <v>0</v>
          </cell>
          <cell r="L1702">
            <v>2003</v>
          </cell>
          <cell r="M1702" t="str">
            <v>No Trade</v>
          </cell>
          <cell r="N1702" t="str">
            <v>NG23</v>
          </cell>
          <cell r="O1702">
            <v>40.26</v>
          </cell>
          <cell r="P1702">
            <v>1</v>
          </cell>
        </row>
        <row r="1703">
          <cell r="A1703" t="str">
            <v>ON</v>
          </cell>
          <cell r="B1703">
            <v>2</v>
          </cell>
          <cell r="C1703">
            <v>3</v>
          </cell>
          <cell r="D1703" t="str">
            <v>P</v>
          </cell>
          <cell r="E1703">
            <v>2.75</v>
          </cell>
          <cell r="F1703">
            <v>37649</v>
          </cell>
          <cell r="G1703">
            <v>2E-3</v>
          </cell>
          <cell r="H1703">
            <v>0</v>
          </cell>
          <cell r="I1703" t="str">
            <v>5          0</v>
          </cell>
          <cell r="J1703">
            <v>0</v>
          </cell>
          <cell r="K1703">
            <v>0</v>
          </cell>
          <cell r="L1703">
            <v>2003</v>
          </cell>
          <cell r="M1703">
            <v>2.2584187921618031</v>
          </cell>
          <cell r="N1703" t="str">
            <v>NG23</v>
          </cell>
          <cell r="O1703">
            <v>40.26</v>
          </cell>
          <cell r="P1703">
            <v>2</v>
          </cell>
        </row>
        <row r="1704">
          <cell r="A1704" t="str">
            <v>ON</v>
          </cell>
          <cell r="B1704">
            <v>2</v>
          </cell>
          <cell r="C1704">
            <v>3</v>
          </cell>
          <cell r="D1704" t="str">
            <v>C</v>
          </cell>
          <cell r="E1704">
            <v>2.8</v>
          </cell>
          <cell r="F1704">
            <v>37649</v>
          </cell>
          <cell r="G1704">
            <v>1.5489999999999999</v>
          </cell>
          <cell r="H1704">
            <v>1.54</v>
          </cell>
          <cell r="I1704" t="str">
            <v>9          0</v>
          </cell>
          <cell r="J1704">
            <v>0</v>
          </cell>
          <cell r="K1704">
            <v>0</v>
          </cell>
          <cell r="L1704">
            <v>2003</v>
          </cell>
          <cell r="M1704" t="str">
            <v>No Trade</v>
          </cell>
          <cell r="N1704" t="str">
            <v>NG23</v>
          </cell>
          <cell r="O1704">
            <v>40.26</v>
          </cell>
          <cell r="P1704">
            <v>1</v>
          </cell>
        </row>
        <row r="1705">
          <cell r="A1705" t="str">
            <v>ON</v>
          </cell>
          <cell r="B1705">
            <v>2</v>
          </cell>
          <cell r="C1705">
            <v>3</v>
          </cell>
          <cell r="D1705" t="str">
            <v>P</v>
          </cell>
          <cell r="E1705">
            <v>2.8</v>
          </cell>
          <cell r="F1705">
            <v>37649</v>
          </cell>
          <cell r="G1705">
            <v>3.0000000000000001E-3</v>
          </cell>
          <cell r="H1705">
            <v>0</v>
          </cell>
          <cell r="I1705" t="str">
            <v>6          0</v>
          </cell>
          <cell r="J1705">
            <v>0</v>
          </cell>
          <cell r="K1705">
            <v>0</v>
          </cell>
          <cell r="L1705">
            <v>2003</v>
          </cell>
          <cell r="M1705">
            <v>2.3201294483690975</v>
          </cell>
          <cell r="N1705" t="str">
            <v>NG23</v>
          </cell>
          <cell r="O1705">
            <v>40.26</v>
          </cell>
          <cell r="P1705">
            <v>2</v>
          </cell>
        </row>
        <row r="1706">
          <cell r="A1706" t="str">
            <v>ON</v>
          </cell>
          <cell r="B1706">
            <v>2</v>
          </cell>
          <cell r="C1706">
            <v>3</v>
          </cell>
          <cell r="D1706" t="str">
            <v>C</v>
          </cell>
          <cell r="E1706">
            <v>2.85</v>
          </cell>
          <cell r="F1706">
            <v>37649</v>
          </cell>
          <cell r="G1706">
            <v>0.85699999999999998</v>
          </cell>
          <cell r="H1706">
            <v>0.85</v>
          </cell>
          <cell r="I1706" t="str">
            <v>7          0</v>
          </cell>
          <cell r="J1706">
            <v>0</v>
          </cell>
          <cell r="K1706">
            <v>0</v>
          </cell>
          <cell r="L1706">
            <v>2003</v>
          </cell>
          <cell r="M1706" t="str">
            <v>No Trade</v>
          </cell>
          <cell r="N1706" t="str">
            <v>NG23</v>
          </cell>
          <cell r="O1706">
            <v>40.26</v>
          </cell>
          <cell r="P1706">
            <v>1</v>
          </cell>
        </row>
        <row r="1707">
          <cell r="A1707" t="str">
            <v>ON</v>
          </cell>
          <cell r="B1707">
            <v>2</v>
          </cell>
          <cell r="C1707">
            <v>3</v>
          </cell>
          <cell r="D1707" t="str">
            <v>P</v>
          </cell>
          <cell r="E1707">
            <v>2.85</v>
          </cell>
          <cell r="F1707">
            <v>37649</v>
          </cell>
          <cell r="G1707">
            <v>4.0000000000000001E-3</v>
          </cell>
          <cell r="H1707">
            <v>0</v>
          </cell>
          <cell r="I1707" t="str">
            <v>7          0</v>
          </cell>
          <cell r="J1707">
            <v>0</v>
          </cell>
          <cell r="K1707">
            <v>0</v>
          </cell>
          <cell r="L1707">
            <v>2003</v>
          </cell>
          <cell r="M1707">
            <v>2.3630862088412807</v>
          </cell>
          <cell r="N1707" t="str">
            <v>NG23</v>
          </cell>
          <cell r="O1707">
            <v>40.26</v>
          </cell>
          <cell r="P1707">
            <v>2</v>
          </cell>
        </row>
        <row r="1708">
          <cell r="A1708" t="str">
            <v>ON</v>
          </cell>
          <cell r="B1708">
            <v>2</v>
          </cell>
          <cell r="C1708">
            <v>3</v>
          </cell>
          <cell r="D1708" t="str">
            <v>C</v>
          </cell>
          <cell r="E1708">
            <v>2.9</v>
          </cell>
          <cell r="F1708">
            <v>37649</v>
          </cell>
          <cell r="G1708">
            <v>1.4610000000000001</v>
          </cell>
          <cell r="H1708">
            <v>1.34</v>
          </cell>
          <cell r="I1708" t="str">
            <v>9          0</v>
          </cell>
          <cell r="J1708">
            <v>0</v>
          </cell>
          <cell r="K1708">
            <v>0</v>
          </cell>
          <cell r="L1708">
            <v>2003</v>
          </cell>
          <cell r="M1708" t="str">
            <v>No Trade</v>
          </cell>
          <cell r="N1708" t="str">
            <v>NG23</v>
          </cell>
          <cell r="O1708">
            <v>40.26</v>
          </cell>
          <cell r="P1708">
            <v>1</v>
          </cell>
        </row>
        <row r="1709">
          <cell r="A1709" t="str">
            <v>ON</v>
          </cell>
          <cell r="B1709">
            <v>2</v>
          </cell>
          <cell r="C1709">
            <v>3</v>
          </cell>
          <cell r="D1709" t="str">
            <v>P</v>
          </cell>
          <cell r="E1709">
            <v>2.9</v>
          </cell>
          <cell r="F1709">
            <v>37649</v>
          </cell>
          <cell r="G1709">
            <v>4.0000000000000001E-3</v>
          </cell>
          <cell r="H1709">
            <v>0</v>
          </cell>
          <cell r="I1709" t="str">
            <v>9          0</v>
          </cell>
          <cell r="J1709">
            <v>0</v>
          </cell>
          <cell r="K1709">
            <v>0</v>
          </cell>
          <cell r="L1709">
            <v>2003</v>
          </cell>
          <cell r="M1709">
            <v>2.3468943238566751</v>
          </cell>
          <cell r="N1709" t="str">
            <v>NG23</v>
          </cell>
          <cell r="O1709">
            <v>40.26</v>
          </cell>
          <cell r="P1709">
            <v>2</v>
          </cell>
        </row>
        <row r="1710">
          <cell r="A1710" t="str">
            <v>ON</v>
          </cell>
          <cell r="B1710">
            <v>2</v>
          </cell>
          <cell r="C1710">
            <v>3</v>
          </cell>
          <cell r="D1710" t="str">
            <v>C</v>
          </cell>
          <cell r="E1710">
            <v>2.95</v>
          </cell>
          <cell r="F1710">
            <v>37649</v>
          </cell>
          <cell r="G1710">
            <v>1.4119999999999999</v>
          </cell>
          <cell r="H1710">
            <v>1.29</v>
          </cell>
          <cell r="I1710" t="str">
            <v>9          0</v>
          </cell>
          <cell r="J1710">
            <v>0</v>
          </cell>
          <cell r="K1710">
            <v>0</v>
          </cell>
          <cell r="L1710">
            <v>2003</v>
          </cell>
          <cell r="M1710" t="str">
            <v>No Trade</v>
          </cell>
          <cell r="N1710" t="str">
            <v>NG23</v>
          </cell>
          <cell r="O1710">
            <v>40.26</v>
          </cell>
          <cell r="P1710">
            <v>1</v>
          </cell>
        </row>
        <row r="1711">
          <cell r="A1711" t="str">
            <v>ON</v>
          </cell>
          <cell r="B1711">
            <v>2</v>
          </cell>
          <cell r="C1711">
            <v>3</v>
          </cell>
          <cell r="D1711" t="str">
            <v>P</v>
          </cell>
          <cell r="E1711">
            <v>2.95</v>
          </cell>
          <cell r="F1711">
            <v>37649</v>
          </cell>
          <cell r="G1711">
            <v>4.0000000000000001E-3</v>
          </cell>
          <cell r="H1711">
            <v>0</v>
          </cell>
          <cell r="I1711" t="str">
            <v>9          0</v>
          </cell>
          <cell r="J1711">
            <v>0</v>
          </cell>
          <cell r="K1711">
            <v>0</v>
          </cell>
          <cell r="L1711">
            <v>2003</v>
          </cell>
          <cell r="M1711">
            <v>2.3309992029683748</v>
          </cell>
          <cell r="N1711" t="str">
            <v>NG23</v>
          </cell>
          <cell r="O1711">
            <v>40.26</v>
          </cell>
          <cell r="P1711">
            <v>2</v>
          </cell>
        </row>
        <row r="1712">
          <cell r="A1712" t="str">
            <v>ON</v>
          </cell>
          <cell r="B1712">
            <v>2</v>
          </cell>
          <cell r="C1712">
            <v>3</v>
          </cell>
          <cell r="D1712" t="str">
            <v>C</v>
          </cell>
          <cell r="E1712">
            <v>3</v>
          </cell>
          <cell r="F1712">
            <v>37649</v>
          </cell>
          <cell r="G1712">
            <v>1.3640000000000001</v>
          </cell>
          <cell r="H1712">
            <v>1.24</v>
          </cell>
          <cell r="I1712" t="str">
            <v>9          0</v>
          </cell>
          <cell r="J1712">
            <v>0</v>
          </cell>
          <cell r="K1712">
            <v>0</v>
          </cell>
          <cell r="L1712">
            <v>2003</v>
          </cell>
          <cell r="M1712" t="str">
            <v>No Trade</v>
          </cell>
          <cell r="N1712" t="str">
            <v>NG23</v>
          </cell>
          <cell r="O1712">
            <v>40.26</v>
          </cell>
          <cell r="P1712">
            <v>1</v>
          </cell>
        </row>
        <row r="1713">
          <cell r="A1713" t="str">
            <v>ON</v>
          </cell>
          <cell r="B1713">
            <v>2</v>
          </cell>
          <cell r="C1713">
            <v>3</v>
          </cell>
          <cell r="D1713" t="str">
            <v>P</v>
          </cell>
          <cell r="E1713">
            <v>3</v>
          </cell>
          <cell r="F1713">
            <v>37649</v>
          </cell>
          <cell r="G1713">
            <v>4.0000000000000001E-3</v>
          </cell>
          <cell r="H1713">
            <v>0</v>
          </cell>
          <cell r="I1713" t="str">
            <v>9         30</v>
          </cell>
          <cell r="J1713">
            <v>0.01</v>
          </cell>
          <cell r="K1713">
            <v>0.01</v>
          </cell>
          <cell r="L1713">
            <v>2003</v>
          </cell>
          <cell r="M1713">
            <v>2.3153904074064742</v>
          </cell>
          <cell r="N1713" t="str">
            <v>NG23</v>
          </cell>
          <cell r="O1713">
            <v>40.26</v>
          </cell>
          <cell r="P1713">
            <v>2</v>
          </cell>
        </row>
        <row r="1714">
          <cell r="A1714" t="str">
            <v>ON</v>
          </cell>
          <cell r="B1714">
            <v>2</v>
          </cell>
          <cell r="C1714">
            <v>3</v>
          </cell>
          <cell r="D1714" t="str">
            <v>C</v>
          </cell>
          <cell r="E1714">
            <v>3.05</v>
          </cell>
          <cell r="F1714">
            <v>37649</v>
          </cell>
          <cell r="G1714">
            <v>1.3160000000000001</v>
          </cell>
          <cell r="H1714">
            <v>1.2</v>
          </cell>
          <cell r="I1714" t="str">
            <v>6          0</v>
          </cell>
          <cell r="J1714">
            <v>0</v>
          </cell>
          <cell r="K1714">
            <v>0</v>
          </cell>
          <cell r="L1714">
            <v>2003</v>
          </cell>
          <cell r="M1714" t="str">
            <v>No Trade</v>
          </cell>
          <cell r="N1714" t="str">
            <v>NG23</v>
          </cell>
          <cell r="O1714">
            <v>40.26</v>
          </cell>
          <cell r="P1714">
            <v>1</v>
          </cell>
        </row>
        <row r="1715">
          <cell r="A1715" t="str">
            <v>ON</v>
          </cell>
          <cell r="B1715">
            <v>2</v>
          </cell>
          <cell r="C1715">
            <v>3</v>
          </cell>
          <cell r="D1715" t="str">
            <v>P</v>
          </cell>
          <cell r="E1715">
            <v>3.05</v>
          </cell>
          <cell r="F1715">
            <v>37649</v>
          </cell>
          <cell r="G1715">
            <v>8.9999999999999993E-3</v>
          </cell>
          <cell r="H1715">
            <v>0.01</v>
          </cell>
          <cell r="I1715" t="str">
            <v>6          0</v>
          </cell>
          <cell r="J1715">
            <v>0</v>
          </cell>
          <cell r="K1715">
            <v>0</v>
          </cell>
          <cell r="L1715">
            <v>2003</v>
          </cell>
          <cell r="M1715">
            <v>2.4847509258989806</v>
          </cell>
          <cell r="N1715" t="str">
            <v>NG23</v>
          </cell>
          <cell r="O1715">
            <v>40.26</v>
          </cell>
          <cell r="P1715">
            <v>2</v>
          </cell>
        </row>
        <row r="1716">
          <cell r="A1716" t="str">
            <v>ON</v>
          </cell>
          <cell r="B1716">
            <v>2</v>
          </cell>
          <cell r="C1716">
            <v>3</v>
          </cell>
          <cell r="D1716" t="str">
            <v>C</v>
          </cell>
          <cell r="E1716">
            <v>3.1</v>
          </cell>
          <cell r="F1716">
            <v>37649</v>
          </cell>
          <cell r="G1716">
            <v>1.242</v>
          </cell>
          <cell r="H1716">
            <v>1.24</v>
          </cell>
          <cell r="I1716" t="str">
            <v>2          0</v>
          </cell>
          <cell r="J1716">
            <v>0</v>
          </cell>
          <cell r="K1716">
            <v>0</v>
          </cell>
          <cell r="L1716">
            <v>2003</v>
          </cell>
          <cell r="M1716" t="str">
            <v>No Trade</v>
          </cell>
          <cell r="N1716" t="str">
            <v>NG23</v>
          </cell>
          <cell r="O1716">
            <v>40.26</v>
          </cell>
          <cell r="P1716">
            <v>1</v>
          </cell>
        </row>
        <row r="1717">
          <cell r="A1717" t="str">
            <v>ON</v>
          </cell>
          <cell r="B1717">
            <v>2</v>
          </cell>
          <cell r="C1717">
            <v>3</v>
          </cell>
          <cell r="D1717" t="str">
            <v>P</v>
          </cell>
          <cell r="E1717">
            <v>3.1</v>
          </cell>
          <cell r="F1717">
            <v>37649</v>
          </cell>
          <cell r="G1717">
            <v>1.0999999999999999E-2</v>
          </cell>
          <cell r="H1717">
            <v>0.01</v>
          </cell>
          <cell r="I1717" t="str">
            <v>9          0</v>
          </cell>
          <cell r="J1717">
            <v>0</v>
          </cell>
          <cell r="K1717">
            <v>0</v>
          </cell>
          <cell r="L1717">
            <v>2003</v>
          </cell>
          <cell r="M1717">
            <v>2.5199284667054163</v>
          </cell>
          <cell r="N1717" t="str">
            <v>NG23</v>
          </cell>
          <cell r="O1717">
            <v>40.26</v>
          </cell>
          <cell r="P1717">
            <v>2</v>
          </cell>
        </row>
        <row r="1718">
          <cell r="A1718" t="str">
            <v>ON</v>
          </cell>
          <cell r="B1718">
            <v>2</v>
          </cell>
          <cell r="C1718">
            <v>3</v>
          </cell>
          <cell r="D1718" t="str">
            <v>C</v>
          </cell>
          <cell r="E1718">
            <v>3.15</v>
          </cell>
          <cell r="F1718">
            <v>37649</v>
          </cell>
          <cell r="G1718">
            <v>1.202</v>
          </cell>
          <cell r="H1718">
            <v>1.2</v>
          </cell>
          <cell r="I1718" t="str">
            <v>2          0</v>
          </cell>
          <cell r="J1718">
            <v>0</v>
          </cell>
          <cell r="K1718">
            <v>0</v>
          </cell>
          <cell r="L1718">
            <v>2003</v>
          </cell>
          <cell r="M1718" t="str">
            <v>No Trade</v>
          </cell>
          <cell r="N1718" t="str">
            <v>NG23</v>
          </cell>
          <cell r="O1718">
            <v>40.26</v>
          </cell>
          <cell r="P1718">
            <v>1</v>
          </cell>
        </row>
        <row r="1719">
          <cell r="A1719" t="str">
            <v>ON</v>
          </cell>
          <cell r="B1719">
            <v>2</v>
          </cell>
          <cell r="C1719">
            <v>3</v>
          </cell>
          <cell r="D1719" t="str">
            <v>P</v>
          </cell>
          <cell r="E1719">
            <v>3.15</v>
          </cell>
          <cell r="F1719">
            <v>37649</v>
          </cell>
          <cell r="G1719">
            <v>1.4E-2</v>
          </cell>
          <cell r="H1719">
            <v>0.02</v>
          </cell>
          <cell r="I1719" t="str">
            <v>3          0</v>
          </cell>
          <cell r="J1719">
            <v>0</v>
          </cell>
          <cell r="K1719">
            <v>0</v>
          </cell>
          <cell r="L1719">
            <v>2003</v>
          </cell>
          <cell r="M1719">
            <v>2.5687939581241737</v>
          </cell>
          <cell r="N1719" t="str">
            <v>NG23</v>
          </cell>
          <cell r="O1719">
            <v>40.26</v>
          </cell>
          <cell r="P1719">
            <v>2</v>
          </cell>
        </row>
        <row r="1720">
          <cell r="A1720" t="str">
            <v>ON</v>
          </cell>
          <cell r="B1720">
            <v>2</v>
          </cell>
          <cell r="C1720">
            <v>3</v>
          </cell>
          <cell r="D1720" t="str">
            <v>C</v>
          </cell>
          <cell r="E1720">
            <v>3.2</v>
          </cell>
          <cell r="F1720">
            <v>37649</v>
          </cell>
          <cell r="G1720">
            <v>1.173</v>
          </cell>
          <cell r="H1720">
            <v>1.06</v>
          </cell>
          <cell r="I1720" t="str">
            <v>7          0</v>
          </cell>
          <cell r="J1720">
            <v>0</v>
          </cell>
          <cell r="K1720">
            <v>0</v>
          </cell>
          <cell r="L1720">
            <v>2003</v>
          </cell>
          <cell r="M1720" t="str">
            <v>No Trade</v>
          </cell>
          <cell r="N1720" t="str">
            <v>NG23</v>
          </cell>
          <cell r="O1720">
            <v>40.26</v>
          </cell>
          <cell r="P1720">
            <v>1</v>
          </cell>
        </row>
        <row r="1721">
          <cell r="A1721" t="str">
            <v>ON</v>
          </cell>
          <cell r="B1721">
            <v>2</v>
          </cell>
          <cell r="C1721">
            <v>3</v>
          </cell>
          <cell r="D1721" t="str">
            <v>P</v>
          </cell>
          <cell r="E1721">
            <v>3.2</v>
          </cell>
          <cell r="F1721">
            <v>37649</v>
          </cell>
          <cell r="G1721">
            <v>1.7000000000000001E-2</v>
          </cell>
          <cell r="H1721">
            <v>0.02</v>
          </cell>
          <cell r="I1721" t="str">
            <v>7          0</v>
          </cell>
          <cell r="J1721">
            <v>0</v>
          </cell>
          <cell r="K1721">
            <v>0</v>
          </cell>
          <cell r="L1721">
            <v>2003</v>
          </cell>
          <cell r="M1721">
            <v>2.607643782065113</v>
          </cell>
          <cell r="N1721" t="str">
            <v>NG23</v>
          </cell>
          <cell r="O1721">
            <v>40.26</v>
          </cell>
          <cell r="P1721">
            <v>2</v>
          </cell>
        </row>
        <row r="1722">
          <cell r="A1722" t="str">
            <v>ON</v>
          </cell>
          <cell r="B1722">
            <v>2</v>
          </cell>
          <cell r="C1722">
            <v>3</v>
          </cell>
          <cell r="D1722" t="str">
            <v>C</v>
          </cell>
          <cell r="E1722">
            <v>3.25</v>
          </cell>
          <cell r="F1722">
            <v>37649</v>
          </cell>
          <cell r="G1722">
            <v>1.1259999999999999</v>
          </cell>
          <cell r="H1722">
            <v>1.02</v>
          </cell>
          <cell r="I1722" t="str">
            <v>2          0</v>
          </cell>
          <cell r="J1722">
            <v>0</v>
          </cell>
          <cell r="K1722">
            <v>0</v>
          </cell>
          <cell r="L1722">
            <v>2003</v>
          </cell>
          <cell r="M1722" t="str">
            <v>No Trade</v>
          </cell>
          <cell r="N1722" t="str">
            <v>NG23</v>
          </cell>
          <cell r="O1722">
            <v>40.26</v>
          </cell>
          <cell r="P1722">
            <v>1</v>
          </cell>
        </row>
        <row r="1723">
          <cell r="A1723" t="str">
            <v>ON</v>
          </cell>
          <cell r="B1723">
            <v>2</v>
          </cell>
          <cell r="C1723">
            <v>3</v>
          </cell>
          <cell r="D1723" t="str">
            <v>P</v>
          </cell>
          <cell r="E1723">
            <v>3.25</v>
          </cell>
          <cell r="F1723">
            <v>37649</v>
          </cell>
          <cell r="G1723">
            <v>0.02</v>
          </cell>
          <cell r="H1723">
            <v>0.03</v>
          </cell>
          <cell r="I1723" t="str">
            <v>1          0</v>
          </cell>
          <cell r="J1723">
            <v>0</v>
          </cell>
          <cell r="K1723">
            <v>0</v>
          </cell>
          <cell r="L1723">
            <v>2003</v>
          </cell>
          <cell r="M1723">
            <v>2.6394415262966482</v>
          </cell>
          <cell r="N1723" t="str">
            <v>NG23</v>
          </cell>
          <cell r="O1723">
            <v>40.26</v>
          </cell>
          <cell r="P1723">
            <v>2</v>
          </cell>
        </row>
        <row r="1724">
          <cell r="A1724" t="str">
            <v>ON</v>
          </cell>
          <cell r="B1724">
            <v>2</v>
          </cell>
          <cell r="C1724">
            <v>3</v>
          </cell>
          <cell r="D1724" t="str">
            <v>C</v>
          </cell>
          <cell r="E1724">
            <v>3.3</v>
          </cell>
          <cell r="F1724">
            <v>37649</v>
          </cell>
          <cell r="G1724">
            <v>1.0860000000000001</v>
          </cell>
          <cell r="H1724">
            <v>1.08</v>
          </cell>
          <cell r="I1724" t="str">
            <v>6          0</v>
          </cell>
          <cell r="J1724">
            <v>0</v>
          </cell>
          <cell r="K1724">
            <v>0</v>
          </cell>
          <cell r="L1724">
            <v>2003</v>
          </cell>
          <cell r="M1724" t="str">
            <v>No Trade</v>
          </cell>
          <cell r="N1724" t="str">
            <v>NG23</v>
          </cell>
          <cell r="O1724">
            <v>40.26</v>
          </cell>
          <cell r="P1724">
            <v>1</v>
          </cell>
        </row>
        <row r="1725">
          <cell r="A1725" t="str">
            <v>ON</v>
          </cell>
          <cell r="B1725">
            <v>2</v>
          </cell>
          <cell r="C1725">
            <v>3</v>
          </cell>
          <cell r="D1725" t="str">
            <v>P</v>
          </cell>
          <cell r="E1725">
            <v>3.3</v>
          </cell>
          <cell r="F1725">
            <v>37649</v>
          </cell>
          <cell r="G1725">
            <v>2.3E-2</v>
          </cell>
          <cell r="H1725">
            <v>0.03</v>
          </cell>
          <cell r="I1725" t="str">
            <v>7          0</v>
          </cell>
          <cell r="J1725">
            <v>0</v>
          </cell>
          <cell r="K1725">
            <v>0</v>
          </cell>
          <cell r="L1725">
            <v>2003</v>
          </cell>
          <cell r="M1725">
            <v>2.6659766612239522</v>
          </cell>
          <cell r="N1725" t="str">
            <v>NG23</v>
          </cell>
          <cell r="O1725">
            <v>40.26</v>
          </cell>
          <cell r="P1725">
            <v>2</v>
          </cell>
        </row>
        <row r="1726">
          <cell r="A1726" t="str">
            <v>ON</v>
          </cell>
          <cell r="B1726">
            <v>2</v>
          </cell>
          <cell r="C1726">
            <v>3</v>
          </cell>
          <cell r="D1726" t="str">
            <v>C</v>
          </cell>
          <cell r="E1726">
            <v>3.35</v>
          </cell>
          <cell r="F1726">
            <v>37649</v>
          </cell>
          <cell r="G1726">
            <v>1.034</v>
          </cell>
          <cell r="H1726">
            <v>0.93</v>
          </cell>
          <cell r="I1726" t="str">
            <v>3          0</v>
          </cell>
          <cell r="J1726">
            <v>0</v>
          </cell>
          <cell r="K1726">
            <v>0</v>
          </cell>
          <cell r="L1726">
            <v>2003</v>
          </cell>
          <cell r="M1726" t="str">
            <v>No Trade</v>
          </cell>
          <cell r="N1726" t="str">
            <v>NG23</v>
          </cell>
          <cell r="O1726">
            <v>40.26</v>
          </cell>
          <cell r="P1726">
            <v>1</v>
          </cell>
        </row>
        <row r="1727">
          <cell r="A1727" t="str">
            <v>ON</v>
          </cell>
          <cell r="B1727">
            <v>2</v>
          </cell>
          <cell r="C1727">
            <v>3</v>
          </cell>
          <cell r="D1727" t="str">
            <v>P</v>
          </cell>
          <cell r="E1727">
            <v>3.35</v>
          </cell>
          <cell r="F1727">
            <v>37649</v>
          </cell>
          <cell r="G1727">
            <v>2.8000000000000001E-2</v>
          </cell>
          <cell r="H1727">
            <v>0.04</v>
          </cell>
          <cell r="I1727" t="str">
            <v>3          0</v>
          </cell>
          <cell r="J1727">
            <v>0</v>
          </cell>
          <cell r="K1727">
            <v>0</v>
          </cell>
          <cell r="L1727">
            <v>2003</v>
          </cell>
          <cell r="M1727">
            <v>2.7129290088959284</v>
          </cell>
          <cell r="N1727" t="str">
            <v>NG23</v>
          </cell>
          <cell r="O1727">
            <v>40.26</v>
          </cell>
          <cell r="P1727">
            <v>2</v>
          </cell>
        </row>
        <row r="1728">
          <cell r="A1728" t="str">
            <v>ON</v>
          </cell>
          <cell r="B1728">
            <v>2</v>
          </cell>
          <cell r="C1728">
            <v>3</v>
          </cell>
          <cell r="D1728" t="str">
            <v>C</v>
          </cell>
          <cell r="E1728">
            <v>3.4</v>
          </cell>
          <cell r="F1728">
            <v>37649</v>
          </cell>
          <cell r="G1728">
            <v>1.0129999999999999</v>
          </cell>
          <cell r="H1728">
            <v>1.01</v>
          </cell>
          <cell r="I1728" t="str">
            <v>3          0</v>
          </cell>
          <cell r="J1728">
            <v>0</v>
          </cell>
          <cell r="K1728">
            <v>0</v>
          </cell>
          <cell r="L1728">
            <v>2003</v>
          </cell>
          <cell r="M1728" t="str">
            <v>No Trade</v>
          </cell>
          <cell r="N1728" t="str">
            <v>NG23</v>
          </cell>
          <cell r="O1728">
            <v>40.26</v>
          </cell>
          <cell r="P1728">
            <v>1</v>
          </cell>
        </row>
        <row r="1729">
          <cell r="A1729" t="str">
            <v>ON</v>
          </cell>
          <cell r="B1729">
            <v>2</v>
          </cell>
          <cell r="C1729">
            <v>3</v>
          </cell>
          <cell r="D1729" t="str">
            <v>P</v>
          </cell>
          <cell r="E1729">
            <v>3.4</v>
          </cell>
          <cell r="F1729">
            <v>37649</v>
          </cell>
          <cell r="G1729">
            <v>3.2000000000000001E-2</v>
          </cell>
          <cell r="H1729">
            <v>0.05</v>
          </cell>
          <cell r="I1729" t="str">
            <v>0          0</v>
          </cell>
          <cell r="J1729">
            <v>0</v>
          </cell>
          <cell r="K1729">
            <v>0</v>
          </cell>
          <cell r="L1729">
            <v>2003</v>
          </cell>
          <cell r="M1729">
            <v>2.7411761909786669</v>
          </cell>
          <cell r="N1729" t="str">
            <v>NG23</v>
          </cell>
          <cell r="O1729">
            <v>40.26</v>
          </cell>
          <cell r="P1729">
            <v>2</v>
          </cell>
        </row>
        <row r="1730">
          <cell r="A1730" t="str">
            <v>ON</v>
          </cell>
          <cell r="B1730">
            <v>2</v>
          </cell>
          <cell r="C1730">
            <v>3</v>
          </cell>
          <cell r="D1730" t="str">
            <v>P</v>
          </cell>
          <cell r="E1730">
            <v>3.45</v>
          </cell>
          <cell r="F1730">
            <v>37649</v>
          </cell>
          <cell r="G1730">
            <v>0</v>
          </cell>
          <cell r="H1730">
            <v>0</v>
          </cell>
          <cell r="I1730" t="str">
            <v>0          0</v>
          </cell>
          <cell r="J1730">
            <v>0</v>
          </cell>
          <cell r="K1730">
            <v>0</v>
          </cell>
          <cell r="L1730">
            <v>2003</v>
          </cell>
          <cell r="M1730" t="str">
            <v>No Trade</v>
          </cell>
          <cell r="N1730" t="str">
            <v/>
          </cell>
          <cell r="O1730" t="str">
            <v/>
          </cell>
          <cell r="P1730" t="str">
            <v/>
          </cell>
        </row>
        <row r="1731">
          <cell r="A1731" t="str">
            <v>ON</v>
          </cell>
          <cell r="B1731">
            <v>2</v>
          </cell>
          <cell r="C1731">
            <v>3</v>
          </cell>
          <cell r="D1731" t="str">
            <v>C</v>
          </cell>
          <cell r="E1731">
            <v>3.5</v>
          </cell>
          <cell r="F1731">
            <v>37649</v>
          </cell>
          <cell r="G1731">
            <v>0.90100000000000002</v>
          </cell>
          <cell r="H1731">
            <v>0.8</v>
          </cell>
          <cell r="I1731" t="str">
            <v>8          0</v>
          </cell>
          <cell r="J1731">
            <v>0</v>
          </cell>
          <cell r="K1731">
            <v>0</v>
          </cell>
          <cell r="L1731">
            <v>2003</v>
          </cell>
          <cell r="M1731" t="str">
            <v>No Trade</v>
          </cell>
          <cell r="N1731" t="str">
            <v>NG23</v>
          </cell>
          <cell r="O1731">
            <v>40.26</v>
          </cell>
          <cell r="P1731">
            <v>1</v>
          </cell>
        </row>
        <row r="1732">
          <cell r="A1732" t="str">
            <v>ON</v>
          </cell>
          <cell r="B1732">
            <v>2</v>
          </cell>
          <cell r="C1732">
            <v>3</v>
          </cell>
          <cell r="D1732" t="str">
            <v>P</v>
          </cell>
          <cell r="E1732">
            <v>3.5</v>
          </cell>
          <cell r="F1732">
            <v>37649</v>
          </cell>
          <cell r="G1732">
            <v>4.4999999999999998E-2</v>
          </cell>
          <cell r="H1732">
            <v>0.06</v>
          </cell>
          <cell r="I1732" t="str">
            <v>7          0</v>
          </cell>
          <cell r="J1732">
            <v>0</v>
          </cell>
          <cell r="K1732">
            <v>0</v>
          </cell>
          <cell r="L1732">
            <v>2003</v>
          </cell>
          <cell r="M1732">
            <v>2.8305018650452163</v>
          </cell>
          <cell r="N1732" t="str">
            <v>NG23</v>
          </cell>
          <cell r="O1732">
            <v>40.26</v>
          </cell>
          <cell r="P1732">
            <v>2</v>
          </cell>
        </row>
        <row r="1733">
          <cell r="A1733" t="str">
            <v>ON</v>
          </cell>
          <cell r="B1733">
            <v>2</v>
          </cell>
          <cell r="C1733">
            <v>3</v>
          </cell>
          <cell r="D1733" t="str">
            <v>C</v>
          </cell>
          <cell r="E1733">
            <v>3.55</v>
          </cell>
          <cell r="F1733">
            <v>37649</v>
          </cell>
          <cell r="G1733">
            <v>0.85899999999999999</v>
          </cell>
          <cell r="H1733">
            <v>0.76</v>
          </cell>
          <cell r="I1733" t="str">
            <v>8          0</v>
          </cell>
          <cell r="J1733">
            <v>0</v>
          </cell>
          <cell r="K1733">
            <v>0</v>
          </cell>
          <cell r="L1733">
            <v>2003</v>
          </cell>
          <cell r="M1733" t="str">
            <v>No Trade</v>
          </cell>
          <cell r="N1733" t="str">
            <v>NG23</v>
          </cell>
          <cell r="O1733">
            <v>40.26</v>
          </cell>
          <cell r="P1733">
            <v>1</v>
          </cell>
        </row>
        <row r="1734">
          <cell r="A1734" t="str">
            <v>ON</v>
          </cell>
          <cell r="B1734">
            <v>2</v>
          </cell>
          <cell r="C1734">
            <v>3</v>
          </cell>
          <cell r="D1734" t="str">
            <v>P</v>
          </cell>
          <cell r="E1734">
            <v>3.55</v>
          </cell>
          <cell r="F1734">
            <v>37649</v>
          </cell>
          <cell r="G1734">
            <v>5.1999999999999998E-2</v>
          </cell>
          <cell r="H1734">
            <v>7.0000000000000007E-2</v>
          </cell>
          <cell r="I1734" t="str">
            <v>7          0</v>
          </cell>
          <cell r="J1734">
            <v>0</v>
          </cell>
          <cell r="K1734">
            <v>0</v>
          </cell>
          <cell r="L1734">
            <v>2003</v>
          </cell>
          <cell r="M1734">
            <v>2.8693870469347824</v>
          </cell>
          <cell r="N1734" t="str">
            <v>NG23</v>
          </cell>
          <cell r="O1734">
            <v>40.26</v>
          </cell>
          <cell r="P1734">
            <v>2</v>
          </cell>
        </row>
        <row r="1735">
          <cell r="A1735" t="str">
            <v>ON</v>
          </cell>
          <cell r="B1735">
            <v>2</v>
          </cell>
          <cell r="C1735">
            <v>3</v>
          </cell>
          <cell r="D1735" t="str">
            <v>C</v>
          </cell>
          <cell r="E1735">
            <v>3.6</v>
          </cell>
          <cell r="F1735">
            <v>37649</v>
          </cell>
          <cell r="G1735">
            <v>0.81699999999999995</v>
          </cell>
          <cell r="H1735">
            <v>0.72</v>
          </cell>
          <cell r="I1735" t="str">
            <v>9          2</v>
          </cell>
          <cell r="J1735">
            <v>0.68600000000000005</v>
          </cell>
          <cell r="K1735">
            <v>0.68500000000000005</v>
          </cell>
          <cell r="L1735">
            <v>2003</v>
          </cell>
          <cell r="M1735" t="str">
            <v>No Trade</v>
          </cell>
          <cell r="N1735" t="str">
            <v>NG23</v>
          </cell>
          <cell r="O1735">
            <v>40.26</v>
          </cell>
          <cell r="P1735">
            <v>1</v>
          </cell>
        </row>
        <row r="1736">
          <cell r="A1736" t="str">
            <v>ON</v>
          </cell>
          <cell r="B1736">
            <v>2</v>
          </cell>
          <cell r="C1736">
            <v>3</v>
          </cell>
          <cell r="D1736" t="str">
            <v>P</v>
          </cell>
          <cell r="E1736">
            <v>3.6</v>
          </cell>
          <cell r="F1736">
            <v>37649</v>
          </cell>
          <cell r="G1736">
            <v>6.0999999999999999E-2</v>
          </cell>
          <cell r="H1736">
            <v>0.08</v>
          </cell>
          <cell r="I1736" t="str">
            <v>8          0</v>
          </cell>
          <cell r="J1736">
            <v>0</v>
          </cell>
          <cell r="K1736">
            <v>0</v>
          </cell>
          <cell r="L1736">
            <v>2003</v>
          </cell>
          <cell r="M1736">
            <v>2.9169589264370397</v>
          </cell>
          <cell r="N1736" t="str">
            <v>NG23</v>
          </cell>
          <cell r="O1736">
            <v>40.26</v>
          </cell>
          <cell r="P1736">
            <v>2</v>
          </cell>
        </row>
        <row r="1737">
          <cell r="A1737" t="str">
            <v>ON</v>
          </cell>
          <cell r="B1737">
            <v>2</v>
          </cell>
          <cell r="C1737">
            <v>3</v>
          </cell>
          <cell r="D1737" t="str">
            <v>C</v>
          </cell>
          <cell r="E1737">
            <v>3.65</v>
          </cell>
          <cell r="F1737">
            <v>37649</v>
          </cell>
          <cell r="G1737">
            <v>0.77700000000000002</v>
          </cell>
          <cell r="H1737">
            <v>0.69</v>
          </cell>
          <cell r="I1737" t="str">
            <v>2          0</v>
          </cell>
          <cell r="J1737">
            <v>0</v>
          </cell>
          <cell r="K1737">
            <v>0</v>
          </cell>
          <cell r="L1737">
            <v>2003</v>
          </cell>
          <cell r="M1737" t="str">
            <v>No Trade</v>
          </cell>
          <cell r="N1737" t="str">
            <v>NG23</v>
          </cell>
          <cell r="O1737">
            <v>40.26</v>
          </cell>
          <cell r="P1737">
            <v>1</v>
          </cell>
        </row>
        <row r="1738">
          <cell r="A1738" t="str">
            <v>ON</v>
          </cell>
          <cell r="B1738">
            <v>2</v>
          </cell>
          <cell r="C1738">
            <v>3</v>
          </cell>
          <cell r="D1738" t="str">
            <v>P</v>
          </cell>
          <cell r="E1738">
            <v>3.65</v>
          </cell>
          <cell r="F1738">
            <v>37649</v>
          </cell>
          <cell r="G1738">
            <v>7.0000000000000007E-2</v>
          </cell>
          <cell r="H1738">
            <v>0.1</v>
          </cell>
          <cell r="I1738" t="str">
            <v>0          0</v>
          </cell>
          <cell r="J1738">
            <v>0</v>
          </cell>
          <cell r="K1738">
            <v>0</v>
          </cell>
          <cell r="L1738">
            <v>2003</v>
          </cell>
          <cell r="M1738">
            <v>2.9580433210096628</v>
          </cell>
          <cell r="N1738" t="str">
            <v>NG23</v>
          </cell>
          <cell r="O1738">
            <v>40.26</v>
          </cell>
          <cell r="P1738">
            <v>2</v>
          </cell>
        </row>
        <row r="1739">
          <cell r="A1739" t="str">
            <v>ON</v>
          </cell>
          <cell r="B1739">
            <v>2</v>
          </cell>
          <cell r="C1739">
            <v>3</v>
          </cell>
          <cell r="D1739" t="str">
            <v>C</v>
          </cell>
          <cell r="E1739">
            <v>3.7</v>
          </cell>
          <cell r="F1739">
            <v>37649</v>
          </cell>
          <cell r="G1739">
            <v>0.73799999999999999</v>
          </cell>
          <cell r="H1739">
            <v>0.65</v>
          </cell>
          <cell r="I1739" t="str">
            <v>5          0</v>
          </cell>
          <cell r="J1739">
            <v>0</v>
          </cell>
          <cell r="K1739">
            <v>0</v>
          </cell>
          <cell r="L1739">
            <v>2003</v>
          </cell>
          <cell r="M1739" t="str">
            <v>No Trade</v>
          </cell>
          <cell r="N1739" t="str">
            <v>NG23</v>
          </cell>
          <cell r="O1739">
            <v>40.26</v>
          </cell>
          <cell r="P1739">
            <v>1</v>
          </cell>
        </row>
        <row r="1740">
          <cell r="A1740" t="str">
            <v>ON</v>
          </cell>
          <cell r="B1740">
            <v>2</v>
          </cell>
          <cell r="C1740">
            <v>3</v>
          </cell>
          <cell r="D1740" t="str">
            <v>P</v>
          </cell>
          <cell r="E1740">
            <v>3.7</v>
          </cell>
          <cell r="F1740">
            <v>37649</v>
          </cell>
          <cell r="G1740">
            <v>0.08</v>
          </cell>
          <cell r="H1740">
            <v>0.11</v>
          </cell>
          <cell r="I1740" t="str">
            <v>4          1</v>
          </cell>
          <cell r="J1740">
            <v>0.105</v>
          </cell>
          <cell r="K1740">
            <v>0.105</v>
          </cell>
          <cell r="L1740">
            <v>2003</v>
          </cell>
          <cell r="M1740">
            <v>2.9997610849988532</v>
          </cell>
          <cell r="N1740" t="str">
            <v>NG23</v>
          </cell>
          <cell r="O1740">
            <v>40.26</v>
          </cell>
          <cell r="P1740">
            <v>2</v>
          </cell>
        </row>
        <row r="1741">
          <cell r="A1741" t="str">
            <v>ON</v>
          </cell>
          <cell r="B1741">
            <v>2</v>
          </cell>
          <cell r="C1741">
            <v>3</v>
          </cell>
          <cell r="D1741" t="str">
            <v>C</v>
          </cell>
          <cell r="E1741">
            <v>3.75</v>
          </cell>
          <cell r="F1741">
            <v>37649</v>
          </cell>
          <cell r="G1741">
            <v>0.70899999999999996</v>
          </cell>
          <cell r="H1741">
            <v>0.62</v>
          </cell>
          <cell r="I1741" t="str">
            <v>7          0</v>
          </cell>
          <cell r="J1741">
            <v>0</v>
          </cell>
          <cell r="K1741">
            <v>0</v>
          </cell>
          <cell r="L1741">
            <v>2003</v>
          </cell>
          <cell r="M1741" t="str">
            <v>No Trade</v>
          </cell>
          <cell r="N1741" t="str">
            <v>NG23</v>
          </cell>
          <cell r="O1741">
            <v>40.26</v>
          </cell>
          <cell r="P1741">
            <v>1</v>
          </cell>
        </row>
        <row r="1742">
          <cell r="A1742" t="str">
            <v>ON</v>
          </cell>
          <cell r="B1742">
            <v>2</v>
          </cell>
          <cell r="C1742">
            <v>3</v>
          </cell>
          <cell r="D1742" t="str">
            <v>P</v>
          </cell>
          <cell r="E1742">
            <v>3.75</v>
          </cell>
          <cell r="F1742">
            <v>37649</v>
          </cell>
          <cell r="G1742">
            <v>0.10199999999999999</v>
          </cell>
          <cell r="H1742">
            <v>0.13</v>
          </cell>
          <cell r="I1742" t="str">
            <v>5        250</v>
          </cell>
          <cell r="J1742">
            <v>0.113</v>
          </cell>
          <cell r="K1742">
            <v>0.112</v>
          </cell>
          <cell r="L1742">
            <v>2003</v>
          </cell>
          <cell r="M1742">
            <v>3.0974694178085262</v>
          </cell>
          <cell r="N1742" t="str">
            <v>NG23</v>
          </cell>
          <cell r="O1742">
            <v>40.26</v>
          </cell>
          <cell r="P1742">
            <v>2</v>
          </cell>
        </row>
        <row r="1743">
          <cell r="A1743" t="str">
            <v>ON</v>
          </cell>
          <cell r="B1743">
            <v>2</v>
          </cell>
          <cell r="C1743">
            <v>3</v>
          </cell>
          <cell r="D1743" t="str">
            <v>C</v>
          </cell>
          <cell r="E1743">
            <v>3.8</v>
          </cell>
          <cell r="F1743">
            <v>37649</v>
          </cell>
          <cell r="G1743">
            <v>0.66900000000000004</v>
          </cell>
          <cell r="H1743">
            <v>0.57999999999999996</v>
          </cell>
          <cell r="I1743" t="str">
            <v>4          0</v>
          </cell>
          <cell r="J1743">
            <v>0</v>
          </cell>
          <cell r="K1743">
            <v>0</v>
          </cell>
          <cell r="L1743">
            <v>2003</v>
          </cell>
          <cell r="M1743" t="str">
            <v>No Trade</v>
          </cell>
          <cell r="N1743" t="str">
            <v>NG23</v>
          </cell>
          <cell r="O1743">
            <v>40.26</v>
          </cell>
          <cell r="P1743">
            <v>1</v>
          </cell>
        </row>
        <row r="1744">
          <cell r="A1744" t="str">
            <v>ON</v>
          </cell>
          <cell r="B1744">
            <v>2</v>
          </cell>
          <cell r="C1744">
            <v>3</v>
          </cell>
          <cell r="D1744" t="str">
            <v>P</v>
          </cell>
          <cell r="E1744">
            <v>3.8</v>
          </cell>
          <cell r="F1744">
            <v>37649</v>
          </cell>
          <cell r="G1744">
            <v>0.112</v>
          </cell>
          <cell r="H1744">
            <v>0.14000000000000001</v>
          </cell>
          <cell r="I1744" t="str">
            <v>4          5</v>
          </cell>
          <cell r="J1744">
            <v>0.105</v>
          </cell>
          <cell r="K1744">
            <v>0.105</v>
          </cell>
          <cell r="L1744">
            <v>2003</v>
          </cell>
          <cell r="M1744">
            <v>3.1261952029334541</v>
          </cell>
          <cell r="N1744" t="str">
            <v>NG23</v>
          </cell>
          <cell r="O1744">
            <v>40.26</v>
          </cell>
          <cell r="P1744">
            <v>2</v>
          </cell>
        </row>
        <row r="1745">
          <cell r="A1745" t="str">
            <v>ON</v>
          </cell>
          <cell r="B1745">
            <v>2</v>
          </cell>
          <cell r="C1745">
            <v>3</v>
          </cell>
          <cell r="D1745" t="str">
            <v>C</v>
          </cell>
          <cell r="E1745">
            <v>3.85</v>
          </cell>
          <cell r="F1745">
            <v>37649</v>
          </cell>
          <cell r="G1745">
            <v>0.624</v>
          </cell>
          <cell r="H1745">
            <v>0.55000000000000004</v>
          </cell>
          <cell r="I1745" t="str">
            <v>1          0</v>
          </cell>
          <cell r="J1745">
            <v>0</v>
          </cell>
          <cell r="K1745">
            <v>0</v>
          </cell>
          <cell r="L1745">
            <v>2003</v>
          </cell>
          <cell r="M1745" t="str">
            <v>No Trade</v>
          </cell>
          <cell r="N1745" t="str">
            <v>NG23</v>
          </cell>
          <cell r="O1745">
            <v>40.26</v>
          </cell>
          <cell r="P1745">
            <v>1</v>
          </cell>
        </row>
        <row r="1746">
          <cell r="A1746" t="str">
            <v>ON</v>
          </cell>
          <cell r="B1746">
            <v>2</v>
          </cell>
          <cell r="C1746">
            <v>3</v>
          </cell>
          <cell r="D1746" t="str">
            <v>P</v>
          </cell>
          <cell r="E1746">
            <v>3.85</v>
          </cell>
          <cell r="F1746">
            <v>37649</v>
          </cell>
          <cell r="G1746">
            <v>0.11799999999999999</v>
          </cell>
          <cell r="H1746">
            <v>0.16</v>
          </cell>
          <cell r="I1746" t="str">
            <v>0          0</v>
          </cell>
          <cell r="J1746">
            <v>0</v>
          </cell>
          <cell r="K1746">
            <v>0</v>
          </cell>
          <cell r="L1746">
            <v>2003</v>
          </cell>
          <cell r="M1746">
            <v>3.1345825670896752</v>
          </cell>
          <cell r="N1746" t="str">
            <v>NG23</v>
          </cell>
          <cell r="O1746">
            <v>40.26</v>
          </cell>
          <cell r="P1746">
            <v>2</v>
          </cell>
        </row>
        <row r="1747">
          <cell r="A1747" t="str">
            <v>ON</v>
          </cell>
          <cell r="B1747">
            <v>2</v>
          </cell>
          <cell r="C1747">
            <v>3</v>
          </cell>
          <cell r="D1747" t="str">
            <v>C</v>
          </cell>
          <cell r="E1747">
            <v>3.9</v>
          </cell>
          <cell r="F1747">
            <v>37649</v>
          </cell>
          <cell r="G1747">
            <v>0.58899999999999997</v>
          </cell>
          <cell r="H1747">
            <v>0.52</v>
          </cell>
          <cell r="I1747" t="str">
            <v>0          0</v>
          </cell>
          <cell r="J1747">
            <v>0</v>
          </cell>
          <cell r="K1747">
            <v>0</v>
          </cell>
          <cell r="L1747">
            <v>2003</v>
          </cell>
          <cell r="M1747" t="str">
            <v>No Trade</v>
          </cell>
          <cell r="N1747" t="str">
            <v>NG23</v>
          </cell>
          <cell r="O1747">
            <v>40.26</v>
          </cell>
          <cell r="P1747">
            <v>1</v>
          </cell>
        </row>
        <row r="1748">
          <cell r="A1748" t="str">
            <v>ON</v>
          </cell>
          <cell r="B1748">
            <v>2</v>
          </cell>
          <cell r="C1748">
            <v>3</v>
          </cell>
          <cell r="D1748" t="str">
            <v>P</v>
          </cell>
          <cell r="E1748">
            <v>3.9</v>
          </cell>
          <cell r="F1748">
            <v>37649</v>
          </cell>
          <cell r="G1748">
            <v>0.13300000000000001</v>
          </cell>
          <cell r="H1748">
            <v>0.17</v>
          </cell>
          <cell r="I1748" t="str">
            <v>9          0</v>
          </cell>
          <cell r="J1748">
            <v>0</v>
          </cell>
          <cell r="K1748">
            <v>0</v>
          </cell>
          <cell r="L1748">
            <v>2003</v>
          </cell>
          <cell r="M1748">
            <v>3.1797253464196595</v>
          </cell>
          <cell r="N1748" t="str">
            <v>NG23</v>
          </cell>
          <cell r="O1748">
            <v>40.26</v>
          </cell>
          <cell r="P1748">
            <v>2</v>
          </cell>
        </row>
        <row r="1749">
          <cell r="A1749" t="str">
            <v>ON</v>
          </cell>
          <cell r="B1749">
            <v>2</v>
          </cell>
          <cell r="C1749">
            <v>3</v>
          </cell>
          <cell r="D1749" t="str">
            <v>C</v>
          </cell>
          <cell r="E1749">
            <v>3.95</v>
          </cell>
          <cell r="F1749">
            <v>37649</v>
          </cell>
          <cell r="G1749">
            <v>0.55500000000000005</v>
          </cell>
          <cell r="H1749">
            <v>0.49</v>
          </cell>
          <cell r="I1749" t="str">
            <v>0          0</v>
          </cell>
          <cell r="J1749">
            <v>0</v>
          </cell>
          <cell r="K1749">
            <v>0</v>
          </cell>
          <cell r="L1749">
            <v>2003</v>
          </cell>
          <cell r="M1749" t="str">
            <v>No Trade</v>
          </cell>
          <cell r="N1749" t="str">
            <v>NG23</v>
          </cell>
          <cell r="O1749">
            <v>40.26</v>
          </cell>
          <cell r="P1749">
            <v>1</v>
          </cell>
        </row>
        <row r="1750">
          <cell r="A1750" t="str">
            <v>ON</v>
          </cell>
          <cell r="B1750">
            <v>2</v>
          </cell>
          <cell r="C1750">
            <v>3</v>
          </cell>
          <cell r="D1750" t="str">
            <v>P</v>
          </cell>
          <cell r="E1750">
            <v>3.95</v>
          </cell>
          <cell r="F1750">
            <v>37649</v>
          </cell>
          <cell r="G1750">
            <v>0.14899999999999999</v>
          </cell>
          <cell r="H1750">
            <v>0.19</v>
          </cell>
          <cell r="I1750" t="str">
            <v>9          0</v>
          </cell>
          <cell r="J1750">
            <v>0</v>
          </cell>
          <cell r="K1750">
            <v>0</v>
          </cell>
          <cell r="L1750">
            <v>2003</v>
          </cell>
          <cell r="M1750">
            <v>3.2240777510607903</v>
          </cell>
          <cell r="N1750" t="str">
            <v>NG23</v>
          </cell>
          <cell r="O1750">
            <v>40.26</v>
          </cell>
          <cell r="P1750">
            <v>2</v>
          </cell>
        </row>
        <row r="1751">
          <cell r="A1751" t="str">
            <v>ON</v>
          </cell>
          <cell r="B1751">
            <v>2</v>
          </cell>
          <cell r="C1751">
            <v>3</v>
          </cell>
          <cell r="D1751" t="str">
            <v>C</v>
          </cell>
          <cell r="E1751">
            <v>4</v>
          </cell>
          <cell r="F1751">
            <v>37649</v>
          </cell>
          <cell r="G1751">
            <v>0.52400000000000002</v>
          </cell>
          <cell r="H1751">
            <v>0.46</v>
          </cell>
          <cell r="I1751" t="str">
            <v>2          2</v>
          </cell>
          <cell r="J1751">
            <v>0.46</v>
          </cell>
          <cell r="K1751">
            <v>0.46</v>
          </cell>
          <cell r="L1751">
            <v>2003</v>
          </cell>
          <cell r="M1751" t="str">
            <v>No Trade</v>
          </cell>
          <cell r="N1751" t="str">
            <v>NG23</v>
          </cell>
          <cell r="O1751">
            <v>40.26</v>
          </cell>
          <cell r="P1751">
            <v>1</v>
          </cell>
        </row>
        <row r="1752">
          <cell r="A1752" t="str">
            <v>ON</v>
          </cell>
          <cell r="B1752">
            <v>2</v>
          </cell>
          <cell r="C1752">
            <v>3</v>
          </cell>
          <cell r="D1752" t="str">
            <v>P</v>
          </cell>
          <cell r="E1752">
            <v>4</v>
          </cell>
          <cell r="F1752">
            <v>37649</v>
          </cell>
          <cell r="G1752">
            <v>0.16700000000000001</v>
          </cell>
          <cell r="H1752">
            <v>0.22</v>
          </cell>
          <cell r="I1752" t="str">
            <v>0        260</v>
          </cell>
          <cell r="J1752">
            <v>0.20200000000000001</v>
          </cell>
          <cell r="K1752">
            <v>0.2</v>
          </cell>
          <cell r="L1752">
            <v>2003</v>
          </cell>
          <cell r="M1752">
            <v>3.2712472926545848</v>
          </cell>
          <cell r="N1752" t="str">
            <v>NG23</v>
          </cell>
          <cell r="O1752">
            <v>40.26</v>
          </cell>
          <cell r="P1752">
            <v>2</v>
          </cell>
        </row>
        <row r="1753">
          <cell r="A1753" t="str">
            <v>ON</v>
          </cell>
          <cell r="B1753">
            <v>2</v>
          </cell>
          <cell r="C1753">
            <v>3</v>
          </cell>
          <cell r="D1753" t="str">
            <v>C</v>
          </cell>
          <cell r="E1753">
            <v>4.05</v>
          </cell>
          <cell r="F1753">
            <v>37649</v>
          </cell>
          <cell r="G1753">
            <v>0.49299999999999999</v>
          </cell>
          <cell r="H1753">
            <v>0.43</v>
          </cell>
          <cell r="I1753" t="str">
            <v>4          0</v>
          </cell>
          <cell r="J1753">
            <v>0</v>
          </cell>
          <cell r="K1753">
            <v>0</v>
          </cell>
          <cell r="L1753">
            <v>2003</v>
          </cell>
          <cell r="M1753" t="str">
            <v>No Trade</v>
          </cell>
          <cell r="N1753" t="str">
            <v>NG23</v>
          </cell>
          <cell r="O1753">
            <v>40.26</v>
          </cell>
          <cell r="P1753">
            <v>1</v>
          </cell>
        </row>
        <row r="1754">
          <cell r="A1754" t="str">
            <v>ON</v>
          </cell>
          <cell r="B1754">
            <v>2</v>
          </cell>
          <cell r="C1754">
            <v>3</v>
          </cell>
          <cell r="D1754" t="str">
            <v>P</v>
          </cell>
          <cell r="E1754">
            <v>4.05</v>
          </cell>
          <cell r="F1754">
            <v>37649</v>
          </cell>
          <cell r="G1754">
            <v>0.186</v>
          </cell>
          <cell r="H1754">
            <v>0.24</v>
          </cell>
          <cell r="I1754" t="str">
            <v>2          0</v>
          </cell>
          <cell r="J1754">
            <v>0</v>
          </cell>
          <cell r="K1754">
            <v>0</v>
          </cell>
          <cell r="L1754">
            <v>2003</v>
          </cell>
          <cell r="M1754">
            <v>3.3172783746573362</v>
          </cell>
          <cell r="N1754" t="str">
            <v>NG23</v>
          </cell>
          <cell r="O1754">
            <v>40.26</v>
          </cell>
          <cell r="P1754">
            <v>2</v>
          </cell>
        </row>
        <row r="1755">
          <cell r="A1755" t="str">
            <v>ON</v>
          </cell>
          <cell r="B1755">
            <v>2</v>
          </cell>
          <cell r="C1755">
            <v>3</v>
          </cell>
          <cell r="D1755" t="str">
            <v>C</v>
          </cell>
          <cell r="E1755">
            <v>4.0999999999999996</v>
          </cell>
          <cell r="F1755">
            <v>37649</v>
          </cell>
          <cell r="G1755">
            <v>0.46500000000000002</v>
          </cell>
          <cell r="H1755">
            <v>0.4</v>
          </cell>
          <cell r="I1755" t="str">
            <v>8          2</v>
          </cell>
          <cell r="J1755">
            <v>0.38</v>
          </cell>
          <cell r="K1755">
            <v>0.379</v>
          </cell>
          <cell r="L1755">
            <v>2003</v>
          </cell>
          <cell r="M1755" t="str">
            <v>No Trade</v>
          </cell>
          <cell r="N1755" t="str">
            <v>NG23</v>
          </cell>
          <cell r="O1755">
            <v>40.26</v>
          </cell>
          <cell r="P1755">
            <v>1</v>
          </cell>
        </row>
        <row r="1756">
          <cell r="A1756" t="str">
            <v>ON</v>
          </cell>
          <cell r="B1756">
            <v>2</v>
          </cell>
          <cell r="C1756">
            <v>3</v>
          </cell>
          <cell r="D1756" t="str">
            <v>P</v>
          </cell>
          <cell r="E1756">
            <v>4.0999999999999996</v>
          </cell>
          <cell r="F1756">
            <v>37649</v>
          </cell>
          <cell r="G1756">
            <v>0.20699999999999999</v>
          </cell>
          <cell r="H1756">
            <v>0.26</v>
          </cell>
          <cell r="I1756" t="str">
            <v>6          2</v>
          </cell>
          <cell r="J1756">
            <v>0.27500000000000002</v>
          </cell>
          <cell r="K1756">
            <v>0.27400000000000002</v>
          </cell>
          <cell r="L1756">
            <v>2003</v>
          </cell>
          <cell r="M1756">
            <v>3.3654196191133092</v>
          </cell>
          <cell r="N1756" t="str">
            <v>NG23</v>
          </cell>
          <cell r="O1756">
            <v>40.26</v>
          </cell>
          <cell r="P1756">
            <v>2</v>
          </cell>
        </row>
        <row r="1757">
          <cell r="A1757" t="str">
            <v>ON</v>
          </cell>
          <cell r="B1757">
            <v>2</v>
          </cell>
          <cell r="C1757">
            <v>3</v>
          </cell>
          <cell r="D1757" t="str">
            <v>C</v>
          </cell>
          <cell r="E1757">
            <v>4.1500000000000004</v>
          </cell>
          <cell r="F1757">
            <v>37649</v>
          </cell>
          <cell r="G1757">
            <v>0.437</v>
          </cell>
          <cell r="H1757">
            <v>0.38</v>
          </cell>
          <cell r="I1757" t="str">
            <v>3          0</v>
          </cell>
          <cell r="J1757">
            <v>0</v>
          </cell>
          <cell r="K1757">
            <v>0</v>
          </cell>
          <cell r="L1757">
            <v>2003</v>
          </cell>
          <cell r="M1757" t="str">
            <v>No Trade</v>
          </cell>
          <cell r="N1757" t="str">
            <v>NG23</v>
          </cell>
          <cell r="O1757">
            <v>40.26</v>
          </cell>
          <cell r="P1757">
            <v>1</v>
          </cell>
        </row>
        <row r="1758">
          <cell r="A1758" t="str">
            <v>ON</v>
          </cell>
          <cell r="B1758">
            <v>2</v>
          </cell>
          <cell r="C1758">
            <v>3</v>
          </cell>
          <cell r="D1758" t="str">
            <v>P</v>
          </cell>
          <cell r="E1758">
            <v>4.1500000000000004</v>
          </cell>
          <cell r="F1758">
            <v>37649</v>
          </cell>
          <cell r="G1758">
            <v>0.22800000000000001</v>
          </cell>
          <cell r="H1758">
            <v>0.28999999999999998</v>
          </cell>
          <cell r="I1758" t="str">
            <v>0          0</v>
          </cell>
          <cell r="J1758">
            <v>0</v>
          </cell>
          <cell r="K1758">
            <v>0</v>
          </cell>
          <cell r="L1758">
            <v>2003</v>
          </cell>
          <cell r="M1758">
            <v>3.4093670713772992</v>
          </cell>
          <cell r="N1758" t="str">
            <v>NG23</v>
          </cell>
          <cell r="O1758">
            <v>40.26</v>
          </cell>
          <cell r="P1758">
            <v>2</v>
          </cell>
        </row>
        <row r="1759">
          <cell r="A1759" t="str">
            <v>ON</v>
          </cell>
          <cell r="B1759">
            <v>2</v>
          </cell>
          <cell r="C1759">
            <v>3</v>
          </cell>
          <cell r="D1759" t="str">
            <v>C</v>
          </cell>
          <cell r="E1759">
            <v>4.2</v>
          </cell>
          <cell r="F1759">
            <v>37649</v>
          </cell>
          <cell r="G1759">
            <v>0.40899999999999997</v>
          </cell>
          <cell r="H1759">
            <v>0.35</v>
          </cell>
          <cell r="I1759" t="str">
            <v>9         10</v>
          </cell>
          <cell r="J1759">
            <v>0</v>
          </cell>
          <cell r="K1759">
            <v>0</v>
          </cell>
          <cell r="L1759">
            <v>2003</v>
          </cell>
          <cell r="M1759" t="str">
            <v>No Trade</v>
          </cell>
          <cell r="N1759" t="str">
            <v>NG23</v>
          </cell>
          <cell r="O1759">
            <v>40.26</v>
          </cell>
          <cell r="P1759">
            <v>1</v>
          </cell>
        </row>
        <row r="1760">
          <cell r="A1760" t="str">
            <v>ON</v>
          </cell>
          <cell r="B1760">
            <v>2</v>
          </cell>
          <cell r="C1760">
            <v>3</v>
          </cell>
          <cell r="D1760" t="str">
            <v>P</v>
          </cell>
          <cell r="E1760">
            <v>4.2</v>
          </cell>
          <cell r="F1760">
            <v>37649</v>
          </cell>
          <cell r="G1760">
            <v>0.251</v>
          </cell>
          <cell r="H1760">
            <v>0.31</v>
          </cell>
          <cell r="I1760" t="str">
            <v>6         10</v>
          </cell>
          <cell r="J1760">
            <v>0</v>
          </cell>
          <cell r="K1760">
            <v>0</v>
          </cell>
          <cell r="L1760">
            <v>2003</v>
          </cell>
          <cell r="M1760">
            <v>3.4553140751198788</v>
          </cell>
          <cell r="N1760" t="str">
            <v>NG23</v>
          </cell>
          <cell r="O1760">
            <v>40.26</v>
          </cell>
          <cell r="P1760">
            <v>2</v>
          </cell>
        </row>
        <row r="1761">
          <cell r="A1761" t="str">
            <v>ON</v>
          </cell>
          <cell r="B1761">
            <v>2</v>
          </cell>
          <cell r="C1761">
            <v>3</v>
          </cell>
          <cell r="D1761" t="str">
            <v>C</v>
          </cell>
          <cell r="E1761">
            <v>4.25</v>
          </cell>
          <cell r="F1761">
            <v>37649</v>
          </cell>
          <cell r="G1761">
            <v>0.38500000000000001</v>
          </cell>
          <cell r="H1761">
            <v>0.33</v>
          </cell>
          <cell r="I1761" t="str">
            <v>7        600</v>
          </cell>
          <cell r="J1761">
            <v>0</v>
          </cell>
          <cell r="K1761">
            <v>0</v>
          </cell>
          <cell r="L1761">
            <v>2003</v>
          </cell>
          <cell r="M1761" t="str">
            <v>No Trade</v>
          </cell>
          <cell r="N1761" t="str">
            <v>NG23</v>
          </cell>
          <cell r="O1761">
            <v>40.26</v>
          </cell>
          <cell r="P1761">
            <v>1</v>
          </cell>
        </row>
        <row r="1762">
          <cell r="A1762" t="str">
            <v>ON</v>
          </cell>
          <cell r="B1762">
            <v>2</v>
          </cell>
          <cell r="C1762">
            <v>3</v>
          </cell>
          <cell r="D1762" t="str">
            <v>P</v>
          </cell>
          <cell r="E1762">
            <v>4.25</v>
          </cell>
          <cell r="F1762">
            <v>37649</v>
          </cell>
          <cell r="G1762">
            <v>0.27600000000000002</v>
          </cell>
          <cell r="H1762">
            <v>0.34</v>
          </cell>
          <cell r="I1762" t="str">
            <v>4        600</v>
          </cell>
          <cell r="J1762">
            <v>0</v>
          </cell>
          <cell r="K1762">
            <v>0</v>
          </cell>
          <cell r="L1762">
            <v>2003</v>
          </cell>
          <cell r="M1762">
            <v>3.5029093538425427</v>
          </cell>
          <cell r="N1762" t="str">
            <v>NG23</v>
          </cell>
          <cell r="O1762">
            <v>40.26</v>
          </cell>
          <cell r="P1762">
            <v>2</v>
          </cell>
        </row>
        <row r="1763">
          <cell r="A1763" t="str">
            <v>ON</v>
          </cell>
          <cell r="B1763">
            <v>2</v>
          </cell>
          <cell r="C1763">
            <v>3</v>
          </cell>
          <cell r="D1763" t="str">
            <v>C</v>
          </cell>
          <cell r="E1763">
            <v>4.3</v>
          </cell>
          <cell r="F1763">
            <v>37649</v>
          </cell>
          <cell r="G1763">
            <v>0.36</v>
          </cell>
          <cell r="H1763">
            <v>0.31</v>
          </cell>
          <cell r="I1763" t="str">
            <v>6        100</v>
          </cell>
          <cell r="J1763">
            <v>0</v>
          </cell>
          <cell r="K1763">
            <v>0</v>
          </cell>
          <cell r="L1763">
            <v>2003</v>
          </cell>
          <cell r="M1763" t="str">
            <v>No Trade</v>
          </cell>
          <cell r="N1763" t="str">
            <v>NG23</v>
          </cell>
          <cell r="O1763">
            <v>40.26</v>
          </cell>
          <cell r="P1763">
            <v>1</v>
          </cell>
        </row>
        <row r="1764">
          <cell r="A1764" t="str">
            <v>ON</v>
          </cell>
          <cell r="B1764">
            <v>2</v>
          </cell>
          <cell r="C1764">
            <v>3</v>
          </cell>
          <cell r="D1764" t="str">
            <v>P</v>
          </cell>
          <cell r="E1764">
            <v>4.3</v>
          </cell>
          <cell r="F1764">
            <v>37649</v>
          </cell>
          <cell r="G1764">
            <v>0.30099999999999999</v>
          </cell>
          <cell r="H1764">
            <v>0.37</v>
          </cell>
          <cell r="I1764" t="str">
            <v>3        100</v>
          </cell>
          <cell r="J1764">
            <v>0</v>
          </cell>
          <cell r="K1764">
            <v>0</v>
          </cell>
          <cell r="L1764">
            <v>2003</v>
          </cell>
          <cell r="M1764">
            <v>3.5468784905434285</v>
          </cell>
          <cell r="N1764" t="str">
            <v>NG23</v>
          </cell>
          <cell r="O1764">
            <v>40.26</v>
          </cell>
          <cell r="P1764">
            <v>2</v>
          </cell>
        </row>
        <row r="1765">
          <cell r="A1765" t="str">
            <v>ON</v>
          </cell>
          <cell r="B1765">
            <v>2</v>
          </cell>
          <cell r="C1765">
            <v>3</v>
          </cell>
          <cell r="D1765" t="str">
            <v>C</v>
          </cell>
          <cell r="E1765">
            <v>4.3499999999999996</v>
          </cell>
          <cell r="F1765">
            <v>37649</v>
          </cell>
          <cell r="G1765">
            <v>0.33700000000000002</v>
          </cell>
          <cell r="H1765">
            <v>0.28999999999999998</v>
          </cell>
          <cell r="I1765" t="str">
            <v>6        100</v>
          </cell>
          <cell r="J1765">
            <v>0</v>
          </cell>
          <cell r="K1765">
            <v>0</v>
          </cell>
          <cell r="L1765">
            <v>2003</v>
          </cell>
          <cell r="M1765" t="str">
            <v>No Trade</v>
          </cell>
          <cell r="N1765" t="str">
            <v>NG23</v>
          </cell>
          <cell r="O1765">
            <v>40.26</v>
          </cell>
          <cell r="P1765">
            <v>1</v>
          </cell>
        </row>
        <row r="1766">
          <cell r="A1766" t="str">
            <v>ON</v>
          </cell>
          <cell r="B1766">
            <v>2</v>
          </cell>
          <cell r="C1766">
            <v>3</v>
          </cell>
          <cell r="D1766" t="str">
            <v>P</v>
          </cell>
          <cell r="E1766">
            <v>4.3499999999999996</v>
          </cell>
          <cell r="F1766">
            <v>37649</v>
          </cell>
          <cell r="G1766">
            <v>0.32800000000000001</v>
          </cell>
          <cell r="H1766">
            <v>0.4</v>
          </cell>
          <cell r="I1766" t="str">
            <v>3        100</v>
          </cell>
          <cell r="J1766">
            <v>0</v>
          </cell>
          <cell r="K1766">
            <v>0</v>
          </cell>
          <cell r="L1766">
            <v>2003</v>
          </cell>
          <cell r="M1766">
            <v>3.5924792372967551</v>
          </cell>
          <cell r="N1766" t="str">
            <v>NG23</v>
          </cell>
          <cell r="O1766">
            <v>40.26</v>
          </cell>
          <cell r="P1766">
            <v>2</v>
          </cell>
        </row>
        <row r="1767">
          <cell r="A1767" t="str">
            <v>ON</v>
          </cell>
          <cell r="B1767">
            <v>2</v>
          </cell>
          <cell r="C1767">
            <v>3</v>
          </cell>
          <cell r="D1767" t="str">
            <v>C</v>
          </cell>
          <cell r="E1767">
            <v>4.4000000000000004</v>
          </cell>
          <cell r="F1767">
            <v>37649</v>
          </cell>
          <cell r="G1767">
            <v>0.315</v>
          </cell>
          <cell r="H1767">
            <v>0.27</v>
          </cell>
          <cell r="I1767" t="str">
            <v>7          0</v>
          </cell>
          <cell r="J1767">
            <v>0</v>
          </cell>
          <cell r="K1767">
            <v>0</v>
          </cell>
          <cell r="L1767">
            <v>2003</v>
          </cell>
          <cell r="M1767" t="str">
            <v>No Trade</v>
          </cell>
          <cell r="N1767" t="str">
            <v>NG23</v>
          </cell>
          <cell r="O1767">
            <v>40.26</v>
          </cell>
          <cell r="P1767">
            <v>1</v>
          </cell>
        </row>
        <row r="1768">
          <cell r="A1768" t="str">
            <v>ON</v>
          </cell>
          <cell r="B1768">
            <v>2</v>
          </cell>
          <cell r="C1768">
            <v>3</v>
          </cell>
          <cell r="D1768" t="str">
            <v>P</v>
          </cell>
          <cell r="E1768">
            <v>4.4000000000000004</v>
          </cell>
          <cell r="F1768">
            <v>37649</v>
          </cell>
          <cell r="G1768">
            <v>0.35599999999999998</v>
          </cell>
          <cell r="H1768">
            <v>0.43</v>
          </cell>
          <cell r="I1768" t="str">
            <v>3          0</v>
          </cell>
          <cell r="J1768">
            <v>0</v>
          </cell>
          <cell r="K1768">
            <v>0</v>
          </cell>
          <cell r="L1768">
            <v>2003</v>
          </cell>
          <cell r="M1768">
            <v>3.6372026296933786</v>
          </cell>
          <cell r="N1768" t="str">
            <v>NG23</v>
          </cell>
          <cell r="O1768">
            <v>40.26</v>
          </cell>
          <cell r="P1768">
            <v>2</v>
          </cell>
        </row>
        <row r="1769">
          <cell r="A1769" t="str">
            <v>ON</v>
          </cell>
          <cell r="B1769">
            <v>2</v>
          </cell>
          <cell r="C1769">
            <v>3</v>
          </cell>
          <cell r="D1769" t="str">
            <v>C</v>
          </cell>
          <cell r="E1769">
            <v>4.45</v>
          </cell>
          <cell r="F1769">
            <v>37649</v>
          </cell>
          <cell r="G1769">
            <v>0.29499999999999998</v>
          </cell>
          <cell r="H1769">
            <v>0.25</v>
          </cell>
          <cell r="I1769" t="str">
            <v>9          0</v>
          </cell>
          <cell r="J1769">
            <v>0</v>
          </cell>
          <cell r="K1769">
            <v>0</v>
          </cell>
          <cell r="L1769">
            <v>2003</v>
          </cell>
          <cell r="M1769" t="str">
            <v>No Trade</v>
          </cell>
          <cell r="N1769" t="str">
            <v>NG23</v>
          </cell>
          <cell r="O1769">
            <v>40.26</v>
          </cell>
          <cell r="P1769">
            <v>1</v>
          </cell>
        </row>
        <row r="1770">
          <cell r="A1770" t="str">
            <v>ON</v>
          </cell>
          <cell r="B1770">
            <v>2</v>
          </cell>
          <cell r="C1770">
            <v>3</v>
          </cell>
          <cell r="D1770" t="str">
            <v>P</v>
          </cell>
          <cell r="E1770">
            <v>4.45</v>
          </cell>
          <cell r="F1770">
            <v>37649</v>
          </cell>
          <cell r="G1770">
            <v>0.46500000000000002</v>
          </cell>
          <cell r="H1770">
            <v>0.46</v>
          </cell>
          <cell r="I1770" t="str">
            <v>5          0</v>
          </cell>
          <cell r="J1770">
            <v>0</v>
          </cell>
          <cell r="K1770">
            <v>0</v>
          </cell>
          <cell r="L1770">
            <v>2003</v>
          </cell>
          <cell r="M1770">
            <v>3.8482421533941369</v>
          </cell>
          <cell r="N1770" t="str">
            <v>NG23</v>
          </cell>
          <cell r="O1770">
            <v>40.26</v>
          </cell>
          <cell r="P1770">
            <v>2</v>
          </cell>
        </row>
        <row r="1771">
          <cell r="A1771" t="str">
            <v>ON</v>
          </cell>
          <cell r="B1771">
            <v>2</v>
          </cell>
          <cell r="C1771">
            <v>3</v>
          </cell>
          <cell r="D1771" t="str">
            <v>C</v>
          </cell>
          <cell r="E1771">
            <v>4.5</v>
          </cell>
          <cell r="F1771">
            <v>37649</v>
          </cell>
          <cell r="G1771">
            <v>0.27600000000000002</v>
          </cell>
          <cell r="H1771">
            <v>0.24</v>
          </cell>
          <cell r="I1771" t="str">
            <v>2         14</v>
          </cell>
          <cell r="J1771">
            <v>0.24</v>
          </cell>
          <cell r="K1771">
            <v>0.22500000000000001</v>
          </cell>
          <cell r="L1771">
            <v>2003</v>
          </cell>
          <cell r="M1771" t="str">
            <v>No Trade</v>
          </cell>
          <cell r="N1771" t="str">
            <v>NG23</v>
          </cell>
          <cell r="O1771">
            <v>40.26</v>
          </cell>
          <cell r="P1771">
            <v>1</v>
          </cell>
        </row>
        <row r="1772">
          <cell r="A1772" t="str">
            <v>ON</v>
          </cell>
          <cell r="B1772">
            <v>2</v>
          </cell>
          <cell r="C1772">
            <v>3</v>
          </cell>
          <cell r="D1772" t="str">
            <v>C</v>
          </cell>
          <cell r="E1772">
            <v>4.55</v>
          </cell>
          <cell r="F1772">
            <v>37649</v>
          </cell>
          <cell r="G1772">
            <v>0.25800000000000001</v>
          </cell>
          <cell r="H1772">
            <v>0.22</v>
          </cell>
          <cell r="I1772" t="str">
            <v>6          0</v>
          </cell>
          <cell r="J1772">
            <v>0</v>
          </cell>
          <cell r="K1772">
            <v>0</v>
          </cell>
          <cell r="L1772">
            <v>2003</v>
          </cell>
          <cell r="M1772" t="str">
            <v>No Trade</v>
          </cell>
          <cell r="N1772" t="str">
            <v>NG23</v>
          </cell>
          <cell r="O1772">
            <v>40.26</v>
          </cell>
          <cell r="P1772">
            <v>1</v>
          </cell>
        </row>
        <row r="1773">
          <cell r="A1773" t="str">
            <v>ON</v>
          </cell>
          <cell r="B1773">
            <v>2</v>
          </cell>
          <cell r="C1773">
            <v>3</v>
          </cell>
          <cell r="D1773" t="str">
            <v>P</v>
          </cell>
          <cell r="E1773">
            <v>4.55</v>
          </cell>
          <cell r="F1773">
            <v>37649</v>
          </cell>
          <cell r="G1773">
            <v>0.44800000000000001</v>
          </cell>
          <cell r="H1773">
            <v>0.53</v>
          </cell>
          <cell r="I1773" t="str">
            <v>1          0</v>
          </cell>
          <cell r="J1773">
            <v>0</v>
          </cell>
          <cell r="K1773">
            <v>0</v>
          </cell>
          <cell r="L1773">
            <v>2003</v>
          </cell>
          <cell r="M1773">
            <v>3.771117972776433</v>
          </cell>
          <cell r="N1773" t="str">
            <v>NG23</v>
          </cell>
          <cell r="O1773">
            <v>40.26</v>
          </cell>
          <cell r="P1773">
            <v>2</v>
          </cell>
        </row>
        <row r="1774">
          <cell r="A1774" t="str">
            <v>ON</v>
          </cell>
          <cell r="B1774">
            <v>2</v>
          </cell>
          <cell r="C1774">
            <v>3</v>
          </cell>
          <cell r="D1774" t="str">
            <v>C</v>
          </cell>
          <cell r="E1774">
            <v>4.5999999999999996</v>
          </cell>
          <cell r="F1774">
            <v>37649</v>
          </cell>
          <cell r="G1774">
            <v>0.24099999999999999</v>
          </cell>
          <cell r="H1774">
            <v>0.21</v>
          </cell>
          <cell r="I1774" t="str">
            <v>2          0</v>
          </cell>
          <cell r="J1774">
            <v>0</v>
          </cell>
          <cell r="K1774">
            <v>0</v>
          </cell>
          <cell r="L1774">
            <v>2003</v>
          </cell>
          <cell r="M1774" t="str">
            <v>No Trade</v>
          </cell>
          <cell r="N1774" t="str">
            <v>NG23</v>
          </cell>
          <cell r="O1774">
            <v>40.26</v>
          </cell>
          <cell r="P1774">
            <v>1</v>
          </cell>
        </row>
        <row r="1775">
          <cell r="A1775" t="str">
            <v>ON</v>
          </cell>
          <cell r="B1775">
            <v>2</v>
          </cell>
          <cell r="C1775">
            <v>3</v>
          </cell>
          <cell r="D1775" t="str">
            <v>C</v>
          </cell>
          <cell r="E1775">
            <v>4.6500000000000004</v>
          </cell>
          <cell r="F1775">
            <v>37649</v>
          </cell>
          <cell r="G1775">
            <v>0.224</v>
          </cell>
          <cell r="H1775">
            <v>0.19</v>
          </cell>
          <cell r="I1775" t="str">
            <v>8          0</v>
          </cell>
          <cell r="J1775">
            <v>0</v>
          </cell>
          <cell r="K1775">
            <v>0</v>
          </cell>
          <cell r="L1775">
            <v>2003</v>
          </cell>
          <cell r="M1775" t="str">
            <v>No Trade</v>
          </cell>
          <cell r="N1775" t="str">
            <v>NG23</v>
          </cell>
          <cell r="O1775">
            <v>40.26</v>
          </cell>
          <cell r="P1775">
            <v>1</v>
          </cell>
        </row>
        <row r="1776">
          <cell r="A1776" t="str">
            <v>ON</v>
          </cell>
          <cell r="B1776">
            <v>2</v>
          </cell>
          <cell r="C1776">
            <v>3</v>
          </cell>
          <cell r="D1776" t="str">
            <v>C</v>
          </cell>
          <cell r="E1776">
            <v>4.7</v>
          </cell>
          <cell r="F1776">
            <v>37649</v>
          </cell>
          <cell r="G1776">
            <v>0.20899999999999999</v>
          </cell>
          <cell r="H1776">
            <v>0.18</v>
          </cell>
          <cell r="I1776" t="str">
            <v>5          5</v>
          </cell>
          <cell r="J1776">
            <v>0.19</v>
          </cell>
          <cell r="K1776">
            <v>0.19</v>
          </cell>
          <cell r="L1776">
            <v>2003</v>
          </cell>
          <cell r="M1776" t="str">
            <v>No Trade</v>
          </cell>
          <cell r="N1776" t="str">
            <v>NG23</v>
          </cell>
          <cell r="O1776">
            <v>40.26</v>
          </cell>
          <cell r="P1776">
            <v>1</v>
          </cell>
        </row>
        <row r="1777">
          <cell r="A1777" t="str">
            <v>ON</v>
          </cell>
          <cell r="B1777">
            <v>2</v>
          </cell>
          <cell r="C1777">
            <v>3</v>
          </cell>
          <cell r="D1777" t="str">
            <v>C</v>
          </cell>
          <cell r="E1777">
            <v>4.75</v>
          </cell>
          <cell r="F1777">
            <v>37649</v>
          </cell>
          <cell r="G1777">
            <v>0.19500000000000001</v>
          </cell>
          <cell r="H1777">
            <v>0.17</v>
          </cell>
          <cell r="I1777" t="str">
            <v>2          0</v>
          </cell>
          <cell r="J1777">
            <v>0</v>
          </cell>
          <cell r="K1777">
            <v>0</v>
          </cell>
          <cell r="L1777">
            <v>2003</v>
          </cell>
          <cell r="M1777" t="str">
            <v>No Trade</v>
          </cell>
          <cell r="N1777" t="str">
            <v>NG23</v>
          </cell>
          <cell r="O1777">
            <v>40.26</v>
          </cell>
          <cell r="P1777">
            <v>1</v>
          </cell>
        </row>
        <row r="1778">
          <cell r="A1778" t="str">
            <v>ON</v>
          </cell>
          <cell r="B1778">
            <v>2</v>
          </cell>
          <cell r="C1778">
            <v>3</v>
          </cell>
          <cell r="D1778" t="str">
            <v>C</v>
          </cell>
          <cell r="E1778">
            <v>4.8</v>
          </cell>
          <cell r="F1778">
            <v>37649</v>
          </cell>
          <cell r="G1778">
            <v>0.182</v>
          </cell>
          <cell r="H1778">
            <v>0.16</v>
          </cell>
          <cell r="I1778" t="str">
            <v>1          0</v>
          </cell>
          <cell r="J1778">
            <v>0</v>
          </cell>
          <cell r="K1778">
            <v>0</v>
          </cell>
          <cell r="L1778">
            <v>2003</v>
          </cell>
          <cell r="M1778" t="str">
            <v>No Trade</v>
          </cell>
          <cell r="N1778" t="str">
            <v>NG23</v>
          </cell>
          <cell r="O1778">
            <v>40.26</v>
          </cell>
          <cell r="P1778">
            <v>1</v>
          </cell>
        </row>
        <row r="1779">
          <cell r="A1779" t="str">
            <v>ON</v>
          </cell>
          <cell r="B1779">
            <v>2</v>
          </cell>
          <cell r="C1779">
            <v>3</v>
          </cell>
          <cell r="D1779" t="str">
            <v>C</v>
          </cell>
          <cell r="E1779">
            <v>4.8499999999999996</v>
          </cell>
          <cell r="F1779">
            <v>37649</v>
          </cell>
          <cell r="G1779">
            <v>0.17</v>
          </cell>
          <cell r="H1779">
            <v>0.15</v>
          </cell>
          <cell r="I1779" t="str">
            <v>0          0</v>
          </cell>
          <cell r="J1779">
            <v>0</v>
          </cell>
          <cell r="K1779">
            <v>0</v>
          </cell>
          <cell r="L1779">
            <v>2003</v>
          </cell>
          <cell r="M1779" t="str">
            <v>No Trade</v>
          </cell>
          <cell r="N1779" t="str">
            <v>NG23</v>
          </cell>
          <cell r="O1779">
            <v>40.26</v>
          </cell>
          <cell r="P1779">
            <v>1</v>
          </cell>
        </row>
        <row r="1780">
          <cell r="A1780" t="str">
            <v>ON</v>
          </cell>
          <cell r="B1780">
            <v>2</v>
          </cell>
          <cell r="C1780">
            <v>3</v>
          </cell>
          <cell r="D1780" t="str">
            <v>C</v>
          </cell>
          <cell r="E1780">
            <v>4.9000000000000004</v>
          </cell>
          <cell r="F1780">
            <v>37649</v>
          </cell>
          <cell r="G1780">
            <v>0.158</v>
          </cell>
          <cell r="H1780">
            <v>0.14000000000000001</v>
          </cell>
          <cell r="I1780" t="str">
            <v>0          0</v>
          </cell>
          <cell r="J1780">
            <v>0</v>
          </cell>
          <cell r="K1780">
            <v>0</v>
          </cell>
          <cell r="L1780">
            <v>2003</v>
          </cell>
          <cell r="M1780" t="str">
            <v>No Trade</v>
          </cell>
          <cell r="N1780" t="str">
            <v>NG23</v>
          </cell>
          <cell r="O1780">
            <v>40.26</v>
          </cell>
          <cell r="P1780">
            <v>1</v>
          </cell>
        </row>
        <row r="1781">
          <cell r="A1781" t="str">
            <v>ON</v>
          </cell>
          <cell r="B1781">
            <v>2</v>
          </cell>
          <cell r="C1781">
            <v>3</v>
          </cell>
          <cell r="D1781" t="str">
            <v>C</v>
          </cell>
          <cell r="E1781">
            <v>4.95</v>
          </cell>
          <cell r="F1781">
            <v>37649</v>
          </cell>
          <cell r="G1781">
            <v>0.14699999999999999</v>
          </cell>
          <cell r="H1781">
            <v>0.13</v>
          </cell>
          <cell r="I1781" t="str">
            <v>1          0</v>
          </cell>
          <cell r="J1781">
            <v>0</v>
          </cell>
          <cell r="K1781">
            <v>0</v>
          </cell>
          <cell r="L1781">
            <v>2003</v>
          </cell>
          <cell r="M1781" t="str">
            <v>No Trade</v>
          </cell>
          <cell r="N1781" t="str">
            <v>NG23</v>
          </cell>
          <cell r="O1781">
            <v>40.26</v>
          </cell>
          <cell r="P1781">
            <v>1</v>
          </cell>
        </row>
        <row r="1782">
          <cell r="A1782" t="str">
            <v>ON</v>
          </cell>
          <cell r="B1782">
            <v>2</v>
          </cell>
          <cell r="C1782">
            <v>3</v>
          </cell>
          <cell r="D1782" t="str">
            <v>C</v>
          </cell>
          <cell r="E1782">
            <v>5</v>
          </cell>
          <cell r="F1782">
            <v>37649</v>
          </cell>
          <cell r="G1782">
            <v>0.13700000000000001</v>
          </cell>
          <cell r="H1782">
            <v>0.12</v>
          </cell>
          <cell r="I1782" t="str">
            <v>2        270</v>
          </cell>
          <cell r="J1782">
            <v>0.13</v>
          </cell>
          <cell r="K1782">
            <v>0.115</v>
          </cell>
          <cell r="L1782">
            <v>2003</v>
          </cell>
          <cell r="M1782" t="str">
            <v>No Trade</v>
          </cell>
          <cell r="N1782" t="str">
            <v>NG23</v>
          </cell>
          <cell r="O1782">
            <v>40.26</v>
          </cell>
          <cell r="P1782">
            <v>1</v>
          </cell>
        </row>
        <row r="1783">
          <cell r="A1783" t="str">
            <v>ON</v>
          </cell>
          <cell r="B1783">
            <v>2</v>
          </cell>
          <cell r="C1783">
            <v>3</v>
          </cell>
          <cell r="D1783" t="str">
            <v>C</v>
          </cell>
          <cell r="E1783">
            <v>5.05</v>
          </cell>
          <cell r="F1783">
            <v>37649</v>
          </cell>
          <cell r="G1783">
            <v>0.128</v>
          </cell>
          <cell r="H1783">
            <v>0.11</v>
          </cell>
          <cell r="I1783" t="str">
            <v>4          0</v>
          </cell>
          <cell r="J1783">
            <v>0</v>
          </cell>
          <cell r="K1783">
            <v>0</v>
          </cell>
          <cell r="L1783">
            <v>2003</v>
          </cell>
          <cell r="M1783" t="str">
            <v>No Trade</v>
          </cell>
          <cell r="N1783" t="str">
            <v>NG23</v>
          </cell>
          <cell r="O1783">
            <v>40.26</v>
          </cell>
          <cell r="P1783">
            <v>1</v>
          </cell>
        </row>
        <row r="1784">
          <cell r="A1784" t="str">
            <v>ON</v>
          </cell>
          <cell r="B1784">
            <v>2</v>
          </cell>
          <cell r="C1784">
            <v>3</v>
          </cell>
          <cell r="D1784" t="str">
            <v>C</v>
          </cell>
          <cell r="E1784">
            <v>5.0999999999999996</v>
          </cell>
          <cell r="F1784">
            <v>37649</v>
          </cell>
          <cell r="G1784">
            <v>0.11899999999999999</v>
          </cell>
          <cell r="H1784">
            <v>0.1</v>
          </cell>
          <cell r="I1784" t="str">
            <v>7          0</v>
          </cell>
          <cell r="J1784">
            <v>0</v>
          </cell>
          <cell r="K1784">
            <v>0</v>
          </cell>
          <cell r="L1784">
            <v>2003</v>
          </cell>
          <cell r="M1784" t="str">
            <v>No Trade</v>
          </cell>
          <cell r="N1784" t="str">
            <v>NG23</v>
          </cell>
          <cell r="O1784">
            <v>40.26</v>
          </cell>
          <cell r="P1784">
            <v>1</v>
          </cell>
        </row>
        <row r="1785">
          <cell r="A1785" t="str">
            <v>ON</v>
          </cell>
          <cell r="B1785">
            <v>2</v>
          </cell>
          <cell r="C1785">
            <v>3</v>
          </cell>
          <cell r="D1785" t="str">
            <v>C</v>
          </cell>
          <cell r="E1785">
            <v>5.15</v>
          </cell>
          <cell r="F1785">
            <v>37649</v>
          </cell>
          <cell r="G1785">
            <v>0.111</v>
          </cell>
          <cell r="H1785">
            <v>0.1</v>
          </cell>
          <cell r="I1785" t="str">
            <v>0          0</v>
          </cell>
          <cell r="J1785">
            <v>0</v>
          </cell>
          <cell r="K1785">
            <v>0</v>
          </cell>
          <cell r="L1785">
            <v>2003</v>
          </cell>
          <cell r="M1785" t="str">
            <v>No Trade</v>
          </cell>
          <cell r="N1785" t="str">
            <v>NG23</v>
          </cell>
          <cell r="O1785">
            <v>40.26</v>
          </cell>
          <cell r="P1785">
            <v>1</v>
          </cell>
        </row>
        <row r="1786">
          <cell r="A1786" t="str">
            <v>ON</v>
          </cell>
          <cell r="B1786">
            <v>2</v>
          </cell>
          <cell r="C1786">
            <v>3</v>
          </cell>
          <cell r="D1786" t="str">
            <v>C</v>
          </cell>
          <cell r="E1786">
            <v>5.2</v>
          </cell>
          <cell r="F1786">
            <v>37649</v>
          </cell>
          <cell r="G1786">
            <v>0.104</v>
          </cell>
          <cell r="H1786">
            <v>0.09</v>
          </cell>
          <cell r="I1786" t="str">
            <v>3          1</v>
          </cell>
          <cell r="J1786">
            <v>0.1</v>
          </cell>
          <cell r="K1786">
            <v>0.1</v>
          </cell>
          <cell r="L1786">
            <v>2003</v>
          </cell>
          <cell r="M1786" t="str">
            <v>No Trade</v>
          </cell>
          <cell r="N1786" t="str">
            <v>NG23</v>
          </cell>
          <cell r="O1786">
            <v>40.26</v>
          </cell>
          <cell r="P1786">
            <v>1</v>
          </cell>
        </row>
        <row r="1787">
          <cell r="A1787" t="str">
            <v>ON</v>
          </cell>
          <cell r="B1787">
            <v>2</v>
          </cell>
          <cell r="C1787">
            <v>3</v>
          </cell>
          <cell r="D1787" t="str">
            <v>C</v>
          </cell>
          <cell r="E1787">
            <v>5.25</v>
          </cell>
          <cell r="F1787">
            <v>37649</v>
          </cell>
          <cell r="G1787">
            <v>9.7000000000000003E-2</v>
          </cell>
          <cell r="H1787">
            <v>0.08</v>
          </cell>
          <cell r="I1787" t="str">
            <v>7          0</v>
          </cell>
          <cell r="J1787">
            <v>0</v>
          </cell>
          <cell r="K1787">
            <v>0</v>
          </cell>
          <cell r="L1787">
            <v>2003</v>
          </cell>
          <cell r="M1787" t="str">
            <v>No Trade</v>
          </cell>
          <cell r="N1787" t="str">
            <v>NG23</v>
          </cell>
          <cell r="O1787">
            <v>40.26</v>
          </cell>
          <cell r="P1787">
            <v>1</v>
          </cell>
        </row>
        <row r="1788">
          <cell r="A1788" t="str">
            <v>ON</v>
          </cell>
          <cell r="B1788">
            <v>2</v>
          </cell>
          <cell r="C1788">
            <v>3</v>
          </cell>
          <cell r="D1788" t="str">
            <v>C</v>
          </cell>
          <cell r="E1788">
            <v>5.3</v>
          </cell>
          <cell r="F1788">
            <v>37649</v>
          </cell>
          <cell r="G1788">
            <v>0.09</v>
          </cell>
          <cell r="H1788">
            <v>0.08</v>
          </cell>
          <cell r="I1788" t="str">
            <v>2         12</v>
          </cell>
          <cell r="J1788">
            <v>0</v>
          </cell>
          <cell r="K1788">
            <v>0</v>
          </cell>
          <cell r="L1788">
            <v>2003</v>
          </cell>
          <cell r="M1788" t="str">
            <v>No Trade</v>
          </cell>
          <cell r="N1788" t="str">
            <v>NG23</v>
          </cell>
          <cell r="O1788">
            <v>40.26</v>
          </cell>
          <cell r="P1788">
            <v>1</v>
          </cell>
        </row>
        <row r="1789">
          <cell r="A1789" t="str">
            <v>ON</v>
          </cell>
          <cell r="B1789">
            <v>2</v>
          </cell>
          <cell r="C1789">
            <v>3</v>
          </cell>
          <cell r="D1789" t="str">
            <v>C</v>
          </cell>
          <cell r="E1789">
            <v>5.35</v>
          </cell>
          <cell r="F1789">
            <v>37649</v>
          </cell>
          <cell r="G1789">
            <v>8.4000000000000005E-2</v>
          </cell>
          <cell r="H1789">
            <v>7.0000000000000007E-2</v>
          </cell>
          <cell r="I1789" t="str">
            <v>6          0</v>
          </cell>
          <cell r="J1789">
            <v>0</v>
          </cell>
          <cell r="K1789">
            <v>0</v>
          </cell>
          <cell r="L1789">
            <v>2003</v>
          </cell>
          <cell r="M1789" t="str">
            <v>No Trade</v>
          </cell>
          <cell r="N1789" t="str">
            <v>NG23</v>
          </cell>
          <cell r="O1789">
            <v>40.26</v>
          </cell>
          <cell r="P1789">
            <v>1</v>
          </cell>
        </row>
        <row r="1790">
          <cell r="A1790" t="str">
            <v>ON</v>
          </cell>
          <cell r="B1790">
            <v>2</v>
          </cell>
          <cell r="C1790">
            <v>3</v>
          </cell>
          <cell r="D1790" t="str">
            <v>C</v>
          </cell>
          <cell r="E1790">
            <v>5.4</v>
          </cell>
          <cell r="F1790">
            <v>37649</v>
          </cell>
          <cell r="G1790">
            <v>7.9000000000000001E-2</v>
          </cell>
          <cell r="H1790">
            <v>7.0000000000000007E-2</v>
          </cell>
          <cell r="I1790" t="str">
            <v>1          0</v>
          </cell>
          <cell r="J1790">
            <v>0</v>
          </cell>
          <cell r="K1790">
            <v>0</v>
          </cell>
          <cell r="L1790">
            <v>2003</v>
          </cell>
          <cell r="M1790" t="str">
            <v>No Trade</v>
          </cell>
          <cell r="N1790" t="str">
            <v>NG23</v>
          </cell>
          <cell r="O1790">
            <v>40.26</v>
          </cell>
          <cell r="P1790">
            <v>1</v>
          </cell>
        </row>
        <row r="1791">
          <cell r="A1791" t="str">
            <v>ON</v>
          </cell>
          <cell r="B1791">
            <v>2</v>
          </cell>
          <cell r="C1791">
            <v>3</v>
          </cell>
          <cell r="D1791" t="str">
            <v>C</v>
          </cell>
          <cell r="E1791">
            <v>5.45</v>
          </cell>
          <cell r="F1791">
            <v>37649</v>
          </cell>
          <cell r="G1791">
            <v>7.5999999999999998E-2</v>
          </cell>
          <cell r="H1791">
            <v>0.06</v>
          </cell>
          <cell r="I1791" t="str">
            <v>7          0</v>
          </cell>
          <cell r="J1791">
            <v>0</v>
          </cell>
          <cell r="K1791">
            <v>0</v>
          </cell>
          <cell r="L1791">
            <v>2003</v>
          </cell>
          <cell r="M1791" t="str">
            <v>No Trade</v>
          </cell>
          <cell r="N1791" t="str">
            <v>NG23</v>
          </cell>
          <cell r="O1791">
            <v>40.26</v>
          </cell>
          <cell r="P1791">
            <v>1</v>
          </cell>
        </row>
        <row r="1792">
          <cell r="A1792" t="str">
            <v>ON</v>
          </cell>
          <cell r="B1792">
            <v>2</v>
          </cell>
          <cell r="C1792">
            <v>3</v>
          </cell>
          <cell r="D1792" t="str">
            <v>C</v>
          </cell>
          <cell r="E1792">
            <v>5.5</v>
          </cell>
          <cell r="F1792">
            <v>37649</v>
          </cell>
          <cell r="G1792">
            <v>7.1999999999999995E-2</v>
          </cell>
          <cell r="H1792">
            <v>0.06</v>
          </cell>
          <cell r="I1792" t="str">
            <v>3        145</v>
          </cell>
          <cell r="J1792">
            <v>7.0000000000000007E-2</v>
          </cell>
          <cell r="K1792">
            <v>7.0000000000000007E-2</v>
          </cell>
          <cell r="L1792">
            <v>2003</v>
          </cell>
          <cell r="M1792" t="str">
            <v>No Trade</v>
          </cell>
          <cell r="N1792" t="str">
            <v>NG23</v>
          </cell>
          <cell r="O1792">
            <v>40.26</v>
          </cell>
          <cell r="P1792">
            <v>1</v>
          </cell>
        </row>
        <row r="1793">
          <cell r="A1793" t="str">
            <v>ON</v>
          </cell>
          <cell r="B1793">
            <v>2</v>
          </cell>
          <cell r="C1793">
            <v>3</v>
          </cell>
          <cell r="D1793" t="str">
            <v>C</v>
          </cell>
          <cell r="E1793">
            <v>5.55</v>
          </cell>
          <cell r="F1793">
            <v>37649</v>
          </cell>
          <cell r="G1793">
            <v>6.4000000000000001E-2</v>
          </cell>
          <cell r="H1793">
            <v>0.05</v>
          </cell>
          <cell r="I1793" t="str">
            <v>9          0</v>
          </cell>
          <cell r="J1793">
            <v>0</v>
          </cell>
          <cell r="K1793">
            <v>0</v>
          </cell>
          <cell r="L1793">
            <v>2003</v>
          </cell>
          <cell r="M1793" t="str">
            <v>No Trade</v>
          </cell>
          <cell r="N1793" t="str">
            <v>NG23</v>
          </cell>
          <cell r="O1793">
            <v>40.26</v>
          </cell>
          <cell r="P1793">
            <v>1</v>
          </cell>
        </row>
        <row r="1794">
          <cell r="A1794" t="str">
            <v>ON</v>
          </cell>
          <cell r="B1794">
            <v>2</v>
          </cell>
          <cell r="C1794">
            <v>3</v>
          </cell>
          <cell r="D1794" t="str">
            <v>C</v>
          </cell>
          <cell r="E1794">
            <v>5.6</v>
          </cell>
          <cell r="F1794">
            <v>37649</v>
          </cell>
          <cell r="G1794">
            <v>0.06</v>
          </cell>
          <cell r="H1794">
            <v>0.05</v>
          </cell>
          <cell r="I1794" t="str">
            <v>5         12</v>
          </cell>
          <cell r="J1794">
            <v>0</v>
          </cell>
          <cell r="K1794">
            <v>0</v>
          </cell>
          <cell r="L1794">
            <v>2003</v>
          </cell>
          <cell r="M1794" t="str">
            <v>No Trade</v>
          </cell>
          <cell r="N1794" t="str">
            <v>NG23</v>
          </cell>
          <cell r="O1794">
            <v>40.26</v>
          </cell>
          <cell r="P1794">
            <v>1</v>
          </cell>
        </row>
        <row r="1795">
          <cell r="A1795" t="str">
            <v>ON</v>
          </cell>
          <cell r="B1795">
            <v>2</v>
          </cell>
          <cell r="C1795">
            <v>3</v>
          </cell>
          <cell r="D1795" t="str">
            <v>C</v>
          </cell>
          <cell r="E1795">
            <v>5.65</v>
          </cell>
          <cell r="F1795">
            <v>37649</v>
          </cell>
          <cell r="G1795">
            <v>5.6000000000000001E-2</v>
          </cell>
          <cell r="H1795">
            <v>0.05</v>
          </cell>
          <cell r="I1795" t="str">
            <v>1          0</v>
          </cell>
          <cell r="J1795">
            <v>0</v>
          </cell>
          <cell r="K1795">
            <v>0</v>
          </cell>
          <cell r="L1795">
            <v>2003</v>
          </cell>
          <cell r="M1795" t="str">
            <v>No Trade</v>
          </cell>
          <cell r="N1795" t="str">
            <v>NG23</v>
          </cell>
          <cell r="O1795">
            <v>40.26</v>
          </cell>
          <cell r="P1795">
            <v>1</v>
          </cell>
        </row>
        <row r="1796">
          <cell r="A1796" t="str">
            <v>ON</v>
          </cell>
          <cell r="B1796">
            <v>2</v>
          </cell>
          <cell r="C1796">
            <v>3</v>
          </cell>
          <cell r="D1796" t="str">
            <v>C</v>
          </cell>
          <cell r="E1796">
            <v>5.7</v>
          </cell>
          <cell r="F1796">
            <v>37649</v>
          </cell>
          <cell r="G1796">
            <v>5.1999999999999998E-2</v>
          </cell>
          <cell r="H1796">
            <v>0.04</v>
          </cell>
          <cell r="I1796" t="str">
            <v>8         12</v>
          </cell>
          <cell r="J1796">
            <v>5.5E-2</v>
          </cell>
          <cell r="K1796">
            <v>4.4999999999999998E-2</v>
          </cell>
          <cell r="L1796">
            <v>2003</v>
          </cell>
          <cell r="M1796" t="str">
            <v>No Trade</v>
          </cell>
          <cell r="N1796" t="str">
            <v>NG23</v>
          </cell>
          <cell r="O1796">
            <v>40.26</v>
          </cell>
          <cell r="P1796">
            <v>1</v>
          </cell>
        </row>
        <row r="1797">
          <cell r="A1797" t="str">
            <v>ON</v>
          </cell>
          <cell r="B1797">
            <v>2</v>
          </cell>
          <cell r="C1797">
            <v>3</v>
          </cell>
          <cell r="D1797" t="str">
            <v>C</v>
          </cell>
          <cell r="E1797">
            <v>5.75</v>
          </cell>
          <cell r="F1797">
            <v>37649</v>
          </cell>
          <cell r="G1797">
            <v>4.9000000000000002E-2</v>
          </cell>
          <cell r="H1797">
            <v>0.04</v>
          </cell>
          <cell r="I1797" t="str">
            <v>5        280</v>
          </cell>
          <cell r="J1797">
            <v>4.4999999999999998E-2</v>
          </cell>
          <cell r="K1797">
            <v>4.4999999999999998E-2</v>
          </cell>
          <cell r="L1797">
            <v>2003</v>
          </cell>
          <cell r="M1797" t="str">
            <v>No Trade</v>
          </cell>
          <cell r="N1797" t="str">
            <v>NG23</v>
          </cell>
          <cell r="O1797">
            <v>40.26</v>
          </cell>
          <cell r="P1797">
            <v>1</v>
          </cell>
        </row>
        <row r="1798">
          <cell r="A1798" t="str">
            <v>ON</v>
          </cell>
          <cell r="B1798">
            <v>2</v>
          </cell>
          <cell r="C1798">
            <v>3</v>
          </cell>
          <cell r="D1798" t="str">
            <v>C</v>
          </cell>
          <cell r="E1798">
            <v>5.8</v>
          </cell>
          <cell r="F1798">
            <v>37649</v>
          </cell>
          <cell r="G1798">
            <v>4.5999999999999999E-2</v>
          </cell>
          <cell r="H1798">
            <v>0.04</v>
          </cell>
          <cell r="I1798" t="str">
            <v>2          0</v>
          </cell>
          <cell r="J1798">
            <v>0</v>
          </cell>
          <cell r="K1798">
            <v>0</v>
          </cell>
          <cell r="L1798">
            <v>2003</v>
          </cell>
          <cell r="M1798" t="str">
            <v>No Trade</v>
          </cell>
          <cell r="N1798" t="str">
            <v>NG23</v>
          </cell>
          <cell r="O1798">
            <v>40.26</v>
          </cell>
          <cell r="P1798">
            <v>1</v>
          </cell>
        </row>
        <row r="1799">
          <cell r="A1799" t="str">
            <v>ON</v>
          </cell>
          <cell r="B1799">
            <v>2</v>
          </cell>
          <cell r="C1799">
            <v>3</v>
          </cell>
          <cell r="D1799" t="str">
            <v>C</v>
          </cell>
          <cell r="E1799">
            <v>5.85</v>
          </cell>
          <cell r="F1799">
            <v>37649</v>
          </cell>
          <cell r="G1799">
            <v>4.2999999999999997E-2</v>
          </cell>
          <cell r="H1799">
            <v>0.04</v>
          </cell>
          <cell r="I1799" t="str">
            <v>0          0</v>
          </cell>
          <cell r="J1799">
            <v>0</v>
          </cell>
          <cell r="K1799">
            <v>0</v>
          </cell>
          <cell r="L1799">
            <v>2003</v>
          </cell>
          <cell r="M1799" t="str">
            <v>No Trade</v>
          </cell>
          <cell r="N1799" t="str">
            <v>NG23</v>
          </cell>
          <cell r="O1799">
            <v>40.26</v>
          </cell>
          <cell r="P1799">
            <v>1</v>
          </cell>
        </row>
        <row r="1800">
          <cell r="A1800" t="str">
            <v>ON</v>
          </cell>
          <cell r="B1800">
            <v>2</v>
          </cell>
          <cell r="C1800">
            <v>3</v>
          </cell>
          <cell r="D1800" t="str">
            <v>C</v>
          </cell>
          <cell r="E1800">
            <v>5.9</v>
          </cell>
          <cell r="F1800">
            <v>37649</v>
          </cell>
          <cell r="G1800">
            <v>0.04</v>
          </cell>
          <cell r="H1800">
            <v>0.03</v>
          </cell>
          <cell r="I1800" t="str">
            <v>7          0</v>
          </cell>
          <cell r="J1800">
            <v>0</v>
          </cell>
          <cell r="K1800">
            <v>0</v>
          </cell>
          <cell r="L1800">
            <v>2003</v>
          </cell>
          <cell r="M1800" t="str">
            <v>No Trade</v>
          </cell>
          <cell r="N1800" t="str">
            <v>NG23</v>
          </cell>
          <cell r="O1800">
            <v>40.26</v>
          </cell>
          <cell r="P1800">
            <v>1</v>
          </cell>
        </row>
        <row r="1801">
          <cell r="A1801" t="str">
            <v>ON</v>
          </cell>
          <cell r="B1801">
            <v>2</v>
          </cell>
          <cell r="C1801">
            <v>3</v>
          </cell>
          <cell r="D1801" t="str">
            <v>C</v>
          </cell>
          <cell r="E1801">
            <v>5.95</v>
          </cell>
          <cell r="F1801">
            <v>37649</v>
          </cell>
          <cell r="G1801">
            <v>0</v>
          </cell>
          <cell r="H1801">
            <v>0</v>
          </cell>
          <cell r="I1801" t="str">
            <v>0          0</v>
          </cell>
          <cell r="J1801">
            <v>0</v>
          </cell>
          <cell r="K1801">
            <v>0</v>
          </cell>
          <cell r="L1801">
            <v>2003</v>
          </cell>
          <cell r="M1801" t="str">
            <v>No Trade</v>
          </cell>
          <cell r="N1801" t="str">
            <v/>
          </cell>
          <cell r="O1801" t="str">
            <v/>
          </cell>
          <cell r="P1801" t="str">
            <v/>
          </cell>
        </row>
        <row r="1802">
          <cell r="A1802" t="str">
            <v>ON</v>
          </cell>
          <cell r="B1802">
            <v>2</v>
          </cell>
          <cell r="C1802">
            <v>3</v>
          </cell>
          <cell r="D1802" t="str">
            <v>C</v>
          </cell>
          <cell r="E1802">
            <v>6</v>
          </cell>
          <cell r="F1802">
            <v>37649</v>
          </cell>
          <cell r="G1802">
            <v>3.5000000000000003E-2</v>
          </cell>
          <cell r="H1802">
            <v>0.03</v>
          </cell>
          <cell r="I1802" t="str">
            <v>3        602</v>
          </cell>
          <cell r="J1802">
            <v>2.9000000000000001E-2</v>
          </cell>
          <cell r="K1802">
            <v>2.7E-2</v>
          </cell>
          <cell r="L1802">
            <v>2003</v>
          </cell>
          <cell r="M1802" t="str">
            <v>No Trade</v>
          </cell>
          <cell r="N1802" t="str">
            <v>NG23</v>
          </cell>
          <cell r="O1802">
            <v>40.26</v>
          </cell>
          <cell r="P1802">
            <v>1</v>
          </cell>
        </row>
        <row r="1803">
          <cell r="A1803" t="str">
            <v>ON</v>
          </cell>
          <cell r="B1803">
            <v>2</v>
          </cell>
          <cell r="C1803">
            <v>3</v>
          </cell>
          <cell r="D1803" t="str">
            <v>P</v>
          </cell>
          <cell r="E1803">
            <v>6</v>
          </cell>
          <cell r="F1803">
            <v>37649</v>
          </cell>
          <cell r="G1803">
            <v>1.97</v>
          </cell>
          <cell r="H1803">
            <v>1.97</v>
          </cell>
          <cell r="I1803" t="str">
            <v>0          0</v>
          </cell>
          <cell r="J1803">
            <v>0</v>
          </cell>
          <cell r="K1803">
            <v>0</v>
          </cell>
          <cell r="L1803">
            <v>2003</v>
          </cell>
          <cell r="M1803">
            <v>5.1378324123680361</v>
          </cell>
          <cell r="N1803" t="str">
            <v>NG23</v>
          </cell>
          <cell r="O1803">
            <v>40.26</v>
          </cell>
          <cell r="P1803">
            <v>2</v>
          </cell>
        </row>
        <row r="1804">
          <cell r="A1804" t="str">
            <v>ON</v>
          </cell>
          <cell r="B1804">
            <v>2</v>
          </cell>
          <cell r="C1804">
            <v>3</v>
          </cell>
          <cell r="D1804" t="str">
            <v>C</v>
          </cell>
          <cell r="E1804">
            <v>6.05</v>
          </cell>
          <cell r="F1804">
            <v>37649</v>
          </cell>
          <cell r="G1804">
            <v>3.3000000000000002E-2</v>
          </cell>
          <cell r="H1804">
            <v>0.03</v>
          </cell>
          <cell r="I1804" t="str">
            <v>1          0</v>
          </cell>
          <cell r="J1804">
            <v>0</v>
          </cell>
          <cell r="K1804">
            <v>0</v>
          </cell>
          <cell r="L1804">
            <v>2003</v>
          </cell>
          <cell r="M1804" t="str">
            <v>No Trade</v>
          </cell>
          <cell r="N1804" t="str">
            <v>NG23</v>
          </cell>
          <cell r="O1804">
            <v>40.26</v>
          </cell>
          <cell r="P1804">
            <v>1</v>
          </cell>
        </row>
        <row r="1805">
          <cell r="A1805" t="str">
            <v>ON</v>
          </cell>
          <cell r="B1805">
            <v>2</v>
          </cell>
          <cell r="C1805">
            <v>3</v>
          </cell>
          <cell r="D1805" t="str">
            <v>C</v>
          </cell>
          <cell r="E1805">
            <v>6.1</v>
          </cell>
          <cell r="F1805">
            <v>37649</v>
          </cell>
          <cell r="G1805">
            <v>0.03</v>
          </cell>
          <cell r="H1805">
            <v>0.02</v>
          </cell>
          <cell r="I1805" t="str">
            <v>9          0</v>
          </cell>
          <cell r="J1805">
            <v>0</v>
          </cell>
          <cell r="K1805">
            <v>0</v>
          </cell>
          <cell r="L1805">
            <v>2003</v>
          </cell>
          <cell r="M1805" t="str">
            <v>No Trade</v>
          </cell>
          <cell r="N1805" t="str">
            <v>NG23</v>
          </cell>
          <cell r="O1805">
            <v>40.26</v>
          </cell>
          <cell r="P1805">
            <v>1</v>
          </cell>
        </row>
        <row r="1806">
          <cell r="A1806" t="str">
            <v>ON</v>
          </cell>
          <cell r="B1806">
            <v>2</v>
          </cell>
          <cell r="C1806">
            <v>3</v>
          </cell>
          <cell r="D1806" t="str">
            <v>C</v>
          </cell>
          <cell r="E1806">
            <v>6.2</v>
          </cell>
          <cell r="F1806">
            <v>37649</v>
          </cell>
          <cell r="G1806">
            <v>2.7E-2</v>
          </cell>
          <cell r="H1806">
            <v>0.02</v>
          </cell>
          <cell r="I1806" t="str">
            <v>5          0</v>
          </cell>
          <cell r="J1806">
            <v>0</v>
          </cell>
          <cell r="K1806">
            <v>0</v>
          </cell>
          <cell r="L1806">
            <v>2003</v>
          </cell>
          <cell r="M1806" t="str">
            <v>No Trade</v>
          </cell>
          <cell r="N1806" t="str">
            <v>NG23</v>
          </cell>
          <cell r="O1806">
            <v>40.26</v>
          </cell>
          <cell r="P1806">
            <v>1</v>
          </cell>
        </row>
        <row r="1807">
          <cell r="A1807" t="str">
            <v>ON</v>
          </cell>
          <cell r="B1807">
            <v>2</v>
          </cell>
          <cell r="C1807">
            <v>3</v>
          </cell>
          <cell r="D1807" t="str">
            <v>C</v>
          </cell>
          <cell r="E1807">
            <v>6.25</v>
          </cell>
          <cell r="F1807">
            <v>37649</v>
          </cell>
          <cell r="G1807">
            <v>2.5000000000000001E-2</v>
          </cell>
          <cell r="H1807">
            <v>0.02</v>
          </cell>
          <cell r="I1807" t="str">
            <v>4        300</v>
          </cell>
          <cell r="J1807">
            <v>0</v>
          </cell>
          <cell r="K1807">
            <v>0</v>
          </cell>
          <cell r="L1807">
            <v>2003</v>
          </cell>
          <cell r="M1807" t="str">
            <v>No Trade</v>
          </cell>
          <cell r="N1807" t="str">
            <v>NG23</v>
          </cell>
          <cell r="O1807">
            <v>40.26</v>
          </cell>
          <cell r="P1807">
            <v>1</v>
          </cell>
        </row>
        <row r="1808">
          <cell r="A1808" t="str">
            <v>ON</v>
          </cell>
          <cell r="B1808">
            <v>2</v>
          </cell>
          <cell r="C1808">
            <v>3</v>
          </cell>
          <cell r="D1808" t="str">
            <v>C</v>
          </cell>
          <cell r="E1808">
            <v>6.3</v>
          </cell>
          <cell r="F1808">
            <v>37649</v>
          </cell>
          <cell r="G1808">
            <v>2.3E-2</v>
          </cell>
          <cell r="H1808">
            <v>0.02</v>
          </cell>
          <cell r="I1808" t="str">
            <v>2          0</v>
          </cell>
          <cell r="J1808">
            <v>0</v>
          </cell>
          <cell r="K1808">
            <v>0</v>
          </cell>
          <cell r="L1808">
            <v>2003</v>
          </cell>
          <cell r="M1808" t="str">
            <v>No Trade</v>
          </cell>
          <cell r="N1808" t="str">
            <v>NG23</v>
          </cell>
          <cell r="O1808">
            <v>40.26</v>
          </cell>
          <cell r="P1808">
            <v>1</v>
          </cell>
        </row>
        <row r="1809">
          <cell r="A1809" t="str">
            <v>ON</v>
          </cell>
          <cell r="B1809">
            <v>2</v>
          </cell>
          <cell r="C1809">
            <v>3</v>
          </cell>
          <cell r="D1809" t="str">
            <v>C</v>
          </cell>
          <cell r="E1809">
            <v>6.35</v>
          </cell>
          <cell r="F1809">
            <v>37649</v>
          </cell>
          <cell r="G1809">
            <v>2.1999999999999999E-2</v>
          </cell>
          <cell r="H1809">
            <v>0.02</v>
          </cell>
          <cell r="I1809" t="str">
            <v>1          0</v>
          </cell>
          <cell r="J1809">
            <v>0</v>
          </cell>
          <cell r="K1809">
            <v>0</v>
          </cell>
          <cell r="L1809">
            <v>2003</v>
          </cell>
          <cell r="M1809" t="str">
            <v>No Trade</v>
          </cell>
          <cell r="N1809" t="str">
            <v>NG23</v>
          </cell>
          <cell r="O1809">
            <v>40.26</v>
          </cell>
          <cell r="P1809">
            <v>1</v>
          </cell>
        </row>
        <row r="1810">
          <cell r="A1810" t="str">
            <v>ON</v>
          </cell>
          <cell r="B1810">
            <v>2</v>
          </cell>
          <cell r="C1810">
            <v>3</v>
          </cell>
          <cell r="D1810" t="str">
            <v>C</v>
          </cell>
          <cell r="E1810">
            <v>6.4</v>
          </cell>
          <cell r="F1810">
            <v>37649</v>
          </cell>
          <cell r="G1810">
            <v>2.1000000000000001E-2</v>
          </cell>
          <cell r="H1810">
            <v>0.02</v>
          </cell>
          <cell r="I1810" t="str">
            <v>0          0</v>
          </cell>
          <cell r="J1810">
            <v>0</v>
          </cell>
          <cell r="K1810">
            <v>0</v>
          </cell>
          <cell r="L1810">
            <v>2003</v>
          </cell>
          <cell r="M1810" t="str">
            <v>No Trade</v>
          </cell>
          <cell r="N1810" t="str">
            <v>NG23</v>
          </cell>
          <cell r="O1810">
            <v>40.26</v>
          </cell>
          <cell r="P1810">
            <v>1</v>
          </cell>
        </row>
        <row r="1811">
          <cell r="A1811" t="str">
            <v>ON</v>
          </cell>
          <cell r="B1811">
            <v>2</v>
          </cell>
          <cell r="C1811">
            <v>3</v>
          </cell>
          <cell r="D1811" t="str">
            <v>C</v>
          </cell>
          <cell r="E1811">
            <v>6.45</v>
          </cell>
          <cell r="F1811">
            <v>37649</v>
          </cell>
          <cell r="G1811">
            <v>1.9E-2</v>
          </cell>
          <cell r="H1811">
            <v>0.01</v>
          </cell>
          <cell r="I1811" t="str">
            <v>9          0</v>
          </cell>
          <cell r="J1811">
            <v>0</v>
          </cell>
          <cell r="K1811">
            <v>0</v>
          </cell>
          <cell r="L1811">
            <v>2003</v>
          </cell>
          <cell r="M1811" t="str">
            <v>No Trade</v>
          </cell>
          <cell r="N1811" t="str">
            <v>NG23</v>
          </cell>
          <cell r="O1811">
            <v>40.26</v>
          </cell>
          <cell r="P1811">
            <v>1</v>
          </cell>
        </row>
        <row r="1812">
          <cell r="A1812" t="str">
            <v>ON</v>
          </cell>
          <cell r="B1812">
            <v>2</v>
          </cell>
          <cell r="C1812">
            <v>3</v>
          </cell>
          <cell r="D1812" t="str">
            <v>C</v>
          </cell>
          <cell r="E1812">
            <v>6.5</v>
          </cell>
          <cell r="F1812">
            <v>37649</v>
          </cell>
          <cell r="G1812">
            <v>1.7999999999999999E-2</v>
          </cell>
          <cell r="H1812">
            <v>0.01</v>
          </cell>
          <cell r="I1812" t="str">
            <v>8          0</v>
          </cell>
          <cell r="J1812">
            <v>0</v>
          </cell>
          <cell r="K1812">
            <v>0</v>
          </cell>
          <cell r="L1812">
            <v>2003</v>
          </cell>
          <cell r="M1812" t="str">
            <v>No Trade</v>
          </cell>
          <cell r="N1812" t="str">
            <v>NG23</v>
          </cell>
          <cell r="O1812">
            <v>40.26</v>
          </cell>
          <cell r="P1812">
            <v>1</v>
          </cell>
        </row>
        <row r="1813">
          <cell r="A1813" t="str">
            <v>ON</v>
          </cell>
          <cell r="B1813">
            <v>2</v>
          </cell>
          <cell r="C1813">
            <v>3</v>
          </cell>
          <cell r="D1813" t="str">
            <v>C</v>
          </cell>
          <cell r="E1813">
            <v>6.55</v>
          </cell>
          <cell r="F1813">
            <v>37649</v>
          </cell>
          <cell r="G1813">
            <v>1.7000000000000001E-2</v>
          </cell>
          <cell r="H1813">
            <v>0.01</v>
          </cell>
          <cell r="I1813" t="str">
            <v>7          0</v>
          </cell>
          <cell r="J1813">
            <v>0</v>
          </cell>
          <cell r="K1813">
            <v>0</v>
          </cell>
          <cell r="L1813">
            <v>2003</v>
          </cell>
          <cell r="M1813" t="str">
            <v>No Trade</v>
          </cell>
          <cell r="N1813" t="str">
            <v>NG23</v>
          </cell>
          <cell r="O1813">
            <v>40.26</v>
          </cell>
          <cell r="P1813">
            <v>1</v>
          </cell>
        </row>
        <row r="1814">
          <cell r="A1814" t="str">
            <v>ON</v>
          </cell>
          <cell r="B1814">
            <v>2</v>
          </cell>
          <cell r="C1814">
            <v>3</v>
          </cell>
          <cell r="D1814" t="str">
            <v>C</v>
          </cell>
          <cell r="E1814">
            <v>6.6</v>
          </cell>
          <cell r="F1814">
            <v>37649</v>
          </cell>
          <cell r="G1814">
            <v>1.6E-2</v>
          </cell>
          <cell r="H1814">
            <v>0.01</v>
          </cell>
          <cell r="I1814" t="str">
            <v>6          0</v>
          </cell>
          <cell r="J1814">
            <v>0</v>
          </cell>
          <cell r="K1814">
            <v>0</v>
          </cell>
          <cell r="L1814">
            <v>2003</v>
          </cell>
          <cell r="M1814" t="str">
            <v>No Trade</v>
          </cell>
          <cell r="N1814" t="str">
            <v>NG23</v>
          </cell>
          <cell r="O1814">
            <v>40.26</v>
          </cell>
          <cell r="P1814">
            <v>1</v>
          </cell>
        </row>
        <row r="1815">
          <cell r="A1815" t="str">
            <v>ON</v>
          </cell>
          <cell r="B1815">
            <v>2</v>
          </cell>
          <cell r="C1815">
            <v>3</v>
          </cell>
          <cell r="D1815" t="str">
            <v>C</v>
          </cell>
          <cell r="E1815">
            <v>6.65</v>
          </cell>
          <cell r="F1815">
            <v>37649</v>
          </cell>
          <cell r="G1815">
            <v>1.4999999999999999E-2</v>
          </cell>
          <cell r="H1815">
            <v>0.01</v>
          </cell>
          <cell r="I1815" t="str">
            <v>5          0</v>
          </cell>
          <cell r="J1815">
            <v>0</v>
          </cell>
          <cell r="K1815">
            <v>0</v>
          </cell>
          <cell r="L1815">
            <v>2003</v>
          </cell>
          <cell r="M1815" t="str">
            <v>No Trade</v>
          </cell>
          <cell r="N1815" t="str">
            <v>NG23</v>
          </cell>
          <cell r="O1815">
            <v>40.26</v>
          </cell>
          <cell r="P1815">
            <v>1</v>
          </cell>
        </row>
        <row r="1816">
          <cell r="A1816" t="str">
            <v>ON</v>
          </cell>
          <cell r="B1816">
            <v>2</v>
          </cell>
          <cell r="C1816">
            <v>3</v>
          </cell>
          <cell r="D1816" t="str">
            <v>C</v>
          </cell>
          <cell r="E1816">
            <v>6.7</v>
          </cell>
          <cell r="F1816">
            <v>37649</v>
          </cell>
          <cell r="G1816">
            <v>1.4E-2</v>
          </cell>
          <cell r="H1816">
            <v>0.01</v>
          </cell>
          <cell r="I1816" t="str">
            <v>4          2</v>
          </cell>
          <cell r="J1816">
            <v>0</v>
          </cell>
          <cell r="K1816">
            <v>0</v>
          </cell>
          <cell r="L1816">
            <v>2003</v>
          </cell>
          <cell r="M1816" t="str">
            <v>No Trade</v>
          </cell>
          <cell r="N1816" t="str">
            <v>NG23</v>
          </cell>
          <cell r="O1816">
            <v>40.26</v>
          </cell>
          <cell r="P1816">
            <v>1</v>
          </cell>
        </row>
        <row r="1817">
          <cell r="A1817" t="str">
            <v>ON</v>
          </cell>
          <cell r="B1817">
            <v>2</v>
          </cell>
          <cell r="C1817">
            <v>3</v>
          </cell>
          <cell r="D1817" t="str">
            <v>C</v>
          </cell>
          <cell r="E1817">
            <v>6.75</v>
          </cell>
          <cell r="F1817">
            <v>37649</v>
          </cell>
          <cell r="G1817">
            <v>1.2999999999999999E-2</v>
          </cell>
          <cell r="H1817">
            <v>0.01</v>
          </cell>
          <cell r="I1817" t="str">
            <v>3          0</v>
          </cell>
          <cell r="J1817">
            <v>0</v>
          </cell>
          <cell r="K1817">
            <v>0</v>
          </cell>
          <cell r="L1817">
            <v>2003</v>
          </cell>
          <cell r="M1817" t="str">
            <v>No Trade</v>
          </cell>
          <cell r="N1817" t="str">
            <v>NG23</v>
          </cell>
          <cell r="O1817">
            <v>40.26</v>
          </cell>
          <cell r="P1817">
            <v>1</v>
          </cell>
        </row>
        <row r="1818">
          <cell r="A1818" t="str">
            <v>ON</v>
          </cell>
          <cell r="B1818">
            <v>2</v>
          </cell>
          <cell r="C1818">
            <v>3</v>
          </cell>
          <cell r="D1818" t="str">
            <v>C</v>
          </cell>
          <cell r="E1818">
            <v>6.8</v>
          </cell>
          <cell r="F1818">
            <v>37649</v>
          </cell>
          <cell r="G1818">
            <v>1.2999999999999999E-2</v>
          </cell>
          <cell r="H1818">
            <v>0.01</v>
          </cell>
          <cell r="I1818" t="str">
            <v>2          0</v>
          </cell>
          <cell r="J1818">
            <v>0</v>
          </cell>
          <cell r="K1818">
            <v>0</v>
          </cell>
          <cell r="L1818">
            <v>2003</v>
          </cell>
          <cell r="M1818" t="str">
            <v>No Trade</v>
          </cell>
          <cell r="N1818" t="str">
            <v>NG23</v>
          </cell>
          <cell r="O1818">
            <v>40.26</v>
          </cell>
          <cell r="P1818">
            <v>1</v>
          </cell>
        </row>
        <row r="1819">
          <cell r="A1819" t="str">
            <v>ON</v>
          </cell>
          <cell r="B1819">
            <v>2</v>
          </cell>
          <cell r="C1819">
            <v>3</v>
          </cell>
          <cell r="D1819" t="str">
            <v>C</v>
          </cell>
          <cell r="E1819">
            <v>6.85</v>
          </cell>
          <cell r="F1819">
            <v>37649</v>
          </cell>
          <cell r="G1819">
            <v>1.2E-2</v>
          </cell>
          <cell r="H1819">
            <v>0.01</v>
          </cell>
          <cell r="I1819" t="str">
            <v>2          0</v>
          </cell>
          <cell r="J1819">
            <v>0</v>
          </cell>
          <cell r="K1819">
            <v>0</v>
          </cell>
          <cell r="L1819">
            <v>2003</v>
          </cell>
          <cell r="M1819" t="str">
            <v>No Trade</v>
          </cell>
          <cell r="N1819" t="str">
            <v>NG23</v>
          </cell>
          <cell r="O1819">
            <v>40.26</v>
          </cell>
          <cell r="P1819">
            <v>1</v>
          </cell>
        </row>
        <row r="1820">
          <cell r="A1820" t="str">
            <v>ON</v>
          </cell>
          <cell r="B1820">
            <v>2</v>
          </cell>
          <cell r="C1820">
            <v>3</v>
          </cell>
          <cell r="D1820" t="str">
            <v>C</v>
          </cell>
          <cell r="E1820">
            <v>6.9</v>
          </cell>
          <cell r="F1820">
            <v>37649</v>
          </cell>
          <cell r="G1820">
            <v>1.0999999999999999E-2</v>
          </cell>
          <cell r="H1820">
            <v>0.01</v>
          </cell>
          <cell r="I1820" t="str">
            <v>1          0</v>
          </cell>
          <cell r="J1820">
            <v>0</v>
          </cell>
          <cell r="K1820">
            <v>0</v>
          </cell>
          <cell r="L1820">
            <v>2003</v>
          </cell>
          <cell r="M1820" t="str">
            <v>No Trade</v>
          </cell>
          <cell r="N1820" t="str">
            <v>NG23</v>
          </cell>
          <cell r="O1820">
            <v>40.26</v>
          </cell>
          <cell r="P1820">
            <v>1</v>
          </cell>
        </row>
        <row r="1821">
          <cell r="A1821" t="str">
            <v>ON</v>
          </cell>
          <cell r="B1821">
            <v>2</v>
          </cell>
          <cell r="C1821">
            <v>3</v>
          </cell>
          <cell r="D1821" t="str">
            <v>C</v>
          </cell>
          <cell r="E1821">
            <v>6.95</v>
          </cell>
          <cell r="F1821">
            <v>37649</v>
          </cell>
          <cell r="G1821">
            <v>1.0999999999999999E-2</v>
          </cell>
          <cell r="H1821">
            <v>0.01</v>
          </cell>
          <cell r="I1821" t="str">
            <v>0          0</v>
          </cell>
          <cell r="J1821">
            <v>0</v>
          </cell>
          <cell r="K1821">
            <v>0</v>
          </cell>
          <cell r="L1821">
            <v>2003</v>
          </cell>
          <cell r="M1821" t="str">
            <v>No Trade</v>
          </cell>
          <cell r="N1821" t="str">
            <v>NG23</v>
          </cell>
          <cell r="O1821">
            <v>40.26</v>
          </cell>
          <cell r="P1821">
            <v>1</v>
          </cell>
        </row>
        <row r="1822">
          <cell r="A1822" t="str">
            <v>ON</v>
          </cell>
          <cell r="B1822">
            <v>2</v>
          </cell>
          <cell r="C1822">
            <v>3</v>
          </cell>
          <cell r="D1822" t="str">
            <v>C</v>
          </cell>
          <cell r="E1822">
            <v>7</v>
          </cell>
          <cell r="F1822">
            <v>37649</v>
          </cell>
          <cell r="G1822">
            <v>0.01</v>
          </cell>
          <cell r="H1822">
            <v>0.01</v>
          </cell>
          <cell r="I1822" t="str">
            <v>0          5</v>
          </cell>
          <cell r="J1822">
            <v>8.9999999999999993E-3</v>
          </cell>
          <cell r="K1822">
            <v>8.9999999999999993E-3</v>
          </cell>
          <cell r="L1822">
            <v>2003</v>
          </cell>
          <cell r="M1822" t="str">
            <v>No Trade</v>
          </cell>
          <cell r="N1822" t="str">
            <v>NG23</v>
          </cell>
          <cell r="O1822">
            <v>40.26</v>
          </cell>
          <cell r="P1822">
            <v>1</v>
          </cell>
        </row>
        <row r="1823">
          <cell r="A1823" t="str">
            <v>ON</v>
          </cell>
          <cell r="B1823">
            <v>2</v>
          </cell>
          <cell r="C1823">
            <v>3</v>
          </cell>
          <cell r="D1823" t="str">
            <v>C</v>
          </cell>
          <cell r="E1823">
            <v>7.1</v>
          </cell>
          <cell r="F1823">
            <v>37649</v>
          </cell>
          <cell r="G1823">
            <v>8.9999999999999993E-3</v>
          </cell>
          <cell r="H1823">
            <v>0</v>
          </cell>
          <cell r="I1823" t="str">
            <v>9          0</v>
          </cell>
          <cell r="J1823">
            <v>0</v>
          </cell>
          <cell r="K1823">
            <v>0</v>
          </cell>
          <cell r="L1823">
            <v>2003</v>
          </cell>
          <cell r="M1823" t="str">
            <v>No Trade</v>
          </cell>
          <cell r="N1823" t="str">
            <v>NG23</v>
          </cell>
          <cell r="O1823">
            <v>40.26</v>
          </cell>
          <cell r="P1823">
            <v>1</v>
          </cell>
        </row>
        <row r="1824">
          <cell r="A1824" t="str">
            <v>ON</v>
          </cell>
          <cell r="B1824">
            <v>2</v>
          </cell>
          <cell r="C1824">
            <v>3</v>
          </cell>
          <cell r="D1824" t="str">
            <v>C</v>
          </cell>
          <cell r="E1824">
            <v>7.25</v>
          </cell>
          <cell r="F1824">
            <v>37649</v>
          </cell>
          <cell r="G1824">
            <v>8.0000000000000002E-3</v>
          </cell>
          <cell r="H1824">
            <v>0</v>
          </cell>
          <cell r="I1824" t="str">
            <v>8          0</v>
          </cell>
          <cell r="J1824">
            <v>0</v>
          </cell>
          <cell r="K1824">
            <v>0</v>
          </cell>
          <cell r="L1824">
            <v>2003</v>
          </cell>
          <cell r="M1824" t="str">
            <v>No Trade</v>
          </cell>
          <cell r="N1824" t="str">
            <v>NG23</v>
          </cell>
          <cell r="O1824">
            <v>40.26</v>
          </cell>
          <cell r="P1824">
            <v>1</v>
          </cell>
        </row>
        <row r="1825">
          <cell r="A1825" t="str">
            <v>ON</v>
          </cell>
          <cell r="B1825">
            <v>2</v>
          </cell>
          <cell r="C1825">
            <v>3</v>
          </cell>
          <cell r="D1825" t="str">
            <v>C</v>
          </cell>
          <cell r="E1825">
            <v>7.3</v>
          </cell>
          <cell r="F1825">
            <v>37649</v>
          </cell>
          <cell r="G1825">
            <v>7.0000000000000001E-3</v>
          </cell>
          <cell r="H1825">
            <v>0</v>
          </cell>
          <cell r="I1825" t="str">
            <v>7          0</v>
          </cell>
          <cell r="J1825">
            <v>0</v>
          </cell>
          <cell r="K1825">
            <v>0</v>
          </cell>
          <cell r="L1825">
            <v>2003</v>
          </cell>
          <cell r="M1825" t="str">
            <v>No Trade</v>
          </cell>
          <cell r="N1825" t="str">
            <v>NG23</v>
          </cell>
          <cell r="O1825">
            <v>40.26</v>
          </cell>
          <cell r="P1825">
            <v>1</v>
          </cell>
        </row>
        <row r="1826">
          <cell r="A1826" t="str">
            <v>ON</v>
          </cell>
          <cell r="B1826">
            <v>2</v>
          </cell>
          <cell r="C1826">
            <v>3</v>
          </cell>
          <cell r="D1826" t="str">
            <v>C</v>
          </cell>
          <cell r="E1826">
            <v>7.4</v>
          </cell>
          <cell r="F1826">
            <v>37649</v>
          </cell>
          <cell r="G1826">
            <v>6.0000000000000001E-3</v>
          </cell>
          <cell r="H1826">
            <v>0</v>
          </cell>
          <cell r="I1826" t="str">
            <v>6          0</v>
          </cell>
          <cell r="J1826">
            <v>0</v>
          </cell>
          <cell r="K1826">
            <v>0</v>
          </cell>
          <cell r="L1826">
            <v>2003</v>
          </cell>
          <cell r="M1826" t="str">
            <v>No Trade</v>
          </cell>
          <cell r="N1826" t="str">
            <v>NG23</v>
          </cell>
          <cell r="O1826">
            <v>40.26</v>
          </cell>
          <cell r="P1826">
            <v>1</v>
          </cell>
        </row>
        <row r="1827">
          <cell r="A1827" t="str">
            <v>ON</v>
          </cell>
          <cell r="B1827">
            <v>2</v>
          </cell>
          <cell r="C1827">
            <v>3</v>
          </cell>
          <cell r="D1827" t="str">
            <v>C</v>
          </cell>
          <cell r="E1827">
            <v>7.5</v>
          </cell>
          <cell r="F1827">
            <v>37649</v>
          </cell>
          <cell r="G1827">
            <v>6.0000000000000001E-3</v>
          </cell>
          <cell r="H1827">
            <v>0</v>
          </cell>
          <cell r="I1827" t="str">
            <v>6          0</v>
          </cell>
          <cell r="J1827">
            <v>0</v>
          </cell>
          <cell r="K1827">
            <v>0</v>
          </cell>
          <cell r="L1827">
            <v>2003</v>
          </cell>
          <cell r="M1827" t="str">
            <v>No Trade</v>
          </cell>
          <cell r="N1827" t="str">
            <v>NG23</v>
          </cell>
          <cell r="O1827">
            <v>40.26</v>
          </cell>
          <cell r="P1827">
            <v>1</v>
          </cell>
        </row>
        <row r="1828">
          <cell r="A1828" t="str">
            <v>ON</v>
          </cell>
          <cell r="B1828">
            <v>2</v>
          </cell>
          <cell r="C1828">
            <v>3</v>
          </cell>
          <cell r="D1828" t="str">
            <v>C</v>
          </cell>
          <cell r="E1828">
            <v>7.55</v>
          </cell>
          <cell r="F1828">
            <v>37649</v>
          </cell>
          <cell r="G1828">
            <v>5.0000000000000001E-3</v>
          </cell>
          <cell r="H1828">
            <v>0</v>
          </cell>
          <cell r="I1828" t="str">
            <v>6          0</v>
          </cell>
          <cell r="J1828">
            <v>0</v>
          </cell>
          <cell r="K1828">
            <v>0</v>
          </cell>
          <cell r="L1828">
            <v>2003</v>
          </cell>
          <cell r="M1828" t="str">
            <v>No Trade</v>
          </cell>
          <cell r="N1828" t="str">
            <v>NG23</v>
          </cell>
          <cell r="O1828">
            <v>40.26</v>
          </cell>
          <cell r="P1828">
            <v>1</v>
          </cell>
        </row>
        <row r="1829">
          <cell r="A1829" t="str">
            <v>ON</v>
          </cell>
          <cell r="B1829">
            <v>2</v>
          </cell>
          <cell r="C1829">
            <v>3</v>
          </cell>
          <cell r="D1829" t="str">
            <v>C</v>
          </cell>
          <cell r="E1829">
            <v>7.6</v>
          </cell>
          <cell r="F1829">
            <v>37649</v>
          </cell>
          <cell r="G1829">
            <v>5.0000000000000001E-3</v>
          </cell>
          <cell r="H1829">
            <v>0</v>
          </cell>
          <cell r="I1829" t="str">
            <v>5          2</v>
          </cell>
          <cell r="J1829">
            <v>0</v>
          </cell>
          <cell r="K1829">
            <v>0</v>
          </cell>
          <cell r="L1829">
            <v>2003</v>
          </cell>
          <cell r="M1829" t="str">
            <v>No Trade</v>
          </cell>
          <cell r="N1829" t="str">
            <v>NG23</v>
          </cell>
          <cell r="O1829">
            <v>40.26</v>
          </cell>
          <cell r="P1829">
            <v>1</v>
          </cell>
        </row>
        <row r="1830">
          <cell r="A1830" t="str">
            <v>ON</v>
          </cell>
          <cell r="B1830">
            <v>2</v>
          </cell>
          <cell r="C1830">
            <v>3</v>
          </cell>
          <cell r="D1830" t="str">
            <v>C</v>
          </cell>
          <cell r="E1830">
            <v>8</v>
          </cell>
          <cell r="F1830">
            <v>37649</v>
          </cell>
          <cell r="G1830">
            <v>3.0000000000000001E-3</v>
          </cell>
          <cell r="H1830">
            <v>0</v>
          </cell>
          <cell r="I1830" t="str">
            <v>4          0</v>
          </cell>
          <cell r="J1830">
            <v>0</v>
          </cell>
          <cell r="K1830">
            <v>0</v>
          </cell>
          <cell r="L1830">
            <v>2003</v>
          </cell>
          <cell r="M1830" t="str">
            <v>No Trade</v>
          </cell>
          <cell r="N1830" t="str">
            <v>NG23</v>
          </cell>
          <cell r="O1830">
            <v>40.26</v>
          </cell>
          <cell r="P1830">
            <v>1</v>
          </cell>
        </row>
        <row r="1831">
          <cell r="A1831" t="str">
            <v>ON</v>
          </cell>
          <cell r="B1831">
            <v>2</v>
          </cell>
          <cell r="C1831">
            <v>3</v>
          </cell>
          <cell r="D1831" t="str">
            <v>P</v>
          </cell>
          <cell r="E1831">
            <v>8</v>
          </cell>
          <cell r="F1831">
            <v>37649</v>
          </cell>
          <cell r="G1831">
            <v>3.8889999999999998</v>
          </cell>
          <cell r="H1831">
            <v>3.88</v>
          </cell>
          <cell r="I1831" t="str">
            <v>9          0</v>
          </cell>
          <cell r="J1831">
            <v>0</v>
          </cell>
          <cell r="K1831">
            <v>0</v>
          </cell>
          <cell r="L1831">
            <v>2003</v>
          </cell>
          <cell r="M1831">
            <v>5.8763381987905419</v>
          </cell>
          <cell r="N1831" t="str">
            <v>NG23</v>
          </cell>
          <cell r="O1831">
            <v>40.26</v>
          </cell>
          <cell r="P1831">
            <v>2</v>
          </cell>
        </row>
        <row r="1832">
          <cell r="A1832" t="str">
            <v>ON</v>
          </cell>
          <cell r="B1832">
            <v>2</v>
          </cell>
          <cell r="C1832">
            <v>3</v>
          </cell>
          <cell r="D1832" t="str">
            <v>C</v>
          </cell>
          <cell r="E1832">
            <v>9</v>
          </cell>
          <cell r="F1832">
            <v>37649</v>
          </cell>
          <cell r="G1832">
            <v>2E-3</v>
          </cell>
          <cell r="H1832">
            <v>0</v>
          </cell>
          <cell r="I1832" t="str">
            <v>2          0</v>
          </cell>
          <cell r="J1832">
            <v>0</v>
          </cell>
          <cell r="K1832">
            <v>0</v>
          </cell>
          <cell r="L1832">
            <v>2003</v>
          </cell>
          <cell r="M1832" t="str">
            <v>No Trade</v>
          </cell>
          <cell r="N1832" t="str">
            <v>NG23</v>
          </cell>
          <cell r="O1832">
            <v>40.26</v>
          </cell>
          <cell r="P1832">
            <v>1</v>
          </cell>
        </row>
        <row r="1833">
          <cell r="A1833" t="str">
            <v>ON</v>
          </cell>
          <cell r="B1833">
            <v>2</v>
          </cell>
          <cell r="C1833">
            <v>3</v>
          </cell>
          <cell r="D1833" t="str">
            <v>C</v>
          </cell>
          <cell r="E1833">
            <v>10</v>
          </cell>
          <cell r="F1833">
            <v>37649</v>
          </cell>
          <cell r="G1833">
            <v>1E-3</v>
          </cell>
          <cell r="H1833">
            <v>0</v>
          </cell>
          <cell r="I1833" t="str">
            <v>1          0</v>
          </cell>
          <cell r="J1833">
            <v>0</v>
          </cell>
          <cell r="K1833">
            <v>0</v>
          </cell>
          <cell r="L1833">
            <v>2003</v>
          </cell>
          <cell r="M1833" t="str">
            <v>No Trade</v>
          </cell>
          <cell r="N1833" t="str">
            <v>NG23</v>
          </cell>
          <cell r="O1833">
            <v>40.26</v>
          </cell>
          <cell r="P1833">
            <v>1</v>
          </cell>
        </row>
        <row r="1834">
          <cell r="A1834" t="str">
            <v>ON</v>
          </cell>
          <cell r="B1834">
            <v>2</v>
          </cell>
          <cell r="C1834">
            <v>3</v>
          </cell>
          <cell r="D1834" t="str">
            <v>C</v>
          </cell>
          <cell r="E1834">
            <v>12</v>
          </cell>
          <cell r="F1834">
            <v>37649</v>
          </cell>
          <cell r="G1834">
            <v>1E-3</v>
          </cell>
          <cell r="H1834">
            <v>0</v>
          </cell>
          <cell r="I1834" t="str">
            <v>1          0</v>
          </cell>
          <cell r="J1834">
            <v>0</v>
          </cell>
          <cell r="K1834">
            <v>0</v>
          </cell>
          <cell r="L1834">
            <v>2003</v>
          </cell>
          <cell r="M1834" t="str">
            <v>No Trade</v>
          </cell>
          <cell r="N1834" t="str">
            <v>NG23</v>
          </cell>
          <cell r="O1834">
            <v>40.26</v>
          </cell>
          <cell r="P1834">
            <v>1</v>
          </cell>
        </row>
        <row r="1835">
          <cell r="A1835" t="str">
            <v>ON</v>
          </cell>
          <cell r="B1835">
            <v>2</v>
          </cell>
          <cell r="C1835">
            <v>3</v>
          </cell>
          <cell r="D1835" t="str">
            <v>P</v>
          </cell>
          <cell r="E1835">
            <v>12</v>
          </cell>
          <cell r="F1835">
            <v>37649</v>
          </cell>
          <cell r="G1835">
            <v>0</v>
          </cell>
          <cell r="H1835">
            <v>0</v>
          </cell>
          <cell r="I1835" t="str">
            <v>0          0</v>
          </cell>
          <cell r="J1835">
            <v>0</v>
          </cell>
          <cell r="K1835">
            <v>0</v>
          </cell>
          <cell r="L1835">
            <v>2003</v>
          </cell>
          <cell r="M1835" t="str">
            <v>No Trade</v>
          </cell>
          <cell r="N1835" t="str">
            <v/>
          </cell>
          <cell r="O1835" t="str">
            <v/>
          </cell>
          <cell r="P1835" t="str">
            <v/>
          </cell>
        </row>
        <row r="1836">
          <cell r="A1836" t="str">
            <v>ON</v>
          </cell>
          <cell r="B1836">
            <v>3</v>
          </cell>
          <cell r="C1836">
            <v>3</v>
          </cell>
          <cell r="D1836" t="str">
            <v>P</v>
          </cell>
          <cell r="E1836">
            <v>0.25</v>
          </cell>
          <cell r="F1836">
            <v>37677</v>
          </cell>
          <cell r="G1836">
            <v>0</v>
          </cell>
          <cell r="H1836">
            <v>0</v>
          </cell>
          <cell r="I1836" t="str">
            <v>0          0</v>
          </cell>
          <cell r="J1836">
            <v>0</v>
          </cell>
          <cell r="K1836">
            <v>0</v>
          </cell>
          <cell r="L1836">
            <v>2003</v>
          </cell>
          <cell r="M1836" t="str">
            <v>No Trade</v>
          </cell>
          <cell r="N1836" t="str">
            <v/>
          </cell>
          <cell r="O1836" t="str">
            <v/>
          </cell>
          <cell r="P1836" t="str">
            <v/>
          </cell>
        </row>
        <row r="1837">
          <cell r="A1837" t="str">
            <v>ON</v>
          </cell>
          <cell r="B1837">
            <v>3</v>
          </cell>
          <cell r="C1837">
            <v>3</v>
          </cell>
          <cell r="D1837" t="str">
            <v>C</v>
          </cell>
          <cell r="E1837">
            <v>0.5</v>
          </cell>
          <cell r="F1837">
            <v>37677</v>
          </cell>
          <cell r="G1837">
            <v>0</v>
          </cell>
          <cell r="H1837">
            <v>0</v>
          </cell>
          <cell r="I1837" t="str">
            <v>0          0</v>
          </cell>
          <cell r="J1837">
            <v>0</v>
          </cell>
          <cell r="K1837">
            <v>0</v>
          </cell>
          <cell r="L1837">
            <v>2003</v>
          </cell>
          <cell r="M1837" t="str">
            <v>No Trade</v>
          </cell>
          <cell r="N1837" t="str">
            <v/>
          </cell>
          <cell r="O1837" t="str">
            <v/>
          </cell>
          <cell r="P1837" t="str">
            <v/>
          </cell>
        </row>
        <row r="1838">
          <cell r="A1838" t="str">
            <v>ON</v>
          </cell>
          <cell r="B1838">
            <v>3</v>
          </cell>
          <cell r="C1838">
            <v>3</v>
          </cell>
          <cell r="D1838" t="str">
            <v>C</v>
          </cell>
          <cell r="E1838">
            <v>1</v>
          </cell>
          <cell r="F1838">
            <v>37677</v>
          </cell>
          <cell r="G1838">
            <v>0</v>
          </cell>
          <cell r="H1838">
            <v>0</v>
          </cell>
          <cell r="I1838" t="str">
            <v>0          0</v>
          </cell>
          <cell r="J1838">
            <v>0</v>
          </cell>
          <cell r="K1838">
            <v>0</v>
          </cell>
          <cell r="L1838">
            <v>2003</v>
          </cell>
          <cell r="M1838" t="str">
            <v>No Trade</v>
          </cell>
          <cell r="N1838" t="str">
            <v/>
          </cell>
          <cell r="O1838" t="str">
            <v/>
          </cell>
          <cell r="P1838" t="str">
            <v/>
          </cell>
        </row>
        <row r="1839">
          <cell r="A1839" t="str">
            <v>ON</v>
          </cell>
          <cell r="B1839">
            <v>3</v>
          </cell>
          <cell r="C1839">
            <v>3</v>
          </cell>
          <cell r="D1839" t="str">
            <v>P</v>
          </cell>
          <cell r="E1839">
            <v>1.7</v>
          </cell>
          <cell r="F1839">
            <v>37677</v>
          </cell>
          <cell r="G1839">
            <v>1E-3</v>
          </cell>
          <cell r="H1839">
            <v>0</v>
          </cell>
          <cell r="I1839" t="str">
            <v>1          0</v>
          </cell>
          <cell r="J1839">
            <v>0</v>
          </cell>
          <cell r="K1839">
            <v>0</v>
          </cell>
          <cell r="L1839">
            <v>2003</v>
          </cell>
          <cell r="M1839">
            <v>2.1345447901232846</v>
          </cell>
          <cell r="N1839" t="str">
            <v>NG33</v>
          </cell>
          <cell r="O1839">
            <v>46</v>
          </cell>
          <cell r="P1839">
            <v>2</v>
          </cell>
        </row>
        <row r="1840">
          <cell r="A1840" t="str">
            <v>ON</v>
          </cell>
          <cell r="B1840">
            <v>3</v>
          </cell>
          <cell r="C1840">
            <v>3</v>
          </cell>
          <cell r="D1840" t="str">
            <v>P</v>
          </cell>
          <cell r="E1840">
            <v>1.75</v>
          </cell>
          <cell r="F1840">
            <v>37677</v>
          </cell>
          <cell r="G1840">
            <v>1E-3</v>
          </cell>
          <cell r="H1840">
            <v>0</v>
          </cell>
          <cell r="I1840" t="str">
            <v>1          0</v>
          </cell>
          <cell r="J1840">
            <v>0</v>
          </cell>
          <cell r="K1840">
            <v>0</v>
          </cell>
          <cell r="L1840">
            <v>2003</v>
          </cell>
          <cell r="M1840">
            <v>2.1145985234270546</v>
          </cell>
          <cell r="N1840" t="str">
            <v>NG33</v>
          </cell>
          <cell r="O1840">
            <v>46</v>
          </cell>
          <cell r="P1840">
            <v>2</v>
          </cell>
        </row>
        <row r="1841">
          <cell r="A1841" t="str">
            <v>ON</v>
          </cell>
          <cell r="B1841">
            <v>3</v>
          </cell>
          <cell r="C1841">
            <v>3</v>
          </cell>
          <cell r="D1841" t="str">
            <v>P</v>
          </cell>
          <cell r="E1841">
            <v>2</v>
          </cell>
          <cell r="F1841">
            <v>37677</v>
          </cell>
          <cell r="G1841">
            <v>1E-3</v>
          </cell>
          <cell r="H1841">
            <v>0</v>
          </cell>
          <cell r="I1841" t="str">
            <v>1          0</v>
          </cell>
          <cell r="J1841">
            <v>0</v>
          </cell>
          <cell r="K1841">
            <v>0</v>
          </cell>
          <cell r="L1841">
            <v>2003</v>
          </cell>
          <cell r="M1841">
            <v>2.0232102738027837</v>
          </cell>
          <cell r="N1841" t="str">
            <v>NG33</v>
          </cell>
          <cell r="O1841">
            <v>46</v>
          </cell>
          <cell r="P1841">
            <v>2</v>
          </cell>
        </row>
        <row r="1842">
          <cell r="A1842" t="str">
            <v>ON</v>
          </cell>
          <cell r="B1842">
            <v>3</v>
          </cell>
          <cell r="C1842">
            <v>3</v>
          </cell>
          <cell r="D1842" t="str">
            <v>P</v>
          </cell>
          <cell r="E1842">
            <v>2.1</v>
          </cell>
          <cell r="F1842">
            <v>37677</v>
          </cell>
          <cell r="G1842">
            <v>1E-3</v>
          </cell>
          <cell r="H1842">
            <v>0</v>
          </cell>
          <cell r="I1842" t="str">
            <v>1          0</v>
          </cell>
          <cell r="J1842">
            <v>0</v>
          </cell>
          <cell r="K1842">
            <v>0</v>
          </cell>
          <cell r="L1842">
            <v>2003</v>
          </cell>
          <cell r="M1842">
            <v>1.9900168508166671</v>
          </cell>
          <cell r="N1842" t="str">
            <v>NG33</v>
          </cell>
          <cell r="O1842">
            <v>46</v>
          </cell>
          <cell r="P1842">
            <v>2</v>
          </cell>
        </row>
        <row r="1843">
          <cell r="A1843" t="str">
            <v>ON</v>
          </cell>
          <cell r="B1843">
            <v>3</v>
          </cell>
          <cell r="C1843">
            <v>3</v>
          </cell>
          <cell r="D1843" t="str">
            <v>P</v>
          </cell>
          <cell r="E1843">
            <v>2.2000000000000002</v>
          </cell>
          <cell r="F1843">
            <v>37677</v>
          </cell>
          <cell r="G1843">
            <v>1E-3</v>
          </cell>
          <cell r="H1843">
            <v>0</v>
          </cell>
          <cell r="I1843" t="str">
            <v>1          0</v>
          </cell>
          <cell r="J1843">
            <v>0</v>
          </cell>
          <cell r="K1843">
            <v>0</v>
          </cell>
          <cell r="L1843">
            <v>2003</v>
          </cell>
          <cell r="M1843">
            <v>1.9584644212002318</v>
          </cell>
          <cell r="N1843" t="str">
            <v>NG33</v>
          </cell>
          <cell r="O1843">
            <v>46</v>
          </cell>
          <cell r="P1843">
            <v>2</v>
          </cell>
        </row>
        <row r="1844">
          <cell r="A1844" t="str">
            <v>ON</v>
          </cell>
          <cell r="B1844">
            <v>3</v>
          </cell>
          <cell r="C1844">
            <v>3</v>
          </cell>
          <cell r="D1844" t="str">
            <v>P</v>
          </cell>
          <cell r="E1844">
            <v>2.25</v>
          </cell>
          <cell r="F1844">
            <v>37677</v>
          </cell>
          <cell r="G1844">
            <v>1E-3</v>
          </cell>
          <cell r="H1844">
            <v>0</v>
          </cell>
          <cell r="I1844" t="str">
            <v>1          0</v>
          </cell>
          <cell r="J1844">
            <v>0</v>
          </cell>
          <cell r="K1844">
            <v>0</v>
          </cell>
          <cell r="L1844">
            <v>2003</v>
          </cell>
          <cell r="M1844">
            <v>1.9432554445088477</v>
          </cell>
          <cell r="N1844" t="str">
            <v>NG33</v>
          </cell>
          <cell r="O1844">
            <v>46</v>
          </cell>
          <cell r="P1844">
            <v>2</v>
          </cell>
        </row>
        <row r="1845">
          <cell r="A1845" t="str">
            <v>ON</v>
          </cell>
          <cell r="B1845">
            <v>3</v>
          </cell>
          <cell r="C1845">
            <v>3</v>
          </cell>
          <cell r="D1845" t="str">
            <v>P</v>
          </cell>
          <cell r="E1845">
            <v>2.2999999999999998</v>
          </cell>
          <cell r="F1845">
            <v>37677</v>
          </cell>
          <cell r="G1845">
            <v>1E-3</v>
          </cell>
          <cell r="H1845">
            <v>0</v>
          </cell>
          <cell r="I1845" t="str">
            <v>2          0</v>
          </cell>
          <cell r="J1845">
            <v>0</v>
          </cell>
          <cell r="K1845">
            <v>0</v>
          </cell>
          <cell r="L1845">
            <v>2003</v>
          </cell>
          <cell r="M1845">
            <v>1.9284015731193924</v>
          </cell>
          <cell r="N1845" t="str">
            <v>NG33</v>
          </cell>
          <cell r="O1845">
            <v>46</v>
          </cell>
          <cell r="P1845">
            <v>2</v>
          </cell>
        </row>
        <row r="1846">
          <cell r="A1846" t="str">
            <v>ON</v>
          </cell>
          <cell r="B1846">
            <v>3</v>
          </cell>
          <cell r="C1846">
            <v>3</v>
          </cell>
          <cell r="D1846" t="str">
            <v>P</v>
          </cell>
          <cell r="E1846">
            <v>2.4</v>
          </cell>
          <cell r="F1846">
            <v>37677</v>
          </cell>
          <cell r="G1846">
            <v>2E-3</v>
          </cell>
          <cell r="H1846">
            <v>0</v>
          </cell>
          <cell r="I1846" t="str">
            <v>3          0</v>
          </cell>
          <cell r="J1846">
            <v>0</v>
          </cell>
          <cell r="K1846">
            <v>0</v>
          </cell>
          <cell r="L1846">
            <v>2003</v>
          </cell>
          <cell r="M1846">
            <v>2.0042315522479588</v>
          </cell>
          <cell r="N1846" t="str">
            <v>NG33</v>
          </cell>
          <cell r="O1846">
            <v>46</v>
          </cell>
          <cell r="P1846">
            <v>2</v>
          </cell>
        </row>
        <row r="1847">
          <cell r="A1847" t="str">
            <v>ON</v>
          </cell>
          <cell r="B1847">
            <v>3</v>
          </cell>
          <cell r="C1847">
            <v>3</v>
          </cell>
          <cell r="D1847" t="str">
            <v>C</v>
          </cell>
          <cell r="E1847">
            <v>2.4500000000000002</v>
          </cell>
          <cell r="F1847">
            <v>37677</v>
          </cell>
          <cell r="G1847">
            <v>0</v>
          </cell>
          <cell r="H1847">
            <v>0</v>
          </cell>
          <cell r="I1847" t="str">
            <v>0          0</v>
          </cell>
          <cell r="J1847">
            <v>0</v>
          </cell>
          <cell r="K1847">
            <v>0</v>
          </cell>
          <cell r="L1847">
            <v>2003</v>
          </cell>
          <cell r="M1847" t="str">
            <v>No Trade</v>
          </cell>
          <cell r="N1847" t="str">
            <v/>
          </cell>
          <cell r="O1847" t="str">
            <v/>
          </cell>
          <cell r="P1847" t="str">
            <v/>
          </cell>
        </row>
        <row r="1848">
          <cell r="A1848" t="str">
            <v>ON</v>
          </cell>
          <cell r="B1848">
            <v>3</v>
          </cell>
          <cell r="C1848">
            <v>3</v>
          </cell>
          <cell r="D1848" t="str">
            <v>C</v>
          </cell>
          <cell r="E1848">
            <v>2.5</v>
          </cell>
          <cell r="F1848">
            <v>37677</v>
          </cell>
          <cell r="G1848">
            <v>0</v>
          </cell>
          <cell r="H1848">
            <v>0</v>
          </cell>
          <cell r="I1848" t="str">
            <v>0          0</v>
          </cell>
          <cell r="J1848">
            <v>0</v>
          </cell>
          <cell r="K1848">
            <v>0</v>
          </cell>
          <cell r="L1848">
            <v>2003</v>
          </cell>
          <cell r="M1848" t="str">
            <v>No Trade</v>
          </cell>
          <cell r="N1848" t="str">
            <v/>
          </cell>
          <cell r="O1848" t="str">
            <v/>
          </cell>
          <cell r="P1848" t="str">
            <v/>
          </cell>
        </row>
        <row r="1849">
          <cell r="A1849" t="str">
            <v>ON</v>
          </cell>
          <cell r="B1849">
            <v>3</v>
          </cell>
          <cell r="C1849">
            <v>3</v>
          </cell>
          <cell r="D1849" t="str">
            <v>P</v>
          </cell>
          <cell r="E1849">
            <v>2.5</v>
          </cell>
          <cell r="F1849">
            <v>37677</v>
          </cell>
          <cell r="G1849">
            <v>3.0000000000000001E-3</v>
          </cell>
          <cell r="H1849">
            <v>0</v>
          </cell>
          <cell r="I1849" t="str">
            <v>4          0</v>
          </cell>
          <cell r="J1849">
            <v>0</v>
          </cell>
          <cell r="K1849">
            <v>0</v>
          </cell>
          <cell r="L1849">
            <v>2003</v>
          </cell>
          <cell r="M1849">
            <v>2.042704699908553</v>
          </cell>
          <cell r="N1849" t="str">
            <v>NG33</v>
          </cell>
          <cell r="O1849">
            <v>46</v>
          </cell>
          <cell r="P1849">
            <v>2</v>
          </cell>
        </row>
        <row r="1850">
          <cell r="A1850" t="str">
            <v>ON</v>
          </cell>
          <cell r="B1850">
            <v>3</v>
          </cell>
          <cell r="C1850">
            <v>3</v>
          </cell>
          <cell r="D1850" t="str">
            <v>C</v>
          </cell>
          <cell r="E1850">
            <v>2.7</v>
          </cell>
          <cell r="F1850">
            <v>37677</v>
          </cell>
          <cell r="G1850">
            <v>0.71499999999999997</v>
          </cell>
          <cell r="H1850">
            <v>0.71</v>
          </cell>
          <cell r="I1850" t="str">
            <v>5          0</v>
          </cell>
          <cell r="J1850">
            <v>0</v>
          </cell>
          <cell r="K1850">
            <v>0</v>
          </cell>
          <cell r="L1850">
            <v>2003</v>
          </cell>
          <cell r="M1850" t="str">
            <v>No Trade</v>
          </cell>
          <cell r="N1850" t="str">
            <v>NG33</v>
          </cell>
          <cell r="O1850">
            <v>46</v>
          </cell>
          <cell r="P1850">
            <v>1</v>
          </cell>
        </row>
        <row r="1851">
          <cell r="A1851" t="str">
            <v>ON</v>
          </cell>
          <cell r="B1851">
            <v>3</v>
          </cell>
          <cell r="C1851">
            <v>3</v>
          </cell>
          <cell r="D1851" t="str">
            <v>P</v>
          </cell>
          <cell r="E1851">
            <v>2.7</v>
          </cell>
          <cell r="F1851">
            <v>37677</v>
          </cell>
          <cell r="G1851">
            <v>6.0000000000000001E-3</v>
          </cell>
          <cell r="H1851">
            <v>0</v>
          </cell>
          <cell r="I1851" t="str">
            <v>9          0</v>
          </cell>
          <cell r="J1851">
            <v>0</v>
          </cell>
          <cell r="K1851">
            <v>0</v>
          </cell>
          <cell r="L1851">
            <v>2003</v>
          </cell>
          <cell r="M1851">
            <v>2.113058319409554</v>
          </cell>
          <cell r="N1851" t="str">
            <v>NG33</v>
          </cell>
          <cell r="O1851">
            <v>46</v>
          </cell>
          <cell r="P1851">
            <v>2</v>
          </cell>
        </row>
        <row r="1852">
          <cell r="A1852" t="str">
            <v>ON</v>
          </cell>
          <cell r="B1852">
            <v>3</v>
          </cell>
          <cell r="C1852">
            <v>3</v>
          </cell>
          <cell r="D1852" t="str">
            <v>C</v>
          </cell>
          <cell r="E1852">
            <v>2.75</v>
          </cell>
          <cell r="F1852">
            <v>37677</v>
          </cell>
          <cell r="G1852">
            <v>1.5169999999999999</v>
          </cell>
          <cell r="H1852">
            <v>1.4</v>
          </cell>
          <cell r="I1852" t="str">
            <v>1          0</v>
          </cell>
          <cell r="J1852">
            <v>0</v>
          </cell>
          <cell r="K1852">
            <v>0</v>
          </cell>
          <cell r="L1852">
            <v>2003</v>
          </cell>
          <cell r="M1852" t="str">
            <v>No Trade</v>
          </cell>
          <cell r="N1852" t="str">
            <v>NG33</v>
          </cell>
          <cell r="O1852">
            <v>46</v>
          </cell>
          <cell r="P1852">
            <v>1</v>
          </cell>
        </row>
        <row r="1853">
          <cell r="A1853" t="str">
            <v>ON</v>
          </cell>
          <cell r="B1853">
            <v>3</v>
          </cell>
          <cell r="C1853">
            <v>3</v>
          </cell>
          <cell r="D1853" t="str">
            <v>P</v>
          </cell>
          <cell r="E1853">
            <v>2.75</v>
          </cell>
          <cell r="F1853">
            <v>37677</v>
          </cell>
          <cell r="G1853">
            <v>8.0000000000000002E-3</v>
          </cell>
          <cell r="H1853">
            <v>0.01</v>
          </cell>
          <cell r="I1853" t="str">
            <v>1        300</v>
          </cell>
          <cell r="J1853">
            <v>8.9999999999999993E-3</v>
          </cell>
          <cell r="K1853">
            <v>8.9999999999999993E-3</v>
          </cell>
          <cell r="L1853">
            <v>2003</v>
          </cell>
          <cell r="M1853">
            <v>2.1575483944278586</v>
          </cell>
          <cell r="N1853" t="str">
            <v>NG33</v>
          </cell>
          <cell r="O1853">
            <v>46</v>
          </cell>
          <cell r="P1853">
            <v>2</v>
          </cell>
        </row>
        <row r="1854">
          <cell r="A1854" t="str">
            <v>ON</v>
          </cell>
          <cell r="B1854">
            <v>3</v>
          </cell>
          <cell r="C1854">
            <v>3</v>
          </cell>
          <cell r="D1854" t="str">
            <v>C</v>
          </cell>
          <cell r="E1854">
            <v>2.8</v>
          </cell>
          <cell r="F1854">
            <v>37677</v>
          </cell>
          <cell r="G1854">
            <v>1.1850000000000001</v>
          </cell>
          <cell r="H1854">
            <v>1.18</v>
          </cell>
          <cell r="I1854" t="str">
            <v>5          0</v>
          </cell>
          <cell r="J1854">
            <v>0</v>
          </cell>
          <cell r="K1854">
            <v>0</v>
          </cell>
          <cell r="L1854">
            <v>2003</v>
          </cell>
          <cell r="M1854" t="str">
            <v>No Trade</v>
          </cell>
          <cell r="N1854" t="str">
            <v>NG33</v>
          </cell>
          <cell r="O1854">
            <v>46</v>
          </cell>
          <cell r="P1854">
            <v>1</v>
          </cell>
        </row>
        <row r="1855">
          <cell r="A1855" t="str">
            <v>ON</v>
          </cell>
          <cell r="B1855">
            <v>3</v>
          </cell>
          <cell r="C1855">
            <v>3</v>
          </cell>
          <cell r="D1855" t="str">
            <v>P</v>
          </cell>
          <cell r="E1855">
            <v>2.8</v>
          </cell>
          <cell r="F1855">
            <v>37677</v>
          </cell>
          <cell r="G1855">
            <v>8.9999999999999993E-3</v>
          </cell>
          <cell r="H1855">
            <v>0.01</v>
          </cell>
          <cell r="I1855" t="str">
            <v>3          0</v>
          </cell>
          <cell r="J1855">
            <v>0</v>
          </cell>
          <cell r="K1855">
            <v>0</v>
          </cell>
          <cell r="L1855">
            <v>2003</v>
          </cell>
          <cell r="M1855">
            <v>2.1681441929639536</v>
          </cell>
          <cell r="N1855" t="str">
            <v>NG33</v>
          </cell>
          <cell r="O1855">
            <v>46</v>
          </cell>
          <cell r="P1855">
            <v>2</v>
          </cell>
        </row>
        <row r="1856">
          <cell r="A1856" t="str">
            <v>ON</v>
          </cell>
          <cell r="B1856">
            <v>3</v>
          </cell>
          <cell r="C1856">
            <v>3</v>
          </cell>
          <cell r="D1856" t="str">
            <v>C</v>
          </cell>
          <cell r="E1856">
            <v>2.85</v>
          </cell>
          <cell r="F1856">
            <v>37677</v>
          </cell>
          <cell r="G1856">
            <v>1.42</v>
          </cell>
          <cell r="H1856">
            <v>1.3</v>
          </cell>
          <cell r="I1856" t="str">
            <v>6          0</v>
          </cell>
          <cell r="J1856">
            <v>0</v>
          </cell>
          <cell r="K1856">
            <v>0</v>
          </cell>
          <cell r="L1856">
            <v>2003</v>
          </cell>
          <cell r="M1856" t="str">
            <v>No Trade</v>
          </cell>
          <cell r="N1856" t="str">
            <v>NG33</v>
          </cell>
          <cell r="O1856">
            <v>46</v>
          </cell>
          <cell r="P1856">
            <v>1</v>
          </cell>
        </row>
        <row r="1857">
          <cell r="A1857" t="str">
            <v>ON</v>
          </cell>
          <cell r="B1857">
            <v>3</v>
          </cell>
          <cell r="C1857">
            <v>3</v>
          </cell>
          <cell r="D1857" t="str">
            <v>P</v>
          </cell>
          <cell r="E1857">
            <v>2.85</v>
          </cell>
          <cell r="F1857">
            <v>37677</v>
          </cell>
          <cell r="G1857">
            <v>1.0999999999999999E-2</v>
          </cell>
          <cell r="H1857">
            <v>0.01</v>
          </cell>
          <cell r="I1857" t="str">
            <v>6          0</v>
          </cell>
          <cell r="J1857">
            <v>0</v>
          </cell>
          <cell r="K1857">
            <v>0</v>
          </cell>
          <cell r="L1857">
            <v>2003</v>
          </cell>
          <cell r="M1857">
            <v>2.1980828940002781</v>
          </cell>
          <cell r="N1857" t="str">
            <v>NG33</v>
          </cell>
          <cell r="O1857">
            <v>46</v>
          </cell>
          <cell r="P1857">
            <v>2</v>
          </cell>
        </row>
        <row r="1858">
          <cell r="A1858" t="str">
            <v>ON</v>
          </cell>
          <cell r="B1858">
            <v>3</v>
          </cell>
          <cell r="C1858">
            <v>3</v>
          </cell>
          <cell r="D1858" t="str">
            <v>C</v>
          </cell>
          <cell r="E1858">
            <v>2.9</v>
          </cell>
          <cell r="F1858">
            <v>37677</v>
          </cell>
          <cell r="G1858">
            <v>1.3720000000000001</v>
          </cell>
          <cell r="H1858">
            <v>1.25</v>
          </cell>
          <cell r="I1858" t="str">
            <v>9          0</v>
          </cell>
          <cell r="J1858">
            <v>0</v>
          </cell>
          <cell r="K1858">
            <v>0</v>
          </cell>
          <cell r="L1858">
            <v>2003</v>
          </cell>
          <cell r="M1858" t="str">
            <v>No Trade</v>
          </cell>
          <cell r="N1858" t="str">
            <v>NG33</v>
          </cell>
          <cell r="O1858">
            <v>46</v>
          </cell>
          <cell r="P1858">
            <v>1</v>
          </cell>
        </row>
        <row r="1859">
          <cell r="A1859" t="str">
            <v>ON</v>
          </cell>
          <cell r="B1859">
            <v>3</v>
          </cell>
          <cell r="C1859">
            <v>3</v>
          </cell>
          <cell r="D1859" t="str">
            <v>P</v>
          </cell>
          <cell r="E1859">
            <v>2.9</v>
          </cell>
          <cell r="F1859">
            <v>37677</v>
          </cell>
          <cell r="G1859">
            <v>1.4E-2</v>
          </cell>
          <cell r="H1859">
            <v>0.01</v>
          </cell>
          <cell r="I1859" t="str">
            <v>9          0</v>
          </cell>
          <cell r="J1859">
            <v>0</v>
          </cell>
          <cell r="K1859">
            <v>0</v>
          </cell>
          <cell r="L1859">
            <v>2003</v>
          </cell>
          <cell r="M1859">
            <v>2.2398050976618675</v>
          </cell>
          <cell r="N1859" t="str">
            <v>NG33</v>
          </cell>
          <cell r="O1859">
            <v>46</v>
          </cell>
          <cell r="P1859">
            <v>2</v>
          </cell>
        </row>
        <row r="1860">
          <cell r="A1860" t="str">
            <v>ON</v>
          </cell>
          <cell r="B1860">
            <v>3</v>
          </cell>
          <cell r="C1860">
            <v>3</v>
          </cell>
          <cell r="D1860" t="str">
            <v>C</v>
          </cell>
          <cell r="E1860">
            <v>2.95</v>
          </cell>
          <cell r="F1860">
            <v>37677</v>
          </cell>
          <cell r="G1860">
            <v>1.325</v>
          </cell>
          <cell r="H1860">
            <v>1.21</v>
          </cell>
          <cell r="I1860" t="str">
            <v>2          0</v>
          </cell>
          <cell r="J1860">
            <v>0</v>
          </cell>
          <cell r="K1860">
            <v>0</v>
          </cell>
          <cell r="L1860">
            <v>2003</v>
          </cell>
          <cell r="M1860" t="str">
            <v>No Trade</v>
          </cell>
          <cell r="N1860" t="str">
            <v>NG33</v>
          </cell>
          <cell r="O1860">
            <v>46</v>
          </cell>
          <cell r="P1860">
            <v>1</v>
          </cell>
        </row>
        <row r="1861">
          <cell r="A1861" t="str">
            <v>ON</v>
          </cell>
          <cell r="B1861">
            <v>3</v>
          </cell>
          <cell r="C1861">
            <v>3</v>
          </cell>
          <cell r="D1861" t="str">
            <v>P</v>
          </cell>
          <cell r="E1861">
            <v>2.95</v>
          </cell>
          <cell r="F1861">
            <v>37677</v>
          </cell>
          <cell r="G1861">
            <v>1.6E-2</v>
          </cell>
          <cell r="H1861">
            <v>0.02</v>
          </cell>
          <cell r="I1861" t="str">
            <v>2          0</v>
          </cell>
          <cell r="J1861">
            <v>0</v>
          </cell>
          <cell r="K1861">
            <v>0</v>
          </cell>
          <cell r="L1861">
            <v>2003</v>
          </cell>
          <cell r="M1861">
            <v>2.2576638702611089</v>
          </cell>
          <cell r="N1861" t="str">
            <v>NG33</v>
          </cell>
          <cell r="O1861">
            <v>46</v>
          </cell>
          <cell r="P1861">
            <v>2</v>
          </cell>
        </row>
        <row r="1862">
          <cell r="A1862" t="str">
            <v>ON</v>
          </cell>
          <cell r="B1862">
            <v>3</v>
          </cell>
          <cell r="C1862">
            <v>3</v>
          </cell>
          <cell r="D1862" t="str">
            <v>C</v>
          </cell>
          <cell r="E1862">
            <v>3</v>
          </cell>
          <cell r="F1862">
            <v>37677</v>
          </cell>
          <cell r="G1862">
            <v>1.278</v>
          </cell>
          <cell r="H1862">
            <v>1.1599999999999999</v>
          </cell>
          <cell r="I1862" t="str">
            <v>6          0</v>
          </cell>
          <cell r="J1862">
            <v>0</v>
          </cell>
          <cell r="K1862">
            <v>0</v>
          </cell>
          <cell r="L1862">
            <v>2003</v>
          </cell>
          <cell r="M1862" t="str">
            <v>No Trade</v>
          </cell>
          <cell r="N1862" t="str">
            <v>NG33</v>
          </cell>
          <cell r="O1862">
            <v>46</v>
          </cell>
          <cell r="P1862">
            <v>1</v>
          </cell>
        </row>
        <row r="1863">
          <cell r="A1863" t="str">
            <v>ON</v>
          </cell>
          <cell r="B1863">
            <v>3</v>
          </cell>
          <cell r="C1863">
            <v>3</v>
          </cell>
          <cell r="D1863" t="str">
            <v>P</v>
          </cell>
          <cell r="E1863">
            <v>3</v>
          </cell>
          <cell r="F1863">
            <v>37677</v>
          </cell>
          <cell r="G1863">
            <v>1.9E-2</v>
          </cell>
          <cell r="H1863">
            <v>0.02</v>
          </cell>
          <cell r="I1863" t="str">
            <v>6         32</v>
          </cell>
          <cell r="J1863">
            <v>2.4E-2</v>
          </cell>
          <cell r="K1863">
            <v>2.3E-2</v>
          </cell>
          <cell r="L1863">
            <v>2003</v>
          </cell>
          <cell r="M1863">
            <v>2.2864567549459691</v>
          </cell>
          <cell r="N1863" t="str">
            <v>NG33</v>
          </cell>
          <cell r="O1863">
            <v>46</v>
          </cell>
          <cell r="P1863">
            <v>2</v>
          </cell>
        </row>
        <row r="1864">
          <cell r="A1864" t="str">
            <v>ON</v>
          </cell>
          <cell r="B1864">
            <v>3</v>
          </cell>
          <cell r="C1864">
            <v>3</v>
          </cell>
          <cell r="D1864" t="str">
            <v>C</v>
          </cell>
          <cell r="E1864">
            <v>3.05</v>
          </cell>
          <cell r="F1864">
            <v>37677</v>
          </cell>
          <cell r="G1864">
            <v>1.2310000000000001</v>
          </cell>
          <cell r="H1864">
            <v>1.1200000000000001</v>
          </cell>
          <cell r="I1864" t="str">
            <v>0          0</v>
          </cell>
          <cell r="J1864">
            <v>0</v>
          </cell>
          <cell r="K1864">
            <v>0</v>
          </cell>
          <cell r="L1864">
            <v>2003</v>
          </cell>
          <cell r="M1864" t="str">
            <v>No Trade</v>
          </cell>
          <cell r="N1864" t="str">
            <v>NG33</v>
          </cell>
          <cell r="O1864">
            <v>46</v>
          </cell>
          <cell r="P1864">
            <v>1</v>
          </cell>
        </row>
        <row r="1865">
          <cell r="A1865" t="str">
            <v>ON</v>
          </cell>
          <cell r="B1865">
            <v>3</v>
          </cell>
          <cell r="C1865">
            <v>3</v>
          </cell>
          <cell r="D1865" t="str">
            <v>P</v>
          </cell>
          <cell r="E1865">
            <v>3.05</v>
          </cell>
          <cell r="F1865">
            <v>37677</v>
          </cell>
          <cell r="G1865">
            <v>2.1999999999999999E-2</v>
          </cell>
          <cell r="H1865">
            <v>0.03</v>
          </cell>
          <cell r="I1865" t="str">
            <v>1          0</v>
          </cell>
          <cell r="J1865">
            <v>0</v>
          </cell>
          <cell r="K1865">
            <v>0</v>
          </cell>
          <cell r="L1865">
            <v>2003</v>
          </cell>
          <cell r="M1865">
            <v>2.310287600394469</v>
          </cell>
          <cell r="N1865" t="str">
            <v>NG33</v>
          </cell>
          <cell r="O1865">
            <v>46</v>
          </cell>
          <cell r="P1865">
            <v>2</v>
          </cell>
        </row>
        <row r="1866">
          <cell r="A1866" t="str">
            <v>ON</v>
          </cell>
          <cell r="B1866">
            <v>3</v>
          </cell>
          <cell r="C1866">
            <v>3</v>
          </cell>
          <cell r="D1866" t="str">
            <v>C</v>
          </cell>
          <cell r="E1866">
            <v>3.1</v>
          </cell>
          <cell r="F1866">
            <v>37677</v>
          </cell>
          <cell r="G1866">
            <v>1.1850000000000001</v>
          </cell>
          <cell r="H1866">
            <v>1.07</v>
          </cell>
          <cell r="I1866" t="str">
            <v>5          0</v>
          </cell>
          <cell r="J1866">
            <v>0</v>
          </cell>
          <cell r="K1866">
            <v>0</v>
          </cell>
          <cell r="L1866">
            <v>2003</v>
          </cell>
          <cell r="M1866" t="str">
            <v>No Trade</v>
          </cell>
          <cell r="N1866" t="str">
            <v>NG33</v>
          </cell>
          <cell r="O1866">
            <v>46</v>
          </cell>
          <cell r="P1866">
            <v>1</v>
          </cell>
        </row>
        <row r="1867">
          <cell r="A1867" t="str">
            <v>ON</v>
          </cell>
          <cell r="B1867">
            <v>3</v>
          </cell>
          <cell r="C1867">
            <v>3</v>
          </cell>
          <cell r="D1867" t="str">
            <v>P</v>
          </cell>
          <cell r="E1867">
            <v>3.1</v>
          </cell>
          <cell r="F1867">
            <v>37677</v>
          </cell>
          <cell r="G1867">
            <v>2.5999999999999999E-2</v>
          </cell>
          <cell r="H1867">
            <v>0.03</v>
          </cell>
          <cell r="I1867" t="str">
            <v>5          0</v>
          </cell>
          <cell r="J1867">
            <v>0</v>
          </cell>
          <cell r="K1867">
            <v>0</v>
          </cell>
          <cell r="L1867">
            <v>2003</v>
          </cell>
          <cell r="M1867">
            <v>2.3412682873203483</v>
          </cell>
          <cell r="N1867" t="str">
            <v>NG33</v>
          </cell>
          <cell r="O1867">
            <v>46</v>
          </cell>
          <cell r="P1867">
            <v>2</v>
          </cell>
        </row>
        <row r="1868">
          <cell r="A1868" t="str">
            <v>ON</v>
          </cell>
          <cell r="B1868">
            <v>3</v>
          </cell>
          <cell r="C1868">
            <v>3</v>
          </cell>
          <cell r="D1868" t="str">
            <v>C</v>
          </cell>
          <cell r="E1868">
            <v>3.15</v>
          </cell>
          <cell r="F1868">
            <v>37677</v>
          </cell>
          <cell r="G1868">
            <v>1.139</v>
          </cell>
          <cell r="H1868">
            <v>1.03</v>
          </cell>
          <cell r="I1868" t="str">
            <v>1          0</v>
          </cell>
          <cell r="J1868">
            <v>0</v>
          </cell>
          <cell r="K1868">
            <v>0</v>
          </cell>
          <cell r="L1868">
            <v>2003</v>
          </cell>
          <cell r="M1868" t="str">
            <v>No Trade</v>
          </cell>
          <cell r="N1868" t="str">
            <v>NG33</v>
          </cell>
          <cell r="O1868">
            <v>46</v>
          </cell>
          <cell r="P1868">
            <v>1</v>
          </cell>
        </row>
        <row r="1869">
          <cell r="A1869" t="str">
            <v>ON</v>
          </cell>
          <cell r="B1869">
            <v>3</v>
          </cell>
          <cell r="C1869">
            <v>3</v>
          </cell>
          <cell r="D1869" t="str">
            <v>P</v>
          </cell>
          <cell r="E1869">
            <v>3.15</v>
          </cell>
          <cell r="F1869">
            <v>37677</v>
          </cell>
          <cell r="G1869">
            <v>3.1E-2</v>
          </cell>
          <cell r="H1869">
            <v>0.04</v>
          </cell>
          <cell r="I1869" t="str">
            <v>1          0</v>
          </cell>
          <cell r="J1869">
            <v>0</v>
          </cell>
          <cell r="K1869">
            <v>0</v>
          </cell>
          <cell r="L1869">
            <v>2003</v>
          </cell>
          <cell r="M1869">
            <v>2.3768442630122673</v>
          </cell>
          <cell r="N1869" t="str">
            <v>NG33</v>
          </cell>
          <cell r="O1869">
            <v>46</v>
          </cell>
          <cell r="P1869">
            <v>2</v>
          </cell>
        </row>
        <row r="1870">
          <cell r="A1870" t="str">
            <v>ON</v>
          </cell>
          <cell r="B1870">
            <v>3</v>
          </cell>
          <cell r="C1870">
            <v>3</v>
          </cell>
          <cell r="D1870" t="str">
            <v>C</v>
          </cell>
          <cell r="E1870">
            <v>3.2</v>
          </cell>
          <cell r="F1870">
            <v>37677</v>
          </cell>
          <cell r="G1870">
            <v>1.0940000000000001</v>
          </cell>
          <cell r="H1870">
            <v>0.98</v>
          </cell>
          <cell r="I1870" t="str">
            <v>7          0</v>
          </cell>
          <cell r="J1870">
            <v>0</v>
          </cell>
          <cell r="K1870">
            <v>0</v>
          </cell>
          <cell r="L1870">
            <v>2003</v>
          </cell>
          <cell r="M1870" t="str">
            <v>No Trade</v>
          </cell>
          <cell r="N1870" t="str">
            <v>NG33</v>
          </cell>
          <cell r="O1870">
            <v>46</v>
          </cell>
          <cell r="P1870">
            <v>1</v>
          </cell>
        </row>
        <row r="1871">
          <cell r="A1871" t="str">
            <v>ON</v>
          </cell>
          <cell r="B1871">
            <v>3</v>
          </cell>
          <cell r="C1871">
            <v>3</v>
          </cell>
          <cell r="D1871" t="str">
            <v>P</v>
          </cell>
          <cell r="E1871">
            <v>3.2</v>
          </cell>
          <cell r="F1871">
            <v>37677</v>
          </cell>
          <cell r="G1871">
            <v>3.5000000000000003E-2</v>
          </cell>
          <cell r="H1871">
            <v>0.04</v>
          </cell>
          <cell r="I1871" t="str">
            <v>7          0</v>
          </cell>
          <cell r="J1871">
            <v>0</v>
          </cell>
          <cell r="K1871">
            <v>0</v>
          </cell>
          <cell r="L1871">
            <v>2003</v>
          </cell>
          <cell r="M1871">
            <v>2.3980864572288545</v>
          </cell>
          <cell r="N1871" t="str">
            <v>NG33</v>
          </cell>
          <cell r="O1871">
            <v>46</v>
          </cell>
          <cell r="P1871">
            <v>2</v>
          </cell>
        </row>
        <row r="1872">
          <cell r="A1872" t="str">
            <v>ON</v>
          </cell>
          <cell r="B1872">
            <v>3</v>
          </cell>
          <cell r="C1872">
            <v>3</v>
          </cell>
          <cell r="D1872" t="str">
            <v>C</v>
          </cell>
          <cell r="E1872">
            <v>3.25</v>
          </cell>
          <cell r="F1872">
            <v>37677</v>
          </cell>
          <cell r="G1872">
            <v>1.05</v>
          </cell>
          <cell r="H1872">
            <v>0.94</v>
          </cell>
          <cell r="I1872" t="str">
            <v>4          0</v>
          </cell>
          <cell r="J1872">
            <v>0</v>
          </cell>
          <cell r="K1872">
            <v>0</v>
          </cell>
          <cell r="L1872">
            <v>2003</v>
          </cell>
          <cell r="M1872" t="str">
            <v>No Trade</v>
          </cell>
          <cell r="N1872" t="str">
            <v>NG33</v>
          </cell>
          <cell r="O1872">
            <v>46</v>
          </cell>
          <cell r="P1872">
            <v>1</v>
          </cell>
        </row>
        <row r="1873">
          <cell r="A1873" t="str">
            <v>ON</v>
          </cell>
          <cell r="B1873">
            <v>3</v>
          </cell>
          <cell r="C1873">
            <v>3</v>
          </cell>
          <cell r="D1873" t="str">
            <v>P</v>
          </cell>
          <cell r="E1873">
            <v>3.25</v>
          </cell>
          <cell r="F1873">
            <v>37677</v>
          </cell>
          <cell r="G1873">
            <v>4.1000000000000002E-2</v>
          </cell>
          <cell r="H1873">
            <v>0.05</v>
          </cell>
          <cell r="I1873" t="str">
            <v>4          0</v>
          </cell>
          <cell r="J1873">
            <v>0</v>
          </cell>
          <cell r="K1873">
            <v>0</v>
          </cell>
          <cell r="L1873">
            <v>2003</v>
          </cell>
          <cell r="M1873">
            <v>2.4321590716806218</v>
          </cell>
          <cell r="N1873" t="str">
            <v>NG33</v>
          </cell>
          <cell r="O1873">
            <v>46</v>
          </cell>
          <cell r="P1873">
            <v>2</v>
          </cell>
        </row>
        <row r="1874">
          <cell r="A1874" t="str">
            <v>ON</v>
          </cell>
          <cell r="B1874">
            <v>3</v>
          </cell>
          <cell r="C1874">
            <v>3</v>
          </cell>
          <cell r="D1874" t="str">
            <v>C</v>
          </cell>
          <cell r="E1874">
            <v>3.3</v>
          </cell>
          <cell r="F1874">
            <v>37677</v>
          </cell>
          <cell r="G1874">
            <v>0.91800000000000004</v>
          </cell>
          <cell r="H1874">
            <v>0.91</v>
          </cell>
          <cell r="I1874" t="str">
            <v>8          0</v>
          </cell>
          <cell r="J1874">
            <v>0</v>
          </cell>
          <cell r="K1874">
            <v>0</v>
          </cell>
          <cell r="L1874">
            <v>2003</v>
          </cell>
          <cell r="M1874" t="str">
            <v>No Trade</v>
          </cell>
          <cell r="N1874" t="str">
            <v>NG33</v>
          </cell>
          <cell r="O1874">
            <v>46</v>
          </cell>
          <cell r="P1874">
            <v>1</v>
          </cell>
        </row>
        <row r="1875">
          <cell r="A1875" t="str">
            <v>ON</v>
          </cell>
          <cell r="B1875">
            <v>3</v>
          </cell>
          <cell r="C1875">
            <v>3</v>
          </cell>
          <cell r="D1875" t="str">
            <v>P</v>
          </cell>
          <cell r="E1875">
            <v>3.3</v>
          </cell>
          <cell r="F1875">
            <v>37677</v>
          </cell>
          <cell r="G1875">
            <v>4.7E-2</v>
          </cell>
          <cell r="H1875">
            <v>0.06</v>
          </cell>
          <cell r="I1875" t="str">
            <v>2          0</v>
          </cell>
          <cell r="J1875">
            <v>0</v>
          </cell>
          <cell r="K1875">
            <v>0</v>
          </cell>
          <cell r="L1875">
            <v>2003</v>
          </cell>
          <cell r="M1875">
            <v>2.4612301698222927</v>
          </cell>
          <cell r="N1875" t="str">
            <v>NG33</v>
          </cell>
          <cell r="O1875">
            <v>46</v>
          </cell>
          <cell r="P1875">
            <v>2</v>
          </cell>
        </row>
        <row r="1876">
          <cell r="A1876" t="str">
            <v>ON</v>
          </cell>
          <cell r="B1876">
            <v>3</v>
          </cell>
          <cell r="C1876">
            <v>3</v>
          </cell>
          <cell r="D1876" t="str">
            <v>C</v>
          </cell>
          <cell r="E1876">
            <v>3.35</v>
          </cell>
          <cell r="F1876">
            <v>37677</v>
          </cell>
          <cell r="G1876">
            <v>0.96299999999999997</v>
          </cell>
          <cell r="H1876">
            <v>0.86</v>
          </cell>
          <cell r="I1876" t="str">
            <v>2          0</v>
          </cell>
          <cell r="J1876">
            <v>0</v>
          </cell>
          <cell r="K1876">
            <v>0</v>
          </cell>
          <cell r="L1876">
            <v>2003</v>
          </cell>
          <cell r="M1876" t="str">
            <v>No Trade</v>
          </cell>
          <cell r="N1876" t="str">
            <v>NG33</v>
          </cell>
          <cell r="O1876">
            <v>46</v>
          </cell>
          <cell r="P1876">
            <v>1</v>
          </cell>
        </row>
        <row r="1877">
          <cell r="A1877" t="str">
            <v>ON</v>
          </cell>
          <cell r="B1877">
            <v>3</v>
          </cell>
          <cell r="C1877">
            <v>3</v>
          </cell>
          <cell r="D1877" t="str">
            <v>P</v>
          </cell>
          <cell r="E1877">
            <v>3.35</v>
          </cell>
          <cell r="F1877">
            <v>37677</v>
          </cell>
          <cell r="G1877">
            <v>5.2999999999999999E-2</v>
          </cell>
          <cell r="H1877">
            <v>7.0000000000000007E-2</v>
          </cell>
          <cell r="I1877" t="str">
            <v>1          0</v>
          </cell>
          <cell r="J1877">
            <v>0</v>
          </cell>
          <cell r="K1877">
            <v>0</v>
          </cell>
          <cell r="L1877">
            <v>2003</v>
          </cell>
          <cell r="M1877">
            <v>2.4863723283133301</v>
          </cell>
          <cell r="N1877" t="str">
            <v>NG33</v>
          </cell>
          <cell r="O1877">
            <v>46</v>
          </cell>
          <cell r="P1877">
            <v>2</v>
          </cell>
        </row>
        <row r="1878">
          <cell r="A1878" t="str">
            <v>ON</v>
          </cell>
          <cell r="B1878">
            <v>3</v>
          </cell>
          <cell r="C1878">
            <v>3</v>
          </cell>
          <cell r="D1878" t="str">
            <v>C</v>
          </cell>
          <cell r="E1878">
            <v>3.4</v>
          </cell>
          <cell r="F1878">
            <v>37677</v>
          </cell>
          <cell r="G1878">
            <v>0.55200000000000005</v>
          </cell>
          <cell r="H1878">
            <v>0.55000000000000004</v>
          </cell>
          <cell r="I1878" t="str">
            <v>2          0</v>
          </cell>
          <cell r="J1878">
            <v>0</v>
          </cell>
          <cell r="K1878">
            <v>0</v>
          </cell>
          <cell r="L1878">
            <v>2003</v>
          </cell>
          <cell r="M1878" t="str">
            <v>No Trade</v>
          </cell>
          <cell r="N1878" t="str">
            <v>NG33</v>
          </cell>
          <cell r="O1878">
            <v>46</v>
          </cell>
          <cell r="P1878">
            <v>1</v>
          </cell>
        </row>
        <row r="1879">
          <cell r="A1879" t="str">
            <v>ON</v>
          </cell>
          <cell r="B1879">
            <v>3</v>
          </cell>
          <cell r="C1879">
            <v>3</v>
          </cell>
          <cell r="D1879" t="str">
            <v>P</v>
          </cell>
          <cell r="E1879">
            <v>3.4</v>
          </cell>
          <cell r="F1879">
            <v>37677</v>
          </cell>
          <cell r="G1879">
            <v>6.2E-2</v>
          </cell>
          <cell r="H1879">
            <v>0.08</v>
          </cell>
          <cell r="I1879" t="str">
            <v>2          0</v>
          </cell>
          <cell r="J1879">
            <v>0</v>
          </cell>
          <cell r="K1879">
            <v>0</v>
          </cell>
          <cell r="L1879">
            <v>2003</v>
          </cell>
          <cell r="M1879">
            <v>2.5259941457003272</v>
          </cell>
          <cell r="N1879" t="str">
            <v>NG33</v>
          </cell>
          <cell r="O1879">
            <v>46</v>
          </cell>
          <cell r="P1879">
            <v>2</v>
          </cell>
        </row>
        <row r="1880">
          <cell r="A1880" t="str">
            <v>ON</v>
          </cell>
          <cell r="B1880">
            <v>3</v>
          </cell>
          <cell r="C1880">
            <v>3</v>
          </cell>
          <cell r="D1880" t="str">
            <v>C</v>
          </cell>
          <cell r="E1880">
            <v>3.45</v>
          </cell>
          <cell r="F1880">
            <v>37677</v>
          </cell>
          <cell r="G1880">
            <v>0.88</v>
          </cell>
          <cell r="H1880">
            <v>0.78</v>
          </cell>
          <cell r="I1880" t="str">
            <v>4          0</v>
          </cell>
          <cell r="J1880">
            <v>0</v>
          </cell>
          <cell r="K1880">
            <v>0</v>
          </cell>
          <cell r="L1880">
            <v>2003</v>
          </cell>
          <cell r="M1880" t="str">
            <v>No Trade</v>
          </cell>
          <cell r="N1880" t="str">
            <v>NG33</v>
          </cell>
          <cell r="O1880">
            <v>46</v>
          </cell>
          <cell r="P1880">
            <v>1</v>
          </cell>
        </row>
        <row r="1881">
          <cell r="A1881" t="str">
            <v>ON</v>
          </cell>
          <cell r="B1881">
            <v>3</v>
          </cell>
          <cell r="C1881">
            <v>3</v>
          </cell>
          <cell r="D1881" t="str">
            <v>P</v>
          </cell>
          <cell r="E1881">
            <v>3.45</v>
          </cell>
          <cell r="F1881">
            <v>37677</v>
          </cell>
          <cell r="G1881">
            <v>7.0999999999999994E-2</v>
          </cell>
          <cell r="H1881">
            <v>0.09</v>
          </cell>
          <cell r="I1881" t="str">
            <v>3          0</v>
          </cell>
          <cell r="J1881">
            <v>0</v>
          </cell>
          <cell r="K1881">
            <v>0</v>
          </cell>
          <cell r="L1881">
            <v>2003</v>
          </cell>
          <cell r="M1881">
            <v>2.5602271082029935</v>
          </cell>
          <cell r="N1881" t="str">
            <v>NG33</v>
          </cell>
          <cell r="O1881">
            <v>46</v>
          </cell>
          <cell r="P1881">
            <v>2</v>
          </cell>
        </row>
        <row r="1882">
          <cell r="A1882" t="str">
            <v>ON</v>
          </cell>
          <cell r="B1882">
            <v>3</v>
          </cell>
          <cell r="C1882">
            <v>3</v>
          </cell>
          <cell r="D1882" t="str">
            <v>C</v>
          </cell>
          <cell r="E1882">
            <v>3.5</v>
          </cell>
          <cell r="F1882">
            <v>37677</v>
          </cell>
          <cell r="G1882">
            <v>0.84</v>
          </cell>
          <cell r="H1882">
            <v>0.74</v>
          </cell>
          <cell r="I1882" t="str">
            <v>6          0</v>
          </cell>
          <cell r="J1882">
            <v>0</v>
          </cell>
          <cell r="K1882">
            <v>0</v>
          </cell>
          <cell r="L1882">
            <v>2003</v>
          </cell>
          <cell r="M1882" t="str">
            <v>No Trade</v>
          </cell>
          <cell r="N1882" t="str">
            <v>NG33</v>
          </cell>
          <cell r="O1882">
            <v>46</v>
          </cell>
          <cell r="P1882">
            <v>1</v>
          </cell>
        </row>
        <row r="1883">
          <cell r="A1883" t="str">
            <v>ON</v>
          </cell>
          <cell r="B1883">
            <v>3</v>
          </cell>
          <cell r="C1883">
            <v>3</v>
          </cell>
          <cell r="D1883" t="str">
            <v>P</v>
          </cell>
          <cell r="E1883">
            <v>3.5</v>
          </cell>
          <cell r="F1883">
            <v>37677</v>
          </cell>
          <cell r="G1883">
            <v>8.1000000000000003E-2</v>
          </cell>
          <cell r="H1883">
            <v>0.1</v>
          </cell>
          <cell r="I1883" t="str">
            <v>5         13</v>
          </cell>
          <cell r="J1883">
            <v>9.6000000000000002E-2</v>
          </cell>
          <cell r="K1883">
            <v>9.5000000000000001E-2</v>
          </cell>
          <cell r="L1883">
            <v>2003</v>
          </cell>
          <cell r="M1883">
            <v>2.5950468793699253</v>
          </cell>
          <cell r="N1883" t="str">
            <v>NG33</v>
          </cell>
          <cell r="O1883">
            <v>46</v>
          </cell>
          <cell r="P1883">
            <v>2</v>
          </cell>
        </row>
        <row r="1884">
          <cell r="A1884" t="str">
            <v>ON</v>
          </cell>
          <cell r="B1884">
            <v>3</v>
          </cell>
          <cell r="C1884">
            <v>3</v>
          </cell>
          <cell r="D1884" t="str">
            <v>C</v>
          </cell>
          <cell r="E1884">
            <v>3.55</v>
          </cell>
          <cell r="F1884">
            <v>37677</v>
          </cell>
          <cell r="G1884">
            <v>0.79900000000000004</v>
          </cell>
          <cell r="H1884">
            <v>0.7</v>
          </cell>
          <cell r="I1884" t="str">
            <v>7          0</v>
          </cell>
          <cell r="J1884">
            <v>0</v>
          </cell>
          <cell r="K1884">
            <v>0</v>
          </cell>
          <cell r="L1884">
            <v>2003</v>
          </cell>
          <cell r="M1884" t="str">
            <v>No Trade</v>
          </cell>
          <cell r="N1884" t="str">
            <v>NG33</v>
          </cell>
          <cell r="O1884">
            <v>46</v>
          </cell>
          <cell r="P1884">
            <v>1</v>
          </cell>
        </row>
        <row r="1885">
          <cell r="A1885" t="str">
            <v>ON</v>
          </cell>
          <cell r="B1885">
            <v>3</v>
          </cell>
          <cell r="C1885">
            <v>3</v>
          </cell>
          <cell r="D1885" t="str">
            <v>P</v>
          </cell>
          <cell r="E1885">
            <v>3.55</v>
          </cell>
          <cell r="F1885">
            <v>37677</v>
          </cell>
          <cell r="G1885">
            <v>9.1999999999999998E-2</v>
          </cell>
          <cell r="H1885">
            <v>0.11</v>
          </cell>
          <cell r="I1885" t="str">
            <v>8          0</v>
          </cell>
          <cell r="J1885">
            <v>0</v>
          </cell>
          <cell r="K1885">
            <v>0</v>
          </cell>
          <cell r="L1885">
            <v>2003</v>
          </cell>
          <cell r="M1885">
            <v>2.6301431566747819</v>
          </cell>
          <cell r="N1885" t="str">
            <v>NG33</v>
          </cell>
          <cell r="O1885">
            <v>46</v>
          </cell>
          <cell r="P1885">
            <v>2</v>
          </cell>
        </row>
        <row r="1886">
          <cell r="A1886" t="str">
            <v>ON</v>
          </cell>
          <cell r="B1886">
            <v>3</v>
          </cell>
          <cell r="C1886">
            <v>3</v>
          </cell>
          <cell r="D1886" t="str">
            <v>C</v>
          </cell>
          <cell r="E1886">
            <v>3.6</v>
          </cell>
          <cell r="F1886">
            <v>37677</v>
          </cell>
          <cell r="G1886">
            <v>0.76400000000000001</v>
          </cell>
          <cell r="H1886">
            <v>0.67</v>
          </cell>
          <cell r="I1886" t="str">
            <v>4          0</v>
          </cell>
          <cell r="J1886">
            <v>0</v>
          </cell>
          <cell r="K1886">
            <v>0</v>
          </cell>
          <cell r="L1886">
            <v>2003</v>
          </cell>
          <cell r="M1886" t="str">
            <v>No Trade</v>
          </cell>
          <cell r="N1886" t="str">
            <v>NG33</v>
          </cell>
          <cell r="O1886">
            <v>46</v>
          </cell>
          <cell r="P1886">
            <v>1</v>
          </cell>
        </row>
        <row r="1887">
          <cell r="A1887" t="str">
            <v>ON</v>
          </cell>
          <cell r="B1887">
            <v>3</v>
          </cell>
          <cell r="C1887">
            <v>3</v>
          </cell>
          <cell r="D1887" t="str">
            <v>P</v>
          </cell>
          <cell r="E1887">
            <v>3.6</v>
          </cell>
          <cell r="F1887">
            <v>37677</v>
          </cell>
          <cell r="G1887">
            <v>0.104</v>
          </cell>
          <cell r="H1887">
            <v>0.13</v>
          </cell>
          <cell r="I1887" t="str">
            <v>2          0</v>
          </cell>
          <cell r="J1887">
            <v>0</v>
          </cell>
          <cell r="K1887">
            <v>0</v>
          </cell>
          <cell r="L1887">
            <v>2003</v>
          </cell>
          <cell r="M1887">
            <v>2.6653011965010984</v>
          </cell>
          <cell r="N1887" t="str">
            <v>NG33</v>
          </cell>
          <cell r="O1887">
            <v>46</v>
          </cell>
          <cell r="P1887">
            <v>2</v>
          </cell>
        </row>
        <row r="1888">
          <cell r="A1888" t="str">
            <v>ON</v>
          </cell>
          <cell r="B1888">
            <v>3</v>
          </cell>
          <cell r="C1888">
            <v>3</v>
          </cell>
          <cell r="D1888" t="str">
            <v>C</v>
          </cell>
          <cell r="E1888">
            <v>3.65</v>
          </cell>
          <cell r="F1888">
            <v>37677</v>
          </cell>
          <cell r="G1888">
            <v>0.72699999999999998</v>
          </cell>
          <cell r="H1888">
            <v>0.63</v>
          </cell>
          <cell r="I1888" t="str">
            <v>7          0</v>
          </cell>
          <cell r="J1888">
            <v>0</v>
          </cell>
          <cell r="K1888">
            <v>0</v>
          </cell>
          <cell r="L1888">
            <v>2003</v>
          </cell>
          <cell r="M1888" t="str">
            <v>No Trade</v>
          </cell>
          <cell r="N1888" t="str">
            <v>NG33</v>
          </cell>
          <cell r="O1888">
            <v>46</v>
          </cell>
          <cell r="P1888">
            <v>1</v>
          </cell>
        </row>
        <row r="1889">
          <cell r="A1889" t="str">
            <v>ON</v>
          </cell>
          <cell r="B1889">
            <v>3</v>
          </cell>
          <cell r="C1889">
            <v>3</v>
          </cell>
          <cell r="D1889" t="str">
            <v>P</v>
          </cell>
          <cell r="E1889">
            <v>3.65</v>
          </cell>
          <cell r="F1889">
            <v>37677</v>
          </cell>
          <cell r="G1889">
            <v>0.11600000000000001</v>
          </cell>
          <cell r="H1889">
            <v>0.14000000000000001</v>
          </cell>
          <cell r="I1889" t="str">
            <v>8          0</v>
          </cell>
          <cell r="J1889">
            <v>0</v>
          </cell>
          <cell r="K1889">
            <v>0</v>
          </cell>
          <cell r="L1889">
            <v>2003</v>
          </cell>
          <cell r="M1889">
            <v>2.6965903572184291</v>
          </cell>
          <cell r="N1889" t="str">
            <v>NG33</v>
          </cell>
          <cell r="O1889">
            <v>46</v>
          </cell>
          <cell r="P1889">
            <v>2</v>
          </cell>
        </row>
        <row r="1890">
          <cell r="A1890" t="str">
            <v>ON</v>
          </cell>
          <cell r="B1890">
            <v>3</v>
          </cell>
          <cell r="C1890">
            <v>3</v>
          </cell>
          <cell r="D1890" t="str">
            <v>C</v>
          </cell>
          <cell r="E1890">
            <v>3.7</v>
          </cell>
          <cell r="F1890">
            <v>37677</v>
          </cell>
          <cell r="G1890">
            <v>0.69099999999999995</v>
          </cell>
          <cell r="H1890">
            <v>0.6</v>
          </cell>
          <cell r="I1890" t="str">
            <v>4          0</v>
          </cell>
          <cell r="J1890">
            <v>0</v>
          </cell>
          <cell r="K1890">
            <v>0</v>
          </cell>
          <cell r="L1890">
            <v>2003</v>
          </cell>
          <cell r="M1890" t="str">
            <v>No Trade</v>
          </cell>
          <cell r="N1890" t="str">
            <v>NG33</v>
          </cell>
          <cell r="O1890">
            <v>46</v>
          </cell>
          <cell r="P1890">
            <v>1</v>
          </cell>
        </row>
        <row r="1891">
          <cell r="A1891" t="str">
            <v>ON</v>
          </cell>
          <cell r="B1891">
            <v>3</v>
          </cell>
          <cell r="C1891">
            <v>3</v>
          </cell>
          <cell r="D1891" t="str">
            <v>P</v>
          </cell>
          <cell r="E1891">
            <v>3.7</v>
          </cell>
          <cell r="F1891">
            <v>37677</v>
          </cell>
          <cell r="G1891">
            <v>0.13</v>
          </cell>
          <cell r="H1891">
            <v>0.16</v>
          </cell>
          <cell r="I1891" t="str">
            <v>4         30</v>
          </cell>
          <cell r="J1891">
            <v>0.16</v>
          </cell>
          <cell r="K1891">
            <v>0.16</v>
          </cell>
          <cell r="L1891">
            <v>2003</v>
          </cell>
          <cell r="M1891">
            <v>2.7317524661360304</v>
          </cell>
          <cell r="N1891" t="str">
            <v>NG33</v>
          </cell>
          <cell r="O1891">
            <v>46</v>
          </cell>
          <cell r="P1891">
            <v>2</v>
          </cell>
        </row>
        <row r="1892">
          <cell r="A1892" t="str">
            <v>ON</v>
          </cell>
          <cell r="B1892">
            <v>3</v>
          </cell>
          <cell r="C1892">
            <v>3</v>
          </cell>
          <cell r="D1892" t="str">
            <v>C</v>
          </cell>
          <cell r="E1892">
            <v>3.75</v>
          </cell>
          <cell r="F1892">
            <v>37677</v>
          </cell>
          <cell r="G1892">
            <v>0.65600000000000003</v>
          </cell>
          <cell r="H1892">
            <v>0.56999999999999995</v>
          </cell>
          <cell r="I1892" t="str">
            <v>3          0</v>
          </cell>
          <cell r="J1892">
            <v>0</v>
          </cell>
          <cell r="K1892">
            <v>0</v>
          </cell>
          <cell r="L1892">
            <v>2003</v>
          </cell>
          <cell r="M1892" t="str">
            <v>No Trade</v>
          </cell>
          <cell r="N1892" t="str">
            <v>NG33</v>
          </cell>
          <cell r="O1892">
            <v>46</v>
          </cell>
          <cell r="P1892">
            <v>1</v>
          </cell>
        </row>
        <row r="1893">
          <cell r="A1893" t="str">
            <v>ON</v>
          </cell>
          <cell r="B1893">
            <v>3</v>
          </cell>
          <cell r="C1893">
            <v>3</v>
          </cell>
          <cell r="D1893" t="str">
            <v>P</v>
          </cell>
          <cell r="E1893">
            <v>3.75</v>
          </cell>
          <cell r="F1893">
            <v>37677</v>
          </cell>
          <cell r="G1893">
            <v>0.14499999999999999</v>
          </cell>
          <cell r="H1893">
            <v>0.18</v>
          </cell>
          <cell r="I1893" t="str">
            <v>2        100</v>
          </cell>
          <cell r="J1893">
            <v>0</v>
          </cell>
          <cell r="K1893">
            <v>0</v>
          </cell>
          <cell r="L1893">
            <v>2003</v>
          </cell>
          <cell r="M1893">
            <v>2.766639635958934</v>
          </cell>
          <cell r="N1893" t="str">
            <v>NG33</v>
          </cell>
          <cell r="O1893">
            <v>46</v>
          </cell>
          <cell r="P1893">
            <v>2</v>
          </cell>
        </row>
        <row r="1894">
          <cell r="A1894" t="str">
            <v>ON</v>
          </cell>
          <cell r="B1894">
            <v>3</v>
          </cell>
          <cell r="C1894">
            <v>3</v>
          </cell>
          <cell r="D1894" t="str">
            <v>C</v>
          </cell>
          <cell r="E1894">
            <v>3.8</v>
          </cell>
          <cell r="F1894">
            <v>37677</v>
          </cell>
          <cell r="G1894">
            <v>0.621</v>
          </cell>
          <cell r="H1894">
            <v>0.54</v>
          </cell>
          <cell r="I1894" t="str">
            <v>2          0</v>
          </cell>
          <cell r="J1894">
            <v>0</v>
          </cell>
          <cell r="K1894">
            <v>0</v>
          </cell>
          <cell r="L1894">
            <v>2003</v>
          </cell>
          <cell r="M1894" t="str">
            <v>No Trade</v>
          </cell>
          <cell r="N1894" t="str">
            <v>NG33</v>
          </cell>
          <cell r="O1894">
            <v>46</v>
          </cell>
          <cell r="P1894">
            <v>1</v>
          </cell>
        </row>
        <row r="1895">
          <cell r="A1895" t="str">
            <v>ON</v>
          </cell>
          <cell r="B1895">
            <v>3</v>
          </cell>
          <cell r="C1895">
            <v>3</v>
          </cell>
          <cell r="D1895" t="str">
            <v>P</v>
          </cell>
          <cell r="E1895">
            <v>3.8</v>
          </cell>
          <cell r="F1895">
            <v>37677</v>
          </cell>
          <cell r="G1895">
            <v>0.16200000000000001</v>
          </cell>
          <cell r="H1895">
            <v>0.2</v>
          </cell>
          <cell r="I1895" t="str">
            <v>1          0</v>
          </cell>
          <cell r="J1895">
            <v>0</v>
          </cell>
          <cell r="K1895">
            <v>0</v>
          </cell>
          <cell r="L1895">
            <v>2003</v>
          </cell>
          <cell r="M1895">
            <v>2.8042860795700926</v>
          </cell>
          <cell r="N1895" t="str">
            <v>NG33</v>
          </cell>
          <cell r="O1895">
            <v>46</v>
          </cell>
          <cell r="P1895">
            <v>2</v>
          </cell>
        </row>
        <row r="1896">
          <cell r="A1896" t="str">
            <v>ON</v>
          </cell>
          <cell r="B1896">
            <v>3</v>
          </cell>
          <cell r="C1896">
            <v>3</v>
          </cell>
          <cell r="D1896" t="str">
            <v>C</v>
          </cell>
          <cell r="E1896">
            <v>3.85</v>
          </cell>
          <cell r="F1896">
            <v>37677</v>
          </cell>
          <cell r="G1896">
            <v>0.58799999999999997</v>
          </cell>
          <cell r="H1896">
            <v>0.51</v>
          </cell>
          <cell r="I1896" t="str">
            <v>4          0</v>
          </cell>
          <cell r="J1896">
            <v>0</v>
          </cell>
          <cell r="K1896">
            <v>0</v>
          </cell>
          <cell r="L1896">
            <v>2003</v>
          </cell>
          <cell r="M1896" t="str">
            <v>No Trade</v>
          </cell>
          <cell r="N1896" t="str">
            <v>NG33</v>
          </cell>
          <cell r="O1896">
            <v>46</v>
          </cell>
          <cell r="P1896">
            <v>1</v>
          </cell>
        </row>
        <row r="1897">
          <cell r="A1897" t="str">
            <v>ON</v>
          </cell>
          <cell r="B1897">
            <v>3</v>
          </cell>
          <cell r="C1897">
            <v>3</v>
          </cell>
          <cell r="D1897" t="str">
            <v>P</v>
          </cell>
          <cell r="E1897">
            <v>3.85</v>
          </cell>
          <cell r="F1897">
            <v>37677</v>
          </cell>
          <cell r="G1897">
            <v>0.17899999999999999</v>
          </cell>
          <cell r="H1897">
            <v>0.22</v>
          </cell>
          <cell r="I1897" t="str">
            <v>2          0</v>
          </cell>
          <cell r="J1897">
            <v>0</v>
          </cell>
          <cell r="K1897">
            <v>0</v>
          </cell>
          <cell r="L1897">
            <v>2003</v>
          </cell>
          <cell r="M1897">
            <v>2.8383551335493133</v>
          </cell>
          <cell r="N1897" t="str">
            <v>NG33</v>
          </cell>
          <cell r="O1897">
            <v>46</v>
          </cell>
          <cell r="P1897">
            <v>2</v>
          </cell>
        </row>
        <row r="1898">
          <cell r="A1898" t="str">
            <v>ON</v>
          </cell>
          <cell r="B1898">
            <v>3</v>
          </cell>
          <cell r="C1898">
            <v>3</v>
          </cell>
          <cell r="D1898" t="str">
            <v>C</v>
          </cell>
          <cell r="E1898">
            <v>3.9</v>
          </cell>
          <cell r="F1898">
            <v>37677</v>
          </cell>
          <cell r="G1898">
            <v>0.55800000000000005</v>
          </cell>
          <cell r="H1898">
            <v>0.48</v>
          </cell>
          <cell r="I1898" t="str">
            <v>5          0</v>
          </cell>
          <cell r="J1898">
            <v>0</v>
          </cell>
          <cell r="K1898">
            <v>0</v>
          </cell>
          <cell r="L1898">
            <v>2003</v>
          </cell>
          <cell r="M1898" t="str">
            <v>No Trade</v>
          </cell>
          <cell r="N1898" t="str">
            <v>NG33</v>
          </cell>
          <cell r="O1898">
            <v>46</v>
          </cell>
          <cell r="P1898">
            <v>1</v>
          </cell>
        </row>
        <row r="1899">
          <cell r="A1899" t="str">
            <v>ON</v>
          </cell>
          <cell r="B1899">
            <v>3</v>
          </cell>
          <cell r="C1899">
            <v>3</v>
          </cell>
          <cell r="D1899" t="str">
            <v>P</v>
          </cell>
          <cell r="E1899">
            <v>3.9</v>
          </cell>
          <cell r="F1899">
            <v>37677</v>
          </cell>
          <cell r="G1899">
            <v>0.19800000000000001</v>
          </cell>
          <cell r="H1899">
            <v>0.24</v>
          </cell>
          <cell r="I1899" t="str">
            <v>3          0</v>
          </cell>
          <cell r="J1899">
            <v>0</v>
          </cell>
          <cell r="K1899">
            <v>0</v>
          </cell>
          <cell r="L1899">
            <v>2003</v>
          </cell>
          <cell r="M1899">
            <v>2.8748212053461275</v>
          </cell>
          <cell r="N1899" t="str">
            <v>NG33</v>
          </cell>
          <cell r="O1899">
            <v>46</v>
          </cell>
          <cell r="P1899">
            <v>2</v>
          </cell>
        </row>
        <row r="1900">
          <cell r="A1900" t="str">
            <v>ON</v>
          </cell>
          <cell r="B1900">
            <v>3</v>
          </cell>
          <cell r="C1900">
            <v>3</v>
          </cell>
          <cell r="D1900" t="str">
            <v>C</v>
          </cell>
          <cell r="E1900">
            <v>3.95</v>
          </cell>
          <cell r="F1900">
            <v>37677</v>
          </cell>
          <cell r="G1900">
            <v>0.52800000000000002</v>
          </cell>
          <cell r="H1900">
            <v>0.45</v>
          </cell>
          <cell r="I1900" t="str">
            <v>9          0</v>
          </cell>
          <cell r="J1900">
            <v>0</v>
          </cell>
          <cell r="K1900">
            <v>0</v>
          </cell>
          <cell r="L1900">
            <v>2003</v>
          </cell>
          <cell r="M1900" t="str">
            <v>No Trade</v>
          </cell>
          <cell r="N1900" t="str">
            <v>NG33</v>
          </cell>
          <cell r="O1900">
            <v>46</v>
          </cell>
          <cell r="P1900">
            <v>1</v>
          </cell>
        </row>
        <row r="1901">
          <cell r="A1901" t="str">
            <v>ON</v>
          </cell>
          <cell r="B1901">
            <v>3</v>
          </cell>
          <cell r="C1901">
            <v>3</v>
          </cell>
          <cell r="D1901" t="str">
            <v>P</v>
          </cell>
          <cell r="E1901">
            <v>3.95</v>
          </cell>
          <cell r="F1901">
            <v>37677</v>
          </cell>
          <cell r="G1901">
            <v>0.218</v>
          </cell>
          <cell r="H1901">
            <v>0.26</v>
          </cell>
          <cell r="I1901" t="str">
            <v>6          0</v>
          </cell>
          <cell r="J1901">
            <v>0</v>
          </cell>
          <cell r="K1901">
            <v>0</v>
          </cell>
          <cell r="L1901">
            <v>2003</v>
          </cell>
          <cell r="M1901">
            <v>2.9106774699062554</v>
          </cell>
          <cell r="N1901" t="str">
            <v>NG33</v>
          </cell>
          <cell r="O1901">
            <v>46</v>
          </cell>
          <cell r="P1901">
            <v>2</v>
          </cell>
        </row>
        <row r="1902">
          <cell r="A1902" t="str">
            <v>ON</v>
          </cell>
          <cell r="B1902">
            <v>3</v>
          </cell>
          <cell r="C1902">
            <v>3</v>
          </cell>
          <cell r="D1902" t="str">
            <v>C</v>
          </cell>
          <cell r="E1902">
            <v>4</v>
          </cell>
          <cell r="F1902">
            <v>37677</v>
          </cell>
          <cell r="G1902">
            <v>0.51100000000000001</v>
          </cell>
          <cell r="H1902">
            <v>0.44</v>
          </cell>
          <cell r="I1902" t="str">
            <v>4          1</v>
          </cell>
          <cell r="J1902">
            <v>0.45</v>
          </cell>
          <cell r="K1902">
            <v>0.45</v>
          </cell>
          <cell r="L1902">
            <v>2003</v>
          </cell>
          <cell r="M1902" t="str">
            <v>No Trade</v>
          </cell>
          <cell r="N1902" t="str">
            <v>NG33</v>
          </cell>
          <cell r="O1902">
            <v>46</v>
          </cell>
          <cell r="P1902">
            <v>1</v>
          </cell>
        </row>
        <row r="1903">
          <cell r="A1903" t="str">
            <v>ON</v>
          </cell>
          <cell r="B1903">
            <v>3</v>
          </cell>
          <cell r="C1903">
            <v>3</v>
          </cell>
          <cell r="D1903" t="str">
            <v>P</v>
          </cell>
          <cell r="E1903">
            <v>4</v>
          </cell>
          <cell r="F1903">
            <v>37677</v>
          </cell>
          <cell r="G1903">
            <v>0.249</v>
          </cell>
          <cell r="H1903">
            <v>0.3</v>
          </cell>
          <cell r="I1903" t="str">
            <v>0          0</v>
          </cell>
          <cell r="J1903">
            <v>0</v>
          </cell>
          <cell r="K1903">
            <v>0</v>
          </cell>
          <cell r="L1903">
            <v>2003</v>
          </cell>
          <cell r="M1903">
            <v>2.9698196708893372</v>
          </cell>
          <cell r="N1903" t="str">
            <v>NG33</v>
          </cell>
          <cell r="O1903">
            <v>46</v>
          </cell>
          <cell r="P1903">
            <v>2</v>
          </cell>
        </row>
        <row r="1904">
          <cell r="A1904" t="str">
            <v>ON</v>
          </cell>
          <cell r="B1904">
            <v>3</v>
          </cell>
          <cell r="C1904">
            <v>3</v>
          </cell>
          <cell r="D1904" t="str">
            <v>C</v>
          </cell>
          <cell r="E1904">
            <v>4.05</v>
          </cell>
          <cell r="F1904">
            <v>37677</v>
          </cell>
          <cell r="G1904">
            <v>0.47399999999999998</v>
          </cell>
          <cell r="H1904">
            <v>0.41</v>
          </cell>
          <cell r="I1904" t="str">
            <v>0          0</v>
          </cell>
          <cell r="J1904">
            <v>0</v>
          </cell>
          <cell r="K1904">
            <v>0</v>
          </cell>
          <cell r="L1904">
            <v>2003</v>
          </cell>
          <cell r="M1904" t="str">
            <v>No Trade</v>
          </cell>
          <cell r="N1904" t="str">
            <v>NG33</v>
          </cell>
          <cell r="O1904">
            <v>46</v>
          </cell>
          <cell r="P1904">
            <v>1</v>
          </cell>
        </row>
        <row r="1905">
          <cell r="A1905" t="str">
            <v>ON</v>
          </cell>
          <cell r="B1905">
            <v>3</v>
          </cell>
          <cell r="C1905">
            <v>3</v>
          </cell>
          <cell r="D1905" t="str">
            <v>P</v>
          </cell>
          <cell r="E1905">
            <v>4.05</v>
          </cell>
          <cell r="F1905">
            <v>37677</v>
          </cell>
          <cell r="G1905">
            <v>0.26200000000000001</v>
          </cell>
          <cell r="H1905">
            <v>0.31</v>
          </cell>
          <cell r="I1905" t="str">
            <v>6          0</v>
          </cell>
          <cell r="J1905">
            <v>0</v>
          </cell>
          <cell r="K1905">
            <v>0</v>
          </cell>
          <cell r="L1905">
            <v>2003</v>
          </cell>
          <cell r="M1905">
            <v>2.983058116782674</v>
          </cell>
          <cell r="N1905" t="str">
            <v>NG33</v>
          </cell>
          <cell r="O1905">
            <v>46</v>
          </cell>
          <cell r="P1905">
            <v>2</v>
          </cell>
        </row>
        <row r="1906">
          <cell r="A1906" t="str">
            <v>ON</v>
          </cell>
          <cell r="B1906">
            <v>3</v>
          </cell>
          <cell r="C1906">
            <v>3</v>
          </cell>
          <cell r="D1906" t="str">
            <v>C</v>
          </cell>
          <cell r="E1906">
            <v>4.0999999999999996</v>
          </cell>
          <cell r="F1906">
            <v>37677</v>
          </cell>
          <cell r="G1906">
            <v>0.44800000000000001</v>
          </cell>
          <cell r="H1906">
            <v>0.38</v>
          </cell>
          <cell r="I1906" t="str">
            <v>6          1</v>
          </cell>
          <cell r="J1906">
            <v>0</v>
          </cell>
          <cell r="K1906">
            <v>0</v>
          </cell>
          <cell r="L1906">
            <v>2003</v>
          </cell>
          <cell r="M1906" t="str">
            <v>No Trade</v>
          </cell>
          <cell r="N1906" t="str">
            <v>NG33</v>
          </cell>
          <cell r="O1906">
            <v>46</v>
          </cell>
          <cell r="P1906">
            <v>1</v>
          </cell>
        </row>
        <row r="1907">
          <cell r="A1907" t="str">
            <v>ON</v>
          </cell>
          <cell r="B1907">
            <v>3</v>
          </cell>
          <cell r="C1907">
            <v>3</v>
          </cell>
          <cell r="D1907" t="str">
            <v>P</v>
          </cell>
          <cell r="E1907">
            <v>4.0999999999999996</v>
          </cell>
          <cell r="F1907">
            <v>37677</v>
          </cell>
          <cell r="G1907">
            <v>0.28599999999999998</v>
          </cell>
          <cell r="H1907">
            <v>0.34</v>
          </cell>
          <cell r="I1907" t="str">
            <v>2          0</v>
          </cell>
          <cell r="J1907">
            <v>0</v>
          </cell>
          <cell r="K1907">
            <v>0</v>
          </cell>
          <cell r="L1907">
            <v>2003</v>
          </cell>
          <cell r="M1907">
            <v>3.0194530473090317</v>
          </cell>
          <cell r="N1907" t="str">
            <v>NG33</v>
          </cell>
          <cell r="O1907">
            <v>46</v>
          </cell>
          <cell r="P1907">
            <v>2</v>
          </cell>
        </row>
        <row r="1908">
          <cell r="A1908" t="str">
            <v>ON</v>
          </cell>
          <cell r="B1908">
            <v>3</v>
          </cell>
          <cell r="C1908">
            <v>3</v>
          </cell>
          <cell r="D1908" t="str">
            <v>C</v>
          </cell>
          <cell r="E1908">
            <v>4.1500000000000004</v>
          </cell>
          <cell r="F1908">
            <v>37677</v>
          </cell>
          <cell r="G1908">
            <v>0.42399999999999999</v>
          </cell>
          <cell r="H1908">
            <v>0.36</v>
          </cell>
          <cell r="I1908" t="str">
            <v>4        324</v>
          </cell>
          <cell r="J1908">
            <v>0.35499999999999998</v>
          </cell>
          <cell r="K1908">
            <v>0.35399999999999998</v>
          </cell>
          <cell r="L1908">
            <v>2003</v>
          </cell>
          <cell r="M1908" t="str">
            <v>No Trade</v>
          </cell>
          <cell r="N1908" t="str">
            <v>NG33</v>
          </cell>
          <cell r="O1908">
            <v>46</v>
          </cell>
          <cell r="P1908">
            <v>1</v>
          </cell>
        </row>
        <row r="1909">
          <cell r="A1909" t="str">
            <v>ON</v>
          </cell>
          <cell r="B1909">
            <v>3</v>
          </cell>
          <cell r="C1909">
            <v>3</v>
          </cell>
          <cell r="D1909" t="str">
            <v>P</v>
          </cell>
          <cell r="E1909">
            <v>4.1500000000000004</v>
          </cell>
          <cell r="F1909">
            <v>37677</v>
          </cell>
          <cell r="G1909">
            <v>0.311</v>
          </cell>
          <cell r="H1909">
            <v>0.37</v>
          </cell>
          <cell r="I1909" t="str">
            <v>0        324</v>
          </cell>
          <cell r="J1909">
            <v>0.36599999999999999</v>
          </cell>
          <cell r="K1909">
            <v>0.36499999999999999</v>
          </cell>
          <cell r="L1909">
            <v>2003</v>
          </cell>
          <cell r="M1909">
            <v>3.0552387100430369</v>
          </cell>
          <cell r="N1909" t="str">
            <v>NG33</v>
          </cell>
          <cell r="O1909">
            <v>46</v>
          </cell>
          <cell r="P1909">
            <v>2</v>
          </cell>
        </row>
        <row r="1910">
          <cell r="A1910" t="str">
            <v>ON</v>
          </cell>
          <cell r="B1910">
            <v>3</v>
          </cell>
          <cell r="C1910">
            <v>3</v>
          </cell>
          <cell r="D1910" t="str">
            <v>C</v>
          </cell>
          <cell r="E1910">
            <v>4.2</v>
          </cell>
          <cell r="F1910">
            <v>37677</v>
          </cell>
          <cell r="G1910">
            <v>0.4</v>
          </cell>
          <cell r="H1910">
            <v>0.34</v>
          </cell>
          <cell r="I1910" t="str">
            <v>3          3</v>
          </cell>
          <cell r="J1910">
            <v>0.33100000000000002</v>
          </cell>
          <cell r="K1910">
            <v>0.33</v>
          </cell>
          <cell r="L1910">
            <v>2003</v>
          </cell>
          <cell r="M1910" t="str">
            <v>No Trade</v>
          </cell>
          <cell r="N1910" t="str">
            <v>NG33</v>
          </cell>
          <cell r="O1910">
            <v>46</v>
          </cell>
          <cell r="P1910">
            <v>1</v>
          </cell>
        </row>
        <row r="1911">
          <cell r="A1911" t="str">
            <v>ON</v>
          </cell>
          <cell r="B1911">
            <v>3</v>
          </cell>
          <cell r="C1911">
            <v>3</v>
          </cell>
          <cell r="D1911" t="str">
            <v>P</v>
          </cell>
          <cell r="E1911">
            <v>4.2</v>
          </cell>
          <cell r="F1911">
            <v>37677</v>
          </cell>
          <cell r="G1911">
            <v>0.33700000000000002</v>
          </cell>
          <cell r="H1911">
            <v>0.39</v>
          </cell>
          <cell r="I1911" t="str">
            <v>9          3</v>
          </cell>
          <cell r="J1911">
            <v>0.38100000000000001</v>
          </cell>
          <cell r="K1911">
            <v>0.38</v>
          </cell>
          <cell r="L1911">
            <v>2003</v>
          </cell>
          <cell r="M1911">
            <v>3.0904813629021568</v>
          </cell>
          <cell r="N1911" t="str">
            <v>NG33</v>
          </cell>
          <cell r="O1911">
            <v>46</v>
          </cell>
          <cell r="P1911">
            <v>2</v>
          </cell>
        </row>
        <row r="1912">
          <cell r="A1912" t="str">
            <v>ON</v>
          </cell>
          <cell r="B1912">
            <v>3</v>
          </cell>
          <cell r="C1912">
            <v>3</v>
          </cell>
          <cell r="D1912" t="str">
            <v>C</v>
          </cell>
          <cell r="E1912">
            <v>4.25</v>
          </cell>
          <cell r="F1912">
            <v>37677</v>
          </cell>
          <cell r="G1912">
            <v>0.377</v>
          </cell>
          <cell r="H1912">
            <v>0.32</v>
          </cell>
          <cell r="I1912" t="str">
            <v>3        108</v>
          </cell>
          <cell r="J1912">
            <v>0</v>
          </cell>
          <cell r="K1912">
            <v>0</v>
          </cell>
          <cell r="L1912">
            <v>2003</v>
          </cell>
          <cell r="M1912" t="str">
            <v>No Trade</v>
          </cell>
          <cell r="N1912" t="str">
            <v>NG33</v>
          </cell>
          <cell r="O1912">
            <v>46</v>
          </cell>
          <cell r="P1912">
            <v>1</v>
          </cell>
        </row>
        <row r="1913">
          <cell r="A1913" t="str">
            <v>ON</v>
          </cell>
          <cell r="B1913">
            <v>3</v>
          </cell>
          <cell r="C1913">
            <v>3</v>
          </cell>
          <cell r="D1913" t="str">
            <v>P</v>
          </cell>
          <cell r="E1913">
            <v>4.25</v>
          </cell>
          <cell r="F1913">
            <v>37677</v>
          </cell>
          <cell r="G1913">
            <v>0.36399999999999999</v>
          </cell>
          <cell r="H1913">
            <v>0.42</v>
          </cell>
          <cell r="I1913" t="str">
            <v>9          0</v>
          </cell>
          <cell r="J1913">
            <v>0</v>
          </cell>
          <cell r="K1913">
            <v>0</v>
          </cell>
          <cell r="L1913">
            <v>2003</v>
          </cell>
          <cell r="M1913">
            <v>3.1252395825384061</v>
          </cell>
          <cell r="N1913" t="str">
            <v>NG33</v>
          </cell>
          <cell r="O1913">
            <v>46</v>
          </cell>
          <cell r="P1913">
            <v>2</v>
          </cell>
        </row>
        <row r="1914">
          <cell r="A1914" t="str">
            <v>ON</v>
          </cell>
          <cell r="B1914">
            <v>3</v>
          </cell>
          <cell r="C1914">
            <v>3</v>
          </cell>
          <cell r="D1914" t="str">
            <v>C</v>
          </cell>
          <cell r="E1914">
            <v>4.3</v>
          </cell>
          <cell r="F1914">
            <v>37677</v>
          </cell>
          <cell r="G1914">
            <v>0.35499999999999998</v>
          </cell>
          <cell r="H1914">
            <v>0.3</v>
          </cell>
          <cell r="I1914" t="str">
            <v>4          0</v>
          </cell>
          <cell r="J1914">
            <v>0</v>
          </cell>
          <cell r="K1914">
            <v>0</v>
          </cell>
          <cell r="L1914">
            <v>2003</v>
          </cell>
          <cell r="M1914" t="str">
            <v>No Trade</v>
          </cell>
          <cell r="N1914" t="str">
            <v>NG33</v>
          </cell>
          <cell r="O1914">
            <v>46</v>
          </cell>
          <cell r="P1914">
            <v>1</v>
          </cell>
        </row>
        <row r="1915">
          <cell r="A1915" t="str">
            <v>ON</v>
          </cell>
          <cell r="B1915">
            <v>3</v>
          </cell>
          <cell r="C1915">
            <v>3</v>
          </cell>
          <cell r="D1915" t="str">
            <v>P</v>
          </cell>
          <cell r="E1915">
            <v>4.3</v>
          </cell>
          <cell r="F1915">
            <v>37677</v>
          </cell>
          <cell r="G1915">
            <v>0.52600000000000002</v>
          </cell>
          <cell r="H1915">
            <v>0.52</v>
          </cell>
          <cell r="I1915" t="str">
            <v>6          0</v>
          </cell>
          <cell r="J1915">
            <v>0</v>
          </cell>
          <cell r="K1915">
            <v>0</v>
          </cell>
          <cell r="L1915">
            <v>2003</v>
          </cell>
          <cell r="M1915">
            <v>3.3867179520838708</v>
          </cell>
          <cell r="N1915" t="str">
            <v>NG33</v>
          </cell>
          <cell r="O1915">
            <v>46</v>
          </cell>
          <cell r="P1915">
            <v>2</v>
          </cell>
        </row>
        <row r="1916">
          <cell r="A1916" t="str">
            <v>ON</v>
          </cell>
          <cell r="B1916">
            <v>3</v>
          </cell>
          <cell r="C1916">
            <v>3</v>
          </cell>
          <cell r="D1916" t="str">
            <v>C</v>
          </cell>
          <cell r="E1916">
            <v>4.3499999999999996</v>
          </cell>
          <cell r="F1916">
            <v>37677</v>
          </cell>
          <cell r="G1916">
            <v>0.33500000000000002</v>
          </cell>
          <cell r="H1916">
            <v>0.28000000000000003</v>
          </cell>
          <cell r="I1916" t="str">
            <v>7          0</v>
          </cell>
          <cell r="J1916">
            <v>0</v>
          </cell>
          <cell r="K1916">
            <v>0</v>
          </cell>
          <cell r="L1916">
            <v>2003</v>
          </cell>
          <cell r="M1916" t="str">
            <v>No Trade</v>
          </cell>
          <cell r="N1916" t="str">
            <v>NG33</v>
          </cell>
          <cell r="O1916">
            <v>46</v>
          </cell>
          <cell r="P1916">
            <v>1</v>
          </cell>
        </row>
        <row r="1917">
          <cell r="A1917" t="str">
            <v>ON</v>
          </cell>
          <cell r="B1917">
            <v>3</v>
          </cell>
          <cell r="C1917">
            <v>3</v>
          </cell>
          <cell r="D1917" t="str">
            <v>P</v>
          </cell>
          <cell r="E1917">
            <v>4.3499999999999996</v>
          </cell>
          <cell r="F1917">
            <v>37677</v>
          </cell>
          <cell r="G1917">
            <v>0.42199999999999999</v>
          </cell>
          <cell r="H1917">
            <v>0.49</v>
          </cell>
          <cell r="I1917" t="str">
            <v>2          0</v>
          </cell>
          <cell r="J1917">
            <v>0</v>
          </cell>
          <cell r="K1917">
            <v>0</v>
          </cell>
          <cell r="L1917">
            <v>2003</v>
          </cell>
          <cell r="M1917">
            <v>3.1952473399598671</v>
          </cell>
          <cell r="N1917" t="str">
            <v>NG33</v>
          </cell>
          <cell r="O1917">
            <v>46</v>
          </cell>
          <cell r="P1917">
            <v>2</v>
          </cell>
        </row>
        <row r="1918">
          <cell r="A1918" t="str">
            <v>ON</v>
          </cell>
          <cell r="B1918">
            <v>3</v>
          </cell>
          <cell r="C1918">
            <v>3</v>
          </cell>
          <cell r="D1918" t="str">
            <v>C</v>
          </cell>
          <cell r="E1918">
            <v>4.4000000000000004</v>
          </cell>
          <cell r="F1918">
            <v>37677</v>
          </cell>
          <cell r="G1918">
            <v>0.316</v>
          </cell>
          <cell r="H1918">
            <v>0.27</v>
          </cell>
          <cell r="I1918" t="str">
            <v>0         13</v>
          </cell>
          <cell r="J1918">
            <v>0</v>
          </cell>
          <cell r="K1918">
            <v>0</v>
          </cell>
          <cell r="L1918">
            <v>2003</v>
          </cell>
          <cell r="M1918" t="str">
            <v>No Trade</v>
          </cell>
          <cell r="N1918" t="str">
            <v>NG33</v>
          </cell>
          <cell r="O1918">
            <v>46</v>
          </cell>
          <cell r="P1918">
            <v>1</v>
          </cell>
        </row>
        <row r="1919">
          <cell r="A1919" t="str">
            <v>ON</v>
          </cell>
          <cell r="B1919">
            <v>3</v>
          </cell>
          <cell r="C1919">
            <v>3</v>
          </cell>
          <cell r="D1919" t="str">
            <v>C</v>
          </cell>
          <cell r="E1919">
            <v>4.45</v>
          </cell>
          <cell r="F1919">
            <v>37677</v>
          </cell>
          <cell r="G1919">
            <v>0.29799999999999999</v>
          </cell>
          <cell r="H1919">
            <v>0.25</v>
          </cell>
          <cell r="I1919" t="str">
            <v>4          0</v>
          </cell>
          <cell r="J1919">
            <v>0</v>
          </cell>
          <cell r="K1919">
            <v>0</v>
          </cell>
          <cell r="L1919">
            <v>2003</v>
          </cell>
          <cell r="M1919" t="str">
            <v>No Trade</v>
          </cell>
          <cell r="N1919" t="str">
            <v>NG33</v>
          </cell>
          <cell r="O1919">
            <v>46</v>
          </cell>
          <cell r="P1919">
            <v>1</v>
          </cell>
        </row>
        <row r="1920">
          <cell r="A1920" t="str">
            <v>ON</v>
          </cell>
          <cell r="B1920">
            <v>3</v>
          </cell>
          <cell r="C1920">
            <v>3</v>
          </cell>
          <cell r="D1920" t="str">
            <v>P</v>
          </cell>
          <cell r="E1920">
            <v>4.45</v>
          </cell>
          <cell r="F1920">
            <v>37677</v>
          </cell>
          <cell r="G1920">
            <v>0</v>
          </cell>
          <cell r="H1920">
            <v>0</v>
          </cell>
          <cell r="I1920" t="str">
            <v>0          0</v>
          </cell>
          <cell r="J1920">
            <v>0</v>
          </cell>
          <cell r="K1920">
            <v>0</v>
          </cell>
          <cell r="L1920">
            <v>2003</v>
          </cell>
          <cell r="M1920" t="str">
            <v>No Trade</v>
          </cell>
          <cell r="N1920" t="str">
            <v/>
          </cell>
          <cell r="O1920" t="str">
            <v/>
          </cell>
          <cell r="P1920" t="str">
            <v/>
          </cell>
        </row>
        <row r="1921">
          <cell r="A1921" t="str">
            <v>ON</v>
          </cell>
          <cell r="B1921">
            <v>3</v>
          </cell>
          <cell r="C1921">
            <v>3</v>
          </cell>
          <cell r="D1921" t="str">
            <v>C</v>
          </cell>
          <cell r="E1921">
            <v>4.5</v>
          </cell>
          <cell r="F1921">
            <v>37677</v>
          </cell>
          <cell r="G1921">
            <v>0.28100000000000003</v>
          </cell>
          <cell r="H1921">
            <v>0.23</v>
          </cell>
          <cell r="I1921" t="str">
            <v>9          0</v>
          </cell>
          <cell r="J1921">
            <v>0</v>
          </cell>
          <cell r="K1921">
            <v>0</v>
          </cell>
          <cell r="L1921">
            <v>2003</v>
          </cell>
          <cell r="M1921" t="str">
            <v>No Trade</v>
          </cell>
          <cell r="N1921" t="str">
            <v>NG33</v>
          </cell>
          <cell r="O1921">
            <v>46</v>
          </cell>
          <cell r="P1921">
            <v>1</v>
          </cell>
        </row>
        <row r="1922">
          <cell r="A1922" t="str">
            <v>ON</v>
          </cell>
          <cell r="B1922">
            <v>3</v>
          </cell>
          <cell r="C1922">
            <v>3</v>
          </cell>
          <cell r="D1922" t="str">
            <v>C</v>
          </cell>
          <cell r="E1922">
            <v>4.55</v>
          </cell>
          <cell r="F1922">
            <v>37677</v>
          </cell>
          <cell r="G1922">
            <v>0.26500000000000001</v>
          </cell>
          <cell r="H1922">
            <v>0.22</v>
          </cell>
          <cell r="I1922" t="str">
            <v>5          0</v>
          </cell>
          <cell r="J1922">
            <v>0</v>
          </cell>
          <cell r="K1922">
            <v>0</v>
          </cell>
          <cell r="L1922">
            <v>2003</v>
          </cell>
          <cell r="M1922" t="str">
            <v>No Trade</v>
          </cell>
          <cell r="N1922" t="str">
            <v>NG33</v>
          </cell>
          <cell r="O1922">
            <v>46</v>
          </cell>
          <cell r="P1922">
            <v>1</v>
          </cell>
        </row>
        <row r="1923">
          <cell r="A1923" t="str">
            <v>ON</v>
          </cell>
          <cell r="B1923">
            <v>3</v>
          </cell>
          <cell r="C1923">
            <v>3</v>
          </cell>
          <cell r="D1923" t="str">
            <v>C</v>
          </cell>
          <cell r="E1923">
            <v>4.5999999999999996</v>
          </cell>
          <cell r="F1923">
            <v>37677</v>
          </cell>
          <cell r="G1923">
            <v>0.249</v>
          </cell>
          <cell r="H1923">
            <v>0.21</v>
          </cell>
          <cell r="I1923" t="str">
            <v>2          0</v>
          </cell>
          <cell r="J1923">
            <v>0</v>
          </cell>
          <cell r="K1923">
            <v>0</v>
          </cell>
          <cell r="L1923">
            <v>2003</v>
          </cell>
          <cell r="M1923" t="str">
            <v>No Trade</v>
          </cell>
          <cell r="N1923" t="str">
            <v>NG33</v>
          </cell>
          <cell r="O1923">
            <v>46</v>
          </cell>
          <cell r="P1923">
            <v>1</v>
          </cell>
        </row>
        <row r="1924">
          <cell r="A1924" t="str">
            <v>ON</v>
          </cell>
          <cell r="B1924">
            <v>3</v>
          </cell>
          <cell r="C1924">
            <v>3</v>
          </cell>
          <cell r="D1924" t="str">
            <v>C</v>
          </cell>
          <cell r="E1924">
            <v>4.6500000000000004</v>
          </cell>
          <cell r="F1924">
            <v>37677</v>
          </cell>
          <cell r="G1924">
            <v>0.23499999999999999</v>
          </cell>
          <cell r="H1924">
            <v>0.19</v>
          </cell>
          <cell r="I1924" t="str">
            <v>9          1</v>
          </cell>
          <cell r="J1924">
            <v>0</v>
          </cell>
          <cell r="K1924">
            <v>0</v>
          </cell>
          <cell r="L1924">
            <v>2003</v>
          </cell>
          <cell r="M1924" t="str">
            <v>No Trade</v>
          </cell>
          <cell r="N1924" t="str">
            <v>NG33</v>
          </cell>
          <cell r="O1924">
            <v>46</v>
          </cell>
          <cell r="P1924">
            <v>1</v>
          </cell>
        </row>
        <row r="1925">
          <cell r="A1925" t="str">
            <v>ON</v>
          </cell>
          <cell r="B1925">
            <v>3</v>
          </cell>
          <cell r="C1925">
            <v>3</v>
          </cell>
          <cell r="D1925" t="str">
            <v>C</v>
          </cell>
          <cell r="E1925">
            <v>4.7</v>
          </cell>
          <cell r="F1925">
            <v>37677</v>
          </cell>
          <cell r="G1925">
            <v>0.221</v>
          </cell>
          <cell r="H1925">
            <v>0.18</v>
          </cell>
          <cell r="I1925" t="str">
            <v>7          0</v>
          </cell>
          <cell r="J1925">
            <v>0</v>
          </cell>
          <cell r="K1925">
            <v>0</v>
          </cell>
          <cell r="L1925">
            <v>2003</v>
          </cell>
          <cell r="M1925" t="str">
            <v>No Trade</v>
          </cell>
          <cell r="N1925" t="str">
            <v>NG33</v>
          </cell>
          <cell r="O1925">
            <v>46</v>
          </cell>
          <cell r="P1925">
            <v>1</v>
          </cell>
        </row>
        <row r="1926">
          <cell r="A1926" t="str">
            <v>ON</v>
          </cell>
          <cell r="B1926">
            <v>3</v>
          </cell>
          <cell r="C1926">
            <v>3</v>
          </cell>
          <cell r="D1926" t="str">
            <v>C</v>
          </cell>
          <cell r="E1926">
            <v>4.75</v>
          </cell>
          <cell r="F1926">
            <v>37677</v>
          </cell>
          <cell r="G1926">
            <v>0.20799999999999999</v>
          </cell>
          <cell r="H1926">
            <v>0.17</v>
          </cell>
          <cell r="I1926" t="str">
            <v>7        145</v>
          </cell>
          <cell r="J1926">
            <v>0</v>
          </cell>
          <cell r="K1926">
            <v>0</v>
          </cell>
          <cell r="L1926">
            <v>2003</v>
          </cell>
          <cell r="M1926" t="str">
            <v>No Trade</v>
          </cell>
          <cell r="N1926" t="str">
            <v>NG33</v>
          </cell>
          <cell r="O1926">
            <v>46</v>
          </cell>
          <cell r="P1926">
            <v>1</v>
          </cell>
        </row>
        <row r="1927">
          <cell r="A1927" t="str">
            <v>ON</v>
          </cell>
          <cell r="B1927">
            <v>3</v>
          </cell>
          <cell r="C1927">
            <v>3</v>
          </cell>
          <cell r="D1927" t="str">
            <v>C</v>
          </cell>
          <cell r="E1927">
            <v>4.8</v>
          </cell>
          <cell r="F1927">
            <v>37677</v>
          </cell>
          <cell r="G1927">
            <v>0.19600000000000001</v>
          </cell>
          <cell r="H1927">
            <v>0.16</v>
          </cell>
          <cell r="I1927" t="str">
            <v>7          0</v>
          </cell>
          <cell r="J1927">
            <v>0</v>
          </cell>
          <cell r="K1927">
            <v>0</v>
          </cell>
          <cell r="L1927">
            <v>2003</v>
          </cell>
          <cell r="M1927" t="str">
            <v>No Trade</v>
          </cell>
          <cell r="N1927" t="str">
            <v>NG33</v>
          </cell>
          <cell r="O1927">
            <v>46</v>
          </cell>
          <cell r="P1927">
            <v>1</v>
          </cell>
        </row>
        <row r="1928">
          <cell r="A1928" t="str">
            <v>ON</v>
          </cell>
          <cell r="B1928">
            <v>3</v>
          </cell>
          <cell r="C1928">
            <v>3</v>
          </cell>
          <cell r="D1928" t="str">
            <v>P</v>
          </cell>
          <cell r="E1928">
            <v>4.8</v>
          </cell>
          <cell r="F1928">
            <v>37677</v>
          </cell>
          <cell r="G1928">
            <v>0</v>
          </cell>
          <cell r="H1928">
            <v>0</v>
          </cell>
          <cell r="I1928" t="str">
            <v>0          0</v>
          </cell>
          <cell r="J1928">
            <v>0</v>
          </cell>
          <cell r="K1928">
            <v>0</v>
          </cell>
          <cell r="L1928">
            <v>2003</v>
          </cell>
          <cell r="M1928" t="str">
            <v>No Trade</v>
          </cell>
          <cell r="N1928" t="str">
            <v/>
          </cell>
          <cell r="O1928" t="str">
            <v/>
          </cell>
          <cell r="P1928" t="str">
            <v/>
          </cell>
        </row>
        <row r="1929">
          <cell r="A1929" t="str">
            <v>ON</v>
          </cell>
          <cell r="B1929">
            <v>3</v>
          </cell>
          <cell r="C1929">
            <v>3</v>
          </cell>
          <cell r="D1929" t="str">
            <v>C</v>
          </cell>
          <cell r="E1929">
            <v>4.8499999999999996</v>
          </cell>
          <cell r="F1929">
            <v>37677</v>
          </cell>
          <cell r="G1929">
            <v>0.185</v>
          </cell>
          <cell r="H1929">
            <v>0.15</v>
          </cell>
          <cell r="I1929" t="str">
            <v>7          0</v>
          </cell>
          <cell r="J1929">
            <v>0</v>
          </cell>
          <cell r="K1929">
            <v>0</v>
          </cell>
          <cell r="L1929">
            <v>2003</v>
          </cell>
          <cell r="M1929" t="str">
            <v>No Trade</v>
          </cell>
          <cell r="N1929" t="str">
            <v>NG33</v>
          </cell>
          <cell r="O1929">
            <v>46</v>
          </cell>
          <cell r="P1929">
            <v>1</v>
          </cell>
        </row>
        <row r="1930">
          <cell r="A1930" t="str">
            <v>ON</v>
          </cell>
          <cell r="B1930">
            <v>3</v>
          </cell>
          <cell r="C1930">
            <v>3</v>
          </cell>
          <cell r="D1930" t="str">
            <v>C</v>
          </cell>
          <cell r="E1930">
            <v>4.9000000000000004</v>
          </cell>
          <cell r="F1930">
            <v>37677</v>
          </cell>
          <cell r="G1930">
            <v>0.17399999999999999</v>
          </cell>
          <cell r="H1930">
            <v>0.14000000000000001</v>
          </cell>
          <cell r="I1930" t="str">
            <v>8          0</v>
          </cell>
          <cell r="J1930">
            <v>0</v>
          </cell>
          <cell r="K1930">
            <v>0</v>
          </cell>
          <cell r="L1930">
            <v>2003</v>
          </cell>
          <cell r="M1930" t="str">
            <v>No Trade</v>
          </cell>
          <cell r="N1930" t="str">
            <v>NG33</v>
          </cell>
          <cell r="O1930">
            <v>46</v>
          </cell>
          <cell r="P1930">
            <v>1</v>
          </cell>
        </row>
        <row r="1931">
          <cell r="A1931" t="str">
            <v>ON</v>
          </cell>
          <cell r="B1931">
            <v>3</v>
          </cell>
          <cell r="C1931">
            <v>3</v>
          </cell>
          <cell r="D1931" t="str">
            <v>P</v>
          </cell>
          <cell r="E1931">
            <v>4.9000000000000004</v>
          </cell>
          <cell r="F1931">
            <v>37677</v>
          </cell>
          <cell r="G1931">
            <v>1.397</v>
          </cell>
          <cell r="H1931">
            <v>1.39</v>
          </cell>
          <cell r="I1931" t="str">
            <v>7          0</v>
          </cell>
          <cell r="J1931">
            <v>0</v>
          </cell>
          <cell r="K1931">
            <v>0</v>
          </cell>
          <cell r="L1931">
            <v>2003</v>
          </cell>
          <cell r="M1931">
            <v>4.2364227109826214</v>
          </cell>
          <cell r="N1931" t="str">
            <v>NG33</v>
          </cell>
          <cell r="O1931">
            <v>46</v>
          </cell>
          <cell r="P1931">
            <v>2</v>
          </cell>
        </row>
        <row r="1932">
          <cell r="A1932" t="str">
            <v>ON</v>
          </cell>
          <cell r="B1932">
            <v>3</v>
          </cell>
          <cell r="C1932">
            <v>3</v>
          </cell>
          <cell r="D1932" t="str">
            <v>C</v>
          </cell>
          <cell r="E1932">
            <v>4.95</v>
          </cell>
          <cell r="F1932">
            <v>37677</v>
          </cell>
          <cell r="G1932">
            <v>0.16500000000000001</v>
          </cell>
          <cell r="H1932">
            <v>0.14000000000000001</v>
          </cell>
          <cell r="I1932" t="str">
            <v>0          0</v>
          </cell>
          <cell r="J1932">
            <v>0</v>
          </cell>
          <cell r="K1932">
            <v>0</v>
          </cell>
          <cell r="L1932">
            <v>2003</v>
          </cell>
          <cell r="M1932" t="str">
            <v>No Trade</v>
          </cell>
          <cell r="N1932" t="str">
            <v>NG33</v>
          </cell>
          <cell r="O1932">
            <v>46</v>
          </cell>
          <cell r="P1932">
            <v>1</v>
          </cell>
        </row>
        <row r="1933">
          <cell r="A1933" t="str">
            <v>ON</v>
          </cell>
          <cell r="B1933">
            <v>3</v>
          </cell>
          <cell r="C1933">
            <v>3</v>
          </cell>
          <cell r="D1933" t="str">
            <v>C</v>
          </cell>
          <cell r="E1933">
            <v>5</v>
          </cell>
          <cell r="F1933">
            <v>37677</v>
          </cell>
          <cell r="G1933">
            <v>0.14799999999999999</v>
          </cell>
          <cell r="H1933">
            <v>0.12</v>
          </cell>
          <cell r="I1933" t="str">
            <v>5          1</v>
          </cell>
          <cell r="J1933">
            <v>0</v>
          </cell>
          <cell r="K1933">
            <v>0</v>
          </cell>
          <cell r="L1933">
            <v>2003</v>
          </cell>
          <cell r="M1933" t="str">
            <v>No Trade</v>
          </cell>
          <cell r="N1933" t="str">
            <v>NG33</v>
          </cell>
          <cell r="O1933">
            <v>46</v>
          </cell>
          <cell r="P1933">
            <v>1</v>
          </cell>
        </row>
        <row r="1934">
          <cell r="A1934" t="str">
            <v>ON</v>
          </cell>
          <cell r="B1934">
            <v>3</v>
          </cell>
          <cell r="C1934">
            <v>3</v>
          </cell>
          <cell r="D1934" t="str">
            <v>P</v>
          </cell>
          <cell r="E1934">
            <v>5</v>
          </cell>
          <cell r="F1934">
            <v>37677</v>
          </cell>
          <cell r="G1934">
            <v>0.88200000000000001</v>
          </cell>
          <cell r="H1934">
            <v>0.98</v>
          </cell>
          <cell r="I1934" t="str">
            <v>9          0</v>
          </cell>
          <cell r="J1934">
            <v>0</v>
          </cell>
          <cell r="K1934">
            <v>0</v>
          </cell>
          <cell r="L1934">
            <v>2003</v>
          </cell>
          <cell r="M1934">
            <v>3.6063505964313878</v>
          </cell>
          <cell r="N1934" t="str">
            <v>NG33</v>
          </cell>
          <cell r="O1934">
            <v>46</v>
          </cell>
          <cell r="P1934">
            <v>2</v>
          </cell>
        </row>
        <row r="1935">
          <cell r="A1935" t="str">
            <v>ON</v>
          </cell>
          <cell r="B1935">
            <v>3</v>
          </cell>
          <cell r="C1935">
            <v>3</v>
          </cell>
          <cell r="D1935" t="str">
            <v>C</v>
          </cell>
          <cell r="E1935">
            <v>5.05</v>
          </cell>
          <cell r="F1935">
            <v>37677</v>
          </cell>
          <cell r="G1935">
            <v>0.14699999999999999</v>
          </cell>
          <cell r="H1935">
            <v>0.12</v>
          </cell>
          <cell r="I1935" t="str">
            <v>4          0</v>
          </cell>
          <cell r="J1935">
            <v>0</v>
          </cell>
          <cell r="K1935">
            <v>0</v>
          </cell>
          <cell r="L1935">
            <v>2003</v>
          </cell>
          <cell r="M1935" t="str">
            <v>No Trade</v>
          </cell>
          <cell r="N1935" t="str">
            <v>NG33</v>
          </cell>
          <cell r="O1935">
            <v>46</v>
          </cell>
          <cell r="P1935">
            <v>1</v>
          </cell>
        </row>
        <row r="1936">
          <cell r="A1936" t="str">
            <v>ON</v>
          </cell>
          <cell r="B1936">
            <v>3</v>
          </cell>
          <cell r="C1936">
            <v>3</v>
          </cell>
          <cell r="D1936" t="str">
            <v>P</v>
          </cell>
          <cell r="E1936">
            <v>5.05</v>
          </cell>
          <cell r="F1936">
            <v>37677</v>
          </cell>
          <cell r="G1936">
            <v>0</v>
          </cell>
          <cell r="H1936">
            <v>0</v>
          </cell>
          <cell r="I1936" t="str">
            <v>0          0</v>
          </cell>
          <cell r="J1936">
            <v>0</v>
          </cell>
          <cell r="K1936">
            <v>0</v>
          </cell>
          <cell r="L1936">
            <v>2003</v>
          </cell>
          <cell r="M1936" t="str">
            <v>No Trade</v>
          </cell>
          <cell r="N1936" t="str">
            <v/>
          </cell>
          <cell r="O1936" t="str">
            <v/>
          </cell>
          <cell r="P1936" t="str">
            <v/>
          </cell>
        </row>
        <row r="1937">
          <cell r="A1937" t="str">
            <v>ON</v>
          </cell>
          <cell r="B1937">
            <v>3</v>
          </cell>
          <cell r="C1937">
            <v>3</v>
          </cell>
          <cell r="D1937" t="str">
            <v>C</v>
          </cell>
          <cell r="E1937">
            <v>5.0999999999999996</v>
          </cell>
          <cell r="F1937">
            <v>37677</v>
          </cell>
          <cell r="G1937">
            <v>0.13800000000000001</v>
          </cell>
          <cell r="H1937">
            <v>0.11</v>
          </cell>
          <cell r="I1937" t="str">
            <v>7          0</v>
          </cell>
          <cell r="J1937">
            <v>0</v>
          </cell>
          <cell r="K1937">
            <v>0</v>
          </cell>
          <cell r="L1937">
            <v>2003</v>
          </cell>
          <cell r="M1937" t="str">
            <v>No Trade</v>
          </cell>
          <cell r="N1937" t="str">
            <v>NG33</v>
          </cell>
          <cell r="O1937">
            <v>46</v>
          </cell>
          <cell r="P1937">
            <v>1</v>
          </cell>
        </row>
        <row r="1938">
          <cell r="A1938" t="str">
            <v>ON</v>
          </cell>
          <cell r="B1938">
            <v>3</v>
          </cell>
          <cell r="C1938">
            <v>3</v>
          </cell>
          <cell r="D1938" t="str">
            <v>P</v>
          </cell>
          <cell r="E1938">
            <v>5.0999999999999996</v>
          </cell>
          <cell r="F1938">
            <v>37677</v>
          </cell>
          <cell r="G1938">
            <v>0</v>
          </cell>
          <cell r="H1938">
            <v>0</v>
          </cell>
          <cell r="I1938" t="str">
            <v>0          0</v>
          </cell>
          <cell r="J1938">
            <v>0</v>
          </cell>
          <cell r="K1938">
            <v>0</v>
          </cell>
          <cell r="L1938">
            <v>2003</v>
          </cell>
          <cell r="M1938" t="str">
            <v>No Trade</v>
          </cell>
          <cell r="N1938" t="str">
            <v/>
          </cell>
          <cell r="O1938" t="str">
            <v/>
          </cell>
          <cell r="P1938" t="str">
            <v/>
          </cell>
        </row>
        <row r="1939">
          <cell r="A1939" t="str">
            <v>ON</v>
          </cell>
          <cell r="B1939">
            <v>3</v>
          </cell>
          <cell r="C1939">
            <v>3</v>
          </cell>
          <cell r="D1939" t="str">
            <v>C</v>
          </cell>
          <cell r="E1939">
            <v>5.15</v>
          </cell>
          <cell r="F1939">
            <v>37677</v>
          </cell>
          <cell r="G1939">
            <v>0.13100000000000001</v>
          </cell>
          <cell r="H1939">
            <v>0.11</v>
          </cell>
          <cell r="I1939" t="str">
            <v>1          0</v>
          </cell>
          <cell r="J1939">
            <v>0</v>
          </cell>
          <cell r="K1939">
            <v>0</v>
          </cell>
          <cell r="L1939">
            <v>2003</v>
          </cell>
          <cell r="M1939" t="str">
            <v>No Trade</v>
          </cell>
          <cell r="N1939" t="str">
            <v>NG33</v>
          </cell>
          <cell r="O1939">
            <v>46</v>
          </cell>
          <cell r="P1939">
            <v>1</v>
          </cell>
        </row>
        <row r="1940">
          <cell r="A1940" t="str">
            <v>ON</v>
          </cell>
          <cell r="B1940">
            <v>3</v>
          </cell>
          <cell r="C1940">
            <v>3</v>
          </cell>
          <cell r="D1940" t="str">
            <v>C</v>
          </cell>
          <cell r="E1940">
            <v>5.2</v>
          </cell>
          <cell r="F1940">
            <v>37677</v>
          </cell>
          <cell r="G1940">
            <v>0.123</v>
          </cell>
          <cell r="H1940">
            <v>0.1</v>
          </cell>
          <cell r="I1940" t="str">
            <v>5          0</v>
          </cell>
          <cell r="J1940">
            <v>0</v>
          </cell>
          <cell r="K1940">
            <v>0</v>
          </cell>
          <cell r="L1940">
            <v>2003</v>
          </cell>
          <cell r="M1940" t="str">
            <v>No Trade</v>
          </cell>
          <cell r="N1940" t="str">
            <v>NG33</v>
          </cell>
          <cell r="O1940">
            <v>46</v>
          </cell>
          <cell r="P1940">
            <v>1</v>
          </cell>
        </row>
        <row r="1941">
          <cell r="A1941" t="str">
            <v>ON</v>
          </cell>
          <cell r="B1941">
            <v>3</v>
          </cell>
          <cell r="C1941">
            <v>3</v>
          </cell>
          <cell r="D1941" t="str">
            <v>C</v>
          </cell>
          <cell r="E1941">
            <v>5.25</v>
          </cell>
          <cell r="F1941">
            <v>37677</v>
          </cell>
          <cell r="G1941">
            <v>0.11700000000000001</v>
          </cell>
          <cell r="H1941">
            <v>0.09</v>
          </cell>
          <cell r="I1941" t="str">
            <v>9          0</v>
          </cell>
          <cell r="J1941">
            <v>0</v>
          </cell>
          <cell r="K1941">
            <v>0</v>
          </cell>
          <cell r="L1941">
            <v>2003</v>
          </cell>
          <cell r="M1941" t="str">
            <v>No Trade</v>
          </cell>
          <cell r="N1941" t="str">
            <v>NG33</v>
          </cell>
          <cell r="O1941">
            <v>46</v>
          </cell>
          <cell r="P1941">
            <v>1</v>
          </cell>
        </row>
        <row r="1942">
          <cell r="A1942" t="str">
            <v>ON</v>
          </cell>
          <cell r="B1942">
            <v>3</v>
          </cell>
          <cell r="C1942">
            <v>3</v>
          </cell>
          <cell r="D1942" t="str">
            <v>C</v>
          </cell>
          <cell r="E1942">
            <v>5.3</v>
          </cell>
          <cell r="F1942">
            <v>37677</v>
          </cell>
          <cell r="G1942">
            <v>0.11</v>
          </cell>
          <cell r="H1942">
            <v>0.09</v>
          </cell>
          <cell r="I1942" t="str">
            <v>3          0</v>
          </cell>
          <cell r="J1942">
            <v>0</v>
          </cell>
          <cell r="K1942">
            <v>0</v>
          </cell>
          <cell r="L1942">
            <v>2003</v>
          </cell>
          <cell r="M1942" t="str">
            <v>No Trade</v>
          </cell>
          <cell r="N1942" t="str">
            <v>NG33</v>
          </cell>
          <cell r="O1942">
            <v>46</v>
          </cell>
          <cell r="P1942">
            <v>1</v>
          </cell>
        </row>
        <row r="1943">
          <cell r="A1943" t="str">
            <v>ON</v>
          </cell>
          <cell r="B1943">
            <v>3</v>
          </cell>
          <cell r="C1943">
            <v>3</v>
          </cell>
          <cell r="D1943" t="str">
            <v>P</v>
          </cell>
          <cell r="E1943">
            <v>5.3</v>
          </cell>
          <cell r="F1943">
            <v>37677</v>
          </cell>
          <cell r="G1943">
            <v>0</v>
          </cell>
          <cell r="H1943">
            <v>0</v>
          </cell>
          <cell r="I1943" t="str">
            <v>0          0</v>
          </cell>
          <cell r="J1943">
            <v>0</v>
          </cell>
          <cell r="K1943">
            <v>0</v>
          </cell>
          <cell r="L1943">
            <v>2003</v>
          </cell>
          <cell r="M1943" t="str">
            <v>No Trade</v>
          </cell>
          <cell r="N1943" t="str">
            <v/>
          </cell>
          <cell r="O1943" t="str">
            <v/>
          </cell>
          <cell r="P1943" t="str">
            <v/>
          </cell>
        </row>
        <row r="1944">
          <cell r="A1944" t="str">
            <v>ON</v>
          </cell>
          <cell r="B1944">
            <v>3</v>
          </cell>
          <cell r="C1944">
            <v>3</v>
          </cell>
          <cell r="D1944" t="str">
            <v>C</v>
          </cell>
          <cell r="E1944">
            <v>5.35</v>
          </cell>
          <cell r="F1944">
            <v>37677</v>
          </cell>
          <cell r="G1944">
            <v>0.104</v>
          </cell>
          <cell r="H1944">
            <v>0.08</v>
          </cell>
          <cell r="I1944" t="str">
            <v>8          0</v>
          </cell>
          <cell r="J1944">
            <v>0</v>
          </cell>
          <cell r="K1944">
            <v>0</v>
          </cell>
          <cell r="L1944">
            <v>2003</v>
          </cell>
          <cell r="M1944" t="str">
            <v>No Trade</v>
          </cell>
          <cell r="N1944" t="str">
            <v>NG33</v>
          </cell>
          <cell r="O1944">
            <v>46</v>
          </cell>
          <cell r="P1944">
            <v>1</v>
          </cell>
        </row>
        <row r="1945">
          <cell r="A1945" t="str">
            <v>ON</v>
          </cell>
          <cell r="B1945">
            <v>3</v>
          </cell>
          <cell r="C1945">
            <v>3</v>
          </cell>
          <cell r="D1945" t="str">
            <v>P</v>
          </cell>
          <cell r="E1945">
            <v>5.35</v>
          </cell>
          <cell r="F1945">
            <v>37677</v>
          </cell>
          <cell r="G1945">
            <v>0</v>
          </cell>
          <cell r="H1945">
            <v>0</v>
          </cell>
          <cell r="I1945" t="str">
            <v>0          0</v>
          </cell>
          <cell r="J1945">
            <v>0</v>
          </cell>
          <cell r="K1945">
            <v>0</v>
          </cell>
          <cell r="L1945">
            <v>2003</v>
          </cell>
          <cell r="M1945" t="str">
            <v>No Trade</v>
          </cell>
          <cell r="N1945" t="str">
            <v/>
          </cell>
          <cell r="O1945" t="str">
            <v/>
          </cell>
          <cell r="P1945" t="str">
            <v/>
          </cell>
        </row>
        <row r="1946">
          <cell r="A1946" t="str">
            <v>ON</v>
          </cell>
          <cell r="B1946">
            <v>3</v>
          </cell>
          <cell r="C1946">
            <v>3</v>
          </cell>
          <cell r="D1946" t="str">
            <v>C</v>
          </cell>
          <cell r="E1946">
            <v>5.4</v>
          </cell>
          <cell r="F1946">
            <v>37677</v>
          </cell>
          <cell r="G1946">
            <v>9.9000000000000005E-2</v>
          </cell>
          <cell r="H1946">
            <v>0.08</v>
          </cell>
          <cell r="I1946" t="str">
            <v>3          0</v>
          </cell>
          <cell r="J1946">
            <v>0</v>
          </cell>
          <cell r="K1946">
            <v>0</v>
          </cell>
          <cell r="L1946">
            <v>2003</v>
          </cell>
          <cell r="M1946" t="str">
            <v>No Trade</v>
          </cell>
          <cell r="N1946" t="str">
            <v>NG33</v>
          </cell>
          <cell r="O1946">
            <v>46</v>
          </cell>
          <cell r="P1946">
            <v>1</v>
          </cell>
        </row>
        <row r="1947">
          <cell r="A1947" t="str">
            <v>ON</v>
          </cell>
          <cell r="B1947">
            <v>3</v>
          </cell>
          <cell r="C1947">
            <v>3</v>
          </cell>
          <cell r="D1947" t="str">
            <v>P</v>
          </cell>
          <cell r="E1947">
            <v>5.4</v>
          </cell>
          <cell r="F1947">
            <v>37677</v>
          </cell>
          <cell r="G1947">
            <v>0</v>
          </cell>
          <cell r="H1947">
            <v>0</v>
          </cell>
          <cell r="I1947" t="str">
            <v>0          0</v>
          </cell>
          <cell r="J1947">
            <v>0</v>
          </cell>
          <cell r="K1947">
            <v>0</v>
          </cell>
          <cell r="L1947">
            <v>2003</v>
          </cell>
          <cell r="M1947" t="str">
            <v>No Trade</v>
          </cell>
          <cell r="N1947" t="str">
            <v/>
          </cell>
          <cell r="O1947" t="str">
            <v/>
          </cell>
          <cell r="P1947" t="str">
            <v/>
          </cell>
        </row>
        <row r="1948">
          <cell r="A1948" t="str">
            <v>ON</v>
          </cell>
          <cell r="B1948">
            <v>3</v>
          </cell>
          <cell r="C1948">
            <v>3</v>
          </cell>
          <cell r="D1948" t="str">
            <v>C</v>
          </cell>
          <cell r="E1948">
            <v>5.45</v>
          </cell>
          <cell r="F1948">
            <v>37677</v>
          </cell>
          <cell r="G1948">
            <v>0</v>
          </cell>
          <cell r="H1948">
            <v>0</v>
          </cell>
          <cell r="I1948" t="str">
            <v>0          0</v>
          </cell>
          <cell r="J1948">
            <v>0</v>
          </cell>
          <cell r="K1948">
            <v>0</v>
          </cell>
          <cell r="L1948">
            <v>2003</v>
          </cell>
          <cell r="M1948" t="str">
            <v>No Trade</v>
          </cell>
          <cell r="N1948" t="str">
            <v/>
          </cell>
          <cell r="O1948" t="str">
            <v/>
          </cell>
          <cell r="P1948" t="str">
            <v/>
          </cell>
        </row>
        <row r="1949">
          <cell r="A1949" t="str">
            <v>ON</v>
          </cell>
          <cell r="B1949">
            <v>3</v>
          </cell>
          <cell r="C1949">
            <v>3</v>
          </cell>
          <cell r="D1949" t="str">
            <v>C</v>
          </cell>
          <cell r="E1949">
            <v>5.5</v>
          </cell>
          <cell r="F1949">
            <v>37677</v>
          </cell>
          <cell r="G1949">
            <v>8.7999999999999995E-2</v>
          </cell>
          <cell r="H1949">
            <v>7.0000000000000007E-2</v>
          </cell>
          <cell r="I1949" t="str">
            <v>5         10</v>
          </cell>
          <cell r="J1949">
            <v>7.4999999999999997E-2</v>
          </cell>
          <cell r="K1949">
            <v>7.3999999999999996E-2</v>
          </cell>
          <cell r="L1949">
            <v>2003</v>
          </cell>
          <cell r="M1949" t="str">
            <v>No Trade</v>
          </cell>
          <cell r="N1949" t="str">
            <v>NG33</v>
          </cell>
          <cell r="O1949">
            <v>46</v>
          </cell>
          <cell r="P1949">
            <v>1</v>
          </cell>
        </row>
        <row r="1950">
          <cell r="A1950" t="str">
            <v>ON</v>
          </cell>
          <cell r="B1950">
            <v>3</v>
          </cell>
          <cell r="C1950">
            <v>3</v>
          </cell>
          <cell r="D1950" t="str">
            <v>P</v>
          </cell>
          <cell r="E1950">
            <v>5.5</v>
          </cell>
          <cell r="F1950">
            <v>37677</v>
          </cell>
          <cell r="G1950">
            <v>0</v>
          </cell>
          <cell r="H1950">
            <v>0</v>
          </cell>
          <cell r="I1950" t="str">
            <v>0          0</v>
          </cell>
          <cell r="J1950">
            <v>0</v>
          </cell>
          <cell r="K1950">
            <v>0</v>
          </cell>
          <cell r="L1950">
            <v>2003</v>
          </cell>
          <cell r="M1950" t="str">
            <v>No Trade</v>
          </cell>
          <cell r="N1950" t="str">
            <v/>
          </cell>
          <cell r="O1950" t="str">
            <v/>
          </cell>
          <cell r="P1950" t="str">
            <v/>
          </cell>
        </row>
        <row r="1951">
          <cell r="A1951" t="str">
            <v>ON</v>
          </cell>
          <cell r="B1951">
            <v>3</v>
          </cell>
          <cell r="C1951">
            <v>3</v>
          </cell>
          <cell r="D1951" t="str">
            <v>C</v>
          </cell>
          <cell r="E1951">
            <v>5.55</v>
          </cell>
          <cell r="F1951">
            <v>37677</v>
          </cell>
          <cell r="G1951">
            <v>8.4000000000000005E-2</v>
          </cell>
          <cell r="H1951">
            <v>7.0000000000000007E-2</v>
          </cell>
          <cell r="I1951" t="str">
            <v>1          0</v>
          </cell>
          <cell r="J1951">
            <v>0</v>
          </cell>
          <cell r="K1951">
            <v>0</v>
          </cell>
          <cell r="L1951">
            <v>2003</v>
          </cell>
          <cell r="M1951" t="str">
            <v>No Trade</v>
          </cell>
          <cell r="N1951" t="str">
            <v>NG33</v>
          </cell>
          <cell r="O1951">
            <v>46</v>
          </cell>
          <cell r="P1951">
            <v>1</v>
          </cell>
        </row>
        <row r="1952">
          <cell r="A1952" t="str">
            <v>ON</v>
          </cell>
          <cell r="B1952">
            <v>3</v>
          </cell>
          <cell r="C1952">
            <v>3</v>
          </cell>
          <cell r="D1952" t="str">
            <v>P</v>
          </cell>
          <cell r="E1952">
            <v>5.55</v>
          </cell>
          <cell r="F1952">
            <v>37677</v>
          </cell>
          <cell r="G1952">
            <v>0</v>
          </cell>
          <cell r="H1952">
            <v>0</v>
          </cell>
          <cell r="I1952" t="str">
            <v>0          0</v>
          </cell>
          <cell r="J1952">
            <v>0</v>
          </cell>
          <cell r="K1952">
            <v>0</v>
          </cell>
          <cell r="L1952">
            <v>2003</v>
          </cell>
          <cell r="M1952" t="str">
            <v>No Trade</v>
          </cell>
          <cell r="N1952" t="str">
            <v/>
          </cell>
          <cell r="O1952" t="str">
            <v/>
          </cell>
          <cell r="P1952" t="str">
            <v/>
          </cell>
        </row>
        <row r="1953">
          <cell r="A1953" t="str">
            <v>ON</v>
          </cell>
          <cell r="B1953">
            <v>3</v>
          </cell>
          <cell r="C1953">
            <v>3</v>
          </cell>
          <cell r="D1953" t="str">
            <v>C</v>
          </cell>
          <cell r="E1953">
            <v>5.6</v>
          </cell>
          <cell r="F1953">
            <v>37677</v>
          </cell>
          <cell r="G1953">
            <v>7.9000000000000001E-2</v>
          </cell>
          <cell r="H1953">
            <v>0.06</v>
          </cell>
          <cell r="I1953" t="str">
            <v>7          4</v>
          </cell>
          <cell r="J1953">
            <v>7.4999999999999997E-2</v>
          </cell>
          <cell r="K1953">
            <v>7.4999999999999997E-2</v>
          </cell>
          <cell r="L1953">
            <v>2003</v>
          </cell>
          <cell r="M1953" t="str">
            <v>No Trade</v>
          </cell>
          <cell r="N1953" t="str">
            <v>NG33</v>
          </cell>
          <cell r="O1953">
            <v>46</v>
          </cell>
          <cell r="P1953">
            <v>1</v>
          </cell>
        </row>
        <row r="1954">
          <cell r="A1954" t="str">
            <v>ON</v>
          </cell>
          <cell r="B1954">
            <v>3</v>
          </cell>
          <cell r="C1954">
            <v>3</v>
          </cell>
          <cell r="D1954" t="str">
            <v>C</v>
          </cell>
          <cell r="E1954">
            <v>5.65</v>
          </cell>
          <cell r="F1954">
            <v>37677</v>
          </cell>
          <cell r="G1954">
            <v>7.4999999999999997E-2</v>
          </cell>
          <cell r="H1954">
            <v>0.06</v>
          </cell>
          <cell r="I1954" t="str">
            <v>4          0</v>
          </cell>
          <cell r="J1954">
            <v>0</v>
          </cell>
          <cell r="K1954">
            <v>0</v>
          </cell>
          <cell r="L1954">
            <v>2003</v>
          </cell>
          <cell r="M1954" t="str">
            <v>No Trade</v>
          </cell>
          <cell r="N1954" t="str">
            <v>NG33</v>
          </cell>
          <cell r="O1954">
            <v>46</v>
          </cell>
          <cell r="P1954">
            <v>1</v>
          </cell>
        </row>
        <row r="1955">
          <cell r="A1955" t="str">
            <v>ON</v>
          </cell>
          <cell r="B1955">
            <v>3</v>
          </cell>
          <cell r="C1955">
            <v>3</v>
          </cell>
          <cell r="D1955" t="str">
            <v>P</v>
          </cell>
          <cell r="E1955">
            <v>5.65</v>
          </cell>
          <cell r="F1955">
            <v>37677</v>
          </cell>
          <cell r="G1955">
            <v>0</v>
          </cell>
          <cell r="H1955">
            <v>0</v>
          </cell>
          <cell r="I1955" t="str">
            <v>0          0</v>
          </cell>
          <cell r="J1955">
            <v>0</v>
          </cell>
          <cell r="K1955">
            <v>0</v>
          </cell>
          <cell r="L1955">
            <v>2003</v>
          </cell>
          <cell r="M1955" t="str">
            <v>No Trade</v>
          </cell>
          <cell r="N1955" t="str">
            <v/>
          </cell>
          <cell r="O1955" t="str">
            <v/>
          </cell>
          <cell r="P1955" t="str">
            <v/>
          </cell>
        </row>
        <row r="1956">
          <cell r="A1956" t="str">
            <v>ON</v>
          </cell>
          <cell r="B1956">
            <v>3</v>
          </cell>
          <cell r="C1956">
            <v>3</v>
          </cell>
          <cell r="D1956" t="str">
            <v>C</v>
          </cell>
          <cell r="E1956">
            <v>5.7</v>
          </cell>
          <cell r="F1956">
            <v>37677</v>
          </cell>
          <cell r="G1956">
            <v>7.0999999999999994E-2</v>
          </cell>
          <cell r="H1956">
            <v>0.06</v>
          </cell>
          <cell r="I1956" t="str">
            <v>1          0</v>
          </cell>
          <cell r="J1956">
            <v>0</v>
          </cell>
          <cell r="K1956">
            <v>0</v>
          </cell>
          <cell r="L1956">
            <v>2003</v>
          </cell>
          <cell r="M1956" t="str">
            <v>No Trade</v>
          </cell>
          <cell r="N1956" t="str">
            <v>NG33</v>
          </cell>
          <cell r="O1956">
            <v>46</v>
          </cell>
          <cell r="P1956">
            <v>1</v>
          </cell>
        </row>
        <row r="1957">
          <cell r="A1957" t="str">
            <v>ON</v>
          </cell>
          <cell r="B1957">
            <v>3</v>
          </cell>
          <cell r="C1957">
            <v>3</v>
          </cell>
          <cell r="D1957" t="str">
            <v>P</v>
          </cell>
          <cell r="E1957">
            <v>5.7</v>
          </cell>
          <cell r="F1957">
            <v>37677</v>
          </cell>
          <cell r="G1957">
            <v>0</v>
          </cell>
          <cell r="H1957">
            <v>0</v>
          </cell>
          <cell r="I1957" t="str">
            <v>0          0</v>
          </cell>
          <cell r="J1957">
            <v>0</v>
          </cell>
          <cell r="K1957">
            <v>0</v>
          </cell>
          <cell r="L1957">
            <v>2003</v>
          </cell>
          <cell r="M1957" t="str">
            <v>No Trade</v>
          </cell>
          <cell r="N1957" t="str">
            <v/>
          </cell>
          <cell r="O1957" t="str">
            <v/>
          </cell>
          <cell r="P1957" t="str">
            <v/>
          </cell>
        </row>
        <row r="1958">
          <cell r="A1958" t="str">
            <v>ON</v>
          </cell>
          <cell r="B1958">
            <v>3</v>
          </cell>
          <cell r="C1958">
            <v>3</v>
          </cell>
          <cell r="D1958" t="str">
            <v>C</v>
          </cell>
          <cell r="E1958">
            <v>5.75</v>
          </cell>
          <cell r="F1958">
            <v>37677</v>
          </cell>
          <cell r="G1958">
            <v>6.8000000000000005E-2</v>
          </cell>
          <cell r="H1958">
            <v>0.05</v>
          </cell>
          <cell r="I1958" t="str">
            <v>8          0</v>
          </cell>
          <cell r="J1958">
            <v>0</v>
          </cell>
          <cell r="K1958">
            <v>0</v>
          </cell>
          <cell r="L1958">
            <v>2003</v>
          </cell>
          <cell r="M1958" t="str">
            <v>No Trade</v>
          </cell>
          <cell r="N1958" t="str">
            <v>NG33</v>
          </cell>
          <cell r="O1958">
            <v>46</v>
          </cell>
          <cell r="P1958">
            <v>1</v>
          </cell>
        </row>
        <row r="1959">
          <cell r="A1959" t="str">
            <v>ON</v>
          </cell>
          <cell r="B1959">
            <v>3</v>
          </cell>
          <cell r="C1959">
            <v>3</v>
          </cell>
          <cell r="D1959" t="str">
            <v>C</v>
          </cell>
          <cell r="E1959">
            <v>5.8</v>
          </cell>
          <cell r="F1959">
            <v>37677</v>
          </cell>
          <cell r="G1959">
            <v>6.4000000000000001E-2</v>
          </cell>
          <cell r="H1959">
            <v>0.05</v>
          </cell>
          <cell r="I1959" t="str">
            <v>5          0</v>
          </cell>
          <cell r="J1959">
            <v>0</v>
          </cell>
          <cell r="K1959">
            <v>0</v>
          </cell>
          <cell r="L1959">
            <v>2003</v>
          </cell>
          <cell r="M1959" t="str">
            <v>No Trade</v>
          </cell>
          <cell r="N1959" t="str">
            <v>NG33</v>
          </cell>
          <cell r="O1959">
            <v>46</v>
          </cell>
          <cell r="P1959">
            <v>1</v>
          </cell>
        </row>
        <row r="1960">
          <cell r="A1960" t="str">
            <v>ON</v>
          </cell>
          <cell r="B1960">
            <v>3</v>
          </cell>
          <cell r="C1960">
            <v>3</v>
          </cell>
          <cell r="D1960" t="str">
            <v>P</v>
          </cell>
          <cell r="E1960">
            <v>5.8</v>
          </cell>
          <cell r="F1960">
            <v>37677</v>
          </cell>
          <cell r="G1960">
            <v>0</v>
          </cell>
          <cell r="H1960">
            <v>0</v>
          </cell>
          <cell r="I1960" t="str">
            <v>0          0</v>
          </cell>
          <cell r="J1960">
            <v>0</v>
          </cell>
          <cell r="K1960">
            <v>0</v>
          </cell>
          <cell r="L1960">
            <v>2003</v>
          </cell>
          <cell r="M1960" t="str">
            <v>No Trade</v>
          </cell>
          <cell r="N1960" t="str">
            <v/>
          </cell>
          <cell r="O1960" t="str">
            <v/>
          </cell>
          <cell r="P1960" t="str">
            <v/>
          </cell>
        </row>
        <row r="1961">
          <cell r="A1961" t="str">
            <v>ON</v>
          </cell>
          <cell r="B1961">
            <v>3</v>
          </cell>
          <cell r="C1961">
            <v>3</v>
          </cell>
          <cell r="D1961" t="str">
            <v>C</v>
          </cell>
          <cell r="E1961">
            <v>5.85</v>
          </cell>
          <cell r="F1961">
            <v>37677</v>
          </cell>
          <cell r="G1961">
            <v>6.0999999999999999E-2</v>
          </cell>
          <cell r="H1961">
            <v>0.05</v>
          </cell>
          <cell r="I1961" t="str">
            <v>2          0</v>
          </cell>
          <cell r="J1961">
            <v>0</v>
          </cell>
          <cell r="K1961">
            <v>0</v>
          </cell>
          <cell r="L1961">
            <v>2003</v>
          </cell>
          <cell r="M1961" t="str">
            <v>No Trade</v>
          </cell>
          <cell r="N1961" t="str">
            <v>NG33</v>
          </cell>
          <cell r="O1961">
            <v>46</v>
          </cell>
          <cell r="P1961">
            <v>1</v>
          </cell>
        </row>
        <row r="1962">
          <cell r="A1962" t="str">
            <v>ON</v>
          </cell>
          <cell r="B1962">
            <v>3</v>
          </cell>
          <cell r="C1962">
            <v>3</v>
          </cell>
          <cell r="D1962" t="str">
            <v>C</v>
          </cell>
          <cell r="E1962">
            <v>5.9</v>
          </cell>
          <cell r="F1962">
            <v>37677</v>
          </cell>
          <cell r="G1962">
            <v>5.8000000000000003E-2</v>
          </cell>
          <cell r="H1962">
            <v>0.05</v>
          </cell>
          <cell r="I1962" t="str">
            <v>0          0</v>
          </cell>
          <cell r="J1962">
            <v>0</v>
          </cell>
          <cell r="K1962">
            <v>0</v>
          </cell>
          <cell r="L1962">
            <v>2003</v>
          </cell>
          <cell r="M1962" t="str">
            <v>No Trade</v>
          </cell>
          <cell r="N1962" t="str">
            <v>NG33</v>
          </cell>
          <cell r="O1962">
            <v>46</v>
          </cell>
          <cell r="P1962">
            <v>1</v>
          </cell>
        </row>
        <row r="1963">
          <cell r="A1963" t="str">
            <v>ON</v>
          </cell>
          <cell r="B1963">
            <v>3</v>
          </cell>
          <cell r="C1963">
            <v>3</v>
          </cell>
          <cell r="D1963" t="str">
            <v>P</v>
          </cell>
          <cell r="E1963">
            <v>5.9</v>
          </cell>
          <cell r="F1963">
            <v>37677</v>
          </cell>
          <cell r="G1963">
            <v>0</v>
          </cell>
          <cell r="H1963">
            <v>0</v>
          </cell>
          <cell r="I1963" t="str">
            <v>0          0</v>
          </cell>
          <cell r="J1963">
            <v>0</v>
          </cell>
          <cell r="K1963">
            <v>0</v>
          </cell>
          <cell r="L1963">
            <v>2003</v>
          </cell>
          <cell r="M1963" t="str">
            <v>No Trade</v>
          </cell>
          <cell r="N1963" t="str">
            <v/>
          </cell>
          <cell r="O1963" t="str">
            <v/>
          </cell>
          <cell r="P1963" t="str">
            <v/>
          </cell>
        </row>
        <row r="1964">
          <cell r="A1964" t="str">
            <v>ON</v>
          </cell>
          <cell r="B1964">
            <v>3</v>
          </cell>
          <cell r="C1964">
            <v>3</v>
          </cell>
          <cell r="D1964" t="str">
            <v>C</v>
          </cell>
          <cell r="E1964">
            <v>6</v>
          </cell>
          <cell r="F1964">
            <v>37677</v>
          </cell>
          <cell r="G1964">
            <v>5.3999999999999999E-2</v>
          </cell>
          <cell r="H1964">
            <v>0.04</v>
          </cell>
          <cell r="I1964" t="str">
            <v>5      1,904</v>
          </cell>
          <cell r="J1964">
            <v>4.5999999999999999E-2</v>
          </cell>
          <cell r="K1964">
            <v>4.4999999999999998E-2</v>
          </cell>
          <cell r="L1964">
            <v>2003</v>
          </cell>
          <cell r="M1964" t="str">
            <v>No Trade</v>
          </cell>
          <cell r="N1964" t="str">
            <v>NG33</v>
          </cell>
          <cell r="O1964">
            <v>46</v>
          </cell>
          <cell r="P1964">
            <v>1</v>
          </cell>
        </row>
        <row r="1965">
          <cell r="A1965" t="str">
            <v>ON</v>
          </cell>
          <cell r="B1965">
            <v>3</v>
          </cell>
          <cell r="C1965">
            <v>3</v>
          </cell>
          <cell r="D1965" t="str">
            <v>P</v>
          </cell>
          <cell r="E1965">
            <v>6</v>
          </cell>
          <cell r="F1965">
            <v>37677</v>
          </cell>
          <cell r="G1965">
            <v>0</v>
          </cell>
          <cell r="H1965">
            <v>0</v>
          </cell>
          <cell r="I1965" t="str">
            <v>0          0</v>
          </cell>
          <cell r="J1965">
            <v>0</v>
          </cell>
          <cell r="K1965">
            <v>0</v>
          </cell>
          <cell r="L1965">
            <v>2003</v>
          </cell>
          <cell r="M1965" t="str">
            <v>No Trade</v>
          </cell>
          <cell r="N1965" t="str">
            <v/>
          </cell>
          <cell r="O1965" t="str">
            <v/>
          </cell>
          <cell r="P1965" t="str">
            <v/>
          </cell>
        </row>
        <row r="1966">
          <cell r="A1966" t="str">
            <v>ON</v>
          </cell>
          <cell r="B1966">
            <v>3</v>
          </cell>
          <cell r="C1966">
            <v>3</v>
          </cell>
          <cell r="D1966" t="str">
            <v>C</v>
          </cell>
          <cell r="E1966">
            <v>6.05</v>
          </cell>
          <cell r="F1966">
            <v>37677</v>
          </cell>
          <cell r="G1966">
            <v>0.05</v>
          </cell>
          <cell r="H1966">
            <v>0.04</v>
          </cell>
          <cell r="I1966" t="str">
            <v>3          0</v>
          </cell>
          <cell r="J1966">
            <v>0</v>
          </cell>
          <cell r="K1966">
            <v>0</v>
          </cell>
          <cell r="L1966">
            <v>2003</v>
          </cell>
          <cell r="M1966" t="str">
            <v>No Trade</v>
          </cell>
          <cell r="N1966" t="str">
            <v>NG33</v>
          </cell>
          <cell r="O1966">
            <v>46</v>
          </cell>
          <cell r="P1966">
            <v>1</v>
          </cell>
        </row>
        <row r="1967">
          <cell r="A1967" t="str">
            <v>ON</v>
          </cell>
          <cell r="B1967">
            <v>3</v>
          </cell>
          <cell r="C1967">
            <v>3</v>
          </cell>
          <cell r="D1967" t="str">
            <v>C</v>
          </cell>
          <cell r="E1967">
            <v>6.1</v>
          </cell>
          <cell r="F1967">
            <v>37677</v>
          </cell>
          <cell r="G1967">
            <v>4.8000000000000001E-2</v>
          </cell>
          <cell r="H1967">
            <v>0.04</v>
          </cell>
          <cell r="I1967" t="str">
            <v>1          0</v>
          </cell>
          <cell r="J1967">
            <v>0</v>
          </cell>
          <cell r="K1967">
            <v>0</v>
          </cell>
          <cell r="L1967">
            <v>2003</v>
          </cell>
          <cell r="M1967" t="str">
            <v>No Trade</v>
          </cell>
          <cell r="N1967" t="str">
            <v>NG33</v>
          </cell>
          <cell r="O1967">
            <v>46</v>
          </cell>
          <cell r="P1967">
            <v>1</v>
          </cell>
        </row>
        <row r="1968">
          <cell r="A1968" t="str">
            <v>ON</v>
          </cell>
          <cell r="B1968">
            <v>3</v>
          </cell>
          <cell r="C1968">
            <v>3</v>
          </cell>
          <cell r="D1968" t="str">
            <v>P</v>
          </cell>
          <cell r="E1968">
            <v>6.1</v>
          </cell>
          <cell r="F1968">
            <v>37677</v>
          </cell>
          <cell r="G1968">
            <v>0</v>
          </cell>
          <cell r="H1968">
            <v>0</v>
          </cell>
          <cell r="I1968" t="str">
            <v>0          0</v>
          </cell>
          <cell r="J1968">
            <v>0</v>
          </cell>
          <cell r="K1968">
            <v>0</v>
          </cell>
          <cell r="L1968">
            <v>2003</v>
          </cell>
          <cell r="M1968" t="str">
            <v>No Trade</v>
          </cell>
          <cell r="N1968" t="str">
            <v/>
          </cell>
          <cell r="O1968" t="str">
            <v/>
          </cell>
          <cell r="P1968" t="str">
            <v/>
          </cell>
        </row>
        <row r="1969">
          <cell r="A1969" t="str">
            <v>ON</v>
          </cell>
          <cell r="B1969">
            <v>3</v>
          </cell>
          <cell r="C1969">
            <v>3</v>
          </cell>
          <cell r="D1969" t="str">
            <v>C</v>
          </cell>
          <cell r="E1969">
            <v>6.15</v>
          </cell>
          <cell r="F1969">
            <v>37677</v>
          </cell>
          <cell r="G1969">
            <v>4.5999999999999999E-2</v>
          </cell>
          <cell r="H1969">
            <v>0.03</v>
          </cell>
          <cell r="I1969" t="str">
            <v>9          0</v>
          </cell>
          <cell r="J1969">
            <v>0</v>
          </cell>
          <cell r="K1969">
            <v>0</v>
          </cell>
          <cell r="L1969">
            <v>2003</v>
          </cell>
          <cell r="M1969" t="str">
            <v>No Trade</v>
          </cell>
          <cell r="N1969" t="str">
            <v>NG33</v>
          </cell>
          <cell r="O1969">
            <v>46</v>
          </cell>
          <cell r="P1969">
            <v>1</v>
          </cell>
        </row>
        <row r="1970">
          <cell r="A1970" t="str">
            <v>ON</v>
          </cell>
          <cell r="B1970">
            <v>3</v>
          </cell>
          <cell r="C1970">
            <v>3</v>
          </cell>
          <cell r="D1970" t="str">
            <v>P</v>
          </cell>
          <cell r="E1970">
            <v>6.15</v>
          </cell>
          <cell r="F1970">
            <v>37677</v>
          </cell>
          <cell r="G1970">
            <v>0</v>
          </cell>
          <cell r="H1970">
            <v>0</v>
          </cell>
          <cell r="I1970" t="str">
            <v>0          0</v>
          </cell>
          <cell r="J1970">
            <v>0</v>
          </cell>
          <cell r="K1970">
            <v>0</v>
          </cell>
          <cell r="L1970">
            <v>2003</v>
          </cell>
          <cell r="M1970" t="str">
            <v>No Trade</v>
          </cell>
          <cell r="N1970" t="str">
            <v/>
          </cell>
          <cell r="O1970" t="str">
            <v/>
          </cell>
          <cell r="P1970" t="str">
            <v/>
          </cell>
        </row>
        <row r="1971">
          <cell r="A1971" t="str">
            <v>ON</v>
          </cell>
          <cell r="B1971">
            <v>3</v>
          </cell>
          <cell r="C1971">
            <v>3</v>
          </cell>
          <cell r="D1971" t="str">
            <v>C</v>
          </cell>
          <cell r="E1971">
            <v>6.2</v>
          </cell>
          <cell r="F1971">
            <v>37677</v>
          </cell>
          <cell r="G1971">
            <v>4.2999999999999997E-2</v>
          </cell>
          <cell r="H1971">
            <v>0.03</v>
          </cell>
          <cell r="I1971" t="str">
            <v>7          0</v>
          </cell>
          <cell r="J1971">
            <v>0</v>
          </cell>
          <cell r="K1971">
            <v>0</v>
          </cell>
          <cell r="L1971">
            <v>2003</v>
          </cell>
          <cell r="M1971" t="str">
            <v>No Trade</v>
          </cell>
          <cell r="N1971" t="str">
            <v>NG33</v>
          </cell>
          <cell r="O1971">
            <v>46</v>
          </cell>
          <cell r="P1971">
            <v>1</v>
          </cell>
        </row>
        <row r="1972">
          <cell r="A1972" t="str">
            <v>ON</v>
          </cell>
          <cell r="B1972">
            <v>3</v>
          </cell>
          <cell r="C1972">
            <v>3</v>
          </cell>
          <cell r="D1972" t="str">
            <v>P</v>
          </cell>
          <cell r="E1972">
            <v>6.2</v>
          </cell>
          <cell r="F1972">
            <v>37677</v>
          </cell>
          <cell r="G1972">
            <v>0</v>
          </cell>
          <cell r="H1972">
            <v>0</v>
          </cell>
          <cell r="I1972" t="str">
            <v>0          0</v>
          </cell>
          <cell r="J1972">
            <v>0</v>
          </cell>
          <cell r="K1972">
            <v>0</v>
          </cell>
          <cell r="L1972">
            <v>2003</v>
          </cell>
          <cell r="M1972" t="str">
            <v>No Trade</v>
          </cell>
          <cell r="N1972" t="str">
            <v/>
          </cell>
          <cell r="O1972" t="str">
            <v/>
          </cell>
          <cell r="P1972" t="str">
            <v/>
          </cell>
        </row>
        <row r="1973">
          <cell r="A1973" t="str">
            <v>ON</v>
          </cell>
          <cell r="B1973">
            <v>3</v>
          </cell>
          <cell r="C1973">
            <v>3</v>
          </cell>
          <cell r="D1973" t="str">
            <v>C</v>
          </cell>
          <cell r="E1973">
            <v>6.25</v>
          </cell>
          <cell r="F1973">
            <v>37677</v>
          </cell>
          <cell r="G1973">
            <v>4.1000000000000002E-2</v>
          </cell>
          <cell r="H1973">
            <v>0.03</v>
          </cell>
          <cell r="I1973" t="str">
            <v>6        300</v>
          </cell>
          <cell r="J1973">
            <v>0</v>
          </cell>
          <cell r="K1973">
            <v>0</v>
          </cell>
          <cell r="L1973">
            <v>2003</v>
          </cell>
          <cell r="M1973" t="str">
            <v>No Trade</v>
          </cell>
          <cell r="N1973" t="str">
            <v>NG33</v>
          </cell>
          <cell r="O1973">
            <v>46</v>
          </cell>
          <cell r="P1973">
            <v>1</v>
          </cell>
        </row>
        <row r="1974">
          <cell r="A1974" t="str">
            <v>ON</v>
          </cell>
          <cell r="B1974">
            <v>3</v>
          </cell>
          <cell r="C1974">
            <v>3</v>
          </cell>
          <cell r="D1974" t="str">
            <v>P</v>
          </cell>
          <cell r="E1974">
            <v>6.25</v>
          </cell>
          <cell r="F1974">
            <v>37677</v>
          </cell>
          <cell r="G1974">
            <v>0</v>
          </cell>
          <cell r="H1974">
            <v>0</v>
          </cell>
          <cell r="I1974" t="str">
            <v>0          0</v>
          </cell>
          <cell r="J1974">
            <v>0</v>
          </cell>
          <cell r="K1974">
            <v>0</v>
          </cell>
          <cell r="L1974">
            <v>2003</v>
          </cell>
          <cell r="M1974" t="str">
            <v>No Trade</v>
          </cell>
          <cell r="N1974" t="str">
            <v/>
          </cell>
          <cell r="O1974" t="str">
            <v/>
          </cell>
          <cell r="P1974" t="str">
            <v/>
          </cell>
        </row>
        <row r="1975">
          <cell r="A1975" t="str">
            <v>ON</v>
          </cell>
          <cell r="B1975">
            <v>3</v>
          </cell>
          <cell r="C1975">
            <v>3</v>
          </cell>
          <cell r="D1975" t="str">
            <v>C</v>
          </cell>
          <cell r="E1975">
            <v>6.3</v>
          </cell>
          <cell r="F1975">
            <v>37677</v>
          </cell>
          <cell r="G1975">
            <v>0.04</v>
          </cell>
          <cell r="H1975">
            <v>0.03</v>
          </cell>
          <cell r="I1975" t="str">
            <v>4          0</v>
          </cell>
          <cell r="J1975">
            <v>0</v>
          </cell>
          <cell r="K1975">
            <v>0</v>
          </cell>
          <cell r="L1975">
            <v>2003</v>
          </cell>
          <cell r="M1975" t="str">
            <v>No Trade</v>
          </cell>
          <cell r="N1975" t="str">
            <v>NG33</v>
          </cell>
          <cell r="O1975">
            <v>46</v>
          </cell>
          <cell r="P1975">
            <v>1</v>
          </cell>
        </row>
        <row r="1976">
          <cell r="A1976" t="str">
            <v>ON</v>
          </cell>
          <cell r="B1976">
            <v>3</v>
          </cell>
          <cell r="C1976">
            <v>3</v>
          </cell>
          <cell r="D1976" t="str">
            <v>P</v>
          </cell>
          <cell r="E1976">
            <v>6.3</v>
          </cell>
          <cell r="F1976">
            <v>37677</v>
          </cell>
          <cell r="G1976">
            <v>0</v>
          </cell>
          <cell r="H1976">
            <v>0</v>
          </cell>
          <cell r="I1976" t="str">
            <v>0          0</v>
          </cell>
          <cell r="J1976">
            <v>0</v>
          </cell>
          <cell r="K1976">
            <v>0</v>
          </cell>
          <cell r="L1976">
            <v>2003</v>
          </cell>
          <cell r="M1976" t="str">
            <v>No Trade</v>
          </cell>
          <cell r="N1976" t="str">
            <v/>
          </cell>
          <cell r="O1976" t="str">
            <v/>
          </cell>
          <cell r="P1976" t="str">
            <v/>
          </cell>
        </row>
        <row r="1977">
          <cell r="A1977" t="str">
            <v>ON</v>
          </cell>
          <cell r="B1977">
            <v>3</v>
          </cell>
          <cell r="C1977">
            <v>3</v>
          </cell>
          <cell r="D1977" t="str">
            <v>C</v>
          </cell>
          <cell r="E1977">
            <v>6.35</v>
          </cell>
          <cell r="F1977">
            <v>37677</v>
          </cell>
          <cell r="G1977">
            <v>3.7999999999999999E-2</v>
          </cell>
          <cell r="H1977">
            <v>0.03</v>
          </cell>
          <cell r="I1977" t="str">
            <v>2          0</v>
          </cell>
          <cell r="J1977">
            <v>0</v>
          </cell>
          <cell r="K1977">
            <v>0</v>
          </cell>
          <cell r="L1977">
            <v>2003</v>
          </cell>
          <cell r="M1977" t="str">
            <v>No Trade</v>
          </cell>
          <cell r="N1977" t="str">
            <v>NG33</v>
          </cell>
          <cell r="O1977">
            <v>46</v>
          </cell>
          <cell r="P1977">
            <v>1</v>
          </cell>
        </row>
        <row r="1978">
          <cell r="A1978" t="str">
            <v>ON</v>
          </cell>
          <cell r="B1978">
            <v>3</v>
          </cell>
          <cell r="C1978">
            <v>3</v>
          </cell>
          <cell r="D1978" t="str">
            <v>P</v>
          </cell>
          <cell r="E1978">
            <v>6.35</v>
          </cell>
          <cell r="F1978">
            <v>37677</v>
          </cell>
          <cell r="G1978">
            <v>0</v>
          </cell>
          <cell r="H1978">
            <v>0</v>
          </cell>
          <cell r="I1978" t="str">
            <v>0          0</v>
          </cell>
          <cell r="J1978">
            <v>0</v>
          </cell>
          <cell r="K1978">
            <v>0</v>
          </cell>
          <cell r="L1978">
            <v>2003</v>
          </cell>
          <cell r="M1978" t="str">
            <v>No Trade</v>
          </cell>
          <cell r="N1978" t="str">
            <v/>
          </cell>
          <cell r="O1978" t="str">
            <v/>
          </cell>
          <cell r="P1978" t="str">
            <v/>
          </cell>
        </row>
        <row r="1979">
          <cell r="A1979" t="str">
            <v>ON</v>
          </cell>
          <cell r="B1979">
            <v>3</v>
          </cell>
          <cell r="C1979">
            <v>3</v>
          </cell>
          <cell r="D1979" t="str">
            <v>C</v>
          </cell>
          <cell r="E1979">
            <v>6.4</v>
          </cell>
          <cell r="F1979">
            <v>37677</v>
          </cell>
          <cell r="G1979">
            <v>3.5999999999999997E-2</v>
          </cell>
          <cell r="H1979">
            <v>0.03</v>
          </cell>
          <cell r="I1979" t="str">
            <v>1          0</v>
          </cell>
          <cell r="J1979">
            <v>0</v>
          </cell>
          <cell r="K1979">
            <v>0</v>
          </cell>
          <cell r="L1979">
            <v>2003</v>
          </cell>
          <cell r="M1979" t="str">
            <v>No Trade</v>
          </cell>
          <cell r="N1979" t="str">
            <v>NG33</v>
          </cell>
          <cell r="O1979">
            <v>46</v>
          </cell>
          <cell r="P1979">
            <v>1</v>
          </cell>
        </row>
        <row r="1980">
          <cell r="A1980" t="str">
            <v>ON</v>
          </cell>
          <cell r="B1980">
            <v>3</v>
          </cell>
          <cell r="C1980">
            <v>3</v>
          </cell>
          <cell r="D1980" t="str">
            <v>P</v>
          </cell>
          <cell r="E1980">
            <v>6.4</v>
          </cell>
          <cell r="F1980">
            <v>37677</v>
          </cell>
          <cell r="G1980">
            <v>0</v>
          </cell>
          <cell r="H1980">
            <v>0</v>
          </cell>
          <cell r="I1980" t="str">
            <v>0          0</v>
          </cell>
          <cell r="J1980">
            <v>0</v>
          </cell>
          <cell r="K1980">
            <v>0</v>
          </cell>
          <cell r="L1980">
            <v>2003</v>
          </cell>
          <cell r="M1980" t="str">
            <v>No Trade</v>
          </cell>
          <cell r="N1980" t="str">
            <v/>
          </cell>
          <cell r="O1980" t="str">
            <v/>
          </cell>
          <cell r="P1980" t="str">
            <v/>
          </cell>
        </row>
        <row r="1981">
          <cell r="A1981" t="str">
            <v>ON</v>
          </cell>
          <cell r="B1981">
            <v>3</v>
          </cell>
          <cell r="C1981">
            <v>3</v>
          </cell>
          <cell r="D1981" t="str">
            <v>C</v>
          </cell>
          <cell r="E1981">
            <v>6.45</v>
          </cell>
          <cell r="F1981">
            <v>37677</v>
          </cell>
          <cell r="G1981">
            <v>3.5000000000000003E-2</v>
          </cell>
          <cell r="H1981">
            <v>0.03</v>
          </cell>
          <cell r="I1981" t="str">
            <v>0          0</v>
          </cell>
          <cell r="J1981">
            <v>0</v>
          </cell>
          <cell r="K1981">
            <v>0</v>
          </cell>
          <cell r="L1981">
            <v>2003</v>
          </cell>
          <cell r="M1981" t="str">
            <v>No Trade</v>
          </cell>
          <cell r="N1981" t="str">
            <v>NG33</v>
          </cell>
          <cell r="O1981">
            <v>46</v>
          </cell>
          <cell r="P1981">
            <v>1</v>
          </cell>
        </row>
        <row r="1982">
          <cell r="A1982" t="str">
            <v>ON</v>
          </cell>
          <cell r="B1982">
            <v>3</v>
          </cell>
          <cell r="C1982">
            <v>3</v>
          </cell>
          <cell r="D1982" t="str">
            <v>P</v>
          </cell>
          <cell r="E1982">
            <v>6.45</v>
          </cell>
          <cell r="F1982">
            <v>37677</v>
          </cell>
          <cell r="G1982">
            <v>0</v>
          </cell>
          <cell r="H1982">
            <v>0</v>
          </cell>
          <cell r="I1982" t="str">
            <v>0          0</v>
          </cell>
          <cell r="J1982">
            <v>0</v>
          </cell>
          <cell r="K1982">
            <v>0</v>
          </cell>
          <cell r="L1982">
            <v>2003</v>
          </cell>
          <cell r="M1982" t="str">
            <v>No Trade</v>
          </cell>
          <cell r="N1982" t="str">
            <v/>
          </cell>
          <cell r="O1982" t="str">
            <v/>
          </cell>
          <cell r="P1982" t="str">
            <v/>
          </cell>
        </row>
        <row r="1983">
          <cell r="A1983" t="str">
            <v>ON</v>
          </cell>
          <cell r="B1983">
            <v>3</v>
          </cell>
          <cell r="C1983">
            <v>3</v>
          </cell>
          <cell r="D1983" t="str">
            <v>C</v>
          </cell>
          <cell r="E1983">
            <v>6.5</v>
          </cell>
          <cell r="F1983">
            <v>37677</v>
          </cell>
          <cell r="G1983">
            <v>3.3000000000000002E-2</v>
          </cell>
          <cell r="H1983">
            <v>0.02</v>
          </cell>
          <cell r="I1983" t="str">
            <v>8          0</v>
          </cell>
          <cell r="J1983">
            <v>0</v>
          </cell>
          <cell r="K1983">
            <v>0</v>
          </cell>
          <cell r="L1983">
            <v>2003</v>
          </cell>
          <cell r="M1983" t="str">
            <v>No Trade</v>
          </cell>
          <cell r="N1983" t="str">
            <v>NG33</v>
          </cell>
          <cell r="O1983">
            <v>46</v>
          </cell>
          <cell r="P1983">
            <v>1</v>
          </cell>
        </row>
        <row r="1984">
          <cell r="A1984" t="str">
            <v>ON</v>
          </cell>
          <cell r="B1984">
            <v>3</v>
          </cell>
          <cell r="C1984">
            <v>3</v>
          </cell>
          <cell r="D1984" t="str">
            <v>P</v>
          </cell>
          <cell r="E1984">
            <v>6.5</v>
          </cell>
          <cell r="F1984">
            <v>37677</v>
          </cell>
          <cell r="G1984">
            <v>0</v>
          </cell>
          <cell r="H1984">
            <v>0</v>
          </cell>
          <cell r="I1984" t="str">
            <v>0          0</v>
          </cell>
          <cell r="J1984">
            <v>0</v>
          </cell>
          <cell r="K1984">
            <v>0</v>
          </cell>
          <cell r="L1984">
            <v>2003</v>
          </cell>
          <cell r="M1984" t="str">
            <v>No Trade</v>
          </cell>
          <cell r="N1984" t="str">
            <v/>
          </cell>
          <cell r="O1984" t="str">
            <v/>
          </cell>
          <cell r="P1984" t="str">
            <v/>
          </cell>
        </row>
        <row r="1985">
          <cell r="A1985" t="str">
            <v>ON</v>
          </cell>
          <cell r="B1985">
            <v>3</v>
          </cell>
          <cell r="C1985">
            <v>3</v>
          </cell>
          <cell r="D1985" t="str">
            <v>C</v>
          </cell>
          <cell r="E1985">
            <v>6.6</v>
          </cell>
          <cell r="F1985">
            <v>37677</v>
          </cell>
          <cell r="G1985">
            <v>0.03</v>
          </cell>
          <cell r="H1985">
            <v>0.02</v>
          </cell>
          <cell r="I1985" t="str">
            <v>6          0</v>
          </cell>
          <cell r="J1985">
            <v>0</v>
          </cell>
          <cell r="K1985">
            <v>0</v>
          </cell>
          <cell r="L1985">
            <v>2003</v>
          </cell>
          <cell r="M1985" t="str">
            <v>No Trade</v>
          </cell>
          <cell r="N1985" t="str">
            <v>NG33</v>
          </cell>
          <cell r="O1985">
            <v>46</v>
          </cell>
          <cell r="P1985">
            <v>1</v>
          </cell>
        </row>
        <row r="1986">
          <cell r="A1986" t="str">
            <v>ON</v>
          </cell>
          <cell r="B1986">
            <v>3</v>
          </cell>
          <cell r="C1986">
            <v>3</v>
          </cell>
          <cell r="D1986" t="str">
            <v>P</v>
          </cell>
          <cell r="E1986">
            <v>6.6</v>
          </cell>
          <cell r="F1986">
            <v>37677</v>
          </cell>
          <cell r="G1986">
            <v>0</v>
          </cell>
          <cell r="H1986">
            <v>0</v>
          </cell>
          <cell r="I1986" t="str">
            <v>0          0</v>
          </cell>
          <cell r="J1986">
            <v>0</v>
          </cell>
          <cell r="K1986">
            <v>0</v>
          </cell>
          <cell r="L1986">
            <v>2003</v>
          </cell>
          <cell r="M1986" t="str">
            <v>No Trade</v>
          </cell>
          <cell r="N1986" t="str">
            <v/>
          </cell>
          <cell r="O1986" t="str">
            <v/>
          </cell>
          <cell r="P1986" t="str">
            <v/>
          </cell>
        </row>
        <row r="1987">
          <cell r="A1987" t="str">
            <v>ON</v>
          </cell>
          <cell r="B1987">
            <v>3</v>
          </cell>
          <cell r="C1987">
            <v>3</v>
          </cell>
          <cell r="D1987" t="str">
            <v>C</v>
          </cell>
          <cell r="E1987">
            <v>6.75</v>
          </cell>
          <cell r="F1987">
            <v>37677</v>
          </cell>
          <cell r="G1987">
            <v>2.7E-2</v>
          </cell>
          <cell r="H1987">
            <v>0.02</v>
          </cell>
          <cell r="I1987" t="str">
            <v>3          0</v>
          </cell>
          <cell r="J1987">
            <v>0</v>
          </cell>
          <cell r="K1987">
            <v>0</v>
          </cell>
          <cell r="L1987">
            <v>2003</v>
          </cell>
          <cell r="M1987" t="str">
            <v>No Trade</v>
          </cell>
          <cell r="N1987" t="str">
            <v>NG33</v>
          </cell>
          <cell r="O1987">
            <v>46</v>
          </cell>
          <cell r="P1987">
            <v>1</v>
          </cell>
        </row>
        <row r="1988">
          <cell r="A1988" t="str">
            <v>ON</v>
          </cell>
          <cell r="B1988">
            <v>3</v>
          </cell>
          <cell r="C1988">
            <v>3</v>
          </cell>
          <cell r="D1988" t="str">
            <v>P</v>
          </cell>
          <cell r="E1988">
            <v>6.75</v>
          </cell>
          <cell r="F1988">
            <v>37677</v>
          </cell>
          <cell r="G1988">
            <v>0</v>
          </cell>
          <cell r="H1988">
            <v>0</v>
          </cell>
          <cell r="I1988" t="str">
            <v>0          0</v>
          </cell>
          <cell r="J1988">
            <v>0</v>
          </cell>
          <cell r="K1988">
            <v>0</v>
          </cell>
          <cell r="L1988">
            <v>2003</v>
          </cell>
          <cell r="M1988" t="str">
            <v>No Trade</v>
          </cell>
          <cell r="N1988" t="str">
            <v/>
          </cell>
          <cell r="O1988" t="str">
            <v/>
          </cell>
          <cell r="P1988" t="str">
            <v/>
          </cell>
        </row>
        <row r="1989">
          <cell r="A1989" t="str">
            <v>ON</v>
          </cell>
          <cell r="B1989">
            <v>3</v>
          </cell>
          <cell r="C1989">
            <v>3</v>
          </cell>
          <cell r="D1989" t="str">
            <v>C</v>
          </cell>
          <cell r="E1989">
            <v>6.8</v>
          </cell>
          <cell r="F1989">
            <v>37677</v>
          </cell>
          <cell r="G1989">
            <v>2.5999999999999999E-2</v>
          </cell>
          <cell r="H1989">
            <v>0.02</v>
          </cell>
          <cell r="I1989" t="str">
            <v>2          0</v>
          </cell>
          <cell r="J1989">
            <v>0</v>
          </cell>
          <cell r="K1989">
            <v>0</v>
          </cell>
          <cell r="L1989">
            <v>2003</v>
          </cell>
          <cell r="M1989" t="str">
            <v>No Trade</v>
          </cell>
          <cell r="N1989" t="str">
            <v>NG33</v>
          </cell>
          <cell r="O1989">
            <v>46</v>
          </cell>
          <cell r="P1989">
            <v>1</v>
          </cell>
        </row>
        <row r="1990">
          <cell r="A1990" t="str">
            <v>ON</v>
          </cell>
          <cell r="B1990">
            <v>3</v>
          </cell>
          <cell r="C1990">
            <v>3</v>
          </cell>
          <cell r="D1990" t="str">
            <v>P</v>
          </cell>
          <cell r="E1990">
            <v>6.8</v>
          </cell>
          <cell r="F1990">
            <v>37677</v>
          </cell>
          <cell r="G1990">
            <v>0</v>
          </cell>
          <cell r="H1990">
            <v>0</v>
          </cell>
          <cell r="I1990" t="str">
            <v>0          0</v>
          </cell>
          <cell r="J1990">
            <v>0</v>
          </cell>
          <cell r="K1990">
            <v>0</v>
          </cell>
          <cell r="L1990">
            <v>2003</v>
          </cell>
          <cell r="M1990" t="str">
            <v>No Trade</v>
          </cell>
          <cell r="N1990" t="str">
            <v/>
          </cell>
          <cell r="O1990" t="str">
            <v/>
          </cell>
          <cell r="P1990" t="str">
            <v/>
          </cell>
        </row>
        <row r="1991">
          <cell r="A1991" t="str">
            <v>ON</v>
          </cell>
          <cell r="B1991">
            <v>3</v>
          </cell>
          <cell r="C1991">
            <v>3</v>
          </cell>
          <cell r="D1991" t="str">
            <v>C</v>
          </cell>
          <cell r="E1991">
            <v>6.9</v>
          </cell>
          <cell r="F1991">
            <v>37677</v>
          </cell>
          <cell r="G1991">
            <v>2.4E-2</v>
          </cell>
          <cell r="H1991">
            <v>0.02</v>
          </cell>
          <cell r="I1991" t="str">
            <v>1          0</v>
          </cell>
          <cell r="J1991">
            <v>0</v>
          </cell>
          <cell r="K1991">
            <v>0</v>
          </cell>
          <cell r="L1991">
            <v>2003</v>
          </cell>
          <cell r="M1991" t="str">
            <v>No Trade</v>
          </cell>
          <cell r="N1991" t="str">
            <v>NG33</v>
          </cell>
          <cell r="O1991">
            <v>46</v>
          </cell>
          <cell r="P1991">
            <v>1</v>
          </cell>
        </row>
        <row r="1992">
          <cell r="A1992" t="str">
            <v>ON</v>
          </cell>
          <cell r="B1992">
            <v>3</v>
          </cell>
          <cell r="C1992">
            <v>3</v>
          </cell>
          <cell r="D1992" t="str">
            <v>P</v>
          </cell>
          <cell r="E1992">
            <v>6.9</v>
          </cell>
          <cell r="F1992">
            <v>37677</v>
          </cell>
          <cell r="G1992">
            <v>0</v>
          </cell>
          <cell r="H1992">
            <v>0</v>
          </cell>
          <cell r="I1992" t="str">
            <v>0          0</v>
          </cell>
          <cell r="J1992">
            <v>0</v>
          </cell>
          <cell r="K1992">
            <v>0</v>
          </cell>
          <cell r="L1992">
            <v>2003</v>
          </cell>
          <cell r="M1992" t="str">
            <v>No Trade</v>
          </cell>
          <cell r="N1992" t="str">
            <v/>
          </cell>
          <cell r="O1992" t="str">
            <v/>
          </cell>
          <cell r="P1992" t="str">
            <v/>
          </cell>
        </row>
        <row r="1993">
          <cell r="A1993" t="str">
            <v>ON</v>
          </cell>
          <cell r="B1993">
            <v>3</v>
          </cell>
          <cell r="C1993">
            <v>3</v>
          </cell>
          <cell r="D1993" t="str">
            <v>C</v>
          </cell>
          <cell r="E1993">
            <v>7</v>
          </cell>
          <cell r="F1993">
            <v>37677</v>
          </cell>
          <cell r="G1993">
            <v>2.1999999999999999E-2</v>
          </cell>
          <cell r="H1993">
            <v>0.01</v>
          </cell>
          <cell r="I1993" t="str">
            <v>9      2,105</v>
          </cell>
          <cell r="J1993">
            <v>1.7999999999999999E-2</v>
          </cell>
          <cell r="K1993">
            <v>1.7999999999999999E-2</v>
          </cell>
          <cell r="L1993">
            <v>2003</v>
          </cell>
          <cell r="M1993" t="str">
            <v>No Trade</v>
          </cell>
          <cell r="N1993" t="str">
            <v>NG33</v>
          </cell>
          <cell r="O1993">
            <v>46</v>
          </cell>
          <cell r="P1993">
            <v>1</v>
          </cell>
        </row>
        <row r="1994">
          <cell r="A1994" t="str">
            <v>ON</v>
          </cell>
          <cell r="B1994">
            <v>3</v>
          </cell>
          <cell r="C1994">
            <v>3</v>
          </cell>
          <cell r="D1994" t="str">
            <v>P</v>
          </cell>
          <cell r="E1994">
            <v>7</v>
          </cell>
          <cell r="F1994">
            <v>37677</v>
          </cell>
          <cell r="G1994">
            <v>0</v>
          </cell>
          <cell r="H1994">
            <v>0</v>
          </cell>
          <cell r="I1994" t="str">
            <v>0          0</v>
          </cell>
          <cell r="J1994">
            <v>0</v>
          </cell>
          <cell r="K1994">
            <v>0</v>
          </cell>
          <cell r="L1994">
            <v>2003</v>
          </cell>
          <cell r="M1994" t="str">
            <v>No Trade</v>
          </cell>
          <cell r="N1994" t="str">
            <v/>
          </cell>
          <cell r="O1994" t="str">
            <v/>
          </cell>
          <cell r="P1994" t="str">
            <v/>
          </cell>
        </row>
        <row r="1995">
          <cell r="A1995" t="str">
            <v>ON</v>
          </cell>
          <cell r="B1995">
            <v>3</v>
          </cell>
          <cell r="C1995">
            <v>3</v>
          </cell>
          <cell r="D1995" t="str">
            <v>C</v>
          </cell>
          <cell r="E1995">
            <v>7.1</v>
          </cell>
          <cell r="F1995">
            <v>37677</v>
          </cell>
          <cell r="G1995">
            <v>0.02</v>
          </cell>
          <cell r="H1995">
            <v>0.01</v>
          </cell>
          <cell r="I1995" t="str">
            <v>8          0</v>
          </cell>
          <cell r="J1995">
            <v>0</v>
          </cell>
          <cell r="K1995">
            <v>0</v>
          </cell>
          <cell r="L1995">
            <v>2003</v>
          </cell>
          <cell r="M1995" t="str">
            <v>No Trade</v>
          </cell>
          <cell r="N1995" t="str">
            <v>NG33</v>
          </cell>
          <cell r="O1995">
            <v>46</v>
          </cell>
          <cell r="P1995">
            <v>1</v>
          </cell>
        </row>
        <row r="1996">
          <cell r="A1996" t="str">
            <v>ON</v>
          </cell>
          <cell r="B1996">
            <v>3</v>
          </cell>
          <cell r="C1996">
            <v>3</v>
          </cell>
          <cell r="D1996" t="str">
            <v>P</v>
          </cell>
          <cell r="E1996">
            <v>7.1</v>
          </cell>
          <cell r="F1996">
            <v>37677</v>
          </cell>
          <cell r="G1996">
            <v>0</v>
          </cell>
          <cell r="H1996">
            <v>0</v>
          </cell>
          <cell r="I1996" t="str">
            <v>0          0</v>
          </cell>
          <cell r="J1996">
            <v>0</v>
          </cell>
          <cell r="K1996">
            <v>0</v>
          </cell>
          <cell r="L1996">
            <v>2003</v>
          </cell>
          <cell r="M1996" t="str">
            <v>No Trade</v>
          </cell>
          <cell r="N1996" t="str">
            <v/>
          </cell>
          <cell r="O1996" t="str">
            <v/>
          </cell>
          <cell r="P1996" t="str">
            <v/>
          </cell>
        </row>
        <row r="1997">
          <cell r="A1997" t="str">
            <v>ON</v>
          </cell>
          <cell r="B1997">
            <v>3</v>
          </cell>
          <cell r="C1997">
            <v>3</v>
          </cell>
          <cell r="D1997" t="str">
            <v>C</v>
          </cell>
          <cell r="E1997">
            <v>7.2</v>
          </cell>
          <cell r="F1997">
            <v>37677</v>
          </cell>
          <cell r="G1997">
            <v>1.9E-2</v>
          </cell>
          <cell r="H1997">
            <v>0.01</v>
          </cell>
          <cell r="I1997" t="str">
            <v>6          0</v>
          </cell>
          <cell r="J1997">
            <v>0</v>
          </cell>
          <cell r="K1997">
            <v>0</v>
          </cell>
          <cell r="L1997">
            <v>2003</v>
          </cell>
          <cell r="M1997" t="str">
            <v>No Trade</v>
          </cell>
          <cell r="N1997" t="str">
            <v>NG33</v>
          </cell>
          <cell r="O1997">
            <v>46</v>
          </cell>
          <cell r="P1997">
            <v>1</v>
          </cell>
        </row>
        <row r="1998">
          <cell r="A1998" t="str">
            <v>ON</v>
          </cell>
          <cell r="B1998">
            <v>3</v>
          </cell>
          <cell r="C1998">
            <v>3</v>
          </cell>
          <cell r="D1998" t="str">
            <v>P</v>
          </cell>
          <cell r="E1998">
            <v>7.2</v>
          </cell>
          <cell r="F1998">
            <v>37677</v>
          </cell>
          <cell r="G1998">
            <v>0</v>
          </cell>
          <cell r="H1998">
            <v>0</v>
          </cell>
          <cell r="I1998" t="str">
            <v>0          0</v>
          </cell>
          <cell r="J1998">
            <v>0</v>
          </cell>
          <cell r="K1998">
            <v>0</v>
          </cell>
          <cell r="L1998">
            <v>2003</v>
          </cell>
          <cell r="M1998" t="str">
            <v>No Trade</v>
          </cell>
          <cell r="N1998" t="str">
            <v/>
          </cell>
          <cell r="O1998" t="str">
            <v/>
          </cell>
          <cell r="P1998" t="str">
            <v/>
          </cell>
        </row>
        <row r="1999">
          <cell r="A1999" t="str">
            <v>ON</v>
          </cell>
          <cell r="B1999">
            <v>3</v>
          </cell>
          <cell r="C1999">
            <v>3</v>
          </cell>
          <cell r="D1999" t="str">
            <v>C</v>
          </cell>
          <cell r="E1999">
            <v>7.25</v>
          </cell>
          <cell r="F1999">
            <v>37677</v>
          </cell>
          <cell r="G1999">
            <v>1.7999999999999999E-2</v>
          </cell>
          <cell r="H1999">
            <v>0.01</v>
          </cell>
          <cell r="I1999" t="str">
            <v>6          0</v>
          </cell>
          <cell r="J1999">
            <v>0</v>
          </cell>
          <cell r="K1999">
            <v>0</v>
          </cell>
          <cell r="L1999">
            <v>2003</v>
          </cell>
          <cell r="M1999" t="str">
            <v>No Trade</v>
          </cell>
          <cell r="N1999" t="str">
            <v>NG33</v>
          </cell>
          <cell r="O1999">
            <v>46</v>
          </cell>
          <cell r="P1999">
            <v>1</v>
          </cell>
        </row>
        <row r="2000">
          <cell r="A2000" t="str">
            <v>ON</v>
          </cell>
          <cell r="B2000">
            <v>3</v>
          </cell>
          <cell r="C2000">
            <v>3</v>
          </cell>
          <cell r="D2000" t="str">
            <v>P</v>
          </cell>
          <cell r="E2000">
            <v>7.25</v>
          </cell>
          <cell r="F2000">
            <v>37677</v>
          </cell>
          <cell r="G2000">
            <v>0</v>
          </cell>
          <cell r="H2000">
            <v>0</v>
          </cell>
          <cell r="I2000" t="str">
            <v>0          0</v>
          </cell>
          <cell r="J2000">
            <v>0</v>
          </cell>
          <cell r="K2000">
            <v>0</v>
          </cell>
          <cell r="L2000">
            <v>2003</v>
          </cell>
          <cell r="M2000" t="str">
            <v>No Trade</v>
          </cell>
          <cell r="N2000" t="str">
            <v/>
          </cell>
          <cell r="O2000" t="str">
            <v/>
          </cell>
          <cell r="P2000" t="str">
            <v/>
          </cell>
        </row>
        <row r="2001">
          <cell r="A2001" t="str">
            <v>ON</v>
          </cell>
          <cell r="B2001">
            <v>3</v>
          </cell>
          <cell r="C2001">
            <v>3</v>
          </cell>
          <cell r="D2001" t="str">
            <v>C</v>
          </cell>
          <cell r="E2001">
            <v>7.5</v>
          </cell>
          <cell r="F2001">
            <v>37677</v>
          </cell>
          <cell r="G2001">
            <v>1.4999999999999999E-2</v>
          </cell>
          <cell r="H2001">
            <v>0.01</v>
          </cell>
          <cell r="I2001" t="str">
            <v>3          9</v>
          </cell>
          <cell r="J2001">
            <v>0.01</v>
          </cell>
          <cell r="K2001">
            <v>0.01</v>
          </cell>
          <cell r="L2001">
            <v>2003</v>
          </cell>
          <cell r="M2001" t="str">
            <v>No Trade</v>
          </cell>
          <cell r="N2001" t="str">
            <v>NG33</v>
          </cell>
          <cell r="O2001">
            <v>46</v>
          </cell>
          <cell r="P2001">
            <v>1</v>
          </cell>
        </row>
        <row r="2002">
          <cell r="A2002" t="str">
            <v>ON</v>
          </cell>
          <cell r="B2002">
            <v>3</v>
          </cell>
          <cell r="C2002">
            <v>3</v>
          </cell>
          <cell r="D2002" t="str">
            <v>P</v>
          </cell>
          <cell r="E2002">
            <v>7.5</v>
          </cell>
          <cell r="F2002">
            <v>37677</v>
          </cell>
          <cell r="G2002">
            <v>0</v>
          </cell>
          <cell r="H2002">
            <v>0</v>
          </cell>
          <cell r="I2002" t="str">
            <v>0          0</v>
          </cell>
          <cell r="J2002">
            <v>0</v>
          </cell>
          <cell r="K2002">
            <v>0</v>
          </cell>
          <cell r="L2002">
            <v>2003</v>
          </cell>
          <cell r="M2002" t="str">
            <v>No Trade</v>
          </cell>
          <cell r="N2002" t="str">
            <v/>
          </cell>
          <cell r="O2002" t="str">
            <v/>
          </cell>
          <cell r="P2002" t="str">
            <v/>
          </cell>
        </row>
        <row r="2003">
          <cell r="A2003" t="str">
            <v>ON</v>
          </cell>
          <cell r="B2003">
            <v>3</v>
          </cell>
          <cell r="C2003">
            <v>3</v>
          </cell>
          <cell r="D2003" t="str">
            <v>C</v>
          </cell>
          <cell r="E2003">
            <v>8</v>
          </cell>
          <cell r="F2003">
            <v>37677</v>
          </cell>
          <cell r="G2003">
            <v>1.0999999999999999E-2</v>
          </cell>
          <cell r="H2003">
            <v>0.01</v>
          </cell>
          <cell r="I2003" t="str">
            <v>0          0</v>
          </cell>
          <cell r="J2003">
            <v>0</v>
          </cell>
          <cell r="K2003">
            <v>0</v>
          </cell>
          <cell r="L2003">
            <v>2003</v>
          </cell>
          <cell r="M2003" t="str">
            <v>No Trade</v>
          </cell>
          <cell r="N2003" t="str">
            <v>NG33</v>
          </cell>
          <cell r="O2003">
            <v>46</v>
          </cell>
          <cell r="P2003">
            <v>1</v>
          </cell>
        </row>
        <row r="2004">
          <cell r="A2004" t="str">
            <v>ON</v>
          </cell>
          <cell r="B2004">
            <v>3</v>
          </cell>
          <cell r="C2004">
            <v>3</v>
          </cell>
          <cell r="D2004" t="str">
            <v>P</v>
          </cell>
          <cell r="E2004">
            <v>8</v>
          </cell>
          <cell r="F2004">
            <v>37677</v>
          </cell>
          <cell r="G2004">
            <v>0</v>
          </cell>
          <cell r="H2004">
            <v>0</v>
          </cell>
          <cell r="I2004" t="str">
            <v>0          0</v>
          </cell>
          <cell r="J2004">
            <v>0</v>
          </cell>
          <cell r="K2004">
            <v>0</v>
          </cell>
          <cell r="L2004">
            <v>2003</v>
          </cell>
          <cell r="M2004" t="str">
            <v>No Trade</v>
          </cell>
          <cell r="N2004" t="str">
            <v/>
          </cell>
          <cell r="O2004" t="str">
            <v/>
          </cell>
          <cell r="P2004" t="str">
            <v/>
          </cell>
        </row>
        <row r="2005">
          <cell r="A2005" t="str">
            <v>ON</v>
          </cell>
          <cell r="B2005">
            <v>3</v>
          </cell>
          <cell r="C2005">
            <v>3</v>
          </cell>
          <cell r="D2005" t="str">
            <v>C</v>
          </cell>
          <cell r="E2005">
            <v>9</v>
          </cell>
          <cell r="F2005">
            <v>37677</v>
          </cell>
          <cell r="G2005">
            <v>7.0000000000000001E-3</v>
          </cell>
          <cell r="H2005">
            <v>0</v>
          </cell>
          <cell r="I2005" t="str">
            <v>6          0</v>
          </cell>
          <cell r="J2005">
            <v>0</v>
          </cell>
          <cell r="K2005">
            <v>0</v>
          </cell>
          <cell r="L2005">
            <v>2003</v>
          </cell>
          <cell r="M2005" t="str">
            <v>No Trade</v>
          </cell>
          <cell r="N2005" t="str">
            <v>NG33</v>
          </cell>
          <cell r="O2005">
            <v>46</v>
          </cell>
          <cell r="P2005">
            <v>1</v>
          </cell>
        </row>
        <row r="2006">
          <cell r="A2006" t="str">
            <v>ON</v>
          </cell>
          <cell r="B2006">
            <v>3</v>
          </cell>
          <cell r="C2006">
            <v>3</v>
          </cell>
          <cell r="D2006" t="str">
            <v>P</v>
          </cell>
          <cell r="E2006">
            <v>9</v>
          </cell>
          <cell r="F2006">
            <v>37677</v>
          </cell>
          <cell r="G2006">
            <v>0</v>
          </cell>
          <cell r="H2006">
            <v>0</v>
          </cell>
          <cell r="I2006" t="str">
            <v>0          0</v>
          </cell>
          <cell r="J2006">
            <v>0</v>
          </cell>
          <cell r="K2006">
            <v>0</v>
          </cell>
          <cell r="L2006">
            <v>2003</v>
          </cell>
          <cell r="M2006" t="str">
            <v>No Trade</v>
          </cell>
          <cell r="N2006" t="str">
            <v/>
          </cell>
          <cell r="O2006" t="str">
            <v/>
          </cell>
          <cell r="P2006" t="str">
            <v/>
          </cell>
        </row>
        <row r="2007">
          <cell r="A2007" t="str">
            <v>ON</v>
          </cell>
          <cell r="B2007">
            <v>3</v>
          </cell>
          <cell r="C2007">
            <v>3</v>
          </cell>
          <cell r="D2007" t="str">
            <v>C</v>
          </cell>
          <cell r="E2007">
            <v>10</v>
          </cell>
          <cell r="F2007">
            <v>37677</v>
          </cell>
          <cell r="G2007">
            <v>5.0000000000000001E-3</v>
          </cell>
          <cell r="H2007">
            <v>0</v>
          </cell>
          <cell r="I2007" t="str">
            <v>5          0</v>
          </cell>
          <cell r="J2007">
            <v>0</v>
          </cell>
          <cell r="K2007">
            <v>0</v>
          </cell>
          <cell r="L2007">
            <v>2003</v>
          </cell>
          <cell r="M2007" t="str">
            <v>No Trade</v>
          </cell>
          <cell r="N2007" t="str">
            <v>NG33</v>
          </cell>
          <cell r="O2007">
            <v>46</v>
          </cell>
          <cell r="P2007">
            <v>1</v>
          </cell>
        </row>
        <row r="2008">
          <cell r="A2008" t="str">
            <v>ON</v>
          </cell>
          <cell r="B2008">
            <v>3</v>
          </cell>
          <cell r="C2008">
            <v>3</v>
          </cell>
          <cell r="D2008" t="str">
            <v>P</v>
          </cell>
          <cell r="E2008">
            <v>10</v>
          </cell>
          <cell r="F2008">
            <v>37677</v>
          </cell>
          <cell r="G2008">
            <v>0</v>
          </cell>
          <cell r="H2008">
            <v>0</v>
          </cell>
          <cell r="I2008" t="str">
            <v>0          0</v>
          </cell>
          <cell r="J2008">
            <v>0</v>
          </cell>
          <cell r="K2008">
            <v>0</v>
          </cell>
          <cell r="L2008">
            <v>2003</v>
          </cell>
          <cell r="M2008" t="str">
            <v>No Trade</v>
          </cell>
          <cell r="N2008" t="str">
            <v/>
          </cell>
          <cell r="O2008" t="str">
            <v/>
          </cell>
          <cell r="P2008" t="str">
            <v/>
          </cell>
        </row>
        <row r="2009">
          <cell r="A2009" t="str">
            <v>ON</v>
          </cell>
          <cell r="B2009">
            <v>3</v>
          </cell>
          <cell r="C2009">
            <v>3</v>
          </cell>
          <cell r="D2009" t="str">
            <v>C</v>
          </cell>
          <cell r="E2009">
            <v>12</v>
          </cell>
          <cell r="F2009">
            <v>37677</v>
          </cell>
          <cell r="G2009">
            <v>4.0000000000000001E-3</v>
          </cell>
          <cell r="H2009">
            <v>0</v>
          </cell>
          <cell r="I2009" t="str">
            <v>3          0</v>
          </cell>
          <cell r="J2009">
            <v>0</v>
          </cell>
          <cell r="K2009">
            <v>0</v>
          </cell>
          <cell r="L2009">
            <v>2003</v>
          </cell>
          <cell r="M2009" t="str">
            <v>No Trade</v>
          </cell>
          <cell r="N2009" t="str">
            <v>NG33</v>
          </cell>
          <cell r="O2009">
            <v>46</v>
          </cell>
          <cell r="P2009">
            <v>1</v>
          </cell>
        </row>
        <row r="2010">
          <cell r="A2010" t="str">
            <v>ON</v>
          </cell>
          <cell r="B2010">
            <v>3</v>
          </cell>
          <cell r="C2010">
            <v>3</v>
          </cell>
          <cell r="D2010" t="str">
            <v>P</v>
          </cell>
          <cell r="E2010">
            <v>12</v>
          </cell>
          <cell r="F2010">
            <v>37677</v>
          </cell>
          <cell r="G2010">
            <v>0</v>
          </cell>
          <cell r="H2010">
            <v>0</v>
          </cell>
          <cell r="I2010" t="str">
            <v>0          0</v>
          </cell>
          <cell r="J2010">
            <v>0</v>
          </cell>
          <cell r="K2010">
            <v>0</v>
          </cell>
          <cell r="L2010">
            <v>2003</v>
          </cell>
          <cell r="M2010" t="str">
            <v>No Trade</v>
          </cell>
          <cell r="N2010" t="str">
            <v/>
          </cell>
          <cell r="O2010" t="str">
            <v/>
          </cell>
          <cell r="P2010" t="str">
            <v/>
          </cell>
        </row>
        <row r="2011">
          <cell r="A2011" t="str">
            <v>ON</v>
          </cell>
          <cell r="B2011">
            <v>4</v>
          </cell>
          <cell r="C2011">
            <v>3</v>
          </cell>
          <cell r="D2011" t="str">
            <v>P</v>
          </cell>
          <cell r="E2011">
            <v>0.25</v>
          </cell>
          <cell r="F2011">
            <v>37706</v>
          </cell>
          <cell r="G2011">
            <v>0</v>
          </cell>
          <cell r="H2011">
            <v>0</v>
          </cell>
          <cell r="I2011" t="str">
            <v>0          0</v>
          </cell>
          <cell r="J2011">
            <v>0</v>
          </cell>
          <cell r="K2011">
            <v>0</v>
          </cell>
          <cell r="L2011">
            <v>2003</v>
          </cell>
          <cell r="M2011" t="str">
            <v>No Trade</v>
          </cell>
          <cell r="N2011" t="str">
            <v/>
          </cell>
          <cell r="O2011" t="str">
            <v/>
          </cell>
          <cell r="P2011" t="str">
            <v/>
          </cell>
        </row>
        <row r="2012">
          <cell r="A2012" t="str">
            <v>ON</v>
          </cell>
          <cell r="B2012">
            <v>4</v>
          </cell>
          <cell r="C2012">
            <v>3</v>
          </cell>
          <cell r="D2012" t="str">
            <v>C</v>
          </cell>
          <cell r="E2012">
            <v>0.5</v>
          </cell>
          <cell r="F2012">
            <v>37706</v>
          </cell>
          <cell r="G2012">
            <v>0</v>
          </cell>
          <cell r="H2012">
            <v>0</v>
          </cell>
          <cell r="I2012" t="str">
            <v>0          0</v>
          </cell>
          <cell r="J2012">
            <v>0</v>
          </cell>
          <cell r="K2012">
            <v>0</v>
          </cell>
          <cell r="L2012">
            <v>2003</v>
          </cell>
          <cell r="M2012" t="str">
            <v>No Trade</v>
          </cell>
          <cell r="N2012" t="str">
            <v/>
          </cell>
          <cell r="O2012" t="str">
            <v/>
          </cell>
          <cell r="P2012" t="str">
            <v/>
          </cell>
        </row>
        <row r="2013">
          <cell r="A2013" t="str">
            <v>ON</v>
          </cell>
          <cell r="B2013">
            <v>4</v>
          </cell>
          <cell r="C2013">
            <v>3</v>
          </cell>
          <cell r="D2013" t="str">
            <v>C</v>
          </cell>
          <cell r="E2013">
            <v>1</v>
          </cell>
          <cell r="F2013">
            <v>37706</v>
          </cell>
          <cell r="G2013">
            <v>0</v>
          </cell>
          <cell r="H2013">
            <v>0</v>
          </cell>
          <cell r="I2013" t="str">
            <v>0          0</v>
          </cell>
          <cell r="J2013">
            <v>0</v>
          </cell>
          <cell r="K2013">
            <v>0</v>
          </cell>
          <cell r="L2013">
            <v>2003</v>
          </cell>
          <cell r="M2013" t="str">
            <v>No Trade</v>
          </cell>
          <cell r="N2013" t="str">
            <v/>
          </cell>
          <cell r="O2013" t="str">
            <v/>
          </cell>
          <cell r="P2013" t="str">
            <v/>
          </cell>
        </row>
        <row r="2014">
          <cell r="A2014" t="str">
            <v>ON</v>
          </cell>
          <cell r="B2014">
            <v>4</v>
          </cell>
          <cell r="C2014">
            <v>3</v>
          </cell>
          <cell r="D2014" t="str">
            <v>P</v>
          </cell>
          <cell r="E2014">
            <v>2</v>
          </cell>
          <cell r="F2014">
            <v>37706</v>
          </cell>
          <cell r="G2014">
            <v>1E-3</v>
          </cell>
          <cell r="H2014">
            <v>0</v>
          </cell>
          <cell r="I2014" t="str">
            <v>1          0</v>
          </cell>
          <cell r="J2014">
            <v>0</v>
          </cell>
          <cell r="K2014">
            <v>0</v>
          </cell>
          <cell r="L2014">
            <v>2003</v>
          </cell>
          <cell r="M2014">
            <v>1.8264214604551692</v>
          </cell>
          <cell r="N2014" t="str">
            <v>NG43</v>
          </cell>
          <cell r="O2014">
            <v>59.02</v>
          </cell>
          <cell r="P2014">
            <v>2</v>
          </cell>
        </row>
        <row r="2015">
          <cell r="A2015" t="str">
            <v>ON</v>
          </cell>
          <cell r="B2015">
            <v>4</v>
          </cell>
          <cell r="C2015">
            <v>3</v>
          </cell>
          <cell r="D2015" t="str">
            <v>P</v>
          </cell>
          <cell r="E2015">
            <v>2.1</v>
          </cell>
          <cell r="F2015">
            <v>37706</v>
          </cell>
          <cell r="G2015">
            <v>1E-3</v>
          </cell>
          <cell r="H2015">
            <v>0</v>
          </cell>
          <cell r="I2015" t="str">
            <v>1          0</v>
          </cell>
          <cell r="J2015">
            <v>0</v>
          </cell>
          <cell r="K2015">
            <v>0</v>
          </cell>
          <cell r="L2015">
            <v>2003</v>
          </cell>
          <cell r="M2015">
            <v>1.798411693475128</v>
          </cell>
          <cell r="N2015" t="str">
            <v>NG43</v>
          </cell>
          <cell r="O2015">
            <v>59.02</v>
          </cell>
          <cell r="P2015">
            <v>2</v>
          </cell>
        </row>
        <row r="2016">
          <cell r="A2016" t="str">
            <v>ON</v>
          </cell>
          <cell r="B2016">
            <v>4</v>
          </cell>
          <cell r="C2016">
            <v>3</v>
          </cell>
          <cell r="D2016" t="str">
            <v>P</v>
          </cell>
          <cell r="E2016">
            <v>2.25</v>
          </cell>
          <cell r="F2016">
            <v>37706</v>
          </cell>
          <cell r="G2016">
            <v>1E-3</v>
          </cell>
          <cell r="H2016">
            <v>0</v>
          </cell>
          <cell r="I2016" t="str">
            <v>1          0</v>
          </cell>
          <cell r="J2016">
            <v>0</v>
          </cell>
          <cell r="K2016">
            <v>0</v>
          </cell>
          <cell r="L2016">
            <v>2003</v>
          </cell>
          <cell r="M2016">
            <v>1.758956134559529</v>
          </cell>
          <cell r="N2016" t="str">
            <v>NG43</v>
          </cell>
          <cell r="O2016">
            <v>59.02</v>
          </cell>
          <cell r="P2016">
            <v>2</v>
          </cell>
        </row>
        <row r="2017">
          <cell r="A2017" t="str">
            <v>ON</v>
          </cell>
          <cell r="B2017">
            <v>4</v>
          </cell>
          <cell r="C2017">
            <v>3</v>
          </cell>
          <cell r="D2017" t="str">
            <v>P</v>
          </cell>
          <cell r="E2017">
            <v>2.5</v>
          </cell>
          <cell r="F2017">
            <v>37706</v>
          </cell>
          <cell r="G2017">
            <v>3.0000000000000001E-3</v>
          </cell>
          <cell r="H2017">
            <v>0</v>
          </cell>
          <cell r="I2017" t="str">
            <v>4          0</v>
          </cell>
          <cell r="J2017">
            <v>0</v>
          </cell>
          <cell r="K2017">
            <v>0</v>
          </cell>
          <cell r="L2017">
            <v>2003</v>
          </cell>
          <cell r="M2017">
            <v>1.850106822190426</v>
          </cell>
          <cell r="N2017" t="str">
            <v>NG43</v>
          </cell>
          <cell r="O2017">
            <v>59.02</v>
          </cell>
          <cell r="P2017">
            <v>2</v>
          </cell>
        </row>
        <row r="2018">
          <cell r="A2018" t="str">
            <v>ON</v>
          </cell>
          <cell r="B2018">
            <v>4</v>
          </cell>
          <cell r="C2018">
            <v>3</v>
          </cell>
          <cell r="D2018" t="str">
            <v>P</v>
          </cell>
          <cell r="E2018">
            <v>2.65</v>
          </cell>
          <cell r="F2018">
            <v>37706</v>
          </cell>
          <cell r="G2018">
            <v>6.0000000000000001E-3</v>
          </cell>
          <cell r="H2018">
            <v>0</v>
          </cell>
          <cell r="I2018" t="str">
            <v>9          0</v>
          </cell>
          <cell r="J2018">
            <v>0</v>
          </cell>
          <cell r="K2018">
            <v>0</v>
          </cell>
          <cell r="L2018">
            <v>2003</v>
          </cell>
          <cell r="M2018">
            <v>1.9271088336782807</v>
          </cell>
          <cell r="N2018" t="str">
            <v>NG43</v>
          </cell>
          <cell r="O2018">
            <v>59.02</v>
          </cell>
          <cell r="P2018">
            <v>2</v>
          </cell>
        </row>
        <row r="2019">
          <cell r="A2019" t="str">
            <v>ON</v>
          </cell>
          <cell r="B2019">
            <v>4</v>
          </cell>
          <cell r="C2019">
            <v>3</v>
          </cell>
          <cell r="D2019" t="str">
            <v>P</v>
          </cell>
          <cell r="E2019">
            <v>2.7</v>
          </cell>
          <cell r="F2019">
            <v>37706</v>
          </cell>
          <cell r="G2019">
            <v>8.0000000000000002E-3</v>
          </cell>
          <cell r="H2019">
            <v>0.01</v>
          </cell>
          <cell r="I2019" t="str">
            <v>1          0</v>
          </cell>
          <cell r="J2019">
            <v>0</v>
          </cell>
          <cell r="K2019">
            <v>0</v>
          </cell>
          <cell r="L2019">
            <v>2003</v>
          </cell>
          <cell r="M2019">
            <v>1.9671014271977505</v>
          </cell>
          <cell r="N2019" t="str">
            <v>NG43</v>
          </cell>
          <cell r="O2019">
            <v>59.02</v>
          </cell>
          <cell r="P2019">
            <v>2</v>
          </cell>
        </row>
        <row r="2020">
          <cell r="A2020" t="str">
            <v>ON</v>
          </cell>
          <cell r="B2020">
            <v>4</v>
          </cell>
          <cell r="C2020">
            <v>3</v>
          </cell>
          <cell r="D2020" t="str">
            <v>P</v>
          </cell>
          <cell r="E2020">
            <v>2.75</v>
          </cell>
          <cell r="F2020">
            <v>37706</v>
          </cell>
          <cell r="G2020">
            <v>0.01</v>
          </cell>
          <cell r="H2020">
            <v>0.01</v>
          </cell>
          <cell r="I2020" t="str">
            <v>3          0</v>
          </cell>
          <cell r="J2020">
            <v>0</v>
          </cell>
          <cell r="K2020">
            <v>0</v>
          </cell>
          <cell r="L2020">
            <v>2003</v>
          </cell>
          <cell r="M2020">
            <v>1.9975814460024408</v>
          </cell>
          <cell r="N2020" t="str">
            <v>NG43</v>
          </cell>
          <cell r="O2020">
            <v>59.02</v>
          </cell>
          <cell r="P2020">
            <v>2</v>
          </cell>
        </row>
        <row r="2021">
          <cell r="A2021" t="str">
            <v>ON</v>
          </cell>
          <cell r="B2021">
            <v>4</v>
          </cell>
          <cell r="C2021">
            <v>3</v>
          </cell>
          <cell r="D2021" t="str">
            <v>P</v>
          </cell>
          <cell r="E2021">
            <v>2.8</v>
          </cell>
          <cell r="F2021">
            <v>37706</v>
          </cell>
          <cell r="G2021">
            <v>1.2E-2</v>
          </cell>
          <cell r="H2021">
            <v>0.01</v>
          </cell>
          <cell r="I2021" t="str">
            <v>6          0</v>
          </cell>
          <cell r="J2021">
            <v>0</v>
          </cell>
          <cell r="K2021">
            <v>0</v>
          </cell>
          <cell r="L2021">
            <v>2003</v>
          </cell>
          <cell r="M2021">
            <v>2.021756139130519</v>
          </cell>
          <cell r="N2021" t="str">
            <v>NG43</v>
          </cell>
          <cell r="O2021">
            <v>59.02</v>
          </cell>
          <cell r="P2021">
            <v>2</v>
          </cell>
        </row>
        <row r="2022">
          <cell r="A2022" t="str">
            <v>ON</v>
          </cell>
          <cell r="B2022">
            <v>4</v>
          </cell>
          <cell r="C2022">
            <v>3</v>
          </cell>
          <cell r="D2022" t="str">
            <v>C</v>
          </cell>
          <cell r="E2022">
            <v>3</v>
          </cell>
          <cell r="F2022">
            <v>37706</v>
          </cell>
          <cell r="G2022">
            <v>0</v>
          </cell>
          <cell r="H2022">
            <v>0</v>
          </cell>
          <cell r="I2022" t="str">
            <v>0          0</v>
          </cell>
          <cell r="J2022">
            <v>0</v>
          </cell>
          <cell r="K2022">
            <v>0</v>
          </cell>
          <cell r="L2022">
            <v>2003</v>
          </cell>
          <cell r="M2022" t="str">
            <v>No Trade</v>
          </cell>
          <cell r="N2022" t="str">
            <v/>
          </cell>
          <cell r="O2022" t="str">
            <v/>
          </cell>
          <cell r="P2022" t="str">
            <v/>
          </cell>
        </row>
        <row r="2023">
          <cell r="A2023" t="str">
            <v>ON</v>
          </cell>
          <cell r="B2023">
            <v>4</v>
          </cell>
          <cell r="C2023">
            <v>3</v>
          </cell>
          <cell r="D2023" t="str">
            <v>P</v>
          </cell>
          <cell r="E2023">
            <v>3</v>
          </cell>
          <cell r="F2023">
            <v>37706</v>
          </cell>
          <cell r="G2023">
            <v>2.7E-2</v>
          </cell>
          <cell r="H2023">
            <v>0.03</v>
          </cell>
          <cell r="I2023" t="str">
            <v>4          0</v>
          </cell>
          <cell r="J2023">
            <v>0</v>
          </cell>
          <cell r="K2023">
            <v>0</v>
          </cell>
          <cell r="L2023">
            <v>2003</v>
          </cell>
          <cell r="M2023">
            <v>2.155440455382843</v>
          </cell>
          <cell r="N2023" t="str">
            <v>NG43</v>
          </cell>
          <cell r="O2023">
            <v>59.02</v>
          </cell>
          <cell r="P2023">
            <v>2</v>
          </cell>
        </row>
        <row r="2024">
          <cell r="A2024" t="str">
            <v>ON</v>
          </cell>
          <cell r="B2024">
            <v>4</v>
          </cell>
          <cell r="C2024">
            <v>3</v>
          </cell>
          <cell r="D2024" t="str">
            <v>P</v>
          </cell>
          <cell r="E2024">
            <v>3.05</v>
          </cell>
          <cell r="F2024">
            <v>37706</v>
          </cell>
          <cell r="G2024">
            <v>3.2000000000000001E-2</v>
          </cell>
          <cell r="H2024">
            <v>0.04</v>
          </cell>
          <cell r="I2024" t="str">
            <v>0          0</v>
          </cell>
          <cell r="J2024">
            <v>0</v>
          </cell>
          <cell r="K2024">
            <v>0</v>
          </cell>
          <cell r="L2024">
            <v>2003</v>
          </cell>
          <cell r="M2024">
            <v>2.1862669475126935</v>
          </cell>
          <cell r="N2024" t="str">
            <v>NG43</v>
          </cell>
          <cell r="O2024">
            <v>59.02</v>
          </cell>
          <cell r="P2024">
            <v>2</v>
          </cell>
        </row>
        <row r="2025">
          <cell r="A2025" t="str">
            <v>ON</v>
          </cell>
          <cell r="B2025">
            <v>4</v>
          </cell>
          <cell r="C2025">
            <v>3</v>
          </cell>
          <cell r="D2025" t="str">
            <v>P</v>
          </cell>
          <cell r="E2025">
            <v>3.1</v>
          </cell>
          <cell r="F2025">
            <v>37706</v>
          </cell>
          <cell r="G2025">
            <v>3.6999999999999998E-2</v>
          </cell>
          <cell r="H2025">
            <v>0.04</v>
          </cell>
          <cell r="I2025" t="str">
            <v>7          0</v>
          </cell>
          <cell r="J2025">
            <v>0</v>
          </cell>
          <cell r="K2025">
            <v>0</v>
          </cell>
          <cell r="L2025">
            <v>2003</v>
          </cell>
          <cell r="M2025">
            <v>2.2122468748196558</v>
          </cell>
          <cell r="N2025" t="str">
            <v>NG43</v>
          </cell>
          <cell r="O2025">
            <v>59.02</v>
          </cell>
          <cell r="P2025">
            <v>2</v>
          </cell>
        </row>
        <row r="2026">
          <cell r="A2026" t="str">
            <v>ON</v>
          </cell>
          <cell r="B2026">
            <v>4</v>
          </cell>
          <cell r="C2026">
            <v>3</v>
          </cell>
          <cell r="D2026" t="str">
            <v>P</v>
          </cell>
          <cell r="E2026">
            <v>3.15</v>
          </cell>
          <cell r="F2026">
            <v>37706</v>
          </cell>
          <cell r="G2026">
            <v>4.3999999999999997E-2</v>
          </cell>
          <cell r="H2026">
            <v>0.05</v>
          </cell>
          <cell r="I2026" t="str">
            <v>5          0</v>
          </cell>
          <cell r="J2026">
            <v>0</v>
          </cell>
          <cell r="K2026">
            <v>0</v>
          </cell>
          <cell r="L2026">
            <v>2003</v>
          </cell>
          <cell r="M2026">
            <v>2.247851068359501</v>
          </cell>
          <cell r="N2026" t="str">
            <v>NG43</v>
          </cell>
          <cell r="O2026">
            <v>59.02</v>
          </cell>
          <cell r="P2026">
            <v>2</v>
          </cell>
        </row>
        <row r="2027">
          <cell r="A2027" t="str">
            <v>ON</v>
          </cell>
          <cell r="B2027">
            <v>4</v>
          </cell>
          <cell r="C2027">
            <v>3</v>
          </cell>
          <cell r="D2027" t="str">
            <v>P</v>
          </cell>
          <cell r="E2027">
            <v>3.2</v>
          </cell>
          <cell r="F2027">
            <v>37706</v>
          </cell>
          <cell r="G2027">
            <v>5.0999999999999997E-2</v>
          </cell>
          <cell r="H2027">
            <v>0.06</v>
          </cell>
          <cell r="I2027" t="str">
            <v>4          0</v>
          </cell>
          <cell r="J2027">
            <v>0</v>
          </cell>
          <cell r="K2027">
            <v>0</v>
          </cell>
          <cell r="L2027">
            <v>2003</v>
          </cell>
          <cell r="M2027">
            <v>2.2780774548847047</v>
          </cell>
          <cell r="N2027" t="str">
            <v>NG43</v>
          </cell>
          <cell r="O2027">
            <v>59.02</v>
          </cell>
          <cell r="P2027">
            <v>2</v>
          </cell>
        </row>
        <row r="2028">
          <cell r="A2028" t="str">
            <v>ON</v>
          </cell>
          <cell r="B2028">
            <v>4</v>
          </cell>
          <cell r="C2028">
            <v>3</v>
          </cell>
          <cell r="D2028" t="str">
            <v>C</v>
          </cell>
          <cell r="E2028">
            <v>3.25</v>
          </cell>
          <cell r="F2028">
            <v>37706</v>
          </cell>
          <cell r="G2028">
            <v>0.79200000000000004</v>
          </cell>
          <cell r="H2028">
            <v>0.79</v>
          </cell>
          <cell r="I2028" t="str">
            <v>2          0</v>
          </cell>
          <cell r="J2028">
            <v>0</v>
          </cell>
          <cell r="K2028">
            <v>0</v>
          </cell>
          <cell r="L2028">
            <v>2003</v>
          </cell>
          <cell r="M2028" t="str">
            <v>No Trade</v>
          </cell>
          <cell r="N2028" t="str">
            <v>NG43</v>
          </cell>
          <cell r="O2028">
            <v>59.02</v>
          </cell>
          <cell r="P2028">
            <v>1</v>
          </cell>
        </row>
        <row r="2029">
          <cell r="A2029" t="str">
            <v>ON</v>
          </cell>
          <cell r="B2029">
            <v>4</v>
          </cell>
          <cell r="C2029">
            <v>3</v>
          </cell>
          <cell r="D2029" t="str">
            <v>P</v>
          </cell>
          <cell r="E2029">
            <v>3.25</v>
          </cell>
          <cell r="F2029">
            <v>37706</v>
          </cell>
          <cell r="G2029">
            <v>5.8999999999999997E-2</v>
          </cell>
          <cell r="H2029">
            <v>7.0000000000000007E-2</v>
          </cell>
          <cell r="I2029" t="str">
            <v>3          0</v>
          </cell>
          <cell r="J2029">
            <v>0</v>
          </cell>
          <cell r="K2029">
            <v>0</v>
          </cell>
          <cell r="L2029">
            <v>2003</v>
          </cell>
          <cell r="M2029">
            <v>2.3095361798934535</v>
          </cell>
          <cell r="N2029" t="str">
            <v>NG43</v>
          </cell>
          <cell r="O2029">
            <v>59.02</v>
          </cell>
          <cell r="P2029">
            <v>2</v>
          </cell>
        </row>
        <row r="2030">
          <cell r="A2030" t="str">
            <v>ON</v>
          </cell>
          <cell r="B2030">
            <v>4</v>
          </cell>
          <cell r="C2030">
            <v>3</v>
          </cell>
          <cell r="D2030" t="str">
            <v>C</v>
          </cell>
          <cell r="E2030">
            <v>3.3</v>
          </cell>
          <cell r="F2030">
            <v>37706</v>
          </cell>
          <cell r="G2030">
            <v>0.878</v>
          </cell>
          <cell r="H2030">
            <v>0.77</v>
          </cell>
          <cell r="I2030" t="str">
            <v>9          0</v>
          </cell>
          <cell r="J2030">
            <v>0</v>
          </cell>
          <cell r="K2030">
            <v>0</v>
          </cell>
          <cell r="L2030">
            <v>2003</v>
          </cell>
          <cell r="M2030" t="str">
            <v>No Trade</v>
          </cell>
          <cell r="N2030" t="str">
            <v>NG43</v>
          </cell>
          <cell r="O2030">
            <v>59.02</v>
          </cell>
          <cell r="P2030">
            <v>1</v>
          </cell>
        </row>
        <row r="2031">
          <cell r="A2031" t="str">
            <v>ON</v>
          </cell>
          <cell r="B2031">
            <v>4</v>
          </cell>
          <cell r="C2031">
            <v>3</v>
          </cell>
          <cell r="D2031" t="str">
            <v>P</v>
          </cell>
          <cell r="E2031">
            <v>3.3</v>
          </cell>
          <cell r="F2031">
            <v>37706</v>
          </cell>
          <cell r="G2031">
            <v>6.8000000000000005E-2</v>
          </cell>
          <cell r="H2031">
            <v>0.08</v>
          </cell>
          <cell r="I2031" t="str">
            <v>4          0</v>
          </cell>
          <cell r="J2031">
            <v>0</v>
          </cell>
          <cell r="K2031">
            <v>0</v>
          </cell>
          <cell r="L2031">
            <v>2003</v>
          </cell>
          <cell r="M2031">
            <v>2.3416823308899768</v>
          </cell>
          <cell r="N2031" t="str">
            <v>NG43</v>
          </cell>
          <cell r="O2031">
            <v>59.02</v>
          </cell>
          <cell r="P2031">
            <v>2</v>
          </cell>
        </row>
        <row r="2032">
          <cell r="A2032" t="str">
            <v>ON</v>
          </cell>
          <cell r="B2032">
            <v>4</v>
          </cell>
          <cell r="C2032">
            <v>3</v>
          </cell>
          <cell r="D2032" t="str">
            <v>P</v>
          </cell>
          <cell r="E2032">
            <v>3.35</v>
          </cell>
          <cell r="F2032">
            <v>37706</v>
          </cell>
          <cell r="G2032">
            <v>7.8E-2</v>
          </cell>
          <cell r="H2032">
            <v>0.09</v>
          </cell>
          <cell r="I2032" t="str">
            <v>5          0</v>
          </cell>
          <cell r="J2032">
            <v>0</v>
          </cell>
          <cell r="K2032">
            <v>0</v>
          </cell>
          <cell r="L2032">
            <v>2003</v>
          </cell>
          <cell r="M2032">
            <v>2.3741395647076486</v>
          </cell>
          <cell r="N2032" t="str">
            <v>NG43</v>
          </cell>
          <cell r="O2032">
            <v>59.02</v>
          </cell>
          <cell r="P2032">
            <v>2</v>
          </cell>
        </row>
        <row r="2033">
          <cell r="A2033" t="str">
            <v>ON</v>
          </cell>
          <cell r="B2033">
            <v>4</v>
          </cell>
          <cell r="C2033">
            <v>3</v>
          </cell>
          <cell r="D2033" t="str">
            <v>C</v>
          </cell>
          <cell r="E2033">
            <v>3.4</v>
          </cell>
          <cell r="F2033">
            <v>37706</v>
          </cell>
          <cell r="G2033">
            <v>0.79900000000000004</v>
          </cell>
          <cell r="H2033">
            <v>0.7</v>
          </cell>
          <cell r="I2033" t="str">
            <v>4          0</v>
          </cell>
          <cell r="J2033">
            <v>0</v>
          </cell>
          <cell r="K2033">
            <v>0</v>
          </cell>
          <cell r="L2033">
            <v>2003</v>
          </cell>
          <cell r="M2033" t="str">
            <v>No Trade</v>
          </cell>
          <cell r="N2033" t="str">
            <v>NG43</v>
          </cell>
          <cell r="O2033">
            <v>59.02</v>
          </cell>
          <cell r="P2033">
            <v>1</v>
          </cell>
        </row>
        <row r="2034">
          <cell r="A2034" t="str">
            <v>ON</v>
          </cell>
          <cell r="B2034">
            <v>4</v>
          </cell>
          <cell r="C2034">
            <v>3</v>
          </cell>
          <cell r="D2034" t="str">
            <v>P</v>
          </cell>
          <cell r="E2034">
            <v>3.4</v>
          </cell>
          <cell r="F2034">
            <v>37706</v>
          </cell>
          <cell r="G2034">
            <v>8.7999999999999995E-2</v>
          </cell>
          <cell r="H2034">
            <v>0.1</v>
          </cell>
          <cell r="I2034" t="str">
            <v>8          0</v>
          </cell>
          <cell r="J2034">
            <v>0</v>
          </cell>
          <cell r="K2034">
            <v>0</v>
          </cell>
          <cell r="L2034">
            <v>2003</v>
          </cell>
          <cell r="M2034">
            <v>2.4026124747289752</v>
          </cell>
          <cell r="N2034" t="str">
            <v>NG43</v>
          </cell>
          <cell r="O2034">
            <v>59.02</v>
          </cell>
          <cell r="P2034">
            <v>2</v>
          </cell>
        </row>
        <row r="2035">
          <cell r="A2035" t="str">
            <v>ON</v>
          </cell>
          <cell r="B2035">
            <v>4</v>
          </cell>
          <cell r="C2035">
            <v>3</v>
          </cell>
          <cell r="D2035" t="str">
            <v>C</v>
          </cell>
          <cell r="E2035">
            <v>3.45</v>
          </cell>
          <cell r="F2035">
            <v>37706</v>
          </cell>
          <cell r="G2035">
            <v>0.76100000000000001</v>
          </cell>
          <cell r="H2035">
            <v>0.66</v>
          </cell>
          <cell r="I2035" t="str">
            <v>8          0</v>
          </cell>
          <cell r="J2035">
            <v>0</v>
          </cell>
          <cell r="K2035">
            <v>0</v>
          </cell>
          <cell r="L2035">
            <v>2003</v>
          </cell>
          <cell r="M2035" t="str">
            <v>No Trade</v>
          </cell>
          <cell r="N2035" t="str">
            <v>NG43</v>
          </cell>
          <cell r="O2035">
            <v>59.02</v>
          </cell>
          <cell r="P2035">
            <v>1</v>
          </cell>
        </row>
        <row r="2036">
          <cell r="A2036" t="str">
            <v>ON</v>
          </cell>
          <cell r="B2036">
            <v>4</v>
          </cell>
          <cell r="C2036">
            <v>3</v>
          </cell>
          <cell r="D2036" t="str">
            <v>P</v>
          </cell>
          <cell r="E2036">
            <v>3.45</v>
          </cell>
          <cell r="F2036">
            <v>37706</v>
          </cell>
          <cell r="G2036">
            <v>0.1</v>
          </cell>
          <cell r="H2036">
            <v>0.12</v>
          </cell>
          <cell r="I2036" t="str">
            <v>2          0</v>
          </cell>
          <cell r="J2036">
            <v>0</v>
          </cell>
          <cell r="K2036">
            <v>0</v>
          </cell>
          <cell r="L2036">
            <v>2003</v>
          </cell>
          <cell r="M2036">
            <v>2.4353438657260047</v>
          </cell>
          <cell r="N2036" t="str">
            <v>NG43</v>
          </cell>
          <cell r="O2036">
            <v>59.02</v>
          </cell>
          <cell r="P2036">
            <v>2</v>
          </cell>
        </row>
        <row r="2037">
          <cell r="A2037" t="str">
            <v>ON</v>
          </cell>
          <cell r="B2037">
            <v>4</v>
          </cell>
          <cell r="C2037">
            <v>3</v>
          </cell>
          <cell r="D2037" t="str">
            <v>C</v>
          </cell>
          <cell r="E2037">
            <v>3.5</v>
          </cell>
          <cell r="F2037">
            <v>37706</v>
          </cell>
          <cell r="G2037">
            <v>0.72399999999999998</v>
          </cell>
          <cell r="H2037">
            <v>0.63</v>
          </cell>
          <cell r="I2037" t="str">
            <v>3          0</v>
          </cell>
          <cell r="J2037">
            <v>0</v>
          </cell>
          <cell r="K2037">
            <v>0</v>
          </cell>
          <cell r="L2037">
            <v>2003</v>
          </cell>
          <cell r="M2037" t="str">
            <v>No Trade</v>
          </cell>
          <cell r="N2037" t="str">
            <v>NG43</v>
          </cell>
          <cell r="O2037">
            <v>59.02</v>
          </cell>
          <cell r="P2037">
            <v>1</v>
          </cell>
        </row>
        <row r="2038">
          <cell r="A2038" t="str">
            <v>ON</v>
          </cell>
          <cell r="B2038">
            <v>4</v>
          </cell>
          <cell r="C2038">
            <v>3</v>
          </cell>
          <cell r="D2038" t="str">
            <v>P</v>
          </cell>
          <cell r="E2038">
            <v>3.5</v>
          </cell>
          <cell r="F2038">
            <v>37706</v>
          </cell>
          <cell r="G2038">
            <v>0.113</v>
          </cell>
          <cell r="H2038">
            <v>0.13</v>
          </cell>
          <cell r="I2038" t="str">
            <v>7          0</v>
          </cell>
          <cell r="J2038">
            <v>0</v>
          </cell>
          <cell r="K2038">
            <v>0</v>
          </cell>
          <cell r="L2038">
            <v>2003</v>
          </cell>
          <cell r="M2038">
            <v>2.4678094565962594</v>
          </cell>
          <cell r="N2038" t="str">
            <v>NG43</v>
          </cell>
          <cell r="O2038">
            <v>59.02</v>
          </cell>
          <cell r="P2038">
            <v>2</v>
          </cell>
        </row>
        <row r="2039">
          <cell r="A2039" t="str">
            <v>ON</v>
          </cell>
          <cell r="B2039">
            <v>4</v>
          </cell>
          <cell r="C2039">
            <v>3</v>
          </cell>
          <cell r="D2039" t="str">
            <v>C</v>
          </cell>
          <cell r="E2039">
            <v>3.55</v>
          </cell>
          <cell r="F2039">
            <v>37706</v>
          </cell>
          <cell r="G2039">
            <v>0.68799999999999994</v>
          </cell>
          <cell r="H2039">
            <v>0.6</v>
          </cell>
          <cell r="I2039" t="str">
            <v>0          0</v>
          </cell>
          <cell r="J2039">
            <v>0</v>
          </cell>
          <cell r="K2039">
            <v>0</v>
          </cell>
          <cell r="L2039">
            <v>2003</v>
          </cell>
          <cell r="M2039" t="str">
            <v>No Trade</v>
          </cell>
          <cell r="N2039" t="str">
            <v>NG43</v>
          </cell>
          <cell r="O2039">
            <v>59.02</v>
          </cell>
          <cell r="P2039">
            <v>1</v>
          </cell>
        </row>
        <row r="2040">
          <cell r="A2040" t="str">
            <v>ON</v>
          </cell>
          <cell r="B2040">
            <v>4</v>
          </cell>
          <cell r="C2040">
            <v>3</v>
          </cell>
          <cell r="D2040" t="str">
            <v>P</v>
          </cell>
          <cell r="E2040">
            <v>3.55</v>
          </cell>
          <cell r="F2040">
            <v>37706</v>
          </cell>
          <cell r="G2040">
            <v>0.127</v>
          </cell>
          <cell r="H2040">
            <v>0.15</v>
          </cell>
          <cell r="I2040" t="str">
            <v>3          0</v>
          </cell>
          <cell r="J2040">
            <v>0</v>
          </cell>
          <cell r="K2040">
            <v>0</v>
          </cell>
          <cell r="L2040">
            <v>2003</v>
          </cell>
          <cell r="M2040">
            <v>2.499947832820903</v>
          </cell>
          <cell r="N2040" t="str">
            <v>NG43</v>
          </cell>
          <cell r="O2040">
            <v>59.02</v>
          </cell>
          <cell r="P2040">
            <v>2</v>
          </cell>
        </row>
        <row r="2041">
          <cell r="A2041" t="str">
            <v>ON</v>
          </cell>
          <cell r="B2041">
            <v>4</v>
          </cell>
          <cell r="C2041">
            <v>3</v>
          </cell>
          <cell r="D2041" t="str">
            <v>C</v>
          </cell>
          <cell r="E2041">
            <v>3.6</v>
          </cell>
          <cell r="F2041">
            <v>37706</v>
          </cell>
          <cell r="G2041">
            <v>0.65400000000000003</v>
          </cell>
          <cell r="H2041">
            <v>0.56000000000000005</v>
          </cell>
          <cell r="I2041" t="str">
            <v>8          0</v>
          </cell>
          <cell r="J2041">
            <v>0</v>
          </cell>
          <cell r="K2041">
            <v>0</v>
          </cell>
          <cell r="L2041">
            <v>2003</v>
          </cell>
          <cell r="M2041" t="str">
            <v>No Trade</v>
          </cell>
          <cell r="N2041" t="str">
            <v>NG43</v>
          </cell>
          <cell r="O2041">
            <v>59.02</v>
          </cell>
          <cell r="P2041">
            <v>1</v>
          </cell>
        </row>
        <row r="2042">
          <cell r="A2042" t="str">
            <v>ON</v>
          </cell>
          <cell r="B2042">
            <v>4</v>
          </cell>
          <cell r="C2042">
            <v>3</v>
          </cell>
          <cell r="D2042" t="str">
            <v>P</v>
          </cell>
          <cell r="E2042">
            <v>3.6</v>
          </cell>
          <cell r="F2042">
            <v>37706</v>
          </cell>
          <cell r="G2042">
            <v>0.14199999999999999</v>
          </cell>
          <cell r="H2042">
            <v>0.17</v>
          </cell>
          <cell r="I2042" t="str">
            <v>1          0</v>
          </cell>
          <cell r="J2042">
            <v>0</v>
          </cell>
          <cell r="K2042">
            <v>0</v>
          </cell>
          <cell r="L2042">
            <v>2003</v>
          </cell>
          <cell r="M2042">
            <v>2.5317252868375237</v>
          </cell>
          <cell r="N2042" t="str">
            <v>NG43</v>
          </cell>
          <cell r="O2042">
            <v>59.02</v>
          </cell>
          <cell r="P2042">
            <v>2</v>
          </cell>
        </row>
        <row r="2043">
          <cell r="A2043" t="str">
            <v>ON</v>
          </cell>
          <cell r="B2043">
            <v>4</v>
          </cell>
          <cell r="C2043">
            <v>3</v>
          </cell>
          <cell r="D2043" t="str">
            <v>C</v>
          </cell>
          <cell r="E2043">
            <v>3.65</v>
          </cell>
          <cell r="F2043">
            <v>37706</v>
          </cell>
          <cell r="G2043">
            <v>0.621</v>
          </cell>
          <cell r="H2043">
            <v>0.53</v>
          </cell>
          <cell r="I2043" t="str">
            <v>5          0</v>
          </cell>
          <cell r="J2043">
            <v>0</v>
          </cell>
          <cell r="K2043">
            <v>0</v>
          </cell>
          <cell r="L2043">
            <v>2003</v>
          </cell>
          <cell r="M2043" t="str">
            <v>No Trade</v>
          </cell>
          <cell r="N2043" t="str">
            <v>NG43</v>
          </cell>
          <cell r="O2043">
            <v>59.02</v>
          </cell>
          <cell r="P2043">
            <v>1</v>
          </cell>
        </row>
        <row r="2044">
          <cell r="A2044" t="str">
            <v>ON</v>
          </cell>
          <cell r="B2044">
            <v>4</v>
          </cell>
          <cell r="C2044">
            <v>3</v>
          </cell>
          <cell r="D2044" t="str">
            <v>P</v>
          </cell>
          <cell r="E2044">
            <v>3.65</v>
          </cell>
          <cell r="F2044">
            <v>37706</v>
          </cell>
          <cell r="G2044">
            <v>0.158</v>
          </cell>
          <cell r="H2044">
            <v>0.19</v>
          </cell>
          <cell r="I2044" t="str">
            <v>0          0</v>
          </cell>
          <cell r="J2044">
            <v>0</v>
          </cell>
          <cell r="K2044">
            <v>0</v>
          </cell>
          <cell r="L2044">
            <v>2003</v>
          </cell>
          <cell r="M2044">
            <v>2.5631269965928798</v>
          </cell>
          <cell r="N2044" t="str">
            <v>NG43</v>
          </cell>
          <cell r="O2044">
            <v>59.02</v>
          </cell>
          <cell r="P2044">
            <v>2</v>
          </cell>
        </row>
        <row r="2045">
          <cell r="A2045" t="str">
            <v>ON</v>
          </cell>
          <cell r="B2045">
            <v>4</v>
          </cell>
          <cell r="C2045">
            <v>3</v>
          </cell>
          <cell r="D2045" t="str">
            <v>C</v>
          </cell>
          <cell r="E2045">
            <v>3.7</v>
          </cell>
          <cell r="F2045">
            <v>37706</v>
          </cell>
          <cell r="G2045">
            <v>0.58899999999999997</v>
          </cell>
          <cell r="H2045">
            <v>0.5</v>
          </cell>
          <cell r="I2045" t="str">
            <v>7          0</v>
          </cell>
          <cell r="J2045">
            <v>0</v>
          </cell>
          <cell r="K2045">
            <v>0</v>
          </cell>
          <cell r="L2045">
            <v>2003</v>
          </cell>
          <cell r="M2045" t="str">
            <v>No Trade</v>
          </cell>
          <cell r="N2045" t="str">
            <v>NG43</v>
          </cell>
          <cell r="O2045">
            <v>59.02</v>
          </cell>
          <cell r="P2045">
            <v>1</v>
          </cell>
        </row>
        <row r="2046">
          <cell r="A2046" t="str">
            <v>ON</v>
          </cell>
          <cell r="B2046">
            <v>4</v>
          </cell>
          <cell r="C2046">
            <v>3</v>
          </cell>
          <cell r="D2046" t="str">
            <v>P</v>
          </cell>
          <cell r="E2046">
            <v>3.7</v>
          </cell>
          <cell r="F2046">
            <v>37706</v>
          </cell>
          <cell r="G2046">
            <v>0.17599999999999999</v>
          </cell>
          <cell r="H2046">
            <v>0.21</v>
          </cell>
          <cell r="I2046" t="str">
            <v>1          0</v>
          </cell>
          <cell r="J2046">
            <v>0</v>
          </cell>
          <cell r="K2046">
            <v>0</v>
          </cell>
          <cell r="L2046">
            <v>2003</v>
          </cell>
          <cell r="M2046">
            <v>2.5967300401582549</v>
          </cell>
          <cell r="N2046" t="str">
            <v>NG43</v>
          </cell>
          <cell r="O2046">
            <v>59.02</v>
          </cell>
          <cell r="P2046">
            <v>2</v>
          </cell>
        </row>
        <row r="2047">
          <cell r="A2047" t="str">
            <v>ON</v>
          </cell>
          <cell r="B2047">
            <v>4</v>
          </cell>
          <cell r="C2047">
            <v>3</v>
          </cell>
          <cell r="D2047" t="str">
            <v>C</v>
          </cell>
          <cell r="E2047">
            <v>3.75</v>
          </cell>
          <cell r="F2047">
            <v>37706</v>
          </cell>
          <cell r="G2047">
            <v>0.55600000000000005</v>
          </cell>
          <cell r="H2047">
            <v>0.47</v>
          </cell>
          <cell r="I2047" t="str">
            <v>9          0</v>
          </cell>
          <cell r="J2047">
            <v>0</v>
          </cell>
          <cell r="K2047">
            <v>0</v>
          </cell>
          <cell r="L2047">
            <v>2003</v>
          </cell>
          <cell r="M2047" t="str">
            <v>No Trade</v>
          </cell>
          <cell r="N2047" t="str">
            <v>NG43</v>
          </cell>
          <cell r="O2047">
            <v>59.02</v>
          </cell>
          <cell r="P2047">
            <v>1</v>
          </cell>
        </row>
        <row r="2048">
          <cell r="A2048" t="str">
            <v>ON</v>
          </cell>
          <cell r="B2048">
            <v>4</v>
          </cell>
          <cell r="C2048">
            <v>3</v>
          </cell>
          <cell r="D2048" t="str">
            <v>P</v>
          </cell>
          <cell r="E2048">
            <v>3.75</v>
          </cell>
          <cell r="F2048">
            <v>37706</v>
          </cell>
          <cell r="G2048">
            <v>0.19500000000000001</v>
          </cell>
          <cell r="H2048">
            <v>0.23</v>
          </cell>
          <cell r="I2048" t="str">
            <v>2         50</v>
          </cell>
          <cell r="J2048">
            <v>0</v>
          </cell>
          <cell r="K2048">
            <v>0</v>
          </cell>
          <cell r="L2048">
            <v>2003</v>
          </cell>
          <cell r="M2048">
            <v>2.6296467175029834</v>
          </cell>
          <cell r="N2048" t="str">
            <v>NG43</v>
          </cell>
          <cell r="O2048">
            <v>59.02</v>
          </cell>
          <cell r="P2048">
            <v>2</v>
          </cell>
        </row>
        <row r="2049">
          <cell r="A2049" t="str">
            <v>ON</v>
          </cell>
          <cell r="B2049">
            <v>4</v>
          </cell>
          <cell r="C2049">
            <v>3</v>
          </cell>
          <cell r="D2049" t="str">
            <v>C</v>
          </cell>
          <cell r="E2049">
            <v>3.8</v>
          </cell>
          <cell r="F2049">
            <v>37706</v>
          </cell>
          <cell r="G2049">
            <v>0.52800000000000002</v>
          </cell>
          <cell r="H2049">
            <v>0.45</v>
          </cell>
          <cell r="I2049" t="str">
            <v>2          0</v>
          </cell>
          <cell r="J2049">
            <v>0</v>
          </cell>
          <cell r="K2049">
            <v>0</v>
          </cell>
          <cell r="L2049">
            <v>2003</v>
          </cell>
          <cell r="M2049" t="str">
            <v>No Trade</v>
          </cell>
          <cell r="N2049" t="str">
            <v>NG43</v>
          </cell>
          <cell r="O2049">
            <v>59.02</v>
          </cell>
          <cell r="P2049">
            <v>1</v>
          </cell>
        </row>
        <row r="2050">
          <cell r="A2050" t="str">
            <v>ON</v>
          </cell>
          <cell r="B2050">
            <v>4</v>
          </cell>
          <cell r="C2050">
            <v>3</v>
          </cell>
          <cell r="D2050" t="str">
            <v>P</v>
          </cell>
          <cell r="E2050">
            <v>3.8</v>
          </cell>
          <cell r="F2050">
            <v>37706</v>
          </cell>
          <cell r="G2050">
            <v>0.216</v>
          </cell>
          <cell r="H2050">
            <v>0.25</v>
          </cell>
          <cell r="I2050" t="str">
            <v>5          0</v>
          </cell>
          <cell r="J2050">
            <v>0</v>
          </cell>
          <cell r="K2050">
            <v>0</v>
          </cell>
          <cell r="L2050">
            <v>2003</v>
          </cell>
          <cell r="M2050">
            <v>2.6642124658694089</v>
          </cell>
          <cell r="N2050" t="str">
            <v>NG43</v>
          </cell>
          <cell r="O2050">
            <v>59.02</v>
          </cell>
          <cell r="P2050">
            <v>2</v>
          </cell>
        </row>
        <row r="2051">
          <cell r="A2051" t="str">
            <v>ON</v>
          </cell>
          <cell r="B2051">
            <v>4</v>
          </cell>
          <cell r="C2051">
            <v>3</v>
          </cell>
          <cell r="D2051" t="str">
            <v>C</v>
          </cell>
          <cell r="E2051">
            <v>3.85</v>
          </cell>
          <cell r="F2051">
            <v>37706</v>
          </cell>
          <cell r="G2051">
            <v>0.499</v>
          </cell>
          <cell r="H2051">
            <v>0.42</v>
          </cell>
          <cell r="I2051" t="str">
            <v>7          0</v>
          </cell>
          <cell r="J2051">
            <v>0</v>
          </cell>
          <cell r="K2051">
            <v>0</v>
          </cell>
          <cell r="L2051">
            <v>2003</v>
          </cell>
          <cell r="M2051" t="str">
            <v>No Trade</v>
          </cell>
          <cell r="N2051" t="str">
            <v>NG43</v>
          </cell>
          <cell r="O2051">
            <v>59.02</v>
          </cell>
          <cell r="P2051">
            <v>1</v>
          </cell>
        </row>
        <row r="2052">
          <cell r="A2052" t="str">
            <v>ON</v>
          </cell>
          <cell r="B2052">
            <v>4</v>
          </cell>
          <cell r="C2052">
            <v>3</v>
          </cell>
          <cell r="D2052" t="str">
            <v>P</v>
          </cell>
          <cell r="E2052">
            <v>3.85</v>
          </cell>
          <cell r="F2052">
            <v>37706</v>
          </cell>
          <cell r="G2052">
            <v>0.23699999999999999</v>
          </cell>
          <cell r="H2052">
            <v>0.27</v>
          </cell>
          <cell r="I2052" t="str">
            <v>9          0</v>
          </cell>
          <cell r="J2052">
            <v>0</v>
          </cell>
          <cell r="K2052">
            <v>0</v>
          </cell>
          <cell r="L2052">
            <v>2003</v>
          </cell>
          <cell r="M2052">
            <v>2.6958193836089137</v>
          </cell>
          <cell r="N2052" t="str">
            <v>NG43</v>
          </cell>
          <cell r="O2052">
            <v>59.02</v>
          </cell>
          <cell r="P2052">
            <v>2</v>
          </cell>
        </row>
        <row r="2053">
          <cell r="A2053" t="str">
            <v>ON</v>
          </cell>
          <cell r="B2053">
            <v>4</v>
          </cell>
          <cell r="C2053">
            <v>3</v>
          </cell>
          <cell r="D2053" t="str">
            <v>C</v>
          </cell>
          <cell r="E2053">
            <v>3.9</v>
          </cell>
          <cell r="F2053">
            <v>37706</v>
          </cell>
          <cell r="G2053">
            <v>0.47299999999999998</v>
          </cell>
          <cell r="H2053">
            <v>0.4</v>
          </cell>
          <cell r="I2053" t="str">
            <v>3          0</v>
          </cell>
          <cell r="J2053">
            <v>0</v>
          </cell>
          <cell r="K2053">
            <v>0</v>
          </cell>
          <cell r="L2053">
            <v>2003</v>
          </cell>
          <cell r="M2053" t="str">
            <v>No Trade</v>
          </cell>
          <cell r="N2053" t="str">
            <v>NG43</v>
          </cell>
          <cell r="O2053">
            <v>59.02</v>
          </cell>
          <cell r="P2053">
            <v>1</v>
          </cell>
        </row>
        <row r="2054">
          <cell r="A2054" t="str">
            <v>ON</v>
          </cell>
          <cell r="B2054">
            <v>4</v>
          </cell>
          <cell r="C2054">
            <v>3</v>
          </cell>
          <cell r="D2054" t="str">
            <v>P</v>
          </cell>
          <cell r="E2054">
            <v>3.9</v>
          </cell>
          <cell r="F2054">
            <v>37706</v>
          </cell>
          <cell r="G2054">
            <v>0.26</v>
          </cell>
          <cell r="H2054">
            <v>0.3</v>
          </cell>
          <cell r="I2054" t="str">
            <v>4          0</v>
          </cell>
          <cell r="J2054">
            <v>0</v>
          </cell>
          <cell r="K2054">
            <v>0</v>
          </cell>
          <cell r="L2054">
            <v>2003</v>
          </cell>
          <cell r="M2054">
            <v>2.7289568778848525</v>
          </cell>
          <cell r="N2054" t="str">
            <v>NG43</v>
          </cell>
          <cell r="O2054">
            <v>59.02</v>
          </cell>
          <cell r="P2054">
            <v>2</v>
          </cell>
        </row>
        <row r="2055">
          <cell r="A2055" t="str">
            <v>ON</v>
          </cell>
          <cell r="B2055">
            <v>4</v>
          </cell>
          <cell r="C2055">
            <v>3</v>
          </cell>
          <cell r="D2055" t="str">
            <v>C</v>
          </cell>
          <cell r="E2055">
            <v>3.95</v>
          </cell>
          <cell r="F2055">
            <v>37706</v>
          </cell>
          <cell r="G2055">
            <v>0.44800000000000001</v>
          </cell>
          <cell r="H2055">
            <v>0.37</v>
          </cell>
          <cell r="I2055" t="str">
            <v>9          0</v>
          </cell>
          <cell r="J2055">
            <v>0</v>
          </cell>
          <cell r="K2055">
            <v>0</v>
          </cell>
          <cell r="L2055">
            <v>2003</v>
          </cell>
          <cell r="M2055" t="str">
            <v>No Trade</v>
          </cell>
          <cell r="N2055" t="str">
            <v>NG43</v>
          </cell>
          <cell r="O2055">
            <v>59.02</v>
          </cell>
          <cell r="P2055">
            <v>1</v>
          </cell>
        </row>
        <row r="2056">
          <cell r="A2056" t="str">
            <v>ON</v>
          </cell>
          <cell r="B2056">
            <v>4</v>
          </cell>
          <cell r="C2056">
            <v>3</v>
          </cell>
          <cell r="D2056" t="str">
            <v>P</v>
          </cell>
          <cell r="E2056">
            <v>3.95</v>
          </cell>
          <cell r="F2056">
            <v>37706</v>
          </cell>
          <cell r="G2056">
            <v>0.28399999999999997</v>
          </cell>
          <cell r="H2056">
            <v>0.33</v>
          </cell>
          <cell r="I2056" t="str">
            <v>0          0</v>
          </cell>
          <cell r="J2056">
            <v>0</v>
          </cell>
          <cell r="K2056">
            <v>0</v>
          </cell>
          <cell r="L2056">
            <v>2003</v>
          </cell>
          <cell r="M2056">
            <v>2.7614379397507678</v>
          </cell>
          <cell r="N2056" t="str">
            <v>NG43</v>
          </cell>
          <cell r="O2056">
            <v>59.02</v>
          </cell>
          <cell r="P2056">
            <v>2</v>
          </cell>
        </row>
        <row r="2057">
          <cell r="A2057" t="str">
            <v>ON</v>
          </cell>
          <cell r="B2057">
            <v>4</v>
          </cell>
          <cell r="C2057">
            <v>3</v>
          </cell>
          <cell r="D2057" t="str">
            <v>C</v>
          </cell>
          <cell r="E2057">
            <v>4</v>
          </cell>
          <cell r="F2057">
            <v>37706</v>
          </cell>
          <cell r="G2057">
            <v>0.42299999999999999</v>
          </cell>
          <cell r="H2057">
            <v>0.35</v>
          </cell>
          <cell r="I2057" t="str">
            <v>7        120</v>
          </cell>
          <cell r="J2057">
            <v>0</v>
          </cell>
          <cell r="K2057">
            <v>0</v>
          </cell>
          <cell r="L2057">
            <v>2003</v>
          </cell>
          <cell r="M2057" t="str">
            <v>No Trade</v>
          </cell>
          <cell r="N2057" t="str">
            <v>NG43</v>
          </cell>
          <cell r="O2057">
            <v>59.02</v>
          </cell>
          <cell r="P2057">
            <v>1</v>
          </cell>
        </row>
        <row r="2058">
          <cell r="A2058" t="str">
            <v>ON</v>
          </cell>
          <cell r="B2058">
            <v>4</v>
          </cell>
          <cell r="C2058">
            <v>3</v>
          </cell>
          <cell r="D2058" t="str">
            <v>P</v>
          </cell>
          <cell r="E2058">
            <v>4</v>
          </cell>
          <cell r="F2058">
            <v>37706</v>
          </cell>
          <cell r="G2058">
            <v>0.308</v>
          </cell>
          <cell r="H2058">
            <v>0.35</v>
          </cell>
          <cell r="I2058" t="str">
            <v>8        120</v>
          </cell>
          <cell r="J2058">
            <v>0</v>
          </cell>
          <cell r="K2058">
            <v>0</v>
          </cell>
          <cell r="L2058">
            <v>2003</v>
          </cell>
          <cell r="M2058">
            <v>2.7915033733461265</v>
          </cell>
          <cell r="N2058" t="str">
            <v>NG43</v>
          </cell>
          <cell r="O2058">
            <v>59.02</v>
          </cell>
          <cell r="P2058">
            <v>2</v>
          </cell>
        </row>
        <row r="2059">
          <cell r="A2059" t="str">
            <v>ON</v>
          </cell>
          <cell r="B2059">
            <v>4</v>
          </cell>
          <cell r="C2059">
            <v>3</v>
          </cell>
          <cell r="D2059" t="str">
            <v>C</v>
          </cell>
          <cell r="E2059">
            <v>4.05</v>
          </cell>
          <cell r="F2059">
            <v>37706</v>
          </cell>
          <cell r="G2059">
            <v>0.39900000000000002</v>
          </cell>
          <cell r="H2059">
            <v>0.33</v>
          </cell>
          <cell r="I2059" t="str">
            <v>6          0</v>
          </cell>
          <cell r="J2059">
            <v>0</v>
          </cell>
          <cell r="K2059">
            <v>0</v>
          </cell>
          <cell r="L2059">
            <v>2003</v>
          </cell>
          <cell r="M2059" t="str">
            <v>No Trade</v>
          </cell>
          <cell r="N2059" t="str">
            <v>NG43</v>
          </cell>
          <cell r="O2059">
            <v>59.02</v>
          </cell>
          <cell r="P2059">
            <v>1</v>
          </cell>
        </row>
        <row r="2060">
          <cell r="A2060" t="str">
            <v>ON</v>
          </cell>
          <cell r="B2060">
            <v>4</v>
          </cell>
          <cell r="C2060">
            <v>3</v>
          </cell>
          <cell r="D2060" t="str">
            <v>P</v>
          </cell>
          <cell r="E2060">
            <v>4.05</v>
          </cell>
          <cell r="F2060">
            <v>37706</v>
          </cell>
          <cell r="G2060">
            <v>0.33400000000000002</v>
          </cell>
          <cell r="H2060">
            <v>0.38</v>
          </cell>
          <cell r="I2060" t="str">
            <v>7          0</v>
          </cell>
          <cell r="J2060">
            <v>0</v>
          </cell>
          <cell r="K2060">
            <v>0</v>
          </cell>
          <cell r="L2060">
            <v>2003</v>
          </cell>
          <cell r="M2060">
            <v>2.8229624825976263</v>
          </cell>
          <cell r="N2060" t="str">
            <v>NG43</v>
          </cell>
          <cell r="O2060">
            <v>59.02</v>
          </cell>
          <cell r="P2060">
            <v>2</v>
          </cell>
        </row>
        <row r="2061">
          <cell r="A2061" t="str">
            <v>ON</v>
          </cell>
          <cell r="B2061">
            <v>4</v>
          </cell>
          <cell r="C2061">
            <v>3</v>
          </cell>
          <cell r="D2061" t="str">
            <v>C</v>
          </cell>
          <cell r="E2061">
            <v>4.0999999999999996</v>
          </cell>
          <cell r="F2061">
            <v>37706</v>
          </cell>
          <cell r="G2061">
            <v>0.37</v>
          </cell>
          <cell r="H2061">
            <v>0.31</v>
          </cell>
          <cell r="I2061" t="str">
            <v>7          0</v>
          </cell>
          <cell r="J2061">
            <v>0</v>
          </cell>
          <cell r="K2061">
            <v>0</v>
          </cell>
          <cell r="L2061">
            <v>2003</v>
          </cell>
          <cell r="M2061" t="str">
            <v>No Trade</v>
          </cell>
          <cell r="N2061" t="str">
            <v>NG43</v>
          </cell>
          <cell r="O2061">
            <v>59.02</v>
          </cell>
          <cell r="P2061">
            <v>1</v>
          </cell>
        </row>
        <row r="2062">
          <cell r="A2062" t="str">
            <v>ON</v>
          </cell>
          <cell r="B2062">
            <v>4</v>
          </cell>
          <cell r="C2062">
            <v>3</v>
          </cell>
          <cell r="D2062" t="str">
            <v>P</v>
          </cell>
          <cell r="E2062">
            <v>4.0999999999999996</v>
          </cell>
          <cell r="F2062">
            <v>37706</v>
          </cell>
          <cell r="G2062">
            <v>0.35499999999999998</v>
          </cell>
          <cell r="H2062">
            <v>0.41</v>
          </cell>
          <cell r="I2062" t="str">
            <v>8          0</v>
          </cell>
          <cell r="J2062">
            <v>0</v>
          </cell>
          <cell r="K2062">
            <v>0</v>
          </cell>
          <cell r="L2062">
            <v>2003</v>
          </cell>
          <cell r="M2062">
            <v>2.843873625924783</v>
          </cell>
          <cell r="N2062" t="str">
            <v>NG43</v>
          </cell>
          <cell r="O2062">
            <v>59.02</v>
          </cell>
          <cell r="P2062">
            <v>2</v>
          </cell>
        </row>
        <row r="2063">
          <cell r="A2063" t="str">
            <v>ON</v>
          </cell>
          <cell r="B2063">
            <v>4</v>
          </cell>
          <cell r="C2063">
            <v>3</v>
          </cell>
          <cell r="D2063" t="str">
            <v>C</v>
          </cell>
          <cell r="E2063">
            <v>4.1500000000000004</v>
          </cell>
          <cell r="F2063">
            <v>37706</v>
          </cell>
          <cell r="G2063">
            <v>0.35499999999999998</v>
          </cell>
          <cell r="H2063">
            <v>0.28999999999999998</v>
          </cell>
          <cell r="I2063" t="str">
            <v>8          0</v>
          </cell>
          <cell r="J2063">
            <v>0</v>
          </cell>
          <cell r="K2063">
            <v>0</v>
          </cell>
          <cell r="L2063">
            <v>2003</v>
          </cell>
          <cell r="M2063" t="str">
            <v>No Trade</v>
          </cell>
          <cell r="N2063" t="str">
            <v>NG43</v>
          </cell>
          <cell r="O2063">
            <v>59.02</v>
          </cell>
          <cell r="P2063">
            <v>1</v>
          </cell>
        </row>
        <row r="2064">
          <cell r="A2064" t="str">
            <v>ON</v>
          </cell>
          <cell r="B2064">
            <v>4</v>
          </cell>
          <cell r="C2064">
            <v>3</v>
          </cell>
          <cell r="D2064" t="str">
            <v>C</v>
          </cell>
          <cell r="E2064">
            <v>4.2</v>
          </cell>
          <cell r="F2064">
            <v>37706</v>
          </cell>
          <cell r="G2064">
            <v>0.33600000000000002</v>
          </cell>
          <cell r="H2064">
            <v>0.28000000000000003</v>
          </cell>
          <cell r="I2064" t="str">
            <v>0          0</v>
          </cell>
          <cell r="J2064">
            <v>0</v>
          </cell>
          <cell r="K2064">
            <v>0</v>
          </cell>
          <cell r="L2064">
            <v>2003</v>
          </cell>
          <cell r="M2064" t="str">
            <v>No Trade</v>
          </cell>
          <cell r="N2064" t="str">
            <v>NG43</v>
          </cell>
          <cell r="O2064">
            <v>59.02</v>
          </cell>
          <cell r="P2064">
            <v>1</v>
          </cell>
        </row>
        <row r="2065">
          <cell r="A2065" t="str">
            <v>ON</v>
          </cell>
          <cell r="B2065">
            <v>4</v>
          </cell>
          <cell r="C2065">
            <v>3</v>
          </cell>
          <cell r="D2065" t="str">
            <v>C</v>
          </cell>
          <cell r="E2065">
            <v>4.25</v>
          </cell>
          <cell r="F2065">
            <v>37706</v>
          </cell>
          <cell r="G2065">
            <v>0.317</v>
          </cell>
          <cell r="H2065">
            <v>0.26</v>
          </cell>
          <cell r="I2065" t="str">
            <v>4          0</v>
          </cell>
          <cell r="J2065">
            <v>0</v>
          </cell>
          <cell r="K2065">
            <v>0</v>
          </cell>
          <cell r="L2065">
            <v>2003</v>
          </cell>
          <cell r="M2065" t="str">
            <v>No Trade</v>
          </cell>
          <cell r="N2065" t="str">
            <v>NG43</v>
          </cell>
          <cell r="O2065">
            <v>59.02</v>
          </cell>
          <cell r="P2065">
            <v>1</v>
          </cell>
        </row>
        <row r="2066">
          <cell r="A2066" t="str">
            <v>ON</v>
          </cell>
          <cell r="B2066">
            <v>4</v>
          </cell>
          <cell r="C2066">
            <v>3</v>
          </cell>
          <cell r="D2066" t="str">
            <v>C</v>
          </cell>
          <cell r="E2066">
            <v>4.3</v>
          </cell>
          <cell r="F2066">
            <v>37706</v>
          </cell>
          <cell r="G2066">
            <v>0.29899999999999999</v>
          </cell>
          <cell r="H2066">
            <v>0.24</v>
          </cell>
          <cell r="I2066" t="str">
            <v>8          0</v>
          </cell>
          <cell r="J2066">
            <v>0</v>
          </cell>
          <cell r="K2066">
            <v>0</v>
          </cell>
          <cell r="L2066">
            <v>2003</v>
          </cell>
          <cell r="M2066" t="str">
            <v>No Trade</v>
          </cell>
          <cell r="N2066" t="str">
            <v>NG43</v>
          </cell>
          <cell r="O2066">
            <v>59.02</v>
          </cell>
          <cell r="P2066">
            <v>1</v>
          </cell>
        </row>
        <row r="2067">
          <cell r="A2067" t="str">
            <v>ON</v>
          </cell>
          <cell r="B2067">
            <v>4</v>
          </cell>
          <cell r="C2067">
            <v>3</v>
          </cell>
          <cell r="D2067" t="str">
            <v>C</v>
          </cell>
          <cell r="E2067">
            <v>4.3499999999999996</v>
          </cell>
          <cell r="F2067">
            <v>37706</v>
          </cell>
          <cell r="G2067">
            <v>0.28100000000000003</v>
          </cell>
          <cell r="H2067">
            <v>0.23</v>
          </cell>
          <cell r="I2067" t="str">
            <v>3          0</v>
          </cell>
          <cell r="J2067">
            <v>0</v>
          </cell>
          <cell r="K2067">
            <v>0</v>
          </cell>
          <cell r="L2067">
            <v>2003</v>
          </cell>
          <cell r="M2067" t="str">
            <v>No Trade</v>
          </cell>
          <cell r="N2067" t="str">
            <v>NG43</v>
          </cell>
          <cell r="O2067">
            <v>59.02</v>
          </cell>
          <cell r="P2067">
            <v>1</v>
          </cell>
        </row>
        <row r="2068">
          <cell r="A2068" t="str">
            <v>ON</v>
          </cell>
          <cell r="B2068">
            <v>4</v>
          </cell>
          <cell r="C2068">
            <v>3</v>
          </cell>
          <cell r="D2068" t="str">
            <v>C</v>
          </cell>
          <cell r="E2068">
            <v>4.4000000000000004</v>
          </cell>
          <cell r="F2068">
            <v>37706</v>
          </cell>
          <cell r="G2068">
            <v>0</v>
          </cell>
          <cell r="H2068">
            <v>0</v>
          </cell>
          <cell r="I2068" t="str">
            <v>0          0</v>
          </cell>
          <cell r="J2068">
            <v>0</v>
          </cell>
          <cell r="K2068">
            <v>0</v>
          </cell>
          <cell r="L2068">
            <v>2003</v>
          </cell>
          <cell r="M2068" t="str">
            <v>No Trade</v>
          </cell>
          <cell r="N2068" t="str">
            <v/>
          </cell>
          <cell r="O2068" t="str">
            <v/>
          </cell>
          <cell r="P2068" t="str">
            <v/>
          </cell>
        </row>
        <row r="2069">
          <cell r="A2069" t="str">
            <v>ON</v>
          </cell>
          <cell r="B2069">
            <v>4</v>
          </cell>
          <cell r="C2069">
            <v>3</v>
          </cell>
          <cell r="D2069" t="str">
            <v>C</v>
          </cell>
          <cell r="E2069">
            <v>4.5</v>
          </cell>
          <cell r="F2069">
            <v>37706</v>
          </cell>
          <cell r="G2069">
            <v>0.23599999999999999</v>
          </cell>
          <cell r="H2069">
            <v>0.19</v>
          </cell>
          <cell r="I2069" t="str">
            <v>3          0</v>
          </cell>
          <cell r="J2069">
            <v>0</v>
          </cell>
          <cell r="K2069">
            <v>0</v>
          </cell>
          <cell r="L2069">
            <v>2003</v>
          </cell>
          <cell r="M2069" t="str">
            <v>No Trade</v>
          </cell>
          <cell r="N2069" t="str">
            <v>NG43</v>
          </cell>
          <cell r="O2069">
            <v>59.02</v>
          </cell>
          <cell r="P2069">
            <v>1</v>
          </cell>
        </row>
        <row r="2070">
          <cell r="A2070" t="str">
            <v>ON</v>
          </cell>
          <cell r="B2070">
            <v>4</v>
          </cell>
          <cell r="C2070">
            <v>3</v>
          </cell>
          <cell r="D2070" t="str">
            <v>P</v>
          </cell>
          <cell r="E2070">
            <v>4.5</v>
          </cell>
          <cell r="F2070">
            <v>37706</v>
          </cell>
          <cell r="G2070">
            <v>0</v>
          </cell>
          <cell r="H2070">
            <v>0</v>
          </cell>
          <cell r="I2070" t="str">
            <v>0          0</v>
          </cell>
          <cell r="J2070">
            <v>0</v>
          </cell>
          <cell r="K2070">
            <v>0</v>
          </cell>
          <cell r="L2070">
            <v>2003</v>
          </cell>
          <cell r="M2070" t="str">
            <v>No Trade</v>
          </cell>
          <cell r="N2070" t="str">
            <v/>
          </cell>
          <cell r="O2070" t="str">
            <v/>
          </cell>
          <cell r="P2070" t="str">
            <v/>
          </cell>
        </row>
        <row r="2071">
          <cell r="A2071" t="str">
            <v>ON</v>
          </cell>
          <cell r="B2071">
            <v>4</v>
          </cell>
          <cell r="C2071">
            <v>3</v>
          </cell>
          <cell r="D2071" t="str">
            <v>C</v>
          </cell>
          <cell r="E2071">
            <v>4.6500000000000004</v>
          </cell>
          <cell r="F2071">
            <v>37706</v>
          </cell>
          <cell r="G2071">
            <v>0.19700000000000001</v>
          </cell>
          <cell r="H2071">
            <v>0.16</v>
          </cell>
          <cell r="I2071" t="str">
            <v>1          0</v>
          </cell>
          <cell r="J2071">
            <v>0</v>
          </cell>
          <cell r="K2071">
            <v>0</v>
          </cell>
          <cell r="L2071">
            <v>2003</v>
          </cell>
          <cell r="M2071" t="str">
            <v>No Trade</v>
          </cell>
          <cell r="N2071" t="str">
            <v>NG43</v>
          </cell>
          <cell r="O2071">
            <v>59.02</v>
          </cell>
          <cell r="P2071">
            <v>1</v>
          </cell>
        </row>
        <row r="2072">
          <cell r="A2072" t="str">
            <v>ON</v>
          </cell>
          <cell r="B2072">
            <v>4</v>
          </cell>
          <cell r="C2072">
            <v>3</v>
          </cell>
          <cell r="D2072" t="str">
            <v>C</v>
          </cell>
          <cell r="E2072">
            <v>4.7</v>
          </cell>
          <cell r="F2072">
            <v>37706</v>
          </cell>
          <cell r="G2072">
            <v>0.186</v>
          </cell>
          <cell r="H2072">
            <v>0.15</v>
          </cell>
          <cell r="I2072" t="str">
            <v>2          0</v>
          </cell>
          <cell r="J2072">
            <v>0</v>
          </cell>
          <cell r="K2072">
            <v>0</v>
          </cell>
          <cell r="L2072">
            <v>2003</v>
          </cell>
          <cell r="M2072" t="str">
            <v>No Trade</v>
          </cell>
          <cell r="N2072" t="str">
            <v>NG43</v>
          </cell>
          <cell r="O2072">
            <v>59.02</v>
          </cell>
          <cell r="P2072">
            <v>1</v>
          </cell>
        </row>
        <row r="2073">
          <cell r="A2073" t="str">
            <v>ON</v>
          </cell>
          <cell r="B2073">
            <v>4</v>
          </cell>
          <cell r="C2073">
            <v>3</v>
          </cell>
          <cell r="D2073" t="str">
            <v>C</v>
          </cell>
          <cell r="E2073">
            <v>4.75</v>
          </cell>
          <cell r="F2073">
            <v>37706</v>
          </cell>
          <cell r="G2073">
            <v>0.17499999999999999</v>
          </cell>
          <cell r="H2073">
            <v>0.14000000000000001</v>
          </cell>
          <cell r="I2073" t="str">
            <v>3          0</v>
          </cell>
          <cell r="J2073">
            <v>0</v>
          </cell>
          <cell r="K2073">
            <v>0</v>
          </cell>
          <cell r="L2073">
            <v>2003</v>
          </cell>
          <cell r="M2073" t="str">
            <v>No Trade</v>
          </cell>
          <cell r="N2073" t="str">
            <v>NG43</v>
          </cell>
          <cell r="O2073">
            <v>59.02</v>
          </cell>
          <cell r="P2073">
            <v>1</v>
          </cell>
        </row>
        <row r="2074">
          <cell r="A2074" t="str">
            <v>ON</v>
          </cell>
          <cell r="B2074">
            <v>4</v>
          </cell>
          <cell r="C2074">
            <v>3</v>
          </cell>
          <cell r="D2074" t="str">
            <v>C</v>
          </cell>
          <cell r="E2074">
            <v>4.8</v>
          </cell>
          <cell r="F2074">
            <v>37706</v>
          </cell>
          <cell r="G2074">
            <v>0.16600000000000001</v>
          </cell>
          <cell r="H2074">
            <v>0.13</v>
          </cell>
          <cell r="I2074" t="str">
            <v>4          0</v>
          </cell>
          <cell r="J2074">
            <v>0</v>
          </cell>
          <cell r="K2074">
            <v>0</v>
          </cell>
          <cell r="L2074">
            <v>2003</v>
          </cell>
          <cell r="M2074" t="str">
            <v>No Trade</v>
          </cell>
          <cell r="N2074" t="str">
            <v>NG43</v>
          </cell>
          <cell r="O2074">
            <v>59.02</v>
          </cell>
          <cell r="P2074">
            <v>1</v>
          </cell>
        </row>
        <row r="2075">
          <cell r="A2075" t="str">
            <v>ON</v>
          </cell>
          <cell r="B2075">
            <v>4</v>
          </cell>
          <cell r="C2075">
            <v>3</v>
          </cell>
          <cell r="D2075" t="str">
            <v>C</v>
          </cell>
          <cell r="E2075">
            <v>4.8499999999999996</v>
          </cell>
          <cell r="F2075">
            <v>37706</v>
          </cell>
          <cell r="G2075">
            <v>0.156</v>
          </cell>
          <cell r="H2075">
            <v>0.12</v>
          </cell>
          <cell r="I2075" t="str">
            <v>6          0</v>
          </cell>
          <cell r="J2075">
            <v>0</v>
          </cell>
          <cell r="K2075">
            <v>0</v>
          </cell>
          <cell r="L2075">
            <v>2003</v>
          </cell>
          <cell r="M2075" t="str">
            <v>No Trade</v>
          </cell>
          <cell r="N2075" t="str">
            <v>NG43</v>
          </cell>
          <cell r="O2075">
            <v>59.02</v>
          </cell>
          <cell r="P2075">
            <v>1</v>
          </cell>
        </row>
        <row r="2076">
          <cell r="A2076" t="str">
            <v>ON</v>
          </cell>
          <cell r="B2076">
            <v>4</v>
          </cell>
          <cell r="C2076">
            <v>3</v>
          </cell>
          <cell r="D2076" t="str">
            <v>C</v>
          </cell>
          <cell r="E2076">
            <v>4.9000000000000004</v>
          </cell>
          <cell r="F2076">
            <v>37706</v>
          </cell>
          <cell r="G2076">
            <v>0.14699999999999999</v>
          </cell>
          <cell r="H2076">
            <v>0.11</v>
          </cell>
          <cell r="I2076" t="str">
            <v>9          0</v>
          </cell>
          <cell r="J2076">
            <v>0</v>
          </cell>
          <cell r="K2076">
            <v>0</v>
          </cell>
          <cell r="L2076">
            <v>2003</v>
          </cell>
          <cell r="M2076" t="str">
            <v>No Trade</v>
          </cell>
          <cell r="N2076" t="str">
            <v>NG43</v>
          </cell>
          <cell r="O2076">
            <v>59.02</v>
          </cell>
          <cell r="P2076">
            <v>1</v>
          </cell>
        </row>
        <row r="2077">
          <cell r="A2077" t="str">
            <v>ON</v>
          </cell>
          <cell r="B2077">
            <v>4</v>
          </cell>
          <cell r="C2077">
            <v>3</v>
          </cell>
          <cell r="D2077" t="str">
            <v>C</v>
          </cell>
          <cell r="E2077">
            <v>4.95</v>
          </cell>
          <cell r="F2077">
            <v>37706</v>
          </cell>
          <cell r="G2077">
            <v>0.13900000000000001</v>
          </cell>
          <cell r="H2077">
            <v>0.11</v>
          </cell>
          <cell r="I2077" t="str">
            <v>2          0</v>
          </cell>
          <cell r="J2077">
            <v>0</v>
          </cell>
          <cell r="K2077">
            <v>0</v>
          </cell>
          <cell r="L2077">
            <v>2003</v>
          </cell>
          <cell r="M2077" t="str">
            <v>No Trade</v>
          </cell>
          <cell r="N2077" t="str">
            <v>NG43</v>
          </cell>
          <cell r="O2077">
            <v>59.02</v>
          </cell>
          <cell r="P2077">
            <v>1</v>
          </cell>
        </row>
        <row r="2078">
          <cell r="A2078" t="str">
            <v>ON</v>
          </cell>
          <cell r="B2078">
            <v>4</v>
          </cell>
          <cell r="C2078">
            <v>3</v>
          </cell>
          <cell r="D2078" t="str">
            <v>C</v>
          </cell>
          <cell r="E2078">
            <v>5</v>
          </cell>
          <cell r="F2078">
            <v>37706</v>
          </cell>
          <cell r="G2078">
            <v>0.13100000000000001</v>
          </cell>
          <cell r="H2078">
            <v>0.1</v>
          </cell>
          <cell r="I2078" t="str">
            <v>6        100</v>
          </cell>
          <cell r="J2078">
            <v>0.115</v>
          </cell>
          <cell r="K2078">
            <v>0.11</v>
          </cell>
          <cell r="L2078">
            <v>2003</v>
          </cell>
          <cell r="M2078" t="str">
            <v>No Trade</v>
          </cell>
          <cell r="N2078" t="str">
            <v>NG43</v>
          </cell>
          <cell r="O2078">
            <v>59.02</v>
          </cell>
          <cell r="P2078">
            <v>1</v>
          </cell>
        </row>
        <row r="2079">
          <cell r="A2079" t="str">
            <v>ON</v>
          </cell>
          <cell r="B2079">
            <v>4</v>
          </cell>
          <cell r="C2079">
            <v>3</v>
          </cell>
          <cell r="D2079" t="str">
            <v>C</v>
          </cell>
          <cell r="E2079">
            <v>5.05</v>
          </cell>
          <cell r="F2079">
            <v>37706</v>
          </cell>
          <cell r="G2079">
            <v>0.124</v>
          </cell>
          <cell r="H2079">
            <v>0.1</v>
          </cell>
          <cell r="I2079" t="str">
            <v>0          0</v>
          </cell>
          <cell r="J2079">
            <v>0</v>
          </cell>
          <cell r="K2079">
            <v>0</v>
          </cell>
          <cell r="L2079">
            <v>2003</v>
          </cell>
          <cell r="M2079" t="str">
            <v>No Trade</v>
          </cell>
          <cell r="N2079" t="str">
            <v>NG43</v>
          </cell>
          <cell r="O2079">
            <v>59.02</v>
          </cell>
          <cell r="P2079">
            <v>1</v>
          </cell>
        </row>
        <row r="2080">
          <cell r="A2080" t="str">
            <v>ON</v>
          </cell>
          <cell r="B2080">
            <v>4</v>
          </cell>
          <cell r="C2080">
            <v>3</v>
          </cell>
          <cell r="D2080" t="str">
            <v>C</v>
          </cell>
          <cell r="E2080">
            <v>5.0999999999999996</v>
          </cell>
          <cell r="F2080">
            <v>37706</v>
          </cell>
          <cell r="G2080">
            <v>0.11700000000000001</v>
          </cell>
          <cell r="H2080">
            <v>0.09</v>
          </cell>
          <cell r="I2080" t="str">
            <v>4          0</v>
          </cell>
          <cell r="J2080">
            <v>0</v>
          </cell>
          <cell r="K2080">
            <v>0</v>
          </cell>
          <cell r="L2080">
            <v>2003</v>
          </cell>
          <cell r="M2080" t="str">
            <v>No Trade</v>
          </cell>
          <cell r="N2080" t="str">
            <v>NG43</v>
          </cell>
          <cell r="O2080">
            <v>59.02</v>
          </cell>
          <cell r="P2080">
            <v>1</v>
          </cell>
        </row>
        <row r="2081">
          <cell r="A2081" t="str">
            <v>ON</v>
          </cell>
          <cell r="B2081">
            <v>4</v>
          </cell>
          <cell r="C2081">
            <v>3</v>
          </cell>
          <cell r="D2081" t="str">
            <v>C</v>
          </cell>
          <cell r="E2081">
            <v>5.15</v>
          </cell>
          <cell r="F2081">
            <v>37706</v>
          </cell>
          <cell r="G2081">
            <v>0.111</v>
          </cell>
          <cell r="H2081">
            <v>0.08</v>
          </cell>
          <cell r="I2081" t="str">
            <v>8          0</v>
          </cell>
          <cell r="J2081">
            <v>0</v>
          </cell>
          <cell r="K2081">
            <v>0</v>
          </cell>
          <cell r="L2081">
            <v>2003</v>
          </cell>
          <cell r="M2081" t="str">
            <v>No Trade</v>
          </cell>
          <cell r="N2081" t="str">
            <v>NG43</v>
          </cell>
          <cell r="O2081">
            <v>59.02</v>
          </cell>
          <cell r="P2081">
            <v>1</v>
          </cell>
        </row>
        <row r="2082">
          <cell r="A2082" t="str">
            <v>ON</v>
          </cell>
          <cell r="B2082">
            <v>4</v>
          </cell>
          <cell r="C2082">
            <v>3</v>
          </cell>
          <cell r="D2082" t="str">
            <v>C</v>
          </cell>
          <cell r="E2082">
            <v>5.2</v>
          </cell>
          <cell r="F2082">
            <v>37706</v>
          </cell>
          <cell r="G2082">
            <v>0.104</v>
          </cell>
          <cell r="H2082">
            <v>0.08</v>
          </cell>
          <cell r="I2082" t="str">
            <v>3          0</v>
          </cell>
          <cell r="J2082">
            <v>0</v>
          </cell>
          <cell r="K2082">
            <v>0</v>
          </cell>
          <cell r="L2082">
            <v>2003</v>
          </cell>
          <cell r="M2082" t="str">
            <v>No Trade</v>
          </cell>
          <cell r="N2082" t="str">
            <v>NG43</v>
          </cell>
          <cell r="O2082">
            <v>59.02</v>
          </cell>
          <cell r="P2082">
            <v>1</v>
          </cell>
        </row>
        <row r="2083">
          <cell r="A2083" t="str">
            <v>ON</v>
          </cell>
          <cell r="B2083">
            <v>4</v>
          </cell>
          <cell r="C2083">
            <v>3</v>
          </cell>
          <cell r="D2083" t="str">
            <v>C</v>
          </cell>
          <cell r="E2083">
            <v>5.25</v>
          </cell>
          <cell r="F2083">
            <v>37706</v>
          </cell>
          <cell r="G2083">
            <v>9.9000000000000005E-2</v>
          </cell>
          <cell r="H2083">
            <v>7.0000000000000007E-2</v>
          </cell>
          <cell r="I2083" t="str">
            <v>9          0</v>
          </cell>
          <cell r="J2083">
            <v>0</v>
          </cell>
          <cell r="K2083">
            <v>0</v>
          </cell>
          <cell r="L2083">
            <v>2003</v>
          </cell>
          <cell r="M2083" t="str">
            <v>No Trade</v>
          </cell>
          <cell r="N2083" t="str">
            <v>NG43</v>
          </cell>
          <cell r="O2083">
            <v>59.02</v>
          </cell>
          <cell r="P2083">
            <v>1</v>
          </cell>
        </row>
        <row r="2084">
          <cell r="A2084" t="str">
            <v>ON</v>
          </cell>
          <cell r="B2084">
            <v>4</v>
          </cell>
          <cell r="C2084">
            <v>3</v>
          </cell>
          <cell r="D2084" t="str">
            <v>C</v>
          </cell>
          <cell r="E2084">
            <v>5.3</v>
          </cell>
          <cell r="F2084">
            <v>37706</v>
          </cell>
          <cell r="G2084">
            <v>9.2999999999999999E-2</v>
          </cell>
          <cell r="H2084">
            <v>7.0000000000000007E-2</v>
          </cell>
          <cell r="I2084" t="str">
            <v>4          0</v>
          </cell>
          <cell r="J2084">
            <v>0</v>
          </cell>
          <cell r="K2084">
            <v>0</v>
          </cell>
          <cell r="L2084">
            <v>2003</v>
          </cell>
          <cell r="M2084" t="str">
            <v>No Trade</v>
          </cell>
          <cell r="N2084" t="str">
            <v>NG43</v>
          </cell>
          <cell r="O2084">
            <v>59.02</v>
          </cell>
          <cell r="P2084">
            <v>1</v>
          </cell>
        </row>
        <row r="2085">
          <cell r="A2085" t="str">
            <v>ON</v>
          </cell>
          <cell r="B2085">
            <v>4</v>
          </cell>
          <cell r="C2085">
            <v>3</v>
          </cell>
          <cell r="D2085" t="str">
            <v>C</v>
          </cell>
          <cell r="E2085">
            <v>5.35</v>
          </cell>
          <cell r="F2085">
            <v>37706</v>
          </cell>
          <cell r="G2085">
            <v>8.7999999999999995E-2</v>
          </cell>
          <cell r="H2085">
            <v>7.0000000000000007E-2</v>
          </cell>
          <cell r="I2085" t="str">
            <v>0          0</v>
          </cell>
          <cell r="J2085">
            <v>0</v>
          </cell>
          <cell r="K2085">
            <v>0</v>
          </cell>
          <cell r="L2085">
            <v>2003</v>
          </cell>
          <cell r="M2085" t="str">
            <v>No Trade</v>
          </cell>
          <cell r="N2085" t="str">
            <v>NG43</v>
          </cell>
          <cell r="O2085">
            <v>59.02</v>
          </cell>
          <cell r="P2085">
            <v>1</v>
          </cell>
        </row>
        <row r="2086">
          <cell r="A2086" t="str">
            <v>ON</v>
          </cell>
          <cell r="B2086">
            <v>4</v>
          </cell>
          <cell r="C2086">
            <v>3</v>
          </cell>
          <cell r="D2086" t="str">
            <v>C</v>
          </cell>
          <cell r="E2086">
            <v>5.4</v>
          </cell>
          <cell r="F2086">
            <v>37706</v>
          </cell>
          <cell r="G2086">
            <v>8.3000000000000004E-2</v>
          </cell>
          <cell r="H2086">
            <v>0.06</v>
          </cell>
          <cell r="I2086" t="str">
            <v>6          0</v>
          </cell>
          <cell r="J2086">
            <v>0</v>
          </cell>
          <cell r="K2086">
            <v>0</v>
          </cell>
          <cell r="L2086">
            <v>2003</v>
          </cell>
          <cell r="M2086" t="str">
            <v>No Trade</v>
          </cell>
          <cell r="N2086" t="str">
            <v>NG43</v>
          </cell>
          <cell r="O2086">
            <v>59.02</v>
          </cell>
          <cell r="P2086">
            <v>1</v>
          </cell>
        </row>
        <row r="2087">
          <cell r="A2087" t="str">
            <v>ON</v>
          </cell>
          <cell r="B2087">
            <v>4</v>
          </cell>
          <cell r="C2087">
            <v>3</v>
          </cell>
          <cell r="D2087" t="str">
            <v>C</v>
          </cell>
          <cell r="E2087">
            <v>5.45</v>
          </cell>
          <cell r="F2087">
            <v>37706</v>
          </cell>
          <cell r="G2087">
            <v>7.9000000000000001E-2</v>
          </cell>
          <cell r="H2087">
            <v>0.06</v>
          </cell>
          <cell r="I2087" t="str">
            <v>3          0</v>
          </cell>
          <cell r="J2087">
            <v>0</v>
          </cell>
          <cell r="K2087">
            <v>0</v>
          </cell>
          <cell r="L2087">
            <v>2003</v>
          </cell>
          <cell r="M2087" t="str">
            <v>No Trade</v>
          </cell>
          <cell r="N2087" t="str">
            <v>NG43</v>
          </cell>
          <cell r="O2087">
            <v>59.02</v>
          </cell>
          <cell r="P2087">
            <v>1</v>
          </cell>
        </row>
        <row r="2088">
          <cell r="A2088" t="str">
            <v>ON</v>
          </cell>
          <cell r="B2088">
            <v>4</v>
          </cell>
          <cell r="C2088">
            <v>3</v>
          </cell>
          <cell r="D2088" t="str">
            <v>C</v>
          </cell>
          <cell r="E2088">
            <v>5.5</v>
          </cell>
          <cell r="F2088">
            <v>37706</v>
          </cell>
          <cell r="G2088">
            <v>7.4999999999999997E-2</v>
          </cell>
          <cell r="H2088">
            <v>0.05</v>
          </cell>
          <cell r="I2088" t="str">
            <v>9      1,450</v>
          </cell>
          <cell r="J2088">
            <v>0</v>
          </cell>
          <cell r="K2088">
            <v>0</v>
          </cell>
          <cell r="L2088">
            <v>2003</v>
          </cell>
          <cell r="M2088" t="str">
            <v>No Trade</v>
          </cell>
          <cell r="N2088" t="str">
            <v>NG43</v>
          </cell>
          <cell r="O2088">
            <v>59.02</v>
          </cell>
          <cell r="P2088">
            <v>1</v>
          </cell>
        </row>
        <row r="2089">
          <cell r="A2089" t="str">
            <v>ON</v>
          </cell>
          <cell r="B2089">
            <v>4</v>
          </cell>
          <cell r="C2089">
            <v>3</v>
          </cell>
          <cell r="D2089" t="str">
            <v>P</v>
          </cell>
          <cell r="E2089">
            <v>5.5</v>
          </cell>
          <cell r="F2089">
            <v>37706</v>
          </cell>
          <cell r="G2089">
            <v>0</v>
          </cell>
          <cell r="H2089">
            <v>0</v>
          </cell>
          <cell r="I2089" t="str">
            <v>0          0</v>
          </cell>
          <cell r="J2089">
            <v>0</v>
          </cell>
          <cell r="K2089">
            <v>0</v>
          </cell>
          <cell r="L2089">
            <v>2003</v>
          </cell>
          <cell r="M2089" t="str">
            <v>No Trade</v>
          </cell>
          <cell r="N2089" t="str">
            <v/>
          </cell>
          <cell r="O2089" t="str">
            <v/>
          </cell>
          <cell r="P2089" t="str">
            <v/>
          </cell>
        </row>
        <row r="2090">
          <cell r="A2090" t="str">
            <v>ON</v>
          </cell>
          <cell r="B2090">
            <v>4</v>
          </cell>
          <cell r="C2090">
            <v>3</v>
          </cell>
          <cell r="D2090" t="str">
            <v>C</v>
          </cell>
          <cell r="E2090">
            <v>5.6</v>
          </cell>
          <cell r="F2090">
            <v>37706</v>
          </cell>
          <cell r="G2090">
            <v>6.7000000000000004E-2</v>
          </cell>
          <cell r="H2090">
            <v>0.05</v>
          </cell>
          <cell r="I2090" t="str">
            <v>3          0</v>
          </cell>
          <cell r="J2090">
            <v>0</v>
          </cell>
          <cell r="K2090">
            <v>0</v>
          </cell>
          <cell r="L2090">
            <v>2003</v>
          </cell>
          <cell r="M2090" t="str">
            <v>No Trade</v>
          </cell>
          <cell r="N2090" t="str">
            <v>NG43</v>
          </cell>
          <cell r="O2090">
            <v>59.02</v>
          </cell>
          <cell r="P2090">
            <v>1</v>
          </cell>
        </row>
        <row r="2091">
          <cell r="A2091" t="str">
            <v>ON</v>
          </cell>
          <cell r="B2091">
            <v>4</v>
          </cell>
          <cell r="C2091">
            <v>3</v>
          </cell>
          <cell r="D2091" t="str">
            <v>P</v>
          </cell>
          <cell r="E2091">
            <v>5.6</v>
          </cell>
          <cell r="F2091">
            <v>37706</v>
          </cell>
          <cell r="G2091">
            <v>0</v>
          </cell>
          <cell r="H2091">
            <v>0</v>
          </cell>
          <cell r="I2091" t="str">
            <v>0          0</v>
          </cell>
          <cell r="J2091">
            <v>0</v>
          </cell>
          <cell r="K2091">
            <v>0</v>
          </cell>
          <cell r="L2091">
            <v>2003</v>
          </cell>
          <cell r="M2091" t="str">
            <v>No Trade</v>
          </cell>
          <cell r="N2091" t="str">
            <v/>
          </cell>
          <cell r="O2091" t="str">
            <v/>
          </cell>
          <cell r="P2091" t="str">
            <v/>
          </cell>
        </row>
        <row r="2092">
          <cell r="A2092" t="str">
            <v>ON</v>
          </cell>
          <cell r="B2092">
            <v>4</v>
          </cell>
          <cell r="C2092">
            <v>3</v>
          </cell>
          <cell r="D2092" t="str">
            <v>C</v>
          </cell>
          <cell r="E2092">
            <v>5.7</v>
          </cell>
          <cell r="F2092">
            <v>37706</v>
          </cell>
          <cell r="G2092">
            <v>0.06</v>
          </cell>
          <cell r="H2092">
            <v>0.04</v>
          </cell>
          <cell r="I2092" t="str">
            <v>8          0</v>
          </cell>
          <cell r="J2092">
            <v>0</v>
          </cell>
          <cell r="K2092">
            <v>0</v>
          </cell>
          <cell r="L2092">
            <v>2003</v>
          </cell>
          <cell r="M2092" t="str">
            <v>No Trade</v>
          </cell>
          <cell r="N2092" t="str">
            <v>NG43</v>
          </cell>
          <cell r="O2092">
            <v>59.02</v>
          </cell>
          <cell r="P2092">
            <v>1</v>
          </cell>
        </row>
        <row r="2093">
          <cell r="A2093" t="str">
            <v>ON</v>
          </cell>
          <cell r="B2093">
            <v>4</v>
          </cell>
          <cell r="C2093">
            <v>3</v>
          </cell>
          <cell r="D2093" t="str">
            <v>C</v>
          </cell>
          <cell r="E2093">
            <v>5.8</v>
          </cell>
          <cell r="F2093">
            <v>37706</v>
          </cell>
          <cell r="G2093">
            <v>5.3999999999999999E-2</v>
          </cell>
          <cell r="H2093">
            <v>0.04</v>
          </cell>
          <cell r="I2093" t="str">
            <v>3          0</v>
          </cell>
          <cell r="J2093">
            <v>0</v>
          </cell>
          <cell r="K2093">
            <v>0</v>
          </cell>
          <cell r="L2093">
            <v>2003</v>
          </cell>
          <cell r="M2093" t="str">
            <v>No Trade</v>
          </cell>
          <cell r="N2093" t="str">
            <v>NG43</v>
          </cell>
          <cell r="O2093">
            <v>59.02</v>
          </cell>
          <cell r="P2093">
            <v>1</v>
          </cell>
        </row>
        <row r="2094">
          <cell r="A2094" t="str">
            <v>ON</v>
          </cell>
          <cell r="B2094">
            <v>4</v>
          </cell>
          <cell r="C2094">
            <v>3</v>
          </cell>
          <cell r="D2094" t="str">
            <v>P</v>
          </cell>
          <cell r="E2094">
            <v>5.8</v>
          </cell>
          <cell r="F2094">
            <v>37706</v>
          </cell>
          <cell r="G2094">
            <v>5.2999999999999999E-2</v>
          </cell>
          <cell r="H2094">
            <v>0.05</v>
          </cell>
          <cell r="I2094" t="str">
            <v>3          0</v>
          </cell>
          <cell r="J2094">
            <v>0</v>
          </cell>
          <cell r="K2094">
            <v>0</v>
          </cell>
          <cell r="L2094">
            <v>2003</v>
          </cell>
          <cell r="M2094">
            <v>1.7929035675998215</v>
          </cell>
          <cell r="N2094" t="str">
            <v>NG43</v>
          </cell>
          <cell r="O2094">
            <v>59.02</v>
          </cell>
          <cell r="P2094">
            <v>2</v>
          </cell>
        </row>
        <row r="2095">
          <cell r="A2095" t="str">
            <v>ON</v>
          </cell>
          <cell r="B2095">
            <v>4</v>
          </cell>
          <cell r="C2095">
            <v>3</v>
          </cell>
          <cell r="D2095" t="str">
            <v>C</v>
          </cell>
          <cell r="E2095">
            <v>5.9</v>
          </cell>
          <cell r="F2095">
            <v>37706</v>
          </cell>
          <cell r="G2095">
            <v>4.9000000000000002E-2</v>
          </cell>
          <cell r="H2095">
            <v>0.03</v>
          </cell>
          <cell r="I2095" t="str">
            <v>8          0</v>
          </cell>
          <cell r="J2095">
            <v>0</v>
          </cell>
          <cell r="K2095">
            <v>0</v>
          </cell>
          <cell r="L2095">
            <v>2003</v>
          </cell>
          <cell r="M2095" t="str">
            <v>No Trade</v>
          </cell>
          <cell r="N2095" t="str">
            <v>NG43</v>
          </cell>
          <cell r="O2095">
            <v>59.02</v>
          </cell>
          <cell r="P2095">
            <v>1</v>
          </cell>
        </row>
        <row r="2096">
          <cell r="A2096" t="str">
            <v>ON</v>
          </cell>
          <cell r="B2096">
            <v>4</v>
          </cell>
          <cell r="C2096">
            <v>3</v>
          </cell>
          <cell r="D2096" t="str">
            <v>P</v>
          </cell>
          <cell r="E2096">
            <v>5.9</v>
          </cell>
          <cell r="F2096">
            <v>37706</v>
          </cell>
          <cell r="G2096">
            <v>0</v>
          </cell>
          <cell r="H2096">
            <v>0</v>
          </cell>
          <cell r="I2096" t="str">
            <v>0          0</v>
          </cell>
          <cell r="J2096">
            <v>0</v>
          </cell>
          <cell r="K2096">
            <v>0</v>
          </cell>
          <cell r="L2096">
            <v>2003</v>
          </cell>
          <cell r="M2096" t="str">
            <v>No Trade</v>
          </cell>
          <cell r="N2096" t="str">
            <v/>
          </cell>
          <cell r="O2096" t="str">
            <v/>
          </cell>
          <cell r="P2096" t="str">
            <v/>
          </cell>
        </row>
        <row r="2097">
          <cell r="A2097" t="str">
            <v>ON</v>
          </cell>
          <cell r="B2097">
            <v>4</v>
          </cell>
          <cell r="C2097">
            <v>3</v>
          </cell>
          <cell r="D2097" t="str">
            <v>C</v>
          </cell>
          <cell r="E2097">
            <v>5.95</v>
          </cell>
          <cell r="F2097">
            <v>37706</v>
          </cell>
          <cell r="G2097">
            <v>4.5999999999999999E-2</v>
          </cell>
          <cell r="H2097">
            <v>0.03</v>
          </cell>
          <cell r="I2097" t="str">
            <v>6          0</v>
          </cell>
          <cell r="J2097">
            <v>0</v>
          </cell>
          <cell r="K2097">
            <v>0</v>
          </cell>
          <cell r="L2097">
            <v>2003</v>
          </cell>
          <cell r="M2097" t="str">
            <v>No Trade</v>
          </cell>
          <cell r="N2097" t="str">
            <v>NG43</v>
          </cell>
          <cell r="O2097">
            <v>59.02</v>
          </cell>
          <cell r="P2097">
            <v>1</v>
          </cell>
        </row>
        <row r="2098">
          <cell r="A2098" t="str">
            <v>ON</v>
          </cell>
          <cell r="B2098">
            <v>4</v>
          </cell>
          <cell r="C2098">
            <v>3</v>
          </cell>
          <cell r="D2098" t="str">
            <v>P</v>
          </cell>
          <cell r="E2098">
            <v>5.95</v>
          </cell>
          <cell r="F2098">
            <v>37706</v>
          </cell>
          <cell r="G2098">
            <v>0</v>
          </cell>
          <cell r="H2098">
            <v>0</v>
          </cell>
          <cell r="I2098" t="str">
            <v>0          0</v>
          </cell>
          <cell r="J2098">
            <v>0</v>
          </cell>
          <cell r="K2098">
            <v>0</v>
          </cell>
          <cell r="L2098">
            <v>2003</v>
          </cell>
          <cell r="M2098" t="str">
            <v>No Trade</v>
          </cell>
          <cell r="N2098" t="str">
            <v/>
          </cell>
          <cell r="O2098" t="str">
            <v/>
          </cell>
          <cell r="P2098" t="str">
            <v/>
          </cell>
        </row>
        <row r="2099">
          <cell r="A2099" t="str">
            <v>ON</v>
          </cell>
          <cell r="B2099">
            <v>4</v>
          </cell>
          <cell r="C2099">
            <v>3</v>
          </cell>
          <cell r="D2099" t="str">
            <v>C</v>
          </cell>
          <cell r="E2099">
            <v>6</v>
          </cell>
          <cell r="F2099">
            <v>37706</v>
          </cell>
          <cell r="G2099">
            <v>4.4999999999999998E-2</v>
          </cell>
          <cell r="H2099">
            <v>0.03</v>
          </cell>
          <cell r="I2099" t="str">
            <v>5      2,108</v>
          </cell>
          <cell r="J2099">
            <v>3.5999999999999997E-2</v>
          </cell>
          <cell r="K2099">
            <v>3.5000000000000003E-2</v>
          </cell>
          <cell r="L2099">
            <v>2003</v>
          </cell>
          <cell r="M2099" t="str">
            <v>No Trade</v>
          </cell>
          <cell r="N2099" t="str">
            <v>NG43</v>
          </cell>
          <cell r="O2099">
            <v>59.02</v>
          </cell>
          <cell r="P2099">
            <v>1</v>
          </cell>
        </row>
        <row r="2100">
          <cell r="A2100" t="str">
            <v>ON</v>
          </cell>
          <cell r="B2100">
            <v>4</v>
          </cell>
          <cell r="C2100">
            <v>3</v>
          </cell>
          <cell r="D2100" t="str">
            <v>P</v>
          </cell>
          <cell r="E2100">
            <v>6</v>
          </cell>
          <cell r="F2100">
            <v>37706</v>
          </cell>
          <cell r="G2100">
            <v>0</v>
          </cell>
          <cell r="H2100">
            <v>0</v>
          </cell>
          <cell r="I2100" t="str">
            <v>0          0</v>
          </cell>
          <cell r="J2100">
            <v>0</v>
          </cell>
          <cell r="K2100">
            <v>0</v>
          </cell>
          <cell r="L2100">
            <v>2003</v>
          </cell>
          <cell r="M2100" t="str">
            <v>No Trade</v>
          </cell>
          <cell r="N2100" t="str">
            <v/>
          </cell>
          <cell r="O2100" t="str">
            <v/>
          </cell>
          <cell r="P2100" t="str">
            <v/>
          </cell>
        </row>
        <row r="2101">
          <cell r="A2101" t="str">
            <v>ON</v>
          </cell>
          <cell r="B2101">
            <v>4</v>
          </cell>
          <cell r="C2101">
            <v>3</v>
          </cell>
          <cell r="D2101" t="str">
            <v>C</v>
          </cell>
          <cell r="E2101">
            <v>6.1</v>
          </cell>
          <cell r="F2101">
            <v>37706</v>
          </cell>
          <cell r="G2101">
            <v>0.04</v>
          </cell>
          <cell r="H2101">
            <v>0.03</v>
          </cell>
          <cell r="I2101" t="str">
            <v>1          0</v>
          </cell>
          <cell r="J2101">
            <v>0</v>
          </cell>
          <cell r="K2101">
            <v>0</v>
          </cell>
          <cell r="L2101">
            <v>2003</v>
          </cell>
          <cell r="M2101" t="str">
            <v>No Trade</v>
          </cell>
          <cell r="N2101" t="str">
            <v>NG43</v>
          </cell>
          <cell r="O2101">
            <v>59.02</v>
          </cell>
          <cell r="P2101">
            <v>1</v>
          </cell>
        </row>
        <row r="2102">
          <cell r="A2102" t="str">
            <v>ON</v>
          </cell>
          <cell r="B2102">
            <v>4</v>
          </cell>
          <cell r="C2102">
            <v>3</v>
          </cell>
          <cell r="D2102" t="str">
            <v>P</v>
          </cell>
          <cell r="E2102">
            <v>6.1</v>
          </cell>
          <cell r="F2102">
            <v>37706</v>
          </cell>
          <cell r="G2102">
            <v>0</v>
          </cell>
          <cell r="H2102">
            <v>0</v>
          </cell>
          <cell r="I2102" t="str">
            <v>0          0</v>
          </cell>
          <cell r="J2102">
            <v>0</v>
          </cell>
          <cell r="K2102">
            <v>0</v>
          </cell>
          <cell r="L2102">
            <v>2003</v>
          </cell>
          <cell r="M2102" t="str">
            <v>No Trade</v>
          </cell>
          <cell r="N2102" t="str">
            <v/>
          </cell>
          <cell r="O2102" t="str">
            <v/>
          </cell>
          <cell r="P2102" t="str">
            <v/>
          </cell>
        </row>
        <row r="2103">
          <cell r="A2103" t="str">
            <v>ON</v>
          </cell>
          <cell r="B2103">
            <v>4</v>
          </cell>
          <cell r="C2103">
            <v>3</v>
          </cell>
          <cell r="D2103" t="str">
            <v>C</v>
          </cell>
          <cell r="E2103">
            <v>6.15</v>
          </cell>
          <cell r="F2103">
            <v>37706</v>
          </cell>
          <cell r="G2103">
            <v>3.7999999999999999E-2</v>
          </cell>
          <cell r="H2103">
            <v>0.03</v>
          </cell>
          <cell r="I2103" t="str">
            <v>0          0</v>
          </cell>
          <cell r="J2103">
            <v>0</v>
          </cell>
          <cell r="K2103">
            <v>0</v>
          </cell>
          <cell r="L2103">
            <v>2003</v>
          </cell>
          <cell r="M2103" t="str">
            <v>No Trade</v>
          </cell>
          <cell r="N2103" t="str">
            <v>NG43</v>
          </cell>
          <cell r="O2103">
            <v>59.02</v>
          </cell>
          <cell r="P2103">
            <v>1</v>
          </cell>
        </row>
        <row r="2104">
          <cell r="A2104" t="str">
            <v>ON</v>
          </cell>
          <cell r="B2104">
            <v>4</v>
          </cell>
          <cell r="C2104">
            <v>3</v>
          </cell>
          <cell r="D2104" t="str">
            <v>C</v>
          </cell>
          <cell r="E2104">
            <v>6.2</v>
          </cell>
          <cell r="F2104">
            <v>37706</v>
          </cell>
          <cell r="G2104">
            <v>3.5999999999999997E-2</v>
          </cell>
          <cell r="H2104">
            <v>0.02</v>
          </cell>
          <cell r="I2104" t="str">
            <v>8          0</v>
          </cell>
          <cell r="J2104">
            <v>0</v>
          </cell>
          <cell r="K2104">
            <v>0</v>
          </cell>
          <cell r="L2104">
            <v>2003</v>
          </cell>
          <cell r="M2104" t="str">
            <v>No Trade</v>
          </cell>
          <cell r="N2104" t="str">
            <v>NG43</v>
          </cell>
          <cell r="O2104">
            <v>59.02</v>
          </cell>
          <cell r="P2104">
            <v>1</v>
          </cell>
        </row>
        <row r="2105">
          <cell r="A2105" t="str">
            <v>ON</v>
          </cell>
          <cell r="B2105">
            <v>4</v>
          </cell>
          <cell r="C2105">
            <v>3</v>
          </cell>
          <cell r="D2105" t="str">
            <v>P</v>
          </cell>
          <cell r="E2105">
            <v>6.2</v>
          </cell>
          <cell r="F2105">
            <v>37706</v>
          </cell>
          <cell r="G2105">
            <v>0</v>
          </cell>
          <cell r="H2105">
            <v>0</v>
          </cell>
          <cell r="I2105" t="str">
            <v>0          0</v>
          </cell>
          <cell r="J2105">
            <v>0</v>
          </cell>
          <cell r="K2105">
            <v>0</v>
          </cell>
          <cell r="L2105">
            <v>2003</v>
          </cell>
          <cell r="M2105" t="str">
            <v>No Trade</v>
          </cell>
          <cell r="N2105" t="str">
            <v/>
          </cell>
          <cell r="O2105" t="str">
            <v/>
          </cell>
          <cell r="P2105" t="str">
            <v/>
          </cell>
        </row>
        <row r="2106">
          <cell r="A2106" t="str">
            <v>ON</v>
          </cell>
          <cell r="B2106">
            <v>4</v>
          </cell>
          <cell r="C2106">
            <v>3</v>
          </cell>
          <cell r="D2106" t="str">
            <v>C</v>
          </cell>
          <cell r="E2106">
            <v>6.25</v>
          </cell>
          <cell r="F2106">
            <v>37706</v>
          </cell>
          <cell r="G2106">
            <v>3.5000000000000003E-2</v>
          </cell>
          <cell r="H2106">
            <v>0.02</v>
          </cell>
          <cell r="I2106" t="str">
            <v>7          0</v>
          </cell>
          <cell r="J2106">
            <v>0</v>
          </cell>
          <cell r="K2106">
            <v>0</v>
          </cell>
          <cell r="L2106">
            <v>2003</v>
          </cell>
          <cell r="M2106" t="str">
            <v>No Trade</v>
          </cell>
          <cell r="N2106" t="str">
            <v>NG43</v>
          </cell>
          <cell r="O2106">
            <v>59.02</v>
          </cell>
          <cell r="P2106">
            <v>1</v>
          </cell>
        </row>
        <row r="2107">
          <cell r="A2107" t="str">
            <v>ON</v>
          </cell>
          <cell r="B2107">
            <v>4</v>
          </cell>
          <cell r="C2107">
            <v>3</v>
          </cell>
          <cell r="D2107" t="str">
            <v>P</v>
          </cell>
          <cell r="E2107">
            <v>6.25</v>
          </cell>
          <cell r="F2107">
            <v>37706</v>
          </cell>
          <cell r="G2107">
            <v>0</v>
          </cell>
          <cell r="H2107">
            <v>0</v>
          </cell>
          <cell r="I2107" t="str">
            <v>0          0</v>
          </cell>
          <cell r="J2107">
            <v>0</v>
          </cell>
          <cell r="K2107">
            <v>0</v>
          </cell>
          <cell r="L2107">
            <v>2003</v>
          </cell>
          <cell r="M2107" t="str">
            <v>No Trade</v>
          </cell>
          <cell r="N2107" t="str">
            <v/>
          </cell>
          <cell r="O2107" t="str">
            <v/>
          </cell>
          <cell r="P2107" t="str">
            <v/>
          </cell>
        </row>
        <row r="2108">
          <cell r="A2108" t="str">
            <v>ON</v>
          </cell>
          <cell r="B2108">
            <v>4</v>
          </cell>
          <cell r="C2108">
            <v>3</v>
          </cell>
          <cell r="D2108" t="str">
            <v>C</v>
          </cell>
          <cell r="E2108">
            <v>6.3</v>
          </cell>
          <cell r="F2108">
            <v>37706</v>
          </cell>
          <cell r="G2108">
            <v>3.3000000000000002E-2</v>
          </cell>
          <cell r="H2108">
            <v>0.02</v>
          </cell>
          <cell r="I2108" t="str">
            <v>6          0</v>
          </cell>
          <cell r="J2108">
            <v>0</v>
          </cell>
          <cell r="K2108">
            <v>0</v>
          </cell>
          <cell r="L2108">
            <v>2003</v>
          </cell>
          <cell r="M2108" t="str">
            <v>No Trade</v>
          </cell>
          <cell r="N2108" t="str">
            <v>NG43</v>
          </cell>
          <cell r="O2108">
            <v>59.02</v>
          </cell>
          <cell r="P2108">
            <v>1</v>
          </cell>
        </row>
        <row r="2109">
          <cell r="A2109" t="str">
            <v>ON</v>
          </cell>
          <cell r="B2109">
            <v>4</v>
          </cell>
          <cell r="C2109">
            <v>3</v>
          </cell>
          <cell r="D2109" t="str">
            <v>P</v>
          </cell>
          <cell r="E2109">
            <v>6.3</v>
          </cell>
          <cell r="F2109">
            <v>37706</v>
          </cell>
          <cell r="G2109">
            <v>0</v>
          </cell>
          <cell r="H2109">
            <v>0</v>
          </cell>
          <cell r="I2109" t="str">
            <v>0          0</v>
          </cell>
          <cell r="J2109">
            <v>0</v>
          </cell>
          <cell r="K2109">
            <v>0</v>
          </cell>
          <cell r="L2109">
            <v>2003</v>
          </cell>
          <cell r="M2109" t="str">
            <v>No Trade</v>
          </cell>
          <cell r="N2109" t="str">
            <v/>
          </cell>
          <cell r="O2109" t="str">
            <v/>
          </cell>
          <cell r="P2109" t="str">
            <v/>
          </cell>
        </row>
        <row r="2110">
          <cell r="A2110" t="str">
            <v>ON</v>
          </cell>
          <cell r="B2110">
            <v>4</v>
          </cell>
          <cell r="C2110">
            <v>3</v>
          </cell>
          <cell r="D2110" t="str">
            <v>C</v>
          </cell>
          <cell r="E2110">
            <v>6.35</v>
          </cell>
          <cell r="F2110">
            <v>37706</v>
          </cell>
          <cell r="G2110">
            <v>3.1E-2</v>
          </cell>
          <cell r="H2110">
            <v>0.02</v>
          </cell>
          <cell r="I2110" t="str">
            <v>4          0</v>
          </cell>
          <cell r="J2110">
            <v>0</v>
          </cell>
          <cell r="K2110">
            <v>0</v>
          </cell>
          <cell r="L2110">
            <v>2003</v>
          </cell>
          <cell r="M2110" t="str">
            <v>No Trade</v>
          </cell>
          <cell r="N2110" t="str">
            <v>NG43</v>
          </cell>
          <cell r="O2110">
            <v>59.02</v>
          </cell>
          <cell r="P2110">
            <v>1</v>
          </cell>
        </row>
        <row r="2111">
          <cell r="A2111" t="str">
            <v>ON</v>
          </cell>
          <cell r="B2111">
            <v>4</v>
          </cell>
          <cell r="C2111">
            <v>3</v>
          </cell>
          <cell r="D2111" t="str">
            <v>P</v>
          </cell>
          <cell r="E2111">
            <v>6.35</v>
          </cell>
          <cell r="F2111">
            <v>37706</v>
          </cell>
          <cell r="G2111">
            <v>0</v>
          </cell>
          <cell r="H2111">
            <v>0</v>
          </cell>
          <cell r="I2111" t="str">
            <v>0          0</v>
          </cell>
          <cell r="J2111">
            <v>0</v>
          </cell>
          <cell r="K2111">
            <v>0</v>
          </cell>
          <cell r="L2111">
            <v>2003</v>
          </cell>
          <cell r="M2111" t="str">
            <v>No Trade</v>
          </cell>
          <cell r="N2111" t="str">
            <v/>
          </cell>
          <cell r="O2111" t="str">
            <v/>
          </cell>
          <cell r="P2111" t="str">
            <v/>
          </cell>
        </row>
        <row r="2112">
          <cell r="A2112" t="str">
            <v>ON</v>
          </cell>
          <cell r="B2112">
            <v>4</v>
          </cell>
          <cell r="C2112">
            <v>3</v>
          </cell>
          <cell r="D2112" t="str">
            <v>C</v>
          </cell>
          <cell r="E2112">
            <v>6.4</v>
          </cell>
          <cell r="F2112">
            <v>37706</v>
          </cell>
          <cell r="G2112">
            <v>0.03</v>
          </cell>
          <cell r="H2112">
            <v>0.02</v>
          </cell>
          <cell r="I2112" t="str">
            <v>3          0</v>
          </cell>
          <cell r="J2112">
            <v>0</v>
          </cell>
          <cell r="K2112">
            <v>0</v>
          </cell>
          <cell r="L2112">
            <v>2003</v>
          </cell>
          <cell r="M2112" t="str">
            <v>No Trade</v>
          </cell>
          <cell r="N2112" t="str">
            <v>NG43</v>
          </cell>
          <cell r="O2112">
            <v>59.02</v>
          </cell>
          <cell r="P2112">
            <v>1</v>
          </cell>
        </row>
        <row r="2113">
          <cell r="A2113" t="str">
            <v>ON</v>
          </cell>
          <cell r="B2113">
            <v>4</v>
          </cell>
          <cell r="C2113">
            <v>3</v>
          </cell>
          <cell r="D2113" t="str">
            <v>P</v>
          </cell>
          <cell r="E2113">
            <v>6.4</v>
          </cell>
          <cell r="F2113">
            <v>37706</v>
          </cell>
          <cell r="G2113">
            <v>0</v>
          </cell>
          <cell r="H2113">
            <v>0</v>
          </cell>
          <cell r="I2113" t="str">
            <v>0          0</v>
          </cell>
          <cell r="J2113">
            <v>0</v>
          </cell>
          <cell r="K2113">
            <v>0</v>
          </cell>
          <cell r="L2113">
            <v>2003</v>
          </cell>
          <cell r="M2113" t="str">
            <v>No Trade</v>
          </cell>
          <cell r="N2113" t="str">
            <v/>
          </cell>
          <cell r="O2113" t="str">
            <v/>
          </cell>
          <cell r="P2113" t="str">
            <v/>
          </cell>
        </row>
        <row r="2114">
          <cell r="A2114" t="str">
            <v>ON</v>
          </cell>
          <cell r="B2114">
            <v>4</v>
          </cell>
          <cell r="C2114">
            <v>3</v>
          </cell>
          <cell r="D2114" t="str">
            <v>C</v>
          </cell>
          <cell r="E2114">
            <v>6.45</v>
          </cell>
          <cell r="F2114">
            <v>37706</v>
          </cell>
          <cell r="G2114">
            <v>2.9000000000000001E-2</v>
          </cell>
          <cell r="H2114">
            <v>0.02</v>
          </cell>
          <cell r="I2114" t="str">
            <v>2          0</v>
          </cell>
          <cell r="J2114">
            <v>0</v>
          </cell>
          <cell r="K2114">
            <v>0</v>
          </cell>
          <cell r="L2114">
            <v>2003</v>
          </cell>
          <cell r="M2114" t="str">
            <v>No Trade</v>
          </cell>
          <cell r="N2114" t="str">
            <v>NG43</v>
          </cell>
          <cell r="O2114">
            <v>59.02</v>
          </cell>
          <cell r="P2114">
            <v>1</v>
          </cell>
        </row>
        <row r="2115">
          <cell r="A2115" t="str">
            <v>ON</v>
          </cell>
          <cell r="B2115">
            <v>4</v>
          </cell>
          <cell r="C2115">
            <v>3</v>
          </cell>
          <cell r="D2115" t="str">
            <v>P</v>
          </cell>
          <cell r="E2115">
            <v>6.45</v>
          </cell>
          <cell r="F2115">
            <v>37706</v>
          </cell>
          <cell r="G2115">
            <v>0</v>
          </cell>
          <cell r="H2115">
            <v>0</v>
          </cell>
          <cell r="I2115" t="str">
            <v>0          0</v>
          </cell>
          <cell r="J2115">
            <v>0</v>
          </cell>
          <cell r="K2115">
            <v>0</v>
          </cell>
          <cell r="L2115">
            <v>2003</v>
          </cell>
          <cell r="M2115" t="str">
            <v>No Trade</v>
          </cell>
          <cell r="N2115" t="str">
            <v/>
          </cell>
          <cell r="O2115" t="str">
            <v/>
          </cell>
          <cell r="P2115" t="str">
            <v/>
          </cell>
        </row>
        <row r="2116">
          <cell r="A2116" t="str">
            <v>ON</v>
          </cell>
          <cell r="B2116">
            <v>4</v>
          </cell>
          <cell r="C2116">
            <v>3</v>
          </cell>
          <cell r="D2116" t="str">
            <v>C</v>
          </cell>
          <cell r="E2116">
            <v>6.5</v>
          </cell>
          <cell r="F2116">
            <v>37706</v>
          </cell>
          <cell r="G2116">
            <v>2.7E-2</v>
          </cell>
          <cell r="H2116">
            <v>0.02</v>
          </cell>
          <cell r="I2116" t="str">
            <v>1         16</v>
          </cell>
          <cell r="J2116">
            <v>2.1999999999999999E-2</v>
          </cell>
          <cell r="K2116">
            <v>2.1999999999999999E-2</v>
          </cell>
          <cell r="L2116">
            <v>2003</v>
          </cell>
          <cell r="M2116" t="str">
            <v>No Trade</v>
          </cell>
          <cell r="N2116" t="str">
            <v>NG43</v>
          </cell>
          <cell r="O2116">
            <v>59.02</v>
          </cell>
          <cell r="P2116">
            <v>1</v>
          </cell>
        </row>
        <row r="2117">
          <cell r="A2117" t="str">
            <v>ON</v>
          </cell>
          <cell r="B2117">
            <v>4</v>
          </cell>
          <cell r="C2117">
            <v>3</v>
          </cell>
          <cell r="D2117" t="str">
            <v>P</v>
          </cell>
          <cell r="E2117">
            <v>6.5</v>
          </cell>
          <cell r="F2117">
            <v>37706</v>
          </cell>
          <cell r="G2117">
            <v>0</v>
          </cell>
          <cell r="H2117">
            <v>0</v>
          </cell>
          <cell r="I2117" t="str">
            <v>0          0</v>
          </cell>
          <cell r="J2117">
            <v>0</v>
          </cell>
          <cell r="K2117">
            <v>0</v>
          </cell>
          <cell r="L2117">
            <v>2003</v>
          </cell>
          <cell r="M2117" t="str">
            <v>No Trade</v>
          </cell>
          <cell r="N2117" t="str">
            <v/>
          </cell>
          <cell r="O2117" t="str">
            <v/>
          </cell>
          <cell r="P2117" t="str">
            <v/>
          </cell>
        </row>
        <row r="2118">
          <cell r="A2118" t="str">
            <v>ON</v>
          </cell>
          <cell r="B2118">
            <v>4</v>
          </cell>
          <cell r="C2118">
            <v>3</v>
          </cell>
          <cell r="D2118" t="str">
            <v>C</v>
          </cell>
          <cell r="E2118">
            <v>6.6</v>
          </cell>
          <cell r="F2118">
            <v>37706</v>
          </cell>
          <cell r="G2118">
            <v>2.5000000000000001E-2</v>
          </cell>
          <cell r="H2118">
            <v>0.01</v>
          </cell>
          <cell r="I2118" t="str">
            <v>9          0</v>
          </cell>
          <cell r="J2118">
            <v>0</v>
          </cell>
          <cell r="K2118">
            <v>0</v>
          </cell>
          <cell r="L2118">
            <v>2003</v>
          </cell>
          <cell r="M2118" t="str">
            <v>No Trade</v>
          </cell>
          <cell r="N2118" t="str">
            <v>NG43</v>
          </cell>
          <cell r="O2118">
            <v>59.02</v>
          </cell>
          <cell r="P2118">
            <v>1</v>
          </cell>
        </row>
        <row r="2119">
          <cell r="A2119" t="str">
            <v>ON</v>
          </cell>
          <cell r="B2119">
            <v>4</v>
          </cell>
          <cell r="C2119">
            <v>3</v>
          </cell>
          <cell r="D2119" t="str">
            <v>C</v>
          </cell>
          <cell r="E2119">
            <v>6.7</v>
          </cell>
          <cell r="F2119">
            <v>37706</v>
          </cell>
          <cell r="G2119">
            <v>2.3E-2</v>
          </cell>
          <cell r="H2119">
            <v>0.01</v>
          </cell>
          <cell r="I2119" t="str">
            <v>8          0</v>
          </cell>
          <cell r="J2119">
            <v>0</v>
          </cell>
          <cell r="K2119">
            <v>0</v>
          </cell>
          <cell r="L2119">
            <v>2003</v>
          </cell>
          <cell r="M2119" t="str">
            <v>No Trade</v>
          </cell>
          <cell r="N2119" t="str">
            <v>NG43</v>
          </cell>
          <cell r="O2119">
            <v>59.02</v>
          </cell>
          <cell r="P2119">
            <v>1</v>
          </cell>
        </row>
        <row r="2120">
          <cell r="A2120" t="str">
            <v>ON</v>
          </cell>
          <cell r="B2120">
            <v>4</v>
          </cell>
          <cell r="C2120">
            <v>3</v>
          </cell>
          <cell r="D2120" t="str">
            <v>C</v>
          </cell>
          <cell r="E2120">
            <v>7</v>
          </cell>
          <cell r="F2120">
            <v>37706</v>
          </cell>
          <cell r="G2120">
            <v>1.7999999999999999E-2</v>
          </cell>
          <cell r="H2120">
            <v>0.01</v>
          </cell>
          <cell r="I2120" t="str">
            <v>4      1,293</v>
          </cell>
          <cell r="J2120">
            <v>1.6E-2</v>
          </cell>
          <cell r="K2120">
            <v>1.6E-2</v>
          </cell>
          <cell r="L2120">
            <v>2003</v>
          </cell>
          <cell r="M2120" t="str">
            <v>No Trade</v>
          </cell>
          <cell r="N2120" t="str">
            <v>NG43</v>
          </cell>
          <cell r="O2120">
            <v>59.02</v>
          </cell>
          <cell r="P2120">
            <v>1</v>
          </cell>
        </row>
        <row r="2121">
          <cell r="A2121" t="str">
            <v>ON</v>
          </cell>
          <cell r="B2121">
            <v>4</v>
          </cell>
          <cell r="C2121">
            <v>3</v>
          </cell>
          <cell r="D2121" t="str">
            <v>C</v>
          </cell>
          <cell r="E2121">
            <v>7.5</v>
          </cell>
          <cell r="F2121">
            <v>37706</v>
          </cell>
          <cell r="G2121">
            <v>1.2E-2</v>
          </cell>
          <cell r="H2121">
            <v>0</v>
          </cell>
          <cell r="I2121" t="str">
            <v>9          0</v>
          </cell>
          <cell r="J2121">
            <v>0</v>
          </cell>
          <cell r="K2121">
            <v>0</v>
          </cell>
          <cell r="L2121">
            <v>2003</v>
          </cell>
          <cell r="M2121" t="str">
            <v>No Trade</v>
          </cell>
          <cell r="N2121" t="str">
            <v>NG43</v>
          </cell>
          <cell r="O2121">
            <v>59.02</v>
          </cell>
          <cell r="P2121">
            <v>1</v>
          </cell>
        </row>
        <row r="2122">
          <cell r="A2122" t="str">
            <v>ON</v>
          </cell>
          <cell r="B2122">
            <v>4</v>
          </cell>
          <cell r="C2122">
            <v>3</v>
          </cell>
          <cell r="D2122" t="str">
            <v>C</v>
          </cell>
          <cell r="E2122">
            <v>8</v>
          </cell>
          <cell r="F2122">
            <v>37706</v>
          </cell>
          <cell r="G2122">
            <v>8.9999999999999993E-3</v>
          </cell>
          <cell r="H2122">
            <v>0</v>
          </cell>
          <cell r="I2122" t="str">
            <v>7          0</v>
          </cell>
          <cell r="J2122">
            <v>0</v>
          </cell>
          <cell r="K2122">
            <v>0</v>
          </cell>
          <cell r="L2122">
            <v>2003</v>
          </cell>
          <cell r="M2122" t="str">
            <v>No Trade</v>
          </cell>
          <cell r="N2122" t="str">
            <v>NG43</v>
          </cell>
          <cell r="O2122">
            <v>59.02</v>
          </cell>
          <cell r="P2122">
            <v>1</v>
          </cell>
        </row>
        <row r="2123">
          <cell r="A2123" t="str">
            <v>ON</v>
          </cell>
          <cell r="B2123">
            <v>4</v>
          </cell>
          <cell r="C2123">
            <v>3</v>
          </cell>
          <cell r="D2123" t="str">
            <v>C</v>
          </cell>
          <cell r="E2123">
            <v>10</v>
          </cell>
          <cell r="F2123">
            <v>37706</v>
          </cell>
          <cell r="G2123">
            <v>3.0000000000000001E-3</v>
          </cell>
          <cell r="H2123">
            <v>0</v>
          </cell>
          <cell r="I2123" t="str">
            <v>3          0</v>
          </cell>
          <cell r="J2123">
            <v>0</v>
          </cell>
          <cell r="K2123">
            <v>0</v>
          </cell>
          <cell r="L2123">
            <v>2003</v>
          </cell>
          <cell r="M2123" t="str">
            <v>No Trade</v>
          </cell>
          <cell r="N2123" t="str">
            <v>NG43</v>
          </cell>
          <cell r="O2123">
            <v>59.02</v>
          </cell>
          <cell r="P2123">
            <v>1</v>
          </cell>
        </row>
        <row r="2124">
          <cell r="A2124" t="str">
            <v>ON</v>
          </cell>
          <cell r="B2124">
            <v>5</v>
          </cell>
          <cell r="C2124">
            <v>3</v>
          </cell>
          <cell r="D2124" t="str">
            <v>C</v>
          </cell>
          <cell r="E2124">
            <v>1</v>
          </cell>
          <cell r="F2124">
            <v>37736</v>
          </cell>
          <cell r="G2124">
            <v>0</v>
          </cell>
          <cell r="H2124">
            <v>0</v>
          </cell>
          <cell r="I2124" t="str">
            <v>0          0</v>
          </cell>
          <cell r="J2124">
            <v>0</v>
          </cell>
          <cell r="K2124">
            <v>0</v>
          </cell>
          <cell r="L2124">
            <v>2003</v>
          </cell>
          <cell r="M2124" t="str">
            <v>No Trade</v>
          </cell>
          <cell r="N2124" t="str">
            <v/>
          </cell>
          <cell r="O2124" t="str">
            <v/>
          </cell>
          <cell r="P2124" t="str">
            <v/>
          </cell>
        </row>
        <row r="2125">
          <cell r="A2125" t="str">
            <v>ON</v>
          </cell>
          <cell r="B2125">
            <v>5</v>
          </cell>
          <cell r="C2125">
            <v>3</v>
          </cell>
          <cell r="D2125" t="str">
            <v>P</v>
          </cell>
          <cell r="E2125">
            <v>2</v>
          </cell>
          <cell r="F2125">
            <v>37736</v>
          </cell>
          <cell r="G2125">
            <v>1E-3</v>
          </cell>
          <cell r="H2125">
            <v>0</v>
          </cell>
          <cell r="I2125" t="str">
            <v>1          0</v>
          </cell>
          <cell r="J2125">
            <v>0</v>
          </cell>
          <cell r="K2125">
            <v>0</v>
          </cell>
          <cell r="L2125">
            <v>2003</v>
          </cell>
          <cell r="M2125">
            <v>1.6253561031787063</v>
          </cell>
          <cell r="N2125" t="str">
            <v>NG53</v>
          </cell>
          <cell r="O2125">
            <v>59.02</v>
          </cell>
          <cell r="P2125">
            <v>2</v>
          </cell>
        </row>
        <row r="2126">
          <cell r="A2126" t="str">
            <v>ON</v>
          </cell>
          <cell r="B2126">
            <v>5</v>
          </cell>
          <cell r="C2126">
            <v>3</v>
          </cell>
          <cell r="D2126" t="str">
            <v>P</v>
          </cell>
          <cell r="E2126">
            <v>2.1</v>
          </cell>
          <cell r="F2126">
            <v>37736</v>
          </cell>
          <cell r="G2126">
            <v>1E-3</v>
          </cell>
          <cell r="H2126">
            <v>0</v>
          </cell>
          <cell r="I2126" t="str">
            <v>1          0</v>
          </cell>
          <cell r="J2126">
            <v>0</v>
          </cell>
          <cell r="K2126">
            <v>0</v>
          </cell>
          <cell r="L2126">
            <v>2003</v>
          </cell>
          <cell r="M2126">
            <v>1.6004370442589988</v>
          </cell>
          <cell r="N2126" t="str">
            <v>NG53</v>
          </cell>
          <cell r="O2126">
            <v>59.02</v>
          </cell>
          <cell r="P2126">
            <v>2</v>
          </cell>
        </row>
        <row r="2127">
          <cell r="A2127" t="str">
            <v>ON</v>
          </cell>
          <cell r="B2127">
            <v>5</v>
          </cell>
          <cell r="C2127">
            <v>3</v>
          </cell>
          <cell r="D2127" t="str">
            <v>P</v>
          </cell>
          <cell r="E2127">
            <v>2.25</v>
          </cell>
          <cell r="F2127">
            <v>37736</v>
          </cell>
          <cell r="G2127">
            <v>1E-3</v>
          </cell>
          <cell r="H2127">
            <v>0</v>
          </cell>
          <cell r="I2127" t="str">
            <v>2          0</v>
          </cell>
          <cell r="J2127">
            <v>0</v>
          </cell>
          <cell r="K2127">
            <v>0</v>
          </cell>
          <cell r="L2127">
            <v>2003</v>
          </cell>
          <cell r="M2127">
            <v>1.5653352027097129</v>
          </cell>
          <cell r="N2127" t="str">
            <v>NG53</v>
          </cell>
          <cell r="O2127">
            <v>59.02</v>
          </cell>
          <cell r="P2127">
            <v>2</v>
          </cell>
        </row>
        <row r="2128">
          <cell r="A2128" t="str">
            <v>ON</v>
          </cell>
          <cell r="B2128">
            <v>5</v>
          </cell>
          <cell r="C2128">
            <v>3</v>
          </cell>
          <cell r="D2128" t="str">
            <v>P</v>
          </cell>
          <cell r="E2128">
            <v>2.5</v>
          </cell>
          <cell r="F2128">
            <v>37736</v>
          </cell>
          <cell r="G2128">
            <v>5.0000000000000001E-3</v>
          </cell>
          <cell r="H2128">
            <v>0</v>
          </cell>
          <cell r="I2128" t="str">
            <v>6          0</v>
          </cell>
          <cell r="J2128">
            <v>0</v>
          </cell>
          <cell r="K2128">
            <v>0</v>
          </cell>
          <cell r="L2128">
            <v>2003</v>
          </cell>
          <cell r="M2128">
            <v>1.7208332549251797</v>
          </cell>
          <cell r="N2128" t="str">
            <v>NG53</v>
          </cell>
          <cell r="O2128">
            <v>59.02</v>
          </cell>
          <cell r="P2128">
            <v>2</v>
          </cell>
        </row>
        <row r="2129">
          <cell r="A2129" t="str">
            <v>ON</v>
          </cell>
          <cell r="B2129">
            <v>5</v>
          </cell>
          <cell r="C2129">
            <v>3</v>
          </cell>
          <cell r="D2129" t="str">
            <v>P</v>
          </cell>
          <cell r="E2129">
            <v>2.5499999999999998</v>
          </cell>
          <cell r="F2129">
            <v>37736</v>
          </cell>
          <cell r="G2129">
            <v>0</v>
          </cell>
          <cell r="H2129">
            <v>0</v>
          </cell>
          <cell r="I2129" t="str">
            <v>0          0</v>
          </cell>
          <cell r="J2129">
            <v>0</v>
          </cell>
          <cell r="K2129">
            <v>0</v>
          </cell>
          <cell r="L2129">
            <v>2003</v>
          </cell>
          <cell r="M2129" t="str">
            <v>No Trade</v>
          </cell>
          <cell r="N2129" t="str">
            <v/>
          </cell>
          <cell r="O2129" t="str">
            <v/>
          </cell>
          <cell r="P2129" t="str">
            <v/>
          </cell>
        </row>
        <row r="2130">
          <cell r="A2130" t="str">
            <v>ON</v>
          </cell>
          <cell r="B2130">
            <v>5</v>
          </cell>
          <cell r="C2130">
            <v>3</v>
          </cell>
          <cell r="D2130" t="str">
            <v>P</v>
          </cell>
          <cell r="E2130">
            <v>2.7</v>
          </cell>
          <cell r="F2130">
            <v>37736</v>
          </cell>
          <cell r="G2130">
            <v>0</v>
          </cell>
          <cell r="H2130">
            <v>0</v>
          </cell>
          <cell r="I2130" t="str">
            <v>0          0</v>
          </cell>
          <cell r="J2130">
            <v>0</v>
          </cell>
          <cell r="K2130">
            <v>0</v>
          </cell>
          <cell r="L2130">
            <v>2003</v>
          </cell>
          <cell r="M2130" t="str">
            <v>No Trade</v>
          </cell>
          <cell r="N2130" t="str">
            <v/>
          </cell>
          <cell r="O2130" t="str">
            <v/>
          </cell>
          <cell r="P2130" t="str">
            <v/>
          </cell>
        </row>
        <row r="2131">
          <cell r="A2131" t="str">
            <v>ON</v>
          </cell>
          <cell r="B2131">
            <v>5</v>
          </cell>
          <cell r="C2131">
            <v>3</v>
          </cell>
          <cell r="D2131" t="str">
            <v>P</v>
          </cell>
          <cell r="E2131">
            <v>2.75</v>
          </cell>
          <cell r="F2131">
            <v>37736</v>
          </cell>
          <cell r="G2131">
            <v>1.4999999999999999E-2</v>
          </cell>
          <cell r="H2131">
            <v>0.01</v>
          </cell>
          <cell r="I2131" t="str">
            <v>8          0</v>
          </cell>
          <cell r="J2131">
            <v>0</v>
          </cell>
          <cell r="K2131">
            <v>0</v>
          </cell>
          <cell r="L2131">
            <v>2003</v>
          </cell>
          <cell r="M2131">
            <v>1.8534191633277242</v>
          </cell>
          <cell r="N2131" t="str">
            <v>NG53</v>
          </cell>
          <cell r="O2131">
            <v>59.02</v>
          </cell>
          <cell r="P2131">
            <v>2</v>
          </cell>
        </row>
        <row r="2132">
          <cell r="A2132" t="str">
            <v>ON</v>
          </cell>
          <cell r="B2132">
            <v>5</v>
          </cell>
          <cell r="C2132">
            <v>3</v>
          </cell>
          <cell r="D2132" t="str">
            <v>P</v>
          </cell>
          <cell r="E2132">
            <v>2.8</v>
          </cell>
          <cell r="F2132">
            <v>37736</v>
          </cell>
          <cell r="G2132">
            <v>1.7999999999999999E-2</v>
          </cell>
          <cell r="H2132">
            <v>0.02</v>
          </cell>
          <cell r="I2132" t="str">
            <v>2          0</v>
          </cell>
          <cell r="J2132">
            <v>0</v>
          </cell>
          <cell r="K2132">
            <v>0</v>
          </cell>
          <cell r="L2132">
            <v>2003</v>
          </cell>
          <cell r="M2132">
            <v>1.8782171552410283</v>
          </cell>
          <cell r="N2132" t="str">
            <v>NG53</v>
          </cell>
          <cell r="O2132">
            <v>59.02</v>
          </cell>
          <cell r="P2132">
            <v>2</v>
          </cell>
        </row>
        <row r="2133">
          <cell r="A2133" t="str">
            <v>ON</v>
          </cell>
          <cell r="B2133">
            <v>5</v>
          </cell>
          <cell r="C2133">
            <v>3</v>
          </cell>
          <cell r="D2133" t="str">
            <v>P</v>
          </cell>
          <cell r="E2133">
            <v>2.85</v>
          </cell>
          <cell r="F2133">
            <v>37736</v>
          </cell>
          <cell r="G2133">
            <v>2.1000000000000001E-2</v>
          </cell>
          <cell r="H2133">
            <v>0.02</v>
          </cell>
          <cell r="I2133" t="str">
            <v>6          0</v>
          </cell>
          <cell r="J2133">
            <v>0</v>
          </cell>
          <cell r="K2133">
            <v>0</v>
          </cell>
          <cell r="L2133">
            <v>2003</v>
          </cell>
          <cell r="M2133">
            <v>1.8986000378255627</v>
          </cell>
          <cell r="N2133" t="str">
            <v>NG53</v>
          </cell>
          <cell r="O2133">
            <v>59.02</v>
          </cell>
          <cell r="P2133">
            <v>2</v>
          </cell>
        </row>
        <row r="2134">
          <cell r="A2134" t="str">
            <v>ON</v>
          </cell>
          <cell r="B2134">
            <v>5</v>
          </cell>
          <cell r="C2134">
            <v>3</v>
          </cell>
          <cell r="D2134" t="str">
            <v>P</v>
          </cell>
          <cell r="E2134">
            <v>2.9</v>
          </cell>
          <cell r="F2134">
            <v>37736</v>
          </cell>
          <cell r="G2134">
            <v>0</v>
          </cell>
          <cell r="H2134">
            <v>0</v>
          </cell>
          <cell r="I2134" t="str">
            <v>0          0</v>
          </cell>
          <cell r="J2134">
            <v>0</v>
          </cell>
          <cell r="K2134">
            <v>0</v>
          </cell>
          <cell r="L2134">
            <v>2003</v>
          </cell>
          <cell r="M2134" t="str">
            <v>No Trade</v>
          </cell>
          <cell r="N2134" t="str">
            <v/>
          </cell>
          <cell r="O2134" t="str">
            <v/>
          </cell>
          <cell r="P2134" t="str">
            <v/>
          </cell>
        </row>
        <row r="2135">
          <cell r="A2135" t="str">
            <v>ON</v>
          </cell>
          <cell r="B2135">
            <v>5</v>
          </cell>
          <cell r="C2135">
            <v>3</v>
          </cell>
          <cell r="D2135" t="str">
            <v>P</v>
          </cell>
          <cell r="E2135">
            <v>2.95</v>
          </cell>
          <cell r="F2135">
            <v>37736</v>
          </cell>
          <cell r="G2135">
            <v>0.03</v>
          </cell>
          <cell r="H2135">
            <v>0.03</v>
          </cell>
          <cell r="I2135" t="str">
            <v>7          0</v>
          </cell>
          <cell r="J2135">
            <v>0</v>
          </cell>
          <cell r="K2135">
            <v>0</v>
          </cell>
          <cell r="L2135">
            <v>2003</v>
          </cell>
          <cell r="M2135">
            <v>1.9543976278748929</v>
          </cell>
          <cell r="N2135" t="str">
            <v>NG53</v>
          </cell>
          <cell r="O2135">
            <v>59.02</v>
          </cell>
          <cell r="P2135">
            <v>2</v>
          </cell>
        </row>
        <row r="2136">
          <cell r="A2136" t="str">
            <v>ON</v>
          </cell>
          <cell r="B2136">
            <v>5</v>
          </cell>
          <cell r="C2136">
            <v>3</v>
          </cell>
          <cell r="D2136" t="str">
            <v>C</v>
          </cell>
          <cell r="E2136">
            <v>3</v>
          </cell>
          <cell r="F2136">
            <v>37736</v>
          </cell>
          <cell r="G2136">
            <v>0.91</v>
          </cell>
          <cell r="H2136">
            <v>0.91</v>
          </cell>
          <cell r="I2136" t="str">
            <v>0          0</v>
          </cell>
          <cell r="J2136">
            <v>0</v>
          </cell>
          <cell r="K2136">
            <v>0</v>
          </cell>
          <cell r="L2136">
            <v>2003</v>
          </cell>
          <cell r="M2136" t="str">
            <v>No Trade</v>
          </cell>
          <cell r="N2136" t="str">
            <v>NG53</v>
          </cell>
          <cell r="O2136">
            <v>59.02</v>
          </cell>
          <cell r="P2136">
            <v>1</v>
          </cell>
        </row>
        <row r="2137">
          <cell r="A2137" t="str">
            <v>ON</v>
          </cell>
          <cell r="B2137">
            <v>5</v>
          </cell>
          <cell r="C2137">
            <v>3</v>
          </cell>
          <cell r="D2137" t="str">
            <v>P</v>
          </cell>
          <cell r="E2137">
            <v>3</v>
          </cell>
          <cell r="F2137">
            <v>37736</v>
          </cell>
          <cell r="G2137">
            <v>3.5999999999999997E-2</v>
          </cell>
          <cell r="H2137">
            <v>0.04</v>
          </cell>
          <cell r="I2137" t="str">
            <v>3          0</v>
          </cell>
          <cell r="J2137">
            <v>0</v>
          </cell>
          <cell r="K2137">
            <v>0</v>
          </cell>
          <cell r="L2137">
            <v>2003</v>
          </cell>
          <cell r="M2137">
            <v>1.9861010615366499</v>
          </cell>
          <cell r="N2137" t="str">
            <v>NG53</v>
          </cell>
          <cell r="O2137">
            <v>59.02</v>
          </cell>
          <cell r="P2137">
            <v>2</v>
          </cell>
        </row>
        <row r="2138">
          <cell r="A2138" t="str">
            <v>ON</v>
          </cell>
          <cell r="B2138">
            <v>5</v>
          </cell>
          <cell r="C2138">
            <v>3</v>
          </cell>
          <cell r="D2138" t="str">
            <v>P</v>
          </cell>
          <cell r="E2138">
            <v>3.1</v>
          </cell>
          <cell r="F2138">
            <v>37736</v>
          </cell>
          <cell r="G2138">
            <v>4.9000000000000002E-2</v>
          </cell>
          <cell r="H2138">
            <v>0.05</v>
          </cell>
          <cell r="I2138" t="str">
            <v>9          0</v>
          </cell>
          <cell r="J2138">
            <v>0</v>
          </cell>
          <cell r="K2138">
            <v>0</v>
          </cell>
          <cell r="L2138">
            <v>2003</v>
          </cell>
          <cell r="M2138">
            <v>2.0409838542429402</v>
          </cell>
          <cell r="N2138" t="str">
            <v>NG53</v>
          </cell>
          <cell r="O2138">
            <v>59.02</v>
          </cell>
          <cell r="P2138">
            <v>2</v>
          </cell>
        </row>
        <row r="2139">
          <cell r="A2139" t="str">
            <v>ON</v>
          </cell>
          <cell r="B2139">
            <v>5</v>
          </cell>
          <cell r="C2139">
            <v>3</v>
          </cell>
          <cell r="D2139" t="str">
            <v>P</v>
          </cell>
          <cell r="E2139">
            <v>3.15</v>
          </cell>
          <cell r="F2139">
            <v>37736</v>
          </cell>
          <cell r="G2139">
            <v>5.7000000000000002E-2</v>
          </cell>
          <cell r="H2139">
            <v>0.06</v>
          </cell>
          <cell r="I2139" t="str">
            <v>8          0</v>
          </cell>
          <cell r="J2139">
            <v>0</v>
          </cell>
          <cell r="K2139">
            <v>0</v>
          </cell>
          <cell r="L2139">
            <v>2003</v>
          </cell>
          <cell r="M2139">
            <v>2.0702138422753711</v>
          </cell>
          <cell r="N2139" t="str">
            <v>NG53</v>
          </cell>
          <cell r="O2139">
            <v>59.02</v>
          </cell>
          <cell r="P2139">
            <v>2</v>
          </cell>
        </row>
        <row r="2140">
          <cell r="A2140" t="str">
            <v>ON</v>
          </cell>
          <cell r="B2140">
            <v>5</v>
          </cell>
          <cell r="C2140">
            <v>3</v>
          </cell>
          <cell r="D2140" t="str">
            <v>P</v>
          </cell>
          <cell r="E2140">
            <v>3.2</v>
          </cell>
          <cell r="F2140">
            <v>37736</v>
          </cell>
          <cell r="G2140">
            <v>6.5000000000000002E-2</v>
          </cell>
          <cell r="H2140">
            <v>7.0000000000000007E-2</v>
          </cell>
          <cell r="I2140" t="str">
            <v>8          0</v>
          </cell>
          <cell r="J2140">
            <v>0</v>
          </cell>
          <cell r="K2140">
            <v>0</v>
          </cell>
          <cell r="L2140">
            <v>2003</v>
          </cell>
          <cell r="M2140">
            <v>2.0954459043089941</v>
          </cell>
          <cell r="N2140" t="str">
            <v>NG53</v>
          </cell>
          <cell r="O2140">
            <v>59.02</v>
          </cell>
          <cell r="P2140">
            <v>2</v>
          </cell>
        </row>
        <row r="2141">
          <cell r="A2141" t="str">
            <v>ON</v>
          </cell>
          <cell r="B2141">
            <v>5</v>
          </cell>
          <cell r="C2141">
            <v>3</v>
          </cell>
          <cell r="D2141" t="str">
            <v>C</v>
          </cell>
          <cell r="E2141">
            <v>3.25</v>
          </cell>
          <cell r="F2141">
            <v>37736</v>
          </cell>
          <cell r="G2141">
            <v>0.88300000000000001</v>
          </cell>
          <cell r="H2141">
            <v>0.88</v>
          </cell>
          <cell r="I2141" t="str">
            <v>3          0</v>
          </cell>
          <cell r="J2141">
            <v>0</v>
          </cell>
          <cell r="K2141">
            <v>0</v>
          </cell>
          <cell r="L2141">
            <v>2003</v>
          </cell>
          <cell r="M2141" t="str">
            <v>No Trade</v>
          </cell>
          <cell r="N2141" t="str">
            <v>NG53</v>
          </cell>
          <cell r="O2141">
            <v>59.02</v>
          </cell>
          <cell r="P2141">
            <v>1</v>
          </cell>
        </row>
        <row r="2142">
          <cell r="A2142" t="str">
            <v>ON</v>
          </cell>
          <cell r="B2142">
            <v>5</v>
          </cell>
          <cell r="C2142">
            <v>3</v>
          </cell>
          <cell r="D2142" t="str">
            <v>P</v>
          </cell>
          <cell r="E2142">
            <v>3.25</v>
          </cell>
          <cell r="F2142">
            <v>37736</v>
          </cell>
          <cell r="G2142">
            <v>7.4999999999999997E-2</v>
          </cell>
          <cell r="H2142">
            <v>0.08</v>
          </cell>
          <cell r="I2142" t="str">
            <v>9          0</v>
          </cell>
          <cell r="J2142">
            <v>0</v>
          </cell>
          <cell r="K2142">
            <v>0</v>
          </cell>
          <cell r="L2142">
            <v>2003</v>
          </cell>
          <cell r="M2142">
            <v>2.1257297592783684</v>
          </cell>
          <cell r="N2142" t="str">
            <v>NG53</v>
          </cell>
          <cell r="O2142">
            <v>59.02</v>
          </cell>
          <cell r="P2142">
            <v>2</v>
          </cell>
        </row>
        <row r="2143">
          <cell r="A2143" t="str">
            <v>ON</v>
          </cell>
          <cell r="B2143">
            <v>5</v>
          </cell>
          <cell r="C2143">
            <v>3</v>
          </cell>
          <cell r="D2143" t="str">
            <v>P</v>
          </cell>
          <cell r="E2143">
            <v>3.3</v>
          </cell>
          <cell r="F2143">
            <v>37736</v>
          </cell>
          <cell r="G2143">
            <v>8.5000000000000006E-2</v>
          </cell>
          <cell r="H2143">
            <v>0.1</v>
          </cell>
          <cell r="I2143" t="str">
            <v>0          0</v>
          </cell>
          <cell r="J2143">
            <v>0</v>
          </cell>
          <cell r="K2143">
            <v>0</v>
          </cell>
          <cell r="L2143">
            <v>2003</v>
          </cell>
          <cell r="M2143">
            <v>2.1521711956003973</v>
          </cell>
          <cell r="N2143" t="str">
            <v>NG53</v>
          </cell>
          <cell r="O2143">
            <v>59.02</v>
          </cell>
          <cell r="P2143">
            <v>2</v>
          </cell>
        </row>
        <row r="2144">
          <cell r="A2144" t="str">
            <v>ON</v>
          </cell>
          <cell r="B2144">
            <v>5</v>
          </cell>
          <cell r="C2144">
            <v>3</v>
          </cell>
          <cell r="D2144" t="str">
            <v>P</v>
          </cell>
          <cell r="E2144">
            <v>3.35</v>
          </cell>
          <cell r="F2144">
            <v>37736</v>
          </cell>
          <cell r="G2144">
            <v>9.6000000000000002E-2</v>
          </cell>
          <cell r="H2144">
            <v>0.11</v>
          </cell>
          <cell r="I2144" t="str">
            <v>3          0</v>
          </cell>
          <cell r="J2144">
            <v>0</v>
          </cell>
          <cell r="K2144">
            <v>0</v>
          </cell>
          <cell r="L2144">
            <v>2003</v>
          </cell>
          <cell r="M2144">
            <v>2.1789801662762942</v>
          </cell>
          <cell r="N2144" t="str">
            <v>NG53</v>
          </cell>
          <cell r="O2144">
            <v>59.02</v>
          </cell>
          <cell r="P2144">
            <v>2</v>
          </cell>
        </row>
        <row r="2145">
          <cell r="A2145" t="str">
            <v>ON</v>
          </cell>
          <cell r="B2145">
            <v>5</v>
          </cell>
          <cell r="C2145">
            <v>3</v>
          </cell>
          <cell r="D2145" t="str">
            <v>P</v>
          </cell>
          <cell r="E2145">
            <v>3.4</v>
          </cell>
          <cell r="F2145">
            <v>37736</v>
          </cell>
          <cell r="G2145">
            <v>0.109</v>
          </cell>
          <cell r="H2145">
            <v>0.12</v>
          </cell>
          <cell r="I2145" t="str">
            <v>7          0</v>
          </cell>
          <cell r="J2145">
            <v>0</v>
          </cell>
          <cell r="K2145">
            <v>0</v>
          </cell>
          <cell r="L2145">
            <v>2003</v>
          </cell>
          <cell r="M2145">
            <v>2.2091384874267983</v>
          </cell>
          <cell r="N2145" t="str">
            <v>NG53</v>
          </cell>
          <cell r="O2145">
            <v>59.02</v>
          </cell>
          <cell r="P2145">
            <v>2</v>
          </cell>
        </row>
        <row r="2146">
          <cell r="A2146" t="str">
            <v>ON</v>
          </cell>
          <cell r="B2146">
            <v>5</v>
          </cell>
          <cell r="C2146">
            <v>3</v>
          </cell>
          <cell r="D2146" t="str">
            <v>P</v>
          </cell>
          <cell r="E2146">
            <v>3.45</v>
          </cell>
          <cell r="F2146">
            <v>37736</v>
          </cell>
          <cell r="G2146">
            <v>0.122</v>
          </cell>
          <cell r="H2146">
            <v>0.14000000000000001</v>
          </cell>
          <cell r="I2146" t="str">
            <v>3          0</v>
          </cell>
          <cell r="J2146">
            <v>0</v>
          </cell>
          <cell r="K2146">
            <v>0</v>
          </cell>
          <cell r="L2146">
            <v>2003</v>
          </cell>
          <cell r="M2146">
            <v>2.2359330796959238</v>
          </cell>
          <cell r="N2146" t="str">
            <v>NG53</v>
          </cell>
          <cell r="O2146">
            <v>59.02</v>
          </cell>
          <cell r="P2146">
            <v>2</v>
          </cell>
        </row>
        <row r="2147">
          <cell r="A2147" t="str">
            <v>ON</v>
          </cell>
          <cell r="B2147">
            <v>5</v>
          </cell>
          <cell r="C2147">
            <v>3</v>
          </cell>
          <cell r="D2147" t="str">
            <v>C</v>
          </cell>
          <cell r="E2147">
            <v>3.5</v>
          </cell>
          <cell r="F2147">
            <v>37736</v>
          </cell>
          <cell r="G2147">
            <v>0.68300000000000005</v>
          </cell>
          <cell r="H2147">
            <v>0.6</v>
          </cell>
          <cell r="I2147" t="str">
            <v>3          0</v>
          </cell>
          <cell r="J2147">
            <v>0</v>
          </cell>
          <cell r="K2147">
            <v>0</v>
          </cell>
          <cell r="L2147">
            <v>2003</v>
          </cell>
          <cell r="M2147" t="str">
            <v>No Trade</v>
          </cell>
          <cell r="N2147" t="str">
            <v>NG53</v>
          </cell>
          <cell r="O2147">
            <v>59.02</v>
          </cell>
          <cell r="P2147">
            <v>1</v>
          </cell>
        </row>
        <row r="2148">
          <cell r="A2148" t="str">
            <v>ON</v>
          </cell>
          <cell r="B2148">
            <v>5</v>
          </cell>
          <cell r="C2148">
            <v>3</v>
          </cell>
          <cell r="D2148" t="str">
            <v>P</v>
          </cell>
          <cell r="E2148">
            <v>3.5</v>
          </cell>
          <cell r="F2148">
            <v>37736</v>
          </cell>
          <cell r="G2148">
            <v>0.13600000000000001</v>
          </cell>
          <cell r="H2148">
            <v>0.16</v>
          </cell>
          <cell r="I2148" t="str">
            <v>0          0</v>
          </cell>
          <cell r="J2148">
            <v>0</v>
          </cell>
          <cell r="K2148">
            <v>0</v>
          </cell>
          <cell r="L2148">
            <v>2003</v>
          </cell>
          <cell r="M2148">
            <v>2.2626993137921789</v>
          </cell>
          <cell r="N2148" t="str">
            <v>NG53</v>
          </cell>
          <cell r="O2148">
            <v>59.02</v>
          </cell>
          <cell r="P2148">
            <v>2</v>
          </cell>
        </row>
        <row r="2149">
          <cell r="A2149" t="str">
            <v>ON</v>
          </cell>
          <cell r="B2149">
            <v>5</v>
          </cell>
          <cell r="C2149">
            <v>3</v>
          </cell>
          <cell r="D2149" t="str">
            <v>C</v>
          </cell>
          <cell r="E2149">
            <v>3.55</v>
          </cell>
          <cell r="F2149">
            <v>37736</v>
          </cell>
          <cell r="G2149">
            <v>0.65</v>
          </cell>
          <cell r="H2149">
            <v>0.56999999999999995</v>
          </cell>
          <cell r="I2149" t="str">
            <v>2          0</v>
          </cell>
          <cell r="J2149">
            <v>0</v>
          </cell>
          <cell r="K2149">
            <v>0</v>
          </cell>
          <cell r="L2149">
            <v>2003</v>
          </cell>
          <cell r="M2149" t="str">
            <v>No Trade</v>
          </cell>
          <cell r="N2149" t="str">
            <v>NG53</v>
          </cell>
          <cell r="O2149">
            <v>59.02</v>
          </cell>
          <cell r="P2149">
            <v>1</v>
          </cell>
        </row>
        <row r="2150">
          <cell r="A2150" t="str">
            <v>ON</v>
          </cell>
          <cell r="B2150">
            <v>5</v>
          </cell>
          <cell r="C2150">
            <v>3</v>
          </cell>
          <cell r="D2150" t="str">
            <v>P</v>
          </cell>
          <cell r="E2150">
            <v>3.55</v>
          </cell>
          <cell r="F2150">
            <v>37736</v>
          </cell>
          <cell r="G2150">
            <v>0.152</v>
          </cell>
          <cell r="H2150">
            <v>0.17</v>
          </cell>
          <cell r="I2150" t="str">
            <v>8          0</v>
          </cell>
          <cell r="J2150">
            <v>0</v>
          </cell>
          <cell r="K2150">
            <v>0</v>
          </cell>
          <cell r="L2150">
            <v>2003</v>
          </cell>
          <cell r="M2150">
            <v>2.2919194855646263</v>
          </cell>
          <cell r="N2150" t="str">
            <v>NG53</v>
          </cell>
          <cell r="O2150">
            <v>59.02</v>
          </cell>
          <cell r="P2150">
            <v>2</v>
          </cell>
        </row>
        <row r="2151">
          <cell r="A2151" t="str">
            <v>ON</v>
          </cell>
          <cell r="B2151">
            <v>5</v>
          </cell>
          <cell r="C2151">
            <v>3</v>
          </cell>
          <cell r="D2151" t="str">
            <v>C</v>
          </cell>
          <cell r="E2151">
            <v>3.6</v>
          </cell>
          <cell r="F2151">
            <v>37736</v>
          </cell>
          <cell r="G2151">
            <v>0.61799999999999999</v>
          </cell>
          <cell r="H2151">
            <v>0.54</v>
          </cell>
          <cell r="I2151" t="str">
            <v>4          0</v>
          </cell>
          <cell r="J2151">
            <v>0</v>
          </cell>
          <cell r="K2151">
            <v>0</v>
          </cell>
          <cell r="L2151">
            <v>2003</v>
          </cell>
          <cell r="M2151" t="str">
            <v>No Trade</v>
          </cell>
          <cell r="N2151" t="str">
            <v>NG53</v>
          </cell>
          <cell r="O2151">
            <v>59.02</v>
          </cell>
          <cell r="P2151">
            <v>1</v>
          </cell>
        </row>
        <row r="2152">
          <cell r="A2152" t="str">
            <v>ON</v>
          </cell>
          <cell r="B2152">
            <v>5</v>
          </cell>
          <cell r="C2152">
            <v>3</v>
          </cell>
          <cell r="D2152" t="str">
            <v>P</v>
          </cell>
          <cell r="E2152">
            <v>3.6</v>
          </cell>
          <cell r="F2152">
            <v>37736</v>
          </cell>
          <cell r="G2152">
            <v>0.16900000000000001</v>
          </cell>
          <cell r="H2152">
            <v>0.19</v>
          </cell>
          <cell r="I2152" t="str">
            <v>7          0</v>
          </cell>
          <cell r="J2152">
            <v>0</v>
          </cell>
          <cell r="K2152">
            <v>0</v>
          </cell>
          <cell r="L2152">
            <v>2003</v>
          </cell>
          <cell r="M2152">
            <v>2.3206719066159427</v>
          </cell>
          <cell r="N2152" t="str">
            <v>NG53</v>
          </cell>
          <cell r="O2152">
            <v>59.02</v>
          </cell>
          <cell r="P2152">
            <v>2</v>
          </cell>
        </row>
        <row r="2153">
          <cell r="A2153" t="str">
            <v>ON</v>
          </cell>
          <cell r="B2153">
            <v>5</v>
          </cell>
          <cell r="C2153">
            <v>3</v>
          </cell>
          <cell r="D2153" t="str">
            <v>C</v>
          </cell>
          <cell r="E2153">
            <v>3.65</v>
          </cell>
          <cell r="F2153">
            <v>37736</v>
          </cell>
          <cell r="G2153">
            <v>0.58699999999999997</v>
          </cell>
          <cell r="H2153">
            <v>0.51</v>
          </cell>
          <cell r="I2153" t="str">
            <v>5          0</v>
          </cell>
          <cell r="J2153">
            <v>0</v>
          </cell>
          <cell r="K2153">
            <v>0</v>
          </cell>
          <cell r="L2153">
            <v>2003</v>
          </cell>
          <cell r="M2153" t="str">
            <v>No Trade</v>
          </cell>
          <cell r="N2153" t="str">
            <v>NG53</v>
          </cell>
          <cell r="O2153">
            <v>59.02</v>
          </cell>
          <cell r="P2153">
            <v>1</v>
          </cell>
        </row>
        <row r="2154">
          <cell r="A2154" t="str">
            <v>ON</v>
          </cell>
          <cell r="B2154">
            <v>5</v>
          </cell>
          <cell r="C2154">
            <v>3</v>
          </cell>
          <cell r="D2154" t="str">
            <v>P</v>
          </cell>
          <cell r="E2154">
            <v>3.65</v>
          </cell>
          <cell r="F2154">
            <v>37736</v>
          </cell>
          <cell r="G2154">
            <v>0.188</v>
          </cell>
          <cell r="H2154">
            <v>0.21</v>
          </cell>
          <cell r="I2154" t="str">
            <v>8          0</v>
          </cell>
          <cell r="J2154">
            <v>0</v>
          </cell>
          <cell r="K2154">
            <v>0</v>
          </cell>
          <cell r="L2154">
            <v>2003</v>
          </cell>
          <cell r="M2154">
            <v>2.3512093711621356</v>
          </cell>
          <cell r="N2154" t="str">
            <v>NG53</v>
          </cell>
          <cell r="O2154">
            <v>59.02</v>
          </cell>
          <cell r="P2154">
            <v>2</v>
          </cell>
        </row>
        <row r="2155">
          <cell r="A2155" t="str">
            <v>ON</v>
          </cell>
          <cell r="B2155">
            <v>5</v>
          </cell>
          <cell r="C2155">
            <v>3</v>
          </cell>
          <cell r="D2155" t="str">
            <v>C</v>
          </cell>
          <cell r="E2155">
            <v>3.7</v>
          </cell>
          <cell r="F2155">
            <v>37736</v>
          </cell>
          <cell r="G2155">
            <v>0.55000000000000004</v>
          </cell>
          <cell r="H2155">
            <v>0.47</v>
          </cell>
          <cell r="I2155" t="str">
            <v>7          4</v>
          </cell>
          <cell r="J2155">
            <v>0.48099999999999998</v>
          </cell>
          <cell r="K2155">
            <v>0.48</v>
          </cell>
          <cell r="L2155">
            <v>2003</v>
          </cell>
          <cell r="M2155" t="str">
            <v>No Trade</v>
          </cell>
          <cell r="N2155" t="str">
            <v>NG53</v>
          </cell>
          <cell r="O2155">
            <v>59.02</v>
          </cell>
          <cell r="P2155">
            <v>1</v>
          </cell>
        </row>
        <row r="2156">
          <cell r="A2156" t="str">
            <v>ON</v>
          </cell>
          <cell r="B2156">
            <v>5</v>
          </cell>
          <cell r="C2156">
            <v>3</v>
          </cell>
          <cell r="D2156" t="str">
            <v>P</v>
          </cell>
          <cell r="E2156">
            <v>3.7</v>
          </cell>
          <cell r="F2156">
            <v>37736</v>
          </cell>
          <cell r="G2156">
            <v>0.19700000000000001</v>
          </cell>
          <cell r="H2156">
            <v>0.23</v>
          </cell>
          <cell r="I2156" t="str">
            <v>0          2</v>
          </cell>
          <cell r="J2156">
            <v>0.23100000000000001</v>
          </cell>
          <cell r="K2156">
            <v>0.23</v>
          </cell>
          <cell r="L2156">
            <v>2003</v>
          </cell>
          <cell r="M2156">
            <v>2.3577370471336425</v>
          </cell>
          <cell r="N2156" t="str">
            <v>NG53</v>
          </cell>
          <cell r="O2156">
            <v>59.02</v>
          </cell>
          <cell r="P2156">
            <v>2</v>
          </cell>
        </row>
        <row r="2157">
          <cell r="A2157" t="str">
            <v>ON</v>
          </cell>
          <cell r="B2157">
            <v>5</v>
          </cell>
          <cell r="C2157">
            <v>3</v>
          </cell>
          <cell r="D2157" t="str">
            <v>C</v>
          </cell>
          <cell r="E2157">
            <v>3.75</v>
          </cell>
          <cell r="F2157">
            <v>37736</v>
          </cell>
          <cell r="G2157">
            <v>0.52100000000000002</v>
          </cell>
          <cell r="H2157">
            <v>0.45</v>
          </cell>
          <cell r="I2157" t="str">
            <v>0          0</v>
          </cell>
          <cell r="J2157">
            <v>0</v>
          </cell>
          <cell r="K2157">
            <v>0</v>
          </cell>
          <cell r="L2157">
            <v>2003</v>
          </cell>
          <cell r="M2157" t="str">
            <v>No Trade</v>
          </cell>
          <cell r="N2157" t="str">
            <v>NG53</v>
          </cell>
          <cell r="O2157">
            <v>59.02</v>
          </cell>
          <cell r="P2157">
            <v>1</v>
          </cell>
        </row>
        <row r="2158">
          <cell r="A2158" t="str">
            <v>ON</v>
          </cell>
          <cell r="B2158">
            <v>5</v>
          </cell>
          <cell r="C2158">
            <v>3</v>
          </cell>
          <cell r="D2158" t="str">
            <v>P</v>
          </cell>
          <cell r="E2158">
            <v>3.75</v>
          </cell>
          <cell r="F2158">
            <v>37736</v>
          </cell>
          <cell r="G2158">
            <v>0.218</v>
          </cell>
          <cell r="H2158">
            <v>0.25</v>
          </cell>
          <cell r="I2158" t="str">
            <v>3         50</v>
          </cell>
          <cell r="J2158">
            <v>0</v>
          </cell>
          <cell r="K2158">
            <v>0</v>
          </cell>
          <cell r="L2158">
            <v>2003</v>
          </cell>
          <cell r="M2158">
            <v>2.388354943184368</v>
          </cell>
          <cell r="N2158" t="str">
            <v>NG53</v>
          </cell>
          <cell r="O2158">
            <v>59.02</v>
          </cell>
          <cell r="P2158">
            <v>2</v>
          </cell>
        </row>
        <row r="2159">
          <cell r="A2159" t="str">
            <v>ON</v>
          </cell>
          <cell r="B2159">
            <v>5</v>
          </cell>
          <cell r="C2159">
            <v>3</v>
          </cell>
          <cell r="D2159" t="str">
            <v>C</v>
          </cell>
          <cell r="E2159">
            <v>3.8</v>
          </cell>
          <cell r="F2159">
            <v>37736</v>
          </cell>
          <cell r="G2159">
            <v>0.502</v>
          </cell>
          <cell r="H2159">
            <v>0.43</v>
          </cell>
          <cell r="I2159" t="str">
            <v>5          0</v>
          </cell>
          <cell r="J2159">
            <v>0</v>
          </cell>
          <cell r="K2159">
            <v>0</v>
          </cell>
          <cell r="L2159">
            <v>2003</v>
          </cell>
          <cell r="M2159" t="str">
            <v>No Trade</v>
          </cell>
          <cell r="N2159" t="str">
            <v>NG53</v>
          </cell>
          <cell r="O2159">
            <v>59.02</v>
          </cell>
          <cell r="P2159">
            <v>1</v>
          </cell>
        </row>
        <row r="2160">
          <cell r="A2160" t="str">
            <v>ON</v>
          </cell>
          <cell r="B2160">
            <v>5</v>
          </cell>
          <cell r="C2160">
            <v>3</v>
          </cell>
          <cell r="D2160" t="str">
            <v>P</v>
          </cell>
          <cell r="E2160">
            <v>3.8</v>
          </cell>
          <cell r="F2160">
            <v>37736</v>
          </cell>
          <cell r="G2160">
            <v>0.25</v>
          </cell>
          <cell r="H2160">
            <v>0.28000000000000003</v>
          </cell>
          <cell r="I2160" t="str">
            <v>7          0</v>
          </cell>
          <cell r="J2160">
            <v>0</v>
          </cell>
          <cell r="K2160">
            <v>0</v>
          </cell>
          <cell r="L2160">
            <v>2003</v>
          </cell>
          <cell r="M2160">
            <v>2.4371462445632526</v>
          </cell>
          <cell r="N2160" t="str">
            <v>NG53</v>
          </cell>
          <cell r="O2160">
            <v>59.02</v>
          </cell>
          <cell r="P2160">
            <v>2</v>
          </cell>
        </row>
        <row r="2161">
          <cell r="A2161" t="str">
            <v>ON</v>
          </cell>
          <cell r="B2161">
            <v>5</v>
          </cell>
          <cell r="C2161">
            <v>3</v>
          </cell>
          <cell r="D2161" t="str">
            <v>C</v>
          </cell>
          <cell r="E2161">
            <v>3.85</v>
          </cell>
          <cell r="F2161">
            <v>37736</v>
          </cell>
          <cell r="G2161">
            <v>0.47599999999999998</v>
          </cell>
          <cell r="H2161">
            <v>0.41</v>
          </cell>
          <cell r="I2161" t="str">
            <v>2          0</v>
          </cell>
          <cell r="J2161">
            <v>0</v>
          </cell>
          <cell r="K2161">
            <v>0</v>
          </cell>
          <cell r="L2161">
            <v>2003</v>
          </cell>
          <cell r="M2161" t="str">
            <v>No Trade</v>
          </cell>
          <cell r="N2161" t="str">
            <v>NG53</v>
          </cell>
          <cell r="O2161">
            <v>59.02</v>
          </cell>
          <cell r="P2161">
            <v>1</v>
          </cell>
        </row>
        <row r="2162">
          <cell r="A2162" t="str">
            <v>ON</v>
          </cell>
          <cell r="B2162">
            <v>5</v>
          </cell>
          <cell r="C2162">
            <v>3</v>
          </cell>
          <cell r="D2162" t="str">
            <v>P</v>
          </cell>
          <cell r="E2162">
            <v>3.85</v>
          </cell>
          <cell r="F2162">
            <v>37736</v>
          </cell>
          <cell r="G2162">
            <v>0.27300000000000002</v>
          </cell>
          <cell r="H2162">
            <v>0.31</v>
          </cell>
          <cell r="I2162" t="str">
            <v>3          0</v>
          </cell>
          <cell r="J2162">
            <v>0</v>
          </cell>
          <cell r="K2162">
            <v>0</v>
          </cell>
          <cell r="L2162">
            <v>2003</v>
          </cell>
          <cell r="M2162">
            <v>2.4654505713133439</v>
          </cell>
          <cell r="N2162" t="str">
            <v>NG53</v>
          </cell>
          <cell r="O2162">
            <v>59.02</v>
          </cell>
          <cell r="P2162">
            <v>2</v>
          </cell>
        </row>
        <row r="2163">
          <cell r="A2163" t="str">
            <v>ON</v>
          </cell>
          <cell r="B2163">
            <v>5</v>
          </cell>
          <cell r="C2163">
            <v>3</v>
          </cell>
          <cell r="D2163" t="str">
            <v>C</v>
          </cell>
          <cell r="E2163">
            <v>3.9</v>
          </cell>
          <cell r="F2163">
            <v>37736</v>
          </cell>
          <cell r="G2163">
            <v>0.45100000000000001</v>
          </cell>
          <cell r="H2163">
            <v>0.38</v>
          </cell>
          <cell r="I2163" t="str">
            <v>8          0</v>
          </cell>
          <cell r="J2163">
            <v>0</v>
          </cell>
          <cell r="K2163">
            <v>0</v>
          </cell>
          <cell r="L2163">
            <v>2003</v>
          </cell>
          <cell r="M2163" t="str">
            <v>No Trade</v>
          </cell>
          <cell r="N2163" t="str">
            <v>NG53</v>
          </cell>
          <cell r="O2163">
            <v>59.02</v>
          </cell>
          <cell r="P2163">
            <v>1</v>
          </cell>
        </row>
        <row r="2164">
          <cell r="A2164" t="str">
            <v>ON</v>
          </cell>
          <cell r="B2164">
            <v>5</v>
          </cell>
          <cell r="C2164">
            <v>3</v>
          </cell>
          <cell r="D2164" t="str">
            <v>P</v>
          </cell>
          <cell r="E2164">
            <v>3.9</v>
          </cell>
          <cell r="F2164">
            <v>37736</v>
          </cell>
          <cell r="G2164">
            <v>0.29699999999999999</v>
          </cell>
          <cell r="H2164">
            <v>0.33</v>
          </cell>
          <cell r="I2164" t="str">
            <v>9          0</v>
          </cell>
          <cell r="J2164">
            <v>0</v>
          </cell>
          <cell r="K2164">
            <v>0</v>
          </cell>
          <cell r="L2164">
            <v>2003</v>
          </cell>
          <cell r="M2164">
            <v>2.493303302090387</v>
          </cell>
          <cell r="N2164" t="str">
            <v>NG53</v>
          </cell>
          <cell r="O2164">
            <v>59.02</v>
          </cell>
          <cell r="P2164">
            <v>2</v>
          </cell>
        </row>
        <row r="2165">
          <cell r="A2165" t="str">
            <v>ON</v>
          </cell>
          <cell r="B2165">
            <v>5</v>
          </cell>
          <cell r="C2165">
            <v>3</v>
          </cell>
          <cell r="D2165" t="str">
            <v>C</v>
          </cell>
          <cell r="E2165">
            <v>3.95</v>
          </cell>
          <cell r="F2165">
            <v>37736</v>
          </cell>
          <cell r="G2165">
            <v>0.42799999999999999</v>
          </cell>
          <cell r="H2165">
            <v>0.36</v>
          </cell>
          <cell r="I2165" t="str">
            <v>6          0</v>
          </cell>
          <cell r="J2165">
            <v>0</v>
          </cell>
          <cell r="K2165">
            <v>0</v>
          </cell>
          <cell r="L2165">
            <v>2003</v>
          </cell>
          <cell r="M2165" t="str">
            <v>No Trade</v>
          </cell>
          <cell r="N2165" t="str">
            <v>NG53</v>
          </cell>
          <cell r="O2165">
            <v>59.02</v>
          </cell>
          <cell r="P2165">
            <v>1</v>
          </cell>
        </row>
        <row r="2166">
          <cell r="A2166" t="str">
            <v>ON</v>
          </cell>
          <cell r="B2166">
            <v>5</v>
          </cell>
          <cell r="C2166">
            <v>3</v>
          </cell>
          <cell r="D2166" t="str">
            <v>P</v>
          </cell>
          <cell r="E2166">
            <v>3.95</v>
          </cell>
          <cell r="F2166">
            <v>37736</v>
          </cell>
          <cell r="G2166">
            <v>0.32300000000000001</v>
          </cell>
          <cell r="H2166">
            <v>0.36</v>
          </cell>
          <cell r="I2166" t="str">
            <v>7          0</v>
          </cell>
          <cell r="J2166">
            <v>0</v>
          </cell>
          <cell r="K2166">
            <v>0</v>
          </cell>
          <cell r="L2166">
            <v>2003</v>
          </cell>
          <cell r="M2166">
            <v>2.5223562140823748</v>
          </cell>
          <cell r="N2166" t="str">
            <v>NG53</v>
          </cell>
          <cell r="O2166">
            <v>59.02</v>
          </cell>
          <cell r="P2166">
            <v>2</v>
          </cell>
        </row>
        <row r="2167">
          <cell r="A2167" t="str">
            <v>ON</v>
          </cell>
          <cell r="B2167">
            <v>5</v>
          </cell>
          <cell r="C2167">
            <v>3</v>
          </cell>
          <cell r="D2167" t="str">
            <v>C</v>
          </cell>
          <cell r="E2167">
            <v>4</v>
          </cell>
          <cell r="F2167">
            <v>37736</v>
          </cell>
          <cell r="G2167">
            <v>0.40400000000000003</v>
          </cell>
          <cell r="H2167">
            <v>0.34</v>
          </cell>
          <cell r="I2167" t="str">
            <v>5          8</v>
          </cell>
          <cell r="J2167">
            <v>0</v>
          </cell>
          <cell r="K2167">
            <v>0</v>
          </cell>
          <cell r="L2167">
            <v>2003</v>
          </cell>
          <cell r="M2167" t="str">
            <v>No Trade</v>
          </cell>
          <cell r="N2167" t="str">
            <v>NG53</v>
          </cell>
          <cell r="O2167">
            <v>59.02</v>
          </cell>
          <cell r="P2167">
            <v>1</v>
          </cell>
        </row>
        <row r="2168">
          <cell r="A2168" t="str">
            <v>ON</v>
          </cell>
          <cell r="B2168">
            <v>5</v>
          </cell>
          <cell r="C2168">
            <v>3</v>
          </cell>
          <cell r="D2168" t="str">
            <v>P</v>
          </cell>
          <cell r="E2168">
            <v>4</v>
          </cell>
          <cell r="F2168">
            <v>37736</v>
          </cell>
          <cell r="G2168">
            <v>0.34899999999999998</v>
          </cell>
          <cell r="H2168">
            <v>0.39</v>
          </cell>
          <cell r="I2168" t="str">
            <v>6         50</v>
          </cell>
          <cell r="J2168">
            <v>0.35699999999999998</v>
          </cell>
          <cell r="K2168">
            <v>0.35699999999999998</v>
          </cell>
          <cell r="L2168">
            <v>2003</v>
          </cell>
          <cell r="M2168">
            <v>2.5493665391720772</v>
          </cell>
          <cell r="N2168" t="str">
            <v>NG53</v>
          </cell>
          <cell r="O2168">
            <v>59.02</v>
          </cell>
          <cell r="P2168">
            <v>2</v>
          </cell>
        </row>
        <row r="2169">
          <cell r="A2169" t="str">
            <v>ON</v>
          </cell>
          <cell r="B2169">
            <v>5</v>
          </cell>
          <cell r="C2169">
            <v>3</v>
          </cell>
          <cell r="D2169" t="str">
            <v>C</v>
          </cell>
          <cell r="E2169">
            <v>4.0999999999999996</v>
          </cell>
          <cell r="F2169">
            <v>37736</v>
          </cell>
          <cell r="G2169">
            <v>0.36099999999999999</v>
          </cell>
          <cell r="H2169">
            <v>0.3</v>
          </cell>
          <cell r="I2169" t="str">
            <v>7          0</v>
          </cell>
          <cell r="J2169">
            <v>0</v>
          </cell>
          <cell r="K2169">
            <v>0</v>
          </cell>
          <cell r="L2169">
            <v>2003</v>
          </cell>
          <cell r="M2169" t="str">
            <v>No Trade</v>
          </cell>
          <cell r="N2169" t="str">
            <v>NG53</v>
          </cell>
          <cell r="O2169">
            <v>59.02</v>
          </cell>
          <cell r="P2169">
            <v>1</v>
          </cell>
        </row>
        <row r="2170">
          <cell r="A2170" t="str">
            <v>ON</v>
          </cell>
          <cell r="B2170">
            <v>5</v>
          </cell>
          <cell r="C2170">
            <v>3</v>
          </cell>
          <cell r="D2170" t="str">
            <v>P</v>
          </cell>
          <cell r="E2170">
            <v>4.0999999999999996</v>
          </cell>
          <cell r="F2170">
            <v>37736</v>
          </cell>
          <cell r="G2170">
            <v>0.40600000000000003</v>
          </cell>
          <cell r="H2170">
            <v>0.45</v>
          </cell>
          <cell r="I2170" t="str">
            <v>7          0</v>
          </cell>
          <cell r="J2170">
            <v>0</v>
          </cell>
          <cell r="K2170">
            <v>0</v>
          </cell>
          <cell r="L2170">
            <v>2003</v>
          </cell>
          <cell r="M2170">
            <v>2.6052735236055669</v>
          </cell>
          <cell r="N2170" t="str">
            <v>NG53</v>
          </cell>
          <cell r="O2170">
            <v>59.02</v>
          </cell>
          <cell r="P2170">
            <v>2</v>
          </cell>
        </row>
        <row r="2171">
          <cell r="A2171" t="str">
            <v>ON</v>
          </cell>
          <cell r="B2171">
            <v>5</v>
          </cell>
          <cell r="C2171">
            <v>3</v>
          </cell>
          <cell r="D2171" t="str">
            <v>C</v>
          </cell>
          <cell r="E2171">
            <v>4.25</v>
          </cell>
          <cell r="F2171">
            <v>37736</v>
          </cell>
          <cell r="G2171">
            <v>0.30499999999999999</v>
          </cell>
          <cell r="H2171">
            <v>0.25</v>
          </cell>
          <cell r="I2171" t="str">
            <v>7          0</v>
          </cell>
          <cell r="J2171">
            <v>0</v>
          </cell>
          <cell r="K2171">
            <v>0</v>
          </cell>
          <cell r="L2171">
            <v>2003</v>
          </cell>
          <cell r="M2171" t="str">
            <v>No Trade</v>
          </cell>
          <cell r="N2171" t="str">
            <v>NG53</v>
          </cell>
          <cell r="O2171">
            <v>59.02</v>
          </cell>
          <cell r="P2171">
            <v>1</v>
          </cell>
        </row>
        <row r="2172">
          <cell r="A2172" t="str">
            <v>ON</v>
          </cell>
          <cell r="B2172">
            <v>5</v>
          </cell>
          <cell r="C2172">
            <v>3</v>
          </cell>
          <cell r="D2172" t="str">
            <v>C</v>
          </cell>
          <cell r="E2172">
            <v>4.4000000000000004</v>
          </cell>
          <cell r="F2172">
            <v>37736</v>
          </cell>
          <cell r="G2172">
            <v>0.25700000000000001</v>
          </cell>
          <cell r="H2172">
            <v>0.21</v>
          </cell>
          <cell r="I2172" t="str">
            <v>5          0</v>
          </cell>
          <cell r="J2172">
            <v>0</v>
          </cell>
          <cell r="K2172">
            <v>0</v>
          </cell>
          <cell r="L2172">
            <v>2003</v>
          </cell>
          <cell r="M2172" t="str">
            <v>No Trade</v>
          </cell>
          <cell r="N2172" t="str">
            <v>NG53</v>
          </cell>
          <cell r="O2172">
            <v>59.02</v>
          </cell>
          <cell r="P2172">
            <v>1</v>
          </cell>
        </row>
        <row r="2173">
          <cell r="A2173" t="str">
            <v>ON</v>
          </cell>
          <cell r="B2173">
            <v>5</v>
          </cell>
          <cell r="C2173">
            <v>3</v>
          </cell>
          <cell r="D2173" t="str">
            <v>C</v>
          </cell>
          <cell r="E2173">
            <v>4.5</v>
          </cell>
          <cell r="F2173">
            <v>37736</v>
          </cell>
          <cell r="G2173">
            <v>0.22900000000000001</v>
          </cell>
          <cell r="H2173">
            <v>0.19</v>
          </cell>
          <cell r="I2173" t="str">
            <v>1          0</v>
          </cell>
          <cell r="J2173">
            <v>0</v>
          </cell>
          <cell r="K2173">
            <v>0</v>
          </cell>
          <cell r="L2173">
            <v>2003</v>
          </cell>
          <cell r="M2173" t="str">
            <v>No Trade</v>
          </cell>
          <cell r="N2173" t="str">
            <v>NG53</v>
          </cell>
          <cell r="O2173">
            <v>59.02</v>
          </cell>
          <cell r="P2173">
            <v>1</v>
          </cell>
        </row>
        <row r="2174">
          <cell r="A2174" t="str">
            <v>ON</v>
          </cell>
          <cell r="B2174">
            <v>5</v>
          </cell>
          <cell r="C2174">
            <v>3</v>
          </cell>
          <cell r="D2174" t="str">
            <v>C</v>
          </cell>
          <cell r="E2174">
            <v>4.6500000000000004</v>
          </cell>
          <cell r="F2174">
            <v>37736</v>
          </cell>
          <cell r="G2174">
            <v>0.19400000000000001</v>
          </cell>
          <cell r="H2174">
            <v>0.16</v>
          </cell>
          <cell r="I2174" t="str">
            <v>0          0</v>
          </cell>
          <cell r="J2174">
            <v>0</v>
          </cell>
          <cell r="K2174">
            <v>0</v>
          </cell>
          <cell r="L2174">
            <v>2003</v>
          </cell>
          <cell r="M2174" t="str">
            <v>No Trade</v>
          </cell>
          <cell r="N2174" t="str">
            <v>NG53</v>
          </cell>
          <cell r="O2174">
            <v>59.02</v>
          </cell>
          <cell r="P2174">
            <v>1</v>
          </cell>
        </row>
        <row r="2175">
          <cell r="A2175" t="str">
            <v>ON</v>
          </cell>
          <cell r="B2175">
            <v>5</v>
          </cell>
          <cell r="C2175">
            <v>3</v>
          </cell>
          <cell r="D2175" t="str">
            <v>C</v>
          </cell>
          <cell r="E2175">
            <v>4.7</v>
          </cell>
          <cell r="F2175">
            <v>37736</v>
          </cell>
          <cell r="G2175">
            <v>0.183</v>
          </cell>
          <cell r="H2175">
            <v>0.15</v>
          </cell>
          <cell r="I2175" t="str">
            <v>1          0</v>
          </cell>
          <cell r="J2175">
            <v>0</v>
          </cell>
          <cell r="K2175">
            <v>0</v>
          </cell>
          <cell r="L2175">
            <v>2003</v>
          </cell>
          <cell r="M2175" t="str">
            <v>No Trade</v>
          </cell>
          <cell r="N2175" t="str">
            <v>NG53</v>
          </cell>
          <cell r="O2175">
            <v>59.02</v>
          </cell>
          <cell r="P2175">
            <v>1</v>
          </cell>
        </row>
        <row r="2176">
          <cell r="A2176" t="str">
            <v>ON</v>
          </cell>
          <cell r="B2176">
            <v>5</v>
          </cell>
          <cell r="C2176">
            <v>3</v>
          </cell>
          <cell r="D2176" t="str">
            <v>C</v>
          </cell>
          <cell r="E2176">
            <v>4.75</v>
          </cell>
          <cell r="F2176">
            <v>37736</v>
          </cell>
          <cell r="G2176">
            <v>0.17299999999999999</v>
          </cell>
          <cell r="H2176">
            <v>0.14000000000000001</v>
          </cell>
          <cell r="I2176" t="str">
            <v>3          0</v>
          </cell>
          <cell r="J2176">
            <v>0</v>
          </cell>
          <cell r="K2176">
            <v>0</v>
          </cell>
          <cell r="L2176">
            <v>2003</v>
          </cell>
          <cell r="M2176" t="str">
            <v>No Trade</v>
          </cell>
          <cell r="N2176" t="str">
            <v>NG53</v>
          </cell>
          <cell r="O2176">
            <v>59.02</v>
          </cell>
          <cell r="P2176">
            <v>1</v>
          </cell>
        </row>
        <row r="2177">
          <cell r="A2177" t="str">
            <v>ON</v>
          </cell>
          <cell r="B2177">
            <v>5</v>
          </cell>
          <cell r="C2177">
            <v>3</v>
          </cell>
          <cell r="D2177" t="str">
            <v>C</v>
          </cell>
          <cell r="E2177">
            <v>4.8499999999999996</v>
          </cell>
          <cell r="F2177">
            <v>37736</v>
          </cell>
          <cell r="G2177">
            <v>0.155</v>
          </cell>
          <cell r="H2177">
            <v>0.12</v>
          </cell>
          <cell r="I2177" t="str">
            <v>7          0</v>
          </cell>
          <cell r="J2177">
            <v>0</v>
          </cell>
          <cell r="K2177">
            <v>0</v>
          </cell>
          <cell r="L2177">
            <v>2003</v>
          </cell>
          <cell r="M2177" t="str">
            <v>No Trade</v>
          </cell>
          <cell r="N2177" t="str">
            <v>NG53</v>
          </cell>
          <cell r="O2177">
            <v>59.02</v>
          </cell>
          <cell r="P2177">
            <v>1</v>
          </cell>
        </row>
        <row r="2178">
          <cell r="A2178" t="str">
            <v>ON</v>
          </cell>
          <cell r="B2178">
            <v>5</v>
          </cell>
          <cell r="C2178">
            <v>3</v>
          </cell>
          <cell r="D2178" t="str">
            <v>C</v>
          </cell>
          <cell r="E2178">
            <v>4.9000000000000004</v>
          </cell>
          <cell r="F2178">
            <v>37736</v>
          </cell>
          <cell r="G2178">
            <v>0.14699999999999999</v>
          </cell>
          <cell r="H2178">
            <v>0.12</v>
          </cell>
          <cell r="I2178" t="str">
            <v>0          0</v>
          </cell>
          <cell r="J2178">
            <v>0</v>
          </cell>
          <cell r="K2178">
            <v>0</v>
          </cell>
          <cell r="L2178">
            <v>2003</v>
          </cell>
          <cell r="M2178" t="str">
            <v>No Trade</v>
          </cell>
          <cell r="N2178" t="str">
            <v>NG53</v>
          </cell>
          <cell r="O2178">
            <v>59.02</v>
          </cell>
          <cell r="P2178">
            <v>1</v>
          </cell>
        </row>
        <row r="2179">
          <cell r="A2179" t="str">
            <v>ON</v>
          </cell>
          <cell r="B2179">
            <v>5</v>
          </cell>
          <cell r="C2179">
            <v>3</v>
          </cell>
          <cell r="D2179" t="str">
            <v>C</v>
          </cell>
          <cell r="E2179">
            <v>5</v>
          </cell>
          <cell r="F2179">
            <v>37736</v>
          </cell>
          <cell r="G2179">
            <v>0.13600000000000001</v>
          </cell>
          <cell r="H2179">
            <v>0.11</v>
          </cell>
          <cell r="I2179" t="str">
            <v>1         33</v>
          </cell>
          <cell r="J2179">
            <v>0.12</v>
          </cell>
          <cell r="K2179">
            <v>0.115</v>
          </cell>
          <cell r="L2179">
            <v>2003</v>
          </cell>
          <cell r="M2179" t="str">
            <v>No Trade</v>
          </cell>
          <cell r="N2179" t="str">
            <v>NG53</v>
          </cell>
          <cell r="O2179">
            <v>59.02</v>
          </cell>
          <cell r="P2179">
            <v>1</v>
          </cell>
        </row>
        <row r="2180">
          <cell r="A2180" t="str">
            <v>ON</v>
          </cell>
          <cell r="B2180">
            <v>5</v>
          </cell>
          <cell r="C2180">
            <v>3</v>
          </cell>
          <cell r="D2180" t="str">
            <v>C</v>
          </cell>
          <cell r="E2180">
            <v>5.2</v>
          </cell>
          <cell r="F2180">
            <v>37736</v>
          </cell>
          <cell r="G2180">
            <v>0.106</v>
          </cell>
          <cell r="H2180">
            <v>0.08</v>
          </cell>
          <cell r="I2180" t="str">
            <v>6          0</v>
          </cell>
          <cell r="J2180">
            <v>0</v>
          </cell>
          <cell r="K2180">
            <v>0</v>
          </cell>
          <cell r="L2180">
            <v>2003</v>
          </cell>
          <cell r="M2180" t="str">
            <v>No Trade</v>
          </cell>
          <cell r="N2180" t="str">
            <v>NG53</v>
          </cell>
          <cell r="O2180">
            <v>59.02</v>
          </cell>
          <cell r="P2180">
            <v>1</v>
          </cell>
        </row>
        <row r="2181">
          <cell r="A2181" t="str">
            <v>ON</v>
          </cell>
          <cell r="B2181">
            <v>5</v>
          </cell>
          <cell r="C2181">
            <v>3</v>
          </cell>
          <cell r="D2181" t="str">
            <v>C</v>
          </cell>
          <cell r="E2181">
            <v>5.35</v>
          </cell>
          <cell r="F2181">
            <v>37736</v>
          </cell>
          <cell r="G2181">
            <v>0.09</v>
          </cell>
          <cell r="H2181">
            <v>7.0000000000000007E-2</v>
          </cell>
          <cell r="I2181" t="str">
            <v>3          0</v>
          </cell>
          <cell r="J2181">
            <v>0</v>
          </cell>
          <cell r="K2181">
            <v>0</v>
          </cell>
          <cell r="L2181">
            <v>2003</v>
          </cell>
          <cell r="M2181" t="str">
            <v>No Trade</v>
          </cell>
          <cell r="N2181" t="str">
            <v>NG53</v>
          </cell>
          <cell r="O2181">
            <v>59.02</v>
          </cell>
          <cell r="P2181">
            <v>1</v>
          </cell>
        </row>
        <row r="2182">
          <cell r="A2182" t="str">
            <v>ON</v>
          </cell>
          <cell r="B2182">
            <v>5</v>
          </cell>
          <cell r="C2182">
            <v>3</v>
          </cell>
          <cell r="D2182" t="str">
            <v>C</v>
          </cell>
          <cell r="E2182">
            <v>5.4</v>
          </cell>
          <cell r="F2182">
            <v>37736</v>
          </cell>
          <cell r="G2182">
            <v>8.5999999999999993E-2</v>
          </cell>
          <cell r="H2182">
            <v>0.06</v>
          </cell>
          <cell r="I2182" t="str">
            <v>9          0</v>
          </cell>
          <cell r="J2182">
            <v>0</v>
          </cell>
          <cell r="K2182">
            <v>0</v>
          </cell>
          <cell r="L2182">
            <v>2003</v>
          </cell>
          <cell r="M2182" t="str">
            <v>No Trade</v>
          </cell>
          <cell r="N2182" t="str">
            <v>NG53</v>
          </cell>
          <cell r="O2182">
            <v>59.02</v>
          </cell>
          <cell r="P2182">
            <v>1</v>
          </cell>
        </row>
        <row r="2183">
          <cell r="A2183" t="str">
            <v>ON</v>
          </cell>
          <cell r="B2183">
            <v>5</v>
          </cell>
          <cell r="C2183">
            <v>3</v>
          </cell>
          <cell r="D2183" t="str">
            <v>C</v>
          </cell>
          <cell r="E2183">
            <v>5.45</v>
          </cell>
          <cell r="F2183">
            <v>37736</v>
          </cell>
          <cell r="G2183">
            <v>8.1000000000000003E-2</v>
          </cell>
          <cell r="H2183">
            <v>0.06</v>
          </cell>
          <cell r="I2183" t="str">
            <v>5          0</v>
          </cell>
          <cell r="J2183">
            <v>0</v>
          </cell>
          <cell r="K2183">
            <v>0</v>
          </cell>
          <cell r="L2183">
            <v>2003</v>
          </cell>
          <cell r="M2183" t="str">
            <v>No Trade</v>
          </cell>
          <cell r="N2183" t="str">
            <v>NG53</v>
          </cell>
          <cell r="O2183">
            <v>59.02</v>
          </cell>
          <cell r="P2183">
            <v>1</v>
          </cell>
        </row>
        <row r="2184">
          <cell r="A2184" t="str">
            <v>ON</v>
          </cell>
          <cell r="B2184">
            <v>5</v>
          </cell>
          <cell r="C2184">
            <v>3</v>
          </cell>
          <cell r="D2184" t="str">
            <v>C</v>
          </cell>
          <cell r="E2184">
            <v>5.5</v>
          </cell>
          <cell r="F2184">
            <v>37736</v>
          </cell>
          <cell r="G2184">
            <v>7.6999999999999999E-2</v>
          </cell>
          <cell r="H2184">
            <v>0.06</v>
          </cell>
          <cell r="I2184" t="str">
            <v>2          0</v>
          </cell>
          <cell r="J2184">
            <v>0</v>
          </cell>
          <cell r="K2184">
            <v>0</v>
          </cell>
          <cell r="L2184">
            <v>2003</v>
          </cell>
          <cell r="M2184" t="str">
            <v>No Trade</v>
          </cell>
          <cell r="N2184" t="str">
            <v>NG53</v>
          </cell>
          <cell r="O2184">
            <v>59.02</v>
          </cell>
          <cell r="P2184">
            <v>1</v>
          </cell>
        </row>
        <row r="2185">
          <cell r="A2185" t="str">
            <v>ON</v>
          </cell>
          <cell r="B2185">
            <v>5</v>
          </cell>
          <cell r="C2185">
            <v>3</v>
          </cell>
          <cell r="D2185" t="str">
            <v>C</v>
          </cell>
          <cell r="E2185">
            <v>5.55</v>
          </cell>
          <cell r="F2185">
            <v>37736</v>
          </cell>
          <cell r="G2185">
            <v>7.2999999999999995E-2</v>
          </cell>
          <cell r="H2185">
            <v>0.05</v>
          </cell>
          <cell r="I2185" t="str">
            <v>9          0</v>
          </cell>
          <cell r="J2185">
            <v>0</v>
          </cell>
          <cell r="K2185">
            <v>0</v>
          </cell>
          <cell r="L2185">
            <v>2003</v>
          </cell>
          <cell r="M2185" t="str">
            <v>No Trade</v>
          </cell>
          <cell r="N2185" t="str">
            <v>NG53</v>
          </cell>
          <cell r="O2185">
            <v>59.02</v>
          </cell>
          <cell r="P2185">
            <v>1</v>
          </cell>
        </row>
        <row r="2186">
          <cell r="A2186" t="str">
            <v>ON</v>
          </cell>
          <cell r="B2186">
            <v>5</v>
          </cell>
          <cell r="C2186">
            <v>3</v>
          </cell>
          <cell r="D2186" t="str">
            <v>C</v>
          </cell>
          <cell r="E2186">
            <v>5.6</v>
          </cell>
          <cell r="F2186">
            <v>37736</v>
          </cell>
          <cell r="G2186">
            <v>7.0000000000000007E-2</v>
          </cell>
          <cell r="H2186">
            <v>0.05</v>
          </cell>
          <cell r="I2186" t="str">
            <v>6          0</v>
          </cell>
          <cell r="J2186">
            <v>0</v>
          </cell>
          <cell r="K2186">
            <v>0</v>
          </cell>
          <cell r="L2186">
            <v>2003</v>
          </cell>
          <cell r="M2186" t="str">
            <v>No Trade</v>
          </cell>
          <cell r="N2186" t="str">
            <v>NG53</v>
          </cell>
          <cell r="O2186">
            <v>59.02</v>
          </cell>
          <cell r="P2186">
            <v>1</v>
          </cell>
        </row>
        <row r="2187">
          <cell r="A2187" t="str">
            <v>ON</v>
          </cell>
          <cell r="B2187">
            <v>5</v>
          </cell>
          <cell r="C2187">
            <v>3</v>
          </cell>
          <cell r="D2187" t="str">
            <v>C</v>
          </cell>
          <cell r="E2187">
            <v>5.65</v>
          </cell>
          <cell r="F2187">
            <v>37736</v>
          </cell>
          <cell r="G2187">
            <v>6.6000000000000003E-2</v>
          </cell>
          <cell r="H2187">
            <v>0.05</v>
          </cell>
          <cell r="I2187" t="str">
            <v>3          0</v>
          </cell>
          <cell r="J2187">
            <v>0</v>
          </cell>
          <cell r="K2187">
            <v>0</v>
          </cell>
          <cell r="L2187">
            <v>2003</v>
          </cell>
          <cell r="M2187" t="str">
            <v>No Trade</v>
          </cell>
          <cell r="N2187" t="str">
            <v>NG53</v>
          </cell>
          <cell r="O2187">
            <v>59.02</v>
          </cell>
          <cell r="P2187">
            <v>1</v>
          </cell>
        </row>
        <row r="2188">
          <cell r="A2188" t="str">
            <v>ON</v>
          </cell>
          <cell r="B2188">
            <v>5</v>
          </cell>
          <cell r="C2188">
            <v>3</v>
          </cell>
          <cell r="D2188" t="str">
            <v>C</v>
          </cell>
          <cell r="E2188">
            <v>5.75</v>
          </cell>
          <cell r="F2188">
            <v>37736</v>
          </cell>
          <cell r="G2188">
            <v>0.06</v>
          </cell>
          <cell r="H2188">
            <v>0.04</v>
          </cell>
          <cell r="I2188" t="str">
            <v>8          0</v>
          </cell>
          <cell r="J2188">
            <v>0</v>
          </cell>
          <cell r="K2188">
            <v>0</v>
          </cell>
          <cell r="L2188">
            <v>2003</v>
          </cell>
          <cell r="M2188" t="str">
            <v>No Trade</v>
          </cell>
          <cell r="N2188" t="str">
            <v>NG53</v>
          </cell>
          <cell r="O2188">
            <v>59.02</v>
          </cell>
          <cell r="P2188">
            <v>1</v>
          </cell>
        </row>
        <row r="2189">
          <cell r="A2189" t="str">
            <v>ON</v>
          </cell>
          <cell r="B2189">
            <v>5</v>
          </cell>
          <cell r="C2189">
            <v>3</v>
          </cell>
          <cell r="D2189" t="str">
            <v>C</v>
          </cell>
          <cell r="E2189">
            <v>6</v>
          </cell>
          <cell r="F2189">
            <v>37736</v>
          </cell>
          <cell r="G2189">
            <v>4.9000000000000002E-2</v>
          </cell>
          <cell r="H2189">
            <v>0.03</v>
          </cell>
          <cell r="I2189" t="str">
            <v>7        755</v>
          </cell>
          <cell r="J2189">
            <v>4.2999999999999997E-2</v>
          </cell>
          <cell r="K2189">
            <v>0.04</v>
          </cell>
          <cell r="L2189">
            <v>2003</v>
          </cell>
          <cell r="M2189" t="str">
            <v>No Trade</v>
          </cell>
          <cell r="N2189" t="str">
            <v>NG53</v>
          </cell>
          <cell r="O2189">
            <v>59.02</v>
          </cell>
          <cell r="P2189">
            <v>1</v>
          </cell>
        </row>
        <row r="2190">
          <cell r="A2190" t="str">
            <v>ON</v>
          </cell>
          <cell r="B2190">
            <v>5</v>
          </cell>
          <cell r="C2190">
            <v>3</v>
          </cell>
          <cell r="D2190" t="str">
            <v>C</v>
          </cell>
          <cell r="E2190">
            <v>6.5</v>
          </cell>
          <cell r="F2190">
            <v>37736</v>
          </cell>
          <cell r="G2190">
            <v>0.03</v>
          </cell>
          <cell r="H2190">
            <v>0.02</v>
          </cell>
          <cell r="I2190" t="str">
            <v>3          0</v>
          </cell>
          <cell r="J2190">
            <v>0</v>
          </cell>
          <cell r="K2190">
            <v>0</v>
          </cell>
          <cell r="L2190">
            <v>2003</v>
          </cell>
          <cell r="M2190" t="str">
            <v>No Trade</v>
          </cell>
          <cell r="N2190" t="str">
            <v>NG53</v>
          </cell>
          <cell r="O2190">
            <v>59.02</v>
          </cell>
          <cell r="P2190">
            <v>1</v>
          </cell>
        </row>
        <row r="2191">
          <cell r="A2191" t="str">
            <v>ON</v>
          </cell>
          <cell r="B2191">
            <v>5</v>
          </cell>
          <cell r="C2191">
            <v>3</v>
          </cell>
          <cell r="D2191" t="str">
            <v>C</v>
          </cell>
          <cell r="E2191">
            <v>7</v>
          </cell>
          <cell r="F2191">
            <v>37736</v>
          </cell>
          <cell r="G2191">
            <v>1.9E-2</v>
          </cell>
          <cell r="H2191">
            <v>0.01</v>
          </cell>
          <cell r="I2191" t="str">
            <v>9      1,450</v>
          </cell>
          <cell r="J2191">
            <v>1.7999999999999999E-2</v>
          </cell>
          <cell r="K2191">
            <v>1.7999999999999999E-2</v>
          </cell>
          <cell r="L2191">
            <v>2003</v>
          </cell>
          <cell r="M2191" t="str">
            <v>No Trade</v>
          </cell>
          <cell r="N2191" t="str">
            <v>NG53</v>
          </cell>
          <cell r="O2191">
            <v>59.02</v>
          </cell>
          <cell r="P2191">
            <v>1</v>
          </cell>
        </row>
        <row r="2192">
          <cell r="A2192" t="str">
            <v>ON</v>
          </cell>
          <cell r="B2192">
            <v>5</v>
          </cell>
          <cell r="C2192">
            <v>3</v>
          </cell>
          <cell r="D2192" t="str">
            <v>C</v>
          </cell>
          <cell r="E2192">
            <v>8</v>
          </cell>
          <cell r="F2192">
            <v>37736</v>
          </cell>
          <cell r="G2192">
            <v>0.01</v>
          </cell>
          <cell r="H2192">
            <v>0</v>
          </cell>
          <cell r="I2192" t="str">
            <v>8          0</v>
          </cell>
          <cell r="J2192">
            <v>0</v>
          </cell>
          <cell r="K2192">
            <v>0</v>
          </cell>
          <cell r="L2192">
            <v>2003</v>
          </cell>
          <cell r="M2192" t="str">
            <v>No Trade</v>
          </cell>
          <cell r="N2192" t="str">
            <v>NG53</v>
          </cell>
          <cell r="O2192">
            <v>59.02</v>
          </cell>
          <cell r="P2192">
            <v>1</v>
          </cell>
        </row>
        <row r="2193">
          <cell r="A2193" t="str">
            <v>ON</v>
          </cell>
          <cell r="B2193">
            <v>5</v>
          </cell>
          <cell r="C2193">
            <v>3</v>
          </cell>
          <cell r="D2193" t="str">
            <v>C</v>
          </cell>
          <cell r="E2193">
            <v>10</v>
          </cell>
          <cell r="F2193">
            <v>37736</v>
          </cell>
          <cell r="G2193">
            <v>4.0000000000000001E-3</v>
          </cell>
          <cell r="H2193">
            <v>0</v>
          </cell>
          <cell r="I2193" t="str">
            <v>3          0</v>
          </cell>
          <cell r="J2193">
            <v>0</v>
          </cell>
          <cell r="K2193">
            <v>0</v>
          </cell>
          <cell r="L2193">
            <v>2003</v>
          </cell>
          <cell r="M2193" t="str">
            <v>No Trade</v>
          </cell>
          <cell r="N2193" t="str">
            <v>NG53</v>
          </cell>
          <cell r="O2193">
            <v>59.02</v>
          </cell>
          <cell r="P2193">
            <v>1</v>
          </cell>
        </row>
        <row r="2194">
          <cell r="A2194" t="str">
            <v>ON</v>
          </cell>
          <cell r="B2194">
            <v>6</v>
          </cell>
          <cell r="C2194">
            <v>3</v>
          </cell>
          <cell r="D2194" t="str">
            <v>P</v>
          </cell>
          <cell r="E2194">
            <v>0.25</v>
          </cell>
          <cell r="F2194">
            <v>37768</v>
          </cell>
          <cell r="G2194">
            <v>0</v>
          </cell>
          <cell r="H2194">
            <v>0</v>
          </cell>
          <cell r="I2194" t="str">
            <v>0          0</v>
          </cell>
          <cell r="J2194">
            <v>0</v>
          </cell>
          <cell r="K2194">
            <v>0</v>
          </cell>
          <cell r="L2194">
            <v>2003</v>
          </cell>
          <cell r="M2194" t="str">
            <v>No Trade</v>
          </cell>
          <cell r="N2194" t="str">
            <v/>
          </cell>
          <cell r="O2194" t="str">
            <v/>
          </cell>
          <cell r="P2194" t="str">
            <v/>
          </cell>
        </row>
        <row r="2195">
          <cell r="A2195" t="str">
            <v>ON</v>
          </cell>
          <cell r="B2195">
            <v>6</v>
          </cell>
          <cell r="C2195">
            <v>3</v>
          </cell>
          <cell r="D2195" t="str">
            <v>C</v>
          </cell>
          <cell r="E2195">
            <v>1</v>
          </cell>
          <cell r="F2195">
            <v>37768</v>
          </cell>
          <cell r="G2195">
            <v>2.536</v>
          </cell>
          <cell r="H2195">
            <v>2.5299999999999998</v>
          </cell>
          <cell r="I2195" t="str">
            <v>6          0</v>
          </cell>
          <cell r="J2195">
            <v>0</v>
          </cell>
          <cell r="K2195">
            <v>0</v>
          </cell>
          <cell r="L2195">
            <v>2003</v>
          </cell>
          <cell r="M2195" t="str">
            <v>No Trade</v>
          </cell>
          <cell r="N2195" t="str">
            <v>NG63</v>
          </cell>
          <cell r="O2195">
            <v>38.49</v>
          </cell>
          <cell r="P2195">
            <v>1</v>
          </cell>
        </row>
        <row r="2196">
          <cell r="A2196" t="str">
            <v>ON</v>
          </cell>
          <cell r="B2196">
            <v>6</v>
          </cell>
          <cell r="C2196">
            <v>3</v>
          </cell>
          <cell r="D2196" t="str">
            <v>P</v>
          </cell>
          <cell r="E2196">
            <v>1</v>
          </cell>
          <cell r="F2196">
            <v>37768</v>
          </cell>
          <cell r="G2196">
            <v>1E-3</v>
          </cell>
          <cell r="H2196">
            <v>0</v>
          </cell>
          <cell r="I2196" t="str">
            <v>1          0</v>
          </cell>
          <cell r="J2196">
            <v>0</v>
          </cell>
          <cell r="K2196">
            <v>0</v>
          </cell>
          <cell r="L2196">
            <v>2003</v>
          </cell>
          <cell r="M2196">
            <v>1.6420061074044974</v>
          </cell>
          <cell r="N2196" t="str">
            <v>NG63</v>
          </cell>
          <cell r="O2196">
            <v>38.49</v>
          </cell>
          <cell r="P2196">
            <v>2</v>
          </cell>
        </row>
        <row r="2197">
          <cell r="A2197" t="str">
            <v>ON</v>
          </cell>
          <cell r="B2197">
            <v>6</v>
          </cell>
          <cell r="C2197">
            <v>3</v>
          </cell>
          <cell r="D2197" t="str">
            <v>C</v>
          </cell>
          <cell r="E2197">
            <v>1.5</v>
          </cell>
          <cell r="F2197">
            <v>37768</v>
          </cell>
          <cell r="G2197">
            <v>0</v>
          </cell>
          <cell r="H2197">
            <v>0</v>
          </cell>
          <cell r="I2197" t="str">
            <v>0          0</v>
          </cell>
          <cell r="J2197">
            <v>0</v>
          </cell>
          <cell r="K2197">
            <v>0</v>
          </cell>
          <cell r="L2197">
            <v>2003</v>
          </cell>
          <cell r="M2197" t="str">
            <v>No Trade</v>
          </cell>
          <cell r="N2197" t="str">
            <v/>
          </cell>
          <cell r="O2197" t="str">
            <v/>
          </cell>
          <cell r="P2197" t="str">
            <v/>
          </cell>
        </row>
        <row r="2198">
          <cell r="A2198" t="str">
            <v>ON</v>
          </cell>
          <cell r="B2198">
            <v>6</v>
          </cell>
          <cell r="C2198">
            <v>3</v>
          </cell>
          <cell r="D2198" t="str">
            <v>P</v>
          </cell>
          <cell r="E2198">
            <v>1.5</v>
          </cell>
          <cell r="F2198">
            <v>37768</v>
          </cell>
          <cell r="G2198">
            <v>0</v>
          </cell>
          <cell r="H2198">
            <v>0</v>
          </cell>
          <cell r="I2198" t="str">
            <v>0          0</v>
          </cell>
          <cell r="J2198">
            <v>0</v>
          </cell>
          <cell r="K2198">
            <v>0</v>
          </cell>
          <cell r="L2198">
            <v>2003</v>
          </cell>
          <cell r="M2198" t="str">
            <v>No Trade</v>
          </cell>
          <cell r="N2198" t="str">
            <v/>
          </cell>
          <cell r="O2198" t="str">
            <v/>
          </cell>
          <cell r="P2198" t="str">
            <v/>
          </cell>
        </row>
        <row r="2199">
          <cell r="A2199" t="str">
            <v>ON</v>
          </cell>
          <cell r="B2199">
            <v>6</v>
          </cell>
          <cell r="C2199">
            <v>3</v>
          </cell>
          <cell r="D2199" t="str">
            <v>P</v>
          </cell>
          <cell r="E2199">
            <v>2</v>
          </cell>
          <cell r="F2199">
            <v>37768</v>
          </cell>
          <cell r="G2199">
            <v>1E-3</v>
          </cell>
          <cell r="H2199">
            <v>0</v>
          </cell>
          <cell r="I2199" t="str">
            <v>1          0</v>
          </cell>
          <cell r="J2199">
            <v>0</v>
          </cell>
          <cell r="K2199">
            <v>0</v>
          </cell>
          <cell r="L2199">
            <v>2003</v>
          </cell>
          <cell r="M2199">
            <v>1.3121383848617132</v>
          </cell>
          <cell r="N2199" t="str">
            <v>NG63</v>
          </cell>
          <cell r="O2199">
            <v>38.49</v>
          </cell>
          <cell r="P2199">
            <v>2</v>
          </cell>
        </row>
        <row r="2200">
          <cell r="A2200" t="str">
            <v>ON</v>
          </cell>
          <cell r="B2200">
            <v>6</v>
          </cell>
          <cell r="C2200">
            <v>3</v>
          </cell>
          <cell r="D2200" t="str">
            <v>P</v>
          </cell>
          <cell r="E2200">
            <v>2.1</v>
          </cell>
          <cell r="F2200">
            <v>37768</v>
          </cell>
          <cell r="G2200">
            <v>1E-3</v>
          </cell>
          <cell r="H2200">
            <v>0</v>
          </cell>
          <cell r="I2200" t="str">
            <v>1          0</v>
          </cell>
          <cell r="J2200">
            <v>0</v>
          </cell>
          <cell r="K2200">
            <v>0</v>
          </cell>
          <cell r="L2200">
            <v>2003</v>
          </cell>
          <cell r="M2200">
            <v>1.2894945263224635</v>
          </cell>
          <cell r="N2200" t="str">
            <v>NG63</v>
          </cell>
          <cell r="O2200">
            <v>38.49</v>
          </cell>
          <cell r="P2200">
            <v>2</v>
          </cell>
        </row>
        <row r="2201">
          <cell r="A2201" t="str">
            <v>ON</v>
          </cell>
          <cell r="B2201">
            <v>6</v>
          </cell>
          <cell r="C2201">
            <v>3</v>
          </cell>
          <cell r="D2201" t="str">
            <v>P</v>
          </cell>
          <cell r="E2201">
            <v>2.25</v>
          </cell>
          <cell r="F2201">
            <v>37768</v>
          </cell>
          <cell r="G2201">
            <v>2E-3</v>
          </cell>
          <cell r="H2201">
            <v>0</v>
          </cell>
          <cell r="I2201" t="str">
            <v>3          0</v>
          </cell>
          <cell r="J2201">
            <v>0</v>
          </cell>
          <cell r="K2201">
            <v>0</v>
          </cell>
          <cell r="L2201">
            <v>2003</v>
          </cell>
          <cell r="M2201">
            <v>1.3281763940685032</v>
          </cell>
          <cell r="N2201" t="str">
            <v>NG63</v>
          </cell>
          <cell r="O2201">
            <v>38.49</v>
          </cell>
          <cell r="P2201">
            <v>2</v>
          </cell>
        </row>
        <row r="2202">
          <cell r="A2202" t="str">
            <v>ON</v>
          </cell>
          <cell r="B2202">
            <v>6</v>
          </cell>
          <cell r="C2202">
            <v>3</v>
          </cell>
          <cell r="D2202" t="str">
            <v>P</v>
          </cell>
          <cell r="E2202">
            <v>2.4500000000000002</v>
          </cell>
          <cell r="F2202">
            <v>37768</v>
          </cell>
          <cell r="G2202">
            <v>0</v>
          </cell>
          <cell r="H2202">
            <v>0</v>
          </cell>
          <cell r="I2202" t="str">
            <v>0          0</v>
          </cell>
          <cell r="J2202">
            <v>0</v>
          </cell>
          <cell r="K2202">
            <v>0</v>
          </cell>
          <cell r="L2202">
            <v>2003</v>
          </cell>
          <cell r="M2202" t="str">
            <v>No Trade</v>
          </cell>
          <cell r="N2202" t="str">
            <v/>
          </cell>
          <cell r="O2202" t="str">
            <v/>
          </cell>
          <cell r="P2202" t="str">
            <v/>
          </cell>
        </row>
        <row r="2203">
          <cell r="A2203" t="str">
            <v>ON</v>
          </cell>
          <cell r="B2203">
            <v>6</v>
          </cell>
          <cell r="C2203">
            <v>3</v>
          </cell>
          <cell r="D2203" t="str">
            <v>C</v>
          </cell>
          <cell r="E2203">
            <v>2.5</v>
          </cell>
          <cell r="F2203">
            <v>37768</v>
          </cell>
          <cell r="G2203">
            <v>1.56</v>
          </cell>
          <cell r="H2203">
            <v>1.45</v>
          </cell>
          <cell r="I2203" t="str">
            <v>7          0</v>
          </cell>
          <cell r="J2203">
            <v>0</v>
          </cell>
          <cell r="K2203">
            <v>0</v>
          </cell>
          <cell r="L2203">
            <v>2003</v>
          </cell>
          <cell r="M2203" t="str">
            <v>No Trade</v>
          </cell>
          <cell r="N2203" t="str">
            <v>NG63</v>
          </cell>
          <cell r="O2203">
            <v>38.49</v>
          </cell>
          <cell r="P2203">
            <v>1</v>
          </cell>
        </row>
        <row r="2204">
          <cell r="A2204" t="str">
            <v>ON</v>
          </cell>
          <cell r="B2204">
            <v>6</v>
          </cell>
          <cell r="C2204">
            <v>3</v>
          </cell>
          <cell r="D2204" t="str">
            <v>P</v>
          </cell>
          <cell r="E2204">
            <v>2.5</v>
          </cell>
          <cell r="F2204">
            <v>37768</v>
          </cell>
          <cell r="G2204">
            <v>8.0000000000000002E-3</v>
          </cell>
          <cell r="H2204">
            <v>0.01</v>
          </cell>
          <cell r="I2204" t="str">
            <v>0          0</v>
          </cell>
          <cell r="J2204">
            <v>0</v>
          </cell>
          <cell r="K2204">
            <v>0</v>
          </cell>
          <cell r="L2204">
            <v>2003</v>
          </cell>
          <cell r="M2204">
            <v>1.4483388767306569</v>
          </cell>
          <cell r="N2204" t="str">
            <v>NG63</v>
          </cell>
          <cell r="O2204">
            <v>38.49</v>
          </cell>
          <cell r="P2204">
            <v>2</v>
          </cell>
        </row>
        <row r="2205">
          <cell r="A2205" t="str">
            <v>ON</v>
          </cell>
          <cell r="B2205">
            <v>6</v>
          </cell>
          <cell r="C2205">
            <v>3</v>
          </cell>
          <cell r="D2205" t="str">
            <v>P</v>
          </cell>
          <cell r="E2205">
            <v>2.7</v>
          </cell>
          <cell r="F2205">
            <v>37768</v>
          </cell>
          <cell r="G2205">
            <v>1.7999999999999999E-2</v>
          </cell>
          <cell r="H2205">
            <v>0.02</v>
          </cell>
          <cell r="I2205" t="str">
            <v>2          0</v>
          </cell>
          <cell r="J2205">
            <v>0</v>
          </cell>
          <cell r="K2205">
            <v>0</v>
          </cell>
          <cell r="L2205">
            <v>2003</v>
          </cell>
          <cell r="M2205">
            <v>1.5338147585183655</v>
          </cell>
          <cell r="N2205" t="str">
            <v>NG63</v>
          </cell>
          <cell r="O2205">
            <v>38.49</v>
          </cell>
          <cell r="P2205">
            <v>2</v>
          </cell>
        </row>
        <row r="2206">
          <cell r="A2206" t="str">
            <v>ON</v>
          </cell>
          <cell r="B2206">
            <v>6</v>
          </cell>
          <cell r="C2206">
            <v>3</v>
          </cell>
          <cell r="D2206" t="str">
            <v>C</v>
          </cell>
          <cell r="E2206">
            <v>2.75</v>
          </cell>
          <cell r="F2206">
            <v>37768</v>
          </cell>
          <cell r="G2206">
            <v>1.0580000000000001</v>
          </cell>
          <cell r="H2206">
            <v>1.05</v>
          </cell>
          <cell r="I2206" t="str">
            <v>8          0</v>
          </cell>
          <cell r="J2206">
            <v>0</v>
          </cell>
          <cell r="K2206">
            <v>0</v>
          </cell>
          <cell r="L2206">
            <v>2003</v>
          </cell>
          <cell r="M2206" t="str">
            <v>No Trade</v>
          </cell>
          <cell r="N2206" t="str">
            <v>NG63</v>
          </cell>
          <cell r="O2206">
            <v>38.49</v>
          </cell>
          <cell r="P2206">
            <v>1</v>
          </cell>
        </row>
        <row r="2207">
          <cell r="A2207" t="str">
            <v>ON</v>
          </cell>
          <cell r="B2207">
            <v>6</v>
          </cell>
          <cell r="C2207">
            <v>3</v>
          </cell>
          <cell r="D2207" t="str">
            <v>P</v>
          </cell>
          <cell r="E2207">
            <v>2.75</v>
          </cell>
          <cell r="F2207">
            <v>37768</v>
          </cell>
          <cell r="G2207">
            <v>2.1999999999999999E-2</v>
          </cell>
          <cell r="H2207">
            <v>0.02</v>
          </cell>
          <cell r="I2207" t="str">
            <v>6          0</v>
          </cell>
          <cell r="J2207">
            <v>0</v>
          </cell>
          <cell r="K2207">
            <v>0</v>
          </cell>
          <cell r="L2207">
            <v>2003</v>
          </cell>
          <cell r="M2207">
            <v>1.5589524869311466</v>
          </cell>
          <cell r="N2207" t="str">
            <v>NG63</v>
          </cell>
          <cell r="O2207">
            <v>38.49</v>
          </cell>
          <cell r="P2207">
            <v>2</v>
          </cell>
        </row>
        <row r="2208">
          <cell r="A2208" t="str">
            <v>ON</v>
          </cell>
          <cell r="B2208">
            <v>6</v>
          </cell>
          <cell r="C2208">
            <v>3</v>
          </cell>
          <cell r="D2208" t="str">
            <v>C</v>
          </cell>
          <cell r="E2208">
            <v>2.8</v>
          </cell>
          <cell r="F2208">
            <v>37768</v>
          </cell>
          <cell r="G2208">
            <v>1.2709999999999999</v>
          </cell>
          <cell r="H2208">
            <v>1.17</v>
          </cell>
          <cell r="I2208" t="str">
            <v>6          0</v>
          </cell>
          <cell r="J2208">
            <v>0</v>
          </cell>
          <cell r="K2208">
            <v>0</v>
          </cell>
          <cell r="L2208">
            <v>2003</v>
          </cell>
          <cell r="M2208" t="str">
            <v>No Trade</v>
          </cell>
          <cell r="N2208" t="str">
            <v>NG63</v>
          </cell>
          <cell r="O2208">
            <v>38.49</v>
          </cell>
          <cell r="P2208">
            <v>1</v>
          </cell>
        </row>
        <row r="2209">
          <cell r="A2209" t="str">
            <v>ON</v>
          </cell>
          <cell r="B2209">
            <v>6</v>
          </cell>
          <cell r="C2209">
            <v>3</v>
          </cell>
          <cell r="D2209" t="str">
            <v>P</v>
          </cell>
          <cell r="E2209">
            <v>2.8</v>
          </cell>
          <cell r="F2209">
            <v>37768</v>
          </cell>
          <cell r="G2209">
            <v>2.5999999999999999E-2</v>
          </cell>
          <cell r="H2209">
            <v>0.03</v>
          </cell>
          <cell r="I2209" t="str">
            <v>1          0</v>
          </cell>
          <cell r="J2209">
            <v>0</v>
          </cell>
          <cell r="K2209">
            <v>0</v>
          </cell>
          <cell r="L2209">
            <v>2003</v>
          </cell>
          <cell r="M2209">
            <v>1.5794088748232802</v>
          </cell>
          <cell r="N2209" t="str">
            <v>NG63</v>
          </cell>
          <cell r="O2209">
            <v>38.49</v>
          </cell>
          <cell r="P2209">
            <v>2</v>
          </cell>
        </row>
        <row r="2210">
          <cell r="A2210" t="str">
            <v>ON</v>
          </cell>
          <cell r="B2210">
            <v>6</v>
          </cell>
          <cell r="C2210">
            <v>3</v>
          </cell>
          <cell r="D2210" t="str">
            <v>P</v>
          </cell>
          <cell r="E2210">
            <v>2.85</v>
          </cell>
          <cell r="F2210">
            <v>37768</v>
          </cell>
          <cell r="G2210">
            <v>0</v>
          </cell>
          <cell r="H2210">
            <v>0</v>
          </cell>
          <cell r="I2210" t="str">
            <v>0          0</v>
          </cell>
          <cell r="J2210">
            <v>0</v>
          </cell>
          <cell r="K2210">
            <v>0</v>
          </cell>
          <cell r="L2210">
            <v>2003</v>
          </cell>
          <cell r="M2210" t="str">
            <v>No Trade</v>
          </cell>
          <cell r="N2210" t="str">
            <v/>
          </cell>
          <cell r="O2210" t="str">
            <v/>
          </cell>
          <cell r="P2210" t="str">
            <v/>
          </cell>
        </row>
        <row r="2211">
          <cell r="A2211" t="str">
            <v>ON</v>
          </cell>
          <cell r="B2211">
            <v>6</v>
          </cell>
          <cell r="C2211">
            <v>3</v>
          </cell>
          <cell r="D2211" t="str">
            <v>C</v>
          </cell>
          <cell r="E2211">
            <v>2.9</v>
          </cell>
          <cell r="F2211">
            <v>37768</v>
          </cell>
          <cell r="G2211">
            <v>1.1879999999999999</v>
          </cell>
          <cell r="H2211">
            <v>1.08</v>
          </cell>
          <cell r="I2211" t="str">
            <v>8          0</v>
          </cell>
          <cell r="J2211">
            <v>0</v>
          </cell>
          <cell r="K2211">
            <v>0</v>
          </cell>
          <cell r="L2211">
            <v>2003</v>
          </cell>
          <cell r="M2211" t="str">
            <v>No Trade</v>
          </cell>
          <cell r="N2211" t="str">
            <v>NG63</v>
          </cell>
          <cell r="O2211">
            <v>38.49</v>
          </cell>
          <cell r="P2211">
            <v>1</v>
          </cell>
        </row>
        <row r="2212">
          <cell r="A2212" t="str">
            <v>ON</v>
          </cell>
          <cell r="B2212">
            <v>6</v>
          </cell>
          <cell r="C2212">
            <v>3</v>
          </cell>
          <cell r="D2212" t="str">
            <v>P</v>
          </cell>
          <cell r="E2212">
            <v>2.9</v>
          </cell>
          <cell r="F2212">
            <v>37768</v>
          </cell>
          <cell r="G2212">
            <v>3.5999999999999997E-2</v>
          </cell>
          <cell r="H2212">
            <v>0.04</v>
          </cell>
          <cell r="I2212" t="str">
            <v>2          0</v>
          </cell>
          <cell r="J2212">
            <v>0</v>
          </cell>
          <cell r="K2212">
            <v>0</v>
          </cell>
          <cell r="L2212">
            <v>2003</v>
          </cell>
          <cell r="M2212">
            <v>1.6227940011243731</v>
          </cell>
          <cell r="N2212" t="str">
            <v>NG63</v>
          </cell>
          <cell r="O2212">
            <v>38.49</v>
          </cell>
          <cell r="P2212">
            <v>2</v>
          </cell>
        </row>
        <row r="2213">
          <cell r="A2213" t="str">
            <v>ON</v>
          </cell>
          <cell r="B2213">
            <v>6</v>
          </cell>
          <cell r="C2213">
            <v>3</v>
          </cell>
          <cell r="D2213" t="str">
            <v>C</v>
          </cell>
          <cell r="E2213">
            <v>2.95</v>
          </cell>
          <cell r="F2213">
            <v>37768</v>
          </cell>
          <cell r="G2213">
            <v>1.1439999999999999</v>
          </cell>
          <cell r="H2213">
            <v>1.04</v>
          </cell>
          <cell r="I2213" t="str">
            <v>5          0</v>
          </cell>
          <cell r="J2213">
            <v>0</v>
          </cell>
          <cell r="K2213">
            <v>0</v>
          </cell>
          <cell r="L2213">
            <v>2003</v>
          </cell>
          <cell r="M2213" t="str">
            <v>No Trade</v>
          </cell>
          <cell r="N2213" t="str">
            <v>NG63</v>
          </cell>
          <cell r="O2213">
            <v>38.49</v>
          </cell>
          <cell r="P2213">
            <v>1</v>
          </cell>
        </row>
        <row r="2214">
          <cell r="A2214" t="str">
            <v>ON</v>
          </cell>
          <cell r="B2214">
            <v>6</v>
          </cell>
          <cell r="C2214">
            <v>3</v>
          </cell>
          <cell r="D2214" t="str">
            <v>P</v>
          </cell>
          <cell r="E2214">
            <v>2.95</v>
          </cell>
          <cell r="F2214">
            <v>37768</v>
          </cell>
          <cell r="G2214">
            <v>4.2000000000000003E-2</v>
          </cell>
          <cell r="H2214">
            <v>0.04</v>
          </cell>
          <cell r="I2214" t="str">
            <v>9          0</v>
          </cell>
          <cell r="J2214">
            <v>0</v>
          </cell>
          <cell r="K2214">
            <v>0</v>
          </cell>
          <cell r="L2214">
            <v>2003</v>
          </cell>
          <cell r="M2214">
            <v>1.6448282385806685</v>
          </cell>
          <cell r="N2214" t="str">
            <v>NG63</v>
          </cell>
          <cell r="O2214">
            <v>38.49</v>
          </cell>
          <cell r="P2214">
            <v>2</v>
          </cell>
        </row>
        <row r="2215">
          <cell r="A2215" t="str">
            <v>ON</v>
          </cell>
          <cell r="B2215">
            <v>6</v>
          </cell>
          <cell r="C2215">
            <v>3</v>
          </cell>
          <cell r="D2215" t="str">
            <v>C</v>
          </cell>
          <cell r="E2215">
            <v>3</v>
          </cell>
          <cell r="F2215">
            <v>37768</v>
          </cell>
          <cell r="G2215">
            <v>0.74299999999999999</v>
          </cell>
          <cell r="H2215">
            <v>0.74</v>
          </cell>
          <cell r="I2215" t="str">
            <v>3          0</v>
          </cell>
          <cell r="J2215">
            <v>0</v>
          </cell>
          <cell r="K2215">
            <v>0</v>
          </cell>
          <cell r="L2215">
            <v>2003</v>
          </cell>
          <cell r="M2215" t="str">
            <v>No Trade</v>
          </cell>
          <cell r="N2215" t="str">
            <v>NG63</v>
          </cell>
          <cell r="O2215">
            <v>38.49</v>
          </cell>
          <cell r="P2215">
            <v>1</v>
          </cell>
        </row>
        <row r="2216">
          <cell r="A2216" t="str">
            <v>ON</v>
          </cell>
          <cell r="B2216">
            <v>6</v>
          </cell>
          <cell r="C2216">
            <v>3</v>
          </cell>
          <cell r="D2216" t="str">
            <v>P</v>
          </cell>
          <cell r="E2216">
            <v>3</v>
          </cell>
          <cell r="F2216">
            <v>37768</v>
          </cell>
          <cell r="G2216">
            <v>4.9000000000000002E-2</v>
          </cell>
          <cell r="H2216">
            <v>0.05</v>
          </cell>
          <cell r="I2216" t="str">
            <v>6          0</v>
          </cell>
          <cell r="J2216">
            <v>0</v>
          </cell>
          <cell r="K2216">
            <v>0</v>
          </cell>
          <cell r="L2216">
            <v>2003</v>
          </cell>
          <cell r="M2216">
            <v>1.66834125334848</v>
          </cell>
          <cell r="N2216" t="str">
            <v>NG63</v>
          </cell>
          <cell r="O2216">
            <v>38.49</v>
          </cell>
          <cell r="P2216">
            <v>2</v>
          </cell>
        </row>
        <row r="2217">
          <cell r="A2217" t="str">
            <v>ON</v>
          </cell>
          <cell r="B2217">
            <v>6</v>
          </cell>
          <cell r="C2217">
            <v>3</v>
          </cell>
          <cell r="D2217" t="str">
            <v>P</v>
          </cell>
          <cell r="E2217">
            <v>3.05</v>
          </cell>
          <cell r="F2217">
            <v>37768</v>
          </cell>
          <cell r="G2217">
            <v>0</v>
          </cell>
          <cell r="H2217">
            <v>0</v>
          </cell>
          <cell r="I2217" t="str">
            <v>0          0</v>
          </cell>
          <cell r="J2217">
            <v>0</v>
          </cell>
          <cell r="K2217">
            <v>0</v>
          </cell>
          <cell r="L2217">
            <v>2003</v>
          </cell>
          <cell r="M2217" t="str">
            <v>No Trade</v>
          </cell>
          <cell r="N2217" t="str">
            <v/>
          </cell>
          <cell r="O2217" t="str">
            <v/>
          </cell>
          <cell r="P2217" t="str">
            <v/>
          </cell>
        </row>
        <row r="2218">
          <cell r="A2218" t="str">
            <v>ON</v>
          </cell>
          <cell r="B2218">
            <v>6</v>
          </cell>
          <cell r="C2218">
            <v>3</v>
          </cell>
          <cell r="D2218" t="str">
            <v>C</v>
          </cell>
          <cell r="E2218">
            <v>3.1</v>
          </cell>
          <cell r="F2218">
            <v>37768</v>
          </cell>
          <cell r="G2218">
            <v>1.0089999999999999</v>
          </cell>
          <cell r="H2218">
            <v>0.92</v>
          </cell>
          <cell r="I2218" t="str">
            <v>1          0</v>
          </cell>
          <cell r="J2218">
            <v>0</v>
          </cell>
          <cell r="K2218">
            <v>0</v>
          </cell>
          <cell r="L2218">
            <v>2003</v>
          </cell>
          <cell r="M2218" t="str">
            <v>No Trade</v>
          </cell>
          <cell r="N2218" t="str">
            <v>NG63</v>
          </cell>
          <cell r="O2218">
            <v>38.49</v>
          </cell>
          <cell r="P2218">
            <v>1</v>
          </cell>
        </row>
        <row r="2219">
          <cell r="A2219" t="str">
            <v>ON</v>
          </cell>
          <cell r="B2219">
            <v>6</v>
          </cell>
          <cell r="C2219">
            <v>3</v>
          </cell>
          <cell r="D2219" t="str">
            <v>P</v>
          </cell>
          <cell r="E2219">
            <v>3.1</v>
          </cell>
          <cell r="F2219">
            <v>37768</v>
          </cell>
          <cell r="G2219">
            <v>6.4000000000000001E-2</v>
          </cell>
          <cell r="H2219">
            <v>7.0000000000000007E-2</v>
          </cell>
          <cell r="I2219" t="str">
            <v>4          0</v>
          </cell>
          <cell r="J2219">
            <v>0</v>
          </cell>
          <cell r="K2219">
            <v>0</v>
          </cell>
          <cell r="L2219">
            <v>2003</v>
          </cell>
          <cell r="M2219">
            <v>1.7097568679382058</v>
          </cell>
          <cell r="N2219" t="str">
            <v>NG63</v>
          </cell>
          <cell r="O2219">
            <v>38.49</v>
          </cell>
          <cell r="P2219">
            <v>2</v>
          </cell>
        </row>
        <row r="2220">
          <cell r="A2220" t="str">
            <v>ON</v>
          </cell>
          <cell r="B2220">
            <v>6</v>
          </cell>
          <cell r="C2220">
            <v>3</v>
          </cell>
          <cell r="D2220" t="str">
            <v>C</v>
          </cell>
          <cell r="E2220">
            <v>3.15</v>
          </cell>
          <cell r="F2220">
            <v>37768</v>
          </cell>
          <cell r="G2220">
            <v>0.96799999999999997</v>
          </cell>
          <cell r="H2220">
            <v>0.88</v>
          </cell>
          <cell r="I2220" t="str">
            <v>2          0</v>
          </cell>
          <cell r="J2220">
            <v>0</v>
          </cell>
          <cell r="K2220">
            <v>0</v>
          </cell>
          <cell r="L2220">
            <v>2003</v>
          </cell>
          <cell r="M2220" t="str">
            <v>No Trade</v>
          </cell>
          <cell r="N2220" t="str">
            <v>NG63</v>
          </cell>
          <cell r="O2220">
            <v>38.49</v>
          </cell>
          <cell r="P2220">
            <v>1</v>
          </cell>
        </row>
        <row r="2221">
          <cell r="A2221" t="str">
            <v>ON</v>
          </cell>
          <cell r="B2221">
            <v>6</v>
          </cell>
          <cell r="C2221">
            <v>3</v>
          </cell>
          <cell r="D2221" t="str">
            <v>P</v>
          </cell>
          <cell r="E2221">
            <v>3.15</v>
          </cell>
          <cell r="F2221">
            <v>37768</v>
          </cell>
          <cell r="G2221">
            <v>7.2999999999999995E-2</v>
          </cell>
          <cell r="H2221">
            <v>0.08</v>
          </cell>
          <cell r="I2221" t="str">
            <v>4          0</v>
          </cell>
          <cell r="J2221">
            <v>0</v>
          </cell>
          <cell r="K2221">
            <v>0</v>
          </cell>
          <cell r="L2221">
            <v>2003</v>
          </cell>
          <cell r="M2221">
            <v>1.7319229007306844</v>
          </cell>
          <cell r="N2221" t="str">
            <v>NG63</v>
          </cell>
          <cell r="O2221">
            <v>38.49</v>
          </cell>
          <cell r="P2221">
            <v>2</v>
          </cell>
        </row>
        <row r="2222">
          <cell r="A2222" t="str">
            <v>ON</v>
          </cell>
          <cell r="B2222">
            <v>6</v>
          </cell>
          <cell r="C2222">
            <v>3</v>
          </cell>
          <cell r="D2222" t="str">
            <v>C</v>
          </cell>
          <cell r="E2222">
            <v>3.2</v>
          </cell>
          <cell r="F2222">
            <v>37768</v>
          </cell>
          <cell r="G2222">
            <v>0.61</v>
          </cell>
          <cell r="H2222">
            <v>0.61</v>
          </cell>
          <cell r="I2222" t="str">
            <v>0          0</v>
          </cell>
          <cell r="J2222">
            <v>0</v>
          </cell>
          <cell r="K2222">
            <v>0</v>
          </cell>
          <cell r="L2222">
            <v>2003</v>
          </cell>
          <cell r="M2222" t="str">
            <v>No Trade</v>
          </cell>
          <cell r="N2222" t="str">
            <v>NG63</v>
          </cell>
          <cell r="O2222">
            <v>38.49</v>
          </cell>
          <cell r="P2222">
            <v>1</v>
          </cell>
        </row>
        <row r="2223">
          <cell r="A2223" t="str">
            <v>ON</v>
          </cell>
          <cell r="B2223">
            <v>6</v>
          </cell>
          <cell r="C2223">
            <v>3</v>
          </cell>
          <cell r="D2223" t="str">
            <v>P</v>
          </cell>
          <cell r="E2223">
            <v>3.2</v>
          </cell>
          <cell r="F2223">
            <v>37768</v>
          </cell>
          <cell r="G2223">
            <v>8.3000000000000004E-2</v>
          </cell>
          <cell r="H2223">
            <v>0.09</v>
          </cell>
          <cell r="I2223" t="str">
            <v>5          0</v>
          </cell>
          <cell r="J2223">
            <v>0</v>
          </cell>
          <cell r="K2223">
            <v>0</v>
          </cell>
          <cell r="L2223">
            <v>2003</v>
          </cell>
          <cell r="M2223">
            <v>1.7546044743959555</v>
          </cell>
          <cell r="N2223" t="str">
            <v>NG63</v>
          </cell>
          <cell r="O2223">
            <v>38.49</v>
          </cell>
          <cell r="P2223">
            <v>2</v>
          </cell>
        </row>
        <row r="2224">
          <cell r="A2224" t="str">
            <v>ON</v>
          </cell>
          <cell r="B2224">
            <v>6</v>
          </cell>
          <cell r="C2224">
            <v>3</v>
          </cell>
          <cell r="D2224" t="str">
            <v>C</v>
          </cell>
          <cell r="E2224">
            <v>3.25</v>
          </cell>
          <cell r="F2224">
            <v>37768</v>
          </cell>
          <cell r="G2224">
            <v>0.57199999999999995</v>
          </cell>
          <cell r="H2224">
            <v>0.56999999999999995</v>
          </cell>
          <cell r="I2224" t="str">
            <v>2          0</v>
          </cell>
          <cell r="J2224">
            <v>0</v>
          </cell>
          <cell r="K2224">
            <v>0</v>
          </cell>
          <cell r="L2224">
            <v>2003</v>
          </cell>
          <cell r="M2224" t="str">
            <v>No Trade</v>
          </cell>
          <cell r="N2224" t="str">
            <v>NG63</v>
          </cell>
          <cell r="O2224">
            <v>38.49</v>
          </cell>
          <cell r="P2224">
            <v>1</v>
          </cell>
        </row>
        <row r="2225">
          <cell r="A2225" t="str">
            <v>ON</v>
          </cell>
          <cell r="B2225">
            <v>6</v>
          </cell>
          <cell r="C2225">
            <v>3</v>
          </cell>
          <cell r="D2225" t="str">
            <v>P</v>
          </cell>
          <cell r="E2225">
            <v>3.25</v>
          </cell>
          <cell r="F2225">
            <v>37768</v>
          </cell>
          <cell r="G2225">
            <v>9.4E-2</v>
          </cell>
          <cell r="H2225">
            <v>0.1</v>
          </cell>
          <cell r="I2225" t="str">
            <v>7          0</v>
          </cell>
          <cell r="J2225">
            <v>0</v>
          </cell>
          <cell r="K2225">
            <v>0</v>
          </cell>
          <cell r="L2225">
            <v>2003</v>
          </cell>
          <cell r="M2225">
            <v>1.7775769426096624</v>
          </cell>
          <cell r="N2225" t="str">
            <v>NG63</v>
          </cell>
          <cell r="O2225">
            <v>38.49</v>
          </cell>
          <cell r="P2225">
            <v>2</v>
          </cell>
        </row>
        <row r="2226">
          <cell r="A2226" t="str">
            <v>ON</v>
          </cell>
          <cell r="B2226">
            <v>6</v>
          </cell>
          <cell r="C2226">
            <v>3</v>
          </cell>
          <cell r="D2226" t="str">
            <v>C</v>
          </cell>
          <cell r="E2226">
            <v>3.3</v>
          </cell>
          <cell r="F2226">
            <v>37768</v>
          </cell>
          <cell r="G2226">
            <v>0.85199999999999998</v>
          </cell>
          <cell r="H2226">
            <v>0.76</v>
          </cell>
          <cell r="I2226" t="str">
            <v>9          0</v>
          </cell>
          <cell r="J2226">
            <v>0</v>
          </cell>
          <cell r="K2226">
            <v>0</v>
          </cell>
          <cell r="L2226">
            <v>2003</v>
          </cell>
          <cell r="M2226" t="str">
            <v>No Trade</v>
          </cell>
          <cell r="N2226" t="str">
            <v>NG63</v>
          </cell>
          <cell r="O2226">
            <v>38.49</v>
          </cell>
          <cell r="P2226">
            <v>1</v>
          </cell>
        </row>
        <row r="2227">
          <cell r="A2227" t="str">
            <v>ON</v>
          </cell>
          <cell r="B2227">
            <v>6</v>
          </cell>
          <cell r="C2227">
            <v>3</v>
          </cell>
          <cell r="D2227" t="str">
            <v>P</v>
          </cell>
          <cell r="E2227">
            <v>3.3</v>
          </cell>
          <cell r="F2227">
            <v>37768</v>
          </cell>
          <cell r="G2227">
            <v>0.105</v>
          </cell>
          <cell r="H2227">
            <v>0.12</v>
          </cell>
          <cell r="I2227" t="str">
            <v>0          0</v>
          </cell>
          <cell r="J2227">
            <v>0</v>
          </cell>
          <cell r="K2227">
            <v>0</v>
          </cell>
          <cell r="L2227">
            <v>2003</v>
          </cell>
          <cell r="M2227">
            <v>1.797859040492666</v>
          </cell>
          <cell r="N2227" t="str">
            <v>NG63</v>
          </cell>
          <cell r="O2227">
            <v>38.49</v>
          </cell>
          <cell r="P2227">
            <v>2</v>
          </cell>
        </row>
        <row r="2228">
          <cell r="A2228" t="str">
            <v>ON</v>
          </cell>
          <cell r="B2228">
            <v>6</v>
          </cell>
          <cell r="C2228">
            <v>3</v>
          </cell>
          <cell r="D2228" t="str">
            <v>C</v>
          </cell>
          <cell r="E2228">
            <v>3.35</v>
          </cell>
          <cell r="F2228">
            <v>37768</v>
          </cell>
          <cell r="G2228">
            <v>0.81599999999999995</v>
          </cell>
          <cell r="H2228">
            <v>0.73</v>
          </cell>
          <cell r="I2228" t="str">
            <v>3          0</v>
          </cell>
          <cell r="J2228">
            <v>0</v>
          </cell>
          <cell r="K2228">
            <v>0</v>
          </cell>
          <cell r="L2228">
            <v>2003</v>
          </cell>
          <cell r="M2228" t="str">
            <v>No Trade</v>
          </cell>
          <cell r="N2228" t="str">
            <v>NG63</v>
          </cell>
          <cell r="O2228">
            <v>38.49</v>
          </cell>
          <cell r="P2228">
            <v>1</v>
          </cell>
        </row>
        <row r="2229">
          <cell r="A2229" t="str">
            <v>ON</v>
          </cell>
          <cell r="B2229">
            <v>6</v>
          </cell>
          <cell r="C2229">
            <v>3</v>
          </cell>
          <cell r="D2229" t="str">
            <v>P</v>
          </cell>
          <cell r="E2229">
            <v>3.35</v>
          </cell>
          <cell r="F2229">
            <v>37768</v>
          </cell>
          <cell r="G2229">
            <v>0.11799999999999999</v>
          </cell>
          <cell r="H2229">
            <v>0.13</v>
          </cell>
          <cell r="I2229" t="str">
            <v>4          0</v>
          </cell>
          <cell r="J2229">
            <v>0</v>
          </cell>
          <cell r="K2229">
            <v>0</v>
          </cell>
          <cell r="L2229">
            <v>2003</v>
          </cell>
          <cell r="M2229">
            <v>1.8211913288270005</v>
          </cell>
          <cell r="N2229" t="str">
            <v>NG63</v>
          </cell>
          <cell r="O2229">
            <v>38.49</v>
          </cell>
          <cell r="P2229">
            <v>2</v>
          </cell>
        </row>
        <row r="2230">
          <cell r="A2230" t="str">
            <v>ON</v>
          </cell>
          <cell r="B2230">
            <v>6</v>
          </cell>
          <cell r="C2230">
            <v>3</v>
          </cell>
          <cell r="D2230" t="str">
            <v>C</v>
          </cell>
          <cell r="E2230">
            <v>3.4</v>
          </cell>
          <cell r="F2230">
            <v>37768</v>
          </cell>
          <cell r="G2230">
            <v>0.78</v>
          </cell>
          <cell r="H2230">
            <v>0.69</v>
          </cell>
          <cell r="I2230" t="str">
            <v>9          0</v>
          </cell>
          <cell r="J2230">
            <v>0</v>
          </cell>
          <cell r="K2230">
            <v>0</v>
          </cell>
          <cell r="L2230">
            <v>2003</v>
          </cell>
          <cell r="M2230" t="str">
            <v>No Trade</v>
          </cell>
          <cell r="N2230" t="str">
            <v>NG63</v>
          </cell>
          <cell r="O2230">
            <v>38.49</v>
          </cell>
          <cell r="P2230">
            <v>1</v>
          </cell>
        </row>
        <row r="2231">
          <cell r="A2231" t="str">
            <v>ON</v>
          </cell>
          <cell r="B2231">
            <v>6</v>
          </cell>
          <cell r="C2231">
            <v>3</v>
          </cell>
          <cell r="D2231" t="str">
            <v>P</v>
          </cell>
          <cell r="E2231">
            <v>3.4</v>
          </cell>
          <cell r="F2231">
            <v>37768</v>
          </cell>
          <cell r="G2231">
            <v>0.13100000000000001</v>
          </cell>
          <cell r="H2231">
            <v>0.14000000000000001</v>
          </cell>
          <cell r="I2231" t="str">
            <v>9          0</v>
          </cell>
          <cell r="J2231">
            <v>0</v>
          </cell>
          <cell r="K2231">
            <v>0</v>
          </cell>
          <cell r="L2231">
            <v>2003</v>
          </cell>
          <cell r="M2231">
            <v>1.8420002905025861</v>
          </cell>
          <cell r="N2231" t="str">
            <v>NG63</v>
          </cell>
          <cell r="O2231">
            <v>38.49</v>
          </cell>
          <cell r="P2231">
            <v>2</v>
          </cell>
        </row>
        <row r="2232">
          <cell r="A2232" t="str">
            <v>ON</v>
          </cell>
          <cell r="B2232">
            <v>6</v>
          </cell>
          <cell r="C2232">
            <v>3</v>
          </cell>
          <cell r="D2232" t="str">
            <v>C</v>
          </cell>
          <cell r="E2232">
            <v>3.45</v>
          </cell>
          <cell r="F2232">
            <v>37768</v>
          </cell>
          <cell r="G2232">
            <v>0.745</v>
          </cell>
          <cell r="H2232">
            <v>0.66</v>
          </cell>
          <cell r="I2232" t="str">
            <v>5          0</v>
          </cell>
          <cell r="J2232">
            <v>0</v>
          </cell>
          <cell r="K2232">
            <v>0</v>
          </cell>
          <cell r="L2232">
            <v>2003</v>
          </cell>
          <cell r="M2232" t="str">
            <v>No Trade</v>
          </cell>
          <cell r="N2232" t="str">
            <v>NG63</v>
          </cell>
          <cell r="O2232">
            <v>38.49</v>
          </cell>
          <cell r="P2232">
            <v>1</v>
          </cell>
        </row>
        <row r="2233">
          <cell r="A2233" t="str">
            <v>ON</v>
          </cell>
          <cell r="B2233">
            <v>6</v>
          </cell>
          <cell r="C2233">
            <v>3</v>
          </cell>
          <cell r="D2233" t="str">
            <v>P</v>
          </cell>
          <cell r="E2233">
            <v>3.45</v>
          </cell>
          <cell r="F2233">
            <v>37768</v>
          </cell>
          <cell r="G2233">
            <v>0.14499999999999999</v>
          </cell>
          <cell r="H2233">
            <v>0.16</v>
          </cell>
          <cell r="I2233" t="str">
            <v>6          0</v>
          </cell>
          <cell r="J2233">
            <v>0</v>
          </cell>
          <cell r="K2233">
            <v>0</v>
          </cell>
          <cell r="L2233">
            <v>2003</v>
          </cell>
          <cell r="M2233">
            <v>1.8630009574893236</v>
          </cell>
          <cell r="N2233" t="str">
            <v>NG63</v>
          </cell>
          <cell r="O2233">
            <v>38.49</v>
          </cell>
          <cell r="P2233">
            <v>2</v>
          </cell>
        </row>
        <row r="2234">
          <cell r="A2234" t="str">
            <v>ON</v>
          </cell>
          <cell r="B2234">
            <v>6</v>
          </cell>
          <cell r="C2234">
            <v>3</v>
          </cell>
          <cell r="D2234" t="str">
            <v>C</v>
          </cell>
          <cell r="E2234">
            <v>3.5</v>
          </cell>
          <cell r="F2234">
            <v>37768</v>
          </cell>
          <cell r="G2234">
            <v>0.71199999999999997</v>
          </cell>
          <cell r="H2234">
            <v>0.63</v>
          </cell>
          <cell r="I2234" t="str">
            <v>3          0</v>
          </cell>
          <cell r="J2234">
            <v>0</v>
          </cell>
          <cell r="K2234">
            <v>0</v>
          </cell>
          <cell r="L2234">
            <v>2003</v>
          </cell>
          <cell r="M2234" t="str">
            <v>No Trade</v>
          </cell>
          <cell r="N2234" t="str">
            <v>NG63</v>
          </cell>
          <cell r="O2234">
            <v>38.49</v>
          </cell>
          <cell r="P2234">
            <v>1</v>
          </cell>
        </row>
        <row r="2235">
          <cell r="A2235" t="str">
            <v>ON</v>
          </cell>
          <cell r="B2235">
            <v>6</v>
          </cell>
          <cell r="C2235">
            <v>3</v>
          </cell>
          <cell r="D2235" t="str">
            <v>P</v>
          </cell>
          <cell r="E2235">
            <v>3.5</v>
          </cell>
          <cell r="F2235">
            <v>37768</v>
          </cell>
          <cell r="G2235">
            <v>0.161</v>
          </cell>
          <cell r="H2235">
            <v>0.18</v>
          </cell>
          <cell r="I2235" t="str">
            <v>4          0</v>
          </cell>
          <cell r="J2235">
            <v>0</v>
          </cell>
          <cell r="K2235">
            <v>0</v>
          </cell>
          <cell r="L2235">
            <v>2003</v>
          </cell>
          <cell r="M2235">
            <v>1.8862638328586794</v>
          </cell>
          <cell r="N2235" t="str">
            <v>NG63</v>
          </cell>
          <cell r="O2235">
            <v>38.49</v>
          </cell>
          <cell r="P2235">
            <v>2</v>
          </cell>
        </row>
        <row r="2236">
          <cell r="A2236" t="str">
            <v>ON</v>
          </cell>
          <cell r="B2236">
            <v>6</v>
          </cell>
          <cell r="C2236">
            <v>3</v>
          </cell>
          <cell r="D2236" t="str">
            <v>C</v>
          </cell>
          <cell r="E2236">
            <v>3.55</v>
          </cell>
          <cell r="F2236">
            <v>37768</v>
          </cell>
          <cell r="G2236">
            <v>0.67900000000000005</v>
          </cell>
          <cell r="H2236">
            <v>0.6</v>
          </cell>
          <cell r="I2236" t="str">
            <v>3          0</v>
          </cell>
          <cell r="J2236">
            <v>0</v>
          </cell>
          <cell r="K2236">
            <v>0</v>
          </cell>
          <cell r="L2236">
            <v>2003</v>
          </cell>
          <cell r="M2236" t="str">
            <v>No Trade</v>
          </cell>
          <cell r="N2236" t="str">
            <v>NG63</v>
          </cell>
          <cell r="O2236">
            <v>38.49</v>
          </cell>
          <cell r="P2236">
            <v>1</v>
          </cell>
        </row>
        <row r="2237">
          <cell r="A2237" t="str">
            <v>ON</v>
          </cell>
          <cell r="B2237">
            <v>6</v>
          </cell>
          <cell r="C2237">
            <v>3</v>
          </cell>
          <cell r="D2237" t="str">
            <v>P</v>
          </cell>
          <cell r="E2237">
            <v>3.55</v>
          </cell>
          <cell r="F2237">
            <v>37768</v>
          </cell>
          <cell r="G2237">
            <v>0.17699999999999999</v>
          </cell>
          <cell r="H2237">
            <v>0.2</v>
          </cell>
          <cell r="I2237" t="str">
            <v>3          0</v>
          </cell>
          <cell r="J2237">
            <v>0</v>
          </cell>
          <cell r="K2237">
            <v>0</v>
          </cell>
          <cell r="L2237">
            <v>2003</v>
          </cell>
          <cell r="M2237">
            <v>1.9073018756204507</v>
          </cell>
          <cell r="N2237" t="str">
            <v>NG63</v>
          </cell>
          <cell r="O2237">
            <v>38.49</v>
          </cell>
          <cell r="P2237">
            <v>2</v>
          </cell>
        </row>
        <row r="2238">
          <cell r="A2238" t="str">
            <v>ON</v>
          </cell>
          <cell r="B2238">
            <v>6</v>
          </cell>
          <cell r="C2238">
            <v>3</v>
          </cell>
          <cell r="D2238" t="str">
            <v>C</v>
          </cell>
          <cell r="E2238">
            <v>3.6</v>
          </cell>
          <cell r="F2238">
            <v>37768</v>
          </cell>
          <cell r="G2238">
            <v>0.64900000000000002</v>
          </cell>
          <cell r="H2238">
            <v>0.56999999999999995</v>
          </cell>
          <cell r="I2238" t="str">
            <v>4          0</v>
          </cell>
          <cell r="J2238">
            <v>0</v>
          </cell>
          <cell r="K2238">
            <v>0</v>
          </cell>
          <cell r="L2238">
            <v>2003</v>
          </cell>
          <cell r="M2238" t="str">
            <v>No Trade</v>
          </cell>
          <cell r="N2238" t="str">
            <v>NG63</v>
          </cell>
          <cell r="O2238">
            <v>38.49</v>
          </cell>
          <cell r="P2238">
            <v>1</v>
          </cell>
        </row>
        <row r="2239">
          <cell r="A2239" t="str">
            <v>ON</v>
          </cell>
          <cell r="B2239">
            <v>6</v>
          </cell>
          <cell r="C2239">
            <v>3</v>
          </cell>
          <cell r="D2239" t="str">
            <v>P</v>
          </cell>
          <cell r="E2239">
            <v>3.6</v>
          </cell>
          <cell r="F2239">
            <v>37768</v>
          </cell>
          <cell r="G2239">
            <v>0.19600000000000001</v>
          </cell>
          <cell r="H2239">
            <v>0.22</v>
          </cell>
          <cell r="I2239" t="str">
            <v>3          0</v>
          </cell>
          <cell r="J2239">
            <v>0</v>
          </cell>
          <cell r="K2239">
            <v>0</v>
          </cell>
          <cell r="L2239">
            <v>2003</v>
          </cell>
          <cell r="M2239">
            <v>1.9321747896405428</v>
          </cell>
          <cell r="N2239" t="str">
            <v>NG63</v>
          </cell>
          <cell r="O2239">
            <v>38.49</v>
          </cell>
          <cell r="P2239">
            <v>2</v>
          </cell>
        </row>
        <row r="2240">
          <cell r="A2240" t="str">
            <v>ON</v>
          </cell>
          <cell r="B2240">
            <v>6</v>
          </cell>
          <cell r="C2240">
            <v>3</v>
          </cell>
          <cell r="D2240" t="str">
            <v>C</v>
          </cell>
          <cell r="E2240">
            <v>3.65</v>
          </cell>
          <cell r="F2240">
            <v>37768</v>
          </cell>
          <cell r="G2240">
            <v>0.61899999999999999</v>
          </cell>
          <cell r="H2240">
            <v>0.54</v>
          </cell>
          <cell r="I2240" t="str">
            <v>6          0</v>
          </cell>
          <cell r="J2240">
            <v>0</v>
          </cell>
          <cell r="K2240">
            <v>0</v>
          </cell>
          <cell r="L2240">
            <v>2003</v>
          </cell>
          <cell r="M2240" t="str">
            <v>No Trade</v>
          </cell>
          <cell r="N2240" t="str">
            <v>NG63</v>
          </cell>
          <cell r="O2240">
            <v>38.49</v>
          </cell>
          <cell r="P2240">
            <v>1</v>
          </cell>
        </row>
        <row r="2241">
          <cell r="A2241" t="str">
            <v>ON</v>
          </cell>
          <cell r="B2241">
            <v>6</v>
          </cell>
          <cell r="C2241">
            <v>3</v>
          </cell>
          <cell r="D2241" t="str">
            <v>P</v>
          </cell>
          <cell r="E2241">
            <v>3.65</v>
          </cell>
          <cell r="F2241">
            <v>37768</v>
          </cell>
          <cell r="G2241">
            <v>0.215</v>
          </cell>
          <cell r="H2241">
            <v>0.24</v>
          </cell>
          <cell r="I2241" t="str">
            <v>4          0</v>
          </cell>
          <cell r="J2241">
            <v>0</v>
          </cell>
          <cell r="K2241">
            <v>0</v>
          </cell>
          <cell r="L2241">
            <v>2003</v>
          </cell>
          <cell r="M2241">
            <v>1.9548216668241039</v>
          </cell>
          <cell r="N2241" t="str">
            <v>NG63</v>
          </cell>
          <cell r="O2241">
            <v>38.49</v>
          </cell>
          <cell r="P2241">
            <v>2</v>
          </cell>
        </row>
        <row r="2242">
          <cell r="A2242" t="str">
            <v>ON</v>
          </cell>
          <cell r="B2242">
            <v>6</v>
          </cell>
          <cell r="C2242">
            <v>3</v>
          </cell>
          <cell r="D2242" t="str">
            <v>C</v>
          </cell>
          <cell r="E2242">
            <v>3.7</v>
          </cell>
          <cell r="F2242">
            <v>37768</v>
          </cell>
          <cell r="G2242">
            <v>0.59099999999999997</v>
          </cell>
          <cell r="H2242">
            <v>0.51</v>
          </cell>
          <cell r="I2242" t="str">
            <v>9          0</v>
          </cell>
          <cell r="J2242">
            <v>0</v>
          </cell>
          <cell r="K2242">
            <v>0</v>
          </cell>
          <cell r="L2242">
            <v>2003</v>
          </cell>
          <cell r="M2242" t="str">
            <v>No Trade</v>
          </cell>
          <cell r="N2242" t="str">
            <v>NG63</v>
          </cell>
          <cell r="O2242">
            <v>38.49</v>
          </cell>
          <cell r="P2242">
            <v>1</v>
          </cell>
        </row>
        <row r="2243">
          <cell r="A2243" t="str">
            <v>ON</v>
          </cell>
          <cell r="B2243">
            <v>6</v>
          </cell>
          <cell r="C2243">
            <v>3</v>
          </cell>
          <cell r="D2243" t="str">
            <v>P</v>
          </cell>
          <cell r="E2243">
            <v>3.7</v>
          </cell>
          <cell r="F2243">
            <v>37768</v>
          </cell>
          <cell r="G2243">
            <v>0.23599999999999999</v>
          </cell>
          <cell r="H2243">
            <v>0.26</v>
          </cell>
          <cell r="I2243" t="str">
            <v>7          0</v>
          </cell>
          <cell r="J2243">
            <v>0</v>
          </cell>
          <cell r="K2243">
            <v>0</v>
          </cell>
          <cell r="L2243">
            <v>2003</v>
          </cell>
          <cell r="M2243">
            <v>1.9789716875405685</v>
          </cell>
          <cell r="N2243" t="str">
            <v>NG63</v>
          </cell>
          <cell r="O2243">
            <v>38.49</v>
          </cell>
          <cell r="P2243">
            <v>2</v>
          </cell>
        </row>
        <row r="2244">
          <cell r="A2244" t="str">
            <v>ON</v>
          </cell>
          <cell r="B2244">
            <v>6</v>
          </cell>
          <cell r="C2244">
            <v>3</v>
          </cell>
          <cell r="D2244" t="str">
            <v>C</v>
          </cell>
          <cell r="E2244">
            <v>3.75</v>
          </cell>
          <cell r="F2244">
            <v>37768</v>
          </cell>
          <cell r="G2244">
            <v>0.56299999999999994</v>
          </cell>
          <cell r="H2244">
            <v>0.49</v>
          </cell>
          <cell r="I2244" t="str">
            <v>3          0</v>
          </cell>
          <cell r="J2244">
            <v>0</v>
          </cell>
          <cell r="K2244">
            <v>0</v>
          </cell>
          <cell r="L2244">
            <v>2003</v>
          </cell>
          <cell r="M2244" t="str">
            <v>No Trade</v>
          </cell>
          <cell r="N2244" t="str">
            <v>NG63</v>
          </cell>
          <cell r="O2244">
            <v>38.49</v>
          </cell>
          <cell r="P2244">
            <v>1</v>
          </cell>
        </row>
        <row r="2245">
          <cell r="A2245" t="str">
            <v>ON</v>
          </cell>
          <cell r="B2245">
            <v>6</v>
          </cell>
          <cell r="C2245">
            <v>3</v>
          </cell>
          <cell r="D2245" t="str">
            <v>P</v>
          </cell>
          <cell r="E2245">
            <v>3.75</v>
          </cell>
          <cell r="F2245">
            <v>37768</v>
          </cell>
          <cell r="G2245">
            <v>0.25700000000000001</v>
          </cell>
          <cell r="H2245">
            <v>0.28999999999999998</v>
          </cell>
          <cell r="I2245" t="str">
            <v>0         50</v>
          </cell>
          <cell r="J2245">
            <v>0</v>
          </cell>
          <cell r="K2245">
            <v>0</v>
          </cell>
          <cell r="L2245">
            <v>2003</v>
          </cell>
          <cell r="M2245">
            <v>2.0011454941887714</v>
          </cell>
          <cell r="N2245" t="str">
            <v>NG63</v>
          </cell>
          <cell r="O2245">
            <v>38.49</v>
          </cell>
          <cell r="P2245">
            <v>2</v>
          </cell>
        </row>
        <row r="2246">
          <cell r="A2246" t="str">
            <v>ON</v>
          </cell>
          <cell r="B2246">
            <v>6</v>
          </cell>
          <cell r="C2246">
            <v>3</v>
          </cell>
          <cell r="D2246" t="str">
            <v>C</v>
          </cell>
          <cell r="E2246">
            <v>3.8</v>
          </cell>
          <cell r="F2246">
            <v>37768</v>
          </cell>
          <cell r="G2246">
            <v>0.53700000000000003</v>
          </cell>
          <cell r="H2246">
            <v>0.46</v>
          </cell>
          <cell r="I2246" t="str">
            <v>8          0</v>
          </cell>
          <cell r="J2246">
            <v>0</v>
          </cell>
          <cell r="K2246">
            <v>0</v>
          </cell>
          <cell r="L2246">
            <v>2003</v>
          </cell>
          <cell r="M2246" t="str">
            <v>No Trade</v>
          </cell>
          <cell r="N2246" t="str">
            <v>NG63</v>
          </cell>
          <cell r="O2246">
            <v>38.49</v>
          </cell>
          <cell r="P2246">
            <v>1</v>
          </cell>
        </row>
        <row r="2247">
          <cell r="A2247" t="str">
            <v>ON</v>
          </cell>
          <cell r="B2247">
            <v>6</v>
          </cell>
          <cell r="C2247">
            <v>3</v>
          </cell>
          <cell r="D2247" t="str">
            <v>P</v>
          </cell>
          <cell r="E2247">
            <v>3.8</v>
          </cell>
          <cell r="F2247">
            <v>37768</v>
          </cell>
          <cell r="G2247">
            <v>0.28000000000000003</v>
          </cell>
          <cell r="H2247">
            <v>0.31</v>
          </cell>
          <cell r="I2247" t="str">
            <v>5          0</v>
          </cell>
          <cell r="J2247">
            <v>0</v>
          </cell>
          <cell r="K2247">
            <v>0</v>
          </cell>
          <cell r="L2247">
            <v>2003</v>
          </cell>
          <cell r="M2247">
            <v>2.024686454160785</v>
          </cell>
          <cell r="N2247" t="str">
            <v>NG63</v>
          </cell>
          <cell r="O2247">
            <v>38.49</v>
          </cell>
          <cell r="P2247">
            <v>2</v>
          </cell>
        </row>
        <row r="2248">
          <cell r="A2248" t="str">
            <v>ON</v>
          </cell>
          <cell r="B2248">
            <v>6</v>
          </cell>
          <cell r="C2248">
            <v>3</v>
          </cell>
          <cell r="D2248" t="str">
            <v>C</v>
          </cell>
          <cell r="E2248">
            <v>3.85</v>
          </cell>
          <cell r="F2248">
            <v>37768</v>
          </cell>
          <cell r="G2248">
            <v>0.51200000000000001</v>
          </cell>
          <cell r="H2248">
            <v>0.44</v>
          </cell>
          <cell r="I2248" t="str">
            <v>5          0</v>
          </cell>
          <cell r="J2248">
            <v>0</v>
          </cell>
          <cell r="K2248">
            <v>0</v>
          </cell>
          <cell r="L2248">
            <v>2003</v>
          </cell>
          <cell r="M2248" t="str">
            <v>No Trade</v>
          </cell>
          <cell r="N2248" t="str">
            <v>NG63</v>
          </cell>
          <cell r="O2248">
            <v>38.49</v>
          </cell>
          <cell r="P2248">
            <v>1</v>
          </cell>
        </row>
        <row r="2249">
          <cell r="A2249" t="str">
            <v>ON</v>
          </cell>
          <cell r="B2249">
            <v>6</v>
          </cell>
          <cell r="C2249">
            <v>3</v>
          </cell>
          <cell r="D2249" t="str">
            <v>P</v>
          </cell>
          <cell r="E2249">
            <v>3.85</v>
          </cell>
          <cell r="F2249">
            <v>37768</v>
          </cell>
          <cell r="G2249">
            <v>0.30399999999999999</v>
          </cell>
          <cell r="H2249">
            <v>0.34</v>
          </cell>
          <cell r="I2249" t="str">
            <v>1          0</v>
          </cell>
          <cell r="J2249">
            <v>0</v>
          </cell>
          <cell r="K2249">
            <v>0</v>
          </cell>
          <cell r="L2249">
            <v>2003</v>
          </cell>
          <cell r="M2249">
            <v>2.0479262907346554</v>
          </cell>
          <cell r="N2249" t="str">
            <v>NG63</v>
          </cell>
          <cell r="O2249">
            <v>38.49</v>
          </cell>
          <cell r="P2249">
            <v>2</v>
          </cell>
        </row>
        <row r="2250">
          <cell r="A2250" t="str">
            <v>ON</v>
          </cell>
          <cell r="B2250">
            <v>6</v>
          </cell>
          <cell r="C2250">
            <v>3</v>
          </cell>
          <cell r="D2250" t="str">
            <v>C</v>
          </cell>
          <cell r="E2250">
            <v>3.9</v>
          </cell>
          <cell r="F2250">
            <v>37768</v>
          </cell>
          <cell r="G2250">
            <v>0.48699999999999999</v>
          </cell>
          <cell r="H2250">
            <v>0.42</v>
          </cell>
          <cell r="I2250" t="str">
            <v>2          0</v>
          </cell>
          <cell r="J2250">
            <v>0</v>
          </cell>
          <cell r="K2250">
            <v>0</v>
          </cell>
          <cell r="L2250">
            <v>2003</v>
          </cell>
          <cell r="M2250" t="str">
            <v>No Trade</v>
          </cell>
          <cell r="N2250" t="str">
            <v>NG63</v>
          </cell>
          <cell r="O2250">
            <v>38.49</v>
          </cell>
          <cell r="P2250">
            <v>1</v>
          </cell>
        </row>
        <row r="2251">
          <cell r="A2251" t="str">
            <v>ON</v>
          </cell>
          <cell r="B2251">
            <v>6</v>
          </cell>
          <cell r="C2251">
            <v>3</v>
          </cell>
          <cell r="D2251" t="str">
            <v>P</v>
          </cell>
          <cell r="E2251">
            <v>3.9</v>
          </cell>
          <cell r="F2251">
            <v>37768</v>
          </cell>
          <cell r="G2251">
            <v>0.32800000000000001</v>
          </cell>
          <cell r="H2251">
            <v>0.36</v>
          </cell>
          <cell r="I2251" t="str">
            <v>8          0</v>
          </cell>
          <cell r="J2251">
            <v>0</v>
          </cell>
          <cell r="K2251">
            <v>0</v>
          </cell>
          <cell r="L2251">
            <v>2003</v>
          </cell>
          <cell r="M2251">
            <v>2.0694928763358611</v>
          </cell>
          <cell r="N2251" t="str">
            <v>NG63</v>
          </cell>
          <cell r="O2251">
            <v>38.49</v>
          </cell>
          <cell r="P2251">
            <v>2</v>
          </cell>
        </row>
        <row r="2252">
          <cell r="A2252" t="str">
            <v>ON</v>
          </cell>
          <cell r="B2252">
            <v>6</v>
          </cell>
          <cell r="C2252">
            <v>3</v>
          </cell>
          <cell r="D2252" t="str">
            <v>C</v>
          </cell>
          <cell r="E2252">
            <v>3.95</v>
          </cell>
          <cell r="F2252">
            <v>37768</v>
          </cell>
          <cell r="G2252">
            <v>0.46400000000000002</v>
          </cell>
          <cell r="H2252">
            <v>0.39</v>
          </cell>
          <cell r="I2252" t="str">
            <v>9          0</v>
          </cell>
          <cell r="J2252">
            <v>0</v>
          </cell>
          <cell r="K2252">
            <v>0</v>
          </cell>
          <cell r="L2252">
            <v>2003</v>
          </cell>
          <cell r="M2252" t="str">
            <v>No Trade</v>
          </cell>
          <cell r="N2252" t="str">
            <v>NG63</v>
          </cell>
          <cell r="O2252">
            <v>38.49</v>
          </cell>
          <cell r="P2252">
            <v>1</v>
          </cell>
        </row>
        <row r="2253">
          <cell r="A2253" t="str">
            <v>ON</v>
          </cell>
          <cell r="B2253">
            <v>6</v>
          </cell>
          <cell r="C2253">
            <v>3</v>
          </cell>
          <cell r="D2253" t="str">
            <v>P</v>
          </cell>
          <cell r="E2253">
            <v>3.95</v>
          </cell>
          <cell r="F2253">
            <v>37768</v>
          </cell>
          <cell r="G2253">
            <v>0.35399999999999998</v>
          </cell>
          <cell r="H2253">
            <v>0.39</v>
          </cell>
          <cell r="I2253" t="str">
            <v>5          0</v>
          </cell>
          <cell r="J2253">
            <v>0</v>
          </cell>
          <cell r="K2253">
            <v>0</v>
          </cell>
          <cell r="L2253">
            <v>2003</v>
          </cell>
          <cell r="M2253">
            <v>2.0922784008228756</v>
          </cell>
          <cell r="N2253" t="str">
            <v>NG63</v>
          </cell>
          <cell r="O2253">
            <v>38.49</v>
          </cell>
          <cell r="P2253">
            <v>2</v>
          </cell>
        </row>
        <row r="2254">
          <cell r="A2254" t="str">
            <v>ON</v>
          </cell>
          <cell r="B2254">
            <v>6</v>
          </cell>
          <cell r="C2254">
            <v>3</v>
          </cell>
          <cell r="D2254" t="str">
            <v>C</v>
          </cell>
          <cell r="E2254">
            <v>4</v>
          </cell>
          <cell r="F2254">
            <v>37768</v>
          </cell>
          <cell r="G2254">
            <v>0.441</v>
          </cell>
          <cell r="H2254">
            <v>0.37</v>
          </cell>
          <cell r="I2254" t="str">
            <v>9          0</v>
          </cell>
          <cell r="J2254">
            <v>0</v>
          </cell>
          <cell r="K2254">
            <v>0</v>
          </cell>
          <cell r="L2254">
            <v>2003</v>
          </cell>
          <cell r="M2254" t="str">
            <v>No Trade</v>
          </cell>
          <cell r="N2254" t="str">
            <v>NG63</v>
          </cell>
          <cell r="O2254">
            <v>38.49</v>
          </cell>
          <cell r="P2254">
            <v>1</v>
          </cell>
        </row>
        <row r="2255">
          <cell r="A2255" t="str">
            <v>ON</v>
          </cell>
          <cell r="B2255">
            <v>6</v>
          </cell>
          <cell r="C2255">
            <v>3</v>
          </cell>
          <cell r="D2255" t="str">
            <v>P</v>
          </cell>
          <cell r="E2255">
            <v>4</v>
          </cell>
          <cell r="F2255">
            <v>37768</v>
          </cell>
          <cell r="G2255">
            <v>0.38100000000000001</v>
          </cell>
          <cell r="H2255">
            <v>0.42</v>
          </cell>
          <cell r="I2255" t="str">
            <v>5          0</v>
          </cell>
          <cell r="J2255">
            <v>0</v>
          </cell>
          <cell r="K2255">
            <v>0</v>
          </cell>
          <cell r="L2255">
            <v>2003</v>
          </cell>
          <cell r="M2255">
            <v>2.1148418586479552</v>
          </cell>
          <cell r="N2255" t="str">
            <v>NG63</v>
          </cell>
          <cell r="O2255">
            <v>38.49</v>
          </cell>
          <cell r="P2255">
            <v>2</v>
          </cell>
        </row>
        <row r="2256">
          <cell r="A2256" t="str">
            <v>ON</v>
          </cell>
          <cell r="B2256">
            <v>6</v>
          </cell>
          <cell r="C2256">
            <v>3</v>
          </cell>
          <cell r="D2256" t="str">
            <v>C</v>
          </cell>
          <cell r="E2256">
            <v>4.05</v>
          </cell>
          <cell r="F2256">
            <v>37768</v>
          </cell>
          <cell r="G2256">
            <v>0.41199999999999998</v>
          </cell>
          <cell r="I2256">
            <v>0</v>
          </cell>
          <cell r="J2256">
            <v>0</v>
          </cell>
          <cell r="K2256">
            <v>0</v>
          </cell>
          <cell r="L2256">
            <v>2003</v>
          </cell>
          <cell r="M2256" t="str">
            <v>No Trade</v>
          </cell>
          <cell r="N2256" t="str">
            <v>NG63</v>
          </cell>
          <cell r="O2256">
            <v>38.49</v>
          </cell>
          <cell r="P2256">
            <v>1</v>
          </cell>
        </row>
        <row r="2257">
          <cell r="A2257" t="str">
            <v>ON</v>
          </cell>
          <cell r="B2257">
            <v>6</v>
          </cell>
          <cell r="C2257">
            <v>3</v>
          </cell>
          <cell r="D2257" t="str">
            <v>P</v>
          </cell>
          <cell r="E2257">
            <v>4.05</v>
          </cell>
          <cell r="F2257">
            <v>37768</v>
          </cell>
          <cell r="G2257">
            <v>0.40300000000000002</v>
          </cell>
          <cell r="I2257">
            <v>0</v>
          </cell>
          <cell r="J2257">
            <v>0</v>
          </cell>
          <cell r="K2257">
            <v>0</v>
          </cell>
          <cell r="L2257">
            <v>2003</v>
          </cell>
          <cell r="M2257">
            <v>2.1297315315978946</v>
          </cell>
          <cell r="N2257" t="str">
            <v>NG63</v>
          </cell>
          <cell r="O2257">
            <v>38.49</v>
          </cell>
          <cell r="P2257">
            <v>2</v>
          </cell>
        </row>
        <row r="2258">
          <cell r="A2258" t="str">
            <v>ON</v>
          </cell>
          <cell r="B2258">
            <v>6</v>
          </cell>
          <cell r="C2258">
            <v>3</v>
          </cell>
          <cell r="D2258" t="str">
            <v>C</v>
          </cell>
          <cell r="E2258">
            <v>4.0999999999999996</v>
          </cell>
          <cell r="F2258">
            <v>37768</v>
          </cell>
          <cell r="G2258">
            <v>0.39800000000000002</v>
          </cell>
          <cell r="H2258">
            <v>0.34</v>
          </cell>
          <cell r="I2258" t="str">
            <v>1          0</v>
          </cell>
          <cell r="J2258">
            <v>0</v>
          </cell>
          <cell r="K2258">
            <v>0</v>
          </cell>
          <cell r="L2258">
            <v>2003</v>
          </cell>
          <cell r="M2258" t="str">
            <v>No Trade</v>
          </cell>
          <cell r="N2258" t="str">
            <v>NG63</v>
          </cell>
          <cell r="O2258">
            <v>38.49</v>
          </cell>
          <cell r="P2258">
            <v>1</v>
          </cell>
        </row>
        <row r="2259">
          <cell r="A2259" t="str">
            <v>ON</v>
          </cell>
          <cell r="B2259">
            <v>6</v>
          </cell>
          <cell r="C2259">
            <v>3</v>
          </cell>
          <cell r="D2259" t="str">
            <v>P</v>
          </cell>
          <cell r="E2259">
            <v>4.0999999999999996</v>
          </cell>
          <cell r="F2259">
            <v>37768</v>
          </cell>
          <cell r="G2259">
            <v>0.438</v>
          </cell>
          <cell r="H2259">
            <v>0.48</v>
          </cell>
          <cell r="I2259" t="str">
            <v>7          0</v>
          </cell>
          <cell r="J2259">
            <v>0</v>
          </cell>
          <cell r="K2259">
            <v>0</v>
          </cell>
          <cell r="L2259">
            <v>2003</v>
          </cell>
          <cell r="M2259">
            <v>2.1593973840692766</v>
          </cell>
          <cell r="N2259" t="str">
            <v>NG63</v>
          </cell>
          <cell r="O2259">
            <v>38.49</v>
          </cell>
          <cell r="P2259">
            <v>2</v>
          </cell>
        </row>
        <row r="2260">
          <cell r="A2260" t="str">
            <v>ON</v>
          </cell>
          <cell r="B2260">
            <v>6</v>
          </cell>
          <cell r="C2260">
            <v>3</v>
          </cell>
          <cell r="D2260" t="str">
            <v>C</v>
          </cell>
          <cell r="E2260">
            <v>4.25</v>
          </cell>
          <cell r="F2260">
            <v>37768</v>
          </cell>
          <cell r="G2260">
            <v>0.34200000000000003</v>
          </cell>
          <cell r="H2260">
            <v>0.28999999999999998</v>
          </cell>
          <cell r="I2260" t="str">
            <v>1          0</v>
          </cell>
          <cell r="J2260">
            <v>0</v>
          </cell>
          <cell r="K2260">
            <v>0</v>
          </cell>
          <cell r="L2260">
            <v>2003</v>
          </cell>
          <cell r="M2260" t="str">
            <v>No Trade</v>
          </cell>
          <cell r="N2260" t="str">
            <v>NG63</v>
          </cell>
          <cell r="O2260">
            <v>38.49</v>
          </cell>
          <cell r="P2260">
            <v>1</v>
          </cell>
        </row>
        <row r="2261">
          <cell r="A2261" t="str">
            <v>ON</v>
          </cell>
          <cell r="B2261">
            <v>6</v>
          </cell>
          <cell r="C2261">
            <v>3</v>
          </cell>
          <cell r="D2261" t="str">
            <v>C</v>
          </cell>
          <cell r="E2261">
            <v>4.3</v>
          </cell>
          <cell r="F2261">
            <v>37768</v>
          </cell>
          <cell r="G2261">
            <v>0</v>
          </cell>
          <cell r="H2261">
            <v>0</v>
          </cell>
          <cell r="I2261" t="str">
            <v>0          0</v>
          </cell>
          <cell r="J2261">
            <v>0</v>
          </cell>
          <cell r="K2261">
            <v>0</v>
          </cell>
          <cell r="L2261">
            <v>2003</v>
          </cell>
          <cell r="M2261" t="str">
            <v>No Trade</v>
          </cell>
          <cell r="N2261" t="str">
            <v/>
          </cell>
          <cell r="O2261" t="str">
            <v/>
          </cell>
          <cell r="P2261" t="str">
            <v/>
          </cell>
        </row>
        <row r="2262">
          <cell r="A2262" t="str">
            <v>ON</v>
          </cell>
          <cell r="B2262">
            <v>6</v>
          </cell>
          <cell r="C2262">
            <v>3</v>
          </cell>
          <cell r="D2262" t="str">
            <v>C</v>
          </cell>
          <cell r="E2262">
            <v>4.5</v>
          </cell>
          <cell r="F2262">
            <v>37768</v>
          </cell>
          <cell r="G2262">
            <v>0.26500000000000001</v>
          </cell>
          <cell r="H2262">
            <v>0.22</v>
          </cell>
          <cell r="I2262" t="str">
            <v>2          0</v>
          </cell>
          <cell r="J2262">
            <v>0</v>
          </cell>
          <cell r="K2262">
            <v>0</v>
          </cell>
          <cell r="L2262">
            <v>2003</v>
          </cell>
          <cell r="M2262" t="str">
            <v>No Trade</v>
          </cell>
          <cell r="N2262" t="str">
            <v>NG63</v>
          </cell>
          <cell r="O2262">
            <v>38.49</v>
          </cell>
          <cell r="P2262">
            <v>1</v>
          </cell>
        </row>
        <row r="2263">
          <cell r="A2263" t="str">
            <v>ON</v>
          </cell>
          <cell r="B2263">
            <v>6</v>
          </cell>
          <cell r="C2263">
            <v>3</v>
          </cell>
          <cell r="D2263" t="str">
            <v>P</v>
          </cell>
          <cell r="E2263">
            <v>4.5</v>
          </cell>
          <cell r="F2263">
            <v>37768</v>
          </cell>
          <cell r="G2263">
            <v>0</v>
          </cell>
          <cell r="H2263">
            <v>0</v>
          </cell>
          <cell r="I2263" t="str">
            <v>0          0</v>
          </cell>
          <cell r="J2263">
            <v>0</v>
          </cell>
          <cell r="K2263">
            <v>0</v>
          </cell>
          <cell r="L2263">
            <v>2003</v>
          </cell>
          <cell r="M2263" t="str">
            <v>No Trade</v>
          </cell>
          <cell r="N2263" t="str">
            <v/>
          </cell>
          <cell r="O2263" t="str">
            <v/>
          </cell>
          <cell r="P2263" t="str">
            <v/>
          </cell>
        </row>
        <row r="2264">
          <cell r="A2264" t="str">
            <v>ON</v>
          </cell>
          <cell r="B2264">
            <v>6</v>
          </cell>
          <cell r="C2264">
            <v>3</v>
          </cell>
          <cell r="D2264" t="str">
            <v>C</v>
          </cell>
          <cell r="E2264">
            <v>4.55</v>
          </cell>
          <cell r="F2264">
            <v>37768</v>
          </cell>
          <cell r="G2264">
            <v>0</v>
          </cell>
          <cell r="H2264">
            <v>0</v>
          </cell>
          <cell r="I2264" t="str">
            <v>0          0</v>
          </cell>
          <cell r="J2264">
            <v>0</v>
          </cell>
          <cell r="K2264">
            <v>0</v>
          </cell>
          <cell r="L2264">
            <v>2003</v>
          </cell>
          <cell r="M2264" t="str">
            <v>No Trade</v>
          </cell>
          <cell r="N2264" t="str">
            <v/>
          </cell>
          <cell r="O2264" t="str">
            <v/>
          </cell>
          <cell r="P2264" t="str">
            <v/>
          </cell>
        </row>
        <row r="2265">
          <cell r="A2265" t="str">
            <v>ON</v>
          </cell>
          <cell r="B2265">
            <v>6</v>
          </cell>
          <cell r="C2265">
            <v>3</v>
          </cell>
          <cell r="D2265" t="str">
            <v>C</v>
          </cell>
          <cell r="E2265">
            <v>4.75</v>
          </cell>
          <cell r="F2265">
            <v>37768</v>
          </cell>
          <cell r="G2265">
            <v>0.20599999999999999</v>
          </cell>
          <cell r="H2265">
            <v>0.17</v>
          </cell>
          <cell r="I2265" t="str">
            <v>1          0</v>
          </cell>
          <cell r="J2265">
            <v>0</v>
          </cell>
          <cell r="K2265">
            <v>0</v>
          </cell>
          <cell r="L2265">
            <v>2003</v>
          </cell>
          <cell r="M2265" t="str">
            <v>No Trade</v>
          </cell>
          <cell r="N2265" t="str">
            <v>NG63</v>
          </cell>
          <cell r="O2265">
            <v>38.49</v>
          </cell>
          <cell r="P2265">
            <v>1</v>
          </cell>
        </row>
        <row r="2266">
          <cell r="A2266" t="str">
            <v>ON</v>
          </cell>
          <cell r="B2266">
            <v>6</v>
          </cell>
          <cell r="C2266">
            <v>3</v>
          </cell>
          <cell r="D2266" t="str">
            <v>C</v>
          </cell>
          <cell r="E2266">
            <v>4.8</v>
          </cell>
          <cell r="F2266">
            <v>37768</v>
          </cell>
          <cell r="G2266">
            <v>0.19600000000000001</v>
          </cell>
          <cell r="H2266">
            <v>0.16</v>
          </cell>
          <cell r="I2266" t="str">
            <v>2          0</v>
          </cell>
          <cell r="J2266">
            <v>0</v>
          </cell>
          <cell r="K2266">
            <v>0</v>
          </cell>
          <cell r="L2266">
            <v>2003</v>
          </cell>
          <cell r="M2266" t="str">
            <v>No Trade</v>
          </cell>
          <cell r="N2266" t="str">
            <v>NG63</v>
          </cell>
          <cell r="O2266">
            <v>38.49</v>
          </cell>
          <cell r="P2266">
            <v>1</v>
          </cell>
        </row>
        <row r="2267">
          <cell r="A2267" t="str">
            <v>ON</v>
          </cell>
          <cell r="B2267">
            <v>6</v>
          </cell>
          <cell r="C2267">
            <v>3</v>
          </cell>
          <cell r="D2267" t="str">
            <v>C</v>
          </cell>
          <cell r="E2267">
            <v>4.8499999999999996</v>
          </cell>
          <cell r="F2267">
            <v>37768</v>
          </cell>
          <cell r="G2267">
            <v>0.186</v>
          </cell>
          <cell r="H2267">
            <v>0.15</v>
          </cell>
          <cell r="I2267" t="str">
            <v>4          0</v>
          </cell>
          <cell r="J2267">
            <v>0</v>
          </cell>
          <cell r="K2267">
            <v>0</v>
          </cell>
          <cell r="L2267">
            <v>2003</v>
          </cell>
          <cell r="M2267" t="str">
            <v>No Trade</v>
          </cell>
          <cell r="N2267" t="str">
            <v>NG63</v>
          </cell>
          <cell r="O2267">
            <v>38.49</v>
          </cell>
          <cell r="P2267">
            <v>1</v>
          </cell>
        </row>
        <row r="2268">
          <cell r="A2268" t="str">
            <v>ON</v>
          </cell>
          <cell r="B2268">
            <v>6</v>
          </cell>
          <cell r="C2268">
            <v>3</v>
          </cell>
          <cell r="D2268" t="str">
            <v>C</v>
          </cell>
          <cell r="E2268">
            <v>4.9000000000000004</v>
          </cell>
          <cell r="F2268">
            <v>37768</v>
          </cell>
          <cell r="G2268">
            <v>0</v>
          </cell>
          <cell r="H2268">
            <v>0</v>
          </cell>
          <cell r="I2268" t="str">
            <v>0          0</v>
          </cell>
          <cell r="J2268">
            <v>0</v>
          </cell>
          <cell r="K2268">
            <v>0</v>
          </cell>
          <cell r="L2268">
            <v>2003</v>
          </cell>
          <cell r="M2268" t="str">
            <v>No Trade</v>
          </cell>
          <cell r="N2268" t="str">
            <v/>
          </cell>
          <cell r="O2268" t="str">
            <v/>
          </cell>
          <cell r="P2268" t="str">
            <v/>
          </cell>
        </row>
        <row r="2269">
          <cell r="A2269" t="str">
            <v>ON</v>
          </cell>
          <cell r="B2269">
            <v>6</v>
          </cell>
          <cell r="C2269">
            <v>3</v>
          </cell>
          <cell r="D2269" t="str">
            <v>C</v>
          </cell>
          <cell r="E2269">
            <v>4.95</v>
          </cell>
          <cell r="F2269">
            <v>37768</v>
          </cell>
          <cell r="G2269">
            <v>0.16800000000000001</v>
          </cell>
          <cell r="H2269">
            <v>0.13</v>
          </cell>
          <cell r="I2269" t="str">
            <v>8          0</v>
          </cell>
          <cell r="J2269">
            <v>0</v>
          </cell>
          <cell r="K2269">
            <v>0</v>
          </cell>
          <cell r="L2269">
            <v>2003</v>
          </cell>
          <cell r="M2269" t="str">
            <v>No Trade</v>
          </cell>
          <cell r="N2269" t="str">
            <v>NG63</v>
          </cell>
          <cell r="O2269">
            <v>38.49</v>
          </cell>
          <cell r="P2269">
            <v>1</v>
          </cell>
        </row>
        <row r="2270">
          <cell r="A2270" t="str">
            <v>ON</v>
          </cell>
          <cell r="B2270">
            <v>6</v>
          </cell>
          <cell r="C2270">
            <v>3</v>
          </cell>
          <cell r="D2270" t="str">
            <v>C</v>
          </cell>
          <cell r="E2270">
            <v>5</v>
          </cell>
          <cell r="F2270">
            <v>37768</v>
          </cell>
          <cell r="G2270">
            <v>0.16</v>
          </cell>
          <cell r="H2270">
            <v>0.13</v>
          </cell>
          <cell r="I2270" t="str">
            <v>1          0</v>
          </cell>
          <cell r="J2270">
            <v>0</v>
          </cell>
          <cell r="K2270">
            <v>0</v>
          </cell>
          <cell r="L2270">
            <v>2003</v>
          </cell>
          <cell r="M2270" t="str">
            <v>No Trade</v>
          </cell>
          <cell r="N2270" t="str">
            <v>NG63</v>
          </cell>
          <cell r="O2270">
            <v>38.49</v>
          </cell>
          <cell r="P2270">
            <v>1</v>
          </cell>
        </row>
        <row r="2271">
          <cell r="A2271" t="str">
            <v>ON</v>
          </cell>
          <cell r="B2271">
            <v>6</v>
          </cell>
          <cell r="C2271">
            <v>3</v>
          </cell>
          <cell r="D2271" t="str">
            <v>C</v>
          </cell>
          <cell r="E2271">
            <v>5.3</v>
          </cell>
          <cell r="F2271">
            <v>37768</v>
          </cell>
          <cell r="G2271">
            <v>0.11899999999999999</v>
          </cell>
          <cell r="H2271">
            <v>0.09</v>
          </cell>
          <cell r="I2271" t="str">
            <v>7          0</v>
          </cell>
          <cell r="J2271">
            <v>0</v>
          </cell>
          <cell r="K2271">
            <v>0</v>
          </cell>
          <cell r="L2271">
            <v>2003</v>
          </cell>
          <cell r="M2271" t="str">
            <v>No Trade</v>
          </cell>
          <cell r="N2271" t="str">
            <v>NG63</v>
          </cell>
          <cell r="O2271">
            <v>38.49</v>
          </cell>
          <cell r="P2271">
            <v>1</v>
          </cell>
        </row>
        <row r="2272">
          <cell r="A2272" t="str">
            <v>ON</v>
          </cell>
          <cell r="B2272">
            <v>6</v>
          </cell>
          <cell r="C2272">
            <v>3</v>
          </cell>
          <cell r="D2272" t="str">
            <v>C</v>
          </cell>
          <cell r="E2272">
            <v>5.4</v>
          </cell>
          <cell r="F2272">
            <v>37768</v>
          </cell>
          <cell r="G2272">
            <v>0.109</v>
          </cell>
          <cell r="H2272">
            <v>0.08</v>
          </cell>
          <cell r="I2272" t="str">
            <v>8          0</v>
          </cell>
          <cell r="J2272">
            <v>0</v>
          </cell>
          <cell r="K2272">
            <v>0</v>
          </cell>
          <cell r="L2272">
            <v>2003</v>
          </cell>
          <cell r="M2272" t="str">
            <v>No Trade</v>
          </cell>
          <cell r="N2272" t="str">
            <v>NG63</v>
          </cell>
          <cell r="O2272">
            <v>38.49</v>
          </cell>
          <cell r="P2272">
            <v>1</v>
          </cell>
        </row>
        <row r="2273">
          <cell r="A2273" t="str">
            <v>ON</v>
          </cell>
          <cell r="B2273">
            <v>6</v>
          </cell>
          <cell r="C2273">
            <v>3</v>
          </cell>
          <cell r="D2273" t="str">
            <v>C</v>
          </cell>
          <cell r="E2273">
            <v>5.5</v>
          </cell>
          <cell r="F2273">
            <v>37768</v>
          </cell>
          <cell r="G2273">
            <v>9.9000000000000005E-2</v>
          </cell>
          <cell r="H2273">
            <v>0.08</v>
          </cell>
          <cell r="I2273" t="str">
            <v>0          0</v>
          </cell>
          <cell r="J2273">
            <v>0</v>
          </cell>
          <cell r="K2273">
            <v>0</v>
          </cell>
          <cell r="L2273">
            <v>2003</v>
          </cell>
          <cell r="M2273" t="str">
            <v>No Trade</v>
          </cell>
          <cell r="N2273" t="str">
            <v>NG63</v>
          </cell>
          <cell r="O2273">
            <v>38.49</v>
          </cell>
          <cell r="P2273">
            <v>1</v>
          </cell>
        </row>
        <row r="2274">
          <cell r="A2274" t="str">
            <v>ON</v>
          </cell>
          <cell r="B2274">
            <v>6</v>
          </cell>
          <cell r="C2274">
            <v>3</v>
          </cell>
          <cell r="D2274" t="str">
            <v>C</v>
          </cell>
          <cell r="E2274">
            <v>5.55</v>
          </cell>
          <cell r="F2274">
            <v>37768</v>
          </cell>
          <cell r="G2274">
            <v>9.5000000000000001E-2</v>
          </cell>
          <cell r="H2274">
            <v>7.0000000000000007E-2</v>
          </cell>
          <cell r="I2274" t="str">
            <v>6          0</v>
          </cell>
          <cell r="J2274">
            <v>0</v>
          </cell>
          <cell r="K2274">
            <v>0</v>
          </cell>
          <cell r="L2274">
            <v>2003</v>
          </cell>
          <cell r="M2274" t="str">
            <v>No Trade</v>
          </cell>
          <cell r="N2274" t="str">
            <v>NG63</v>
          </cell>
          <cell r="O2274">
            <v>38.49</v>
          </cell>
          <cell r="P2274">
            <v>1</v>
          </cell>
        </row>
        <row r="2275">
          <cell r="A2275" t="str">
            <v>ON</v>
          </cell>
          <cell r="B2275">
            <v>6</v>
          </cell>
          <cell r="C2275">
            <v>3</v>
          </cell>
          <cell r="D2275" t="str">
            <v>C</v>
          </cell>
          <cell r="E2275">
            <v>5.75</v>
          </cell>
          <cell r="F2275">
            <v>37768</v>
          </cell>
          <cell r="G2275">
            <v>7.9000000000000001E-2</v>
          </cell>
          <cell r="H2275">
            <v>0.06</v>
          </cell>
          <cell r="I2275" t="str">
            <v>3          0</v>
          </cell>
          <cell r="J2275">
            <v>0</v>
          </cell>
          <cell r="K2275">
            <v>0</v>
          </cell>
          <cell r="L2275">
            <v>2003</v>
          </cell>
          <cell r="M2275" t="str">
            <v>No Trade</v>
          </cell>
          <cell r="N2275" t="str">
            <v>NG63</v>
          </cell>
          <cell r="O2275">
            <v>38.49</v>
          </cell>
          <cell r="P2275">
            <v>1</v>
          </cell>
        </row>
        <row r="2276">
          <cell r="A2276" t="str">
            <v>ON</v>
          </cell>
          <cell r="B2276">
            <v>6</v>
          </cell>
          <cell r="C2276">
            <v>3</v>
          </cell>
          <cell r="D2276" t="str">
            <v>C</v>
          </cell>
          <cell r="E2276">
            <v>6</v>
          </cell>
          <cell r="F2276">
            <v>37768</v>
          </cell>
          <cell r="G2276">
            <v>6.4000000000000001E-2</v>
          </cell>
          <cell r="H2276">
            <v>0.05</v>
          </cell>
          <cell r="I2276" t="str">
            <v>1          5</v>
          </cell>
          <cell r="J2276">
            <v>0.05</v>
          </cell>
          <cell r="K2276">
            <v>0.05</v>
          </cell>
          <cell r="L2276">
            <v>2003</v>
          </cell>
          <cell r="M2276" t="str">
            <v>No Trade</v>
          </cell>
          <cell r="N2276" t="str">
            <v>NG63</v>
          </cell>
          <cell r="O2276">
            <v>38.49</v>
          </cell>
          <cell r="P2276">
            <v>1</v>
          </cell>
        </row>
        <row r="2277">
          <cell r="A2277" t="str">
            <v>ON</v>
          </cell>
          <cell r="B2277">
            <v>6</v>
          </cell>
          <cell r="C2277">
            <v>3</v>
          </cell>
          <cell r="D2277" t="str">
            <v>C</v>
          </cell>
          <cell r="E2277">
            <v>6.75</v>
          </cell>
          <cell r="F2277">
            <v>37768</v>
          </cell>
          <cell r="G2277">
            <v>0</v>
          </cell>
          <cell r="H2277">
            <v>0</v>
          </cell>
          <cell r="I2277" t="str">
            <v>0          0</v>
          </cell>
          <cell r="J2277">
            <v>0</v>
          </cell>
          <cell r="K2277">
            <v>0</v>
          </cell>
          <cell r="L2277">
            <v>2003</v>
          </cell>
          <cell r="M2277" t="str">
            <v>No Trade</v>
          </cell>
          <cell r="N2277" t="str">
            <v/>
          </cell>
          <cell r="O2277" t="str">
            <v/>
          </cell>
          <cell r="P2277" t="str">
            <v/>
          </cell>
        </row>
        <row r="2278">
          <cell r="A2278" t="str">
            <v>ON</v>
          </cell>
          <cell r="B2278">
            <v>6</v>
          </cell>
          <cell r="C2278">
            <v>3</v>
          </cell>
          <cell r="D2278" t="str">
            <v>C</v>
          </cell>
          <cell r="E2278">
            <v>7</v>
          </cell>
          <cell r="F2278">
            <v>37768</v>
          </cell>
          <cell r="G2278">
            <v>2.9000000000000001E-2</v>
          </cell>
          <cell r="H2278">
            <v>0.02</v>
          </cell>
          <cell r="I2278" t="str">
            <v>3          0</v>
          </cell>
          <cell r="J2278">
            <v>0</v>
          </cell>
          <cell r="K2278">
            <v>0</v>
          </cell>
          <cell r="L2278">
            <v>2003</v>
          </cell>
          <cell r="M2278" t="str">
            <v>No Trade</v>
          </cell>
          <cell r="N2278" t="str">
            <v>NG63</v>
          </cell>
          <cell r="O2278">
            <v>38.49</v>
          </cell>
          <cell r="P2278">
            <v>1</v>
          </cell>
        </row>
        <row r="2279">
          <cell r="A2279" t="str">
            <v>ON</v>
          </cell>
          <cell r="B2279">
            <v>6</v>
          </cell>
          <cell r="C2279">
            <v>3</v>
          </cell>
          <cell r="D2279" t="str">
            <v>C</v>
          </cell>
          <cell r="E2279">
            <v>8</v>
          </cell>
          <cell r="F2279">
            <v>37768</v>
          </cell>
          <cell r="G2279">
            <v>1.6E-2</v>
          </cell>
          <cell r="H2279">
            <v>0.01</v>
          </cell>
          <cell r="I2279" t="str">
            <v>2          0</v>
          </cell>
          <cell r="J2279">
            <v>0</v>
          </cell>
          <cell r="K2279">
            <v>0</v>
          </cell>
          <cell r="L2279">
            <v>2003</v>
          </cell>
          <cell r="M2279" t="str">
            <v>No Trade</v>
          </cell>
          <cell r="N2279" t="str">
            <v>NG63</v>
          </cell>
          <cell r="O2279">
            <v>38.49</v>
          </cell>
          <cell r="P2279">
            <v>1</v>
          </cell>
        </row>
        <row r="2280">
          <cell r="A2280" t="str">
            <v>ON</v>
          </cell>
          <cell r="B2280">
            <v>6</v>
          </cell>
          <cell r="C2280">
            <v>3</v>
          </cell>
          <cell r="D2280" t="str">
            <v>C</v>
          </cell>
          <cell r="E2280">
            <v>10</v>
          </cell>
          <cell r="F2280">
            <v>37768</v>
          </cell>
          <cell r="G2280">
            <v>7.0000000000000001E-3</v>
          </cell>
          <cell r="H2280">
            <v>0</v>
          </cell>
          <cell r="I2280" t="str">
            <v>5          0</v>
          </cell>
          <cell r="J2280">
            <v>0</v>
          </cell>
          <cell r="K2280">
            <v>0</v>
          </cell>
          <cell r="L2280">
            <v>2003</v>
          </cell>
          <cell r="M2280" t="str">
            <v>No Trade</v>
          </cell>
          <cell r="N2280" t="str">
            <v>NG63</v>
          </cell>
          <cell r="O2280">
            <v>38.49</v>
          </cell>
          <cell r="P2280">
            <v>1</v>
          </cell>
        </row>
        <row r="2281">
          <cell r="A2281" t="str">
            <v>ON</v>
          </cell>
          <cell r="B2281">
            <v>6</v>
          </cell>
          <cell r="C2281">
            <v>3</v>
          </cell>
          <cell r="D2281" t="str">
            <v>P</v>
          </cell>
          <cell r="E2281">
            <v>10</v>
          </cell>
          <cell r="F2281">
            <v>37768</v>
          </cell>
          <cell r="G2281">
            <v>6.157</v>
          </cell>
          <cell r="H2281">
            <v>6.15</v>
          </cell>
          <cell r="I2281" t="str">
            <v>7          0</v>
          </cell>
          <cell r="J2281">
            <v>0</v>
          </cell>
          <cell r="K2281">
            <v>0</v>
          </cell>
          <cell r="L2281">
            <v>2003</v>
          </cell>
          <cell r="M2281">
            <v>3.6325666575895137</v>
          </cell>
          <cell r="N2281" t="str">
            <v>NG63</v>
          </cell>
          <cell r="O2281">
            <v>38.49</v>
          </cell>
          <cell r="P2281">
            <v>2</v>
          </cell>
        </row>
        <row r="2282">
          <cell r="A2282" t="str">
            <v>ON</v>
          </cell>
          <cell r="B2282">
            <v>7</v>
          </cell>
          <cell r="C2282">
            <v>3</v>
          </cell>
          <cell r="D2282" t="str">
            <v>P</v>
          </cell>
          <cell r="E2282">
            <v>0.25</v>
          </cell>
          <cell r="F2282">
            <v>37797</v>
          </cell>
          <cell r="G2282">
            <v>0</v>
          </cell>
          <cell r="H2282">
            <v>0</v>
          </cell>
          <cell r="I2282" t="str">
            <v>0          0</v>
          </cell>
          <cell r="J2282">
            <v>0</v>
          </cell>
          <cell r="K2282">
            <v>0</v>
          </cell>
          <cell r="L2282">
            <v>2003</v>
          </cell>
          <cell r="M2282" t="str">
            <v>No Trade</v>
          </cell>
          <cell r="N2282" t="str">
            <v/>
          </cell>
          <cell r="O2282" t="str">
            <v/>
          </cell>
          <cell r="P2282" t="str">
            <v/>
          </cell>
        </row>
        <row r="2283">
          <cell r="A2283" t="str">
            <v>ON</v>
          </cell>
          <cell r="B2283">
            <v>7</v>
          </cell>
          <cell r="C2283">
            <v>3</v>
          </cell>
          <cell r="D2283" t="str">
            <v>P</v>
          </cell>
          <cell r="E2283">
            <v>0.5</v>
          </cell>
          <cell r="F2283">
            <v>37797</v>
          </cell>
          <cell r="G2283">
            <v>0</v>
          </cell>
          <cell r="H2283">
            <v>0</v>
          </cell>
          <cell r="I2283" t="str">
            <v>0          0</v>
          </cell>
          <cell r="J2283">
            <v>0</v>
          </cell>
          <cell r="K2283">
            <v>0</v>
          </cell>
          <cell r="L2283">
            <v>2003</v>
          </cell>
          <cell r="M2283" t="str">
            <v>No Trade</v>
          </cell>
          <cell r="N2283" t="str">
            <v/>
          </cell>
          <cell r="O2283" t="str">
            <v/>
          </cell>
          <cell r="P2283" t="str">
            <v/>
          </cell>
        </row>
        <row r="2284">
          <cell r="A2284" t="str">
            <v>ON</v>
          </cell>
          <cell r="B2284">
            <v>7</v>
          </cell>
          <cell r="C2284">
            <v>3</v>
          </cell>
          <cell r="D2284" t="str">
            <v>C</v>
          </cell>
          <cell r="E2284">
            <v>1</v>
          </cell>
          <cell r="F2284">
            <v>37797</v>
          </cell>
          <cell r="G2284">
            <v>0</v>
          </cell>
          <cell r="H2284">
            <v>0</v>
          </cell>
          <cell r="I2284" t="str">
            <v>0          0</v>
          </cell>
          <cell r="J2284">
            <v>0</v>
          </cell>
          <cell r="K2284">
            <v>0</v>
          </cell>
          <cell r="L2284">
            <v>2003</v>
          </cell>
          <cell r="M2284" t="str">
            <v>No Trade</v>
          </cell>
          <cell r="N2284" t="str">
            <v/>
          </cell>
          <cell r="O2284" t="str">
            <v/>
          </cell>
          <cell r="P2284" t="str">
            <v/>
          </cell>
        </row>
        <row r="2285">
          <cell r="A2285" t="str">
            <v>ON</v>
          </cell>
          <cell r="B2285">
            <v>7</v>
          </cell>
          <cell r="C2285">
            <v>3</v>
          </cell>
          <cell r="D2285" t="str">
            <v>C</v>
          </cell>
          <cell r="E2285">
            <v>1.75</v>
          </cell>
          <cell r="F2285">
            <v>37797</v>
          </cell>
          <cell r="G2285">
            <v>0.19700000000000001</v>
          </cell>
          <cell r="H2285">
            <v>0.19</v>
          </cell>
          <cell r="I2285" t="str">
            <v>7          0</v>
          </cell>
          <cell r="J2285">
            <v>0</v>
          </cell>
          <cell r="K2285">
            <v>0</v>
          </cell>
          <cell r="L2285">
            <v>2003</v>
          </cell>
          <cell r="M2285" t="str">
            <v>No Trade</v>
          </cell>
          <cell r="N2285" t="str">
            <v>NG73</v>
          </cell>
          <cell r="O2285">
            <v>38.49</v>
          </cell>
          <cell r="P2285">
            <v>1</v>
          </cell>
        </row>
        <row r="2286">
          <cell r="A2286" t="str">
            <v>ON</v>
          </cell>
          <cell r="B2286">
            <v>7</v>
          </cell>
          <cell r="C2286">
            <v>3</v>
          </cell>
          <cell r="D2286" t="str">
            <v>P</v>
          </cell>
          <cell r="E2286">
            <v>2</v>
          </cell>
          <cell r="F2286">
            <v>37797</v>
          </cell>
          <cell r="G2286">
            <v>1E-3</v>
          </cell>
          <cell r="H2286">
            <v>0</v>
          </cell>
          <cell r="I2286" t="str">
            <v>1          0</v>
          </cell>
          <cell r="J2286">
            <v>0</v>
          </cell>
          <cell r="K2286">
            <v>0</v>
          </cell>
          <cell r="L2286">
            <v>2003</v>
          </cell>
          <cell r="M2286">
            <v>1.2168118783283901</v>
          </cell>
          <cell r="N2286" t="str">
            <v>NG73</v>
          </cell>
          <cell r="O2286">
            <v>38.49</v>
          </cell>
          <cell r="P2286">
            <v>2</v>
          </cell>
        </row>
        <row r="2287">
          <cell r="A2287" t="str">
            <v>ON</v>
          </cell>
          <cell r="B2287">
            <v>7</v>
          </cell>
          <cell r="C2287">
            <v>3</v>
          </cell>
          <cell r="D2287" t="str">
            <v>P</v>
          </cell>
          <cell r="E2287">
            <v>2.1</v>
          </cell>
          <cell r="F2287">
            <v>37797</v>
          </cell>
          <cell r="G2287">
            <v>1E-3</v>
          </cell>
          <cell r="H2287">
            <v>0</v>
          </cell>
          <cell r="I2287" t="str">
            <v>1          0</v>
          </cell>
          <cell r="J2287">
            <v>0</v>
          </cell>
          <cell r="K2287">
            <v>0</v>
          </cell>
          <cell r="L2287">
            <v>2003</v>
          </cell>
          <cell r="M2287">
            <v>1.1958199283945428</v>
          </cell>
          <cell r="N2287" t="str">
            <v>NG73</v>
          </cell>
          <cell r="O2287">
            <v>38.49</v>
          </cell>
          <cell r="P2287">
            <v>2</v>
          </cell>
        </row>
        <row r="2288">
          <cell r="A2288" t="str">
            <v>ON</v>
          </cell>
          <cell r="B2288">
            <v>7</v>
          </cell>
          <cell r="C2288">
            <v>3</v>
          </cell>
          <cell r="D2288" t="str">
            <v>P</v>
          </cell>
          <cell r="E2288">
            <v>2.5</v>
          </cell>
          <cell r="F2288">
            <v>37797</v>
          </cell>
          <cell r="G2288">
            <v>0.01</v>
          </cell>
          <cell r="H2288">
            <v>0.01</v>
          </cell>
          <cell r="I2288" t="str">
            <v>1          0</v>
          </cell>
          <cell r="J2288">
            <v>0</v>
          </cell>
          <cell r="K2288">
            <v>0</v>
          </cell>
          <cell r="L2288">
            <v>2003</v>
          </cell>
          <cell r="M2288">
            <v>1.3743505328437162</v>
          </cell>
          <cell r="N2288" t="str">
            <v>NG73</v>
          </cell>
          <cell r="O2288">
            <v>38.49</v>
          </cell>
          <cell r="P2288">
            <v>2</v>
          </cell>
        </row>
        <row r="2289">
          <cell r="A2289" t="str">
            <v>ON</v>
          </cell>
          <cell r="B2289">
            <v>7</v>
          </cell>
          <cell r="C2289">
            <v>3</v>
          </cell>
          <cell r="D2289" t="str">
            <v>C</v>
          </cell>
          <cell r="E2289">
            <v>2.75</v>
          </cell>
          <cell r="F2289">
            <v>37797</v>
          </cell>
          <cell r="G2289">
            <v>1.286</v>
          </cell>
          <cell r="H2289">
            <v>1.28</v>
          </cell>
          <cell r="I2289" t="str">
            <v>6          0</v>
          </cell>
          <cell r="J2289">
            <v>0</v>
          </cell>
          <cell r="K2289">
            <v>0</v>
          </cell>
          <cell r="L2289">
            <v>2003</v>
          </cell>
          <cell r="M2289" t="str">
            <v>No Trade</v>
          </cell>
          <cell r="N2289" t="str">
            <v>NG73</v>
          </cell>
          <cell r="O2289">
            <v>38.49</v>
          </cell>
          <cell r="P2289">
            <v>1</v>
          </cell>
        </row>
        <row r="2290">
          <cell r="A2290" t="str">
            <v>ON</v>
          </cell>
          <cell r="B2290">
            <v>7</v>
          </cell>
          <cell r="C2290">
            <v>3</v>
          </cell>
          <cell r="D2290" t="str">
            <v>P</v>
          </cell>
          <cell r="E2290">
            <v>2.75</v>
          </cell>
          <cell r="F2290">
            <v>37797</v>
          </cell>
          <cell r="G2290">
            <v>2.5000000000000001E-2</v>
          </cell>
          <cell r="H2290">
            <v>0.02</v>
          </cell>
          <cell r="I2290" t="str">
            <v>9          0</v>
          </cell>
          <cell r="J2290">
            <v>0</v>
          </cell>
          <cell r="K2290">
            <v>0</v>
          </cell>
          <cell r="L2290">
            <v>2003</v>
          </cell>
          <cell r="M2290">
            <v>1.468377148056297</v>
          </cell>
          <cell r="N2290" t="str">
            <v>NG73</v>
          </cell>
          <cell r="O2290">
            <v>38.49</v>
          </cell>
          <cell r="P2290">
            <v>2</v>
          </cell>
        </row>
        <row r="2291">
          <cell r="A2291" t="str">
            <v>ON</v>
          </cell>
          <cell r="B2291">
            <v>7</v>
          </cell>
          <cell r="C2291">
            <v>3</v>
          </cell>
          <cell r="D2291" t="str">
            <v>C</v>
          </cell>
          <cell r="E2291">
            <v>2.9</v>
          </cell>
          <cell r="F2291">
            <v>37797</v>
          </cell>
          <cell r="G2291">
            <v>0.91800000000000004</v>
          </cell>
          <cell r="H2291">
            <v>0.91</v>
          </cell>
          <cell r="I2291" t="str">
            <v>8          0</v>
          </cell>
          <cell r="J2291">
            <v>0</v>
          </cell>
          <cell r="K2291">
            <v>0</v>
          </cell>
          <cell r="L2291">
            <v>2003</v>
          </cell>
          <cell r="M2291" t="str">
            <v>No Trade</v>
          </cell>
          <cell r="N2291" t="str">
            <v>NG73</v>
          </cell>
          <cell r="O2291">
            <v>38.49</v>
          </cell>
          <cell r="P2291">
            <v>1</v>
          </cell>
        </row>
        <row r="2292">
          <cell r="A2292" t="str">
            <v>ON</v>
          </cell>
          <cell r="B2292">
            <v>7</v>
          </cell>
          <cell r="C2292">
            <v>3</v>
          </cell>
          <cell r="D2292" t="str">
            <v>P</v>
          </cell>
          <cell r="E2292">
            <v>2.9</v>
          </cell>
          <cell r="F2292">
            <v>37797</v>
          </cell>
          <cell r="G2292">
            <v>4.1000000000000002E-2</v>
          </cell>
          <cell r="H2292">
            <v>0.04</v>
          </cell>
          <cell r="I2292" t="str">
            <v>6          0</v>
          </cell>
          <cell r="J2292">
            <v>0</v>
          </cell>
          <cell r="K2292">
            <v>0</v>
          </cell>
          <cell r="L2292">
            <v>2003</v>
          </cell>
          <cell r="M2292">
            <v>1.5313185411206149</v>
          </cell>
          <cell r="N2292" t="str">
            <v>NG73</v>
          </cell>
          <cell r="O2292">
            <v>38.49</v>
          </cell>
          <cell r="P2292">
            <v>2</v>
          </cell>
        </row>
        <row r="2293">
          <cell r="A2293" t="str">
            <v>ON</v>
          </cell>
          <cell r="B2293">
            <v>7</v>
          </cell>
          <cell r="C2293">
            <v>3</v>
          </cell>
          <cell r="D2293" t="str">
            <v>P</v>
          </cell>
          <cell r="E2293">
            <v>3</v>
          </cell>
          <cell r="F2293">
            <v>37797</v>
          </cell>
          <cell r="G2293">
            <v>5.5E-2</v>
          </cell>
          <cell r="H2293">
            <v>0.06</v>
          </cell>
          <cell r="I2293" t="str">
            <v>2          0</v>
          </cell>
          <cell r="J2293">
            <v>0</v>
          </cell>
          <cell r="K2293">
            <v>0</v>
          </cell>
          <cell r="L2293">
            <v>2003</v>
          </cell>
          <cell r="M2293">
            <v>1.5727842777705898</v>
          </cell>
          <cell r="N2293" t="str">
            <v>NG73</v>
          </cell>
          <cell r="O2293">
            <v>38.49</v>
          </cell>
          <cell r="P2293">
            <v>2</v>
          </cell>
        </row>
        <row r="2294">
          <cell r="A2294" t="str">
            <v>ON</v>
          </cell>
          <cell r="B2294">
            <v>7</v>
          </cell>
          <cell r="C2294">
            <v>3</v>
          </cell>
          <cell r="D2294" t="str">
            <v>P</v>
          </cell>
          <cell r="E2294">
            <v>3.1</v>
          </cell>
          <cell r="F2294">
            <v>37797</v>
          </cell>
          <cell r="G2294">
            <v>7.1999999999999995E-2</v>
          </cell>
          <cell r="H2294">
            <v>0.08</v>
          </cell>
          <cell r="I2294" t="str">
            <v>1          0</v>
          </cell>
          <cell r="J2294">
            <v>0</v>
          </cell>
          <cell r="K2294">
            <v>0</v>
          </cell>
          <cell r="L2294">
            <v>2003</v>
          </cell>
          <cell r="M2294">
            <v>1.6139317240917102</v>
          </cell>
          <cell r="N2294" t="str">
            <v>NG73</v>
          </cell>
          <cell r="O2294">
            <v>38.49</v>
          </cell>
          <cell r="P2294">
            <v>2</v>
          </cell>
        </row>
        <row r="2295">
          <cell r="A2295" t="str">
            <v>ON</v>
          </cell>
          <cell r="B2295">
            <v>7</v>
          </cell>
          <cell r="C2295">
            <v>3</v>
          </cell>
          <cell r="D2295" t="str">
            <v>P</v>
          </cell>
          <cell r="E2295">
            <v>3.15</v>
          </cell>
          <cell r="F2295">
            <v>37797</v>
          </cell>
          <cell r="G2295">
            <v>8.2000000000000003E-2</v>
          </cell>
          <cell r="H2295">
            <v>0.09</v>
          </cell>
          <cell r="I2295" t="str">
            <v>2          0</v>
          </cell>
          <cell r="J2295">
            <v>0</v>
          </cell>
          <cell r="K2295">
            <v>0</v>
          </cell>
          <cell r="L2295">
            <v>2003</v>
          </cell>
          <cell r="M2295">
            <v>1.6353174550476453</v>
          </cell>
          <cell r="N2295" t="str">
            <v>NG73</v>
          </cell>
          <cell r="O2295">
            <v>38.49</v>
          </cell>
          <cell r="P2295">
            <v>2</v>
          </cell>
        </row>
        <row r="2296">
          <cell r="A2296" t="str">
            <v>ON</v>
          </cell>
          <cell r="B2296">
            <v>7</v>
          </cell>
          <cell r="C2296">
            <v>3</v>
          </cell>
          <cell r="D2296" t="str">
            <v>P</v>
          </cell>
          <cell r="E2296">
            <v>3.2</v>
          </cell>
          <cell r="F2296">
            <v>37797</v>
          </cell>
          <cell r="G2296">
            <v>9.1999999999999998E-2</v>
          </cell>
          <cell r="H2296">
            <v>0.1</v>
          </cell>
          <cell r="I2296" t="str">
            <v>4          0</v>
          </cell>
          <cell r="J2296">
            <v>0</v>
          </cell>
          <cell r="K2296">
            <v>0</v>
          </cell>
          <cell r="L2296">
            <v>2003</v>
          </cell>
          <cell r="M2296">
            <v>1.6540647809205704</v>
          </cell>
          <cell r="N2296" t="str">
            <v>NG73</v>
          </cell>
          <cell r="O2296">
            <v>38.49</v>
          </cell>
          <cell r="P2296">
            <v>2</v>
          </cell>
        </row>
        <row r="2297">
          <cell r="A2297" t="str">
            <v>ON</v>
          </cell>
          <cell r="B2297">
            <v>7</v>
          </cell>
          <cell r="C2297">
            <v>3</v>
          </cell>
          <cell r="D2297" t="str">
            <v>P</v>
          </cell>
          <cell r="E2297">
            <v>3.25</v>
          </cell>
          <cell r="F2297">
            <v>37797</v>
          </cell>
          <cell r="G2297">
            <v>0.104</v>
          </cell>
          <cell r="H2297">
            <v>0.11</v>
          </cell>
          <cell r="I2297" t="str">
            <v>7          0</v>
          </cell>
          <cell r="J2297">
            <v>0</v>
          </cell>
          <cell r="K2297">
            <v>0</v>
          </cell>
          <cell r="L2297">
            <v>2003</v>
          </cell>
          <cell r="M2297">
            <v>1.6760061172041651</v>
          </cell>
          <cell r="N2297" t="str">
            <v>NG73</v>
          </cell>
          <cell r="O2297">
            <v>38.49</v>
          </cell>
          <cell r="P2297">
            <v>2</v>
          </cell>
        </row>
        <row r="2298">
          <cell r="A2298" t="str">
            <v>ON</v>
          </cell>
          <cell r="B2298">
            <v>7</v>
          </cell>
          <cell r="C2298">
            <v>3</v>
          </cell>
          <cell r="D2298" t="str">
            <v>P</v>
          </cell>
          <cell r="E2298">
            <v>3.3</v>
          </cell>
          <cell r="F2298">
            <v>37797</v>
          </cell>
          <cell r="G2298">
            <v>0.11600000000000001</v>
          </cell>
          <cell r="H2298">
            <v>0.13</v>
          </cell>
          <cell r="I2298" t="str">
            <v>0          0</v>
          </cell>
          <cell r="J2298">
            <v>0</v>
          </cell>
          <cell r="K2298">
            <v>0</v>
          </cell>
          <cell r="L2298">
            <v>2003</v>
          </cell>
          <cell r="M2298">
            <v>1.6954445385269468</v>
          </cell>
          <cell r="N2298" t="str">
            <v>NG73</v>
          </cell>
          <cell r="O2298">
            <v>38.49</v>
          </cell>
          <cell r="P2298">
            <v>2</v>
          </cell>
        </row>
        <row r="2299">
          <cell r="A2299" t="str">
            <v>ON</v>
          </cell>
          <cell r="B2299">
            <v>7</v>
          </cell>
          <cell r="C2299">
            <v>3</v>
          </cell>
          <cell r="D2299" t="str">
            <v>P</v>
          </cell>
          <cell r="E2299">
            <v>3.35</v>
          </cell>
          <cell r="F2299">
            <v>37797</v>
          </cell>
          <cell r="G2299">
            <v>0.13</v>
          </cell>
          <cell r="H2299">
            <v>0.14000000000000001</v>
          </cell>
          <cell r="I2299" t="str">
            <v>5          0</v>
          </cell>
          <cell r="J2299">
            <v>0</v>
          </cell>
          <cell r="K2299">
            <v>0</v>
          </cell>
          <cell r="L2299">
            <v>2003</v>
          </cell>
          <cell r="M2299">
            <v>1.7174330646985687</v>
          </cell>
          <cell r="N2299" t="str">
            <v>NG73</v>
          </cell>
          <cell r="O2299">
            <v>38.49</v>
          </cell>
          <cell r="P2299">
            <v>2</v>
          </cell>
        </row>
        <row r="2300">
          <cell r="A2300" t="str">
            <v>ON</v>
          </cell>
          <cell r="B2300">
            <v>7</v>
          </cell>
          <cell r="C2300">
            <v>3</v>
          </cell>
          <cell r="D2300" t="str">
            <v>P</v>
          </cell>
          <cell r="E2300">
            <v>3.4</v>
          </cell>
          <cell r="F2300">
            <v>37797</v>
          </cell>
          <cell r="G2300">
            <v>0.14399999999999999</v>
          </cell>
          <cell r="H2300">
            <v>0.16</v>
          </cell>
          <cell r="I2300" t="str">
            <v>1          0</v>
          </cell>
          <cell r="J2300">
            <v>0</v>
          </cell>
          <cell r="K2300">
            <v>0</v>
          </cell>
          <cell r="L2300">
            <v>2003</v>
          </cell>
          <cell r="M2300">
            <v>1.7371129501860436</v>
          </cell>
          <cell r="N2300" t="str">
            <v>NG73</v>
          </cell>
          <cell r="O2300">
            <v>38.49</v>
          </cell>
          <cell r="P2300">
            <v>2</v>
          </cell>
        </row>
        <row r="2301">
          <cell r="A2301" t="str">
            <v>ON</v>
          </cell>
          <cell r="B2301">
            <v>7</v>
          </cell>
          <cell r="C2301">
            <v>3</v>
          </cell>
          <cell r="D2301" t="str">
            <v>C</v>
          </cell>
          <cell r="E2301">
            <v>3.45</v>
          </cell>
          <cell r="F2301">
            <v>37797</v>
          </cell>
          <cell r="G2301">
            <v>0.77</v>
          </cell>
          <cell r="H2301">
            <v>0.77</v>
          </cell>
          <cell r="I2301" t="str">
            <v>0          0</v>
          </cell>
          <cell r="J2301">
            <v>0</v>
          </cell>
          <cell r="K2301">
            <v>0</v>
          </cell>
          <cell r="L2301">
            <v>2003</v>
          </cell>
          <cell r="M2301" t="str">
            <v>No Trade</v>
          </cell>
          <cell r="N2301" t="str">
            <v>NG73</v>
          </cell>
          <cell r="O2301">
            <v>38.49</v>
          </cell>
          <cell r="P2301">
            <v>1</v>
          </cell>
        </row>
        <row r="2302">
          <cell r="A2302" t="str">
            <v>ON</v>
          </cell>
          <cell r="B2302">
            <v>7</v>
          </cell>
          <cell r="C2302">
            <v>3</v>
          </cell>
          <cell r="D2302" t="str">
            <v>P</v>
          </cell>
          <cell r="E2302">
            <v>3.45</v>
          </cell>
          <cell r="F2302">
            <v>37797</v>
          </cell>
          <cell r="G2302">
            <v>0.159</v>
          </cell>
          <cell r="H2302">
            <v>0.17</v>
          </cell>
          <cell r="I2302" t="str">
            <v>8          0</v>
          </cell>
          <cell r="J2302">
            <v>0</v>
          </cell>
          <cell r="K2302">
            <v>0</v>
          </cell>
          <cell r="L2302">
            <v>2003</v>
          </cell>
          <cell r="M2302">
            <v>1.7568830662015762</v>
          </cell>
          <cell r="N2302" t="str">
            <v>NG73</v>
          </cell>
          <cell r="O2302">
            <v>38.49</v>
          </cell>
          <cell r="P2302">
            <v>2</v>
          </cell>
        </row>
        <row r="2303">
          <cell r="A2303" t="str">
            <v>ON</v>
          </cell>
          <cell r="B2303">
            <v>7</v>
          </cell>
          <cell r="C2303">
            <v>3</v>
          </cell>
          <cell r="D2303" t="str">
            <v>C</v>
          </cell>
          <cell r="E2303">
            <v>3.5</v>
          </cell>
          <cell r="F2303">
            <v>37797</v>
          </cell>
          <cell r="G2303">
            <v>0.748</v>
          </cell>
          <cell r="H2303">
            <v>0.66</v>
          </cell>
          <cell r="I2303" t="str">
            <v>8          0</v>
          </cell>
          <cell r="J2303">
            <v>0</v>
          </cell>
          <cell r="K2303">
            <v>0</v>
          </cell>
          <cell r="L2303">
            <v>2003</v>
          </cell>
          <cell r="M2303" t="str">
            <v>No Trade</v>
          </cell>
          <cell r="N2303" t="str">
            <v>NG73</v>
          </cell>
          <cell r="O2303">
            <v>38.49</v>
          </cell>
          <cell r="P2303">
            <v>1</v>
          </cell>
        </row>
        <row r="2304">
          <cell r="A2304" t="str">
            <v>ON</v>
          </cell>
          <cell r="B2304">
            <v>7</v>
          </cell>
          <cell r="C2304">
            <v>3</v>
          </cell>
          <cell r="D2304" t="str">
            <v>P</v>
          </cell>
          <cell r="E2304">
            <v>3.5</v>
          </cell>
          <cell r="F2304">
            <v>37797</v>
          </cell>
          <cell r="G2304">
            <v>0.17899999999999999</v>
          </cell>
          <cell r="H2304">
            <v>0.19</v>
          </cell>
          <cell r="I2304" t="str">
            <v>6          0</v>
          </cell>
          <cell r="J2304">
            <v>0</v>
          </cell>
          <cell r="K2304">
            <v>0</v>
          </cell>
          <cell r="L2304">
            <v>2003</v>
          </cell>
          <cell r="M2304">
            <v>1.7842600520699772</v>
          </cell>
          <cell r="N2304" t="str">
            <v>NG73</v>
          </cell>
          <cell r="O2304">
            <v>38.49</v>
          </cell>
          <cell r="P2304">
            <v>2</v>
          </cell>
        </row>
        <row r="2305">
          <cell r="A2305" t="str">
            <v>ON</v>
          </cell>
          <cell r="B2305">
            <v>7</v>
          </cell>
          <cell r="C2305">
            <v>3</v>
          </cell>
          <cell r="D2305" t="str">
            <v>C</v>
          </cell>
          <cell r="E2305">
            <v>3.55</v>
          </cell>
          <cell r="F2305">
            <v>37797</v>
          </cell>
          <cell r="G2305">
            <v>0.71299999999999997</v>
          </cell>
          <cell r="H2305">
            <v>0.63</v>
          </cell>
          <cell r="I2305" t="str">
            <v>8          0</v>
          </cell>
          <cell r="J2305">
            <v>0</v>
          </cell>
          <cell r="K2305">
            <v>0</v>
          </cell>
          <cell r="L2305">
            <v>2003</v>
          </cell>
          <cell r="M2305" t="str">
            <v>No Trade</v>
          </cell>
          <cell r="N2305" t="str">
            <v>NG73</v>
          </cell>
          <cell r="O2305">
            <v>38.49</v>
          </cell>
          <cell r="P2305">
            <v>1</v>
          </cell>
        </row>
        <row r="2306">
          <cell r="A2306" t="str">
            <v>ON</v>
          </cell>
          <cell r="B2306">
            <v>7</v>
          </cell>
          <cell r="C2306">
            <v>3</v>
          </cell>
          <cell r="D2306" t="str">
            <v>P</v>
          </cell>
          <cell r="E2306">
            <v>3.55</v>
          </cell>
          <cell r="F2306">
            <v>37797</v>
          </cell>
          <cell r="G2306">
            <v>0.193</v>
          </cell>
          <cell r="H2306">
            <v>0.21</v>
          </cell>
          <cell r="I2306" t="str">
            <v>5          0</v>
          </cell>
          <cell r="J2306">
            <v>0</v>
          </cell>
          <cell r="K2306">
            <v>0</v>
          </cell>
          <cell r="L2306">
            <v>2003</v>
          </cell>
          <cell r="M2306">
            <v>1.7982892139639339</v>
          </cell>
          <cell r="N2306" t="str">
            <v>NG73</v>
          </cell>
          <cell r="O2306">
            <v>38.49</v>
          </cell>
          <cell r="P2306">
            <v>2</v>
          </cell>
        </row>
        <row r="2307">
          <cell r="A2307" t="str">
            <v>ON</v>
          </cell>
          <cell r="B2307">
            <v>7</v>
          </cell>
          <cell r="C2307">
            <v>3</v>
          </cell>
          <cell r="D2307" t="str">
            <v>C</v>
          </cell>
          <cell r="E2307">
            <v>3.6</v>
          </cell>
          <cell r="F2307">
            <v>37797</v>
          </cell>
          <cell r="G2307">
            <v>0.68200000000000005</v>
          </cell>
          <cell r="H2307">
            <v>0.6</v>
          </cell>
          <cell r="I2307" t="str">
            <v>9          0</v>
          </cell>
          <cell r="J2307">
            <v>0</v>
          </cell>
          <cell r="K2307">
            <v>0</v>
          </cell>
          <cell r="L2307">
            <v>2003</v>
          </cell>
          <cell r="M2307" t="str">
            <v>No Trade</v>
          </cell>
          <cell r="N2307" t="str">
            <v>NG73</v>
          </cell>
          <cell r="O2307">
            <v>38.49</v>
          </cell>
          <cell r="P2307">
            <v>1</v>
          </cell>
        </row>
        <row r="2308">
          <cell r="A2308" t="str">
            <v>ON</v>
          </cell>
          <cell r="B2308">
            <v>7</v>
          </cell>
          <cell r="C2308">
            <v>3</v>
          </cell>
          <cell r="D2308" t="str">
            <v>P</v>
          </cell>
          <cell r="E2308">
            <v>3.6</v>
          </cell>
          <cell r="F2308">
            <v>37797</v>
          </cell>
          <cell r="G2308">
            <v>0.21099999999999999</v>
          </cell>
          <cell r="H2308">
            <v>0.23</v>
          </cell>
          <cell r="I2308" t="str">
            <v>5          0</v>
          </cell>
          <cell r="J2308">
            <v>0</v>
          </cell>
          <cell r="K2308">
            <v>0</v>
          </cell>
          <cell r="L2308">
            <v>2003</v>
          </cell>
          <cell r="M2308">
            <v>1.8179683376920974</v>
          </cell>
          <cell r="N2308" t="str">
            <v>NG73</v>
          </cell>
          <cell r="O2308">
            <v>38.49</v>
          </cell>
          <cell r="P2308">
            <v>2</v>
          </cell>
        </row>
        <row r="2309">
          <cell r="A2309" t="str">
            <v>ON</v>
          </cell>
          <cell r="B2309">
            <v>7</v>
          </cell>
          <cell r="C2309">
            <v>3</v>
          </cell>
          <cell r="D2309" t="str">
            <v>P</v>
          </cell>
          <cell r="E2309">
            <v>3.65</v>
          </cell>
          <cell r="F2309">
            <v>37797</v>
          </cell>
          <cell r="G2309">
            <v>0.23100000000000001</v>
          </cell>
          <cell r="H2309">
            <v>0.25</v>
          </cell>
          <cell r="I2309" t="str">
            <v>7          0</v>
          </cell>
          <cell r="J2309">
            <v>0</v>
          </cell>
          <cell r="K2309">
            <v>0</v>
          </cell>
          <cell r="L2309">
            <v>2003</v>
          </cell>
          <cell r="M2309">
            <v>1.8392172974145546</v>
          </cell>
          <cell r="N2309" t="str">
            <v>NG73</v>
          </cell>
          <cell r="O2309">
            <v>38.49</v>
          </cell>
          <cell r="P2309">
            <v>2</v>
          </cell>
        </row>
        <row r="2310">
          <cell r="A2310" t="str">
            <v>ON</v>
          </cell>
          <cell r="B2310">
            <v>7</v>
          </cell>
          <cell r="C2310">
            <v>3</v>
          </cell>
          <cell r="D2310" t="str">
            <v>C</v>
          </cell>
          <cell r="E2310">
            <v>3.7</v>
          </cell>
          <cell r="F2310">
            <v>37797</v>
          </cell>
          <cell r="G2310">
            <v>0.626</v>
          </cell>
          <cell r="H2310">
            <v>0.55000000000000004</v>
          </cell>
          <cell r="I2310" t="str">
            <v>4          0</v>
          </cell>
          <cell r="J2310">
            <v>0</v>
          </cell>
          <cell r="K2310">
            <v>0</v>
          </cell>
          <cell r="L2310">
            <v>2003</v>
          </cell>
          <cell r="M2310" t="str">
            <v>No Trade</v>
          </cell>
          <cell r="N2310" t="str">
            <v>NG73</v>
          </cell>
          <cell r="O2310">
            <v>38.49</v>
          </cell>
          <cell r="P2310">
            <v>1</v>
          </cell>
        </row>
        <row r="2311">
          <cell r="A2311" t="str">
            <v>ON</v>
          </cell>
          <cell r="B2311">
            <v>7</v>
          </cell>
          <cell r="C2311">
            <v>3</v>
          </cell>
          <cell r="D2311" t="str">
            <v>P</v>
          </cell>
          <cell r="E2311">
            <v>3.7</v>
          </cell>
          <cell r="F2311">
            <v>37797</v>
          </cell>
          <cell r="G2311">
            <v>0.252</v>
          </cell>
          <cell r="H2311">
            <v>0.28000000000000003</v>
          </cell>
          <cell r="I2311" t="str">
            <v>0          0</v>
          </cell>
          <cell r="J2311">
            <v>0</v>
          </cell>
          <cell r="K2311">
            <v>0</v>
          </cell>
          <cell r="L2311">
            <v>2003</v>
          </cell>
          <cell r="M2311">
            <v>1.8602545940125099</v>
          </cell>
          <cell r="N2311" t="str">
            <v>NG73</v>
          </cell>
          <cell r="O2311">
            <v>38.49</v>
          </cell>
          <cell r="P2311">
            <v>2</v>
          </cell>
        </row>
        <row r="2312">
          <cell r="A2312" t="str">
            <v>ON</v>
          </cell>
          <cell r="B2312">
            <v>7</v>
          </cell>
          <cell r="C2312">
            <v>3</v>
          </cell>
          <cell r="D2312" t="str">
            <v>C</v>
          </cell>
          <cell r="E2312">
            <v>3.75</v>
          </cell>
          <cell r="F2312">
            <v>37797</v>
          </cell>
          <cell r="G2312">
            <v>0.59899999999999998</v>
          </cell>
          <cell r="H2312">
            <v>0.52</v>
          </cell>
          <cell r="I2312" t="str">
            <v>8          0</v>
          </cell>
          <cell r="J2312">
            <v>0</v>
          </cell>
          <cell r="K2312">
            <v>0</v>
          </cell>
          <cell r="L2312">
            <v>2003</v>
          </cell>
          <cell r="M2312" t="str">
            <v>No Trade</v>
          </cell>
          <cell r="N2312" t="str">
            <v>NG73</v>
          </cell>
          <cell r="O2312">
            <v>38.49</v>
          </cell>
          <cell r="P2312">
            <v>1</v>
          </cell>
        </row>
        <row r="2313">
          <cell r="A2313" t="str">
            <v>ON</v>
          </cell>
          <cell r="B2313">
            <v>7</v>
          </cell>
          <cell r="C2313">
            <v>3</v>
          </cell>
          <cell r="D2313" t="str">
            <v>P</v>
          </cell>
          <cell r="E2313">
            <v>3.75</v>
          </cell>
          <cell r="F2313">
            <v>37797</v>
          </cell>
          <cell r="G2313">
            <v>0.27400000000000002</v>
          </cell>
          <cell r="H2313">
            <v>0.3</v>
          </cell>
          <cell r="I2313" t="str">
            <v>3         50</v>
          </cell>
          <cell r="J2313">
            <v>0</v>
          </cell>
          <cell r="K2313">
            <v>0</v>
          </cell>
          <cell r="L2313">
            <v>2003</v>
          </cell>
          <cell r="M2313">
            <v>1.8810945948400499</v>
          </cell>
          <cell r="N2313" t="str">
            <v>NG73</v>
          </cell>
          <cell r="O2313">
            <v>38.49</v>
          </cell>
          <cell r="P2313">
            <v>2</v>
          </cell>
        </row>
        <row r="2314">
          <cell r="A2314" t="str">
            <v>ON</v>
          </cell>
          <cell r="B2314">
            <v>7</v>
          </cell>
          <cell r="C2314">
            <v>3</v>
          </cell>
          <cell r="D2314" t="str">
            <v>C</v>
          </cell>
          <cell r="E2314">
            <v>3.8</v>
          </cell>
          <cell r="F2314">
            <v>37797</v>
          </cell>
          <cell r="G2314">
            <v>0.57299999999999995</v>
          </cell>
          <cell r="H2314">
            <v>0.5</v>
          </cell>
          <cell r="I2314" t="str">
            <v>4          0</v>
          </cell>
          <cell r="J2314">
            <v>0</v>
          </cell>
          <cell r="K2314">
            <v>0</v>
          </cell>
          <cell r="L2314">
            <v>2003</v>
          </cell>
          <cell r="M2314" t="str">
            <v>No Trade</v>
          </cell>
          <cell r="N2314" t="str">
            <v>NG73</v>
          </cell>
          <cell r="O2314">
            <v>38.49</v>
          </cell>
          <cell r="P2314">
            <v>1</v>
          </cell>
        </row>
        <row r="2315">
          <cell r="A2315" t="str">
            <v>ON</v>
          </cell>
          <cell r="B2315">
            <v>7</v>
          </cell>
          <cell r="C2315">
            <v>3</v>
          </cell>
          <cell r="D2315" t="str">
            <v>P</v>
          </cell>
          <cell r="E2315">
            <v>3.8</v>
          </cell>
          <cell r="F2315">
            <v>37797</v>
          </cell>
          <cell r="G2315">
            <v>0.29699999999999999</v>
          </cell>
          <cell r="H2315">
            <v>0.32</v>
          </cell>
          <cell r="I2315" t="str">
            <v>8          0</v>
          </cell>
          <cell r="J2315">
            <v>0</v>
          </cell>
          <cell r="K2315">
            <v>0</v>
          </cell>
          <cell r="L2315">
            <v>2003</v>
          </cell>
          <cell r="M2315">
            <v>1.9017519926663626</v>
          </cell>
          <cell r="N2315" t="str">
            <v>NG73</v>
          </cell>
          <cell r="O2315">
            <v>38.49</v>
          </cell>
          <cell r="P2315">
            <v>2</v>
          </cell>
        </row>
        <row r="2316">
          <cell r="A2316" t="str">
            <v>ON</v>
          </cell>
          <cell r="B2316">
            <v>7</v>
          </cell>
          <cell r="C2316">
            <v>3</v>
          </cell>
          <cell r="D2316" t="str">
            <v>C</v>
          </cell>
          <cell r="E2316">
            <v>3.85</v>
          </cell>
          <cell r="F2316">
            <v>37797</v>
          </cell>
          <cell r="G2316">
            <v>0.54800000000000004</v>
          </cell>
          <cell r="H2316">
            <v>0.48</v>
          </cell>
          <cell r="I2316" t="str">
            <v>0          0</v>
          </cell>
          <cell r="J2316">
            <v>0</v>
          </cell>
          <cell r="K2316">
            <v>0</v>
          </cell>
          <cell r="L2316">
            <v>2003</v>
          </cell>
          <cell r="M2316" t="str">
            <v>No Trade</v>
          </cell>
          <cell r="N2316" t="str">
            <v>NG73</v>
          </cell>
          <cell r="O2316">
            <v>38.49</v>
          </cell>
          <cell r="P2316">
            <v>1</v>
          </cell>
        </row>
        <row r="2317">
          <cell r="A2317" t="str">
            <v>ON</v>
          </cell>
          <cell r="B2317">
            <v>7</v>
          </cell>
          <cell r="C2317">
            <v>3</v>
          </cell>
          <cell r="D2317" t="str">
            <v>P</v>
          </cell>
          <cell r="E2317">
            <v>3.85</v>
          </cell>
          <cell r="F2317">
            <v>37797</v>
          </cell>
          <cell r="G2317">
            <v>0.32</v>
          </cell>
          <cell r="H2317">
            <v>0.35</v>
          </cell>
          <cell r="I2317" t="str">
            <v>3          0</v>
          </cell>
          <cell r="J2317">
            <v>0</v>
          </cell>
          <cell r="K2317">
            <v>0</v>
          </cell>
          <cell r="L2317">
            <v>2003</v>
          </cell>
          <cell r="M2317">
            <v>1.9209147938147764</v>
          </cell>
          <cell r="N2317" t="str">
            <v>NG73</v>
          </cell>
          <cell r="O2317">
            <v>38.49</v>
          </cell>
          <cell r="P2317">
            <v>2</v>
          </cell>
        </row>
        <row r="2318">
          <cell r="A2318" t="str">
            <v>ON</v>
          </cell>
          <cell r="B2318">
            <v>7</v>
          </cell>
          <cell r="C2318">
            <v>3</v>
          </cell>
          <cell r="D2318" t="str">
            <v>C</v>
          </cell>
          <cell r="E2318">
            <v>3.9</v>
          </cell>
          <cell r="F2318">
            <v>37797</v>
          </cell>
          <cell r="G2318">
            <v>0.52400000000000002</v>
          </cell>
          <cell r="H2318">
            <v>0.45</v>
          </cell>
          <cell r="I2318" t="str">
            <v>7          0</v>
          </cell>
          <cell r="J2318">
            <v>0</v>
          </cell>
          <cell r="K2318">
            <v>0</v>
          </cell>
          <cell r="L2318">
            <v>2003</v>
          </cell>
          <cell r="M2318" t="str">
            <v>No Trade</v>
          </cell>
          <cell r="N2318" t="str">
            <v>NG73</v>
          </cell>
          <cell r="O2318">
            <v>38.49</v>
          </cell>
          <cell r="P2318">
            <v>1</v>
          </cell>
        </row>
        <row r="2319">
          <cell r="A2319" t="str">
            <v>ON</v>
          </cell>
          <cell r="B2319">
            <v>7</v>
          </cell>
          <cell r="C2319">
            <v>3</v>
          </cell>
          <cell r="D2319" t="str">
            <v>P</v>
          </cell>
          <cell r="E2319">
            <v>3.9</v>
          </cell>
          <cell r="F2319">
            <v>37797</v>
          </cell>
          <cell r="G2319">
            <v>0.34499999999999997</v>
          </cell>
          <cell r="H2319">
            <v>0.38</v>
          </cell>
          <cell r="I2319" t="str">
            <v>0          0</v>
          </cell>
          <cell r="J2319">
            <v>0</v>
          </cell>
          <cell r="K2319">
            <v>0</v>
          </cell>
          <cell r="L2319">
            <v>2003</v>
          </cell>
          <cell r="M2319">
            <v>1.9413061956822313</v>
          </cell>
          <cell r="N2319" t="str">
            <v>NG73</v>
          </cell>
          <cell r="O2319">
            <v>38.49</v>
          </cell>
          <cell r="P2319">
            <v>2</v>
          </cell>
        </row>
        <row r="2320">
          <cell r="A2320" t="str">
            <v>ON</v>
          </cell>
          <cell r="B2320">
            <v>7</v>
          </cell>
          <cell r="C2320">
            <v>3</v>
          </cell>
          <cell r="D2320" t="str">
            <v>C</v>
          </cell>
          <cell r="E2320">
            <v>3.95</v>
          </cell>
          <cell r="F2320">
            <v>37797</v>
          </cell>
          <cell r="G2320">
            <v>0.501</v>
          </cell>
          <cell r="H2320">
            <v>0.43</v>
          </cell>
          <cell r="I2320" t="str">
            <v>5          0</v>
          </cell>
          <cell r="J2320">
            <v>0</v>
          </cell>
          <cell r="K2320">
            <v>0</v>
          </cell>
          <cell r="L2320">
            <v>2003</v>
          </cell>
          <cell r="M2320" t="str">
            <v>No Trade</v>
          </cell>
          <cell r="N2320" t="str">
            <v>NG73</v>
          </cell>
          <cell r="O2320">
            <v>38.49</v>
          </cell>
          <cell r="P2320">
            <v>1</v>
          </cell>
        </row>
        <row r="2321">
          <cell r="A2321" t="str">
            <v>ON</v>
          </cell>
          <cell r="B2321">
            <v>7</v>
          </cell>
          <cell r="C2321">
            <v>3</v>
          </cell>
          <cell r="D2321" t="str">
            <v>P</v>
          </cell>
          <cell r="E2321">
            <v>3.95</v>
          </cell>
          <cell r="F2321">
            <v>37797</v>
          </cell>
          <cell r="G2321">
            <v>0.371</v>
          </cell>
          <cell r="H2321">
            <v>0.4</v>
          </cell>
          <cell r="I2321" t="str">
            <v>8          0</v>
          </cell>
          <cell r="J2321">
            <v>0</v>
          </cell>
          <cell r="K2321">
            <v>0</v>
          </cell>
          <cell r="L2321">
            <v>2003</v>
          </cell>
          <cell r="M2321">
            <v>1.9615537216356709</v>
          </cell>
          <cell r="N2321" t="str">
            <v>NG73</v>
          </cell>
          <cell r="O2321">
            <v>38.49</v>
          </cell>
          <cell r="P2321">
            <v>2</v>
          </cell>
        </row>
        <row r="2322">
          <cell r="A2322" t="str">
            <v>ON</v>
          </cell>
          <cell r="B2322">
            <v>7</v>
          </cell>
          <cell r="C2322">
            <v>3</v>
          </cell>
          <cell r="D2322" t="str">
            <v>C</v>
          </cell>
          <cell r="E2322">
            <v>4</v>
          </cell>
          <cell r="F2322">
            <v>37797</v>
          </cell>
          <cell r="G2322">
            <v>0.47799999999999998</v>
          </cell>
          <cell r="H2322">
            <v>0.41</v>
          </cell>
          <cell r="I2322" t="str">
            <v>3          0</v>
          </cell>
          <cell r="J2322">
            <v>0</v>
          </cell>
          <cell r="K2322">
            <v>0</v>
          </cell>
          <cell r="L2322">
            <v>2003</v>
          </cell>
          <cell r="M2322" t="str">
            <v>No Trade</v>
          </cell>
          <cell r="N2322" t="str">
            <v>NG73</v>
          </cell>
          <cell r="O2322">
            <v>38.49</v>
          </cell>
          <cell r="P2322">
            <v>1</v>
          </cell>
        </row>
        <row r="2323">
          <cell r="A2323" t="str">
            <v>ON</v>
          </cell>
          <cell r="B2323">
            <v>7</v>
          </cell>
          <cell r="C2323">
            <v>3</v>
          </cell>
          <cell r="D2323" t="str">
            <v>P</v>
          </cell>
          <cell r="E2323">
            <v>4</v>
          </cell>
          <cell r="F2323">
            <v>37797</v>
          </cell>
          <cell r="G2323">
            <v>0.39800000000000002</v>
          </cell>
          <cell r="H2323">
            <v>0.43</v>
          </cell>
          <cell r="I2323" t="str">
            <v>6        100</v>
          </cell>
          <cell r="J2323">
            <v>0.40200000000000002</v>
          </cell>
          <cell r="K2323">
            <v>0.39500000000000002</v>
          </cell>
          <cell r="L2323">
            <v>2003</v>
          </cell>
          <cell r="M2323">
            <v>1.98167169074837</v>
          </cell>
          <cell r="N2323" t="str">
            <v>NG73</v>
          </cell>
          <cell r="O2323">
            <v>38.49</v>
          </cell>
          <cell r="P2323">
            <v>2</v>
          </cell>
        </row>
        <row r="2324">
          <cell r="A2324" t="str">
            <v>ON</v>
          </cell>
          <cell r="B2324">
            <v>7</v>
          </cell>
          <cell r="C2324">
            <v>3</v>
          </cell>
          <cell r="D2324" t="str">
            <v>C</v>
          </cell>
          <cell r="E2324">
            <v>4.05</v>
          </cell>
          <cell r="F2324">
            <v>37797</v>
          </cell>
          <cell r="G2324">
            <v>0.45500000000000002</v>
          </cell>
          <cell r="H2324">
            <v>0.39</v>
          </cell>
          <cell r="I2324" t="str">
            <v>4          0</v>
          </cell>
          <cell r="J2324">
            <v>0</v>
          </cell>
          <cell r="K2324">
            <v>0</v>
          </cell>
          <cell r="L2324">
            <v>2003</v>
          </cell>
          <cell r="M2324" t="str">
            <v>No Trade</v>
          </cell>
          <cell r="N2324" t="str">
            <v>NG73</v>
          </cell>
          <cell r="O2324">
            <v>38.49</v>
          </cell>
          <cell r="P2324">
            <v>1</v>
          </cell>
        </row>
        <row r="2325">
          <cell r="A2325" t="str">
            <v>ON</v>
          </cell>
          <cell r="B2325">
            <v>7</v>
          </cell>
          <cell r="C2325">
            <v>3</v>
          </cell>
          <cell r="D2325" t="str">
            <v>P</v>
          </cell>
          <cell r="E2325">
            <v>4.05</v>
          </cell>
          <cell r="F2325">
            <v>37797</v>
          </cell>
          <cell r="G2325">
            <v>0.42499999999999999</v>
          </cell>
          <cell r="H2325">
            <v>0.46</v>
          </cell>
          <cell r="I2325" t="str">
            <v>7          0</v>
          </cell>
          <cell r="J2325">
            <v>0</v>
          </cell>
          <cell r="K2325">
            <v>0</v>
          </cell>
          <cell r="L2325">
            <v>2003</v>
          </cell>
          <cell r="M2325">
            <v>2.0005409823872369</v>
          </cell>
          <cell r="N2325" t="str">
            <v>NG73</v>
          </cell>
          <cell r="O2325">
            <v>38.49</v>
          </cell>
          <cell r="P2325">
            <v>2</v>
          </cell>
        </row>
        <row r="2326">
          <cell r="A2326" t="str">
            <v>ON</v>
          </cell>
          <cell r="B2326">
            <v>7</v>
          </cell>
          <cell r="C2326">
            <v>3</v>
          </cell>
          <cell r="D2326" t="str">
            <v>C</v>
          </cell>
          <cell r="E2326">
            <v>4.0999999999999996</v>
          </cell>
          <cell r="F2326">
            <v>37797</v>
          </cell>
          <cell r="G2326">
            <v>0.434</v>
          </cell>
          <cell r="H2326">
            <v>0.37</v>
          </cell>
          <cell r="I2326" t="str">
            <v>5          0</v>
          </cell>
          <cell r="J2326">
            <v>0</v>
          </cell>
          <cell r="K2326">
            <v>0</v>
          </cell>
          <cell r="L2326">
            <v>2003</v>
          </cell>
          <cell r="M2326" t="str">
            <v>No Trade</v>
          </cell>
          <cell r="N2326" t="str">
            <v>NG73</v>
          </cell>
          <cell r="O2326">
            <v>38.49</v>
          </cell>
          <cell r="P2326">
            <v>1</v>
          </cell>
        </row>
        <row r="2327">
          <cell r="A2327" t="str">
            <v>ON</v>
          </cell>
          <cell r="B2327">
            <v>7</v>
          </cell>
          <cell r="C2327">
            <v>3</v>
          </cell>
          <cell r="D2327" t="str">
            <v>P</v>
          </cell>
          <cell r="E2327">
            <v>4.0999999999999996</v>
          </cell>
          <cell r="F2327">
            <v>37797</v>
          </cell>
          <cell r="G2327">
            <v>0.45400000000000001</v>
          </cell>
          <cell r="H2327">
            <v>0.49</v>
          </cell>
          <cell r="I2327" t="str">
            <v>8          0</v>
          </cell>
          <cell r="J2327">
            <v>0</v>
          </cell>
          <cell r="K2327">
            <v>0</v>
          </cell>
          <cell r="L2327">
            <v>2003</v>
          </cell>
          <cell r="M2327">
            <v>2.0204801643615697</v>
          </cell>
          <cell r="N2327" t="str">
            <v>NG73</v>
          </cell>
          <cell r="O2327">
            <v>38.49</v>
          </cell>
          <cell r="P2327">
            <v>2</v>
          </cell>
        </row>
        <row r="2328">
          <cell r="A2328" t="str">
            <v>ON</v>
          </cell>
          <cell r="B2328">
            <v>7</v>
          </cell>
          <cell r="C2328">
            <v>3</v>
          </cell>
          <cell r="D2328" t="str">
            <v>C</v>
          </cell>
          <cell r="E2328">
            <v>4.25</v>
          </cell>
          <cell r="F2328">
            <v>37797</v>
          </cell>
          <cell r="G2328">
            <v>0.377</v>
          </cell>
          <cell r="H2328">
            <v>0.32</v>
          </cell>
          <cell r="I2328" t="str">
            <v>3          0</v>
          </cell>
          <cell r="J2328">
            <v>0</v>
          </cell>
          <cell r="K2328">
            <v>0</v>
          </cell>
          <cell r="L2328">
            <v>2003</v>
          </cell>
          <cell r="M2328" t="str">
            <v>No Trade</v>
          </cell>
          <cell r="N2328" t="str">
            <v>NG73</v>
          </cell>
          <cell r="O2328">
            <v>38.49</v>
          </cell>
          <cell r="P2328">
            <v>1</v>
          </cell>
        </row>
        <row r="2329">
          <cell r="A2329" t="str">
            <v>ON</v>
          </cell>
          <cell r="B2329">
            <v>7</v>
          </cell>
          <cell r="C2329">
            <v>3</v>
          </cell>
          <cell r="D2329" t="str">
            <v>C</v>
          </cell>
          <cell r="E2329">
            <v>4.4000000000000004</v>
          </cell>
          <cell r="F2329">
            <v>37797</v>
          </cell>
          <cell r="G2329">
            <v>0.32700000000000001</v>
          </cell>
          <cell r="H2329">
            <v>0.27</v>
          </cell>
          <cell r="I2329" t="str">
            <v>8          0</v>
          </cell>
          <cell r="J2329">
            <v>0</v>
          </cell>
          <cell r="K2329">
            <v>0</v>
          </cell>
          <cell r="L2329">
            <v>2003</v>
          </cell>
          <cell r="M2329" t="str">
            <v>No Trade</v>
          </cell>
          <cell r="N2329" t="str">
            <v>NG73</v>
          </cell>
          <cell r="O2329">
            <v>38.49</v>
          </cell>
          <cell r="P2329">
            <v>1</v>
          </cell>
        </row>
        <row r="2330">
          <cell r="A2330" t="str">
            <v>ON</v>
          </cell>
          <cell r="B2330">
            <v>7</v>
          </cell>
          <cell r="C2330">
            <v>3</v>
          </cell>
          <cell r="D2330" t="str">
            <v>C</v>
          </cell>
          <cell r="E2330">
            <v>4.45</v>
          </cell>
          <cell r="F2330">
            <v>37797</v>
          </cell>
          <cell r="G2330">
            <v>0.312</v>
          </cell>
          <cell r="H2330">
            <v>0.26</v>
          </cell>
          <cell r="I2330" t="str">
            <v>5          0</v>
          </cell>
          <cell r="J2330">
            <v>0</v>
          </cell>
          <cell r="K2330">
            <v>0</v>
          </cell>
          <cell r="L2330">
            <v>2003</v>
          </cell>
          <cell r="M2330" t="str">
            <v>No Trade</v>
          </cell>
          <cell r="N2330" t="str">
            <v>NG73</v>
          </cell>
          <cell r="O2330">
            <v>38.49</v>
          </cell>
          <cell r="P2330">
            <v>1</v>
          </cell>
        </row>
        <row r="2331">
          <cell r="A2331" t="str">
            <v>ON</v>
          </cell>
          <cell r="B2331">
            <v>7</v>
          </cell>
          <cell r="C2331">
            <v>3</v>
          </cell>
          <cell r="D2331" t="str">
            <v>C</v>
          </cell>
          <cell r="E2331">
            <v>4.5</v>
          </cell>
          <cell r="F2331">
            <v>37797</v>
          </cell>
          <cell r="G2331">
            <v>0.29799999999999999</v>
          </cell>
          <cell r="H2331">
            <v>0.25</v>
          </cell>
          <cell r="I2331" t="str">
            <v>2          0</v>
          </cell>
          <cell r="J2331">
            <v>0</v>
          </cell>
          <cell r="K2331">
            <v>0</v>
          </cell>
          <cell r="L2331">
            <v>2003</v>
          </cell>
          <cell r="M2331" t="str">
            <v>No Trade</v>
          </cell>
          <cell r="N2331" t="str">
            <v>NG73</v>
          </cell>
          <cell r="O2331">
            <v>38.49</v>
          </cell>
          <cell r="P2331">
            <v>1</v>
          </cell>
        </row>
        <row r="2332">
          <cell r="A2332" t="str">
            <v>ON</v>
          </cell>
          <cell r="B2332">
            <v>7</v>
          </cell>
          <cell r="C2332">
            <v>3</v>
          </cell>
          <cell r="D2332" t="str">
            <v>C</v>
          </cell>
          <cell r="E2332">
            <v>4.55</v>
          </cell>
          <cell r="F2332">
            <v>37797</v>
          </cell>
          <cell r="G2332">
            <v>0.28399999999999997</v>
          </cell>
          <cell r="H2332">
            <v>0.24</v>
          </cell>
          <cell r="I2332" t="str">
            <v>0          0</v>
          </cell>
          <cell r="J2332">
            <v>0</v>
          </cell>
          <cell r="K2332">
            <v>0</v>
          </cell>
          <cell r="L2332">
            <v>2003</v>
          </cell>
          <cell r="M2332" t="str">
            <v>No Trade</v>
          </cell>
          <cell r="N2332" t="str">
            <v>NG73</v>
          </cell>
          <cell r="O2332">
            <v>38.49</v>
          </cell>
          <cell r="P2332">
            <v>1</v>
          </cell>
        </row>
        <row r="2333">
          <cell r="A2333" t="str">
            <v>ON</v>
          </cell>
          <cell r="B2333">
            <v>7</v>
          </cell>
          <cell r="C2333">
            <v>3</v>
          </cell>
          <cell r="D2333" t="str">
            <v>C</v>
          </cell>
          <cell r="E2333">
            <v>4.75</v>
          </cell>
          <cell r="F2333">
            <v>37797</v>
          </cell>
          <cell r="G2333">
            <v>0.23499999999999999</v>
          </cell>
          <cell r="H2333">
            <v>0.19</v>
          </cell>
          <cell r="I2333" t="str">
            <v>7          0</v>
          </cell>
          <cell r="J2333">
            <v>0</v>
          </cell>
          <cell r="K2333">
            <v>0</v>
          </cell>
          <cell r="L2333">
            <v>2003</v>
          </cell>
          <cell r="M2333" t="str">
            <v>No Trade</v>
          </cell>
          <cell r="N2333" t="str">
            <v>NG73</v>
          </cell>
          <cell r="O2333">
            <v>38.49</v>
          </cell>
          <cell r="P2333">
            <v>1</v>
          </cell>
        </row>
        <row r="2334">
          <cell r="A2334" t="str">
            <v>ON</v>
          </cell>
          <cell r="B2334">
            <v>7</v>
          </cell>
          <cell r="C2334">
            <v>3</v>
          </cell>
          <cell r="D2334" t="str">
            <v>C</v>
          </cell>
          <cell r="E2334">
            <v>4.8499999999999996</v>
          </cell>
          <cell r="F2334">
            <v>37797</v>
          </cell>
          <cell r="G2334">
            <v>0.214</v>
          </cell>
          <cell r="H2334">
            <v>0.17</v>
          </cell>
          <cell r="I2334" t="str">
            <v>8          0</v>
          </cell>
          <cell r="J2334">
            <v>0</v>
          </cell>
          <cell r="K2334">
            <v>0</v>
          </cell>
          <cell r="L2334">
            <v>2003</v>
          </cell>
          <cell r="M2334" t="str">
            <v>No Trade</v>
          </cell>
          <cell r="N2334" t="str">
            <v>NG73</v>
          </cell>
          <cell r="O2334">
            <v>38.49</v>
          </cell>
          <cell r="P2334">
            <v>1</v>
          </cell>
        </row>
        <row r="2335">
          <cell r="A2335" t="str">
            <v>ON</v>
          </cell>
          <cell r="B2335">
            <v>7</v>
          </cell>
          <cell r="C2335">
            <v>3</v>
          </cell>
          <cell r="D2335" t="str">
            <v>C</v>
          </cell>
          <cell r="E2335">
            <v>4.95</v>
          </cell>
          <cell r="F2335">
            <v>37797</v>
          </cell>
          <cell r="G2335">
            <v>0.19500000000000001</v>
          </cell>
          <cell r="H2335">
            <v>0.16</v>
          </cell>
          <cell r="I2335" t="str">
            <v>2          0</v>
          </cell>
          <cell r="J2335">
            <v>0</v>
          </cell>
          <cell r="K2335">
            <v>0</v>
          </cell>
          <cell r="L2335">
            <v>2003</v>
          </cell>
          <cell r="M2335" t="str">
            <v>No Trade</v>
          </cell>
          <cell r="N2335" t="str">
            <v>NG73</v>
          </cell>
          <cell r="O2335">
            <v>38.49</v>
          </cell>
          <cell r="P2335">
            <v>1</v>
          </cell>
        </row>
        <row r="2336">
          <cell r="A2336" t="str">
            <v>ON</v>
          </cell>
          <cell r="B2336">
            <v>7</v>
          </cell>
          <cell r="C2336">
            <v>3</v>
          </cell>
          <cell r="D2336" t="str">
            <v>C</v>
          </cell>
          <cell r="E2336">
            <v>5</v>
          </cell>
          <cell r="F2336">
            <v>37797</v>
          </cell>
          <cell r="G2336">
            <v>0.186</v>
          </cell>
          <cell r="H2336">
            <v>0.15</v>
          </cell>
          <cell r="I2336" t="str">
            <v>4          4</v>
          </cell>
          <cell r="J2336">
            <v>0.17</v>
          </cell>
          <cell r="K2336">
            <v>0.17</v>
          </cell>
          <cell r="L2336">
            <v>2003</v>
          </cell>
          <cell r="M2336" t="str">
            <v>No Trade</v>
          </cell>
          <cell r="N2336" t="str">
            <v>NG73</v>
          </cell>
          <cell r="O2336">
            <v>38.49</v>
          </cell>
          <cell r="P2336">
            <v>1</v>
          </cell>
        </row>
        <row r="2337">
          <cell r="A2337" t="str">
            <v>ON</v>
          </cell>
          <cell r="B2337">
            <v>7</v>
          </cell>
          <cell r="C2337">
            <v>3</v>
          </cell>
          <cell r="D2337" t="str">
            <v>P</v>
          </cell>
          <cell r="E2337">
            <v>5</v>
          </cell>
          <cell r="F2337">
            <v>37797</v>
          </cell>
          <cell r="G2337">
            <v>0</v>
          </cell>
          <cell r="H2337">
            <v>0</v>
          </cell>
          <cell r="I2337" t="str">
            <v>0          0</v>
          </cell>
          <cell r="J2337">
            <v>0</v>
          </cell>
          <cell r="K2337">
            <v>0</v>
          </cell>
          <cell r="L2337">
            <v>2003</v>
          </cell>
          <cell r="M2337" t="str">
            <v>No Trade</v>
          </cell>
          <cell r="N2337" t="str">
            <v/>
          </cell>
          <cell r="O2337" t="str">
            <v/>
          </cell>
          <cell r="P2337" t="str">
            <v/>
          </cell>
        </row>
        <row r="2338">
          <cell r="A2338" t="str">
            <v>ON</v>
          </cell>
          <cell r="B2338">
            <v>7</v>
          </cell>
          <cell r="C2338">
            <v>3</v>
          </cell>
          <cell r="D2338" t="str">
            <v>C</v>
          </cell>
          <cell r="E2338">
            <v>5.05</v>
          </cell>
          <cell r="F2338">
            <v>37797</v>
          </cell>
          <cell r="G2338">
            <v>0.17799999999999999</v>
          </cell>
          <cell r="H2338">
            <v>0.14000000000000001</v>
          </cell>
          <cell r="I2338" t="str">
            <v>7          0</v>
          </cell>
          <cell r="J2338">
            <v>0</v>
          </cell>
          <cell r="K2338">
            <v>0</v>
          </cell>
          <cell r="L2338">
            <v>2003</v>
          </cell>
          <cell r="M2338" t="str">
            <v>No Trade</v>
          </cell>
          <cell r="N2338" t="str">
            <v>NG73</v>
          </cell>
          <cell r="O2338">
            <v>38.49</v>
          </cell>
          <cell r="P2338">
            <v>1</v>
          </cell>
        </row>
        <row r="2339">
          <cell r="A2339" t="str">
            <v>ON</v>
          </cell>
          <cell r="B2339">
            <v>7</v>
          </cell>
          <cell r="C2339">
            <v>3</v>
          </cell>
          <cell r="D2339" t="str">
            <v>C</v>
          </cell>
          <cell r="E2339">
            <v>5.35</v>
          </cell>
          <cell r="F2339">
            <v>37797</v>
          </cell>
          <cell r="G2339">
            <v>0.13500000000000001</v>
          </cell>
          <cell r="H2339">
            <v>0.11</v>
          </cell>
          <cell r="I2339" t="str">
            <v>0          0</v>
          </cell>
          <cell r="J2339">
            <v>0</v>
          </cell>
          <cell r="K2339">
            <v>0</v>
          </cell>
          <cell r="L2339">
            <v>2003</v>
          </cell>
          <cell r="M2339" t="str">
            <v>No Trade</v>
          </cell>
          <cell r="N2339" t="str">
            <v>NG73</v>
          </cell>
          <cell r="O2339">
            <v>38.49</v>
          </cell>
          <cell r="P2339">
            <v>1</v>
          </cell>
        </row>
        <row r="2340">
          <cell r="A2340" t="str">
            <v>ON</v>
          </cell>
          <cell r="B2340">
            <v>7</v>
          </cell>
          <cell r="C2340">
            <v>3</v>
          </cell>
          <cell r="D2340" t="str">
            <v>C</v>
          </cell>
          <cell r="E2340">
            <v>5.5</v>
          </cell>
          <cell r="F2340">
            <v>37797</v>
          </cell>
          <cell r="G2340">
            <v>0.11799999999999999</v>
          </cell>
          <cell r="H2340">
            <v>0.09</v>
          </cell>
          <cell r="I2340" t="str">
            <v>6          0</v>
          </cell>
          <cell r="J2340">
            <v>0</v>
          </cell>
          <cell r="K2340">
            <v>0</v>
          </cell>
          <cell r="L2340">
            <v>2003</v>
          </cell>
          <cell r="M2340" t="str">
            <v>No Trade</v>
          </cell>
          <cell r="N2340" t="str">
            <v>NG73</v>
          </cell>
          <cell r="O2340">
            <v>38.49</v>
          </cell>
          <cell r="P2340">
            <v>1</v>
          </cell>
        </row>
        <row r="2341">
          <cell r="A2341" t="str">
            <v>ON</v>
          </cell>
          <cell r="B2341">
            <v>7</v>
          </cell>
          <cell r="C2341">
            <v>3</v>
          </cell>
          <cell r="D2341" t="str">
            <v>C</v>
          </cell>
          <cell r="E2341">
            <v>5.55</v>
          </cell>
          <cell r="F2341">
            <v>37797</v>
          </cell>
          <cell r="G2341">
            <v>0.113</v>
          </cell>
          <cell r="H2341">
            <v>0.09</v>
          </cell>
          <cell r="I2341" t="str">
            <v>1          0</v>
          </cell>
          <cell r="J2341">
            <v>0</v>
          </cell>
          <cell r="K2341">
            <v>0</v>
          </cell>
          <cell r="L2341">
            <v>2003</v>
          </cell>
          <cell r="M2341" t="str">
            <v>No Trade</v>
          </cell>
          <cell r="N2341" t="str">
            <v>NG73</v>
          </cell>
          <cell r="O2341">
            <v>38.49</v>
          </cell>
          <cell r="P2341">
            <v>1</v>
          </cell>
        </row>
        <row r="2342">
          <cell r="A2342" t="str">
            <v>ON</v>
          </cell>
          <cell r="B2342">
            <v>7</v>
          </cell>
          <cell r="C2342">
            <v>3</v>
          </cell>
          <cell r="D2342" t="str">
            <v>P</v>
          </cell>
          <cell r="E2342">
            <v>5.55</v>
          </cell>
          <cell r="F2342">
            <v>37797</v>
          </cell>
          <cell r="G2342">
            <v>0</v>
          </cell>
          <cell r="H2342">
            <v>0</v>
          </cell>
          <cell r="I2342" t="str">
            <v>0          0</v>
          </cell>
          <cell r="J2342">
            <v>0</v>
          </cell>
          <cell r="K2342">
            <v>0</v>
          </cell>
          <cell r="L2342">
            <v>2003</v>
          </cell>
          <cell r="M2342" t="str">
            <v>No Trade</v>
          </cell>
          <cell r="N2342" t="str">
            <v/>
          </cell>
          <cell r="O2342" t="str">
            <v/>
          </cell>
          <cell r="P2342" t="str">
            <v/>
          </cell>
        </row>
        <row r="2343">
          <cell r="A2343" t="str">
            <v>ON</v>
          </cell>
          <cell r="B2343">
            <v>7</v>
          </cell>
          <cell r="C2343">
            <v>3</v>
          </cell>
          <cell r="D2343" t="str">
            <v>C</v>
          </cell>
          <cell r="E2343">
            <v>6</v>
          </cell>
          <cell r="F2343">
            <v>37797</v>
          </cell>
          <cell r="G2343">
            <v>7.6999999999999999E-2</v>
          </cell>
          <cell r="H2343">
            <v>0.06</v>
          </cell>
          <cell r="I2343" t="str">
            <v>1          0</v>
          </cell>
          <cell r="J2343">
            <v>0</v>
          </cell>
          <cell r="K2343">
            <v>0</v>
          </cell>
          <cell r="L2343">
            <v>2003</v>
          </cell>
          <cell r="M2343" t="str">
            <v>No Trade</v>
          </cell>
          <cell r="N2343" t="str">
            <v>NG73</v>
          </cell>
          <cell r="O2343">
            <v>38.49</v>
          </cell>
          <cell r="P2343">
            <v>1</v>
          </cell>
        </row>
        <row r="2344">
          <cell r="A2344" t="str">
            <v>ON</v>
          </cell>
          <cell r="B2344">
            <v>7</v>
          </cell>
          <cell r="C2344">
            <v>3</v>
          </cell>
          <cell r="D2344" t="str">
            <v>C</v>
          </cell>
          <cell r="E2344">
            <v>7</v>
          </cell>
          <cell r="F2344">
            <v>37797</v>
          </cell>
          <cell r="G2344">
            <v>3.5999999999999997E-2</v>
          </cell>
          <cell r="H2344">
            <v>0.02</v>
          </cell>
          <cell r="I2344" t="str">
            <v>8        150</v>
          </cell>
          <cell r="J2344">
            <v>3.3000000000000002E-2</v>
          </cell>
          <cell r="K2344">
            <v>3.3000000000000002E-2</v>
          </cell>
          <cell r="L2344">
            <v>2003</v>
          </cell>
          <cell r="M2344" t="str">
            <v>No Trade</v>
          </cell>
          <cell r="N2344" t="str">
            <v>NG73</v>
          </cell>
          <cell r="O2344">
            <v>38.49</v>
          </cell>
          <cell r="P2344">
            <v>1</v>
          </cell>
        </row>
        <row r="2345">
          <cell r="A2345" t="str">
            <v>ON</v>
          </cell>
          <cell r="B2345">
            <v>7</v>
          </cell>
          <cell r="C2345">
            <v>3</v>
          </cell>
          <cell r="D2345" t="str">
            <v>C</v>
          </cell>
          <cell r="E2345">
            <v>8</v>
          </cell>
          <cell r="F2345">
            <v>37797</v>
          </cell>
          <cell r="G2345">
            <v>1.9E-2</v>
          </cell>
          <cell r="H2345">
            <v>0.01</v>
          </cell>
          <cell r="I2345" t="str">
            <v>4          0</v>
          </cell>
          <cell r="J2345">
            <v>0</v>
          </cell>
          <cell r="K2345">
            <v>0</v>
          </cell>
          <cell r="L2345">
            <v>2003</v>
          </cell>
          <cell r="M2345" t="str">
            <v>No Trade</v>
          </cell>
          <cell r="N2345" t="str">
            <v>NG73</v>
          </cell>
          <cell r="O2345">
            <v>38.49</v>
          </cell>
          <cell r="P2345">
            <v>1</v>
          </cell>
        </row>
        <row r="2346">
          <cell r="A2346" t="str">
            <v>ON</v>
          </cell>
          <cell r="B2346">
            <v>7</v>
          </cell>
          <cell r="C2346">
            <v>3</v>
          </cell>
          <cell r="D2346" t="str">
            <v>C</v>
          </cell>
          <cell r="E2346">
            <v>10</v>
          </cell>
          <cell r="F2346">
            <v>37797</v>
          </cell>
          <cell r="G2346">
            <v>8.0000000000000002E-3</v>
          </cell>
          <cell r="H2346">
            <v>0</v>
          </cell>
          <cell r="I2346" t="str">
            <v>6          0</v>
          </cell>
          <cell r="J2346">
            <v>0</v>
          </cell>
          <cell r="K2346">
            <v>0</v>
          </cell>
          <cell r="L2346">
            <v>2003</v>
          </cell>
          <cell r="M2346" t="str">
            <v>No Trade</v>
          </cell>
          <cell r="N2346" t="str">
            <v>NG73</v>
          </cell>
          <cell r="O2346">
            <v>38.49</v>
          </cell>
          <cell r="P2346">
            <v>1</v>
          </cell>
        </row>
        <row r="2347">
          <cell r="A2347" t="str">
            <v>ON</v>
          </cell>
          <cell r="B2347">
            <v>8</v>
          </cell>
          <cell r="C2347">
            <v>3</v>
          </cell>
          <cell r="D2347" t="str">
            <v>P</v>
          </cell>
          <cell r="E2347">
            <v>1.75</v>
          </cell>
          <cell r="F2347">
            <v>37830</v>
          </cell>
          <cell r="G2347">
            <v>0</v>
          </cell>
          <cell r="H2347">
            <v>0</v>
          </cell>
          <cell r="I2347" t="str">
            <v>0          0</v>
          </cell>
          <cell r="J2347">
            <v>0</v>
          </cell>
          <cell r="K2347">
            <v>0</v>
          </cell>
          <cell r="L2347">
            <v>2003</v>
          </cell>
          <cell r="M2347" t="str">
            <v>No Trade</v>
          </cell>
          <cell r="N2347" t="str">
            <v/>
          </cell>
          <cell r="O2347" t="str">
            <v/>
          </cell>
          <cell r="P2347" t="str">
            <v/>
          </cell>
        </row>
        <row r="2348">
          <cell r="A2348" t="str">
            <v>ON</v>
          </cell>
          <cell r="B2348">
            <v>8</v>
          </cell>
          <cell r="C2348">
            <v>3</v>
          </cell>
          <cell r="D2348" t="str">
            <v>P</v>
          </cell>
          <cell r="E2348">
            <v>2</v>
          </cell>
          <cell r="F2348">
            <v>37830</v>
          </cell>
          <cell r="G2348">
            <v>1E-3</v>
          </cell>
          <cell r="H2348">
            <v>0</v>
          </cell>
          <cell r="I2348" t="str">
            <v>1          0</v>
          </cell>
          <cell r="J2348">
            <v>0</v>
          </cell>
          <cell r="K2348">
            <v>0</v>
          </cell>
          <cell r="L2348">
            <v>2003</v>
          </cell>
          <cell r="M2348">
            <v>1.1274803003388718</v>
          </cell>
          <cell r="N2348" t="str">
            <v>NG83</v>
          </cell>
          <cell r="O2348">
            <v>38.49</v>
          </cell>
          <cell r="P2348">
            <v>2</v>
          </cell>
        </row>
        <row r="2349">
          <cell r="A2349" t="str">
            <v>ON</v>
          </cell>
          <cell r="B2349">
            <v>8</v>
          </cell>
          <cell r="C2349">
            <v>3</v>
          </cell>
          <cell r="D2349" t="str">
            <v>P</v>
          </cell>
          <cell r="E2349">
            <v>2.1</v>
          </cell>
          <cell r="F2349">
            <v>37830</v>
          </cell>
          <cell r="G2349">
            <v>1E-3</v>
          </cell>
          <cell r="H2349">
            <v>0</v>
          </cell>
          <cell r="I2349" t="str">
            <v>2          0</v>
          </cell>
          <cell r="J2349">
            <v>0</v>
          </cell>
          <cell r="K2349">
            <v>0</v>
          </cell>
          <cell r="L2349">
            <v>2003</v>
          </cell>
          <cell r="M2349">
            <v>1.1080369242430377</v>
          </cell>
          <cell r="N2349" t="str">
            <v>NG83</v>
          </cell>
          <cell r="O2349">
            <v>38.49</v>
          </cell>
          <cell r="P2349">
            <v>2</v>
          </cell>
        </row>
        <row r="2350">
          <cell r="A2350" t="str">
            <v>ON</v>
          </cell>
          <cell r="B2350">
            <v>8</v>
          </cell>
          <cell r="C2350">
            <v>3</v>
          </cell>
          <cell r="D2350" t="str">
            <v>P</v>
          </cell>
          <cell r="E2350">
            <v>2.25</v>
          </cell>
          <cell r="F2350">
            <v>37830</v>
          </cell>
          <cell r="G2350">
            <v>0</v>
          </cell>
          <cell r="H2350">
            <v>0</v>
          </cell>
          <cell r="I2350" t="str">
            <v>0          0</v>
          </cell>
          <cell r="J2350">
            <v>0</v>
          </cell>
          <cell r="K2350">
            <v>0</v>
          </cell>
          <cell r="L2350">
            <v>2003</v>
          </cell>
          <cell r="M2350" t="str">
            <v>No Trade</v>
          </cell>
          <cell r="N2350" t="str">
            <v/>
          </cell>
          <cell r="O2350" t="str">
            <v/>
          </cell>
          <cell r="P2350" t="str">
            <v/>
          </cell>
        </row>
        <row r="2351">
          <cell r="A2351" t="str">
            <v>ON</v>
          </cell>
          <cell r="B2351">
            <v>8</v>
          </cell>
          <cell r="C2351">
            <v>3</v>
          </cell>
          <cell r="D2351" t="str">
            <v>P</v>
          </cell>
          <cell r="E2351">
            <v>2.5</v>
          </cell>
          <cell r="F2351">
            <v>37830</v>
          </cell>
          <cell r="G2351">
            <v>1.0999999999999999E-2</v>
          </cell>
          <cell r="H2351">
            <v>0.01</v>
          </cell>
          <cell r="I2351" t="str">
            <v>3          0</v>
          </cell>
          <cell r="J2351">
            <v>0</v>
          </cell>
          <cell r="K2351">
            <v>0</v>
          </cell>
          <cell r="L2351">
            <v>2003</v>
          </cell>
          <cell r="M2351">
            <v>1.286394218673423</v>
          </cell>
          <cell r="N2351" t="str">
            <v>NG83</v>
          </cell>
          <cell r="O2351">
            <v>38.49</v>
          </cell>
          <cell r="P2351">
            <v>2</v>
          </cell>
        </row>
        <row r="2352">
          <cell r="A2352" t="str">
            <v>ON</v>
          </cell>
          <cell r="B2352">
            <v>8</v>
          </cell>
          <cell r="C2352">
            <v>3</v>
          </cell>
          <cell r="D2352" t="str">
            <v>C</v>
          </cell>
          <cell r="E2352">
            <v>2.75</v>
          </cell>
          <cell r="F2352">
            <v>37830</v>
          </cell>
          <cell r="G2352">
            <v>0</v>
          </cell>
          <cell r="H2352">
            <v>0</v>
          </cell>
          <cell r="I2352" t="str">
            <v>0          0</v>
          </cell>
          <cell r="J2352">
            <v>0</v>
          </cell>
          <cell r="K2352">
            <v>0</v>
          </cell>
          <cell r="L2352">
            <v>2003</v>
          </cell>
          <cell r="M2352" t="str">
            <v>No Trade</v>
          </cell>
          <cell r="N2352" t="str">
            <v/>
          </cell>
          <cell r="O2352" t="str">
            <v/>
          </cell>
          <cell r="P2352" t="str">
            <v/>
          </cell>
        </row>
        <row r="2353">
          <cell r="A2353" t="str">
            <v>ON</v>
          </cell>
          <cell r="B2353">
            <v>8</v>
          </cell>
          <cell r="C2353">
            <v>3</v>
          </cell>
          <cell r="D2353" t="str">
            <v>P</v>
          </cell>
          <cell r="E2353">
            <v>2.75</v>
          </cell>
          <cell r="F2353">
            <v>37830</v>
          </cell>
          <cell r="G2353">
            <v>2.8000000000000001E-2</v>
          </cell>
          <cell r="H2353">
            <v>0.03</v>
          </cell>
          <cell r="I2353" t="str">
            <v>3          0</v>
          </cell>
          <cell r="J2353">
            <v>0</v>
          </cell>
          <cell r="K2353">
            <v>0</v>
          </cell>
          <cell r="L2353">
            <v>2003</v>
          </cell>
          <cell r="M2353">
            <v>1.3799537567224323</v>
          </cell>
          <cell r="N2353" t="str">
            <v>NG83</v>
          </cell>
          <cell r="O2353">
            <v>38.49</v>
          </cell>
          <cell r="P2353">
            <v>2</v>
          </cell>
        </row>
        <row r="2354">
          <cell r="A2354" t="str">
            <v>ON</v>
          </cell>
          <cell r="B2354">
            <v>8</v>
          </cell>
          <cell r="C2354">
            <v>3</v>
          </cell>
          <cell r="D2354" t="str">
            <v>P</v>
          </cell>
          <cell r="E2354">
            <v>2.8</v>
          </cell>
          <cell r="F2354">
            <v>37830</v>
          </cell>
          <cell r="G2354">
            <v>0</v>
          </cell>
          <cell r="H2354">
            <v>0</v>
          </cell>
          <cell r="I2354" t="str">
            <v>0          0</v>
          </cell>
          <cell r="J2354">
            <v>0</v>
          </cell>
          <cell r="K2354">
            <v>0</v>
          </cell>
          <cell r="L2354">
            <v>2003</v>
          </cell>
          <cell r="M2354" t="str">
            <v>No Trade</v>
          </cell>
          <cell r="N2354" t="str">
            <v/>
          </cell>
          <cell r="O2354" t="str">
            <v/>
          </cell>
          <cell r="P2354" t="str">
            <v/>
          </cell>
        </row>
        <row r="2355">
          <cell r="A2355" t="str">
            <v>ON</v>
          </cell>
          <cell r="B2355">
            <v>8</v>
          </cell>
          <cell r="C2355">
            <v>3</v>
          </cell>
          <cell r="D2355" t="str">
            <v>P</v>
          </cell>
          <cell r="E2355">
            <v>2.85</v>
          </cell>
          <cell r="F2355">
            <v>37830</v>
          </cell>
          <cell r="G2355">
            <v>0.04</v>
          </cell>
          <cell r="H2355">
            <v>0.04</v>
          </cell>
          <cell r="I2355" t="str">
            <v>5          0</v>
          </cell>
          <cell r="J2355">
            <v>0</v>
          </cell>
          <cell r="K2355">
            <v>0</v>
          </cell>
          <cell r="L2355">
            <v>2003</v>
          </cell>
          <cell r="M2355">
            <v>1.4244984249364903</v>
          </cell>
          <cell r="N2355" t="str">
            <v>NG83</v>
          </cell>
          <cell r="O2355">
            <v>38.49</v>
          </cell>
          <cell r="P2355">
            <v>2</v>
          </cell>
        </row>
        <row r="2356">
          <cell r="A2356" t="str">
            <v>ON</v>
          </cell>
          <cell r="B2356">
            <v>8</v>
          </cell>
          <cell r="C2356">
            <v>3</v>
          </cell>
          <cell r="D2356" t="str">
            <v>P</v>
          </cell>
          <cell r="E2356">
            <v>3</v>
          </cell>
          <cell r="F2356">
            <v>37830</v>
          </cell>
          <cell r="G2356">
            <v>6.2E-2</v>
          </cell>
          <cell r="H2356">
            <v>7.0000000000000007E-2</v>
          </cell>
          <cell r="I2356" t="str">
            <v>0          0</v>
          </cell>
          <cell r="J2356">
            <v>0</v>
          </cell>
          <cell r="K2356">
            <v>0</v>
          </cell>
          <cell r="L2356">
            <v>2003</v>
          </cell>
          <cell r="M2356">
            <v>1.4830573074208675</v>
          </cell>
          <cell r="N2356" t="str">
            <v>NG83</v>
          </cell>
          <cell r="O2356">
            <v>38.49</v>
          </cell>
          <cell r="P2356">
            <v>2</v>
          </cell>
        </row>
        <row r="2357">
          <cell r="A2357" t="str">
            <v>ON</v>
          </cell>
          <cell r="B2357">
            <v>8</v>
          </cell>
          <cell r="C2357">
            <v>3</v>
          </cell>
          <cell r="D2357" t="str">
            <v>P</v>
          </cell>
          <cell r="E2357">
            <v>3.1</v>
          </cell>
          <cell r="F2357">
            <v>37830</v>
          </cell>
          <cell r="G2357">
            <v>0.08</v>
          </cell>
          <cell r="H2357">
            <v>0.09</v>
          </cell>
          <cell r="I2357" t="str">
            <v>1          0</v>
          </cell>
          <cell r="J2357">
            <v>0</v>
          </cell>
          <cell r="K2357">
            <v>0</v>
          </cell>
          <cell r="L2357">
            <v>2003</v>
          </cell>
          <cell r="M2357">
            <v>1.5200353029186411</v>
          </cell>
          <cell r="N2357" t="str">
            <v>NG83</v>
          </cell>
          <cell r="O2357">
            <v>38.49</v>
          </cell>
          <cell r="P2357">
            <v>2</v>
          </cell>
        </row>
        <row r="2358">
          <cell r="A2358" t="str">
            <v>ON</v>
          </cell>
          <cell r="B2358">
            <v>8</v>
          </cell>
          <cell r="C2358">
            <v>3</v>
          </cell>
          <cell r="D2358" t="str">
            <v>P</v>
          </cell>
          <cell r="E2358">
            <v>3.2</v>
          </cell>
          <cell r="F2358">
            <v>37830</v>
          </cell>
          <cell r="G2358">
            <v>0.10299999999999999</v>
          </cell>
          <cell r="H2358">
            <v>0.11</v>
          </cell>
          <cell r="I2358" t="str">
            <v>5          0</v>
          </cell>
          <cell r="J2358">
            <v>0</v>
          </cell>
          <cell r="K2358">
            <v>0</v>
          </cell>
          <cell r="L2358">
            <v>2003</v>
          </cell>
          <cell r="M2358">
            <v>1.5612345064602928</v>
          </cell>
          <cell r="N2358" t="str">
            <v>NG83</v>
          </cell>
          <cell r="O2358">
            <v>38.49</v>
          </cell>
          <cell r="P2358">
            <v>2</v>
          </cell>
        </row>
        <row r="2359">
          <cell r="A2359" t="str">
            <v>ON</v>
          </cell>
          <cell r="B2359">
            <v>8</v>
          </cell>
          <cell r="C2359">
            <v>3</v>
          </cell>
          <cell r="D2359" t="str">
            <v>P</v>
          </cell>
          <cell r="E2359">
            <v>3.25</v>
          </cell>
          <cell r="F2359">
            <v>37830</v>
          </cell>
          <cell r="G2359">
            <v>0.115</v>
          </cell>
          <cell r="H2359">
            <v>0.12</v>
          </cell>
          <cell r="I2359" t="str">
            <v>9          0</v>
          </cell>
          <cell r="J2359">
            <v>0</v>
          </cell>
          <cell r="K2359">
            <v>0</v>
          </cell>
          <cell r="L2359">
            <v>2003</v>
          </cell>
          <cell r="M2359">
            <v>1.5794733003696573</v>
          </cell>
          <cell r="N2359" t="str">
            <v>NG83</v>
          </cell>
          <cell r="O2359">
            <v>38.49</v>
          </cell>
          <cell r="P2359">
            <v>2</v>
          </cell>
        </row>
        <row r="2360">
          <cell r="A2360" t="str">
            <v>ON</v>
          </cell>
          <cell r="B2360">
            <v>8</v>
          </cell>
          <cell r="C2360">
            <v>3</v>
          </cell>
          <cell r="D2360" t="str">
            <v>P</v>
          </cell>
          <cell r="E2360">
            <v>3.3</v>
          </cell>
          <cell r="F2360">
            <v>37830</v>
          </cell>
          <cell r="G2360">
            <v>0.129</v>
          </cell>
          <cell r="H2360">
            <v>0.14000000000000001</v>
          </cell>
          <cell r="I2360" t="str">
            <v>4          0</v>
          </cell>
          <cell r="J2360">
            <v>0</v>
          </cell>
          <cell r="K2360">
            <v>0</v>
          </cell>
          <cell r="L2360">
            <v>2003</v>
          </cell>
          <cell r="M2360">
            <v>1.6000871505156091</v>
          </cell>
          <cell r="N2360" t="str">
            <v>NG83</v>
          </cell>
          <cell r="O2360">
            <v>38.49</v>
          </cell>
          <cell r="P2360">
            <v>2</v>
          </cell>
        </row>
        <row r="2361">
          <cell r="A2361" t="str">
            <v>ON</v>
          </cell>
          <cell r="B2361">
            <v>8</v>
          </cell>
          <cell r="C2361">
            <v>3</v>
          </cell>
          <cell r="D2361" t="str">
            <v>P</v>
          </cell>
          <cell r="E2361">
            <v>3.35</v>
          </cell>
          <cell r="F2361">
            <v>37830</v>
          </cell>
          <cell r="G2361">
            <v>0.14299999999999999</v>
          </cell>
          <cell r="H2361">
            <v>0.16</v>
          </cell>
          <cell r="I2361" t="str">
            <v>0          0</v>
          </cell>
          <cell r="J2361">
            <v>0</v>
          </cell>
          <cell r="K2361">
            <v>0</v>
          </cell>
          <cell r="L2361">
            <v>2003</v>
          </cell>
          <cell r="M2361">
            <v>1.6185174853797331</v>
          </cell>
          <cell r="N2361" t="str">
            <v>NG83</v>
          </cell>
          <cell r="O2361">
            <v>38.49</v>
          </cell>
          <cell r="P2361">
            <v>2</v>
          </cell>
        </row>
        <row r="2362">
          <cell r="A2362" t="str">
            <v>ON</v>
          </cell>
          <cell r="B2362">
            <v>8</v>
          </cell>
          <cell r="C2362">
            <v>3</v>
          </cell>
          <cell r="D2362" t="str">
            <v>P</v>
          </cell>
          <cell r="E2362">
            <v>3.4</v>
          </cell>
          <cell r="F2362">
            <v>37830</v>
          </cell>
          <cell r="G2362">
            <v>0.158</v>
          </cell>
          <cell r="H2362">
            <v>0.17</v>
          </cell>
          <cell r="I2362" t="str">
            <v>7          0</v>
          </cell>
          <cell r="J2362">
            <v>0</v>
          </cell>
          <cell r="K2362">
            <v>0</v>
          </cell>
          <cell r="L2362">
            <v>2003</v>
          </cell>
          <cell r="M2362">
            <v>1.6370190211433377</v>
          </cell>
          <cell r="N2362" t="str">
            <v>NG83</v>
          </cell>
          <cell r="O2362">
            <v>38.49</v>
          </cell>
          <cell r="P2362">
            <v>2</v>
          </cell>
        </row>
        <row r="2363">
          <cell r="A2363" t="str">
            <v>ON</v>
          </cell>
          <cell r="B2363">
            <v>8</v>
          </cell>
          <cell r="C2363">
            <v>3</v>
          </cell>
          <cell r="D2363" t="str">
            <v>P</v>
          </cell>
          <cell r="E2363">
            <v>3.45</v>
          </cell>
          <cell r="F2363">
            <v>37830</v>
          </cell>
          <cell r="G2363">
            <v>0.17499999999999999</v>
          </cell>
          <cell r="H2363">
            <v>0.19</v>
          </cell>
          <cell r="I2363" t="str">
            <v>4          0</v>
          </cell>
          <cell r="J2363">
            <v>0</v>
          </cell>
          <cell r="K2363">
            <v>0</v>
          </cell>
          <cell r="L2363">
            <v>2003</v>
          </cell>
          <cell r="M2363">
            <v>1.6573251239923399</v>
          </cell>
          <cell r="N2363" t="str">
            <v>NG83</v>
          </cell>
          <cell r="O2363">
            <v>38.49</v>
          </cell>
          <cell r="P2363">
            <v>2</v>
          </cell>
        </row>
        <row r="2364">
          <cell r="A2364" t="str">
            <v>ON</v>
          </cell>
          <cell r="B2364">
            <v>8</v>
          </cell>
          <cell r="C2364">
            <v>3</v>
          </cell>
          <cell r="D2364" t="str">
            <v>P</v>
          </cell>
          <cell r="E2364">
            <v>3.5</v>
          </cell>
          <cell r="F2364">
            <v>37830</v>
          </cell>
          <cell r="G2364">
            <v>0.192</v>
          </cell>
          <cell r="H2364">
            <v>0.21</v>
          </cell>
          <cell r="I2364" t="str">
            <v>3          0</v>
          </cell>
          <cell r="J2364">
            <v>0</v>
          </cell>
          <cell r="K2364">
            <v>0</v>
          </cell>
          <cell r="L2364">
            <v>2003</v>
          </cell>
          <cell r="M2364">
            <v>1.6757371865473081</v>
          </cell>
          <cell r="N2364" t="str">
            <v>NG83</v>
          </cell>
          <cell r="O2364">
            <v>38.49</v>
          </cell>
          <cell r="P2364">
            <v>2</v>
          </cell>
        </row>
        <row r="2365">
          <cell r="A2365" t="str">
            <v>ON</v>
          </cell>
          <cell r="B2365">
            <v>8</v>
          </cell>
          <cell r="C2365">
            <v>3</v>
          </cell>
          <cell r="D2365" t="str">
            <v>C</v>
          </cell>
          <cell r="E2365">
            <v>3.55</v>
          </cell>
          <cell r="F2365">
            <v>37830</v>
          </cell>
          <cell r="G2365">
            <v>0.74399999999999999</v>
          </cell>
          <cell r="H2365">
            <v>0.67</v>
          </cell>
          <cell r="I2365" t="str">
            <v>2          0</v>
          </cell>
          <cell r="J2365">
            <v>0</v>
          </cell>
          <cell r="K2365">
            <v>0</v>
          </cell>
          <cell r="L2365">
            <v>2003</v>
          </cell>
          <cell r="M2365" t="str">
            <v>No Trade</v>
          </cell>
          <cell r="N2365" t="str">
            <v>NG83</v>
          </cell>
          <cell r="O2365">
            <v>38.49</v>
          </cell>
          <cell r="P2365">
            <v>1</v>
          </cell>
        </row>
        <row r="2366">
          <cell r="A2366" t="str">
            <v>ON</v>
          </cell>
          <cell r="B2366">
            <v>8</v>
          </cell>
          <cell r="C2366">
            <v>3</v>
          </cell>
          <cell r="D2366" t="str">
            <v>P</v>
          </cell>
          <cell r="E2366">
            <v>3.55</v>
          </cell>
          <cell r="F2366">
            <v>37830</v>
          </cell>
          <cell r="G2366">
            <v>0.21</v>
          </cell>
          <cell r="H2366">
            <v>0.23</v>
          </cell>
          <cell r="I2366" t="str">
            <v>3          0</v>
          </cell>
          <cell r="J2366">
            <v>0</v>
          </cell>
          <cell r="K2366">
            <v>0</v>
          </cell>
          <cell r="L2366">
            <v>2003</v>
          </cell>
          <cell r="M2366">
            <v>1.6941228223954856</v>
          </cell>
          <cell r="N2366" t="str">
            <v>NG83</v>
          </cell>
          <cell r="O2366">
            <v>38.49</v>
          </cell>
          <cell r="P2366">
            <v>2</v>
          </cell>
        </row>
        <row r="2367">
          <cell r="A2367" t="str">
            <v>ON</v>
          </cell>
          <cell r="B2367">
            <v>8</v>
          </cell>
          <cell r="C2367">
            <v>3</v>
          </cell>
          <cell r="D2367" t="str">
            <v>C</v>
          </cell>
          <cell r="E2367">
            <v>3.6</v>
          </cell>
          <cell r="F2367">
            <v>37830</v>
          </cell>
          <cell r="G2367">
            <v>0.71499999999999997</v>
          </cell>
          <cell r="H2367">
            <v>0.64</v>
          </cell>
          <cell r="I2367" t="str">
            <v>3          0</v>
          </cell>
          <cell r="J2367">
            <v>0</v>
          </cell>
          <cell r="K2367">
            <v>0</v>
          </cell>
          <cell r="L2367">
            <v>2003</v>
          </cell>
          <cell r="M2367" t="str">
            <v>No Trade</v>
          </cell>
          <cell r="N2367" t="str">
            <v>NG83</v>
          </cell>
          <cell r="O2367">
            <v>38.49</v>
          </cell>
          <cell r="P2367">
            <v>1</v>
          </cell>
        </row>
        <row r="2368">
          <cell r="A2368" t="str">
            <v>ON</v>
          </cell>
          <cell r="B2368">
            <v>8</v>
          </cell>
          <cell r="C2368">
            <v>3</v>
          </cell>
          <cell r="D2368" t="str">
            <v>P</v>
          </cell>
          <cell r="E2368">
            <v>3.6</v>
          </cell>
          <cell r="F2368">
            <v>37830</v>
          </cell>
          <cell r="G2368">
            <v>0.23</v>
          </cell>
          <cell r="H2368">
            <v>0.25</v>
          </cell>
          <cell r="I2368" t="str">
            <v>4          0</v>
          </cell>
          <cell r="J2368">
            <v>0</v>
          </cell>
          <cell r="K2368">
            <v>0</v>
          </cell>
          <cell r="L2368">
            <v>2003</v>
          </cell>
          <cell r="M2368">
            <v>1.7139711404700508</v>
          </cell>
          <cell r="N2368" t="str">
            <v>NG83</v>
          </cell>
          <cell r="O2368">
            <v>38.49</v>
          </cell>
          <cell r="P2368">
            <v>2</v>
          </cell>
        </row>
        <row r="2369">
          <cell r="A2369" t="str">
            <v>ON</v>
          </cell>
          <cell r="B2369">
            <v>8</v>
          </cell>
          <cell r="C2369">
            <v>3</v>
          </cell>
          <cell r="D2369" t="str">
            <v>C</v>
          </cell>
          <cell r="E2369">
            <v>3.65</v>
          </cell>
          <cell r="F2369">
            <v>37830</v>
          </cell>
          <cell r="G2369">
            <v>0</v>
          </cell>
          <cell r="H2369">
            <v>0</v>
          </cell>
          <cell r="I2369" t="str">
            <v>0          0</v>
          </cell>
          <cell r="J2369">
            <v>0</v>
          </cell>
          <cell r="K2369">
            <v>0</v>
          </cell>
          <cell r="L2369">
            <v>2003</v>
          </cell>
          <cell r="M2369" t="str">
            <v>No Trade</v>
          </cell>
          <cell r="N2369" t="str">
            <v/>
          </cell>
          <cell r="O2369" t="str">
            <v/>
          </cell>
          <cell r="P2369" t="str">
            <v/>
          </cell>
        </row>
        <row r="2370">
          <cell r="A2370" t="str">
            <v>ON</v>
          </cell>
          <cell r="B2370">
            <v>8</v>
          </cell>
          <cell r="C2370">
            <v>3</v>
          </cell>
          <cell r="D2370" t="str">
            <v>P</v>
          </cell>
          <cell r="E2370">
            <v>3.65</v>
          </cell>
          <cell r="F2370">
            <v>37830</v>
          </cell>
          <cell r="G2370">
            <v>0.25</v>
          </cell>
          <cell r="H2370">
            <v>0.27</v>
          </cell>
          <cell r="I2370" t="str">
            <v>6          0</v>
          </cell>
          <cell r="J2370">
            <v>0</v>
          </cell>
          <cell r="K2370">
            <v>0</v>
          </cell>
          <cell r="L2370">
            <v>2003</v>
          </cell>
          <cell r="M2370">
            <v>1.7321843306686178</v>
          </cell>
          <cell r="N2370" t="str">
            <v>NG83</v>
          </cell>
          <cell r="O2370">
            <v>38.49</v>
          </cell>
          <cell r="P2370">
            <v>2</v>
          </cell>
        </row>
        <row r="2371">
          <cell r="A2371" t="str">
            <v>ON</v>
          </cell>
          <cell r="B2371">
            <v>8</v>
          </cell>
          <cell r="C2371">
            <v>3</v>
          </cell>
          <cell r="D2371" t="str">
            <v>C</v>
          </cell>
          <cell r="E2371">
            <v>3.7</v>
          </cell>
          <cell r="F2371">
            <v>37830</v>
          </cell>
          <cell r="G2371">
            <v>0</v>
          </cell>
          <cell r="H2371">
            <v>0</v>
          </cell>
          <cell r="I2371" t="str">
            <v>0          0</v>
          </cell>
          <cell r="J2371">
            <v>0</v>
          </cell>
          <cell r="K2371">
            <v>0</v>
          </cell>
          <cell r="L2371">
            <v>2003</v>
          </cell>
          <cell r="M2371" t="str">
            <v>No Trade</v>
          </cell>
          <cell r="N2371" t="str">
            <v/>
          </cell>
          <cell r="O2371" t="str">
            <v/>
          </cell>
          <cell r="P2371" t="str">
            <v/>
          </cell>
        </row>
        <row r="2372">
          <cell r="A2372" t="str">
            <v>ON</v>
          </cell>
          <cell r="B2372">
            <v>8</v>
          </cell>
          <cell r="C2372">
            <v>3</v>
          </cell>
          <cell r="D2372" t="str">
            <v>C</v>
          </cell>
          <cell r="E2372">
            <v>3.75</v>
          </cell>
          <cell r="F2372">
            <v>37830</v>
          </cell>
          <cell r="G2372">
            <v>0.63200000000000001</v>
          </cell>
          <cell r="H2372">
            <v>0.56000000000000005</v>
          </cell>
          <cell r="I2372" t="str">
            <v>3          0</v>
          </cell>
          <cell r="J2372">
            <v>0</v>
          </cell>
          <cell r="K2372">
            <v>0</v>
          </cell>
          <cell r="L2372">
            <v>2003</v>
          </cell>
          <cell r="M2372" t="str">
            <v>No Trade</v>
          </cell>
          <cell r="N2372" t="str">
            <v>NG83</v>
          </cell>
          <cell r="O2372">
            <v>38.49</v>
          </cell>
          <cell r="P2372">
            <v>1</v>
          </cell>
        </row>
        <row r="2373">
          <cell r="A2373" t="str">
            <v>ON</v>
          </cell>
          <cell r="B2373">
            <v>8</v>
          </cell>
          <cell r="C2373">
            <v>3</v>
          </cell>
          <cell r="D2373" t="str">
            <v>P</v>
          </cell>
          <cell r="E2373">
            <v>3.75</v>
          </cell>
          <cell r="F2373">
            <v>37830</v>
          </cell>
          <cell r="G2373">
            <v>0.29299999999999998</v>
          </cell>
          <cell r="H2373">
            <v>0.32</v>
          </cell>
          <cell r="I2373" t="str">
            <v>2         50</v>
          </cell>
          <cell r="J2373">
            <v>0</v>
          </cell>
          <cell r="K2373">
            <v>0</v>
          </cell>
          <cell r="L2373">
            <v>2003</v>
          </cell>
          <cell r="M2373">
            <v>1.7684420741848665</v>
          </cell>
          <cell r="N2373" t="str">
            <v>NG83</v>
          </cell>
          <cell r="O2373">
            <v>38.49</v>
          </cell>
          <cell r="P2373">
            <v>2</v>
          </cell>
        </row>
        <row r="2374">
          <cell r="A2374" t="str">
            <v>ON</v>
          </cell>
          <cell r="B2374">
            <v>8</v>
          </cell>
          <cell r="C2374">
            <v>3</v>
          </cell>
          <cell r="D2374" t="str">
            <v>C</v>
          </cell>
          <cell r="E2374">
            <v>3.8</v>
          </cell>
          <cell r="F2374">
            <v>37830</v>
          </cell>
          <cell r="G2374">
            <v>0.60699999999999998</v>
          </cell>
          <cell r="H2374">
            <v>0.54</v>
          </cell>
          <cell r="I2374" t="str">
            <v>0          0</v>
          </cell>
          <cell r="J2374">
            <v>0</v>
          </cell>
          <cell r="K2374">
            <v>0</v>
          </cell>
          <cell r="L2374">
            <v>2003</v>
          </cell>
          <cell r="M2374" t="str">
            <v>No Trade</v>
          </cell>
          <cell r="N2374" t="str">
            <v>NG83</v>
          </cell>
          <cell r="O2374">
            <v>38.49</v>
          </cell>
          <cell r="P2374">
            <v>1</v>
          </cell>
        </row>
        <row r="2375">
          <cell r="A2375" t="str">
            <v>ON</v>
          </cell>
          <cell r="B2375">
            <v>8</v>
          </cell>
          <cell r="C2375">
            <v>3</v>
          </cell>
          <cell r="D2375" t="str">
            <v>P</v>
          </cell>
          <cell r="E2375">
            <v>3.8</v>
          </cell>
          <cell r="F2375">
            <v>37830</v>
          </cell>
          <cell r="G2375">
            <v>0.316</v>
          </cell>
          <cell r="H2375">
            <v>0.34</v>
          </cell>
          <cell r="I2375" t="str">
            <v>7          0</v>
          </cell>
          <cell r="J2375">
            <v>0</v>
          </cell>
          <cell r="K2375">
            <v>0</v>
          </cell>
          <cell r="L2375">
            <v>2003</v>
          </cell>
          <cell r="M2375">
            <v>1.7864817692505208</v>
          </cell>
          <cell r="N2375" t="str">
            <v>NG83</v>
          </cell>
          <cell r="O2375">
            <v>38.49</v>
          </cell>
          <cell r="P2375">
            <v>2</v>
          </cell>
        </row>
        <row r="2376">
          <cell r="A2376" t="str">
            <v>ON</v>
          </cell>
          <cell r="B2376">
            <v>8</v>
          </cell>
          <cell r="C2376">
            <v>3</v>
          </cell>
          <cell r="D2376" t="str">
            <v>C</v>
          </cell>
          <cell r="E2376">
            <v>3.85</v>
          </cell>
          <cell r="F2376">
            <v>37830</v>
          </cell>
          <cell r="G2376">
            <v>0.441</v>
          </cell>
          <cell r="H2376">
            <v>0.44</v>
          </cell>
          <cell r="I2376" t="str">
            <v>1          0</v>
          </cell>
          <cell r="J2376">
            <v>0</v>
          </cell>
          <cell r="K2376">
            <v>0</v>
          </cell>
          <cell r="L2376">
            <v>2003</v>
          </cell>
          <cell r="M2376" t="str">
            <v>No Trade</v>
          </cell>
          <cell r="N2376" t="str">
            <v>NG83</v>
          </cell>
          <cell r="O2376">
            <v>38.49</v>
          </cell>
          <cell r="P2376">
            <v>1</v>
          </cell>
        </row>
        <row r="2377">
          <cell r="A2377" t="str">
            <v>ON</v>
          </cell>
          <cell r="B2377">
            <v>8</v>
          </cell>
          <cell r="C2377">
            <v>3</v>
          </cell>
          <cell r="D2377" t="str">
            <v>P</v>
          </cell>
          <cell r="E2377">
            <v>3.85</v>
          </cell>
          <cell r="F2377">
            <v>37830</v>
          </cell>
          <cell r="G2377">
            <v>0.34100000000000003</v>
          </cell>
          <cell r="H2377">
            <v>0.37</v>
          </cell>
          <cell r="I2377" t="str">
            <v>3          0</v>
          </cell>
          <cell r="J2377">
            <v>0</v>
          </cell>
          <cell r="K2377">
            <v>0</v>
          </cell>
          <cell r="L2377">
            <v>2003</v>
          </cell>
          <cell r="M2377">
            <v>1.8056586000560648</v>
          </cell>
          <cell r="N2377" t="str">
            <v>NG83</v>
          </cell>
          <cell r="O2377">
            <v>38.49</v>
          </cell>
          <cell r="P2377">
            <v>2</v>
          </cell>
        </row>
        <row r="2378">
          <cell r="A2378" t="str">
            <v>ON</v>
          </cell>
          <cell r="B2378">
            <v>8</v>
          </cell>
          <cell r="C2378">
            <v>3</v>
          </cell>
          <cell r="D2378" t="str">
            <v>C</v>
          </cell>
          <cell r="E2378">
            <v>3.9</v>
          </cell>
          <cell r="F2378">
            <v>37830</v>
          </cell>
          <cell r="G2378">
            <v>0.56000000000000005</v>
          </cell>
          <cell r="H2378">
            <v>0.49</v>
          </cell>
          <cell r="I2378" t="str">
            <v>4          0</v>
          </cell>
          <cell r="J2378">
            <v>0</v>
          </cell>
          <cell r="K2378">
            <v>0</v>
          </cell>
          <cell r="L2378">
            <v>2003</v>
          </cell>
          <cell r="M2378" t="str">
            <v>No Trade</v>
          </cell>
          <cell r="N2378" t="str">
            <v>NG83</v>
          </cell>
          <cell r="O2378">
            <v>38.49</v>
          </cell>
          <cell r="P2378">
            <v>1</v>
          </cell>
        </row>
        <row r="2379">
          <cell r="A2379" t="str">
            <v>ON</v>
          </cell>
          <cell r="B2379">
            <v>8</v>
          </cell>
          <cell r="C2379">
            <v>3</v>
          </cell>
          <cell r="D2379" t="str">
            <v>P</v>
          </cell>
          <cell r="E2379">
            <v>3.9</v>
          </cell>
          <cell r="F2379">
            <v>37830</v>
          </cell>
          <cell r="G2379">
            <v>0.36599999999999999</v>
          </cell>
          <cell r="H2379">
            <v>0.4</v>
          </cell>
          <cell r="I2379" t="str">
            <v>0          0</v>
          </cell>
          <cell r="J2379">
            <v>0</v>
          </cell>
          <cell r="K2379">
            <v>0</v>
          </cell>
          <cell r="L2379">
            <v>2003</v>
          </cell>
          <cell r="M2379">
            <v>1.8235364822672895</v>
          </cell>
          <cell r="N2379" t="str">
            <v>NG83</v>
          </cell>
          <cell r="O2379">
            <v>38.49</v>
          </cell>
          <cell r="P2379">
            <v>2</v>
          </cell>
        </row>
        <row r="2380">
          <cell r="A2380" t="str">
            <v>ON</v>
          </cell>
          <cell r="B2380">
            <v>8</v>
          </cell>
          <cell r="C2380">
            <v>3</v>
          </cell>
          <cell r="D2380" t="str">
            <v>C</v>
          </cell>
          <cell r="E2380">
            <v>3.95</v>
          </cell>
          <cell r="F2380">
            <v>37830</v>
          </cell>
          <cell r="G2380">
            <v>0.53700000000000003</v>
          </cell>
          <cell r="H2380">
            <v>0.47</v>
          </cell>
          <cell r="I2380" t="str">
            <v>1          0</v>
          </cell>
          <cell r="J2380">
            <v>0</v>
          </cell>
          <cell r="K2380">
            <v>0</v>
          </cell>
          <cell r="L2380">
            <v>2003</v>
          </cell>
          <cell r="M2380" t="str">
            <v>No Trade</v>
          </cell>
          <cell r="N2380" t="str">
            <v>NG83</v>
          </cell>
          <cell r="O2380">
            <v>38.49</v>
          </cell>
          <cell r="P2380">
            <v>1</v>
          </cell>
        </row>
        <row r="2381">
          <cell r="A2381" t="str">
            <v>ON</v>
          </cell>
          <cell r="B2381">
            <v>8</v>
          </cell>
          <cell r="C2381">
            <v>3</v>
          </cell>
          <cell r="D2381" t="str">
            <v>P</v>
          </cell>
          <cell r="E2381">
            <v>3.95</v>
          </cell>
          <cell r="F2381">
            <v>37830</v>
          </cell>
          <cell r="G2381">
            <v>0.39200000000000002</v>
          </cell>
          <cell r="H2381">
            <v>0.42</v>
          </cell>
          <cell r="I2381" t="str">
            <v>7          0</v>
          </cell>
          <cell r="J2381">
            <v>0</v>
          </cell>
          <cell r="K2381">
            <v>0</v>
          </cell>
          <cell r="L2381">
            <v>2003</v>
          </cell>
          <cell r="M2381">
            <v>1.8413656697244813</v>
          </cell>
          <cell r="N2381" t="str">
            <v>NG83</v>
          </cell>
          <cell r="O2381">
            <v>38.49</v>
          </cell>
          <cell r="P2381">
            <v>2</v>
          </cell>
        </row>
        <row r="2382">
          <cell r="A2382" t="str">
            <v>ON</v>
          </cell>
          <cell r="B2382">
            <v>8</v>
          </cell>
          <cell r="C2382">
            <v>3</v>
          </cell>
          <cell r="D2382" t="str">
            <v>C</v>
          </cell>
          <cell r="E2382">
            <v>4</v>
          </cell>
          <cell r="F2382">
            <v>37830</v>
          </cell>
          <cell r="G2382">
            <v>0.51300000000000001</v>
          </cell>
          <cell r="H2382">
            <v>0.45</v>
          </cell>
          <cell r="I2382" t="str">
            <v>0          0</v>
          </cell>
          <cell r="J2382">
            <v>0</v>
          </cell>
          <cell r="K2382">
            <v>0</v>
          </cell>
          <cell r="L2382">
            <v>2003</v>
          </cell>
          <cell r="M2382" t="str">
            <v>No Trade</v>
          </cell>
          <cell r="N2382" t="str">
            <v>NG83</v>
          </cell>
          <cell r="O2382">
            <v>38.49</v>
          </cell>
          <cell r="P2382">
            <v>1</v>
          </cell>
        </row>
        <row r="2383">
          <cell r="A2383" t="str">
            <v>ON</v>
          </cell>
          <cell r="B2383">
            <v>8</v>
          </cell>
          <cell r="C2383">
            <v>3</v>
          </cell>
          <cell r="D2383" t="str">
            <v>P</v>
          </cell>
          <cell r="E2383">
            <v>4</v>
          </cell>
          <cell r="F2383">
            <v>37830</v>
          </cell>
          <cell r="G2383">
            <v>0.41799999999999998</v>
          </cell>
          <cell r="H2383">
            <v>0.45</v>
          </cell>
          <cell r="I2383" t="str">
            <v>6          0</v>
          </cell>
          <cell r="J2383">
            <v>0</v>
          </cell>
          <cell r="K2383">
            <v>0</v>
          </cell>
          <cell r="L2383">
            <v>2003</v>
          </cell>
          <cell r="M2383">
            <v>1.858084375063614</v>
          </cell>
          <cell r="N2383" t="str">
            <v>NG83</v>
          </cell>
          <cell r="O2383">
            <v>38.49</v>
          </cell>
          <cell r="P2383">
            <v>2</v>
          </cell>
        </row>
        <row r="2384">
          <cell r="A2384" t="str">
            <v>ON</v>
          </cell>
          <cell r="B2384">
            <v>8</v>
          </cell>
          <cell r="C2384">
            <v>3</v>
          </cell>
          <cell r="D2384" t="str">
            <v>C</v>
          </cell>
          <cell r="E2384">
            <v>4.05</v>
          </cell>
          <cell r="F2384">
            <v>37830</v>
          </cell>
          <cell r="G2384">
            <v>0</v>
          </cell>
          <cell r="H2384">
            <v>0</v>
          </cell>
          <cell r="I2384" t="str">
            <v>0          0</v>
          </cell>
          <cell r="J2384">
            <v>0</v>
          </cell>
          <cell r="K2384">
            <v>0</v>
          </cell>
          <cell r="L2384">
            <v>2003</v>
          </cell>
          <cell r="M2384" t="str">
            <v>No Trade</v>
          </cell>
          <cell r="N2384" t="str">
            <v/>
          </cell>
          <cell r="O2384" t="str">
            <v/>
          </cell>
          <cell r="P2384" t="str">
            <v/>
          </cell>
        </row>
        <row r="2385">
          <cell r="A2385" t="str">
            <v>ON</v>
          </cell>
          <cell r="B2385">
            <v>8</v>
          </cell>
          <cell r="C2385">
            <v>3</v>
          </cell>
          <cell r="D2385" t="str">
            <v>C</v>
          </cell>
          <cell r="E2385">
            <v>4.0999999999999996</v>
          </cell>
          <cell r="F2385">
            <v>37830</v>
          </cell>
          <cell r="G2385">
            <v>0.47</v>
          </cell>
          <cell r="H2385">
            <v>0.41</v>
          </cell>
          <cell r="I2385" t="str">
            <v>1          0</v>
          </cell>
          <cell r="J2385">
            <v>0</v>
          </cell>
          <cell r="K2385">
            <v>0</v>
          </cell>
          <cell r="L2385">
            <v>2003</v>
          </cell>
          <cell r="M2385" t="str">
            <v>No Trade</v>
          </cell>
          <cell r="N2385" t="str">
            <v>NG83</v>
          </cell>
          <cell r="O2385">
            <v>38.49</v>
          </cell>
          <cell r="P2385">
            <v>1</v>
          </cell>
        </row>
        <row r="2386">
          <cell r="A2386" t="str">
            <v>ON</v>
          </cell>
          <cell r="B2386">
            <v>8</v>
          </cell>
          <cell r="C2386">
            <v>3</v>
          </cell>
          <cell r="D2386" t="str">
            <v>P</v>
          </cell>
          <cell r="E2386">
            <v>4.0999999999999996</v>
          </cell>
          <cell r="F2386">
            <v>37830</v>
          </cell>
          <cell r="G2386">
            <v>0.47499999999999998</v>
          </cell>
          <cell r="H2386">
            <v>0.51</v>
          </cell>
          <cell r="I2386" t="str">
            <v>7          0</v>
          </cell>
          <cell r="J2386">
            <v>0</v>
          </cell>
          <cell r="K2386">
            <v>0</v>
          </cell>
          <cell r="L2386">
            <v>2003</v>
          </cell>
          <cell r="M2386">
            <v>1.8936119153147637</v>
          </cell>
          <cell r="N2386" t="str">
            <v>NG83</v>
          </cell>
          <cell r="O2386">
            <v>38.49</v>
          </cell>
          <cell r="P2386">
            <v>2</v>
          </cell>
        </row>
        <row r="2387">
          <cell r="A2387" t="str">
            <v>ON</v>
          </cell>
          <cell r="B2387">
            <v>8</v>
          </cell>
          <cell r="C2387">
            <v>3</v>
          </cell>
          <cell r="D2387" t="str">
            <v>C</v>
          </cell>
          <cell r="E2387">
            <v>4.2</v>
          </cell>
          <cell r="F2387">
            <v>37830</v>
          </cell>
          <cell r="G2387">
            <v>0</v>
          </cell>
          <cell r="H2387">
            <v>0</v>
          </cell>
          <cell r="I2387" t="str">
            <v>0          0</v>
          </cell>
          <cell r="J2387">
            <v>0</v>
          </cell>
          <cell r="K2387">
            <v>0</v>
          </cell>
          <cell r="L2387">
            <v>2003</v>
          </cell>
          <cell r="M2387" t="str">
            <v>No Trade</v>
          </cell>
          <cell r="N2387" t="str">
            <v/>
          </cell>
          <cell r="O2387" t="str">
            <v/>
          </cell>
          <cell r="P2387" t="str">
            <v/>
          </cell>
        </row>
        <row r="2388">
          <cell r="A2388" t="str">
            <v>ON</v>
          </cell>
          <cell r="B2388">
            <v>8</v>
          </cell>
          <cell r="C2388">
            <v>3</v>
          </cell>
          <cell r="D2388" t="str">
            <v>C</v>
          </cell>
          <cell r="E2388">
            <v>4.25</v>
          </cell>
          <cell r="F2388">
            <v>37830</v>
          </cell>
          <cell r="G2388">
            <v>0.41199999999999998</v>
          </cell>
          <cell r="H2388">
            <v>0.35</v>
          </cell>
          <cell r="I2388" t="str">
            <v>8          0</v>
          </cell>
          <cell r="J2388">
            <v>0</v>
          </cell>
          <cell r="K2388">
            <v>0</v>
          </cell>
          <cell r="L2388">
            <v>2003</v>
          </cell>
          <cell r="M2388" t="str">
            <v>No Trade</v>
          </cell>
          <cell r="N2388" t="str">
            <v>NG83</v>
          </cell>
          <cell r="O2388">
            <v>38.49</v>
          </cell>
          <cell r="P2388">
            <v>1</v>
          </cell>
        </row>
        <row r="2389">
          <cell r="A2389" t="str">
            <v>ON</v>
          </cell>
          <cell r="B2389">
            <v>8</v>
          </cell>
          <cell r="C2389">
            <v>3</v>
          </cell>
          <cell r="D2389" t="str">
            <v>C</v>
          </cell>
          <cell r="E2389">
            <v>4.3</v>
          </cell>
          <cell r="F2389">
            <v>37830</v>
          </cell>
          <cell r="G2389">
            <v>0</v>
          </cell>
          <cell r="H2389">
            <v>0</v>
          </cell>
          <cell r="I2389" t="str">
            <v>0          0</v>
          </cell>
          <cell r="J2389">
            <v>0</v>
          </cell>
          <cell r="K2389">
            <v>0</v>
          </cell>
          <cell r="L2389">
            <v>2003</v>
          </cell>
          <cell r="M2389" t="str">
            <v>No Trade</v>
          </cell>
          <cell r="N2389" t="str">
            <v/>
          </cell>
          <cell r="O2389" t="str">
            <v/>
          </cell>
          <cell r="P2389" t="str">
            <v/>
          </cell>
        </row>
        <row r="2390">
          <cell r="A2390" t="str">
            <v>ON</v>
          </cell>
          <cell r="B2390">
            <v>8</v>
          </cell>
          <cell r="C2390">
            <v>3</v>
          </cell>
          <cell r="D2390" t="str">
            <v>C</v>
          </cell>
          <cell r="E2390">
            <v>4.4000000000000004</v>
          </cell>
          <cell r="F2390">
            <v>37830</v>
          </cell>
          <cell r="G2390">
            <v>0.36199999999999999</v>
          </cell>
          <cell r="H2390">
            <v>0.31</v>
          </cell>
          <cell r="I2390" t="str">
            <v>2          0</v>
          </cell>
          <cell r="J2390">
            <v>0</v>
          </cell>
          <cell r="K2390">
            <v>0</v>
          </cell>
          <cell r="L2390">
            <v>2003</v>
          </cell>
          <cell r="M2390" t="str">
            <v>No Trade</v>
          </cell>
          <cell r="N2390" t="str">
            <v>NG83</v>
          </cell>
          <cell r="O2390">
            <v>38.49</v>
          </cell>
          <cell r="P2390">
            <v>1</v>
          </cell>
        </row>
        <row r="2391">
          <cell r="A2391" t="str">
            <v>ON</v>
          </cell>
          <cell r="B2391">
            <v>8</v>
          </cell>
          <cell r="C2391">
            <v>3</v>
          </cell>
          <cell r="D2391" t="str">
            <v>C</v>
          </cell>
          <cell r="E2391">
            <v>4.5</v>
          </cell>
          <cell r="F2391">
            <v>37830</v>
          </cell>
          <cell r="G2391">
            <v>0.33200000000000002</v>
          </cell>
          <cell r="H2391">
            <v>0.28000000000000003</v>
          </cell>
          <cell r="I2391" t="str">
            <v>5          0</v>
          </cell>
          <cell r="J2391">
            <v>0</v>
          </cell>
          <cell r="K2391">
            <v>0</v>
          </cell>
          <cell r="L2391">
            <v>2003</v>
          </cell>
          <cell r="M2391" t="str">
            <v>No Trade</v>
          </cell>
          <cell r="N2391" t="str">
            <v>NG83</v>
          </cell>
          <cell r="O2391">
            <v>38.49</v>
          </cell>
          <cell r="P2391">
            <v>1</v>
          </cell>
        </row>
        <row r="2392">
          <cell r="A2392" t="str">
            <v>ON</v>
          </cell>
          <cell r="B2392">
            <v>8</v>
          </cell>
          <cell r="C2392">
            <v>3</v>
          </cell>
          <cell r="D2392" t="str">
            <v>C</v>
          </cell>
          <cell r="E2392">
            <v>4.55</v>
          </cell>
          <cell r="F2392">
            <v>37830</v>
          </cell>
          <cell r="G2392">
            <v>0.317</v>
          </cell>
          <cell r="H2392">
            <v>0.27</v>
          </cell>
          <cell r="I2392" t="str">
            <v>2          0</v>
          </cell>
          <cell r="J2392">
            <v>0</v>
          </cell>
          <cell r="K2392">
            <v>0</v>
          </cell>
          <cell r="L2392">
            <v>2003</v>
          </cell>
          <cell r="M2392" t="str">
            <v>No Trade</v>
          </cell>
          <cell r="N2392" t="str">
            <v>NG83</v>
          </cell>
          <cell r="O2392">
            <v>38.49</v>
          </cell>
          <cell r="P2392">
            <v>1</v>
          </cell>
        </row>
        <row r="2393">
          <cell r="A2393" t="str">
            <v>ON</v>
          </cell>
          <cell r="B2393">
            <v>8</v>
          </cell>
          <cell r="C2393">
            <v>3</v>
          </cell>
          <cell r="D2393" t="str">
            <v>C</v>
          </cell>
          <cell r="E2393">
            <v>4.75</v>
          </cell>
          <cell r="F2393">
            <v>37830</v>
          </cell>
          <cell r="G2393">
            <v>0.26600000000000001</v>
          </cell>
          <cell r="H2393">
            <v>0.22</v>
          </cell>
          <cell r="I2393" t="str">
            <v>6          0</v>
          </cell>
          <cell r="J2393">
            <v>0</v>
          </cell>
          <cell r="K2393">
            <v>0</v>
          </cell>
          <cell r="L2393">
            <v>2003</v>
          </cell>
          <cell r="M2393" t="str">
            <v>No Trade</v>
          </cell>
          <cell r="N2393" t="str">
            <v>NG83</v>
          </cell>
          <cell r="O2393">
            <v>38.49</v>
          </cell>
          <cell r="P2393">
            <v>1</v>
          </cell>
        </row>
        <row r="2394">
          <cell r="A2394" t="str">
            <v>ON</v>
          </cell>
          <cell r="B2394">
            <v>8</v>
          </cell>
          <cell r="C2394">
            <v>3</v>
          </cell>
          <cell r="D2394" t="str">
            <v>C</v>
          </cell>
          <cell r="E2394">
            <v>4.8</v>
          </cell>
          <cell r="F2394">
            <v>37830</v>
          </cell>
          <cell r="G2394">
            <v>0.255</v>
          </cell>
          <cell r="H2394">
            <v>0.21</v>
          </cell>
          <cell r="I2394" t="str">
            <v>6          0</v>
          </cell>
          <cell r="J2394">
            <v>0</v>
          </cell>
          <cell r="K2394">
            <v>0</v>
          </cell>
          <cell r="L2394">
            <v>2003</v>
          </cell>
          <cell r="M2394" t="str">
            <v>No Trade</v>
          </cell>
          <cell r="N2394" t="str">
            <v>NG83</v>
          </cell>
          <cell r="O2394">
            <v>38.49</v>
          </cell>
          <cell r="P2394">
            <v>1</v>
          </cell>
        </row>
        <row r="2395">
          <cell r="A2395" t="str">
            <v>ON</v>
          </cell>
          <cell r="B2395">
            <v>8</v>
          </cell>
          <cell r="C2395">
            <v>3</v>
          </cell>
          <cell r="D2395" t="str">
            <v>C</v>
          </cell>
          <cell r="E2395">
            <v>4.8499999999999996</v>
          </cell>
          <cell r="F2395">
            <v>37830</v>
          </cell>
          <cell r="G2395">
            <v>0.24399999999999999</v>
          </cell>
          <cell r="H2395">
            <v>0.2</v>
          </cell>
          <cell r="I2395" t="str">
            <v>6          0</v>
          </cell>
          <cell r="J2395">
            <v>0</v>
          </cell>
          <cell r="K2395">
            <v>0</v>
          </cell>
          <cell r="L2395">
            <v>2003</v>
          </cell>
          <cell r="M2395" t="str">
            <v>No Trade</v>
          </cell>
          <cell r="N2395" t="str">
            <v>NG83</v>
          </cell>
          <cell r="O2395">
            <v>38.49</v>
          </cell>
          <cell r="P2395">
            <v>1</v>
          </cell>
        </row>
        <row r="2396">
          <cell r="A2396" t="str">
            <v>ON</v>
          </cell>
          <cell r="B2396">
            <v>8</v>
          </cell>
          <cell r="C2396">
            <v>3</v>
          </cell>
          <cell r="D2396" t="str">
            <v>C</v>
          </cell>
          <cell r="E2396">
            <v>5</v>
          </cell>
          <cell r="F2396">
            <v>37830</v>
          </cell>
          <cell r="G2396">
            <v>0.214</v>
          </cell>
          <cell r="H2396">
            <v>0.18</v>
          </cell>
          <cell r="I2396" t="str">
            <v>0          0</v>
          </cell>
          <cell r="J2396">
            <v>0</v>
          </cell>
          <cell r="K2396">
            <v>0</v>
          </cell>
          <cell r="L2396">
            <v>2003</v>
          </cell>
          <cell r="M2396" t="str">
            <v>No Trade</v>
          </cell>
          <cell r="N2396" t="str">
            <v>NG83</v>
          </cell>
          <cell r="O2396">
            <v>38.49</v>
          </cell>
          <cell r="P2396">
            <v>1</v>
          </cell>
        </row>
        <row r="2397">
          <cell r="A2397" t="str">
            <v>ON</v>
          </cell>
          <cell r="B2397">
            <v>8</v>
          </cell>
          <cell r="C2397">
            <v>3</v>
          </cell>
          <cell r="D2397" t="str">
            <v>C</v>
          </cell>
          <cell r="E2397">
            <v>5.0999999999999996</v>
          </cell>
          <cell r="F2397">
            <v>37830</v>
          </cell>
          <cell r="G2397">
            <v>0.19600000000000001</v>
          </cell>
          <cell r="H2397">
            <v>0.16</v>
          </cell>
          <cell r="I2397" t="str">
            <v>4          0</v>
          </cell>
          <cell r="J2397">
            <v>0</v>
          </cell>
          <cell r="K2397">
            <v>0</v>
          </cell>
          <cell r="L2397">
            <v>2003</v>
          </cell>
          <cell r="M2397" t="str">
            <v>No Trade</v>
          </cell>
          <cell r="N2397" t="str">
            <v>NG83</v>
          </cell>
          <cell r="O2397">
            <v>38.49</v>
          </cell>
          <cell r="P2397">
            <v>1</v>
          </cell>
        </row>
        <row r="2398">
          <cell r="A2398" t="str">
            <v>ON</v>
          </cell>
          <cell r="B2398">
            <v>8</v>
          </cell>
          <cell r="C2398">
            <v>3</v>
          </cell>
          <cell r="D2398" t="str">
            <v>C</v>
          </cell>
          <cell r="E2398">
            <v>5.2</v>
          </cell>
          <cell r="F2398">
            <v>37830</v>
          </cell>
          <cell r="G2398">
            <v>0.18</v>
          </cell>
          <cell r="H2398">
            <v>0.15</v>
          </cell>
          <cell r="I2398" t="str">
            <v>0          0</v>
          </cell>
          <cell r="J2398">
            <v>0</v>
          </cell>
          <cell r="K2398">
            <v>0</v>
          </cell>
          <cell r="L2398">
            <v>2003</v>
          </cell>
          <cell r="M2398" t="str">
            <v>No Trade</v>
          </cell>
          <cell r="N2398" t="str">
            <v>NG83</v>
          </cell>
          <cell r="O2398">
            <v>38.49</v>
          </cell>
          <cell r="P2398">
            <v>1</v>
          </cell>
        </row>
        <row r="2399">
          <cell r="A2399" t="str">
            <v>ON</v>
          </cell>
          <cell r="B2399">
            <v>8</v>
          </cell>
          <cell r="C2399">
            <v>3</v>
          </cell>
          <cell r="D2399" t="str">
            <v>C</v>
          </cell>
          <cell r="E2399">
            <v>5.5</v>
          </cell>
          <cell r="F2399">
            <v>37830</v>
          </cell>
          <cell r="G2399">
            <v>0.14000000000000001</v>
          </cell>
          <cell r="H2399">
            <v>0.11</v>
          </cell>
          <cell r="I2399" t="str">
            <v>5          0</v>
          </cell>
          <cell r="J2399">
            <v>0</v>
          </cell>
          <cell r="K2399">
            <v>0</v>
          </cell>
          <cell r="L2399">
            <v>2003</v>
          </cell>
          <cell r="M2399" t="str">
            <v>No Trade</v>
          </cell>
          <cell r="N2399" t="str">
            <v>NG83</v>
          </cell>
          <cell r="O2399">
            <v>38.49</v>
          </cell>
          <cell r="P2399">
            <v>1</v>
          </cell>
        </row>
        <row r="2400">
          <cell r="A2400" t="str">
            <v>ON</v>
          </cell>
          <cell r="B2400">
            <v>8</v>
          </cell>
          <cell r="C2400">
            <v>3</v>
          </cell>
          <cell r="D2400" t="str">
            <v>C</v>
          </cell>
          <cell r="E2400">
            <v>5.55</v>
          </cell>
          <cell r="F2400">
            <v>37830</v>
          </cell>
          <cell r="G2400">
            <v>0.13400000000000001</v>
          </cell>
          <cell r="H2400">
            <v>0.11</v>
          </cell>
          <cell r="I2400" t="str">
            <v>0          0</v>
          </cell>
          <cell r="J2400">
            <v>0</v>
          </cell>
          <cell r="K2400">
            <v>0</v>
          </cell>
          <cell r="L2400">
            <v>2003</v>
          </cell>
          <cell r="M2400" t="str">
            <v>No Trade</v>
          </cell>
          <cell r="N2400" t="str">
            <v>NG83</v>
          </cell>
          <cell r="O2400">
            <v>38.49</v>
          </cell>
          <cell r="P2400">
            <v>1</v>
          </cell>
        </row>
        <row r="2401">
          <cell r="A2401" t="str">
            <v>ON</v>
          </cell>
          <cell r="B2401">
            <v>8</v>
          </cell>
          <cell r="C2401">
            <v>3</v>
          </cell>
          <cell r="D2401" t="str">
            <v>C</v>
          </cell>
          <cell r="E2401">
            <v>5.7</v>
          </cell>
          <cell r="F2401">
            <v>37830</v>
          </cell>
          <cell r="G2401">
            <v>0.11799999999999999</v>
          </cell>
          <cell r="H2401">
            <v>0.09</v>
          </cell>
          <cell r="I2401" t="str">
            <v>7          0</v>
          </cell>
          <cell r="J2401">
            <v>0</v>
          </cell>
          <cell r="K2401">
            <v>0</v>
          </cell>
          <cell r="L2401">
            <v>2003</v>
          </cell>
          <cell r="M2401" t="str">
            <v>No Trade</v>
          </cell>
          <cell r="N2401" t="str">
            <v>NG83</v>
          </cell>
          <cell r="O2401">
            <v>38.49</v>
          </cell>
          <cell r="P2401">
            <v>1</v>
          </cell>
        </row>
        <row r="2402">
          <cell r="A2402" t="str">
            <v>ON</v>
          </cell>
          <cell r="B2402">
            <v>8</v>
          </cell>
          <cell r="C2402">
            <v>3</v>
          </cell>
          <cell r="D2402" t="str">
            <v>C</v>
          </cell>
          <cell r="E2402">
            <v>6</v>
          </cell>
          <cell r="F2402">
            <v>37830</v>
          </cell>
          <cell r="G2402">
            <v>9.2999999999999999E-2</v>
          </cell>
          <cell r="H2402">
            <v>7.0000000000000007E-2</v>
          </cell>
          <cell r="I2402" t="str">
            <v>5          0</v>
          </cell>
          <cell r="J2402">
            <v>0</v>
          </cell>
          <cell r="K2402">
            <v>0</v>
          </cell>
          <cell r="L2402">
            <v>2003</v>
          </cell>
          <cell r="M2402" t="str">
            <v>No Trade</v>
          </cell>
          <cell r="N2402" t="str">
            <v>NG83</v>
          </cell>
          <cell r="O2402">
            <v>38.49</v>
          </cell>
          <cell r="P2402">
            <v>1</v>
          </cell>
        </row>
        <row r="2403">
          <cell r="A2403" t="str">
            <v>ON</v>
          </cell>
          <cell r="B2403">
            <v>8</v>
          </cell>
          <cell r="C2403">
            <v>3</v>
          </cell>
          <cell r="D2403" t="str">
            <v>C</v>
          </cell>
          <cell r="E2403">
            <v>7</v>
          </cell>
          <cell r="F2403">
            <v>37830</v>
          </cell>
          <cell r="G2403">
            <v>4.3999999999999997E-2</v>
          </cell>
          <cell r="H2403">
            <v>0.03</v>
          </cell>
          <cell r="I2403" t="str">
            <v>5          0</v>
          </cell>
          <cell r="J2403">
            <v>0</v>
          </cell>
          <cell r="K2403">
            <v>0</v>
          </cell>
          <cell r="L2403">
            <v>2003</v>
          </cell>
          <cell r="M2403" t="str">
            <v>No Trade</v>
          </cell>
          <cell r="N2403" t="str">
            <v>NG83</v>
          </cell>
          <cell r="O2403">
            <v>38.49</v>
          </cell>
          <cell r="P2403">
            <v>1</v>
          </cell>
        </row>
        <row r="2404">
          <cell r="A2404" t="str">
            <v>ON</v>
          </cell>
          <cell r="B2404">
            <v>8</v>
          </cell>
          <cell r="C2404">
            <v>3</v>
          </cell>
          <cell r="D2404" t="str">
            <v>C</v>
          </cell>
          <cell r="E2404">
            <v>8</v>
          </cell>
          <cell r="F2404">
            <v>37830</v>
          </cell>
          <cell r="G2404">
            <v>2.4E-2</v>
          </cell>
          <cell r="H2404">
            <v>0.01</v>
          </cell>
          <cell r="I2404" t="str">
            <v>8          0</v>
          </cell>
          <cell r="J2404">
            <v>0</v>
          </cell>
          <cell r="K2404">
            <v>0</v>
          </cell>
          <cell r="L2404">
            <v>2003</v>
          </cell>
          <cell r="M2404" t="str">
            <v>No Trade</v>
          </cell>
          <cell r="N2404" t="str">
            <v>NG83</v>
          </cell>
          <cell r="O2404">
            <v>38.49</v>
          </cell>
          <cell r="P2404">
            <v>1</v>
          </cell>
        </row>
        <row r="2405">
          <cell r="A2405" t="str">
            <v>ON</v>
          </cell>
          <cell r="B2405">
            <v>8</v>
          </cell>
          <cell r="C2405">
            <v>3</v>
          </cell>
          <cell r="D2405" t="str">
            <v>C</v>
          </cell>
          <cell r="E2405">
            <v>10</v>
          </cell>
          <cell r="F2405">
            <v>37830</v>
          </cell>
          <cell r="G2405">
            <v>8.9999999999999993E-3</v>
          </cell>
          <cell r="H2405">
            <v>0</v>
          </cell>
          <cell r="I2405" t="str">
            <v>7          0</v>
          </cell>
          <cell r="J2405">
            <v>0</v>
          </cell>
          <cell r="K2405">
            <v>0</v>
          </cell>
          <cell r="L2405">
            <v>2003</v>
          </cell>
          <cell r="M2405" t="str">
            <v>No Trade</v>
          </cell>
          <cell r="N2405" t="str">
            <v>NG83</v>
          </cell>
          <cell r="O2405">
            <v>38.49</v>
          </cell>
          <cell r="P2405">
            <v>1</v>
          </cell>
        </row>
        <row r="2406">
          <cell r="A2406" t="str">
            <v>ON</v>
          </cell>
          <cell r="B2406">
            <v>9</v>
          </cell>
          <cell r="C2406">
            <v>3</v>
          </cell>
          <cell r="D2406" t="str">
            <v>P</v>
          </cell>
          <cell r="E2406">
            <v>0.25</v>
          </cell>
          <cell r="F2406">
            <v>37859</v>
          </cell>
          <cell r="G2406">
            <v>0</v>
          </cell>
          <cell r="H2406">
            <v>0</v>
          </cell>
          <cell r="I2406" t="str">
            <v>0          0</v>
          </cell>
          <cell r="J2406">
            <v>0</v>
          </cell>
          <cell r="K2406">
            <v>0</v>
          </cell>
          <cell r="L2406">
            <v>2003</v>
          </cell>
          <cell r="M2406" t="str">
            <v>No Trade</v>
          </cell>
          <cell r="N2406" t="str">
            <v/>
          </cell>
          <cell r="O2406" t="str">
            <v/>
          </cell>
          <cell r="P2406" t="str">
            <v/>
          </cell>
        </row>
        <row r="2407">
          <cell r="A2407" t="str">
            <v>ON</v>
          </cell>
          <cell r="B2407">
            <v>9</v>
          </cell>
          <cell r="C2407">
            <v>3</v>
          </cell>
          <cell r="D2407" t="str">
            <v>P</v>
          </cell>
          <cell r="E2407">
            <v>2</v>
          </cell>
          <cell r="F2407">
            <v>37859</v>
          </cell>
          <cell r="G2407">
            <v>1E-3</v>
          </cell>
          <cell r="H2407">
            <v>0</v>
          </cell>
          <cell r="I2407" t="str">
            <v>1          0</v>
          </cell>
          <cell r="J2407">
            <v>0</v>
          </cell>
          <cell r="K2407">
            <v>0</v>
          </cell>
          <cell r="L2407">
            <v>2003</v>
          </cell>
          <cell r="M2407">
            <v>1.1466079249216363</v>
          </cell>
          <cell r="N2407" t="str">
            <v>NG93</v>
          </cell>
          <cell r="O2407">
            <v>50.75</v>
          </cell>
          <cell r="P2407">
            <v>2</v>
          </cell>
        </row>
        <row r="2408">
          <cell r="A2408" t="str">
            <v>ON</v>
          </cell>
          <cell r="B2408">
            <v>9</v>
          </cell>
          <cell r="C2408">
            <v>3</v>
          </cell>
          <cell r="D2408" t="str">
            <v>P</v>
          </cell>
          <cell r="E2408">
            <v>2.1</v>
          </cell>
          <cell r="F2408">
            <v>37859</v>
          </cell>
          <cell r="G2408">
            <v>2E-3</v>
          </cell>
          <cell r="H2408">
            <v>0</v>
          </cell>
          <cell r="I2408" t="str">
            <v>2          0</v>
          </cell>
          <cell r="J2408">
            <v>0</v>
          </cell>
          <cell r="K2408">
            <v>0</v>
          </cell>
          <cell r="L2408">
            <v>2003</v>
          </cell>
          <cell r="M2408">
            <v>1.1902212209151628</v>
          </cell>
          <cell r="N2408" t="str">
            <v>NG93</v>
          </cell>
          <cell r="O2408">
            <v>50.75</v>
          </cell>
          <cell r="P2408">
            <v>2</v>
          </cell>
        </row>
        <row r="2409">
          <cell r="A2409" t="str">
            <v>ON</v>
          </cell>
          <cell r="B2409">
            <v>9</v>
          </cell>
          <cell r="C2409">
            <v>3</v>
          </cell>
          <cell r="D2409" t="str">
            <v>P</v>
          </cell>
          <cell r="E2409">
            <v>2.25</v>
          </cell>
          <cell r="F2409">
            <v>37859</v>
          </cell>
          <cell r="G2409">
            <v>5.0000000000000001E-3</v>
          </cell>
          <cell r="H2409">
            <v>0</v>
          </cell>
          <cell r="I2409" t="str">
            <v>6          0</v>
          </cell>
          <cell r="J2409">
            <v>0</v>
          </cell>
          <cell r="K2409">
            <v>0</v>
          </cell>
          <cell r="L2409">
            <v>2003</v>
          </cell>
          <cell r="M2409">
            <v>1.2579360831193505</v>
          </cell>
          <cell r="N2409" t="str">
            <v>NG93</v>
          </cell>
          <cell r="O2409">
            <v>50.75</v>
          </cell>
          <cell r="P2409">
            <v>2</v>
          </cell>
        </row>
        <row r="2410">
          <cell r="A2410" t="str">
            <v>ON</v>
          </cell>
          <cell r="B2410">
            <v>9</v>
          </cell>
          <cell r="C2410">
            <v>3</v>
          </cell>
          <cell r="D2410" t="str">
            <v>P</v>
          </cell>
          <cell r="E2410">
            <v>2.5</v>
          </cell>
          <cell r="F2410">
            <v>37859</v>
          </cell>
          <cell r="G2410">
            <v>1.4E-2</v>
          </cell>
          <cell r="H2410">
            <v>0.01</v>
          </cell>
          <cell r="I2410" t="str">
            <v>7          0</v>
          </cell>
          <cell r="J2410">
            <v>0</v>
          </cell>
          <cell r="K2410">
            <v>0</v>
          </cell>
          <cell r="L2410">
            <v>2003</v>
          </cell>
          <cell r="M2410">
            <v>1.342573259504507</v>
          </cell>
          <cell r="N2410" t="str">
            <v>NG93</v>
          </cell>
          <cell r="O2410">
            <v>50.75</v>
          </cell>
          <cell r="P2410">
            <v>2</v>
          </cell>
        </row>
        <row r="2411">
          <cell r="A2411" t="str">
            <v>ON</v>
          </cell>
          <cell r="B2411">
            <v>9</v>
          </cell>
          <cell r="C2411">
            <v>3</v>
          </cell>
          <cell r="D2411" t="str">
            <v>P</v>
          </cell>
          <cell r="E2411">
            <v>2.5499999999999998</v>
          </cell>
          <cell r="F2411">
            <v>37859</v>
          </cell>
          <cell r="G2411">
            <v>0</v>
          </cell>
          <cell r="H2411">
            <v>0</v>
          </cell>
          <cell r="I2411" t="str">
            <v>0          0</v>
          </cell>
          <cell r="J2411">
            <v>0</v>
          </cell>
          <cell r="K2411">
            <v>0</v>
          </cell>
          <cell r="L2411">
            <v>2003</v>
          </cell>
          <cell r="M2411" t="str">
            <v>No Trade</v>
          </cell>
          <cell r="N2411" t="str">
            <v/>
          </cell>
          <cell r="O2411" t="str">
            <v/>
          </cell>
          <cell r="P2411" t="str">
            <v/>
          </cell>
        </row>
        <row r="2412">
          <cell r="A2412" t="str">
            <v>ON</v>
          </cell>
          <cell r="B2412">
            <v>9</v>
          </cell>
          <cell r="C2412">
            <v>3</v>
          </cell>
          <cell r="D2412" t="str">
            <v>P</v>
          </cell>
          <cell r="E2412">
            <v>2.75</v>
          </cell>
          <cell r="F2412">
            <v>37859</v>
          </cell>
          <cell r="G2412">
            <v>3.5999999999999997E-2</v>
          </cell>
          <cell r="H2412">
            <v>0.04</v>
          </cell>
          <cell r="I2412" t="str">
            <v>1          0</v>
          </cell>
          <cell r="J2412">
            <v>0</v>
          </cell>
          <cell r="K2412">
            <v>0</v>
          </cell>
          <cell r="L2412">
            <v>2003</v>
          </cell>
          <cell r="M2412">
            <v>1.4478353211291985</v>
          </cell>
          <cell r="N2412" t="str">
            <v>NG93</v>
          </cell>
          <cell r="O2412">
            <v>50.75</v>
          </cell>
          <cell r="P2412">
            <v>2</v>
          </cell>
        </row>
        <row r="2413">
          <cell r="A2413" t="str">
            <v>ON</v>
          </cell>
          <cell r="B2413">
            <v>9</v>
          </cell>
          <cell r="C2413">
            <v>3</v>
          </cell>
          <cell r="D2413" t="str">
            <v>C</v>
          </cell>
          <cell r="E2413">
            <v>2.9</v>
          </cell>
          <cell r="F2413">
            <v>37859</v>
          </cell>
          <cell r="G2413">
            <v>1.2070000000000001</v>
          </cell>
          <cell r="H2413">
            <v>1.1200000000000001</v>
          </cell>
          <cell r="I2413" t="str">
            <v>6          0</v>
          </cell>
          <cell r="J2413">
            <v>0</v>
          </cell>
          <cell r="K2413">
            <v>0</v>
          </cell>
          <cell r="L2413">
            <v>2003</v>
          </cell>
          <cell r="M2413" t="str">
            <v>No Trade</v>
          </cell>
          <cell r="N2413" t="str">
            <v>NG93</v>
          </cell>
          <cell r="O2413">
            <v>50.75</v>
          </cell>
          <cell r="P2413">
            <v>1</v>
          </cell>
        </row>
        <row r="2414">
          <cell r="A2414" t="str">
            <v>ON</v>
          </cell>
          <cell r="B2414">
            <v>9</v>
          </cell>
          <cell r="C2414">
            <v>3</v>
          </cell>
          <cell r="D2414" t="str">
            <v>P</v>
          </cell>
          <cell r="E2414">
            <v>2.9</v>
          </cell>
          <cell r="F2414">
            <v>37859</v>
          </cell>
          <cell r="G2414">
            <v>5.6000000000000001E-2</v>
          </cell>
          <cell r="H2414">
            <v>0.06</v>
          </cell>
          <cell r="I2414" t="str">
            <v>4          0</v>
          </cell>
          <cell r="J2414">
            <v>0</v>
          </cell>
          <cell r="K2414">
            <v>0</v>
          </cell>
          <cell r="L2414">
            <v>2003</v>
          </cell>
          <cell r="M2414">
            <v>1.5048147335537272</v>
          </cell>
          <cell r="N2414" t="str">
            <v>NG93</v>
          </cell>
          <cell r="O2414">
            <v>50.75</v>
          </cell>
          <cell r="P2414">
            <v>2</v>
          </cell>
        </row>
        <row r="2415">
          <cell r="A2415" t="str">
            <v>ON</v>
          </cell>
          <cell r="B2415">
            <v>9</v>
          </cell>
          <cell r="C2415">
            <v>3</v>
          </cell>
          <cell r="D2415" t="str">
            <v>C</v>
          </cell>
          <cell r="E2415">
            <v>3</v>
          </cell>
          <cell r="F2415">
            <v>37859</v>
          </cell>
          <cell r="G2415">
            <v>1.1359999999999999</v>
          </cell>
          <cell r="H2415">
            <v>1.05</v>
          </cell>
          <cell r="I2415" t="str">
            <v>4          0</v>
          </cell>
          <cell r="J2415">
            <v>0</v>
          </cell>
          <cell r="K2415">
            <v>0</v>
          </cell>
          <cell r="L2415">
            <v>2003</v>
          </cell>
          <cell r="M2415" t="str">
            <v>No Trade</v>
          </cell>
          <cell r="N2415" t="str">
            <v>NG93</v>
          </cell>
          <cell r="O2415">
            <v>50.75</v>
          </cell>
          <cell r="P2415">
            <v>1</v>
          </cell>
        </row>
        <row r="2416">
          <cell r="A2416" t="str">
            <v>ON</v>
          </cell>
          <cell r="B2416">
            <v>9</v>
          </cell>
          <cell r="C2416">
            <v>3</v>
          </cell>
          <cell r="D2416" t="str">
            <v>P</v>
          </cell>
          <cell r="E2416">
            <v>3</v>
          </cell>
          <cell r="F2416">
            <v>37859</v>
          </cell>
          <cell r="G2416">
            <v>0.08</v>
          </cell>
          <cell r="H2416">
            <v>0.09</v>
          </cell>
          <cell r="I2416" t="str">
            <v>1          0</v>
          </cell>
          <cell r="J2416">
            <v>0</v>
          </cell>
          <cell r="K2416">
            <v>0</v>
          </cell>
          <cell r="L2416">
            <v>2003</v>
          </cell>
          <cell r="M2416">
            <v>1.5636300054381729</v>
          </cell>
          <cell r="N2416" t="str">
            <v>NG93</v>
          </cell>
          <cell r="O2416">
            <v>50.75</v>
          </cell>
          <cell r="P2416">
            <v>2</v>
          </cell>
        </row>
        <row r="2417">
          <cell r="A2417" t="str">
            <v>ON</v>
          </cell>
          <cell r="B2417">
            <v>9</v>
          </cell>
          <cell r="C2417">
            <v>3</v>
          </cell>
          <cell r="D2417" t="str">
            <v>C</v>
          </cell>
          <cell r="E2417">
            <v>3.05</v>
          </cell>
          <cell r="F2417">
            <v>37859</v>
          </cell>
          <cell r="G2417">
            <v>1.0960000000000001</v>
          </cell>
          <cell r="H2417">
            <v>1</v>
          </cell>
          <cell r="I2417" t="str">
            <v>8          0</v>
          </cell>
          <cell r="J2417">
            <v>0</v>
          </cell>
          <cell r="K2417">
            <v>0</v>
          </cell>
          <cell r="L2417">
            <v>2003</v>
          </cell>
          <cell r="M2417" t="str">
            <v>No Trade</v>
          </cell>
          <cell r="N2417" t="str">
            <v>NG93</v>
          </cell>
          <cell r="O2417">
            <v>50.75</v>
          </cell>
          <cell r="P2417">
            <v>1</v>
          </cell>
        </row>
        <row r="2418">
          <cell r="A2418" t="str">
            <v>ON</v>
          </cell>
          <cell r="B2418">
            <v>9</v>
          </cell>
          <cell r="C2418">
            <v>3</v>
          </cell>
          <cell r="D2418" t="str">
            <v>P</v>
          </cell>
          <cell r="E2418">
            <v>3.05</v>
          </cell>
          <cell r="F2418">
            <v>37859</v>
          </cell>
          <cell r="G2418">
            <v>8.3000000000000004E-2</v>
          </cell>
          <cell r="H2418">
            <v>0.09</v>
          </cell>
          <cell r="I2418" t="str">
            <v>5          0</v>
          </cell>
          <cell r="J2418">
            <v>0</v>
          </cell>
          <cell r="K2418">
            <v>0</v>
          </cell>
          <cell r="L2418">
            <v>2003</v>
          </cell>
          <cell r="M2418">
            <v>1.5621185609131525</v>
          </cell>
          <cell r="N2418" t="str">
            <v>NG93</v>
          </cell>
          <cell r="O2418">
            <v>50.75</v>
          </cell>
          <cell r="P2418">
            <v>2</v>
          </cell>
        </row>
        <row r="2419">
          <cell r="A2419" t="str">
            <v>ON</v>
          </cell>
          <cell r="B2419">
            <v>9</v>
          </cell>
          <cell r="C2419">
            <v>3</v>
          </cell>
          <cell r="D2419" t="str">
            <v>C</v>
          </cell>
          <cell r="E2419">
            <v>3.1</v>
          </cell>
          <cell r="F2419">
            <v>37859</v>
          </cell>
          <cell r="G2419">
            <v>1.0580000000000001</v>
          </cell>
          <cell r="H2419">
            <v>0.97</v>
          </cell>
          <cell r="I2419" t="str">
            <v>0          0</v>
          </cell>
          <cell r="J2419">
            <v>0</v>
          </cell>
          <cell r="K2419">
            <v>0</v>
          </cell>
          <cell r="L2419">
            <v>2003</v>
          </cell>
          <cell r="M2419" t="str">
            <v>No Trade</v>
          </cell>
          <cell r="N2419" t="str">
            <v>NG93</v>
          </cell>
          <cell r="O2419">
            <v>50.75</v>
          </cell>
          <cell r="P2419">
            <v>1</v>
          </cell>
        </row>
        <row r="2420">
          <cell r="A2420" t="str">
            <v>ON</v>
          </cell>
          <cell r="B2420">
            <v>9</v>
          </cell>
          <cell r="C2420">
            <v>3</v>
          </cell>
          <cell r="D2420" t="str">
            <v>P</v>
          </cell>
          <cell r="E2420">
            <v>3.1</v>
          </cell>
          <cell r="F2420">
            <v>37859</v>
          </cell>
          <cell r="G2420">
            <v>9.4E-2</v>
          </cell>
          <cell r="H2420">
            <v>0.1</v>
          </cell>
          <cell r="I2420" t="str">
            <v>7          0</v>
          </cell>
          <cell r="J2420">
            <v>0</v>
          </cell>
          <cell r="K2420">
            <v>0</v>
          </cell>
          <cell r="L2420">
            <v>2003</v>
          </cell>
          <cell r="M2420">
            <v>1.5819666681981321</v>
          </cell>
          <cell r="N2420" t="str">
            <v>NG93</v>
          </cell>
          <cell r="O2420">
            <v>50.75</v>
          </cell>
          <cell r="P2420">
            <v>2</v>
          </cell>
        </row>
        <row r="2421">
          <cell r="A2421" t="str">
            <v>ON</v>
          </cell>
          <cell r="B2421">
            <v>9</v>
          </cell>
          <cell r="C2421">
            <v>3</v>
          </cell>
          <cell r="D2421" t="str">
            <v>C</v>
          </cell>
          <cell r="E2421">
            <v>3.15</v>
          </cell>
          <cell r="F2421">
            <v>37859</v>
          </cell>
          <cell r="G2421">
            <v>1.02</v>
          </cell>
          <cell r="H2421">
            <v>0.93</v>
          </cell>
          <cell r="I2421" t="str">
            <v>4          0</v>
          </cell>
          <cell r="J2421">
            <v>0</v>
          </cell>
          <cell r="K2421">
            <v>0</v>
          </cell>
          <cell r="L2421">
            <v>2003</v>
          </cell>
          <cell r="M2421" t="str">
            <v>No Trade</v>
          </cell>
          <cell r="N2421" t="str">
            <v>NG93</v>
          </cell>
          <cell r="O2421">
            <v>50.75</v>
          </cell>
          <cell r="P2421">
            <v>1</v>
          </cell>
        </row>
        <row r="2422">
          <cell r="A2422" t="str">
            <v>ON</v>
          </cell>
          <cell r="B2422">
            <v>9</v>
          </cell>
          <cell r="C2422">
            <v>3</v>
          </cell>
          <cell r="D2422" t="str">
            <v>P</v>
          </cell>
          <cell r="E2422">
            <v>3.15</v>
          </cell>
          <cell r="F2422">
            <v>37859</v>
          </cell>
          <cell r="G2422">
            <v>0.106</v>
          </cell>
          <cell r="H2422">
            <v>0.12</v>
          </cell>
          <cell r="I2422" t="str">
            <v>0          0</v>
          </cell>
          <cell r="J2422">
            <v>0</v>
          </cell>
          <cell r="K2422">
            <v>0</v>
          </cell>
          <cell r="L2422">
            <v>2003</v>
          </cell>
          <cell r="M2422">
            <v>1.6019092108211763</v>
          </cell>
          <cell r="N2422" t="str">
            <v>NG93</v>
          </cell>
          <cell r="O2422">
            <v>50.75</v>
          </cell>
          <cell r="P2422">
            <v>2</v>
          </cell>
        </row>
        <row r="2423">
          <cell r="A2423" t="str">
            <v>ON</v>
          </cell>
          <cell r="B2423">
            <v>9</v>
          </cell>
          <cell r="C2423">
            <v>3</v>
          </cell>
          <cell r="D2423" t="str">
            <v>C</v>
          </cell>
          <cell r="E2423">
            <v>3.2</v>
          </cell>
          <cell r="F2423">
            <v>37859</v>
          </cell>
          <cell r="G2423">
            <v>0.97399999999999998</v>
          </cell>
          <cell r="H2423">
            <v>0.89</v>
          </cell>
          <cell r="I2423" t="str">
            <v>8          0</v>
          </cell>
          <cell r="J2423">
            <v>0</v>
          </cell>
          <cell r="K2423">
            <v>0</v>
          </cell>
          <cell r="L2423">
            <v>2003</v>
          </cell>
          <cell r="M2423" t="str">
            <v>No Trade</v>
          </cell>
          <cell r="N2423" t="str">
            <v>NG93</v>
          </cell>
          <cell r="O2423">
            <v>50.75</v>
          </cell>
          <cell r="P2423">
            <v>1</v>
          </cell>
        </row>
        <row r="2424">
          <cell r="A2424" t="str">
            <v>ON</v>
          </cell>
          <cell r="B2424">
            <v>9</v>
          </cell>
          <cell r="C2424">
            <v>3</v>
          </cell>
          <cell r="D2424" t="str">
            <v>P</v>
          </cell>
          <cell r="E2424">
            <v>3.2</v>
          </cell>
          <cell r="F2424">
            <v>37859</v>
          </cell>
          <cell r="G2424">
            <v>0.11899999999999999</v>
          </cell>
          <cell r="H2424">
            <v>0.13</v>
          </cell>
          <cell r="I2424" t="str">
            <v>4          0</v>
          </cell>
          <cell r="J2424">
            <v>0</v>
          </cell>
          <cell r="K2424">
            <v>0</v>
          </cell>
          <cell r="L2424">
            <v>2003</v>
          </cell>
          <cell r="M2424">
            <v>1.6218511954121018</v>
          </cell>
          <cell r="N2424" t="str">
            <v>NG93</v>
          </cell>
          <cell r="O2424">
            <v>50.75</v>
          </cell>
          <cell r="P2424">
            <v>2</v>
          </cell>
        </row>
        <row r="2425">
          <cell r="A2425" t="str">
            <v>ON</v>
          </cell>
          <cell r="B2425">
            <v>9</v>
          </cell>
          <cell r="C2425">
            <v>3</v>
          </cell>
          <cell r="D2425" t="str">
            <v>P</v>
          </cell>
          <cell r="E2425">
            <v>3.25</v>
          </cell>
          <cell r="F2425">
            <v>37859</v>
          </cell>
          <cell r="G2425">
            <v>0.13200000000000001</v>
          </cell>
          <cell r="H2425">
            <v>0.14000000000000001</v>
          </cell>
          <cell r="I2425" t="str">
            <v>9          0</v>
          </cell>
          <cell r="J2425">
            <v>0</v>
          </cell>
          <cell r="K2425">
            <v>0</v>
          </cell>
          <cell r="L2425">
            <v>2003</v>
          </cell>
          <cell r="M2425">
            <v>1.6396447227685897</v>
          </cell>
          <cell r="N2425" t="str">
            <v>NG93</v>
          </cell>
          <cell r="O2425">
            <v>50.75</v>
          </cell>
          <cell r="P2425">
            <v>2</v>
          </cell>
        </row>
        <row r="2426">
          <cell r="A2426" t="str">
            <v>ON</v>
          </cell>
          <cell r="B2426">
            <v>9</v>
          </cell>
          <cell r="C2426">
            <v>3</v>
          </cell>
          <cell r="D2426" t="str">
            <v>P</v>
          </cell>
          <cell r="E2426">
            <v>3.3</v>
          </cell>
          <cell r="F2426">
            <v>37859</v>
          </cell>
          <cell r="G2426">
            <v>0</v>
          </cell>
          <cell r="H2426">
            <v>0</v>
          </cell>
          <cell r="I2426" t="str">
            <v>0          0</v>
          </cell>
          <cell r="J2426">
            <v>0</v>
          </cell>
          <cell r="K2426">
            <v>0</v>
          </cell>
          <cell r="L2426">
            <v>2003</v>
          </cell>
          <cell r="M2426" t="str">
            <v>No Trade</v>
          </cell>
          <cell r="N2426" t="str">
            <v/>
          </cell>
          <cell r="O2426" t="str">
            <v/>
          </cell>
          <cell r="P2426" t="str">
            <v/>
          </cell>
        </row>
        <row r="2427">
          <cell r="A2427" t="str">
            <v>ON</v>
          </cell>
          <cell r="B2427">
            <v>9</v>
          </cell>
          <cell r="C2427">
            <v>3</v>
          </cell>
          <cell r="D2427" t="str">
            <v>C</v>
          </cell>
          <cell r="E2427">
            <v>3.35</v>
          </cell>
          <cell r="F2427">
            <v>37859</v>
          </cell>
          <cell r="G2427">
            <v>0.87</v>
          </cell>
          <cell r="H2427">
            <v>0.79</v>
          </cell>
          <cell r="I2427" t="str">
            <v>7          0</v>
          </cell>
          <cell r="J2427">
            <v>0</v>
          </cell>
          <cell r="K2427">
            <v>0</v>
          </cell>
          <cell r="L2427">
            <v>2003</v>
          </cell>
          <cell r="M2427" t="str">
            <v>No Trade</v>
          </cell>
          <cell r="N2427" t="str">
            <v>NG93</v>
          </cell>
          <cell r="O2427">
            <v>50.75</v>
          </cell>
          <cell r="P2427">
            <v>1</v>
          </cell>
        </row>
        <row r="2428">
          <cell r="A2428" t="str">
            <v>ON</v>
          </cell>
          <cell r="B2428">
            <v>9</v>
          </cell>
          <cell r="C2428">
            <v>3</v>
          </cell>
          <cell r="D2428" t="str">
            <v>P</v>
          </cell>
          <cell r="E2428">
            <v>3.35</v>
          </cell>
          <cell r="F2428">
            <v>37859</v>
          </cell>
          <cell r="G2428">
            <v>0.16200000000000001</v>
          </cell>
          <cell r="H2428">
            <v>0.18</v>
          </cell>
          <cell r="I2428" t="str">
            <v>2          0</v>
          </cell>
          <cell r="J2428">
            <v>0</v>
          </cell>
          <cell r="K2428">
            <v>0</v>
          </cell>
          <cell r="L2428">
            <v>2003</v>
          </cell>
          <cell r="M2428">
            <v>1.6774821602317871</v>
          </cell>
          <cell r="N2428" t="str">
            <v>NG93</v>
          </cell>
          <cell r="O2428">
            <v>50.75</v>
          </cell>
          <cell r="P2428">
            <v>2</v>
          </cell>
        </row>
        <row r="2429">
          <cell r="A2429" t="str">
            <v>ON</v>
          </cell>
          <cell r="B2429">
            <v>9</v>
          </cell>
          <cell r="C2429">
            <v>3</v>
          </cell>
          <cell r="D2429" t="str">
            <v>C</v>
          </cell>
          <cell r="E2429">
            <v>3.4</v>
          </cell>
          <cell r="F2429">
            <v>37859</v>
          </cell>
          <cell r="G2429">
            <v>0.83699999999999997</v>
          </cell>
          <cell r="H2429">
            <v>0.76</v>
          </cell>
          <cell r="I2429" t="str">
            <v>6          0</v>
          </cell>
          <cell r="J2429">
            <v>0</v>
          </cell>
          <cell r="K2429">
            <v>0</v>
          </cell>
          <cell r="L2429">
            <v>2003</v>
          </cell>
          <cell r="M2429" t="str">
            <v>No Trade</v>
          </cell>
          <cell r="N2429" t="str">
            <v>NG93</v>
          </cell>
          <cell r="O2429">
            <v>50.75</v>
          </cell>
          <cell r="P2429">
            <v>1</v>
          </cell>
        </row>
        <row r="2430">
          <cell r="A2430" t="str">
            <v>ON</v>
          </cell>
          <cell r="B2430">
            <v>9</v>
          </cell>
          <cell r="C2430">
            <v>3</v>
          </cell>
          <cell r="D2430" t="str">
            <v>P</v>
          </cell>
          <cell r="E2430">
            <v>3.4</v>
          </cell>
          <cell r="F2430">
            <v>37859</v>
          </cell>
          <cell r="G2430">
            <v>0.17799999999999999</v>
          </cell>
          <cell r="H2430">
            <v>0.19</v>
          </cell>
          <cell r="I2430" t="str">
            <v>9          0</v>
          </cell>
          <cell r="J2430">
            <v>0</v>
          </cell>
          <cell r="K2430">
            <v>0</v>
          </cell>
          <cell r="L2430">
            <v>2003</v>
          </cell>
          <cell r="M2430">
            <v>1.6954646082362799</v>
          </cell>
          <cell r="N2430" t="str">
            <v>NG93</v>
          </cell>
          <cell r="O2430">
            <v>50.75</v>
          </cell>
          <cell r="P2430">
            <v>2</v>
          </cell>
        </row>
        <row r="2431">
          <cell r="A2431" t="str">
            <v>ON</v>
          </cell>
          <cell r="B2431">
            <v>9</v>
          </cell>
          <cell r="C2431">
            <v>3</v>
          </cell>
          <cell r="D2431" t="str">
            <v>C</v>
          </cell>
          <cell r="E2431">
            <v>3.45</v>
          </cell>
          <cell r="F2431">
            <v>37859</v>
          </cell>
          <cell r="G2431">
            <v>0.80700000000000005</v>
          </cell>
          <cell r="H2431">
            <v>0.73</v>
          </cell>
          <cell r="I2431" t="str">
            <v>5          0</v>
          </cell>
          <cell r="J2431">
            <v>0</v>
          </cell>
          <cell r="K2431">
            <v>0</v>
          </cell>
          <cell r="L2431">
            <v>2003</v>
          </cell>
          <cell r="M2431" t="str">
            <v>No Trade</v>
          </cell>
          <cell r="N2431" t="str">
            <v>NG93</v>
          </cell>
          <cell r="O2431">
            <v>50.75</v>
          </cell>
          <cell r="P2431">
            <v>1</v>
          </cell>
        </row>
        <row r="2432">
          <cell r="A2432" t="str">
            <v>ON</v>
          </cell>
          <cell r="B2432">
            <v>9</v>
          </cell>
          <cell r="C2432">
            <v>3</v>
          </cell>
          <cell r="D2432" t="str">
            <v>P</v>
          </cell>
          <cell r="E2432">
            <v>3.45</v>
          </cell>
          <cell r="F2432">
            <v>37859</v>
          </cell>
          <cell r="G2432">
            <v>0.19600000000000001</v>
          </cell>
          <cell r="H2432">
            <v>0.21</v>
          </cell>
          <cell r="I2432" t="str">
            <v>8          0</v>
          </cell>
          <cell r="J2432">
            <v>0</v>
          </cell>
          <cell r="K2432">
            <v>0</v>
          </cell>
          <cell r="L2432">
            <v>2003</v>
          </cell>
          <cell r="M2432">
            <v>1.7150853332554918</v>
          </cell>
          <cell r="N2432" t="str">
            <v>NG93</v>
          </cell>
          <cell r="O2432">
            <v>50.75</v>
          </cell>
          <cell r="P2432">
            <v>2</v>
          </cell>
        </row>
        <row r="2433">
          <cell r="A2433" t="str">
            <v>ON</v>
          </cell>
          <cell r="B2433">
            <v>9</v>
          </cell>
          <cell r="C2433">
            <v>3</v>
          </cell>
          <cell r="D2433" t="str">
            <v>C</v>
          </cell>
          <cell r="E2433">
            <v>3.5</v>
          </cell>
          <cell r="F2433">
            <v>37859</v>
          </cell>
          <cell r="G2433">
            <v>0.77600000000000002</v>
          </cell>
          <cell r="H2433">
            <v>0.7</v>
          </cell>
          <cell r="I2433" t="str">
            <v>6          0</v>
          </cell>
          <cell r="J2433">
            <v>0</v>
          </cell>
          <cell r="K2433">
            <v>0</v>
          </cell>
          <cell r="L2433">
            <v>2003</v>
          </cell>
          <cell r="M2433" t="str">
            <v>No Trade</v>
          </cell>
          <cell r="N2433" t="str">
            <v>NG93</v>
          </cell>
          <cell r="O2433">
            <v>50.75</v>
          </cell>
          <cell r="P2433">
            <v>1</v>
          </cell>
        </row>
        <row r="2434">
          <cell r="A2434" t="str">
            <v>ON</v>
          </cell>
          <cell r="B2434">
            <v>9</v>
          </cell>
          <cell r="C2434">
            <v>3</v>
          </cell>
          <cell r="D2434" t="str">
            <v>P</v>
          </cell>
          <cell r="E2434">
            <v>3.5</v>
          </cell>
          <cell r="F2434">
            <v>37859</v>
          </cell>
          <cell r="G2434">
            <v>0.214</v>
          </cell>
          <cell r="H2434">
            <v>0.23</v>
          </cell>
          <cell r="I2434" t="str">
            <v>8          0</v>
          </cell>
          <cell r="J2434">
            <v>0</v>
          </cell>
          <cell r="K2434">
            <v>0</v>
          </cell>
          <cell r="L2434">
            <v>2003</v>
          </cell>
          <cell r="M2434">
            <v>1.7329791681528117</v>
          </cell>
          <cell r="N2434" t="str">
            <v>NG93</v>
          </cell>
          <cell r="O2434">
            <v>50.75</v>
          </cell>
          <cell r="P2434">
            <v>2</v>
          </cell>
        </row>
        <row r="2435">
          <cell r="A2435" t="str">
            <v>ON</v>
          </cell>
          <cell r="B2435">
            <v>9</v>
          </cell>
          <cell r="C2435">
            <v>3</v>
          </cell>
          <cell r="D2435" t="str">
            <v>C</v>
          </cell>
          <cell r="E2435">
            <v>3.55</v>
          </cell>
          <cell r="F2435">
            <v>37859</v>
          </cell>
          <cell r="G2435">
            <v>0.746</v>
          </cell>
          <cell r="H2435">
            <v>0.67</v>
          </cell>
          <cell r="I2435" t="str">
            <v>7          0</v>
          </cell>
          <cell r="J2435">
            <v>0</v>
          </cell>
          <cell r="K2435">
            <v>0</v>
          </cell>
          <cell r="L2435">
            <v>2003</v>
          </cell>
          <cell r="M2435" t="str">
            <v>No Trade</v>
          </cell>
          <cell r="N2435" t="str">
            <v>NG93</v>
          </cell>
          <cell r="O2435">
            <v>50.75</v>
          </cell>
          <cell r="P2435">
            <v>1</v>
          </cell>
        </row>
        <row r="2436">
          <cell r="A2436" t="str">
            <v>ON</v>
          </cell>
          <cell r="B2436">
            <v>9</v>
          </cell>
          <cell r="C2436">
            <v>3</v>
          </cell>
          <cell r="D2436" t="str">
            <v>P</v>
          </cell>
          <cell r="E2436">
            <v>3.55</v>
          </cell>
          <cell r="F2436">
            <v>37859</v>
          </cell>
          <cell r="G2436">
            <v>0.23300000000000001</v>
          </cell>
          <cell r="H2436">
            <v>0.25</v>
          </cell>
          <cell r="I2436" t="str">
            <v>9          0</v>
          </cell>
          <cell r="J2436">
            <v>0</v>
          </cell>
          <cell r="K2436">
            <v>0</v>
          </cell>
          <cell r="L2436">
            <v>2003</v>
          </cell>
          <cell r="M2436">
            <v>1.7508459585461116</v>
          </cell>
          <cell r="N2436" t="str">
            <v>NG93</v>
          </cell>
          <cell r="O2436">
            <v>50.75</v>
          </cell>
          <cell r="P2436">
            <v>2</v>
          </cell>
        </row>
        <row r="2437">
          <cell r="A2437" t="str">
            <v>ON</v>
          </cell>
          <cell r="B2437">
            <v>9</v>
          </cell>
          <cell r="C2437">
            <v>3</v>
          </cell>
          <cell r="D2437" t="str">
            <v>C</v>
          </cell>
          <cell r="E2437">
            <v>3.6</v>
          </cell>
          <cell r="F2437">
            <v>37859</v>
          </cell>
          <cell r="G2437">
            <v>0.71799999999999997</v>
          </cell>
          <cell r="H2437">
            <v>0.65</v>
          </cell>
          <cell r="I2437" t="str">
            <v>0          0</v>
          </cell>
          <cell r="J2437">
            <v>0</v>
          </cell>
          <cell r="K2437">
            <v>0</v>
          </cell>
          <cell r="L2437">
            <v>2003</v>
          </cell>
          <cell r="M2437" t="str">
            <v>No Trade</v>
          </cell>
          <cell r="N2437" t="str">
            <v>NG93</v>
          </cell>
          <cell r="O2437">
            <v>50.75</v>
          </cell>
          <cell r="P2437">
            <v>1</v>
          </cell>
        </row>
        <row r="2438">
          <cell r="A2438" t="str">
            <v>ON</v>
          </cell>
          <cell r="B2438">
            <v>9</v>
          </cell>
          <cell r="C2438">
            <v>3</v>
          </cell>
          <cell r="D2438" t="str">
            <v>P</v>
          </cell>
          <cell r="E2438">
            <v>3.6</v>
          </cell>
          <cell r="F2438">
            <v>37859</v>
          </cell>
          <cell r="G2438">
            <v>0.253</v>
          </cell>
          <cell r="H2438">
            <v>0.28000000000000003</v>
          </cell>
          <cell r="I2438" t="str">
            <v>1          0</v>
          </cell>
          <cell r="J2438">
            <v>0</v>
          </cell>
          <cell r="K2438">
            <v>0</v>
          </cell>
          <cell r="L2438">
            <v>2003</v>
          </cell>
          <cell r="M2438">
            <v>1.7686712546940517</v>
          </cell>
          <cell r="N2438" t="str">
            <v>NG93</v>
          </cell>
          <cell r="O2438">
            <v>50.75</v>
          </cell>
          <cell r="P2438">
            <v>2</v>
          </cell>
        </row>
        <row r="2439">
          <cell r="A2439" t="str">
            <v>ON</v>
          </cell>
          <cell r="B2439">
            <v>9</v>
          </cell>
          <cell r="C2439">
            <v>3</v>
          </cell>
          <cell r="D2439" t="str">
            <v>C</v>
          </cell>
          <cell r="E2439">
            <v>3.65</v>
          </cell>
          <cell r="F2439">
            <v>37859</v>
          </cell>
          <cell r="G2439">
            <v>0.69099999999999995</v>
          </cell>
          <cell r="H2439">
            <v>0.62</v>
          </cell>
          <cell r="I2439" t="str">
            <v>2          0</v>
          </cell>
          <cell r="J2439">
            <v>0</v>
          </cell>
          <cell r="K2439">
            <v>0</v>
          </cell>
          <cell r="L2439">
            <v>2003</v>
          </cell>
          <cell r="M2439" t="str">
            <v>No Trade</v>
          </cell>
          <cell r="N2439" t="str">
            <v>NG93</v>
          </cell>
          <cell r="O2439">
            <v>50.75</v>
          </cell>
          <cell r="P2439">
            <v>1</v>
          </cell>
        </row>
        <row r="2440">
          <cell r="A2440" t="str">
            <v>ON</v>
          </cell>
          <cell r="B2440">
            <v>9</v>
          </cell>
          <cell r="C2440">
            <v>3</v>
          </cell>
          <cell r="D2440" t="str">
            <v>P</v>
          </cell>
          <cell r="E2440">
            <v>3.65</v>
          </cell>
          <cell r="F2440">
            <v>37859</v>
          </cell>
          <cell r="G2440">
            <v>0.27400000000000002</v>
          </cell>
          <cell r="H2440">
            <v>0.3</v>
          </cell>
          <cell r="I2440" t="str">
            <v>3          0</v>
          </cell>
          <cell r="J2440">
            <v>0</v>
          </cell>
          <cell r="K2440">
            <v>0</v>
          </cell>
          <cell r="L2440">
            <v>2003</v>
          </cell>
          <cell r="M2440">
            <v>1.7864456372768727</v>
          </cell>
          <cell r="N2440" t="str">
            <v>NG93</v>
          </cell>
          <cell r="O2440">
            <v>50.75</v>
          </cell>
          <cell r="P2440">
            <v>2</v>
          </cell>
        </row>
        <row r="2441">
          <cell r="A2441" t="str">
            <v>ON</v>
          </cell>
          <cell r="B2441">
            <v>9</v>
          </cell>
          <cell r="C2441">
            <v>3</v>
          </cell>
          <cell r="D2441" t="str">
            <v>C</v>
          </cell>
          <cell r="E2441">
            <v>3.7</v>
          </cell>
          <cell r="F2441">
            <v>37859</v>
          </cell>
          <cell r="G2441">
            <v>0.66500000000000004</v>
          </cell>
          <cell r="H2441">
            <v>0.59</v>
          </cell>
          <cell r="I2441" t="str">
            <v>7          0</v>
          </cell>
          <cell r="J2441">
            <v>0</v>
          </cell>
          <cell r="K2441">
            <v>0</v>
          </cell>
          <cell r="L2441">
            <v>2003</v>
          </cell>
          <cell r="M2441" t="str">
            <v>No Trade</v>
          </cell>
          <cell r="N2441" t="str">
            <v>NG93</v>
          </cell>
          <cell r="O2441">
            <v>50.75</v>
          </cell>
          <cell r="P2441">
            <v>1</v>
          </cell>
        </row>
        <row r="2442">
          <cell r="A2442" t="str">
            <v>ON</v>
          </cell>
          <cell r="B2442">
            <v>9</v>
          </cell>
          <cell r="C2442">
            <v>3</v>
          </cell>
          <cell r="D2442" t="str">
            <v>P</v>
          </cell>
          <cell r="E2442">
            <v>3.7</v>
          </cell>
          <cell r="F2442">
            <v>37859</v>
          </cell>
          <cell r="G2442">
            <v>0.29699999999999999</v>
          </cell>
          <cell r="H2442">
            <v>0.32</v>
          </cell>
          <cell r="I2442" t="str">
            <v>7          0</v>
          </cell>
          <cell r="J2442">
            <v>0</v>
          </cell>
          <cell r="K2442">
            <v>0</v>
          </cell>
          <cell r="L2442">
            <v>2003</v>
          </cell>
          <cell r="M2442">
            <v>1.8054250074739866</v>
          </cell>
          <cell r="N2442" t="str">
            <v>NG93</v>
          </cell>
          <cell r="O2442">
            <v>50.75</v>
          </cell>
          <cell r="P2442">
            <v>2</v>
          </cell>
        </row>
        <row r="2443">
          <cell r="A2443" t="str">
            <v>ON</v>
          </cell>
          <cell r="B2443">
            <v>9</v>
          </cell>
          <cell r="C2443">
            <v>3</v>
          </cell>
          <cell r="D2443" t="str">
            <v>C</v>
          </cell>
          <cell r="E2443">
            <v>3.75</v>
          </cell>
          <cell r="F2443">
            <v>37859</v>
          </cell>
          <cell r="G2443">
            <v>0.64</v>
          </cell>
          <cell r="H2443">
            <v>0.56999999999999995</v>
          </cell>
          <cell r="I2443" t="str">
            <v>3          0</v>
          </cell>
          <cell r="J2443">
            <v>0</v>
          </cell>
          <cell r="K2443">
            <v>0</v>
          </cell>
          <cell r="L2443">
            <v>2003</v>
          </cell>
          <cell r="M2443" t="str">
            <v>No Trade</v>
          </cell>
          <cell r="N2443" t="str">
            <v>NG93</v>
          </cell>
          <cell r="O2443">
            <v>50.75</v>
          </cell>
          <cell r="P2443">
            <v>1</v>
          </cell>
        </row>
        <row r="2444">
          <cell r="A2444" t="str">
            <v>ON</v>
          </cell>
          <cell r="B2444">
            <v>9</v>
          </cell>
          <cell r="C2444">
            <v>3</v>
          </cell>
          <cell r="D2444" t="str">
            <v>P</v>
          </cell>
          <cell r="E2444">
            <v>3.75</v>
          </cell>
          <cell r="F2444">
            <v>37859</v>
          </cell>
          <cell r="G2444">
            <v>0.32</v>
          </cell>
          <cell r="H2444">
            <v>0.35</v>
          </cell>
          <cell r="I2444" t="str">
            <v>1         50</v>
          </cell>
          <cell r="J2444">
            <v>0</v>
          </cell>
          <cell r="K2444">
            <v>0</v>
          </cell>
          <cell r="L2444">
            <v>2003</v>
          </cell>
          <cell r="M2444">
            <v>1.8230296651945008</v>
          </cell>
          <cell r="N2444" t="str">
            <v>NG93</v>
          </cell>
          <cell r="O2444">
            <v>50.75</v>
          </cell>
          <cell r="P2444">
            <v>2</v>
          </cell>
        </row>
        <row r="2445">
          <cell r="A2445" t="str">
            <v>ON</v>
          </cell>
          <cell r="B2445">
            <v>9</v>
          </cell>
          <cell r="C2445">
            <v>3</v>
          </cell>
          <cell r="D2445" t="str">
            <v>C</v>
          </cell>
          <cell r="E2445">
            <v>3.8</v>
          </cell>
          <cell r="F2445">
            <v>37859</v>
          </cell>
          <cell r="G2445">
            <v>0.61399999999999999</v>
          </cell>
          <cell r="H2445">
            <v>0.54</v>
          </cell>
          <cell r="I2445" t="str">
            <v>9          0</v>
          </cell>
          <cell r="J2445">
            <v>0</v>
          </cell>
          <cell r="K2445">
            <v>0</v>
          </cell>
          <cell r="L2445">
            <v>2003</v>
          </cell>
          <cell r="M2445" t="str">
            <v>No Trade</v>
          </cell>
          <cell r="N2445" t="str">
            <v>NG93</v>
          </cell>
          <cell r="O2445">
            <v>50.75</v>
          </cell>
          <cell r="P2445">
            <v>1</v>
          </cell>
        </row>
        <row r="2446">
          <cell r="A2446" t="str">
            <v>ON</v>
          </cell>
          <cell r="B2446">
            <v>9</v>
          </cell>
          <cell r="C2446">
            <v>3</v>
          </cell>
          <cell r="D2446" t="str">
            <v>P</v>
          </cell>
          <cell r="E2446">
            <v>3.8</v>
          </cell>
          <cell r="F2446">
            <v>37859</v>
          </cell>
          <cell r="G2446">
            <v>0.34300000000000003</v>
          </cell>
          <cell r="H2446">
            <v>0.37</v>
          </cell>
          <cell r="I2446" t="str">
            <v>7          0</v>
          </cell>
          <cell r="J2446">
            <v>0</v>
          </cell>
          <cell r="K2446">
            <v>0</v>
          </cell>
          <cell r="L2446">
            <v>2003</v>
          </cell>
          <cell r="M2446">
            <v>1.8394218102467625</v>
          </cell>
          <cell r="N2446" t="str">
            <v>NG93</v>
          </cell>
          <cell r="O2446">
            <v>50.75</v>
          </cell>
          <cell r="P2446">
            <v>2</v>
          </cell>
        </row>
        <row r="2447">
          <cell r="A2447" t="str">
            <v>ON</v>
          </cell>
          <cell r="B2447">
            <v>9</v>
          </cell>
          <cell r="C2447">
            <v>3</v>
          </cell>
          <cell r="D2447" t="str">
            <v>C</v>
          </cell>
          <cell r="E2447">
            <v>3.85</v>
          </cell>
          <cell r="F2447">
            <v>37859</v>
          </cell>
          <cell r="G2447">
            <v>0.59099999999999997</v>
          </cell>
          <cell r="H2447">
            <v>0.52</v>
          </cell>
          <cell r="I2447" t="str">
            <v>7          0</v>
          </cell>
          <cell r="J2447">
            <v>0</v>
          </cell>
          <cell r="K2447">
            <v>0</v>
          </cell>
          <cell r="L2447">
            <v>2003</v>
          </cell>
          <cell r="M2447" t="str">
            <v>No Trade</v>
          </cell>
          <cell r="N2447" t="str">
            <v>NG93</v>
          </cell>
          <cell r="O2447">
            <v>50.75</v>
          </cell>
          <cell r="P2447">
            <v>1</v>
          </cell>
        </row>
        <row r="2448">
          <cell r="A2448" t="str">
            <v>ON</v>
          </cell>
          <cell r="B2448">
            <v>9</v>
          </cell>
          <cell r="C2448">
            <v>3</v>
          </cell>
          <cell r="D2448" t="str">
            <v>P</v>
          </cell>
          <cell r="E2448">
            <v>3.85</v>
          </cell>
          <cell r="F2448">
            <v>37859</v>
          </cell>
          <cell r="G2448">
            <v>0.36799999999999999</v>
          </cell>
          <cell r="H2448">
            <v>0.4</v>
          </cell>
          <cell r="I2448" t="str">
            <v>3          0</v>
          </cell>
          <cell r="J2448">
            <v>0</v>
          </cell>
          <cell r="K2448">
            <v>0</v>
          </cell>
          <cell r="L2448">
            <v>2003</v>
          </cell>
          <cell r="M2448">
            <v>1.8569632179898166</v>
          </cell>
          <cell r="N2448" t="str">
            <v>NG93</v>
          </cell>
          <cell r="O2448">
            <v>50.75</v>
          </cell>
          <cell r="P2448">
            <v>2</v>
          </cell>
        </row>
        <row r="2449">
          <cell r="A2449" t="str">
            <v>ON</v>
          </cell>
          <cell r="B2449">
            <v>9</v>
          </cell>
          <cell r="C2449">
            <v>3</v>
          </cell>
          <cell r="D2449" t="str">
            <v>C</v>
          </cell>
          <cell r="E2449">
            <v>3.9</v>
          </cell>
          <cell r="F2449">
            <v>37859</v>
          </cell>
          <cell r="G2449">
            <v>0.56899999999999995</v>
          </cell>
          <cell r="H2449">
            <v>0.5</v>
          </cell>
          <cell r="I2449" t="str">
            <v>5          0</v>
          </cell>
          <cell r="J2449">
            <v>0</v>
          </cell>
          <cell r="K2449">
            <v>0</v>
          </cell>
          <cell r="L2449">
            <v>2003</v>
          </cell>
          <cell r="M2449" t="str">
            <v>No Trade</v>
          </cell>
          <cell r="N2449" t="str">
            <v>NG93</v>
          </cell>
          <cell r="O2449">
            <v>50.75</v>
          </cell>
          <cell r="P2449">
            <v>1</v>
          </cell>
        </row>
        <row r="2450">
          <cell r="A2450" t="str">
            <v>ON</v>
          </cell>
          <cell r="B2450">
            <v>9</v>
          </cell>
          <cell r="C2450">
            <v>3</v>
          </cell>
          <cell r="D2450" t="str">
            <v>P</v>
          </cell>
          <cell r="E2450">
            <v>3.9</v>
          </cell>
          <cell r="F2450">
            <v>37859</v>
          </cell>
          <cell r="G2450">
            <v>0.39400000000000002</v>
          </cell>
          <cell r="H2450">
            <v>0.43</v>
          </cell>
          <cell r="I2450" t="str">
            <v>1          0</v>
          </cell>
          <cell r="J2450">
            <v>0</v>
          </cell>
          <cell r="K2450">
            <v>0</v>
          </cell>
          <cell r="L2450">
            <v>2003</v>
          </cell>
          <cell r="M2450">
            <v>1.8744493102702229</v>
          </cell>
          <cell r="N2450" t="str">
            <v>NG93</v>
          </cell>
          <cell r="O2450">
            <v>50.75</v>
          </cell>
          <cell r="P2450">
            <v>2</v>
          </cell>
        </row>
        <row r="2451">
          <cell r="A2451" t="str">
            <v>ON</v>
          </cell>
          <cell r="B2451">
            <v>9</v>
          </cell>
          <cell r="C2451">
            <v>3</v>
          </cell>
          <cell r="D2451" t="str">
            <v>C</v>
          </cell>
          <cell r="E2451">
            <v>3.95</v>
          </cell>
          <cell r="F2451">
            <v>37859</v>
          </cell>
          <cell r="G2451">
            <v>0.54500000000000004</v>
          </cell>
          <cell r="H2451">
            <v>0.48</v>
          </cell>
          <cell r="I2451" t="str">
            <v>3          0</v>
          </cell>
          <cell r="J2451">
            <v>0</v>
          </cell>
          <cell r="K2451">
            <v>0</v>
          </cell>
          <cell r="L2451">
            <v>2003</v>
          </cell>
          <cell r="M2451" t="str">
            <v>No Trade</v>
          </cell>
          <cell r="N2451" t="str">
            <v>NG93</v>
          </cell>
          <cell r="O2451">
            <v>50.75</v>
          </cell>
          <cell r="P2451">
            <v>1</v>
          </cell>
        </row>
        <row r="2452">
          <cell r="A2452" t="str">
            <v>ON</v>
          </cell>
          <cell r="B2452">
            <v>9</v>
          </cell>
          <cell r="C2452">
            <v>3</v>
          </cell>
          <cell r="D2452" t="str">
            <v>P</v>
          </cell>
          <cell r="E2452">
            <v>3.95</v>
          </cell>
          <cell r="F2452">
            <v>37859</v>
          </cell>
          <cell r="G2452">
            <v>0.42</v>
          </cell>
          <cell r="H2452">
            <v>0.45</v>
          </cell>
          <cell r="I2452" t="str">
            <v>9          0</v>
          </cell>
          <cell r="J2452">
            <v>0</v>
          </cell>
          <cell r="K2452">
            <v>0</v>
          </cell>
          <cell r="L2452">
            <v>2003</v>
          </cell>
          <cell r="M2452">
            <v>1.8908519241947259</v>
          </cell>
          <cell r="N2452" t="str">
            <v>NG93</v>
          </cell>
          <cell r="O2452">
            <v>50.75</v>
          </cell>
          <cell r="P2452">
            <v>2</v>
          </cell>
        </row>
        <row r="2453">
          <cell r="A2453" t="str">
            <v>ON</v>
          </cell>
          <cell r="B2453">
            <v>9</v>
          </cell>
          <cell r="C2453">
            <v>3</v>
          </cell>
          <cell r="D2453" t="str">
            <v>C</v>
          </cell>
          <cell r="E2453">
            <v>4</v>
          </cell>
          <cell r="F2453">
            <v>37859</v>
          </cell>
          <cell r="G2453">
            <v>0.52300000000000002</v>
          </cell>
          <cell r="H2453">
            <v>0.46</v>
          </cell>
          <cell r="I2453" t="str">
            <v>2          0</v>
          </cell>
          <cell r="J2453">
            <v>0</v>
          </cell>
          <cell r="K2453">
            <v>0</v>
          </cell>
          <cell r="L2453">
            <v>2003</v>
          </cell>
          <cell r="M2453" t="str">
            <v>No Trade</v>
          </cell>
          <cell r="N2453" t="str">
            <v>NG93</v>
          </cell>
          <cell r="O2453">
            <v>50.75</v>
          </cell>
          <cell r="P2453">
            <v>1</v>
          </cell>
        </row>
        <row r="2454">
          <cell r="A2454" t="str">
            <v>ON</v>
          </cell>
          <cell r="B2454">
            <v>9</v>
          </cell>
          <cell r="C2454">
            <v>3</v>
          </cell>
          <cell r="D2454" t="str">
            <v>P</v>
          </cell>
          <cell r="E2454">
            <v>4</v>
          </cell>
          <cell r="F2454">
            <v>37859</v>
          </cell>
          <cell r="G2454">
            <v>0.44800000000000001</v>
          </cell>
          <cell r="H2454">
            <v>0.48</v>
          </cell>
          <cell r="I2454" t="str">
            <v>8          0</v>
          </cell>
          <cell r="J2454">
            <v>0</v>
          </cell>
          <cell r="K2454">
            <v>0</v>
          </cell>
          <cell r="L2454">
            <v>2003</v>
          </cell>
          <cell r="M2454">
            <v>1.9082753350101245</v>
          </cell>
          <cell r="N2454" t="str">
            <v>NG93</v>
          </cell>
          <cell r="O2454">
            <v>50.75</v>
          </cell>
          <cell r="P2454">
            <v>2</v>
          </cell>
        </row>
        <row r="2455">
          <cell r="A2455" t="str">
            <v>ON</v>
          </cell>
          <cell r="B2455">
            <v>9</v>
          </cell>
          <cell r="C2455">
            <v>3</v>
          </cell>
          <cell r="D2455" t="str">
            <v>C</v>
          </cell>
          <cell r="E2455">
            <v>4.05</v>
          </cell>
          <cell r="F2455">
            <v>37859</v>
          </cell>
          <cell r="G2455">
            <v>0.501</v>
          </cell>
          <cell r="H2455">
            <v>0.44</v>
          </cell>
          <cell r="I2455" t="str">
            <v>3          0</v>
          </cell>
          <cell r="J2455">
            <v>0</v>
          </cell>
          <cell r="K2455">
            <v>0</v>
          </cell>
          <cell r="L2455">
            <v>2003</v>
          </cell>
          <cell r="M2455" t="str">
            <v>No Trade</v>
          </cell>
          <cell r="N2455" t="str">
            <v>NG93</v>
          </cell>
          <cell r="O2455">
            <v>50.75</v>
          </cell>
          <cell r="P2455">
            <v>1</v>
          </cell>
        </row>
        <row r="2456">
          <cell r="A2456" t="str">
            <v>ON</v>
          </cell>
          <cell r="B2456">
            <v>9</v>
          </cell>
          <cell r="C2456">
            <v>3</v>
          </cell>
          <cell r="D2456" t="str">
            <v>C</v>
          </cell>
          <cell r="E2456">
            <v>4.0999999999999996</v>
          </cell>
          <cell r="F2456">
            <v>37859</v>
          </cell>
          <cell r="G2456">
            <v>0.48</v>
          </cell>
          <cell r="H2456">
            <v>0.42</v>
          </cell>
          <cell r="I2456" t="str">
            <v>4          0</v>
          </cell>
          <cell r="J2456">
            <v>0</v>
          </cell>
          <cell r="K2456">
            <v>0</v>
          </cell>
          <cell r="L2456">
            <v>2003</v>
          </cell>
          <cell r="M2456" t="str">
            <v>No Trade</v>
          </cell>
          <cell r="N2456" t="str">
            <v>NG93</v>
          </cell>
          <cell r="O2456">
            <v>50.75</v>
          </cell>
          <cell r="P2456">
            <v>1</v>
          </cell>
        </row>
        <row r="2457">
          <cell r="A2457" t="str">
            <v>ON</v>
          </cell>
          <cell r="B2457">
            <v>9</v>
          </cell>
          <cell r="C2457">
            <v>3</v>
          </cell>
          <cell r="D2457" t="str">
            <v>P</v>
          </cell>
          <cell r="E2457">
            <v>4.0999999999999996</v>
          </cell>
          <cell r="F2457">
            <v>37859</v>
          </cell>
          <cell r="G2457">
            <v>0.505</v>
          </cell>
          <cell r="H2457">
            <v>0.55000000000000004</v>
          </cell>
          <cell r="I2457" t="str">
            <v>0          0</v>
          </cell>
          <cell r="J2457">
            <v>0</v>
          </cell>
          <cell r="K2457">
            <v>0</v>
          </cell>
          <cell r="L2457">
            <v>2003</v>
          </cell>
          <cell r="M2457">
            <v>1.941129034574395</v>
          </cell>
          <cell r="N2457" t="str">
            <v>NG93</v>
          </cell>
          <cell r="O2457">
            <v>50.75</v>
          </cell>
          <cell r="P2457">
            <v>2</v>
          </cell>
        </row>
        <row r="2458">
          <cell r="A2458" t="str">
            <v>ON</v>
          </cell>
          <cell r="B2458">
            <v>9</v>
          </cell>
          <cell r="C2458">
            <v>3</v>
          </cell>
          <cell r="D2458" t="str">
            <v>C</v>
          </cell>
          <cell r="E2458">
            <v>4.2</v>
          </cell>
          <cell r="F2458">
            <v>37859</v>
          </cell>
          <cell r="G2458">
            <v>0.442</v>
          </cell>
          <cell r="H2458">
            <v>0.38</v>
          </cell>
          <cell r="I2458" t="str">
            <v>9          0</v>
          </cell>
          <cell r="J2458">
            <v>0</v>
          </cell>
          <cell r="K2458">
            <v>0</v>
          </cell>
          <cell r="L2458">
            <v>2003</v>
          </cell>
          <cell r="M2458" t="str">
            <v>No Trade</v>
          </cell>
          <cell r="N2458" t="str">
            <v>NG93</v>
          </cell>
          <cell r="O2458">
            <v>50.75</v>
          </cell>
          <cell r="P2458">
            <v>1</v>
          </cell>
        </row>
        <row r="2459">
          <cell r="A2459" t="str">
            <v>ON</v>
          </cell>
          <cell r="B2459">
            <v>9</v>
          </cell>
          <cell r="C2459">
            <v>3</v>
          </cell>
          <cell r="D2459" t="str">
            <v>C</v>
          </cell>
          <cell r="E2459">
            <v>4.25</v>
          </cell>
          <cell r="F2459">
            <v>37859</v>
          </cell>
          <cell r="G2459">
            <v>0.42399999999999999</v>
          </cell>
          <cell r="H2459">
            <v>0.37</v>
          </cell>
          <cell r="I2459" t="str">
            <v>2          0</v>
          </cell>
          <cell r="J2459">
            <v>0</v>
          </cell>
          <cell r="K2459">
            <v>0</v>
          </cell>
          <cell r="L2459">
            <v>2003</v>
          </cell>
          <cell r="M2459" t="str">
            <v>No Trade</v>
          </cell>
          <cell r="N2459" t="str">
            <v>NG93</v>
          </cell>
          <cell r="O2459">
            <v>50.75</v>
          </cell>
          <cell r="P2459">
            <v>1</v>
          </cell>
        </row>
        <row r="2460">
          <cell r="A2460" t="str">
            <v>ON</v>
          </cell>
          <cell r="B2460">
            <v>9</v>
          </cell>
          <cell r="C2460">
            <v>3</v>
          </cell>
          <cell r="D2460" t="str">
            <v>C</v>
          </cell>
          <cell r="E2460">
            <v>4.4000000000000004</v>
          </cell>
          <cell r="F2460">
            <v>37859</v>
          </cell>
          <cell r="G2460">
            <v>0</v>
          </cell>
          <cell r="H2460">
            <v>0</v>
          </cell>
          <cell r="I2460" t="str">
            <v>0          0</v>
          </cell>
          <cell r="J2460">
            <v>0</v>
          </cell>
          <cell r="K2460">
            <v>0</v>
          </cell>
          <cell r="L2460">
            <v>2003</v>
          </cell>
          <cell r="M2460" t="str">
            <v>No Trade</v>
          </cell>
          <cell r="N2460" t="str">
            <v/>
          </cell>
          <cell r="O2460" t="str">
            <v/>
          </cell>
          <cell r="P2460" t="str">
            <v/>
          </cell>
        </row>
        <row r="2461">
          <cell r="A2461" t="str">
            <v>ON</v>
          </cell>
          <cell r="B2461">
            <v>9</v>
          </cell>
          <cell r="C2461">
            <v>3</v>
          </cell>
          <cell r="D2461" t="str">
            <v>C</v>
          </cell>
          <cell r="E2461">
            <v>4.5</v>
          </cell>
          <cell r="F2461">
            <v>37859</v>
          </cell>
          <cell r="G2461">
            <v>0.34399999999999997</v>
          </cell>
          <cell r="H2461">
            <v>0.28999999999999998</v>
          </cell>
          <cell r="I2461" t="str">
            <v>9          0</v>
          </cell>
          <cell r="J2461">
            <v>0</v>
          </cell>
          <cell r="K2461">
            <v>0</v>
          </cell>
          <cell r="L2461">
            <v>2003</v>
          </cell>
          <cell r="M2461" t="str">
            <v>No Trade</v>
          </cell>
          <cell r="N2461" t="str">
            <v>NG93</v>
          </cell>
          <cell r="O2461">
            <v>50.75</v>
          </cell>
          <cell r="P2461">
            <v>1</v>
          </cell>
        </row>
        <row r="2462">
          <cell r="A2462" t="str">
            <v>ON</v>
          </cell>
          <cell r="B2462">
            <v>9</v>
          </cell>
          <cell r="C2462">
            <v>3</v>
          </cell>
          <cell r="D2462" t="str">
            <v>C</v>
          </cell>
          <cell r="E2462">
            <v>4.8499999999999996</v>
          </cell>
          <cell r="F2462">
            <v>37859</v>
          </cell>
          <cell r="G2462">
            <v>0.25800000000000001</v>
          </cell>
          <cell r="H2462">
            <v>0.22</v>
          </cell>
          <cell r="I2462" t="str">
            <v>1          0</v>
          </cell>
          <cell r="J2462">
            <v>0</v>
          </cell>
          <cell r="K2462">
            <v>0</v>
          </cell>
          <cell r="L2462">
            <v>2003</v>
          </cell>
          <cell r="M2462" t="str">
            <v>No Trade</v>
          </cell>
          <cell r="N2462" t="str">
            <v>NG93</v>
          </cell>
          <cell r="O2462">
            <v>50.75</v>
          </cell>
          <cell r="P2462">
            <v>1</v>
          </cell>
        </row>
        <row r="2463">
          <cell r="A2463" t="str">
            <v>ON</v>
          </cell>
          <cell r="B2463">
            <v>9</v>
          </cell>
          <cell r="C2463">
            <v>3</v>
          </cell>
          <cell r="D2463" t="str">
            <v>C</v>
          </cell>
          <cell r="E2463">
            <v>5</v>
          </cell>
          <cell r="F2463">
            <v>37859</v>
          </cell>
          <cell r="G2463">
            <v>0.22800000000000001</v>
          </cell>
          <cell r="H2463">
            <v>0.19</v>
          </cell>
          <cell r="I2463" t="str">
            <v>5         15</v>
          </cell>
          <cell r="J2463">
            <v>0.22</v>
          </cell>
          <cell r="K2463">
            <v>0.22</v>
          </cell>
          <cell r="L2463">
            <v>2003</v>
          </cell>
          <cell r="M2463" t="str">
            <v>No Trade</v>
          </cell>
          <cell r="N2463" t="str">
            <v>NG93</v>
          </cell>
          <cell r="O2463">
            <v>50.75</v>
          </cell>
          <cell r="P2463">
            <v>1</v>
          </cell>
        </row>
        <row r="2464">
          <cell r="A2464" t="str">
            <v>ON</v>
          </cell>
          <cell r="B2464">
            <v>9</v>
          </cell>
          <cell r="C2464">
            <v>3</v>
          </cell>
          <cell r="D2464" t="str">
            <v>C</v>
          </cell>
          <cell r="E2464">
            <v>5.2</v>
          </cell>
          <cell r="F2464">
            <v>37859</v>
          </cell>
          <cell r="G2464">
            <v>0.19400000000000001</v>
          </cell>
          <cell r="H2464">
            <v>0.16</v>
          </cell>
          <cell r="I2464" t="str">
            <v>5          0</v>
          </cell>
          <cell r="J2464">
            <v>0</v>
          </cell>
          <cell r="K2464">
            <v>0</v>
          </cell>
          <cell r="L2464">
            <v>2003</v>
          </cell>
          <cell r="M2464" t="str">
            <v>No Trade</v>
          </cell>
          <cell r="N2464" t="str">
            <v>NG93</v>
          </cell>
          <cell r="O2464">
            <v>50.75</v>
          </cell>
          <cell r="P2464">
            <v>1</v>
          </cell>
        </row>
        <row r="2465">
          <cell r="A2465" t="str">
            <v>ON</v>
          </cell>
          <cell r="B2465">
            <v>9</v>
          </cell>
          <cell r="C2465">
            <v>3</v>
          </cell>
          <cell r="D2465" t="str">
            <v>C</v>
          </cell>
          <cell r="E2465">
            <v>5.25</v>
          </cell>
          <cell r="F2465">
            <v>37859</v>
          </cell>
          <cell r="G2465">
            <v>0.186</v>
          </cell>
          <cell r="H2465">
            <v>0.15</v>
          </cell>
          <cell r="I2465" t="str">
            <v>8          0</v>
          </cell>
          <cell r="J2465">
            <v>0</v>
          </cell>
          <cell r="K2465">
            <v>0</v>
          </cell>
          <cell r="L2465">
            <v>2003</v>
          </cell>
          <cell r="M2465" t="str">
            <v>No Trade</v>
          </cell>
          <cell r="N2465" t="str">
            <v>NG93</v>
          </cell>
          <cell r="O2465">
            <v>50.75</v>
          </cell>
          <cell r="P2465">
            <v>1</v>
          </cell>
        </row>
        <row r="2466">
          <cell r="A2466" t="str">
            <v>ON</v>
          </cell>
          <cell r="B2466">
            <v>9</v>
          </cell>
          <cell r="C2466">
            <v>3</v>
          </cell>
          <cell r="D2466" t="str">
            <v>C</v>
          </cell>
          <cell r="E2466">
            <v>5.3</v>
          </cell>
          <cell r="F2466">
            <v>37859</v>
          </cell>
          <cell r="G2466">
            <v>0.17899999999999999</v>
          </cell>
          <cell r="H2466">
            <v>0.15</v>
          </cell>
          <cell r="I2466" t="str">
            <v>2          0</v>
          </cell>
          <cell r="J2466">
            <v>0</v>
          </cell>
          <cell r="K2466">
            <v>0</v>
          </cell>
          <cell r="L2466">
            <v>2003</v>
          </cell>
          <cell r="M2466" t="str">
            <v>No Trade</v>
          </cell>
          <cell r="N2466" t="str">
            <v>NG93</v>
          </cell>
          <cell r="O2466">
            <v>50.75</v>
          </cell>
          <cell r="P2466">
            <v>1</v>
          </cell>
        </row>
        <row r="2467">
          <cell r="A2467" t="str">
            <v>ON</v>
          </cell>
          <cell r="B2467">
            <v>9</v>
          </cell>
          <cell r="C2467">
            <v>3</v>
          </cell>
          <cell r="D2467" t="str">
            <v>C</v>
          </cell>
          <cell r="E2467">
            <v>5.4</v>
          </cell>
          <cell r="F2467">
            <v>37859</v>
          </cell>
          <cell r="G2467">
            <v>0.16500000000000001</v>
          </cell>
          <cell r="H2467">
            <v>0.14000000000000001</v>
          </cell>
          <cell r="I2467" t="str">
            <v>0          0</v>
          </cell>
          <cell r="J2467">
            <v>0</v>
          </cell>
          <cell r="K2467">
            <v>0</v>
          </cell>
          <cell r="L2467">
            <v>2003</v>
          </cell>
          <cell r="M2467" t="str">
            <v>No Trade</v>
          </cell>
          <cell r="N2467" t="str">
            <v>NG93</v>
          </cell>
          <cell r="O2467">
            <v>50.75</v>
          </cell>
          <cell r="P2467">
            <v>1</v>
          </cell>
        </row>
        <row r="2468">
          <cell r="A2468" t="str">
            <v>ON</v>
          </cell>
          <cell r="B2468">
            <v>9</v>
          </cell>
          <cell r="C2468">
            <v>3</v>
          </cell>
          <cell r="D2468" t="str">
            <v>C</v>
          </cell>
          <cell r="E2468">
            <v>5.5</v>
          </cell>
          <cell r="F2468">
            <v>37859</v>
          </cell>
          <cell r="G2468">
            <v>0.153</v>
          </cell>
          <cell r="H2468">
            <v>0.12</v>
          </cell>
          <cell r="I2468" t="str">
            <v>9          0</v>
          </cell>
          <cell r="J2468">
            <v>0</v>
          </cell>
          <cell r="K2468">
            <v>0</v>
          </cell>
          <cell r="L2468">
            <v>2003</v>
          </cell>
          <cell r="M2468" t="str">
            <v>No Trade</v>
          </cell>
          <cell r="N2468" t="str">
            <v>NG93</v>
          </cell>
          <cell r="O2468">
            <v>50.75</v>
          </cell>
          <cell r="P2468">
            <v>1</v>
          </cell>
        </row>
        <row r="2469">
          <cell r="A2469" t="str">
            <v>ON</v>
          </cell>
          <cell r="B2469">
            <v>9</v>
          </cell>
          <cell r="C2469">
            <v>3</v>
          </cell>
          <cell r="D2469" t="str">
            <v>C</v>
          </cell>
          <cell r="E2469">
            <v>5.6</v>
          </cell>
          <cell r="F2469">
            <v>37859</v>
          </cell>
          <cell r="G2469">
            <v>0.14099999999999999</v>
          </cell>
          <cell r="H2469">
            <v>0.11</v>
          </cell>
          <cell r="I2469" t="str">
            <v>9          0</v>
          </cell>
          <cell r="J2469">
            <v>0</v>
          </cell>
          <cell r="K2469">
            <v>0</v>
          </cell>
          <cell r="L2469">
            <v>2003</v>
          </cell>
          <cell r="M2469" t="str">
            <v>No Trade</v>
          </cell>
          <cell r="N2469" t="str">
            <v>NG93</v>
          </cell>
          <cell r="O2469">
            <v>50.75</v>
          </cell>
          <cell r="P2469">
            <v>1</v>
          </cell>
        </row>
        <row r="2470">
          <cell r="A2470" t="str">
            <v>ON</v>
          </cell>
          <cell r="B2470">
            <v>9</v>
          </cell>
          <cell r="C2470">
            <v>3</v>
          </cell>
          <cell r="D2470" t="str">
            <v>C</v>
          </cell>
          <cell r="E2470">
            <v>5.65</v>
          </cell>
          <cell r="F2470">
            <v>37859</v>
          </cell>
          <cell r="G2470">
            <v>0.13600000000000001</v>
          </cell>
          <cell r="H2470">
            <v>0.11</v>
          </cell>
          <cell r="I2470" t="str">
            <v>4          0</v>
          </cell>
          <cell r="J2470">
            <v>0</v>
          </cell>
          <cell r="K2470">
            <v>0</v>
          </cell>
          <cell r="L2470">
            <v>2003</v>
          </cell>
          <cell r="M2470" t="str">
            <v>No Trade</v>
          </cell>
          <cell r="N2470" t="str">
            <v>NG93</v>
          </cell>
          <cell r="O2470">
            <v>50.75</v>
          </cell>
          <cell r="P2470">
            <v>1</v>
          </cell>
        </row>
        <row r="2471">
          <cell r="A2471" t="str">
            <v>ON</v>
          </cell>
          <cell r="B2471">
            <v>9</v>
          </cell>
          <cell r="C2471">
            <v>3</v>
          </cell>
          <cell r="D2471" t="str">
            <v>C</v>
          </cell>
          <cell r="E2471">
            <v>5.9</v>
          </cell>
          <cell r="F2471">
            <v>37859</v>
          </cell>
          <cell r="G2471">
            <v>0.113</v>
          </cell>
          <cell r="H2471">
            <v>0.09</v>
          </cell>
          <cell r="I2471" t="str">
            <v>4          0</v>
          </cell>
          <cell r="J2471">
            <v>0</v>
          </cell>
          <cell r="K2471">
            <v>0</v>
          </cell>
          <cell r="L2471">
            <v>2003</v>
          </cell>
          <cell r="M2471" t="str">
            <v>No Trade</v>
          </cell>
          <cell r="N2471" t="str">
            <v>NG93</v>
          </cell>
          <cell r="O2471">
            <v>50.75</v>
          </cell>
          <cell r="P2471">
            <v>1</v>
          </cell>
        </row>
        <row r="2472">
          <cell r="A2472" t="str">
            <v>ON</v>
          </cell>
          <cell r="B2472">
            <v>9</v>
          </cell>
          <cell r="C2472">
            <v>3</v>
          </cell>
          <cell r="D2472" t="str">
            <v>C</v>
          </cell>
          <cell r="E2472">
            <v>6</v>
          </cell>
          <cell r="F2472">
            <v>37859</v>
          </cell>
          <cell r="G2472">
            <v>0.105</v>
          </cell>
          <cell r="H2472">
            <v>0.08</v>
          </cell>
          <cell r="I2472" t="str">
            <v>7          0</v>
          </cell>
          <cell r="J2472">
            <v>0</v>
          </cell>
          <cell r="K2472">
            <v>0</v>
          </cell>
          <cell r="L2472">
            <v>2003</v>
          </cell>
          <cell r="M2472" t="str">
            <v>No Trade</v>
          </cell>
          <cell r="N2472" t="str">
            <v>NG93</v>
          </cell>
          <cell r="O2472">
            <v>50.75</v>
          </cell>
          <cell r="P2472">
            <v>1</v>
          </cell>
        </row>
        <row r="2473">
          <cell r="A2473" t="str">
            <v>ON</v>
          </cell>
          <cell r="B2473">
            <v>9</v>
          </cell>
          <cell r="C2473">
            <v>3</v>
          </cell>
          <cell r="D2473" t="str">
            <v>C</v>
          </cell>
          <cell r="E2473">
            <v>7</v>
          </cell>
          <cell r="F2473">
            <v>37859</v>
          </cell>
          <cell r="G2473">
            <v>5.2999999999999999E-2</v>
          </cell>
          <cell r="H2473">
            <v>0.04</v>
          </cell>
          <cell r="I2473" t="str">
            <v>3          0</v>
          </cell>
          <cell r="J2473">
            <v>0</v>
          </cell>
          <cell r="K2473">
            <v>0</v>
          </cell>
          <cell r="L2473">
            <v>2003</v>
          </cell>
          <cell r="M2473" t="str">
            <v>No Trade</v>
          </cell>
          <cell r="N2473" t="str">
            <v>NG93</v>
          </cell>
          <cell r="O2473">
            <v>50.75</v>
          </cell>
          <cell r="P2473">
            <v>1</v>
          </cell>
        </row>
        <row r="2474">
          <cell r="A2474" t="str">
            <v>ON</v>
          </cell>
          <cell r="B2474">
            <v>9</v>
          </cell>
          <cell r="C2474">
            <v>3</v>
          </cell>
          <cell r="D2474" t="str">
            <v>C</v>
          </cell>
          <cell r="E2474">
            <v>8</v>
          </cell>
          <cell r="F2474">
            <v>37859</v>
          </cell>
          <cell r="G2474">
            <v>0.03</v>
          </cell>
          <cell r="H2474">
            <v>0.02</v>
          </cell>
          <cell r="I2474" t="str">
            <v>4          0</v>
          </cell>
          <cell r="J2474">
            <v>0</v>
          </cell>
          <cell r="K2474">
            <v>0</v>
          </cell>
          <cell r="L2474">
            <v>2003</v>
          </cell>
          <cell r="M2474" t="str">
            <v>No Trade</v>
          </cell>
          <cell r="N2474" t="str">
            <v>NG93</v>
          </cell>
          <cell r="O2474">
            <v>50.75</v>
          </cell>
          <cell r="P2474">
            <v>1</v>
          </cell>
        </row>
        <row r="2475">
          <cell r="A2475" t="str">
            <v>ON</v>
          </cell>
          <cell r="B2475">
            <v>9</v>
          </cell>
          <cell r="C2475">
            <v>3</v>
          </cell>
          <cell r="D2475" t="str">
            <v>C</v>
          </cell>
          <cell r="E2475">
            <v>10</v>
          </cell>
          <cell r="F2475">
            <v>37859</v>
          </cell>
          <cell r="G2475">
            <v>1.2E-2</v>
          </cell>
          <cell r="H2475">
            <v>0.01</v>
          </cell>
          <cell r="I2475" t="str">
            <v>0          0</v>
          </cell>
          <cell r="J2475">
            <v>0</v>
          </cell>
          <cell r="K2475">
            <v>0</v>
          </cell>
          <cell r="L2475">
            <v>2003</v>
          </cell>
          <cell r="M2475" t="str">
            <v>No Trade</v>
          </cell>
          <cell r="N2475" t="str">
            <v>NG93</v>
          </cell>
          <cell r="O2475">
            <v>50.75</v>
          </cell>
          <cell r="P2475">
            <v>1</v>
          </cell>
        </row>
        <row r="2476">
          <cell r="A2476" t="str">
            <v>ON</v>
          </cell>
          <cell r="B2476">
            <v>10</v>
          </cell>
          <cell r="C2476">
            <v>3</v>
          </cell>
          <cell r="D2476" t="str">
            <v>P</v>
          </cell>
          <cell r="E2476">
            <v>0.75</v>
          </cell>
          <cell r="F2476">
            <v>37889</v>
          </cell>
          <cell r="G2476">
            <v>0</v>
          </cell>
          <cell r="H2476">
            <v>0</v>
          </cell>
          <cell r="I2476" t="str">
            <v>0          0</v>
          </cell>
          <cell r="J2476">
            <v>0</v>
          </cell>
          <cell r="K2476">
            <v>0</v>
          </cell>
          <cell r="L2476">
            <v>2003</v>
          </cell>
          <cell r="M2476" t="str">
            <v>No Trade</v>
          </cell>
          <cell r="N2476" t="str">
            <v/>
          </cell>
          <cell r="O2476" t="str">
            <v/>
          </cell>
          <cell r="P2476" t="str">
            <v/>
          </cell>
        </row>
        <row r="2477">
          <cell r="A2477" t="str">
            <v>ON</v>
          </cell>
          <cell r="B2477">
            <v>10</v>
          </cell>
          <cell r="C2477">
            <v>3</v>
          </cell>
          <cell r="D2477" t="str">
            <v>C</v>
          </cell>
          <cell r="E2477">
            <v>1</v>
          </cell>
          <cell r="F2477">
            <v>37889</v>
          </cell>
          <cell r="G2477">
            <v>0</v>
          </cell>
          <cell r="H2477">
            <v>0</v>
          </cell>
          <cell r="I2477" t="str">
            <v>0          0</v>
          </cell>
          <cell r="J2477">
            <v>0</v>
          </cell>
          <cell r="K2477">
            <v>0</v>
          </cell>
          <cell r="L2477">
            <v>2003</v>
          </cell>
          <cell r="M2477" t="str">
            <v>No Trade</v>
          </cell>
          <cell r="N2477" t="str">
            <v/>
          </cell>
          <cell r="O2477" t="str">
            <v/>
          </cell>
          <cell r="P2477" t="str">
            <v/>
          </cell>
        </row>
        <row r="2478">
          <cell r="A2478" t="str">
            <v>ON</v>
          </cell>
          <cell r="B2478">
            <v>10</v>
          </cell>
          <cell r="C2478">
            <v>3</v>
          </cell>
          <cell r="D2478" t="str">
            <v>P</v>
          </cell>
          <cell r="E2478">
            <v>2</v>
          </cell>
          <cell r="F2478">
            <v>37889</v>
          </cell>
          <cell r="G2478">
            <v>3.0000000000000001E-3</v>
          </cell>
          <cell r="H2478">
            <v>0</v>
          </cell>
          <cell r="I2478" t="str">
            <v>4          0</v>
          </cell>
          <cell r="J2478">
            <v>0</v>
          </cell>
          <cell r="K2478">
            <v>0</v>
          </cell>
          <cell r="L2478">
            <v>2003</v>
          </cell>
          <cell r="M2478">
            <v>1.1871046375656622</v>
          </cell>
          <cell r="N2478" t="str">
            <v>NG103</v>
          </cell>
          <cell r="O2478">
            <v>50.75</v>
          </cell>
          <cell r="P2478">
            <v>2</v>
          </cell>
        </row>
        <row r="2479">
          <cell r="A2479" t="str">
            <v>ON</v>
          </cell>
          <cell r="B2479">
            <v>10</v>
          </cell>
          <cell r="C2479">
            <v>3</v>
          </cell>
          <cell r="D2479" t="str">
            <v>P</v>
          </cell>
          <cell r="E2479">
            <v>2.1</v>
          </cell>
          <cell r="F2479">
            <v>37889</v>
          </cell>
          <cell r="G2479">
            <v>5.0000000000000001E-3</v>
          </cell>
          <cell r="H2479">
            <v>0</v>
          </cell>
          <cell r="I2479" t="str">
            <v>7          0</v>
          </cell>
          <cell r="J2479">
            <v>0</v>
          </cell>
          <cell r="K2479">
            <v>0</v>
          </cell>
          <cell r="L2479">
            <v>2003</v>
          </cell>
          <cell r="M2479">
            <v>1.221995327504646</v>
          </cell>
          <cell r="N2479" t="str">
            <v>NG103</v>
          </cell>
          <cell r="O2479">
            <v>50.75</v>
          </cell>
          <cell r="P2479">
            <v>2</v>
          </cell>
        </row>
        <row r="2480">
          <cell r="A2480" t="str">
            <v>ON</v>
          </cell>
          <cell r="B2480">
            <v>10</v>
          </cell>
          <cell r="C2480">
            <v>3</v>
          </cell>
          <cell r="D2480" t="str">
            <v>P</v>
          </cell>
          <cell r="E2480">
            <v>2.5</v>
          </cell>
          <cell r="F2480">
            <v>37889</v>
          </cell>
          <cell r="G2480">
            <v>2.5999999999999999E-2</v>
          </cell>
          <cell r="H2480">
            <v>0.03</v>
          </cell>
          <cell r="I2480" t="str">
            <v>1          0</v>
          </cell>
          <cell r="J2480">
            <v>0</v>
          </cell>
          <cell r="K2480">
            <v>0</v>
          </cell>
          <cell r="L2480">
            <v>2003</v>
          </cell>
          <cell r="M2480">
            <v>1.3668937145412048</v>
          </cell>
          <cell r="N2480" t="str">
            <v>NG103</v>
          </cell>
          <cell r="O2480">
            <v>50.75</v>
          </cell>
          <cell r="P2480">
            <v>2</v>
          </cell>
        </row>
        <row r="2481">
          <cell r="A2481" t="str">
            <v>ON</v>
          </cell>
          <cell r="B2481">
            <v>10</v>
          </cell>
          <cell r="C2481">
            <v>3</v>
          </cell>
          <cell r="D2481" t="str">
            <v>P</v>
          </cell>
          <cell r="E2481">
            <v>2.6</v>
          </cell>
          <cell r="F2481">
            <v>37889</v>
          </cell>
          <cell r="G2481">
            <v>3.5000000000000003E-2</v>
          </cell>
          <cell r="H2481">
            <v>0.04</v>
          </cell>
          <cell r="I2481" t="str">
            <v>2          0</v>
          </cell>
          <cell r="J2481">
            <v>0</v>
          </cell>
          <cell r="K2481">
            <v>0</v>
          </cell>
          <cell r="L2481">
            <v>2003</v>
          </cell>
          <cell r="M2481">
            <v>1.3978629893228152</v>
          </cell>
          <cell r="N2481" t="str">
            <v>NG103</v>
          </cell>
          <cell r="O2481">
            <v>50.75</v>
          </cell>
          <cell r="P2481">
            <v>2</v>
          </cell>
        </row>
        <row r="2482">
          <cell r="A2482" t="str">
            <v>ON</v>
          </cell>
          <cell r="B2482">
            <v>10</v>
          </cell>
          <cell r="C2482">
            <v>3</v>
          </cell>
          <cell r="D2482" t="str">
            <v>P</v>
          </cell>
          <cell r="E2482">
            <v>2.7</v>
          </cell>
          <cell r="F2482">
            <v>37889</v>
          </cell>
          <cell r="G2482">
            <v>0</v>
          </cell>
          <cell r="H2482">
            <v>0</v>
          </cell>
          <cell r="I2482" t="str">
            <v>0          0</v>
          </cell>
          <cell r="J2482">
            <v>0</v>
          </cell>
          <cell r="K2482">
            <v>0</v>
          </cell>
          <cell r="L2482">
            <v>2003</v>
          </cell>
          <cell r="M2482" t="str">
            <v>No Trade</v>
          </cell>
          <cell r="N2482" t="str">
            <v/>
          </cell>
          <cell r="O2482" t="str">
            <v/>
          </cell>
          <cell r="P2482" t="str">
            <v/>
          </cell>
        </row>
        <row r="2483">
          <cell r="A2483" t="str">
            <v>ON</v>
          </cell>
          <cell r="B2483">
            <v>10</v>
          </cell>
          <cell r="C2483">
            <v>3</v>
          </cell>
          <cell r="D2483" t="str">
            <v>P</v>
          </cell>
          <cell r="E2483">
            <v>2.75</v>
          </cell>
          <cell r="F2483">
            <v>37889</v>
          </cell>
          <cell r="G2483">
            <v>5.3999999999999999E-2</v>
          </cell>
          <cell r="H2483">
            <v>0.06</v>
          </cell>
          <cell r="I2483" t="str">
            <v>3          0</v>
          </cell>
          <cell r="J2483">
            <v>0</v>
          </cell>
          <cell r="K2483">
            <v>0</v>
          </cell>
          <cell r="L2483">
            <v>2003</v>
          </cell>
          <cell r="M2483">
            <v>1.4499129806085567</v>
          </cell>
          <cell r="N2483" t="str">
            <v>NG103</v>
          </cell>
          <cell r="O2483">
            <v>50.75</v>
          </cell>
          <cell r="P2483">
            <v>2</v>
          </cell>
        </row>
        <row r="2484">
          <cell r="A2484" t="str">
            <v>ON</v>
          </cell>
          <cell r="B2484">
            <v>10</v>
          </cell>
          <cell r="C2484">
            <v>3</v>
          </cell>
          <cell r="D2484" t="str">
            <v>P</v>
          </cell>
          <cell r="E2484">
            <v>2.8</v>
          </cell>
          <cell r="F2484">
            <v>37889</v>
          </cell>
          <cell r="G2484">
            <v>0</v>
          </cell>
          <cell r="H2484">
            <v>0</v>
          </cell>
          <cell r="I2484" t="str">
            <v>0          0</v>
          </cell>
          <cell r="J2484">
            <v>0</v>
          </cell>
          <cell r="K2484">
            <v>0</v>
          </cell>
          <cell r="L2484">
            <v>2003</v>
          </cell>
          <cell r="M2484" t="str">
            <v>No Trade</v>
          </cell>
          <cell r="N2484" t="str">
            <v/>
          </cell>
          <cell r="O2484" t="str">
            <v/>
          </cell>
          <cell r="P2484" t="str">
            <v/>
          </cell>
        </row>
        <row r="2485">
          <cell r="A2485" t="str">
            <v>ON</v>
          </cell>
          <cell r="B2485">
            <v>10</v>
          </cell>
          <cell r="C2485">
            <v>3</v>
          </cell>
          <cell r="D2485" t="str">
            <v>P</v>
          </cell>
          <cell r="E2485">
            <v>3</v>
          </cell>
          <cell r="F2485">
            <v>37889</v>
          </cell>
          <cell r="G2485">
            <v>9.8000000000000004E-2</v>
          </cell>
          <cell r="H2485">
            <v>0.11</v>
          </cell>
          <cell r="I2485" t="str">
            <v>3          0</v>
          </cell>
          <cell r="J2485">
            <v>0</v>
          </cell>
          <cell r="K2485">
            <v>0</v>
          </cell>
          <cell r="L2485">
            <v>2003</v>
          </cell>
          <cell r="M2485">
            <v>1.5308186338393701</v>
          </cell>
          <cell r="N2485" t="str">
            <v>NG103</v>
          </cell>
          <cell r="O2485">
            <v>50.75</v>
          </cell>
          <cell r="P2485">
            <v>2</v>
          </cell>
        </row>
        <row r="2486">
          <cell r="A2486" t="str">
            <v>ON</v>
          </cell>
          <cell r="B2486">
            <v>10</v>
          </cell>
          <cell r="C2486">
            <v>3</v>
          </cell>
          <cell r="D2486" t="str">
            <v>P</v>
          </cell>
          <cell r="E2486">
            <v>3.1</v>
          </cell>
          <cell r="F2486">
            <v>37889</v>
          </cell>
          <cell r="G2486">
            <v>0.122</v>
          </cell>
          <cell r="H2486">
            <v>0.13</v>
          </cell>
          <cell r="I2486" t="str">
            <v>9          0</v>
          </cell>
          <cell r="J2486">
            <v>0</v>
          </cell>
          <cell r="K2486">
            <v>0</v>
          </cell>
          <cell r="L2486">
            <v>2003</v>
          </cell>
          <cell r="M2486">
            <v>1.5653295382821197</v>
          </cell>
          <cell r="N2486" t="str">
            <v>NG103</v>
          </cell>
          <cell r="O2486">
            <v>50.75</v>
          </cell>
          <cell r="P2486">
            <v>2</v>
          </cell>
        </row>
        <row r="2487">
          <cell r="A2487" t="str">
            <v>ON</v>
          </cell>
          <cell r="B2487">
            <v>10</v>
          </cell>
          <cell r="C2487">
            <v>3</v>
          </cell>
          <cell r="D2487" t="str">
            <v>P</v>
          </cell>
          <cell r="E2487">
            <v>3.15</v>
          </cell>
          <cell r="F2487">
            <v>37889</v>
          </cell>
          <cell r="G2487">
            <v>0.13500000000000001</v>
          </cell>
          <cell r="H2487">
            <v>0.15</v>
          </cell>
          <cell r="I2487" t="str">
            <v>3          0</v>
          </cell>
          <cell r="J2487">
            <v>0</v>
          </cell>
          <cell r="K2487">
            <v>0</v>
          </cell>
          <cell r="L2487">
            <v>2003</v>
          </cell>
          <cell r="M2487">
            <v>1.5818671994063969</v>
          </cell>
          <cell r="N2487" t="str">
            <v>NG103</v>
          </cell>
          <cell r="O2487">
            <v>50.75</v>
          </cell>
          <cell r="P2487">
            <v>2</v>
          </cell>
        </row>
        <row r="2488">
          <cell r="A2488" t="str">
            <v>ON</v>
          </cell>
          <cell r="B2488">
            <v>10</v>
          </cell>
          <cell r="C2488">
            <v>3</v>
          </cell>
          <cell r="D2488" t="str">
            <v>P</v>
          </cell>
          <cell r="E2488">
            <v>3.2</v>
          </cell>
          <cell r="F2488">
            <v>37889</v>
          </cell>
          <cell r="G2488">
            <v>0.14799999999999999</v>
          </cell>
          <cell r="H2488">
            <v>0.16</v>
          </cell>
          <cell r="I2488" t="str">
            <v>8          0</v>
          </cell>
          <cell r="J2488">
            <v>0</v>
          </cell>
          <cell r="K2488">
            <v>0</v>
          </cell>
          <cell r="L2488">
            <v>2003</v>
          </cell>
          <cell r="M2488">
            <v>1.5967373497067985</v>
          </cell>
          <cell r="N2488" t="str">
            <v>NG103</v>
          </cell>
          <cell r="O2488">
            <v>50.75</v>
          </cell>
          <cell r="P2488">
            <v>2</v>
          </cell>
        </row>
        <row r="2489">
          <cell r="A2489" t="str">
            <v>ON</v>
          </cell>
          <cell r="B2489">
            <v>10</v>
          </cell>
          <cell r="C2489">
            <v>3</v>
          </cell>
          <cell r="D2489" t="str">
            <v>P</v>
          </cell>
          <cell r="E2489">
            <v>3.25</v>
          </cell>
          <cell r="F2489">
            <v>37889</v>
          </cell>
          <cell r="G2489">
            <v>0.16300000000000001</v>
          </cell>
          <cell r="H2489">
            <v>0.18</v>
          </cell>
          <cell r="I2489" t="str">
            <v>4          0</v>
          </cell>
          <cell r="J2489">
            <v>0</v>
          </cell>
          <cell r="K2489">
            <v>0</v>
          </cell>
          <cell r="L2489">
            <v>2003</v>
          </cell>
          <cell r="M2489">
            <v>1.6137176993402509</v>
          </cell>
          <cell r="N2489" t="str">
            <v>NG103</v>
          </cell>
          <cell r="O2489">
            <v>50.75</v>
          </cell>
          <cell r="P2489">
            <v>2</v>
          </cell>
        </row>
        <row r="2490">
          <cell r="A2490" t="str">
            <v>ON</v>
          </cell>
          <cell r="B2490">
            <v>10</v>
          </cell>
          <cell r="C2490">
            <v>3</v>
          </cell>
          <cell r="D2490" t="str">
            <v>P</v>
          </cell>
          <cell r="E2490">
            <v>3.35</v>
          </cell>
          <cell r="F2490">
            <v>37889</v>
          </cell>
          <cell r="G2490">
            <v>0.19400000000000001</v>
          </cell>
          <cell r="H2490">
            <v>0.21</v>
          </cell>
          <cell r="I2490" t="str">
            <v>8          0</v>
          </cell>
          <cell r="J2490">
            <v>0</v>
          </cell>
          <cell r="K2490">
            <v>0</v>
          </cell>
          <cell r="L2490">
            <v>2003</v>
          </cell>
          <cell r="M2490">
            <v>1.6446927842329018</v>
          </cell>
          <cell r="N2490" t="str">
            <v>NG103</v>
          </cell>
          <cell r="O2490">
            <v>50.75</v>
          </cell>
          <cell r="P2490">
            <v>2</v>
          </cell>
        </row>
        <row r="2491">
          <cell r="A2491" t="str">
            <v>ON</v>
          </cell>
          <cell r="B2491">
            <v>10</v>
          </cell>
          <cell r="C2491">
            <v>3</v>
          </cell>
          <cell r="D2491" t="str">
            <v>C</v>
          </cell>
          <cell r="E2491">
            <v>3.4</v>
          </cell>
          <cell r="F2491">
            <v>37889</v>
          </cell>
          <cell r="G2491">
            <v>0.64100000000000001</v>
          </cell>
          <cell r="H2491">
            <v>0.64</v>
          </cell>
          <cell r="I2491" t="str">
            <v>1          0</v>
          </cell>
          <cell r="J2491">
            <v>0</v>
          </cell>
          <cell r="K2491">
            <v>0</v>
          </cell>
          <cell r="L2491">
            <v>2003</v>
          </cell>
          <cell r="M2491" t="str">
            <v>No Trade</v>
          </cell>
          <cell r="N2491" t="str">
            <v>NG103</v>
          </cell>
          <cell r="O2491">
            <v>50.75</v>
          </cell>
          <cell r="P2491">
            <v>1</v>
          </cell>
        </row>
        <row r="2492">
          <cell r="A2492" t="str">
            <v>ON</v>
          </cell>
          <cell r="B2492">
            <v>10</v>
          </cell>
          <cell r="C2492">
            <v>3</v>
          </cell>
          <cell r="D2492" t="str">
            <v>P</v>
          </cell>
          <cell r="E2492">
            <v>3.4</v>
          </cell>
          <cell r="F2492">
            <v>37889</v>
          </cell>
          <cell r="G2492">
            <v>0.21199999999999999</v>
          </cell>
          <cell r="H2492">
            <v>0.23</v>
          </cell>
          <cell r="I2492" t="str">
            <v>7          0</v>
          </cell>
          <cell r="J2492">
            <v>0</v>
          </cell>
          <cell r="K2492">
            <v>0</v>
          </cell>
          <cell r="L2492">
            <v>2003</v>
          </cell>
          <cell r="M2492">
            <v>1.6619267045557229</v>
          </cell>
          <cell r="N2492" t="str">
            <v>NG103</v>
          </cell>
          <cell r="O2492">
            <v>50.75</v>
          </cell>
          <cell r="P2492">
            <v>2</v>
          </cell>
        </row>
        <row r="2493">
          <cell r="A2493" t="str">
            <v>ON</v>
          </cell>
          <cell r="B2493">
            <v>10</v>
          </cell>
          <cell r="C2493">
            <v>3</v>
          </cell>
          <cell r="D2493" t="str">
            <v>C</v>
          </cell>
          <cell r="E2493">
            <v>3.45</v>
          </cell>
          <cell r="F2493">
            <v>37889</v>
          </cell>
          <cell r="G2493">
            <v>0.63300000000000001</v>
          </cell>
          <cell r="H2493">
            <v>0.63</v>
          </cell>
          <cell r="I2493" t="str">
            <v>3          0</v>
          </cell>
          <cell r="J2493">
            <v>0</v>
          </cell>
          <cell r="K2493">
            <v>0</v>
          </cell>
          <cell r="L2493">
            <v>2003</v>
          </cell>
          <cell r="M2493" t="str">
            <v>No Trade</v>
          </cell>
          <cell r="N2493" t="str">
            <v>NG103</v>
          </cell>
          <cell r="O2493">
            <v>50.75</v>
          </cell>
          <cell r="P2493">
            <v>1</v>
          </cell>
        </row>
        <row r="2494">
          <cell r="A2494" t="str">
            <v>ON</v>
          </cell>
          <cell r="B2494">
            <v>10</v>
          </cell>
          <cell r="C2494">
            <v>3</v>
          </cell>
          <cell r="D2494" t="str">
            <v>P</v>
          </cell>
          <cell r="E2494">
            <v>3.45</v>
          </cell>
          <cell r="F2494">
            <v>37889</v>
          </cell>
          <cell r="G2494">
            <v>0.23</v>
          </cell>
          <cell r="H2494">
            <v>0.25</v>
          </cell>
          <cell r="I2494" t="str">
            <v>6          0</v>
          </cell>
          <cell r="J2494">
            <v>0</v>
          </cell>
          <cell r="K2494">
            <v>0</v>
          </cell>
          <cell r="L2494">
            <v>2003</v>
          </cell>
          <cell r="M2494">
            <v>1.6777070496735553</v>
          </cell>
          <cell r="N2494" t="str">
            <v>NG103</v>
          </cell>
          <cell r="O2494">
            <v>50.75</v>
          </cell>
          <cell r="P2494">
            <v>2</v>
          </cell>
        </row>
        <row r="2495">
          <cell r="A2495" t="str">
            <v>ON</v>
          </cell>
          <cell r="B2495">
            <v>10</v>
          </cell>
          <cell r="C2495">
            <v>3</v>
          </cell>
          <cell r="D2495" t="str">
            <v>P</v>
          </cell>
          <cell r="E2495">
            <v>3.5</v>
          </cell>
          <cell r="F2495">
            <v>37889</v>
          </cell>
          <cell r="G2495">
            <v>0.248</v>
          </cell>
          <cell r="H2495">
            <v>0.27</v>
          </cell>
          <cell r="I2495" t="str">
            <v>6          0</v>
          </cell>
          <cell r="J2495">
            <v>0</v>
          </cell>
          <cell r="K2495">
            <v>0</v>
          </cell>
          <cell r="L2495">
            <v>2003</v>
          </cell>
          <cell r="M2495">
            <v>1.6922230067740471</v>
          </cell>
          <cell r="N2495" t="str">
            <v>NG103</v>
          </cell>
          <cell r="O2495">
            <v>50.75</v>
          </cell>
          <cell r="P2495">
            <v>2</v>
          </cell>
        </row>
        <row r="2496">
          <cell r="A2496" t="str">
            <v>ON</v>
          </cell>
          <cell r="B2496">
            <v>10</v>
          </cell>
          <cell r="C2496">
            <v>3</v>
          </cell>
          <cell r="D2496" t="str">
            <v>C</v>
          </cell>
          <cell r="E2496">
            <v>3.6</v>
          </cell>
          <cell r="F2496">
            <v>37889</v>
          </cell>
          <cell r="G2496">
            <v>0.751</v>
          </cell>
          <cell r="H2496">
            <v>0.68</v>
          </cell>
          <cell r="I2496" t="str">
            <v>5          0</v>
          </cell>
          <cell r="J2496">
            <v>0</v>
          </cell>
          <cell r="K2496">
            <v>0</v>
          </cell>
          <cell r="L2496">
            <v>2003</v>
          </cell>
          <cell r="M2496" t="str">
            <v>No Trade</v>
          </cell>
          <cell r="N2496" t="str">
            <v>NG103</v>
          </cell>
          <cell r="O2496">
            <v>50.75</v>
          </cell>
          <cell r="P2496">
            <v>1</v>
          </cell>
        </row>
        <row r="2497">
          <cell r="A2497" t="str">
            <v>ON</v>
          </cell>
          <cell r="B2497">
            <v>10</v>
          </cell>
          <cell r="C2497">
            <v>3</v>
          </cell>
          <cell r="D2497" t="str">
            <v>P</v>
          </cell>
          <cell r="E2497">
            <v>3.6</v>
          </cell>
          <cell r="F2497">
            <v>37889</v>
          </cell>
          <cell r="G2497">
            <v>0.28799999999999998</v>
          </cell>
          <cell r="H2497">
            <v>0.31</v>
          </cell>
          <cell r="I2497" t="str">
            <v>8          0</v>
          </cell>
          <cell r="J2497">
            <v>0</v>
          </cell>
          <cell r="K2497">
            <v>0</v>
          </cell>
          <cell r="L2497">
            <v>2003</v>
          </cell>
          <cell r="M2497">
            <v>1.7230011394892499</v>
          </cell>
          <cell r="N2497" t="str">
            <v>NG103</v>
          </cell>
          <cell r="O2497">
            <v>50.75</v>
          </cell>
          <cell r="P2497">
            <v>2</v>
          </cell>
        </row>
        <row r="2498">
          <cell r="A2498" t="str">
            <v>ON</v>
          </cell>
          <cell r="B2498">
            <v>10</v>
          </cell>
          <cell r="C2498">
            <v>3</v>
          </cell>
          <cell r="D2498" t="str">
            <v>P</v>
          </cell>
          <cell r="E2498">
            <v>3.65</v>
          </cell>
          <cell r="F2498">
            <v>37889</v>
          </cell>
          <cell r="G2498">
            <v>0.309</v>
          </cell>
          <cell r="H2498">
            <v>0.34</v>
          </cell>
          <cell r="I2498" t="str">
            <v>0          0</v>
          </cell>
          <cell r="J2498">
            <v>0</v>
          </cell>
          <cell r="K2498">
            <v>0</v>
          </cell>
          <cell r="L2498">
            <v>2003</v>
          </cell>
          <cell r="M2498">
            <v>1.7379167119934327</v>
          </cell>
          <cell r="N2498" t="str">
            <v>NG103</v>
          </cell>
          <cell r="O2498">
            <v>50.75</v>
          </cell>
          <cell r="P2498">
            <v>2</v>
          </cell>
        </row>
        <row r="2499">
          <cell r="A2499" t="str">
            <v>ON</v>
          </cell>
          <cell r="B2499">
            <v>10</v>
          </cell>
          <cell r="C2499">
            <v>3</v>
          </cell>
          <cell r="D2499" t="str">
            <v>C</v>
          </cell>
          <cell r="E2499">
            <v>3.7</v>
          </cell>
          <cell r="F2499">
            <v>37889</v>
          </cell>
          <cell r="G2499">
            <v>0.69399999999999995</v>
          </cell>
          <cell r="H2499">
            <v>0.63</v>
          </cell>
          <cell r="I2499" t="str">
            <v>4          0</v>
          </cell>
          <cell r="J2499">
            <v>0</v>
          </cell>
          <cell r="K2499">
            <v>0</v>
          </cell>
          <cell r="L2499">
            <v>2003</v>
          </cell>
          <cell r="M2499" t="str">
            <v>No Trade</v>
          </cell>
          <cell r="N2499" t="str">
            <v>NG103</v>
          </cell>
          <cell r="O2499">
            <v>50.75</v>
          </cell>
          <cell r="P2499">
            <v>1</v>
          </cell>
        </row>
        <row r="2500">
          <cell r="A2500" t="str">
            <v>ON</v>
          </cell>
          <cell r="B2500">
            <v>10</v>
          </cell>
          <cell r="C2500">
            <v>3</v>
          </cell>
          <cell r="D2500" t="str">
            <v>P</v>
          </cell>
          <cell r="E2500">
            <v>3.7</v>
          </cell>
          <cell r="F2500">
            <v>37889</v>
          </cell>
          <cell r="G2500">
            <v>0.33100000000000002</v>
          </cell>
          <cell r="H2500">
            <v>0.36</v>
          </cell>
          <cell r="I2500" t="str">
            <v>3          0</v>
          </cell>
          <cell r="J2500">
            <v>0</v>
          </cell>
          <cell r="K2500">
            <v>0</v>
          </cell>
          <cell r="L2500">
            <v>2003</v>
          </cell>
          <cell r="M2500">
            <v>1.7529354026946418</v>
          </cell>
          <cell r="N2500" t="str">
            <v>NG103</v>
          </cell>
          <cell r="O2500">
            <v>50.75</v>
          </cell>
          <cell r="P2500">
            <v>2</v>
          </cell>
        </row>
        <row r="2501">
          <cell r="A2501" t="str">
            <v>ON</v>
          </cell>
          <cell r="B2501">
            <v>10</v>
          </cell>
          <cell r="C2501">
            <v>3</v>
          </cell>
          <cell r="D2501" t="str">
            <v>C</v>
          </cell>
          <cell r="E2501">
            <v>3.75</v>
          </cell>
          <cell r="F2501">
            <v>37889</v>
          </cell>
          <cell r="G2501">
            <v>0.66800000000000004</v>
          </cell>
          <cell r="H2501">
            <v>0.61</v>
          </cell>
          <cell r="I2501" t="str">
            <v>0          0</v>
          </cell>
          <cell r="J2501">
            <v>0</v>
          </cell>
          <cell r="K2501">
            <v>0</v>
          </cell>
          <cell r="L2501">
            <v>2003</v>
          </cell>
          <cell r="M2501" t="str">
            <v>No Trade</v>
          </cell>
          <cell r="N2501" t="str">
            <v>NG103</v>
          </cell>
          <cell r="O2501">
            <v>50.75</v>
          </cell>
          <cell r="P2501">
            <v>1</v>
          </cell>
        </row>
        <row r="2502">
          <cell r="A2502" t="str">
            <v>ON</v>
          </cell>
          <cell r="B2502">
            <v>10</v>
          </cell>
          <cell r="C2502">
            <v>3</v>
          </cell>
          <cell r="D2502" t="str">
            <v>P</v>
          </cell>
          <cell r="E2502">
            <v>3.75</v>
          </cell>
          <cell r="F2502">
            <v>37889</v>
          </cell>
          <cell r="G2502">
            <v>0.35299999999999998</v>
          </cell>
          <cell r="H2502">
            <v>0.38</v>
          </cell>
          <cell r="I2502" t="str">
            <v>7         50</v>
          </cell>
          <cell r="J2502">
            <v>0</v>
          </cell>
          <cell r="K2502">
            <v>0</v>
          </cell>
          <cell r="L2502">
            <v>2003</v>
          </cell>
          <cell r="M2502">
            <v>1.7669467859736581</v>
          </cell>
          <cell r="N2502" t="str">
            <v>NG103</v>
          </cell>
          <cell r="O2502">
            <v>50.75</v>
          </cell>
          <cell r="P2502">
            <v>2</v>
          </cell>
        </row>
        <row r="2503">
          <cell r="A2503" t="str">
            <v>ON</v>
          </cell>
          <cell r="B2503">
            <v>10</v>
          </cell>
          <cell r="C2503">
            <v>3</v>
          </cell>
          <cell r="D2503" t="str">
            <v>C</v>
          </cell>
          <cell r="E2503">
            <v>3.8</v>
          </cell>
          <cell r="F2503">
            <v>37889</v>
          </cell>
          <cell r="G2503">
            <v>0.64300000000000002</v>
          </cell>
          <cell r="H2503">
            <v>0.57999999999999996</v>
          </cell>
          <cell r="I2503" t="str">
            <v>3          0</v>
          </cell>
          <cell r="J2503">
            <v>0</v>
          </cell>
          <cell r="K2503">
            <v>0</v>
          </cell>
          <cell r="L2503">
            <v>2003</v>
          </cell>
          <cell r="M2503" t="str">
            <v>No Trade</v>
          </cell>
          <cell r="N2503" t="str">
            <v>NG103</v>
          </cell>
          <cell r="O2503">
            <v>50.75</v>
          </cell>
          <cell r="P2503">
            <v>1</v>
          </cell>
        </row>
        <row r="2504">
          <cell r="A2504" t="str">
            <v>ON</v>
          </cell>
          <cell r="B2504">
            <v>10</v>
          </cell>
          <cell r="C2504">
            <v>3</v>
          </cell>
          <cell r="D2504" t="str">
            <v>P</v>
          </cell>
          <cell r="E2504">
            <v>3.8</v>
          </cell>
          <cell r="F2504">
            <v>37889</v>
          </cell>
          <cell r="G2504">
            <v>0.376</v>
          </cell>
          <cell r="H2504">
            <v>0.41</v>
          </cell>
          <cell r="I2504" t="str">
            <v>2          0</v>
          </cell>
          <cell r="J2504">
            <v>0</v>
          </cell>
          <cell r="K2504">
            <v>0</v>
          </cell>
          <cell r="L2504">
            <v>2003</v>
          </cell>
          <cell r="M2504">
            <v>1.7811100283119006</v>
          </cell>
          <cell r="N2504" t="str">
            <v>NG103</v>
          </cell>
          <cell r="O2504">
            <v>50.75</v>
          </cell>
          <cell r="P2504">
            <v>2</v>
          </cell>
        </row>
        <row r="2505">
          <cell r="A2505" t="str">
            <v>ON</v>
          </cell>
          <cell r="B2505">
            <v>10</v>
          </cell>
          <cell r="C2505">
            <v>3</v>
          </cell>
          <cell r="D2505" t="str">
            <v>C</v>
          </cell>
          <cell r="E2505">
            <v>3.85</v>
          </cell>
          <cell r="F2505">
            <v>37889</v>
          </cell>
          <cell r="G2505">
            <v>0.61899999999999999</v>
          </cell>
          <cell r="H2505">
            <v>0.55000000000000004</v>
          </cell>
          <cell r="I2505" t="str">
            <v>9          0</v>
          </cell>
          <cell r="J2505">
            <v>0</v>
          </cell>
          <cell r="K2505">
            <v>0</v>
          </cell>
          <cell r="L2505">
            <v>2003</v>
          </cell>
          <cell r="M2505" t="str">
            <v>No Trade</v>
          </cell>
          <cell r="N2505" t="str">
            <v>NG103</v>
          </cell>
          <cell r="O2505">
            <v>50.75</v>
          </cell>
          <cell r="P2505">
            <v>1</v>
          </cell>
        </row>
        <row r="2506">
          <cell r="A2506" t="str">
            <v>ON</v>
          </cell>
          <cell r="B2506">
            <v>10</v>
          </cell>
          <cell r="C2506">
            <v>3</v>
          </cell>
          <cell r="D2506" t="str">
            <v>P</v>
          </cell>
          <cell r="E2506">
            <v>3.85</v>
          </cell>
          <cell r="F2506">
            <v>37889</v>
          </cell>
          <cell r="G2506">
            <v>0.4</v>
          </cell>
          <cell r="H2506">
            <v>0.43</v>
          </cell>
          <cell r="I2506" t="str">
            <v>7          0</v>
          </cell>
          <cell r="J2506">
            <v>0</v>
          </cell>
          <cell r="K2506">
            <v>0</v>
          </cell>
          <cell r="L2506">
            <v>2003</v>
          </cell>
          <cell r="M2506">
            <v>1.7954061284437153</v>
          </cell>
          <cell r="N2506" t="str">
            <v>NG103</v>
          </cell>
          <cell r="O2506">
            <v>50.75</v>
          </cell>
          <cell r="P2506">
            <v>2</v>
          </cell>
        </row>
        <row r="2507">
          <cell r="A2507" t="str">
            <v>ON</v>
          </cell>
          <cell r="B2507">
            <v>10</v>
          </cell>
          <cell r="C2507">
            <v>3</v>
          </cell>
          <cell r="D2507" t="str">
            <v>C</v>
          </cell>
          <cell r="E2507">
            <v>3.9</v>
          </cell>
          <cell r="F2507">
            <v>37889</v>
          </cell>
          <cell r="G2507">
            <v>0.59499999999999997</v>
          </cell>
          <cell r="H2507">
            <v>0.53</v>
          </cell>
          <cell r="I2507" t="str">
            <v>8          0</v>
          </cell>
          <cell r="J2507">
            <v>0</v>
          </cell>
          <cell r="K2507">
            <v>0</v>
          </cell>
          <cell r="L2507">
            <v>2003</v>
          </cell>
          <cell r="M2507" t="str">
            <v>No Trade</v>
          </cell>
          <cell r="N2507" t="str">
            <v>NG103</v>
          </cell>
          <cell r="O2507">
            <v>50.75</v>
          </cell>
          <cell r="P2507">
            <v>1</v>
          </cell>
        </row>
        <row r="2508">
          <cell r="A2508" t="str">
            <v>ON</v>
          </cell>
          <cell r="B2508">
            <v>10</v>
          </cell>
          <cell r="C2508">
            <v>3</v>
          </cell>
          <cell r="D2508" t="str">
            <v>P</v>
          </cell>
          <cell r="E2508">
            <v>3.9</v>
          </cell>
          <cell r="F2508">
            <v>37889</v>
          </cell>
          <cell r="G2508">
            <v>0.42499999999999999</v>
          </cell>
          <cell r="H2508">
            <v>0.46</v>
          </cell>
          <cell r="I2508" t="str">
            <v>4          0</v>
          </cell>
          <cell r="J2508">
            <v>0</v>
          </cell>
          <cell r="K2508">
            <v>0</v>
          </cell>
          <cell r="L2508">
            <v>2003</v>
          </cell>
          <cell r="M2508">
            <v>1.8098194747672633</v>
          </cell>
          <cell r="N2508" t="str">
            <v>NG103</v>
          </cell>
          <cell r="O2508">
            <v>50.75</v>
          </cell>
          <cell r="P2508">
            <v>2</v>
          </cell>
        </row>
        <row r="2509">
          <cell r="A2509" t="str">
            <v>ON</v>
          </cell>
          <cell r="B2509">
            <v>10</v>
          </cell>
          <cell r="C2509">
            <v>3</v>
          </cell>
          <cell r="D2509" t="str">
            <v>C</v>
          </cell>
          <cell r="E2509">
            <v>3.95</v>
          </cell>
          <cell r="F2509">
            <v>37889</v>
          </cell>
          <cell r="G2509">
            <v>0.57099999999999995</v>
          </cell>
          <cell r="H2509">
            <v>0.51</v>
          </cell>
          <cell r="I2509" t="str">
            <v>5          0</v>
          </cell>
          <cell r="J2509">
            <v>0</v>
          </cell>
          <cell r="K2509">
            <v>0</v>
          </cell>
          <cell r="L2509">
            <v>2003</v>
          </cell>
          <cell r="M2509" t="str">
            <v>No Trade</v>
          </cell>
          <cell r="N2509" t="str">
            <v>NG103</v>
          </cell>
          <cell r="O2509">
            <v>50.75</v>
          </cell>
          <cell r="P2509">
            <v>1</v>
          </cell>
        </row>
        <row r="2510">
          <cell r="A2510" t="str">
            <v>ON</v>
          </cell>
          <cell r="B2510">
            <v>10</v>
          </cell>
          <cell r="C2510">
            <v>3</v>
          </cell>
          <cell r="D2510" t="str">
            <v>P</v>
          </cell>
          <cell r="E2510">
            <v>3.95</v>
          </cell>
          <cell r="F2510">
            <v>37889</v>
          </cell>
          <cell r="G2510">
            <v>0.45100000000000001</v>
          </cell>
          <cell r="H2510">
            <v>0.49</v>
          </cell>
          <cell r="I2510" t="str">
            <v>1          0</v>
          </cell>
          <cell r="J2510">
            <v>0</v>
          </cell>
          <cell r="K2510">
            <v>0</v>
          </cell>
          <cell r="L2510">
            <v>2003</v>
          </cell>
          <cell r="M2510">
            <v>1.8243373286102016</v>
          </cell>
          <cell r="N2510" t="str">
            <v>NG103</v>
          </cell>
          <cell r="O2510">
            <v>50.75</v>
          </cell>
          <cell r="P2510">
            <v>2</v>
          </cell>
        </row>
        <row r="2511">
          <cell r="A2511" t="str">
            <v>ON</v>
          </cell>
          <cell r="B2511">
            <v>10</v>
          </cell>
          <cell r="C2511">
            <v>3</v>
          </cell>
          <cell r="D2511" t="str">
            <v>C</v>
          </cell>
          <cell r="E2511">
            <v>4</v>
          </cell>
          <cell r="F2511">
            <v>37889</v>
          </cell>
          <cell r="G2511">
            <v>0.54700000000000004</v>
          </cell>
          <cell r="H2511">
            <v>0.49</v>
          </cell>
          <cell r="I2511" t="str">
            <v>5          0</v>
          </cell>
          <cell r="J2511">
            <v>0</v>
          </cell>
          <cell r="K2511">
            <v>0</v>
          </cell>
          <cell r="L2511">
            <v>2003</v>
          </cell>
          <cell r="M2511" t="str">
            <v>No Trade</v>
          </cell>
          <cell r="N2511" t="str">
            <v>NG103</v>
          </cell>
          <cell r="O2511">
            <v>50.75</v>
          </cell>
          <cell r="P2511">
            <v>1</v>
          </cell>
        </row>
        <row r="2512">
          <cell r="A2512" t="str">
            <v>ON</v>
          </cell>
          <cell r="B2512">
            <v>10</v>
          </cell>
          <cell r="C2512">
            <v>3</v>
          </cell>
          <cell r="D2512" t="str">
            <v>P</v>
          </cell>
          <cell r="E2512">
            <v>4</v>
          </cell>
          <cell r="F2512">
            <v>37889</v>
          </cell>
          <cell r="G2512">
            <v>0.47699999999999998</v>
          </cell>
          <cell r="H2512">
            <v>0.52</v>
          </cell>
          <cell r="I2512" t="str">
            <v>1          0</v>
          </cell>
          <cell r="J2512">
            <v>0</v>
          </cell>
          <cell r="K2512">
            <v>0</v>
          </cell>
          <cell r="L2512">
            <v>2003</v>
          </cell>
          <cell r="M2512">
            <v>1.8380286810039406</v>
          </cell>
          <cell r="N2512" t="str">
            <v>NG103</v>
          </cell>
          <cell r="O2512">
            <v>50.75</v>
          </cell>
          <cell r="P2512">
            <v>2</v>
          </cell>
        </row>
        <row r="2513">
          <cell r="A2513" t="str">
            <v>ON</v>
          </cell>
          <cell r="B2513">
            <v>10</v>
          </cell>
          <cell r="C2513">
            <v>3</v>
          </cell>
          <cell r="D2513" t="str">
            <v>C</v>
          </cell>
          <cell r="E2513">
            <v>4.05</v>
          </cell>
          <cell r="F2513">
            <v>37889</v>
          </cell>
          <cell r="G2513">
            <v>0.52400000000000002</v>
          </cell>
          <cell r="H2513">
            <v>0.47</v>
          </cell>
          <cell r="I2513" t="str">
            <v>5          0</v>
          </cell>
          <cell r="J2513">
            <v>0</v>
          </cell>
          <cell r="K2513">
            <v>0</v>
          </cell>
          <cell r="L2513">
            <v>2003</v>
          </cell>
          <cell r="M2513" t="str">
            <v>No Trade</v>
          </cell>
          <cell r="N2513" t="str">
            <v>NG103</v>
          </cell>
          <cell r="O2513">
            <v>50.75</v>
          </cell>
          <cell r="P2513">
            <v>1</v>
          </cell>
        </row>
        <row r="2514">
          <cell r="A2514" t="str">
            <v>ON</v>
          </cell>
          <cell r="B2514">
            <v>10</v>
          </cell>
          <cell r="C2514">
            <v>3</v>
          </cell>
          <cell r="D2514" t="str">
            <v>P</v>
          </cell>
          <cell r="E2514">
            <v>4.05</v>
          </cell>
          <cell r="F2514">
            <v>37889</v>
          </cell>
          <cell r="G2514">
            <v>0.504</v>
          </cell>
          <cell r="H2514">
            <v>0.55000000000000004</v>
          </cell>
          <cell r="I2514" t="str">
            <v>1          0</v>
          </cell>
          <cell r="J2514">
            <v>0</v>
          </cell>
          <cell r="K2514">
            <v>0</v>
          </cell>
          <cell r="L2514">
            <v>2003</v>
          </cell>
          <cell r="M2514">
            <v>1.8518622157290554</v>
          </cell>
          <cell r="N2514" t="str">
            <v>NG103</v>
          </cell>
          <cell r="O2514">
            <v>50.75</v>
          </cell>
          <cell r="P2514">
            <v>2</v>
          </cell>
        </row>
        <row r="2515">
          <cell r="A2515" t="str">
            <v>ON</v>
          </cell>
          <cell r="B2515">
            <v>10</v>
          </cell>
          <cell r="C2515">
            <v>3</v>
          </cell>
          <cell r="D2515" t="str">
            <v>C</v>
          </cell>
          <cell r="E2515">
            <v>4.0999999999999996</v>
          </cell>
          <cell r="F2515">
            <v>37889</v>
          </cell>
          <cell r="G2515">
            <v>0.504</v>
          </cell>
          <cell r="H2515">
            <v>0.45</v>
          </cell>
          <cell r="I2515" t="str">
            <v>6          0</v>
          </cell>
          <cell r="J2515">
            <v>0</v>
          </cell>
          <cell r="K2515">
            <v>0</v>
          </cell>
          <cell r="L2515">
            <v>2003</v>
          </cell>
          <cell r="M2515" t="str">
            <v>No Trade</v>
          </cell>
          <cell r="N2515" t="str">
            <v>NG103</v>
          </cell>
          <cell r="O2515">
            <v>50.75</v>
          </cell>
          <cell r="P2515">
            <v>1</v>
          </cell>
        </row>
        <row r="2516">
          <cell r="A2516" t="str">
            <v>ON</v>
          </cell>
          <cell r="B2516">
            <v>10</v>
          </cell>
          <cell r="C2516">
            <v>3</v>
          </cell>
          <cell r="D2516" t="str">
            <v>P</v>
          </cell>
          <cell r="E2516">
            <v>4.0999999999999996</v>
          </cell>
          <cell r="F2516">
            <v>37889</v>
          </cell>
          <cell r="G2516">
            <v>0.53400000000000003</v>
          </cell>
          <cell r="H2516">
            <v>0.57999999999999996</v>
          </cell>
          <cell r="I2516" t="str">
            <v>2          0</v>
          </cell>
          <cell r="J2516">
            <v>0</v>
          </cell>
          <cell r="K2516">
            <v>0</v>
          </cell>
          <cell r="L2516">
            <v>2003</v>
          </cell>
          <cell r="M2516">
            <v>1.867559213291667</v>
          </cell>
          <cell r="N2516" t="str">
            <v>NG103</v>
          </cell>
          <cell r="O2516">
            <v>50.75</v>
          </cell>
          <cell r="P2516">
            <v>2</v>
          </cell>
        </row>
        <row r="2517">
          <cell r="A2517" t="str">
            <v>ON</v>
          </cell>
          <cell r="B2517">
            <v>10</v>
          </cell>
          <cell r="C2517">
            <v>3</v>
          </cell>
          <cell r="D2517" t="str">
            <v>C</v>
          </cell>
          <cell r="E2517">
            <v>4.25</v>
          </cell>
          <cell r="F2517">
            <v>37889</v>
          </cell>
          <cell r="G2517">
            <v>0.44800000000000001</v>
          </cell>
          <cell r="H2517">
            <v>0.4</v>
          </cell>
          <cell r="I2517" t="str">
            <v>5          0</v>
          </cell>
          <cell r="J2517">
            <v>0</v>
          </cell>
          <cell r="K2517">
            <v>0</v>
          </cell>
          <cell r="L2517">
            <v>2003</v>
          </cell>
          <cell r="M2517" t="str">
            <v>No Trade</v>
          </cell>
          <cell r="N2517" t="str">
            <v>NG103</v>
          </cell>
          <cell r="O2517">
            <v>50.75</v>
          </cell>
          <cell r="P2517">
            <v>1</v>
          </cell>
        </row>
        <row r="2518">
          <cell r="A2518" t="str">
            <v>ON</v>
          </cell>
          <cell r="B2518">
            <v>10</v>
          </cell>
          <cell r="C2518">
            <v>3</v>
          </cell>
          <cell r="D2518" t="str">
            <v>C</v>
          </cell>
          <cell r="E2518">
            <v>4.4000000000000004</v>
          </cell>
          <cell r="F2518">
            <v>37889</v>
          </cell>
          <cell r="G2518">
            <v>0.39900000000000002</v>
          </cell>
          <cell r="H2518">
            <v>0.35</v>
          </cell>
          <cell r="I2518" t="str">
            <v>9          0</v>
          </cell>
          <cell r="J2518">
            <v>0</v>
          </cell>
          <cell r="K2518">
            <v>0</v>
          </cell>
          <cell r="L2518">
            <v>2003</v>
          </cell>
          <cell r="M2518" t="str">
            <v>No Trade</v>
          </cell>
          <cell r="N2518" t="str">
            <v>NG103</v>
          </cell>
          <cell r="O2518">
            <v>50.75</v>
          </cell>
          <cell r="P2518">
            <v>1</v>
          </cell>
        </row>
        <row r="2519">
          <cell r="A2519" t="str">
            <v>ON</v>
          </cell>
          <cell r="B2519">
            <v>10</v>
          </cell>
          <cell r="C2519">
            <v>3</v>
          </cell>
          <cell r="D2519" t="str">
            <v>C</v>
          </cell>
          <cell r="E2519">
            <v>4.5</v>
          </cell>
          <cell r="F2519">
            <v>37889</v>
          </cell>
          <cell r="G2519">
            <v>0.36899999999999999</v>
          </cell>
          <cell r="H2519">
            <v>0.33</v>
          </cell>
          <cell r="I2519" t="str">
            <v>2         10</v>
          </cell>
          <cell r="J2519">
            <v>0.34</v>
          </cell>
          <cell r="K2519">
            <v>0.34</v>
          </cell>
          <cell r="L2519">
            <v>2003</v>
          </cell>
          <cell r="M2519" t="str">
            <v>No Trade</v>
          </cell>
          <cell r="N2519" t="str">
            <v>NG103</v>
          </cell>
          <cell r="O2519">
            <v>50.75</v>
          </cell>
          <cell r="P2519">
            <v>1</v>
          </cell>
        </row>
        <row r="2520">
          <cell r="A2520" t="str">
            <v>ON</v>
          </cell>
          <cell r="B2520">
            <v>10</v>
          </cell>
          <cell r="C2520">
            <v>3</v>
          </cell>
          <cell r="D2520" t="str">
            <v>C</v>
          </cell>
          <cell r="E2520">
            <v>4.55</v>
          </cell>
          <cell r="F2520">
            <v>37889</v>
          </cell>
          <cell r="G2520">
            <v>0</v>
          </cell>
          <cell r="H2520">
            <v>0</v>
          </cell>
          <cell r="I2520" t="str">
            <v>0          0</v>
          </cell>
          <cell r="J2520">
            <v>0</v>
          </cell>
          <cell r="K2520">
            <v>0</v>
          </cell>
          <cell r="L2520">
            <v>2003</v>
          </cell>
          <cell r="M2520" t="str">
            <v>No Trade</v>
          </cell>
          <cell r="N2520" t="str">
            <v/>
          </cell>
          <cell r="O2520" t="str">
            <v/>
          </cell>
          <cell r="P2520" t="str">
            <v/>
          </cell>
        </row>
        <row r="2521">
          <cell r="A2521" t="str">
            <v>ON</v>
          </cell>
          <cell r="B2521">
            <v>10</v>
          </cell>
          <cell r="C2521">
            <v>3</v>
          </cell>
          <cell r="D2521" t="str">
            <v>C</v>
          </cell>
          <cell r="E2521">
            <v>4.5999999999999996</v>
          </cell>
          <cell r="F2521">
            <v>37889</v>
          </cell>
          <cell r="G2521">
            <v>0</v>
          </cell>
          <cell r="H2521">
            <v>0</v>
          </cell>
          <cell r="I2521" t="str">
            <v>0          0</v>
          </cell>
          <cell r="J2521">
            <v>0</v>
          </cell>
          <cell r="K2521">
            <v>0</v>
          </cell>
          <cell r="L2521">
            <v>2003</v>
          </cell>
          <cell r="M2521" t="str">
            <v>No Trade</v>
          </cell>
          <cell r="N2521" t="str">
            <v/>
          </cell>
          <cell r="O2521" t="str">
            <v/>
          </cell>
          <cell r="P2521" t="str">
            <v/>
          </cell>
        </row>
        <row r="2522">
          <cell r="A2522" t="str">
            <v>ON</v>
          </cell>
          <cell r="B2522">
            <v>10</v>
          </cell>
          <cell r="C2522">
            <v>3</v>
          </cell>
          <cell r="D2522" t="str">
            <v>C</v>
          </cell>
          <cell r="E2522">
            <v>4.6500000000000004</v>
          </cell>
          <cell r="F2522">
            <v>37889</v>
          </cell>
          <cell r="G2522">
            <v>0</v>
          </cell>
          <cell r="H2522">
            <v>0</v>
          </cell>
          <cell r="I2522" t="str">
            <v>0          0</v>
          </cell>
          <cell r="J2522">
            <v>0</v>
          </cell>
          <cell r="K2522">
            <v>0</v>
          </cell>
          <cell r="L2522">
            <v>2003</v>
          </cell>
          <cell r="M2522" t="str">
            <v>No Trade</v>
          </cell>
          <cell r="N2522" t="str">
            <v/>
          </cell>
          <cell r="O2522" t="str">
            <v/>
          </cell>
          <cell r="P2522" t="str">
            <v/>
          </cell>
        </row>
        <row r="2523">
          <cell r="A2523" t="str">
            <v>ON</v>
          </cell>
          <cell r="B2523">
            <v>10</v>
          </cell>
          <cell r="C2523">
            <v>3</v>
          </cell>
          <cell r="D2523" t="str">
            <v>C</v>
          </cell>
          <cell r="E2523">
            <v>4.7</v>
          </cell>
          <cell r="F2523">
            <v>37889</v>
          </cell>
          <cell r="G2523">
            <v>0</v>
          </cell>
          <cell r="H2523">
            <v>0</v>
          </cell>
          <cell r="I2523" t="str">
            <v>0          0</v>
          </cell>
          <cell r="J2523">
            <v>0</v>
          </cell>
          <cell r="K2523">
            <v>0</v>
          </cell>
          <cell r="L2523">
            <v>2003</v>
          </cell>
          <cell r="M2523" t="str">
            <v>No Trade</v>
          </cell>
          <cell r="N2523" t="str">
            <v/>
          </cell>
          <cell r="O2523" t="str">
            <v/>
          </cell>
          <cell r="P2523" t="str">
            <v/>
          </cell>
        </row>
        <row r="2524">
          <cell r="A2524" t="str">
            <v>ON</v>
          </cell>
          <cell r="B2524">
            <v>10</v>
          </cell>
          <cell r="C2524">
            <v>3</v>
          </cell>
          <cell r="D2524" t="str">
            <v>C</v>
          </cell>
          <cell r="E2524">
            <v>4.75</v>
          </cell>
          <cell r="F2524">
            <v>37889</v>
          </cell>
          <cell r="G2524">
            <v>0.30399999999999999</v>
          </cell>
          <cell r="H2524">
            <v>0.27</v>
          </cell>
          <cell r="I2524" t="str">
            <v>3          0</v>
          </cell>
          <cell r="J2524">
            <v>0</v>
          </cell>
          <cell r="K2524">
            <v>0</v>
          </cell>
          <cell r="L2524">
            <v>2003</v>
          </cell>
          <cell r="M2524" t="str">
            <v>No Trade</v>
          </cell>
          <cell r="N2524" t="str">
            <v>NG103</v>
          </cell>
          <cell r="O2524">
            <v>50.75</v>
          </cell>
          <cell r="P2524">
            <v>1</v>
          </cell>
        </row>
        <row r="2525">
          <cell r="A2525" t="str">
            <v>ON</v>
          </cell>
          <cell r="B2525">
            <v>10</v>
          </cell>
          <cell r="C2525">
            <v>3</v>
          </cell>
          <cell r="D2525" t="str">
            <v>C</v>
          </cell>
          <cell r="E2525">
            <v>4.8499999999999996</v>
          </cell>
          <cell r="F2525">
            <v>37889</v>
          </cell>
          <cell r="G2525">
            <v>0.28199999999999997</v>
          </cell>
          <cell r="H2525">
            <v>0.25</v>
          </cell>
          <cell r="I2525" t="str">
            <v>3          0</v>
          </cell>
          <cell r="J2525">
            <v>0</v>
          </cell>
          <cell r="K2525">
            <v>0</v>
          </cell>
          <cell r="L2525">
            <v>2003</v>
          </cell>
          <cell r="M2525" t="str">
            <v>No Trade</v>
          </cell>
          <cell r="N2525" t="str">
            <v>NG103</v>
          </cell>
          <cell r="O2525">
            <v>50.75</v>
          </cell>
          <cell r="P2525">
            <v>1</v>
          </cell>
        </row>
        <row r="2526">
          <cell r="A2526" t="str">
            <v>ON</v>
          </cell>
          <cell r="B2526">
            <v>10</v>
          </cell>
          <cell r="C2526">
            <v>3</v>
          </cell>
          <cell r="D2526" t="str">
            <v>C</v>
          </cell>
          <cell r="E2526">
            <v>5</v>
          </cell>
          <cell r="F2526">
            <v>37889</v>
          </cell>
          <cell r="G2526">
            <v>0.253</v>
          </cell>
          <cell r="H2526">
            <v>0.22</v>
          </cell>
          <cell r="I2526" t="str">
            <v>6          0</v>
          </cell>
          <cell r="J2526">
            <v>0</v>
          </cell>
          <cell r="K2526">
            <v>0</v>
          </cell>
          <cell r="L2526">
            <v>2003</v>
          </cell>
          <cell r="M2526" t="str">
            <v>No Trade</v>
          </cell>
          <cell r="N2526" t="str">
            <v>NG103</v>
          </cell>
          <cell r="O2526">
            <v>50.75</v>
          </cell>
          <cell r="P2526">
            <v>1</v>
          </cell>
        </row>
        <row r="2527">
          <cell r="A2527" t="str">
            <v>ON</v>
          </cell>
          <cell r="B2527">
            <v>10</v>
          </cell>
          <cell r="C2527">
            <v>3</v>
          </cell>
          <cell r="D2527" t="str">
            <v>C</v>
          </cell>
          <cell r="E2527">
            <v>5.0999999999999996</v>
          </cell>
          <cell r="F2527">
            <v>37889</v>
          </cell>
          <cell r="G2527">
            <v>0.23499999999999999</v>
          </cell>
          <cell r="H2527">
            <v>0.21</v>
          </cell>
          <cell r="I2527" t="str">
            <v>0          0</v>
          </cell>
          <cell r="J2527">
            <v>0</v>
          </cell>
          <cell r="K2527">
            <v>0</v>
          </cell>
          <cell r="L2527">
            <v>2003</v>
          </cell>
          <cell r="M2527" t="str">
            <v>No Trade</v>
          </cell>
          <cell r="N2527" t="str">
            <v>NG103</v>
          </cell>
          <cell r="O2527">
            <v>50.75</v>
          </cell>
          <cell r="P2527">
            <v>1</v>
          </cell>
        </row>
        <row r="2528">
          <cell r="A2528" t="str">
            <v>ON</v>
          </cell>
          <cell r="B2528">
            <v>10</v>
          </cell>
          <cell r="C2528">
            <v>3</v>
          </cell>
          <cell r="D2528" t="str">
            <v>C</v>
          </cell>
          <cell r="E2528">
            <v>5.3</v>
          </cell>
          <cell r="F2528">
            <v>37889</v>
          </cell>
          <cell r="G2528">
            <v>0.20399999999999999</v>
          </cell>
          <cell r="H2528">
            <v>0.18</v>
          </cell>
          <cell r="I2528" t="str">
            <v>2          0</v>
          </cell>
          <cell r="J2528">
            <v>0</v>
          </cell>
          <cell r="K2528">
            <v>0</v>
          </cell>
          <cell r="L2528">
            <v>2003</v>
          </cell>
          <cell r="M2528" t="str">
            <v>No Trade</v>
          </cell>
          <cell r="N2528" t="str">
            <v>NG103</v>
          </cell>
          <cell r="O2528">
            <v>50.75</v>
          </cell>
          <cell r="P2528">
            <v>1</v>
          </cell>
        </row>
        <row r="2529">
          <cell r="A2529" t="str">
            <v>ON</v>
          </cell>
          <cell r="B2529">
            <v>10</v>
          </cell>
          <cell r="C2529">
            <v>3</v>
          </cell>
          <cell r="D2529" t="str">
            <v>C</v>
          </cell>
          <cell r="E2529">
            <v>5.4</v>
          </cell>
          <cell r="F2529">
            <v>37889</v>
          </cell>
          <cell r="G2529">
            <v>0.19</v>
          </cell>
          <cell r="H2529">
            <v>0.16</v>
          </cell>
          <cell r="I2529" t="str">
            <v>9          0</v>
          </cell>
          <cell r="J2529">
            <v>0</v>
          </cell>
          <cell r="K2529">
            <v>0</v>
          </cell>
          <cell r="L2529">
            <v>2003</v>
          </cell>
          <cell r="M2529" t="str">
            <v>No Trade</v>
          </cell>
          <cell r="N2529" t="str">
            <v>NG103</v>
          </cell>
          <cell r="O2529">
            <v>50.75</v>
          </cell>
          <cell r="P2529">
            <v>1</v>
          </cell>
        </row>
        <row r="2530">
          <cell r="A2530" t="str">
            <v>ON</v>
          </cell>
          <cell r="B2530">
            <v>10</v>
          </cell>
          <cell r="C2530">
            <v>3</v>
          </cell>
          <cell r="D2530" t="str">
            <v>C</v>
          </cell>
          <cell r="E2530">
            <v>5.45</v>
          </cell>
          <cell r="F2530">
            <v>37889</v>
          </cell>
          <cell r="G2530">
            <v>0.184</v>
          </cell>
          <cell r="H2530">
            <v>0.16</v>
          </cell>
          <cell r="I2530" t="str">
            <v>4          0</v>
          </cell>
          <cell r="J2530">
            <v>0</v>
          </cell>
          <cell r="K2530">
            <v>0</v>
          </cell>
          <cell r="L2530">
            <v>2003</v>
          </cell>
          <cell r="M2530" t="str">
            <v>No Trade</v>
          </cell>
          <cell r="N2530" t="str">
            <v>NG103</v>
          </cell>
          <cell r="O2530">
            <v>50.75</v>
          </cell>
          <cell r="P2530">
            <v>1</v>
          </cell>
        </row>
        <row r="2531">
          <cell r="A2531" t="str">
            <v>ON</v>
          </cell>
          <cell r="B2531">
            <v>10</v>
          </cell>
          <cell r="C2531">
            <v>3</v>
          </cell>
          <cell r="D2531" t="str">
            <v>C</v>
          </cell>
          <cell r="E2531">
            <v>5.5</v>
          </cell>
          <cell r="F2531">
            <v>37889</v>
          </cell>
          <cell r="G2531">
            <v>0.17699999999999999</v>
          </cell>
          <cell r="H2531">
            <v>0.15</v>
          </cell>
          <cell r="I2531" t="str">
            <v>8          0</v>
          </cell>
          <cell r="J2531">
            <v>0</v>
          </cell>
          <cell r="K2531">
            <v>0</v>
          </cell>
          <cell r="L2531">
            <v>2003</v>
          </cell>
          <cell r="M2531" t="str">
            <v>No Trade</v>
          </cell>
          <cell r="N2531" t="str">
            <v>NG103</v>
          </cell>
          <cell r="O2531">
            <v>50.75</v>
          </cell>
          <cell r="P2531">
            <v>1</v>
          </cell>
        </row>
        <row r="2532">
          <cell r="A2532" t="str">
            <v>ON</v>
          </cell>
          <cell r="B2532">
            <v>10</v>
          </cell>
          <cell r="C2532">
            <v>3</v>
          </cell>
          <cell r="D2532" t="str">
            <v>C</v>
          </cell>
          <cell r="E2532">
            <v>5.6</v>
          </cell>
          <cell r="F2532">
            <v>37889</v>
          </cell>
          <cell r="G2532">
            <v>0.16600000000000001</v>
          </cell>
          <cell r="H2532">
            <v>0.14000000000000001</v>
          </cell>
          <cell r="I2532" t="str">
            <v>8          0</v>
          </cell>
          <cell r="J2532">
            <v>0</v>
          </cell>
          <cell r="K2532">
            <v>0</v>
          </cell>
          <cell r="L2532">
            <v>2003</v>
          </cell>
          <cell r="M2532" t="str">
            <v>No Trade</v>
          </cell>
          <cell r="N2532" t="str">
            <v>NG103</v>
          </cell>
          <cell r="O2532">
            <v>50.75</v>
          </cell>
          <cell r="P2532">
            <v>1</v>
          </cell>
        </row>
        <row r="2533">
          <cell r="A2533" t="str">
            <v>ON</v>
          </cell>
          <cell r="B2533">
            <v>10</v>
          </cell>
          <cell r="C2533">
            <v>3</v>
          </cell>
          <cell r="D2533" t="str">
            <v>C</v>
          </cell>
          <cell r="E2533">
            <v>5.65</v>
          </cell>
          <cell r="F2533">
            <v>37889</v>
          </cell>
          <cell r="G2533">
            <v>0.16</v>
          </cell>
          <cell r="H2533">
            <v>0.14000000000000001</v>
          </cell>
          <cell r="I2533" t="str">
            <v>3          0</v>
          </cell>
          <cell r="J2533">
            <v>0</v>
          </cell>
          <cell r="K2533">
            <v>0</v>
          </cell>
          <cell r="L2533">
            <v>2003</v>
          </cell>
          <cell r="M2533" t="str">
            <v>No Trade</v>
          </cell>
          <cell r="N2533" t="str">
            <v>NG103</v>
          </cell>
          <cell r="O2533">
            <v>50.75</v>
          </cell>
          <cell r="P2533">
            <v>1</v>
          </cell>
        </row>
        <row r="2534">
          <cell r="A2534" t="str">
            <v>ON</v>
          </cell>
          <cell r="B2534">
            <v>10</v>
          </cell>
          <cell r="C2534">
            <v>3</v>
          </cell>
          <cell r="D2534" t="str">
            <v>C</v>
          </cell>
          <cell r="E2534">
            <v>5.7</v>
          </cell>
          <cell r="F2534">
            <v>37889</v>
          </cell>
          <cell r="G2534">
            <v>0.155</v>
          </cell>
          <cell r="H2534">
            <v>0.13</v>
          </cell>
          <cell r="I2534" t="str">
            <v>8          0</v>
          </cell>
          <cell r="J2534">
            <v>0</v>
          </cell>
          <cell r="K2534">
            <v>0</v>
          </cell>
          <cell r="L2534">
            <v>2003</v>
          </cell>
          <cell r="M2534" t="str">
            <v>No Trade</v>
          </cell>
          <cell r="N2534" t="str">
            <v>NG103</v>
          </cell>
          <cell r="O2534">
            <v>50.75</v>
          </cell>
          <cell r="P2534">
            <v>1</v>
          </cell>
        </row>
        <row r="2535">
          <cell r="A2535" t="str">
            <v>ON</v>
          </cell>
          <cell r="B2535">
            <v>10</v>
          </cell>
          <cell r="C2535">
            <v>3</v>
          </cell>
          <cell r="D2535" t="str">
            <v>C</v>
          </cell>
          <cell r="E2535">
            <v>5.75</v>
          </cell>
          <cell r="F2535">
            <v>37889</v>
          </cell>
          <cell r="G2535">
            <v>0.15</v>
          </cell>
          <cell r="H2535">
            <v>0.13</v>
          </cell>
          <cell r="I2535" t="str">
            <v>3          0</v>
          </cell>
          <cell r="J2535">
            <v>0</v>
          </cell>
          <cell r="K2535">
            <v>0</v>
          </cell>
          <cell r="L2535">
            <v>2003</v>
          </cell>
          <cell r="M2535" t="str">
            <v>No Trade</v>
          </cell>
          <cell r="N2535" t="str">
            <v>NG103</v>
          </cell>
          <cell r="O2535">
            <v>50.75</v>
          </cell>
          <cell r="P2535">
            <v>1</v>
          </cell>
        </row>
        <row r="2536">
          <cell r="A2536" t="str">
            <v>ON</v>
          </cell>
          <cell r="B2536">
            <v>10</v>
          </cell>
          <cell r="C2536">
            <v>3</v>
          </cell>
          <cell r="D2536" t="str">
            <v>C</v>
          </cell>
          <cell r="E2536">
            <v>5.8</v>
          </cell>
          <cell r="F2536">
            <v>37889</v>
          </cell>
          <cell r="G2536">
            <v>0.14499999999999999</v>
          </cell>
          <cell r="H2536">
            <v>0.12</v>
          </cell>
          <cell r="I2536" t="str">
            <v>9          0</v>
          </cell>
          <cell r="J2536">
            <v>0</v>
          </cell>
          <cell r="K2536">
            <v>0</v>
          </cell>
          <cell r="L2536">
            <v>2003</v>
          </cell>
          <cell r="M2536" t="str">
            <v>No Trade</v>
          </cell>
          <cell r="N2536" t="str">
            <v>NG103</v>
          </cell>
          <cell r="O2536">
            <v>50.75</v>
          </cell>
          <cell r="P2536">
            <v>1</v>
          </cell>
        </row>
        <row r="2537">
          <cell r="A2537" t="str">
            <v>ON</v>
          </cell>
          <cell r="B2537">
            <v>10</v>
          </cell>
          <cell r="C2537">
            <v>3</v>
          </cell>
          <cell r="D2537" t="str">
            <v>C</v>
          </cell>
          <cell r="E2537">
            <v>6</v>
          </cell>
          <cell r="F2537">
            <v>37889</v>
          </cell>
          <cell r="G2537">
            <v>0.128</v>
          </cell>
          <cell r="H2537">
            <v>0.11</v>
          </cell>
          <cell r="I2537" t="str">
            <v>3          0</v>
          </cell>
          <cell r="J2537">
            <v>0</v>
          </cell>
          <cell r="K2537">
            <v>0</v>
          </cell>
          <cell r="L2537">
            <v>2003</v>
          </cell>
          <cell r="M2537" t="str">
            <v>No Trade</v>
          </cell>
          <cell r="N2537" t="str">
            <v>NG103</v>
          </cell>
          <cell r="O2537">
            <v>50.75</v>
          </cell>
          <cell r="P2537">
            <v>1</v>
          </cell>
        </row>
        <row r="2538">
          <cell r="A2538" t="str">
            <v>ON</v>
          </cell>
          <cell r="B2538">
            <v>10</v>
          </cell>
          <cell r="C2538">
            <v>3</v>
          </cell>
          <cell r="D2538" t="str">
            <v>C</v>
          </cell>
          <cell r="E2538">
            <v>6.5</v>
          </cell>
          <cell r="F2538">
            <v>37889</v>
          </cell>
          <cell r="G2538">
            <v>9.4E-2</v>
          </cell>
          <cell r="H2538">
            <v>0.08</v>
          </cell>
          <cell r="I2538" t="str">
            <v>4          0</v>
          </cell>
          <cell r="J2538">
            <v>0</v>
          </cell>
          <cell r="K2538">
            <v>0</v>
          </cell>
          <cell r="L2538">
            <v>2003</v>
          </cell>
          <cell r="M2538" t="str">
            <v>No Trade</v>
          </cell>
          <cell r="N2538" t="str">
            <v>NG103</v>
          </cell>
          <cell r="O2538">
            <v>50.75</v>
          </cell>
          <cell r="P2538">
            <v>1</v>
          </cell>
        </row>
        <row r="2539">
          <cell r="A2539" t="str">
            <v>ON</v>
          </cell>
          <cell r="B2539">
            <v>10</v>
          </cell>
          <cell r="C2539">
            <v>3</v>
          </cell>
          <cell r="D2539" t="str">
            <v>C</v>
          </cell>
          <cell r="E2539">
            <v>7</v>
          </cell>
          <cell r="F2539">
            <v>37889</v>
          </cell>
          <cell r="G2539">
            <v>7.1999999999999995E-2</v>
          </cell>
          <cell r="H2539">
            <v>0.06</v>
          </cell>
          <cell r="I2539" t="str">
            <v>4          0</v>
          </cell>
          <cell r="J2539">
            <v>0</v>
          </cell>
          <cell r="K2539">
            <v>0</v>
          </cell>
          <cell r="L2539">
            <v>2003</v>
          </cell>
          <cell r="M2539" t="str">
            <v>No Trade</v>
          </cell>
          <cell r="N2539" t="str">
            <v>NG103</v>
          </cell>
          <cell r="O2539">
            <v>50.75</v>
          </cell>
          <cell r="P2539">
            <v>1</v>
          </cell>
        </row>
        <row r="2540">
          <cell r="A2540" t="str">
            <v>ON</v>
          </cell>
          <cell r="B2540">
            <v>10</v>
          </cell>
          <cell r="C2540">
            <v>3</v>
          </cell>
          <cell r="D2540" t="str">
            <v>C</v>
          </cell>
          <cell r="E2540">
            <v>8</v>
          </cell>
          <cell r="F2540">
            <v>37889</v>
          </cell>
          <cell r="G2540">
            <v>4.4999999999999998E-2</v>
          </cell>
          <cell r="H2540">
            <v>0.04</v>
          </cell>
          <cell r="I2540" t="str">
            <v>0          0</v>
          </cell>
          <cell r="J2540">
            <v>0</v>
          </cell>
          <cell r="K2540">
            <v>0</v>
          </cell>
          <cell r="L2540">
            <v>2003</v>
          </cell>
          <cell r="M2540" t="str">
            <v>No Trade</v>
          </cell>
          <cell r="N2540" t="str">
            <v>NG103</v>
          </cell>
          <cell r="O2540">
            <v>50.75</v>
          </cell>
          <cell r="P2540">
            <v>1</v>
          </cell>
        </row>
        <row r="2541">
          <cell r="A2541" t="str">
            <v>ON</v>
          </cell>
          <cell r="B2541">
            <v>10</v>
          </cell>
          <cell r="C2541">
            <v>3</v>
          </cell>
          <cell r="D2541" t="str">
            <v>C</v>
          </cell>
          <cell r="E2541">
            <v>10</v>
          </cell>
          <cell r="F2541">
            <v>37889</v>
          </cell>
          <cell r="G2541">
            <v>2.4E-2</v>
          </cell>
          <cell r="H2541">
            <v>0.02</v>
          </cell>
          <cell r="I2541" t="str">
            <v>1          0</v>
          </cell>
          <cell r="J2541">
            <v>0</v>
          </cell>
          <cell r="K2541">
            <v>0</v>
          </cell>
          <cell r="L2541">
            <v>2003</v>
          </cell>
          <cell r="M2541" t="str">
            <v>No Trade</v>
          </cell>
          <cell r="N2541" t="str">
            <v>NG103</v>
          </cell>
          <cell r="O2541">
            <v>50.75</v>
          </cell>
          <cell r="P2541">
            <v>1</v>
          </cell>
        </row>
        <row r="2542">
          <cell r="A2542" t="str">
            <v>ON</v>
          </cell>
          <cell r="B2542">
            <v>11</v>
          </cell>
          <cell r="C2542">
            <v>3</v>
          </cell>
          <cell r="D2542" t="str">
            <v>P</v>
          </cell>
          <cell r="E2542">
            <v>2</v>
          </cell>
          <cell r="F2542">
            <v>37922</v>
          </cell>
          <cell r="G2542">
            <v>3.0000000000000001E-3</v>
          </cell>
          <cell r="H2542">
            <v>0</v>
          </cell>
          <cell r="I2542" t="str">
            <v>4          0</v>
          </cell>
          <cell r="J2542">
            <v>0</v>
          </cell>
          <cell r="K2542">
            <v>0</v>
          </cell>
          <cell r="L2542">
            <v>2003</v>
          </cell>
          <cell r="M2542">
            <v>1.1038621796301014</v>
          </cell>
          <cell r="N2542" t="str">
            <v>NG113</v>
          </cell>
          <cell r="O2542">
            <v>47</v>
          </cell>
          <cell r="P2542">
            <v>2</v>
          </cell>
        </row>
        <row r="2543">
          <cell r="A2543" t="str">
            <v>ON</v>
          </cell>
          <cell r="B2543">
            <v>11</v>
          </cell>
          <cell r="C2543">
            <v>3</v>
          </cell>
          <cell r="D2543" t="str">
            <v>P</v>
          </cell>
          <cell r="E2543">
            <v>2.5</v>
          </cell>
          <cell r="F2543">
            <v>37922</v>
          </cell>
          <cell r="G2543">
            <v>2.1999999999999999E-2</v>
          </cell>
          <cell r="H2543">
            <v>0.02</v>
          </cell>
          <cell r="I2543" t="str">
            <v>6          0</v>
          </cell>
          <cell r="J2543">
            <v>0</v>
          </cell>
          <cell r="K2543">
            <v>0</v>
          </cell>
          <cell r="L2543">
            <v>2003</v>
          </cell>
          <cell r="M2543">
            <v>1.2461637769791269</v>
          </cell>
          <cell r="N2543" t="str">
            <v>NG113</v>
          </cell>
          <cell r="O2543">
            <v>47</v>
          </cell>
          <cell r="P2543">
            <v>2</v>
          </cell>
        </row>
        <row r="2544">
          <cell r="A2544" t="str">
            <v>ON</v>
          </cell>
          <cell r="B2544">
            <v>11</v>
          </cell>
          <cell r="C2544">
            <v>3</v>
          </cell>
          <cell r="D2544" t="str">
            <v>C</v>
          </cell>
          <cell r="E2544">
            <v>2.75</v>
          </cell>
          <cell r="F2544">
            <v>37922</v>
          </cell>
          <cell r="G2544">
            <v>0</v>
          </cell>
          <cell r="H2544">
            <v>0</v>
          </cell>
          <cell r="I2544" t="str">
            <v>0          0</v>
          </cell>
          <cell r="J2544">
            <v>0</v>
          </cell>
          <cell r="K2544">
            <v>0</v>
          </cell>
          <cell r="L2544">
            <v>2003</v>
          </cell>
          <cell r="M2544" t="str">
            <v>No Trade</v>
          </cell>
          <cell r="N2544" t="str">
            <v/>
          </cell>
          <cell r="O2544" t="str">
            <v/>
          </cell>
          <cell r="P2544" t="str">
            <v/>
          </cell>
        </row>
        <row r="2545">
          <cell r="A2545" t="str">
            <v>ON</v>
          </cell>
          <cell r="B2545">
            <v>11</v>
          </cell>
          <cell r="C2545">
            <v>3</v>
          </cell>
          <cell r="D2545" t="str">
            <v>P</v>
          </cell>
          <cell r="E2545">
            <v>2.75</v>
          </cell>
          <cell r="F2545">
            <v>37922</v>
          </cell>
          <cell r="G2545">
            <v>4.5999999999999999E-2</v>
          </cell>
          <cell r="H2545">
            <v>0.05</v>
          </cell>
          <cell r="I2545" t="str">
            <v>4          0</v>
          </cell>
          <cell r="J2545">
            <v>0</v>
          </cell>
          <cell r="K2545">
            <v>0</v>
          </cell>
          <cell r="L2545">
            <v>2003</v>
          </cell>
          <cell r="M2545">
            <v>1.3193226921036085</v>
          </cell>
          <cell r="N2545" t="str">
            <v>NG113</v>
          </cell>
          <cell r="O2545">
            <v>47</v>
          </cell>
          <cell r="P2545">
            <v>2</v>
          </cell>
        </row>
        <row r="2546">
          <cell r="A2546" t="str">
            <v>ON</v>
          </cell>
          <cell r="B2546">
            <v>11</v>
          </cell>
          <cell r="C2546">
            <v>3</v>
          </cell>
          <cell r="D2546" t="str">
            <v>P</v>
          </cell>
          <cell r="E2546">
            <v>2.8</v>
          </cell>
          <cell r="F2546">
            <v>37922</v>
          </cell>
          <cell r="G2546">
            <v>0</v>
          </cell>
          <cell r="H2546">
            <v>0</v>
          </cell>
          <cell r="I2546" t="str">
            <v>0          0</v>
          </cell>
          <cell r="J2546">
            <v>0</v>
          </cell>
          <cell r="K2546">
            <v>0</v>
          </cell>
          <cell r="L2546">
            <v>2003</v>
          </cell>
          <cell r="M2546" t="str">
            <v>No Trade</v>
          </cell>
          <cell r="N2546" t="str">
            <v/>
          </cell>
          <cell r="O2546" t="str">
            <v/>
          </cell>
          <cell r="P2546" t="str">
            <v/>
          </cell>
        </row>
        <row r="2547">
          <cell r="A2547" t="str">
            <v>ON</v>
          </cell>
          <cell r="B2547">
            <v>11</v>
          </cell>
          <cell r="C2547">
            <v>3</v>
          </cell>
          <cell r="D2547" t="str">
            <v>P</v>
          </cell>
          <cell r="E2547">
            <v>3</v>
          </cell>
          <cell r="F2547">
            <v>37922</v>
          </cell>
          <cell r="G2547">
            <v>8.5999999999999993E-2</v>
          </cell>
          <cell r="H2547">
            <v>0.09</v>
          </cell>
          <cell r="I2547" t="str">
            <v>8          0</v>
          </cell>
          <cell r="J2547">
            <v>0</v>
          </cell>
          <cell r="K2547">
            <v>0</v>
          </cell>
          <cell r="L2547">
            <v>2003</v>
          </cell>
          <cell r="M2547">
            <v>1.3954720574015806</v>
          </cell>
          <cell r="N2547" t="str">
            <v>NG113</v>
          </cell>
          <cell r="O2547">
            <v>47</v>
          </cell>
          <cell r="P2547">
            <v>2</v>
          </cell>
        </row>
        <row r="2548">
          <cell r="A2548" t="str">
            <v>ON</v>
          </cell>
          <cell r="B2548">
            <v>11</v>
          </cell>
          <cell r="C2548">
            <v>3</v>
          </cell>
          <cell r="D2548" t="str">
            <v>P</v>
          </cell>
          <cell r="E2548">
            <v>3.25</v>
          </cell>
          <cell r="F2548">
            <v>37922</v>
          </cell>
          <cell r="G2548">
            <v>0.14299999999999999</v>
          </cell>
          <cell r="H2548">
            <v>0.16</v>
          </cell>
          <cell r="I2548" t="str">
            <v>1          0</v>
          </cell>
          <cell r="J2548">
            <v>0</v>
          </cell>
          <cell r="K2548">
            <v>0</v>
          </cell>
          <cell r="L2548">
            <v>2003</v>
          </cell>
          <cell r="M2548">
            <v>1.4675732651601281</v>
          </cell>
          <cell r="N2548" t="str">
            <v>NG113</v>
          </cell>
          <cell r="O2548">
            <v>47</v>
          </cell>
          <cell r="P2548">
            <v>2</v>
          </cell>
        </row>
        <row r="2549">
          <cell r="A2549" t="str">
            <v>ON</v>
          </cell>
          <cell r="B2549">
            <v>11</v>
          </cell>
          <cell r="C2549">
            <v>3</v>
          </cell>
          <cell r="D2549" t="str">
            <v>P</v>
          </cell>
          <cell r="E2549">
            <v>3.3</v>
          </cell>
          <cell r="F2549">
            <v>37922</v>
          </cell>
          <cell r="G2549">
            <v>0.156</v>
          </cell>
          <cell r="H2549">
            <v>0.17</v>
          </cell>
          <cell r="I2549" t="str">
            <v>6          0</v>
          </cell>
          <cell r="J2549">
            <v>0</v>
          </cell>
          <cell r="K2549">
            <v>0</v>
          </cell>
          <cell r="L2549">
            <v>2003</v>
          </cell>
          <cell r="M2549">
            <v>1.4806225517337175</v>
          </cell>
          <cell r="N2549" t="str">
            <v>NG113</v>
          </cell>
          <cell r="O2549">
            <v>47</v>
          </cell>
          <cell r="P2549">
            <v>2</v>
          </cell>
        </row>
        <row r="2550">
          <cell r="A2550" t="str">
            <v>ON</v>
          </cell>
          <cell r="B2550">
            <v>11</v>
          </cell>
          <cell r="C2550">
            <v>3</v>
          </cell>
          <cell r="D2550" t="str">
            <v>P</v>
          </cell>
          <cell r="E2550">
            <v>3.4</v>
          </cell>
          <cell r="F2550">
            <v>37922</v>
          </cell>
          <cell r="G2550">
            <v>0.186</v>
          </cell>
          <cell r="H2550">
            <v>0.2</v>
          </cell>
          <cell r="I2550" t="str">
            <v>8          0</v>
          </cell>
          <cell r="J2550">
            <v>0</v>
          </cell>
          <cell r="K2550">
            <v>0</v>
          </cell>
          <cell r="L2550">
            <v>2003</v>
          </cell>
          <cell r="M2550">
            <v>1.5093173548403445</v>
          </cell>
          <cell r="N2550" t="str">
            <v>NG113</v>
          </cell>
          <cell r="O2550">
            <v>47</v>
          </cell>
          <cell r="P2550">
            <v>2</v>
          </cell>
        </row>
        <row r="2551">
          <cell r="A2551" t="str">
            <v>ON</v>
          </cell>
          <cell r="B2551">
            <v>11</v>
          </cell>
          <cell r="C2551">
            <v>3</v>
          </cell>
          <cell r="D2551" t="str">
            <v>P</v>
          </cell>
          <cell r="E2551">
            <v>3.45</v>
          </cell>
          <cell r="F2551">
            <v>37922</v>
          </cell>
          <cell r="G2551">
            <v>0.20300000000000001</v>
          </cell>
          <cell r="H2551">
            <v>0.22</v>
          </cell>
          <cell r="I2551" t="str">
            <v>6          0</v>
          </cell>
          <cell r="J2551">
            <v>0</v>
          </cell>
          <cell r="K2551">
            <v>0</v>
          </cell>
          <cell r="L2551">
            <v>2003</v>
          </cell>
          <cell r="M2551">
            <v>1.5246575009069099</v>
          </cell>
          <cell r="N2551" t="str">
            <v>NG113</v>
          </cell>
          <cell r="O2551">
            <v>47</v>
          </cell>
          <cell r="P2551">
            <v>2</v>
          </cell>
        </row>
        <row r="2552">
          <cell r="A2552" t="str">
            <v>ON</v>
          </cell>
          <cell r="B2552">
            <v>11</v>
          </cell>
          <cell r="C2552">
            <v>3</v>
          </cell>
          <cell r="D2552" t="str">
            <v>P</v>
          </cell>
          <cell r="E2552">
            <v>3.5</v>
          </cell>
          <cell r="F2552">
            <v>37922</v>
          </cell>
          <cell r="G2552">
            <v>0.22</v>
          </cell>
          <cell r="H2552">
            <v>0.24</v>
          </cell>
          <cell r="I2552" t="str">
            <v>4          0</v>
          </cell>
          <cell r="J2552">
            <v>0</v>
          </cell>
          <cell r="K2552">
            <v>0</v>
          </cell>
          <cell r="L2552">
            <v>2003</v>
          </cell>
          <cell r="M2552">
            <v>1.5386976626864504</v>
          </cell>
          <cell r="N2552" t="str">
            <v>NG113</v>
          </cell>
          <cell r="O2552">
            <v>47</v>
          </cell>
          <cell r="P2552">
            <v>2</v>
          </cell>
        </row>
        <row r="2553">
          <cell r="A2553" t="str">
            <v>ON</v>
          </cell>
          <cell r="B2553">
            <v>11</v>
          </cell>
          <cell r="C2553">
            <v>3</v>
          </cell>
          <cell r="D2553" t="str">
            <v>P</v>
          </cell>
          <cell r="E2553">
            <v>3.6</v>
          </cell>
          <cell r="F2553">
            <v>37922</v>
          </cell>
          <cell r="G2553">
            <v>0.25600000000000001</v>
          </cell>
          <cell r="H2553">
            <v>0.28000000000000003</v>
          </cell>
          <cell r="I2553" t="str">
            <v>3          0</v>
          </cell>
          <cell r="J2553">
            <v>0</v>
          </cell>
          <cell r="K2553">
            <v>0</v>
          </cell>
          <cell r="L2553">
            <v>2003</v>
          </cell>
          <cell r="M2553">
            <v>1.5659875790098163</v>
          </cell>
          <cell r="N2553" t="str">
            <v>NG113</v>
          </cell>
          <cell r="O2553">
            <v>47</v>
          </cell>
          <cell r="P2553">
            <v>2</v>
          </cell>
        </row>
        <row r="2554">
          <cell r="A2554" t="str">
            <v>ON</v>
          </cell>
          <cell r="B2554">
            <v>11</v>
          </cell>
          <cell r="C2554">
            <v>3</v>
          </cell>
          <cell r="D2554" t="str">
            <v>P</v>
          </cell>
          <cell r="E2554">
            <v>3.65</v>
          </cell>
          <cell r="F2554">
            <v>37922</v>
          </cell>
          <cell r="G2554">
            <v>0.27500000000000002</v>
          </cell>
          <cell r="H2554">
            <v>0.3</v>
          </cell>
          <cell r="I2554" t="str">
            <v>4          0</v>
          </cell>
          <cell r="J2554">
            <v>0</v>
          </cell>
          <cell r="K2554">
            <v>0</v>
          </cell>
          <cell r="L2554">
            <v>2003</v>
          </cell>
          <cell r="M2554">
            <v>1.5792826367722783</v>
          </cell>
          <cell r="N2554" t="str">
            <v>NG113</v>
          </cell>
          <cell r="O2554">
            <v>47</v>
          </cell>
          <cell r="P2554">
            <v>2</v>
          </cell>
        </row>
        <row r="2555">
          <cell r="A2555" t="str">
            <v>ON</v>
          </cell>
          <cell r="B2555">
            <v>11</v>
          </cell>
          <cell r="C2555">
            <v>3</v>
          </cell>
          <cell r="D2555" t="str">
            <v>P</v>
          </cell>
          <cell r="E2555">
            <v>3.7</v>
          </cell>
          <cell r="F2555">
            <v>37922</v>
          </cell>
          <cell r="G2555">
            <v>0.29599999999999999</v>
          </cell>
          <cell r="H2555">
            <v>0.32</v>
          </cell>
          <cell r="I2555" t="str">
            <v>6          0</v>
          </cell>
          <cell r="J2555">
            <v>0</v>
          </cell>
          <cell r="K2555">
            <v>0</v>
          </cell>
          <cell r="L2555">
            <v>2003</v>
          </cell>
          <cell r="M2555">
            <v>1.5938788965188979</v>
          </cell>
          <cell r="N2555" t="str">
            <v>NG113</v>
          </cell>
          <cell r="O2555">
            <v>47</v>
          </cell>
          <cell r="P2555">
            <v>2</v>
          </cell>
        </row>
        <row r="2556">
          <cell r="A2556" t="str">
            <v>ON</v>
          </cell>
          <cell r="B2556">
            <v>11</v>
          </cell>
          <cell r="C2556">
            <v>3</v>
          </cell>
          <cell r="D2556" t="str">
            <v>P</v>
          </cell>
          <cell r="E2556">
            <v>3.75</v>
          </cell>
          <cell r="F2556">
            <v>37922</v>
          </cell>
          <cell r="G2556">
            <v>0.317</v>
          </cell>
          <cell r="H2556">
            <v>0.34</v>
          </cell>
          <cell r="I2556" t="str">
            <v>9         50</v>
          </cell>
          <cell r="J2556">
            <v>0</v>
          </cell>
          <cell r="K2556">
            <v>0</v>
          </cell>
          <cell r="L2556">
            <v>2003</v>
          </cell>
          <cell r="M2556">
            <v>1.6074422033617817</v>
          </cell>
          <cell r="N2556" t="str">
            <v>NG113</v>
          </cell>
          <cell r="O2556">
            <v>47</v>
          </cell>
          <cell r="P2556">
            <v>2</v>
          </cell>
        </row>
        <row r="2557">
          <cell r="A2557" t="str">
            <v>ON</v>
          </cell>
          <cell r="B2557">
            <v>11</v>
          </cell>
          <cell r="C2557">
            <v>3</v>
          </cell>
          <cell r="D2557" t="str">
            <v>C</v>
          </cell>
          <cell r="E2557">
            <v>3.8</v>
          </cell>
          <cell r="F2557">
            <v>37922</v>
          </cell>
          <cell r="G2557">
            <v>0.76300000000000001</v>
          </cell>
          <cell r="H2557">
            <v>0.7</v>
          </cell>
          <cell r="I2557" t="str">
            <v>5          0</v>
          </cell>
          <cell r="J2557">
            <v>0</v>
          </cell>
          <cell r="K2557">
            <v>0</v>
          </cell>
          <cell r="L2557">
            <v>2003</v>
          </cell>
          <cell r="M2557" t="str">
            <v>No Trade</v>
          </cell>
          <cell r="N2557" t="str">
            <v>NG113</v>
          </cell>
          <cell r="O2557">
            <v>47</v>
          </cell>
          <cell r="P2557">
            <v>1</v>
          </cell>
        </row>
        <row r="2558">
          <cell r="A2558" t="str">
            <v>ON</v>
          </cell>
          <cell r="B2558">
            <v>11</v>
          </cell>
          <cell r="C2558">
            <v>3</v>
          </cell>
          <cell r="D2558" t="str">
            <v>P</v>
          </cell>
          <cell r="E2558">
            <v>3.8</v>
          </cell>
          <cell r="F2558">
            <v>37922</v>
          </cell>
          <cell r="G2558">
            <v>0.33900000000000002</v>
          </cell>
          <cell r="H2558">
            <v>0.37</v>
          </cell>
          <cell r="I2558" t="str">
            <v>3          0</v>
          </cell>
          <cell r="J2558">
            <v>0</v>
          </cell>
          <cell r="K2558">
            <v>0</v>
          </cell>
          <cell r="L2558">
            <v>2003</v>
          </cell>
          <cell r="M2558">
            <v>1.6211294114496326</v>
          </cell>
          <cell r="N2558" t="str">
            <v>NG113</v>
          </cell>
          <cell r="O2558">
            <v>47</v>
          </cell>
          <cell r="P2558">
            <v>2</v>
          </cell>
        </row>
        <row r="2559">
          <cell r="A2559" t="str">
            <v>ON</v>
          </cell>
          <cell r="B2559">
            <v>11</v>
          </cell>
          <cell r="C2559">
            <v>3</v>
          </cell>
          <cell r="D2559" t="str">
            <v>C</v>
          </cell>
          <cell r="E2559">
            <v>3.85</v>
          </cell>
          <cell r="F2559">
            <v>37922</v>
          </cell>
          <cell r="G2559">
            <v>0.73899999999999999</v>
          </cell>
          <cell r="H2559">
            <v>0.68</v>
          </cell>
          <cell r="I2559" t="str">
            <v>1          0</v>
          </cell>
          <cell r="J2559">
            <v>0</v>
          </cell>
          <cell r="K2559">
            <v>0</v>
          </cell>
          <cell r="L2559">
            <v>2003</v>
          </cell>
          <cell r="M2559" t="str">
            <v>No Trade</v>
          </cell>
          <cell r="N2559" t="str">
            <v>NG113</v>
          </cell>
          <cell r="O2559">
            <v>47</v>
          </cell>
          <cell r="P2559">
            <v>1</v>
          </cell>
        </row>
        <row r="2560">
          <cell r="A2560" t="str">
            <v>ON</v>
          </cell>
          <cell r="B2560">
            <v>11</v>
          </cell>
          <cell r="C2560">
            <v>3</v>
          </cell>
          <cell r="D2560" t="str">
            <v>P</v>
          </cell>
          <cell r="E2560">
            <v>3.85</v>
          </cell>
          <cell r="F2560">
            <v>37922</v>
          </cell>
          <cell r="G2560">
            <v>0.36299999999999999</v>
          </cell>
          <cell r="H2560">
            <v>0.39</v>
          </cell>
          <cell r="I2560" t="str">
            <v>8          0</v>
          </cell>
          <cell r="J2560">
            <v>0</v>
          </cell>
          <cell r="K2560">
            <v>0</v>
          </cell>
          <cell r="L2560">
            <v>2003</v>
          </cell>
          <cell r="M2560">
            <v>1.6359252005130298</v>
          </cell>
          <cell r="N2560" t="str">
            <v>NG113</v>
          </cell>
          <cell r="O2560">
            <v>47</v>
          </cell>
          <cell r="P2560">
            <v>2</v>
          </cell>
        </row>
        <row r="2561">
          <cell r="A2561" t="str">
            <v>ON</v>
          </cell>
          <cell r="B2561">
            <v>11</v>
          </cell>
          <cell r="C2561">
            <v>3</v>
          </cell>
          <cell r="D2561" t="str">
            <v>C</v>
          </cell>
          <cell r="E2561">
            <v>3.9</v>
          </cell>
          <cell r="F2561">
            <v>37922</v>
          </cell>
          <cell r="G2561">
            <v>0.71499999999999997</v>
          </cell>
          <cell r="H2561">
            <v>0.65</v>
          </cell>
          <cell r="I2561" t="str">
            <v>7          0</v>
          </cell>
          <cell r="J2561">
            <v>0</v>
          </cell>
          <cell r="K2561">
            <v>0</v>
          </cell>
          <cell r="L2561">
            <v>2003</v>
          </cell>
          <cell r="M2561" t="str">
            <v>No Trade</v>
          </cell>
          <cell r="N2561" t="str">
            <v>NG113</v>
          </cell>
          <cell r="O2561">
            <v>47</v>
          </cell>
          <cell r="P2561">
            <v>1</v>
          </cell>
        </row>
        <row r="2562">
          <cell r="A2562" t="str">
            <v>ON</v>
          </cell>
          <cell r="B2562">
            <v>11</v>
          </cell>
          <cell r="C2562">
            <v>3</v>
          </cell>
          <cell r="D2562" t="str">
            <v>P</v>
          </cell>
          <cell r="E2562">
            <v>3.9</v>
          </cell>
          <cell r="F2562">
            <v>37922</v>
          </cell>
          <cell r="G2562">
            <v>0.38700000000000001</v>
          </cell>
          <cell r="H2562">
            <v>0.42</v>
          </cell>
          <cell r="I2562" t="str">
            <v>4          0</v>
          </cell>
          <cell r="J2562">
            <v>0</v>
          </cell>
          <cell r="K2562">
            <v>0</v>
          </cell>
          <cell r="L2562">
            <v>2003</v>
          </cell>
          <cell r="M2562">
            <v>1.6497724648799905</v>
          </cell>
          <cell r="N2562" t="str">
            <v>NG113</v>
          </cell>
          <cell r="O2562">
            <v>47</v>
          </cell>
          <cell r="P2562">
            <v>2</v>
          </cell>
        </row>
        <row r="2563">
          <cell r="A2563" t="str">
            <v>ON</v>
          </cell>
          <cell r="B2563">
            <v>11</v>
          </cell>
          <cell r="C2563">
            <v>3</v>
          </cell>
          <cell r="D2563" t="str">
            <v>C</v>
          </cell>
          <cell r="E2563">
            <v>4</v>
          </cell>
          <cell r="F2563">
            <v>37922</v>
          </cell>
          <cell r="G2563">
            <v>0.66900000000000004</v>
          </cell>
          <cell r="H2563">
            <v>0.61</v>
          </cell>
          <cell r="I2563" t="str">
            <v>2          0</v>
          </cell>
          <cell r="J2563">
            <v>0</v>
          </cell>
          <cell r="K2563">
            <v>0</v>
          </cell>
          <cell r="L2563">
            <v>2003</v>
          </cell>
          <cell r="M2563" t="str">
            <v>No Trade</v>
          </cell>
          <cell r="N2563" t="str">
            <v>NG113</v>
          </cell>
          <cell r="O2563">
            <v>47</v>
          </cell>
          <cell r="P2563">
            <v>1</v>
          </cell>
        </row>
        <row r="2564">
          <cell r="A2564" t="str">
            <v>ON</v>
          </cell>
          <cell r="B2564">
            <v>11</v>
          </cell>
          <cell r="C2564">
            <v>3</v>
          </cell>
          <cell r="D2564" t="str">
            <v>P</v>
          </cell>
          <cell r="E2564">
            <v>4</v>
          </cell>
          <cell r="F2564">
            <v>37922</v>
          </cell>
          <cell r="G2564">
            <v>0.437</v>
          </cell>
          <cell r="H2564">
            <v>0.47</v>
          </cell>
          <cell r="I2564" t="str">
            <v>7          0</v>
          </cell>
          <cell r="J2564">
            <v>0</v>
          </cell>
          <cell r="K2564">
            <v>0</v>
          </cell>
          <cell r="L2564">
            <v>2003</v>
          </cell>
          <cell r="M2564">
            <v>1.6768001149157432</v>
          </cell>
          <cell r="N2564" t="str">
            <v>NG113</v>
          </cell>
          <cell r="O2564">
            <v>47</v>
          </cell>
          <cell r="P2564">
            <v>2</v>
          </cell>
        </row>
        <row r="2565">
          <cell r="A2565" t="str">
            <v>ON</v>
          </cell>
          <cell r="B2565">
            <v>11</v>
          </cell>
          <cell r="C2565">
            <v>3</v>
          </cell>
          <cell r="D2565" t="str">
            <v>C</v>
          </cell>
          <cell r="E2565">
            <v>4.05</v>
          </cell>
          <cell r="F2565">
            <v>37922</v>
          </cell>
          <cell r="G2565">
            <v>0.64400000000000002</v>
          </cell>
          <cell r="H2565">
            <v>0.59</v>
          </cell>
          <cell r="I2565" t="str">
            <v>1          0</v>
          </cell>
          <cell r="J2565">
            <v>0</v>
          </cell>
          <cell r="K2565">
            <v>0</v>
          </cell>
          <cell r="L2565">
            <v>2003</v>
          </cell>
          <cell r="M2565" t="str">
            <v>No Trade</v>
          </cell>
          <cell r="N2565" t="str">
            <v>NG113</v>
          </cell>
          <cell r="O2565">
            <v>47</v>
          </cell>
          <cell r="P2565">
            <v>1</v>
          </cell>
        </row>
        <row r="2566">
          <cell r="A2566" t="str">
            <v>ON</v>
          </cell>
          <cell r="B2566">
            <v>11</v>
          </cell>
          <cell r="C2566">
            <v>3</v>
          </cell>
          <cell r="D2566" t="str">
            <v>P</v>
          </cell>
          <cell r="E2566">
            <v>4.05</v>
          </cell>
          <cell r="F2566">
            <v>37922</v>
          </cell>
          <cell r="G2566">
            <v>0.46400000000000002</v>
          </cell>
          <cell r="H2566">
            <v>0.5</v>
          </cell>
          <cell r="I2566" t="str">
            <v>5          0</v>
          </cell>
          <cell r="J2566">
            <v>0</v>
          </cell>
          <cell r="K2566">
            <v>0</v>
          </cell>
          <cell r="L2566">
            <v>2003</v>
          </cell>
          <cell r="M2566">
            <v>1.690894467881578</v>
          </cell>
          <cell r="N2566" t="str">
            <v>NG113</v>
          </cell>
          <cell r="O2566">
            <v>47</v>
          </cell>
          <cell r="P2566">
            <v>2</v>
          </cell>
        </row>
        <row r="2567">
          <cell r="A2567" t="str">
            <v>ON</v>
          </cell>
          <cell r="B2567">
            <v>11</v>
          </cell>
          <cell r="C2567">
            <v>3</v>
          </cell>
          <cell r="D2567" t="str">
            <v>C</v>
          </cell>
          <cell r="E2567">
            <v>4.0999999999999996</v>
          </cell>
          <cell r="F2567">
            <v>37922</v>
          </cell>
          <cell r="G2567">
            <v>0.624</v>
          </cell>
          <cell r="H2567">
            <v>0.56999999999999995</v>
          </cell>
          <cell r="I2567" t="str">
            <v>0          0</v>
          </cell>
          <cell r="J2567">
            <v>0</v>
          </cell>
          <cell r="K2567">
            <v>0</v>
          </cell>
          <cell r="L2567">
            <v>2003</v>
          </cell>
          <cell r="M2567" t="str">
            <v>No Trade</v>
          </cell>
          <cell r="N2567" t="str">
            <v>NG113</v>
          </cell>
          <cell r="O2567">
            <v>47</v>
          </cell>
          <cell r="P2567">
            <v>1</v>
          </cell>
        </row>
        <row r="2568">
          <cell r="A2568" t="str">
            <v>ON</v>
          </cell>
          <cell r="B2568">
            <v>11</v>
          </cell>
          <cell r="C2568">
            <v>3</v>
          </cell>
          <cell r="D2568" t="str">
            <v>P</v>
          </cell>
          <cell r="E2568">
            <v>4.0999999999999996</v>
          </cell>
          <cell r="F2568">
            <v>37922</v>
          </cell>
          <cell r="G2568">
            <v>0.49099999999999999</v>
          </cell>
          <cell r="H2568">
            <v>0.53</v>
          </cell>
          <cell r="I2568" t="str">
            <v>4          0</v>
          </cell>
          <cell r="J2568">
            <v>0</v>
          </cell>
          <cell r="K2568">
            <v>0</v>
          </cell>
          <cell r="L2568">
            <v>2003</v>
          </cell>
          <cell r="M2568">
            <v>1.7042005843470245</v>
          </cell>
          <cell r="N2568" t="str">
            <v>NG113</v>
          </cell>
          <cell r="O2568">
            <v>47</v>
          </cell>
          <cell r="P2568">
            <v>2</v>
          </cell>
        </row>
        <row r="2569">
          <cell r="A2569" t="str">
            <v>ON</v>
          </cell>
          <cell r="B2569">
            <v>11</v>
          </cell>
          <cell r="C2569">
            <v>3</v>
          </cell>
          <cell r="D2569" t="str">
            <v>C</v>
          </cell>
          <cell r="E2569">
            <v>4.1500000000000004</v>
          </cell>
          <cell r="F2569">
            <v>37922</v>
          </cell>
          <cell r="G2569">
            <v>0.60099999999999998</v>
          </cell>
          <cell r="H2569">
            <v>0.55000000000000004</v>
          </cell>
          <cell r="I2569" t="str">
            <v>0          0</v>
          </cell>
          <cell r="J2569">
            <v>0</v>
          </cell>
          <cell r="K2569">
            <v>0</v>
          </cell>
          <cell r="L2569">
            <v>2003</v>
          </cell>
          <cell r="M2569" t="str">
            <v>No Trade</v>
          </cell>
          <cell r="N2569" t="str">
            <v>NG113</v>
          </cell>
          <cell r="O2569">
            <v>47</v>
          </cell>
          <cell r="P2569">
            <v>1</v>
          </cell>
        </row>
        <row r="2570">
          <cell r="A2570" t="str">
            <v>ON</v>
          </cell>
          <cell r="B2570">
            <v>11</v>
          </cell>
          <cell r="C2570">
            <v>3</v>
          </cell>
          <cell r="D2570" t="str">
            <v>C</v>
          </cell>
          <cell r="E2570">
            <v>4.25</v>
          </cell>
          <cell r="F2570">
            <v>37922</v>
          </cell>
          <cell r="G2570">
            <v>0.56100000000000005</v>
          </cell>
          <cell r="H2570">
            <v>0.51</v>
          </cell>
          <cell r="I2570" t="str">
            <v>2          0</v>
          </cell>
          <cell r="J2570">
            <v>0</v>
          </cell>
          <cell r="K2570">
            <v>0</v>
          </cell>
          <cell r="L2570">
            <v>2003</v>
          </cell>
          <cell r="M2570" t="str">
            <v>No Trade</v>
          </cell>
          <cell r="N2570" t="str">
            <v>NG113</v>
          </cell>
          <cell r="O2570">
            <v>47</v>
          </cell>
          <cell r="P2570">
            <v>1</v>
          </cell>
        </row>
        <row r="2571">
          <cell r="A2571" t="str">
            <v>ON</v>
          </cell>
          <cell r="B2571">
            <v>11</v>
          </cell>
          <cell r="C2571">
            <v>3</v>
          </cell>
          <cell r="D2571" t="str">
            <v>C</v>
          </cell>
          <cell r="E2571">
            <v>4.5</v>
          </cell>
          <cell r="F2571">
            <v>37922</v>
          </cell>
          <cell r="G2571">
            <v>0.47099999999999997</v>
          </cell>
          <cell r="H2571">
            <v>0.42</v>
          </cell>
          <cell r="I2571" t="str">
            <v>9          0</v>
          </cell>
          <cell r="J2571">
            <v>0</v>
          </cell>
          <cell r="K2571">
            <v>0</v>
          </cell>
          <cell r="L2571">
            <v>2003</v>
          </cell>
          <cell r="M2571" t="str">
            <v>No Trade</v>
          </cell>
          <cell r="N2571" t="str">
            <v>NG113</v>
          </cell>
          <cell r="O2571">
            <v>47</v>
          </cell>
          <cell r="P2571">
            <v>1</v>
          </cell>
        </row>
        <row r="2572">
          <cell r="A2572" t="str">
            <v>ON</v>
          </cell>
          <cell r="B2572">
            <v>11</v>
          </cell>
          <cell r="C2572">
            <v>3</v>
          </cell>
          <cell r="D2572" t="str">
            <v>C</v>
          </cell>
          <cell r="E2572">
            <v>4.75</v>
          </cell>
          <cell r="F2572">
            <v>37922</v>
          </cell>
          <cell r="G2572">
            <v>0.39700000000000002</v>
          </cell>
          <cell r="H2572">
            <v>0.36</v>
          </cell>
          <cell r="I2572" t="str">
            <v>0          0</v>
          </cell>
          <cell r="J2572">
            <v>0</v>
          </cell>
          <cell r="K2572">
            <v>0</v>
          </cell>
          <cell r="L2572">
            <v>2003</v>
          </cell>
          <cell r="M2572" t="str">
            <v>No Trade</v>
          </cell>
          <cell r="N2572" t="str">
            <v>NG113</v>
          </cell>
          <cell r="O2572">
            <v>47</v>
          </cell>
          <cell r="P2572">
            <v>1</v>
          </cell>
        </row>
        <row r="2573">
          <cell r="A2573" t="str">
            <v>ON</v>
          </cell>
          <cell r="B2573">
            <v>11</v>
          </cell>
          <cell r="C2573">
            <v>3</v>
          </cell>
          <cell r="D2573" t="str">
            <v>C</v>
          </cell>
          <cell r="E2573">
            <v>4.8</v>
          </cell>
          <cell r="F2573">
            <v>37922</v>
          </cell>
          <cell r="G2573">
            <v>0.38400000000000001</v>
          </cell>
          <cell r="H2573">
            <v>0.34</v>
          </cell>
          <cell r="I2573" t="str">
            <v>8          0</v>
          </cell>
          <cell r="J2573">
            <v>0</v>
          </cell>
          <cell r="K2573">
            <v>0</v>
          </cell>
          <cell r="L2573">
            <v>2003</v>
          </cell>
          <cell r="M2573" t="str">
            <v>No Trade</v>
          </cell>
          <cell r="N2573" t="str">
            <v>NG113</v>
          </cell>
          <cell r="O2573">
            <v>47</v>
          </cell>
          <cell r="P2573">
            <v>1</v>
          </cell>
        </row>
        <row r="2574">
          <cell r="A2574" t="str">
            <v>ON</v>
          </cell>
          <cell r="B2574">
            <v>11</v>
          </cell>
          <cell r="C2574">
            <v>3</v>
          </cell>
          <cell r="D2574" t="str">
            <v>C</v>
          </cell>
          <cell r="E2574">
            <v>4.8499999999999996</v>
          </cell>
          <cell r="F2574">
            <v>37922</v>
          </cell>
          <cell r="G2574">
            <v>0.371</v>
          </cell>
          <cell r="H2574">
            <v>0.33</v>
          </cell>
          <cell r="I2574" t="str">
            <v>6          0</v>
          </cell>
          <cell r="J2574">
            <v>0</v>
          </cell>
          <cell r="K2574">
            <v>0</v>
          </cell>
          <cell r="L2574">
            <v>2003</v>
          </cell>
          <cell r="M2574" t="str">
            <v>No Trade</v>
          </cell>
          <cell r="N2574" t="str">
            <v>NG113</v>
          </cell>
          <cell r="O2574">
            <v>47</v>
          </cell>
          <cell r="P2574">
            <v>1</v>
          </cell>
        </row>
        <row r="2575">
          <cell r="A2575" t="str">
            <v>ON</v>
          </cell>
          <cell r="B2575">
            <v>11</v>
          </cell>
          <cell r="C2575">
            <v>3</v>
          </cell>
          <cell r="D2575" t="str">
            <v>C</v>
          </cell>
          <cell r="E2575">
            <v>4.9000000000000004</v>
          </cell>
          <cell r="F2575">
            <v>37922</v>
          </cell>
          <cell r="G2575">
            <v>0.35799999999999998</v>
          </cell>
          <cell r="H2575">
            <v>0.32</v>
          </cell>
          <cell r="I2575" t="str">
            <v>5          0</v>
          </cell>
          <cell r="J2575">
            <v>0</v>
          </cell>
          <cell r="K2575">
            <v>0</v>
          </cell>
          <cell r="L2575">
            <v>2003</v>
          </cell>
          <cell r="M2575" t="str">
            <v>No Trade</v>
          </cell>
          <cell r="N2575" t="str">
            <v>NG113</v>
          </cell>
          <cell r="O2575">
            <v>47</v>
          </cell>
          <cell r="P2575">
            <v>1</v>
          </cell>
        </row>
        <row r="2576">
          <cell r="A2576" t="str">
            <v>ON</v>
          </cell>
          <cell r="B2576">
            <v>11</v>
          </cell>
          <cell r="C2576">
            <v>3</v>
          </cell>
          <cell r="D2576" t="str">
            <v>C</v>
          </cell>
          <cell r="E2576">
            <v>5</v>
          </cell>
          <cell r="F2576">
            <v>37922</v>
          </cell>
          <cell r="G2576">
            <v>0.33500000000000002</v>
          </cell>
          <cell r="H2576">
            <v>0.3</v>
          </cell>
          <cell r="I2576" t="str">
            <v>4          0</v>
          </cell>
          <cell r="J2576">
            <v>0</v>
          </cell>
          <cell r="K2576">
            <v>0</v>
          </cell>
          <cell r="L2576">
            <v>2003</v>
          </cell>
          <cell r="M2576" t="str">
            <v>No Trade</v>
          </cell>
          <cell r="N2576" t="str">
            <v>NG113</v>
          </cell>
          <cell r="O2576">
            <v>47</v>
          </cell>
          <cell r="P2576">
            <v>1</v>
          </cell>
        </row>
        <row r="2577">
          <cell r="A2577" t="str">
            <v>ON</v>
          </cell>
          <cell r="B2577">
            <v>11</v>
          </cell>
          <cell r="C2577">
            <v>3</v>
          </cell>
          <cell r="D2577" t="str">
            <v>C</v>
          </cell>
          <cell r="E2577">
            <v>5.5</v>
          </cell>
          <cell r="F2577">
            <v>37922</v>
          </cell>
          <cell r="G2577">
            <v>0.24399999999999999</v>
          </cell>
          <cell r="H2577">
            <v>0.22</v>
          </cell>
          <cell r="I2577" t="str">
            <v>1          0</v>
          </cell>
          <cell r="J2577">
            <v>0</v>
          </cell>
          <cell r="K2577">
            <v>0</v>
          </cell>
          <cell r="L2577">
            <v>2003</v>
          </cell>
          <cell r="M2577" t="str">
            <v>No Trade</v>
          </cell>
          <cell r="N2577" t="str">
            <v>NG113</v>
          </cell>
          <cell r="O2577">
            <v>47</v>
          </cell>
          <cell r="P2577">
            <v>1</v>
          </cell>
        </row>
        <row r="2578">
          <cell r="A2578" t="str">
            <v>ON</v>
          </cell>
          <cell r="B2578">
            <v>11</v>
          </cell>
          <cell r="C2578">
            <v>3</v>
          </cell>
          <cell r="D2578" t="str">
            <v>C</v>
          </cell>
          <cell r="E2578">
            <v>6</v>
          </cell>
          <cell r="F2578">
            <v>37922</v>
          </cell>
          <cell r="G2578">
            <v>0.182</v>
          </cell>
          <cell r="H2578">
            <v>0.16</v>
          </cell>
          <cell r="I2578" t="str">
            <v>4          0</v>
          </cell>
          <cell r="J2578">
            <v>0</v>
          </cell>
          <cell r="K2578">
            <v>0</v>
          </cell>
          <cell r="L2578">
            <v>2003</v>
          </cell>
          <cell r="M2578" t="str">
            <v>No Trade</v>
          </cell>
          <cell r="N2578" t="str">
            <v>NG113</v>
          </cell>
          <cell r="O2578">
            <v>47</v>
          </cell>
          <cell r="P2578">
            <v>1</v>
          </cell>
        </row>
        <row r="2579">
          <cell r="A2579" t="str">
            <v>ON</v>
          </cell>
          <cell r="B2579">
            <v>11</v>
          </cell>
          <cell r="C2579">
            <v>3</v>
          </cell>
          <cell r="D2579" t="str">
            <v>C</v>
          </cell>
          <cell r="E2579">
            <v>6.05</v>
          </cell>
          <cell r="F2579">
            <v>37922</v>
          </cell>
          <cell r="G2579">
            <v>0.17699999999999999</v>
          </cell>
          <cell r="H2579">
            <v>0.15</v>
          </cell>
          <cell r="I2579" t="str">
            <v>9          0</v>
          </cell>
          <cell r="J2579">
            <v>0</v>
          </cell>
          <cell r="K2579">
            <v>0</v>
          </cell>
          <cell r="L2579">
            <v>2003</v>
          </cell>
          <cell r="M2579" t="str">
            <v>No Trade</v>
          </cell>
          <cell r="N2579" t="str">
            <v>NG113</v>
          </cell>
          <cell r="O2579">
            <v>47</v>
          </cell>
          <cell r="P2579">
            <v>1</v>
          </cell>
        </row>
        <row r="2580">
          <cell r="A2580" t="str">
            <v>ON</v>
          </cell>
          <cell r="B2580">
            <v>11</v>
          </cell>
          <cell r="C2580">
            <v>3</v>
          </cell>
          <cell r="D2580" t="str">
            <v>C</v>
          </cell>
          <cell r="E2580">
            <v>7</v>
          </cell>
          <cell r="F2580">
            <v>37922</v>
          </cell>
          <cell r="G2580">
            <v>0.109</v>
          </cell>
          <cell r="H2580">
            <v>0.09</v>
          </cell>
          <cell r="I2580" t="str">
            <v>8          0</v>
          </cell>
          <cell r="J2580">
            <v>0</v>
          </cell>
          <cell r="K2580">
            <v>0</v>
          </cell>
          <cell r="L2580">
            <v>2003</v>
          </cell>
          <cell r="M2580" t="str">
            <v>No Trade</v>
          </cell>
          <cell r="N2580" t="str">
            <v>NG113</v>
          </cell>
          <cell r="O2580">
            <v>47</v>
          </cell>
          <cell r="P2580">
            <v>1</v>
          </cell>
        </row>
        <row r="2581">
          <cell r="A2581" t="str">
            <v>ON</v>
          </cell>
          <cell r="B2581">
            <v>12</v>
          </cell>
          <cell r="C2581">
            <v>3</v>
          </cell>
          <cell r="D2581" t="str">
            <v>P</v>
          </cell>
          <cell r="E2581">
            <v>0.5</v>
          </cell>
          <cell r="F2581">
            <v>37949</v>
          </cell>
          <cell r="G2581">
            <v>0</v>
          </cell>
          <cell r="H2581">
            <v>0</v>
          </cell>
          <cell r="I2581" t="str">
            <v>0          0</v>
          </cell>
          <cell r="J2581">
            <v>0</v>
          </cell>
          <cell r="K2581">
            <v>0</v>
          </cell>
          <cell r="L2581">
            <v>2003</v>
          </cell>
          <cell r="M2581" t="str">
            <v>No Trade</v>
          </cell>
          <cell r="N2581" t="str">
            <v/>
          </cell>
          <cell r="O2581" t="str">
            <v/>
          </cell>
          <cell r="P2581" t="str">
            <v/>
          </cell>
        </row>
        <row r="2582">
          <cell r="A2582" t="str">
            <v>ON</v>
          </cell>
          <cell r="B2582">
            <v>12</v>
          </cell>
          <cell r="C2582">
            <v>3</v>
          </cell>
          <cell r="D2582" t="str">
            <v>P</v>
          </cell>
          <cell r="E2582">
            <v>2</v>
          </cell>
          <cell r="F2582">
            <v>37949</v>
          </cell>
          <cell r="G2582">
            <v>3.0000000000000001E-3</v>
          </cell>
          <cell r="H2582">
            <v>0</v>
          </cell>
          <cell r="I2582" t="str">
            <v>4          0</v>
          </cell>
          <cell r="J2582">
            <v>0</v>
          </cell>
          <cell r="K2582">
            <v>0</v>
          </cell>
          <cell r="L2582">
            <v>2003</v>
          </cell>
          <cell r="M2582">
            <v>1.062198551412165</v>
          </cell>
          <cell r="N2582" t="str">
            <v>NG123</v>
          </cell>
          <cell r="O2582">
            <v>47</v>
          </cell>
          <cell r="P2582">
            <v>2</v>
          </cell>
        </row>
        <row r="2583">
          <cell r="A2583" t="str">
            <v>ON</v>
          </cell>
          <cell r="B2583">
            <v>12</v>
          </cell>
          <cell r="C2583">
            <v>3</v>
          </cell>
          <cell r="D2583" t="str">
            <v>P</v>
          </cell>
          <cell r="E2583">
            <v>2.1</v>
          </cell>
          <cell r="F2583">
            <v>37949</v>
          </cell>
          <cell r="G2583">
            <v>5.0000000000000001E-3</v>
          </cell>
          <cell r="H2583">
            <v>0</v>
          </cell>
          <cell r="I2583" t="str">
            <v>6          0</v>
          </cell>
          <cell r="J2583">
            <v>0</v>
          </cell>
          <cell r="K2583">
            <v>0</v>
          </cell>
          <cell r="L2583">
            <v>2003</v>
          </cell>
          <cell r="M2583">
            <v>1.0934307710073863</v>
          </cell>
          <cell r="N2583" t="str">
            <v>NG123</v>
          </cell>
          <cell r="O2583">
            <v>47</v>
          </cell>
          <cell r="P2583">
            <v>2</v>
          </cell>
        </row>
        <row r="2584">
          <cell r="A2584" t="str">
            <v>ON</v>
          </cell>
          <cell r="B2584">
            <v>12</v>
          </cell>
          <cell r="C2584">
            <v>3</v>
          </cell>
          <cell r="D2584" t="str">
            <v>C</v>
          </cell>
          <cell r="E2584">
            <v>2.5</v>
          </cell>
          <cell r="F2584">
            <v>37949</v>
          </cell>
          <cell r="G2584">
            <v>0</v>
          </cell>
          <cell r="H2584">
            <v>0</v>
          </cell>
          <cell r="I2584" t="str">
            <v>0          0</v>
          </cell>
          <cell r="J2584">
            <v>0</v>
          </cell>
          <cell r="K2584">
            <v>0</v>
          </cell>
          <cell r="L2584">
            <v>2003</v>
          </cell>
          <cell r="M2584" t="str">
            <v>No Trade</v>
          </cell>
          <cell r="N2584" t="str">
            <v/>
          </cell>
          <cell r="O2584" t="str">
            <v/>
          </cell>
          <cell r="P2584" t="str">
            <v/>
          </cell>
        </row>
        <row r="2585">
          <cell r="A2585" t="str">
            <v>ON</v>
          </cell>
          <cell r="B2585">
            <v>12</v>
          </cell>
          <cell r="C2585">
            <v>3</v>
          </cell>
          <cell r="D2585" t="str">
            <v>P</v>
          </cell>
          <cell r="E2585">
            <v>2.5</v>
          </cell>
          <cell r="F2585">
            <v>37949</v>
          </cell>
          <cell r="G2585">
            <v>2.1999999999999999E-2</v>
          </cell>
          <cell r="H2585">
            <v>0.02</v>
          </cell>
          <cell r="I2585" t="str">
            <v>6          0</v>
          </cell>
          <cell r="J2585">
            <v>0</v>
          </cell>
          <cell r="K2585">
            <v>0</v>
          </cell>
          <cell r="L2585">
            <v>2003</v>
          </cell>
          <cell r="M2585">
            <v>1.1991690965729793</v>
          </cell>
          <cell r="N2585" t="str">
            <v>NG123</v>
          </cell>
          <cell r="O2585">
            <v>47</v>
          </cell>
          <cell r="P2585">
            <v>2</v>
          </cell>
        </row>
        <row r="2586">
          <cell r="A2586" t="str">
            <v>ON</v>
          </cell>
          <cell r="B2586">
            <v>12</v>
          </cell>
          <cell r="C2586">
            <v>3</v>
          </cell>
          <cell r="D2586" t="str">
            <v>P</v>
          </cell>
          <cell r="E2586">
            <v>2.65</v>
          </cell>
          <cell r="F2586">
            <v>37949</v>
          </cell>
          <cell r="G2586">
            <v>0.24</v>
          </cell>
          <cell r="H2586">
            <v>0.24</v>
          </cell>
          <cell r="I2586" t="str">
            <v>0          0</v>
          </cell>
          <cell r="J2586">
            <v>0</v>
          </cell>
          <cell r="K2586">
            <v>0</v>
          </cell>
          <cell r="L2586">
            <v>2003</v>
          </cell>
          <cell r="M2586">
            <v>1.6955764126916688</v>
          </cell>
          <cell r="N2586" t="str">
            <v>NG123</v>
          </cell>
          <cell r="O2586">
            <v>47</v>
          </cell>
          <cell r="P2586">
            <v>2</v>
          </cell>
        </row>
        <row r="2587">
          <cell r="A2587" t="str">
            <v>ON</v>
          </cell>
          <cell r="B2587">
            <v>12</v>
          </cell>
          <cell r="C2587">
            <v>3</v>
          </cell>
          <cell r="D2587" t="str">
            <v>P</v>
          </cell>
          <cell r="E2587">
            <v>2.75</v>
          </cell>
          <cell r="F2587">
            <v>37949</v>
          </cell>
          <cell r="G2587">
            <v>4.4999999999999998E-2</v>
          </cell>
          <cell r="H2587">
            <v>0.05</v>
          </cell>
          <cell r="I2587" t="str">
            <v>2          0</v>
          </cell>
          <cell r="J2587">
            <v>0</v>
          </cell>
          <cell r="K2587">
            <v>0</v>
          </cell>
          <cell r="L2587">
            <v>2003</v>
          </cell>
          <cell r="M2587">
            <v>1.2658285367605828</v>
          </cell>
          <cell r="N2587" t="str">
            <v>NG123</v>
          </cell>
          <cell r="O2587">
            <v>47</v>
          </cell>
          <cell r="P2587">
            <v>2</v>
          </cell>
        </row>
        <row r="2588">
          <cell r="A2588" t="str">
            <v>ON</v>
          </cell>
          <cell r="B2588">
            <v>12</v>
          </cell>
          <cell r="C2588">
            <v>3</v>
          </cell>
          <cell r="D2588" t="str">
            <v>P</v>
          </cell>
          <cell r="E2588">
            <v>2.95</v>
          </cell>
          <cell r="F2588">
            <v>37949</v>
          </cell>
          <cell r="G2588">
            <v>0</v>
          </cell>
          <cell r="H2588">
            <v>0</v>
          </cell>
          <cell r="I2588" t="str">
            <v>0          0</v>
          </cell>
          <cell r="J2588">
            <v>0</v>
          </cell>
          <cell r="K2588">
            <v>0</v>
          </cell>
          <cell r="L2588">
            <v>2003</v>
          </cell>
          <cell r="M2588" t="str">
            <v>No Trade</v>
          </cell>
          <cell r="N2588" t="str">
            <v/>
          </cell>
          <cell r="O2588" t="str">
            <v/>
          </cell>
          <cell r="P2588" t="str">
            <v/>
          </cell>
        </row>
        <row r="2589">
          <cell r="A2589" t="str">
            <v>ON</v>
          </cell>
          <cell r="B2589">
            <v>12</v>
          </cell>
          <cell r="C2589">
            <v>3</v>
          </cell>
          <cell r="D2589" t="str">
            <v>C</v>
          </cell>
          <cell r="E2589">
            <v>3</v>
          </cell>
          <cell r="F2589">
            <v>37949</v>
          </cell>
          <cell r="G2589">
            <v>0</v>
          </cell>
          <cell r="H2589">
            <v>0</v>
          </cell>
          <cell r="I2589" t="str">
            <v>0          0</v>
          </cell>
          <cell r="J2589">
            <v>0</v>
          </cell>
          <cell r="K2589">
            <v>0</v>
          </cell>
          <cell r="L2589">
            <v>2003</v>
          </cell>
          <cell r="M2589" t="str">
            <v>No Trade</v>
          </cell>
          <cell r="N2589" t="str">
            <v/>
          </cell>
          <cell r="O2589" t="str">
            <v/>
          </cell>
          <cell r="P2589" t="str">
            <v/>
          </cell>
        </row>
        <row r="2590">
          <cell r="A2590" t="str">
            <v>ON</v>
          </cell>
          <cell r="B2590">
            <v>12</v>
          </cell>
          <cell r="C2590">
            <v>3</v>
          </cell>
          <cell r="D2590" t="str">
            <v>P</v>
          </cell>
          <cell r="E2590">
            <v>3</v>
          </cell>
          <cell r="F2590">
            <v>37949</v>
          </cell>
          <cell r="G2590">
            <v>8.2000000000000003E-2</v>
          </cell>
          <cell r="H2590">
            <v>0.09</v>
          </cell>
          <cell r="I2590" t="str">
            <v>3          0</v>
          </cell>
          <cell r="J2590">
            <v>0</v>
          </cell>
          <cell r="K2590">
            <v>0</v>
          </cell>
          <cell r="L2590">
            <v>2003</v>
          </cell>
          <cell r="M2590">
            <v>1.3331090139971471</v>
          </cell>
          <cell r="N2590" t="str">
            <v>NG123</v>
          </cell>
          <cell r="O2590">
            <v>47</v>
          </cell>
          <cell r="P2590">
            <v>2</v>
          </cell>
        </row>
        <row r="2591">
          <cell r="A2591" t="str">
            <v>ON</v>
          </cell>
          <cell r="B2591">
            <v>12</v>
          </cell>
          <cell r="C2591">
            <v>3</v>
          </cell>
          <cell r="D2591" t="str">
            <v>P</v>
          </cell>
          <cell r="E2591">
            <v>3.1</v>
          </cell>
          <cell r="F2591">
            <v>37949</v>
          </cell>
          <cell r="G2591">
            <v>0.10199999999999999</v>
          </cell>
          <cell r="H2591">
            <v>0.11</v>
          </cell>
          <cell r="I2591" t="str">
            <v>4          0</v>
          </cell>
          <cell r="J2591">
            <v>0</v>
          </cell>
          <cell r="K2591">
            <v>0</v>
          </cell>
          <cell r="L2591">
            <v>2003</v>
          </cell>
          <cell r="M2591">
            <v>1.3612217058473439</v>
          </cell>
          <cell r="N2591" t="str">
            <v>NG123</v>
          </cell>
          <cell r="O2591">
            <v>47</v>
          </cell>
          <cell r="P2591">
            <v>2</v>
          </cell>
        </row>
        <row r="2592">
          <cell r="A2592" t="str">
            <v>ON</v>
          </cell>
          <cell r="B2592">
            <v>12</v>
          </cell>
          <cell r="C2592">
            <v>3</v>
          </cell>
          <cell r="D2592" t="str">
            <v>C</v>
          </cell>
          <cell r="E2592">
            <v>3.2</v>
          </cell>
          <cell r="F2592">
            <v>37949</v>
          </cell>
          <cell r="G2592">
            <v>0.98799999999999999</v>
          </cell>
          <cell r="H2592">
            <v>0.98</v>
          </cell>
          <cell r="I2592" t="str">
            <v>8          0</v>
          </cell>
          <cell r="J2592">
            <v>0</v>
          </cell>
          <cell r="K2592">
            <v>0</v>
          </cell>
          <cell r="L2592">
            <v>2003</v>
          </cell>
          <cell r="M2592" t="str">
            <v>No Trade</v>
          </cell>
          <cell r="N2592" t="str">
            <v>NG123</v>
          </cell>
          <cell r="O2592">
            <v>47</v>
          </cell>
          <cell r="P2592">
            <v>1</v>
          </cell>
        </row>
        <row r="2593">
          <cell r="A2593" t="str">
            <v>ON</v>
          </cell>
          <cell r="B2593">
            <v>12</v>
          </cell>
          <cell r="C2593">
            <v>3</v>
          </cell>
          <cell r="D2593" t="str">
            <v>P</v>
          </cell>
          <cell r="E2593">
            <v>3.2</v>
          </cell>
          <cell r="F2593">
            <v>37949</v>
          </cell>
          <cell r="G2593">
            <v>0.124</v>
          </cell>
          <cell r="H2593">
            <v>0.13</v>
          </cell>
          <cell r="I2593" t="str">
            <v>9          0</v>
          </cell>
          <cell r="J2593">
            <v>0</v>
          </cell>
          <cell r="K2593">
            <v>0</v>
          </cell>
          <cell r="L2593">
            <v>2003</v>
          </cell>
          <cell r="M2593">
            <v>1.3872857400383791</v>
          </cell>
          <cell r="N2593" t="str">
            <v>NG123</v>
          </cell>
          <cell r="O2593">
            <v>47</v>
          </cell>
          <cell r="P2593">
            <v>2</v>
          </cell>
        </row>
        <row r="2594">
          <cell r="A2594" t="str">
            <v>ON</v>
          </cell>
          <cell r="B2594">
            <v>12</v>
          </cell>
          <cell r="C2594">
            <v>3</v>
          </cell>
          <cell r="D2594" t="str">
            <v>C</v>
          </cell>
          <cell r="E2594">
            <v>3.25</v>
          </cell>
          <cell r="F2594">
            <v>37949</v>
          </cell>
          <cell r="G2594">
            <v>1.242</v>
          </cell>
          <cell r="H2594">
            <v>1.1599999999999999</v>
          </cell>
          <cell r="I2594" t="str">
            <v>3          0</v>
          </cell>
          <cell r="J2594">
            <v>0</v>
          </cell>
          <cell r="K2594">
            <v>0</v>
          </cell>
          <cell r="L2594">
            <v>2003</v>
          </cell>
          <cell r="M2594" t="str">
            <v>No Trade</v>
          </cell>
          <cell r="N2594" t="str">
            <v>NG123</v>
          </cell>
          <cell r="O2594">
            <v>47</v>
          </cell>
          <cell r="P2594">
            <v>1</v>
          </cell>
        </row>
        <row r="2595">
          <cell r="A2595" t="str">
            <v>ON</v>
          </cell>
          <cell r="B2595">
            <v>12</v>
          </cell>
          <cell r="C2595">
            <v>3</v>
          </cell>
          <cell r="D2595" t="str">
            <v>P</v>
          </cell>
          <cell r="E2595">
            <v>3.25</v>
          </cell>
          <cell r="F2595">
            <v>37949</v>
          </cell>
          <cell r="G2595">
            <v>0.13600000000000001</v>
          </cell>
          <cell r="H2595">
            <v>0.15</v>
          </cell>
          <cell r="I2595" t="str">
            <v>2          0</v>
          </cell>
          <cell r="J2595">
            <v>0</v>
          </cell>
          <cell r="K2595">
            <v>0</v>
          </cell>
          <cell r="L2595">
            <v>2003</v>
          </cell>
          <cell r="M2595">
            <v>1.4001233499607684</v>
          </cell>
          <cell r="N2595" t="str">
            <v>NG123</v>
          </cell>
          <cell r="O2595">
            <v>47</v>
          </cell>
          <cell r="P2595">
            <v>2</v>
          </cell>
        </row>
        <row r="2596">
          <cell r="A2596" t="str">
            <v>ON</v>
          </cell>
          <cell r="B2596">
            <v>12</v>
          </cell>
          <cell r="C2596">
            <v>3</v>
          </cell>
          <cell r="D2596" t="str">
            <v>P</v>
          </cell>
          <cell r="E2596">
            <v>3.3</v>
          </cell>
          <cell r="F2596">
            <v>37949</v>
          </cell>
          <cell r="G2596">
            <v>0</v>
          </cell>
          <cell r="H2596">
            <v>0</v>
          </cell>
          <cell r="I2596" t="str">
            <v>0          0</v>
          </cell>
          <cell r="J2596">
            <v>0</v>
          </cell>
          <cell r="K2596">
            <v>0</v>
          </cell>
          <cell r="L2596">
            <v>2003</v>
          </cell>
          <cell r="M2596" t="str">
            <v>No Trade</v>
          </cell>
          <cell r="N2596" t="str">
            <v/>
          </cell>
          <cell r="O2596" t="str">
            <v/>
          </cell>
          <cell r="P2596" t="str">
            <v/>
          </cell>
        </row>
        <row r="2597">
          <cell r="A2597" t="str">
            <v>ON</v>
          </cell>
          <cell r="B2597">
            <v>12</v>
          </cell>
          <cell r="C2597">
            <v>3</v>
          </cell>
          <cell r="D2597" t="str">
            <v>C</v>
          </cell>
          <cell r="E2597">
            <v>3.4</v>
          </cell>
          <cell r="F2597">
            <v>37949</v>
          </cell>
          <cell r="G2597">
            <v>0</v>
          </cell>
          <cell r="H2597">
            <v>0</v>
          </cell>
          <cell r="I2597" t="str">
            <v>0          0</v>
          </cell>
          <cell r="J2597">
            <v>0</v>
          </cell>
          <cell r="K2597">
            <v>0</v>
          </cell>
          <cell r="L2597">
            <v>2003</v>
          </cell>
          <cell r="M2597" t="str">
            <v>No Trade</v>
          </cell>
          <cell r="N2597" t="str">
            <v/>
          </cell>
          <cell r="O2597" t="str">
            <v/>
          </cell>
          <cell r="P2597" t="str">
            <v/>
          </cell>
        </row>
        <row r="2598">
          <cell r="A2598" t="str">
            <v>ON</v>
          </cell>
          <cell r="B2598">
            <v>12</v>
          </cell>
          <cell r="C2598">
            <v>3</v>
          </cell>
          <cell r="D2598" t="str">
            <v>P</v>
          </cell>
          <cell r="E2598">
            <v>3.4</v>
          </cell>
          <cell r="F2598">
            <v>37949</v>
          </cell>
          <cell r="G2598">
            <v>0.44500000000000001</v>
          </cell>
          <cell r="H2598">
            <v>0.44</v>
          </cell>
          <cell r="I2598" t="str">
            <v>5          0</v>
          </cell>
          <cell r="J2598">
            <v>0</v>
          </cell>
          <cell r="K2598">
            <v>0</v>
          </cell>
          <cell r="L2598">
            <v>2003</v>
          </cell>
          <cell r="M2598">
            <v>1.7473700839264086</v>
          </cell>
          <cell r="N2598" t="str">
            <v>NG123</v>
          </cell>
          <cell r="O2598">
            <v>47</v>
          </cell>
          <cell r="P2598">
            <v>2</v>
          </cell>
        </row>
        <row r="2599">
          <cell r="A2599" t="str">
            <v>ON</v>
          </cell>
          <cell r="B2599">
            <v>12</v>
          </cell>
          <cell r="C2599">
            <v>3</v>
          </cell>
          <cell r="D2599" t="str">
            <v>P</v>
          </cell>
          <cell r="E2599">
            <v>3.45</v>
          </cell>
          <cell r="F2599">
            <v>37949</v>
          </cell>
          <cell r="G2599">
            <v>0.192</v>
          </cell>
          <cell r="H2599">
            <v>0.21</v>
          </cell>
          <cell r="I2599" t="str">
            <v>2          0</v>
          </cell>
          <cell r="J2599">
            <v>0</v>
          </cell>
          <cell r="K2599">
            <v>0</v>
          </cell>
          <cell r="L2599">
            <v>2003</v>
          </cell>
          <cell r="M2599">
            <v>1.4519571469530057</v>
          </cell>
          <cell r="N2599" t="str">
            <v>NG123</v>
          </cell>
          <cell r="O2599">
            <v>47</v>
          </cell>
          <cell r="P2599">
            <v>2</v>
          </cell>
        </row>
        <row r="2600">
          <cell r="A2600" t="str">
            <v>ON</v>
          </cell>
          <cell r="B2600">
            <v>12</v>
          </cell>
          <cell r="C2600">
            <v>3</v>
          </cell>
          <cell r="D2600" t="str">
            <v>C</v>
          </cell>
          <cell r="E2600">
            <v>3.5</v>
          </cell>
          <cell r="F2600">
            <v>37949</v>
          </cell>
          <cell r="G2600">
            <v>1.0669999999999999</v>
          </cell>
          <cell r="H2600">
            <v>0.99</v>
          </cell>
          <cell r="I2600" t="str">
            <v>4          0</v>
          </cell>
          <cell r="J2600">
            <v>0</v>
          </cell>
          <cell r="K2600">
            <v>0</v>
          </cell>
          <cell r="L2600">
            <v>2003</v>
          </cell>
          <cell r="M2600" t="str">
            <v>No Trade</v>
          </cell>
          <cell r="N2600" t="str">
            <v>NG123</v>
          </cell>
          <cell r="O2600">
            <v>47</v>
          </cell>
          <cell r="P2600">
            <v>1</v>
          </cell>
        </row>
        <row r="2601">
          <cell r="A2601" t="str">
            <v>ON</v>
          </cell>
          <cell r="B2601">
            <v>12</v>
          </cell>
          <cell r="C2601">
            <v>3</v>
          </cell>
          <cell r="D2601" t="str">
            <v>P</v>
          </cell>
          <cell r="E2601">
            <v>3.5</v>
          </cell>
          <cell r="F2601">
            <v>37949</v>
          </cell>
          <cell r="G2601">
            <v>0.20799999999999999</v>
          </cell>
          <cell r="H2601">
            <v>0.22</v>
          </cell>
          <cell r="I2601" t="str">
            <v>9          0</v>
          </cell>
          <cell r="J2601">
            <v>0</v>
          </cell>
          <cell r="K2601">
            <v>0</v>
          </cell>
          <cell r="L2601">
            <v>2003</v>
          </cell>
          <cell r="M2601">
            <v>1.4649035305772022</v>
          </cell>
          <cell r="N2601" t="str">
            <v>NG123</v>
          </cell>
          <cell r="O2601">
            <v>47</v>
          </cell>
          <cell r="P2601">
            <v>2</v>
          </cell>
        </row>
        <row r="2602">
          <cell r="A2602" t="str">
            <v>ON</v>
          </cell>
          <cell r="B2602">
            <v>12</v>
          </cell>
          <cell r="C2602">
            <v>3</v>
          </cell>
          <cell r="D2602" t="str">
            <v>P</v>
          </cell>
          <cell r="E2602">
            <v>3.6</v>
          </cell>
          <cell r="F2602">
            <v>37949</v>
          </cell>
          <cell r="G2602">
            <v>0.24199999999999999</v>
          </cell>
          <cell r="H2602">
            <v>0.26</v>
          </cell>
          <cell r="I2602" t="str">
            <v>6          0</v>
          </cell>
          <cell r="J2602">
            <v>0</v>
          </cell>
          <cell r="K2602">
            <v>0</v>
          </cell>
          <cell r="L2602">
            <v>2003</v>
          </cell>
          <cell r="M2602">
            <v>1.4901924831594897</v>
          </cell>
          <cell r="N2602" t="str">
            <v>NG123</v>
          </cell>
          <cell r="O2602">
            <v>47</v>
          </cell>
          <cell r="P2602">
            <v>2</v>
          </cell>
        </row>
        <row r="2603">
          <cell r="A2603" t="str">
            <v>ON</v>
          </cell>
          <cell r="B2603">
            <v>12</v>
          </cell>
          <cell r="C2603">
            <v>3</v>
          </cell>
          <cell r="D2603" t="str">
            <v>C</v>
          </cell>
          <cell r="E2603">
            <v>3.65</v>
          </cell>
          <cell r="F2603">
            <v>37949</v>
          </cell>
          <cell r="G2603">
            <v>0.84799999999999998</v>
          </cell>
          <cell r="H2603">
            <v>0.84</v>
          </cell>
          <cell r="I2603" t="str">
            <v>8          0</v>
          </cell>
          <cell r="J2603">
            <v>0</v>
          </cell>
          <cell r="K2603">
            <v>0</v>
          </cell>
          <cell r="L2603">
            <v>2003</v>
          </cell>
          <cell r="M2603" t="str">
            <v>No Trade</v>
          </cell>
          <cell r="N2603" t="str">
            <v>NG123</v>
          </cell>
          <cell r="O2603">
            <v>47</v>
          </cell>
          <cell r="P2603">
            <v>1</v>
          </cell>
        </row>
        <row r="2604">
          <cell r="A2604" t="str">
            <v>ON</v>
          </cell>
          <cell r="B2604">
            <v>12</v>
          </cell>
          <cell r="C2604">
            <v>3</v>
          </cell>
          <cell r="D2604" t="str">
            <v>P</v>
          </cell>
          <cell r="E2604">
            <v>3.65</v>
          </cell>
          <cell r="F2604">
            <v>37949</v>
          </cell>
          <cell r="G2604">
            <v>0.26</v>
          </cell>
          <cell r="H2604">
            <v>0.28000000000000003</v>
          </cell>
          <cell r="I2604" t="str">
            <v>5          0</v>
          </cell>
          <cell r="J2604">
            <v>0</v>
          </cell>
          <cell r="K2604">
            <v>0</v>
          </cell>
          <cell r="L2604">
            <v>2003</v>
          </cell>
          <cell r="M2604">
            <v>1.5025642109828319</v>
          </cell>
          <cell r="N2604" t="str">
            <v>NG123</v>
          </cell>
          <cell r="O2604">
            <v>47</v>
          </cell>
          <cell r="P2604">
            <v>2</v>
          </cell>
        </row>
        <row r="2605">
          <cell r="A2605" t="str">
            <v>ON</v>
          </cell>
          <cell r="B2605">
            <v>12</v>
          </cell>
          <cell r="C2605">
            <v>3</v>
          </cell>
          <cell r="D2605" t="str">
            <v>P</v>
          </cell>
          <cell r="E2605">
            <v>3.7</v>
          </cell>
          <cell r="F2605">
            <v>37949</v>
          </cell>
          <cell r="G2605">
            <v>0</v>
          </cell>
          <cell r="H2605">
            <v>0</v>
          </cell>
          <cell r="I2605" t="str">
            <v>0          0</v>
          </cell>
          <cell r="J2605">
            <v>0</v>
          </cell>
          <cell r="K2605">
            <v>0</v>
          </cell>
          <cell r="L2605">
            <v>2003</v>
          </cell>
          <cell r="M2605" t="str">
            <v>No Trade</v>
          </cell>
          <cell r="N2605" t="str">
            <v/>
          </cell>
          <cell r="O2605" t="str">
            <v/>
          </cell>
          <cell r="P2605" t="str">
            <v/>
          </cell>
        </row>
        <row r="2606">
          <cell r="A2606" t="str">
            <v>ON</v>
          </cell>
          <cell r="B2606">
            <v>12</v>
          </cell>
          <cell r="C2606">
            <v>3</v>
          </cell>
          <cell r="D2606" t="str">
            <v>C</v>
          </cell>
          <cell r="E2606">
            <v>3.75</v>
          </cell>
          <cell r="F2606">
            <v>37949</v>
          </cell>
          <cell r="G2606">
            <v>0</v>
          </cell>
          <cell r="H2606">
            <v>0</v>
          </cell>
          <cell r="I2606" t="str">
            <v>0          0</v>
          </cell>
          <cell r="J2606">
            <v>0</v>
          </cell>
          <cell r="K2606">
            <v>0</v>
          </cell>
          <cell r="L2606">
            <v>2003</v>
          </cell>
          <cell r="M2606" t="str">
            <v>No Trade</v>
          </cell>
          <cell r="N2606" t="str">
            <v/>
          </cell>
          <cell r="O2606" t="str">
            <v/>
          </cell>
          <cell r="P2606" t="str">
            <v/>
          </cell>
        </row>
        <row r="2607">
          <cell r="A2607" t="str">
            <v>ON</v>
          </cell>
          <cell r="B2607">
            <v>12</v>
          </cell>
          <cell r="C2607">
            <v>3</v>
          </cell>
          <cell r="D2607" t="str">
            <v>P</v>
          </cell>
          <cell r="E2607">
            <v>3.75</v>
          </cell>
          <cell r="F2607">
            <v>37949</v>
          </cell>
          <cell r="G2607">
            <v>0.29899999999999999</v>
          </cell>
          <cell r="H2607">
            <v>0.32</v>
          </cell>
          <cell r="I2607" t="str">
            <v>7         50</v>
          </cell>
          <cell r="J2607">
            <v>0</v>
          </cell>
          <cell r="K2607">
            <v>0</v>
          </cell>
          <cell r="L2607">
            <v>2003</v>
          </cell>
          <cell r="M2607">
            <v>1.5279019675769943</v>
          </cell>
          <cell r="N2607" t="str">
            <v>NG123</v>
          </cell>
          <cell r="O2607">
            <v>47</v>
          </cell>
          <cell r="P2607">
            <v>2</v>
          </cell>
        </row>
        <row r="2608">
          <cell r="A2608" t="str">
            <v>ON</v>
          </cell>
          <cell r="B2608">
            <v>12</v>
          </cell>
          <cell r="C2608">
            <v>3</v>
          </cell>
          <cell r="D2608" t="str">
            <v>C</v>
          </cell>
          <cell r="E2608">
            <v>3.8</v>
          </cell>
          <cell r="F2608">
            <v>37949</v>
          </cell>
          <cell r="G2608">
            <v>0.88300000000000001</v>
          </cell>
          <cell r="H2608">
            <v>0.81</v>
          </cell>
          <cell r="I2608" t="str">
            <v>7          0</v>
          </cell>
          <cell r="J2608">
            <v>0</v>
          </cell>
          <cell r="K2608">
            <v>0</v>
          </cell>
          <cell r="L2608">
            <v>2003</v>
          </cell>
          <cell r="M2608" t="str">
            <v>No Trade</v>
          </cell>
          <cell r="N2608" t="str">
            <v>NG123</v>
          </cell>
          <cell r="O2608">
            <v>47</v>
          </cell>
          <cell r="P2608">
            <v>1</v>
          </cell>
        </row>
        <row r="2609">
          <cell r="A2609" t="str">
            <v>ON</v>
          </cell>
          <cell r="B2609">
            <v>12</v>
          </cell>
          <cell r="C2609">
            <v>3</v>
          </cell>
          <cell r="D2609" t="str">
            <v>P</v>
          </cell>
          <cell r="E2609">
            <v>3.8</v>
          </cell>
          <cell r="F2609">
            <v>37949</v>
          </cell>
          <cell r="G2609">
            <v>0.31900000000000001</v>
          </cell>
          <cell r="H2609">
            <v>0.34</v>
          </cell>
          <cell r="I2609" t="str">
            <v>8          0</v>
          </cell>
          <cell r="J2609">
            <v>0</v>
          </cell>
          <cell r="K2609">
            <v>0</v>
          </cell>
          <cell r="L2609">
            <v>2003</v>
          </cell>
          <cell r="M2609">
            <v>1.5397759077596926</v>
          </cell>
          <cell r="N2609" t="str">
            <v>NG123</v>
          </cell>
          <cell r="O2609">
            <v>47</v>
          </cell>
          <cell r="P2609">
            <v>2</v>
          </cell>
        </row>
        <row r="2610">
          <cell r="A2610" t="str">
            <v>ON</v>
          </cell>
          <cell r="B2610">
            <v>12</v>
          </cell>
          <cell r="C2610">
            <v>3</v>
          </cell>
          <cell r="D2610" t="str">
            <v>C</v>
          </cell>
          <cell r="E2610">
            <v>3.9</v>
          </cell>
          <cell r="F2610">
            <v>37949</v>
          </cell>
          <cell r="G2610">
            <v>0.82799999999999996</v>
          </cell>
          <cell r="H2610">
            <v>0.76</v>
          </cell>
          <cell r="I2610" t="str">
            <v>6          0</v>
          </cell>
          <cell r="J2610">
            <v>0</v>
          </cell>
          <cell r="K2610">
            <v>0</v>
          </cell>
          <cell r="L2610">
            <v>2003</v>
          </cell>
          <cell r="M2610" t="str">
            <v>No Trade</v>
          </cell>
          <cell r="N2610" t="str">
            <v>NG123</v>
          </cell>
          <cell r="O2610">
            <v>47</v>
          </cell>
          <cell r="P2610">
            <v>1</v>
          </cell>
        </row>
        <row r="2611">
          <cell r="A2611" t="str">
            <v>ON</v>
          </cell>
          <cell r="B2611">
            <v>12</v>
          </cell>
          <cell r="C2611">
            <v>3</v>
          </cell>
          <cell r="D2611" t="str">
            <v>P</v>
          </cell>
          <cell r="E2611">
            <v>3.9</v>
          </cell>
          <cell r="F2611">
            <v>37949</v>
          </cell>
          <cell r="G2611">
            <v>0.36299999999999999</v>
          </cell>
          <cell r="H2611">
            <v>0.39</v>
          </cell>
          <cell r="I2611" t="str">
            <v>6          0</v>
          </cell>
          <cell r="J2611">
            <v>0</v>
          </cell>
          <cell r="K2611">
            <v>0</v>
          </cell>
          <cell r="L2611">
            <v>2003</v>
          </cell>
          <cell r="M2611">
            <v>1.5650690599619783</v>
          </cell>
          <cell r="N2611" t="str">
            <v>NG123</v>
          </cell>
          <cell r="O2611">
            <v>47</v>
          </cell>
          <cell r="P2611">
            <v>2</v>
          </cell>
        </row>
        <row r="2612">
          <cell r="A2612" t="str">
            <v>ON</v>
          </cell>
          <cell r="B2612">
            <v>12</v>
          </cell>
          <cell r="C2612">
            <v>3</v>
          </cell>
          <cell r="D2612" t="str">
            <v>C</v>
          </cell>
          <cell r="E2612">
            <v>3.95</v>
          </cell>
          <cell r="F2612">
            <v>37949</v>
          </cell>
          <cell r="G2612">
            <v>0.80200000000000005</v>
          </cell>
          <cell r="H2612">
            <v>0.74</v>
          </cell>
          <cell r="I2612" t="str">
            <v>2          0</v>
          </cell>
          <cell r="J2612">
            <v>0</v>
          </cell>
          <cell r="K2612">
            <v>0</v>
          </cell>
          <cell r="L2612">
            <v>2003</v>
          </cell>
          <cell r="M2612" t="str">
            <v>No Trade</v>
          </cell>
          <cell r="N2612" t="str">
            <v>NG123</v>
          </cell>
          <cell r="O2612">
            <v>47</v>
          </cell>
          <cell r="P2612">
            <v>1</v>
          </cell>
        </row>
        <row r="2613">
          <cell r="A2613" t="str">
            <v>ON</v>
          </cell>
          <cell r="B2613">
            <v>12</v>
          </cell>
          <cell r="C2613">
            <v>3</v>
          </cell>
          <cell r="D2613" t="str">
            <v>P</v>
          </cell>
          <cell r="E2613">
            <v>3.95</v>
          </cell>
          <cell r="F2613">
            <v>37949</v>
          </cell>
          <cell r="G2613">
            <v>0.38700000000000001</v>
          </cell>
          <cell r="H2613">
            <v>0.42</v>
          </cell>
          <cell r="I2613" t="str">
            <v>0          0</v>
          </cell>
          <cell r="J2613">
            <v>0</v>
          </cell>
          <cell r="K2613">
            <v>0</v>
          </cell>
          <cell r="L2613">
            <v>2003</v>
          </cell>
          <cell r="M2613">
            <v>1.5783723741007882</v>
          </cell>
          <cell r="N2613" t="str">
            <v>NG123</v>
          </cell>
          <cell r="O2613">
            <v>47</v>
          </cell>
          <cell r="P2613">
            <v>2</v>
          </cell>
        </row>
        <row r="2614">
          <cell r="A2614" t="str">
            <v>ON</v>
          </cell>
          <cell r="B2614">
            <v>12</v>
          </cell>
          <cell r="C2614">
            <v>3</v>
          </cell>
          <cell r="D2614" t="str">
            <v>C</v>
          </cell>
          <cell r="E2614">
            <v>4</v>
          </cell>
          <cell r="F2614">
            <v>37949</v>
          </cell>
          <cell r="G2614">
            <v>0.77700000000000002</v>
          </cell>
          <cell r="H2614">
            <v>0.71</v>
          </cell>
          <cell r="I2614" t="str">
            <v>8          0</v>
          </cell>
          <cell r="J2614">
            <v>0</v>
          </cell>
          <cell r="K2614">
            <v>0</v>
          </cell>
          <cell r="L2614">
            <v>2003</v>
          </cell>
          <cell r="M2614" t="str">
            <v>No Trade</v>
          </cell>
          <cell r="N2614" t="str">
            <v>NG123</v>
          </cell>
          <cell r="O2614">
            <v>47</v>
          </cell>
          <cell r="P2614">
            <v>1</v>
          </cell>
        </row>
        <row r="2615">
          <cell r="A2615" t="str">
            <v>ON</v>
          </cell>
          <cell r="B2615">
            <v>12</v>
          </cell>
          <cell r="C2615">
            <v>3</v>
          </cell>
          <cell r="D2615" t="str">
            <v>P</v>
          </cell>
          <cell r="E2615">
            <v>4</v>
          </cell>
          <cell r="F2615">
            <v>37949</v>
          </cell>
          <cell r="G2615">
            <v>0.41099999999999998</v>
          </cell>
          <cell r="H2615">
            <v>0.44</v>
          </cell>
          <cell r="I2615" t="str">
            <v>6          0</v>
          </cell>
          <cell r="J2615">
            <v>0</v>
          </cell>
          <cell r="K2615">
            <v>0</v>
          </cell>
          <cell r="L2615">
            <v>2003</v>
          </cell>
          <cell r="M2615">
            <v>1.5908617305710131</v>
          </cell>
          <cell r="N2615" t="str">
            <v>NG123</v>
          </cell>
          <cell r="O2615">
            <v>47</v>
          </cell>
          <cell r="P2615">
            <v>2</v>
          </cell>
        </row>
        <row r="2616">
          <cell r="A2616" t="str">
            <v>ON</v>
          </cell>
          <cell r="B2616">
            <v>12</v>
          </cell>
          <cell r="C2616">
            <v>3</v>
          </cell>
          <cell r="D2616" t="str">
            <v>C</v>
          </cell>
          <cell r="E2616">
            <v>4.05</v>
          </cell>
          <cell r="F2616">
            <v>37949</v>
          </cell>
          <cell r="G2616">
            <v>0.753</v>
          </cell>
          <cell r="H2616">
            <v>0.69</v>
          </cell>
          <cell r="I2616" t="str">
            <v>5          0</v>
          </cell>
          <cell r="J2616">
            <v>0</v>
          </cell>
          <cell r="K2616">
            <v>0</v>
          </cell>
          <cell r="L2616">
            <v>2003</v>
          </cell>
          <cell r="M2616" t="str">
            <v>No Trade</v>
          </cell>
          <cell r="N2616" t="str">
            <v>NG123</v>
          </cell>
          <cell r="O2616">
            <v>47</v>
          </cell>
          <cell r="P2616">
            <v>1</v>
          </cell>
        </row>
        <row r="2617">
          <cell r="A2617" t="str">
            <v>ON</v>
          </cell>
          <cell r="B2617">
            <v>12</v>
          </cell>
          <cell r="C2617">
            <v>3</v>
          </cell>
          <cell r="D2617" t="str">
            <v>P</v>
          </cell>
          <cell r="E2617">
            <v>4.05</v>
          </cell>
          <cell r="F2617">
            <v>37949</v>
          </cell>
          <cell r="G2617">
            <v>0.436</v>
          </cell>
          <cell r="H2617">
            <v>0.47</v>
          </cell>
          <cell r="I2617" t="str">
            <v>2          0</v>
          </cell>
          <cell r="J2617">
            <v>0</v>
          </cell>
          <cell r="K2617">
            <v>0</v>
          </cell>
          <cell r="L2617">
            <v>2003</v>
          </cell>
          <cell r="M2617">
            <v>1.6034783247433375</v>
          </cell>
          <cell r="N2617" t="str">
            <v>NG123</v>
          </cell>
          <cell r="O2617">
            <v>47</v>
          </cell>
          <cell r="P2617">
            <v>2</v>
          </cell>
        </row>
        <row r="2618">
          <cell r="A2618" t="str">
            <v>ON</v>
          </cell>
          <cell r="B2618">
            <v>12</v>
          </cell>
          <cell r="C2618">
            <v>3</v>
          </cell>
          <cell r="D2618" t="str">
            <v>C</v>
          </cell>
          <cell r="E2618">
            <v>4.0999999999999996</v>
          </cell>
          <cell r="F2618">
            <v>37949</v>
          </cell>
          <cell r="G2618">
            <v>0.73</v>
          </cell>
          <cell r="H2618">
            <v>0.67</v>
          </cell>
          <cell r="I2618" t="str">
            <v>3          0</v>
          </cell>
          <cell r="J2618">
            <v>0</v>
          </cell>
          <cell r="K2618">
            <v>0</v>
          </cell>
          <cell r="L2618">
            <v>2003</v>
          </cell>
          <cell r="M2618" t="str">
            <v>No Trade</v>
          </cell>
          <cell r="N2618" t="str">
            <v>NG123</v>
          </cell>
          <cell r="O2618">
            <v>47</v>
          </cell>
          <cell r="P2618">
            <v>1</v>
          </cell>
        </row>
        <row r="2619">
          <cell r="A2619" t="str">
            <v>ON</v>
          </cell>
          <cell r="B2619">
            <v>12</v>
          </cell>
          <cell r="C2619">
            <v>3</v>
          </cell>
          <cell r="D2619" t="str">
            <v>P</v>
          </cell>
          <cell r="E2619">
            <v>4.0999999999999996</v>
          </cell>
          <cell r="F2619">
            <v>37949</v>
          </cell>
          <cell r="G2619">
            <v>0.46200000000000002</v>
          </cell>
          <cell r="H2619">
            <v>0.49</v>
          </cell>
          <cell r="I2619" t="str">
            <v>9          0</v>
          </cell>
          <cell r="J2619">
            <v>0</v>
          </cell>
          <cell r="K2619">
            <v>0</v>
          </cell>
          <cell r="L2619">
            <v>2003</v>
          </cell>
          <cell r="M2619">
            <v>1.6162093195294722</v>
          </cell>
          <cell r="N2619" t="str">
            <v>NG123</v>
          </cell>
          <cell r="O2619">
            <v>47</v>
          </cell>
          <cell r="P2619">
            <v>2</v>
          </cell>
        </row>
        <row r="2620">
          <cell r="A2620" t="str">
            <v>ON</v>
          </cell>
          <cell r="B2620">
            <v>12</v>
          </cell>
          <cell r="C2620">
            <v>3</v>
          </cell>
          <cell r="D2620" t="str">
            <v>C</v>
          </cell>
          <cell r="E2620">
            <v>4.1500000000000004</v>
          </cell>
          <cell r="F2620">
            <v>37949</v>
          </cell>
          <cell r="G2620">
            <v>0.70699999999999996</v>
          </cell>
          <cell r="H2620">
            <v>0.65</v>
          </cell>
          <cell r="I2620" t="str">
            <v>1          0</v>
          </cell>
          <cell r="J2620">
            <v>0</v>
          </cell>
          <cell r="K2620">
            <v>0</v>
          </cell>
          <cell r="L2620">
            <v>2003</v>
          </cell>
          <cell r="M2620" t="str">
            <v>No Trade</v>
          </cell>
          <cell r="N2620" t="str">
            <v>NG123</v>
          </cell>
          <cell r="O2620">
            <v>47</v>
          </cell>
          <cell r="P2620">
            <v>1</v>
          </cell>
        </row>
        <row r="2621">
          <cell r="A2621" t="str">
            <v>ON</v>
          </cell>
          <cell r="B2621">
            <v>12</v>
          </cell>
          <cell r="C2621">
            <v>3</v>
          </cell>
          <cell r="D2621" t="str">
            <v>P</v>
          </cell>
          <cell r="E2621">
            <v>4.1500000000000004</v>
          </cell>
          <cell r="F2621">
            <v>37949</v>
          </cell>
          <cell r="G2621">
            <v>0.48799999999999999</v>
          </cell>
          <cell r="H2621">
            <v>0.52</v>
          </cell>
          <cell r="I2621" t="str">
            <v>7          0</v>
          </cell>
          <cell r="J2621">
            <v>0</v>
          </cell>
          <cell r="K2621">
            <v>0</v>
          </cell>
          <cell r="L2621">
            <v>2003</v>
          </cell>
          <cell r="M2621">
            <v>1.6282351495938501</v>
          </cell>
          <cell r="N2621" t="str">
            <v>NG123</v>
          </cell>
          <cell r="O2621">
            <v>47</v>
          </cell>
          <cell r="P2621">
            <v>2</v>
          </cell>
        </row>
        <row r="2622">
          <cell r="A2622" t="str">
            <v>ON</v>
          </cell>
          <cell r="B2622">
            <v>12</v>
          </cell>
          <cell r="C2622">
            <v>3</v>
          </cell>
          <cell r="D2622" t="str">
            <v>C</v>
          </cell>
          <cell r="E2622">
            <v>4.2</v>
          </cell>
          <cell r="F2622">
            <v>37949</v>
          </cell>
          <cell r="G2622">
            <v>0.68500000000000005</v>
          </cell>
          <cell r="H2622">
            <v>0.63</v>
          </cell>
          <cell r="I2622" t="str">
            <v>1          0</v>
          </cell>
          <cell r="J2622">
            <v>0</v>
          </cell>
          <cell r="K2622">
            <v>0</v>
          </cell>
          <cell r="L2622">
            <v>2003</v>
          </cell>
          <cell r="M2622" t="str">
            <v>No Trade</v>
          </cell>
          <cell r="N2622" t="str">
            <v>NG123</v>
          </cell>
          <cell r="O2622">
            <v>47</v>
          </cell>
          <cell r="P2622">
            <v>1</v>
          </cell>
        </row>
        <row r="2623">
          <cell r="A2623" t="str">
            <v>ON</v>
          </cell>
          <cell r="B2623">
            <v>12</v>
          </cell>
          <cell r="C2623">
            <v>3</v>
          </cell>
          <cell r="D2623" t="str">
            <v>P</v>
          </cell>
          <cell r="E2623">
            <v>4.2</v>
          </cell>
          <cell r="F2623">
            <v>37949</v>
          </cell>
          <cell r="G2623">
            <v>0.51500000000000001</v>
          </cell>
          <cell r="H2623">
            <v>0.55000000000000004</v>
          </cell>
          <cell r="I2623" t="str">
            <v>5          0</v>
          </cell>
          <cell r="J2623">
            <v>0</v>
          </cell>
          <cell r="K2623">
            <v>0</v>
          </cell>
          <cell r="L2623">
            <v>2003</v>
          </cell>
          <cell r="M2623">
            <v>1.6404031855315853</v>
          </cell>
          <cell r="N2623" t="str">
            <v>NG123</v>
          </cell>
          <cell r="O2623">
            <v>47</v>
          </cell>
          <cell r="P2623">
            <v>2</v>
          </cell>
        </row>
        <row r="2624">
          <cell r="A2624" t="str">
            <v>ON</v>
          </cell>
          <cell r="B2624">
            <v>12</v>
          </cell>
          <cell r="C2624">
            <v>3</v>
          </cell>
          <cell r="D2624" t="str">
            <v>C</v>
          </cell>
          <cell r="E2624">
            <v>4.25</v>
          </cell>
          <cell r="F2624">
            <v>37949</v>
          </cell>
          <cell r="G2624">
            <v>0.66400000000000003</v>
          </cell>
          <cell r="H2624">
            <v>0.61</v>
          </cell>
          <cell r="I2624" t="str">
            <v>0          0</v>
          </cell>
          <cell r="J2624">
            <v>0</v>
          </cell>
          <cell r="K2624">
            <v>0</v>
          </cell>
          <cell r="L2624">
            <v>2003</v>
          </cell>
          <cell r="M2624" t="str">
            <v>No Trade</v>
          </cell>
          <cell r="N2624" t="str">
            <v>NG123</v>
          </cell>
          <cell r="O2624">
            <v>47</v>
          </cell>
          <cell r="P2624">
            <v>1</v>
          </cell>
        </row>
        <row r="2625">
          <cell r="A2625" t="str">
            <v>ON</v>
          </cell>
          <cell r="B2625">
            <v>12</v>
          </cell>
          <cell r="C2625">
            <v>3</v>
          </cell>
          <cell r="D2625" t="str">
            <v>P</v>
          </cell>
          <cell r="E2625">
            <v>4.25</v>
          </cell>
          <cell r="F2625">
            <v>37949</v>
          </cell>
          <cell r="G2625">
            <v>0.54300000000000004</v>
          </cell>
          <cell r="H2625">
            <v>0.57999999999999996</v>
          </cell>
          <cell r="I2625" t="str">
            <v>5          0</v>
          </cell>
          <cell r="J2625">
            <v>0</v>
          </cell>
          <cell r="K2625">
            <v>0</v>
          </cell>
          <cell r="L2625">
            <v>2003</v>
          </cell>
          <cell r="M2625">
            <v>1.6527029099624446</v>
          </cell>
          <cell r="N2625" t="str">
            <v>NG123</v>
          </cell>
          <cell r="O2625">
            <v>47</v>
          </cell>
          <cell r="P2625">
            <v>2</v>
          </cell>
        </row>
        <row r="2626">
          <cell r="A2626" t="str">
            <v>ON</v>
          </cell>
          <cell r="B2626">
            <v>12</v>
          </cell>
          <cell r="C2626">
            <v>3</v>
          </cell>
          <cell r="D2626" t="str">
            <v>C</v>
          </cell>
          <cell r="E2626">
            <v>4.3</v>
          </cell>
          <cell r="F2626">
            <v>37949</v>
          </cell>
          <cell r="G2626">
            <v>0.64300000000000002</v>
          </cell>
          <cell r="H2626">
            <v>0.59</v>
          </cell>
          <cell r="I2626" t="str">
            <v>1          0</v>
          </cell>
          <cell r="J2626">
            <v>0</v>
          </cell>
          <cell r="K2626">
            <v>0</v>
          </cell>
          <cell r="L2626">
            <v>2003</v>
          </cell>
          <cell r="M2626" t="str">
            <v>No Trade</v>
          </cell>
          <cell r="N2626" t="str">
            <v>NG123</v>
          </cell>
          <cell r="O2626">
            <v>47</v>
          </cell>
          <cell r="P2626">
            <v>1</v>
          </cell>
        </row>
        <row r="2627">
          <cell r="A2627" t="str">
            <v>ON</v>
          </cell>
          <cell r="B2627">
            <v>12</v>
          </cell>
          <cell r="C2627">
            <v>3</v>
          </cell>
          <cell r="D2627" t="str">
            <v>P</v>
          </cell>
          <cell r="E2627">
            <v>4.3</v>
          </cell>
          <cell r="F2627">
            <v>37949</v>
          </cell>
          <cell r="G2627">
            <v>0.57099999999999995</v>
          </cell>
          <cell r="H2627">
            <v>0.61</v>
          </cell>
          <cell r="I2627" t="str">
            <v>4          0</v>
          </cell>
          <cell r="J2627">
            <v>0</v>
          </cell>
          <cell r="K2627">
            <v>0</v>
          </cell>
          <cell r="L2627">
            <v>2003</v>
          </cell>
          <cell r="M2627">
            <v>1.6643815962230761</v>
          </cell>
          <cell r="N2627" t="str">
            <v>NG123</v>
          </cell>
          <cell r="O2627">
            <v>47</v>
          </cell>
          <cell r="P2627">
            <v>2</v>
          </cell>
        </row>
        <row r="2628">
          <cell r="A2628" t="str">
            <v>ON</v>
          </cell>
          <cell r="B2628">
            <v>12</v>
          </cell>
          <cell r="C2628">
            <v>3</v>
          </cell>
          <cell r="D2628" t="str">
            <v>C</v>
          </cell>
          <cell r="E2628">
            <v>4.3499999999999996</v>
          </cell>
          <cell r="F2628">
            <v>37949</v>
          </cell>
          <cell r="G2628">
            <v>0.623</v>
          </cell>
          <cell r="H2628">
            <v>0.56999999999999995</v>
          </cell>
          <cell r="I2628" t="str">
            <v>2          0</v>
          </cell>
          <cell r="J2628">
            <v>0</v>
          </cell>
          <cell r="K2628">
            <v>0</v>
          </cell>
          <cell r="L2628">
            <v>2003</v>
          </cell>
          <cell r="M2628" t="str">
            <v>No Trade</v>
          </cell>
          <cell r="N2628" t="str">
            <v>NG123</v>
          </cell>
          <cell r="O2628">
            <v>47</v>
          </cell>
          <cell r="P2628">
            <v>1</v>
          </cell>
        </row>
        <row r="2629">
          <cell r="A2629" t="str">
            <v>ON</v>
          </cell>
          <cell r="B2629">
            <v>12</v>
          </cell>
          <cell r="C2629">
            <v>3</v>
          </cell>
          <cell r="D2629" t="str">
            <v>P</v>
          </cell>
          <cell r="E2629">
            <v>4.3499999999999996</v>
          </cell>
          <cell r="F2629">
            <v>37949</v>
          </cell>
          <cell r="G2629">
            <v>0.6</v>
          </cell>
          <cell r="H2629">
            <v>0.64</v>
          </cell>
          <cell r="I2629" t="str">
            <v>4          0</v>
          </cell>
          <cell r="J2629">
            <v>0</v>
          </cell>
          <cell r="K2629">
            <v>0</v>
          </cell>
          <cell r="L2629">
            <v>2003</v>
          </cell>
          <cell r="M2629">
            <v>1.6762137022019659</v>
          </cell>
          <cell r="N2629" t="str">
            <v>NG123</v>
          </cell>
          <cell r="O2629">
            <v>47</v>
          </cell>
          <cell r="P2629">
            <v>2</v>
          </cell>
        </row>
        <row r="2630">
          <cell r="A2630" t="str">
            <v>ON</v>
          </cell>
          <cell r="B2630">
            <v>12</v>
          </cell>
          <cell r="C2630">
            <v>3</v>
          </cell>
          <cell r="D2630" t="str">
            <v>C</v>
          </cell>
          <cell r="E2630">
            <v>4.45</v>
          </cell>
          <cell r="F2630">
            <v>37949</v>
          </cell>
          <cell r="G2630">
            <v>0.58499999999999996</v>
          </cell>
          <cell r="H2630">
            <v>0.53</v>
          </cell>
          <cell r="I2630" t="str">
            <v>6          0</v>
          </cell>
          <cell r="J2630">
            <v>0</v>
          </cell>
          <cell r="K2630">
            <v>0</v>
          </cell>
          <cell r="L2630">
            <v>2003</v>
          </cell>
          <cell r="M2630" t="str">
            <v>No Trade</v>
          </cell>
          <cell r="N2630" t="str">
            <v>NG123</v>
          </cell>
          <cell r="O2630">
            <v>47</v>
          </cell>
          <cell r="P2630">
            <v>1</v>
          </cell>
        </row>
        <row r="2631">
          <cell r="A2631" t="str">
            <v>ON</v>
          </cell>
          <cell r="B2631">
            <v>12</v>
          </cell>
          <cell r="C2631">
            <v>3</v>
          </cell>
          <cell r="D2631" t="str">
            <v>P</v>
          </cell>
          <cell r="E2631">
            <v>4.45</v>
          </cell>
          <cell r="F2631">
            <v>37949</v>
          </cell>
          <cell r="G2631">
            <v>0.73299999999999998</v>
          </cell>
          <cell r="H2631">
            <v>0.73</v>
          </cell>
          <cell r="I2631" t="str">
            <v>3          0</v>
          </cell>
          <cell r="J2631">
            <v>0</v>
          </cell>
          <cell r="K2631">
            <v>0</v>
          </cell>
          <cell r="L2631">
            <v>2003</v>
          </cell>
          <cell r="M2631">
            <v>1.7489813988332279</v>
          </cell>
          <cell r="N2631" t="str">
            <v>NG123</v>
          </cell>
          <cell r="O2631">
            <v>47</v>
          </cell>
          <cell r="P2631">
            <v>2</v>
          </cell>
        </row>
        <row r="2632">
          <cell r="A2632" t="str">
            <v>ON</v>
          </cell>
          <cell r="B2632">
            <v>12</v>
          </cell>
          <cell r="C2632">
            <v>3</v>
          </cell>
          <cell r="D2632" t="str">
            <v>C</v>
          </cell>
          <cell r="E2632">
            <v>4.5</v>
          </cell>
          <cell r="F2632">
            <v>37949</v>
          </cell>
          <cell r="G2632">
            <v>0.56699999999999995</v>
          </cell>
          <cell r="H2632">
            <v>0.51</v>
          </cell>
          <cell r="I2632" t="str">
            <v>9          0</v>
          </cell>
          <cell r="J2632">
            <v>0</v>
          </cell>
          <cell r="K2632">
            <v>0</v>
          </cell>
          <cell r="L2632">
            <v>2003</v>
          </cell>
          <cell r="M2632" t="str">
            <v>No Trade</v>
          </cell>
          <cell r="N2632" t="str">
            <v>NG123</v>
          </cell>
          <cell r="O2632">
            <v>47</v>
          </cell>
          <cell r="P2632">
            <v>1</v>
          </cell>
        </row>
        <row r="2633">
          <cell r="A2633" t="str">
            <v>ON</v>
          </cell>
          <cell r="B2633">
            <v>12</v>
          </cell>
          <cell r="C2633">
            <v>3</v>
          </cell>
          <cell r="D2633" t="str">
            <v>P</v>
          </cell>
          <cell r="E2633">
            <v>4.5</v>
          </cell>
          <cell r="F2633">
            <v>37949</v>
          </cell>
          <cell r="G2633">
            <v>0.69199999999999995</v>
          </cell>
          <cell r="H2633">
            <v>0.73</v>
          </cell>
          <cell r="I2633" t="str">
            <v>9          0</v>
          </cell>
          <cell r="J2633">
            <v>0</v>
          </cell>
          <cell r="K2633">
            <v>0</v>
          </cell>
          <cell r="L2633">
            <v>2003</v>
          </cell>
          <cell r="M2633">
            <v>1.711867532174687</v>
          </cell>
          <cell r="N2633" t="str">
            <v>NG123</v>
          </cell>
          <cell r="O2633">
            <v>47</v>
          </cell>
          <cell r="P2633">
            <v>2</v>
          </cell>
        </row>
        <row r="2634">
          <cell r="A2634" t="str">
            <v>ON</v>
          </cell>
          <cell r="B2634">
            <v>12</v>
          </cell>
          <cell r="C2634">
            <v>3</v>
          </cell>
          <cell r="D2634" t="str">
            <v>C</v>
          </cell>
          <cell r="E2634">
            <v>4.8499999999999996</v>
          </cell>
          <cell r="F2634">
            <v>37949</v>
          </cell>
          <cell r="G2634">
            <v>0.45600000000000002</v>
          </cell>
          <cell r="H2634">
            <v>0.41</v>
          </cell>
          <cell r="I2634" t="str">
            <v>6          0</v>
          </cell>
          <cell r="J2634">
            <v>0</v>
          </cell>
          <cell r="K2634">
            <v>0</v>
          </cell>
          <cell r="L2634">
            <v>2003</v>
          </cell>
          <cell r="M2634" t="str">
            <v>No Trade</v>
          </cell>
          <cell r="N2634" t="str">
            <v>NG123</v>
          </cell>
          <cell r="O2634">
            <v>47</v>
          </cell>
          <cell r="P2634">
            <v>1</v>
          </cell>
        </row>
        <row r="2635">
          <cell r="A2635" t="str">
            <v>ON</v>
          </cell>
          <cell r="B2635">
            <v>12</v>
          </cell>
          <cell r="C2635">
            <v>3</v>
          </cell>
          <cell r="D2635" t="str">
            <v>C</v>
          </cell>
          <cell r="E2635">
            <v>5</v>
          </cell>
          <cell r="F2635">
            <v>37949</v>
          </cell>
          <cell r="G2635">
            <v>0.41499999999999998</v>
          </cell>
          <cell r="H2635">
            <v>0.37</v>
          </cell>
          <cell r="I2635" t="str">
            <v>8          0</v>
          </cell>
          <cell r="J2635">
            <v>0</v>
          </cell>
          <cell r="K2635">
            <v>0</v>
          </cell>
          <cell r="L2635">
            <v>2003</v>
          </cell>
          <cell r="M2635" t="str">
            <v>No Trade</v>
          </cell>
          <cell r="N2635" t="str">
            <v>NG123</v>
          </cell>
          <cell r="O2635">
            <v>47</v>
          </cell>
          <cell r="P2635">
            <v>1</v>
          </cell>
        </row>
        <row r="2636">
          <cell r="A2636" t="str">
            <v>ON</v>
          </cell>
          <cell r="B2636">
            <v>12</v>
          </cell>
          <cell r="C2636">
            <v>3</v>
          </cell>
          <cell r="D2636" t="str">
            <v>C</v>
          </cell>
          <cell r="E2636">
            <v>5.05</v>
          </cell>
          <cell r="F2636">
            <v>37949</v>
          </cell>
          <cell r="G2636">
            <v>0.40300000000000002</v>
          </cell>
          <cell r="H2636">
            <v>0.36</v>
          </cell>
          <cell r="I2636" t="str">
            <v>7          0</v>
          </cell>
          <cell r="J2636">
            <v>0</v>
          </cell>
          <cell r="K2636">
            <v>0</v>
          </cell>
          <cell r="L2636">
            <v>2003</v>
          </cell>
          <cell r="M2636" t="str">
            <v>No Trade</v>
          </cell>
          <cell r="N2636" t="str">
            <v>NG123</v>
          </cell>
          <cell r="O2636">
            <v>47</v>
          </cell>
          <cell r="P2636">
            <v>1</v>
          </cell>
        </row>
        <row r="2637">
          <cell r="A2637" t="str">
            <v>ON</v>
          </cell>
          <cell r="B2637">
            <v>12</v>
          </cell>
          <cell r="C2637">
            <v>3</v>
          </cell>
          <cell r="D2637" t="str">
            <v>C</v>
          </cell>
          <cell r="E2637">
            <v>5.0999999999999996</v>
          </cell>
          <cell r="F2637">
            <v>37949</v>
          </cell>
          <cell r="G2637">
            <v>0.39100000000000001</v>
          </cell>
          <cell r="H2637">
            <v>0.35</v>
          </cell>
          <cell r="I2637" t="str">
            <v>6          0</v>
          </cell>
          <cell r="J2637">
            <v>0</v>
          </cell>
          <cell r="K2637">
            <v>0</v>
          </cell>
          <cell r="L2637">
            <v>2003</v>
          </cell>
          <cell r="M2637" t="str">
            <v>No Trade</v>
          </cell>
          <cell r="N2637" t="str">
            <v>NG123</v>
          </cell>
          <cell r="O2637">
            <v>47</v>
          </cell>
          <cell r="P2637">
            <v>1</v>
          </cell>
        </row>
        <row r="2638">
          <cell r="A2638" t="str">
            <v>ON</v>
          </cell>
          <cell r="B2638">
            <v>12</v>
          </cell>
          <cell r="C2638">
            <v>3</v>
          </cell>
          <cell r="D2638" t="str">
            <v>C</v>
          </cell>
          <cell r="E2638">
            <v>5.15</v>
          </cell>
          <cell r="F2638">
            <v>37949</v>
          </cell>
          <cell r="G2638">
            <v>0.38</v>
          </cell>
          <cell r="H2638">
            <v>0.34</v>
          </cell>
          <cell r="I2638" t="str">
            <v>5          0</v>
          </cell>
          <cell r="J2638">
            <v>0</v>
          </cell>
          <cell r="K2638">
            <v>0</v>
          </cell>
          <cell r="L2638">
            <v>2003</v>
          </cell>
          <cell r="M2638" t="str">
            <v>No Trade</v>
          </cell>
          <cell r="N2638" t="str">
            <v>NG123</v>
          </cell>
          <cell r="O2638">
            <v>47</v>
          </cell>
          <cell r="P2638">
            <v>1</v>
          </cell>
        </row>
        <row r="2639">
          <cell r="A2639" t="str">
            <v>ON</v>
          </cell>
          <cell r="B2639">
            <v>12</v>
          </cell>
          <cell r="C2639">
            <v>3</v>
          </cell>
          <cell r="D2639" t="str">
            <v>C</v>
          </cell>
          <cell r="E2639">
            <v>5.5</v>
          </cell>
          <cell r="F2639">
            <v>37949</v>
          </cell>
          <cell r="G2639">
            <v>0.311</v>
          </cell>
          <cell r="H2639">
            <v>0.28000000000000003</v>
          </cell>
          <cell r="I2639" t="str">
            <v>2          0</v>
          </cell>
          <cell r="J2639">
            <v>0</v>
          </cell>
          <cell r="K2639">
            <v>0</v>
          </cell>
          <cell r="L2639">
            <v>2003</v>
          </cell>
          <cell r="M2639" t="str">
            <v>No Trade</v>
          </cell>
          <cell r="N2639" t="str">
            <v>NG123</v>
          </cell>
          <cell r="O2639">
            <v>47</v>
          </cell>
          <cell r="P2639">
            <v>1</v>
          </cell>
        </row>
        <row r="2640">
          <cell r="A2640" t="str">
            <v>ON</v>
          </cell>
          <cell r="B2640">
            <v>12</v>
          </cell>
          <cell r="C2640">
            <v>3</v>
          </cell>
          <cell r="D2640" t="str">
            <v>C</v>
          </cell>
          <cell r="E2640">
            <v>6</v>
          </cell>
          <cell r="F2640">
            <v>37949</v>
          </cell>
          <cell r="G2640">
            <v>0.23699999999999999</v>
          </cell>
          <cell r="H2640">
            <v>0.21</v>
          </cell>
          <cell r="I2640" t="str">
            <v>5          0</v>
          </cell>
          <cell r="J2640">
            <v>0</v>
          </cell>
          <cell r="K2640">
            <v>0</v>
          </cell>
          <cell r="L2640">
            <v>2003</v>
          </cell>
          <cell r="M2640" t="str">
            <v>No Trade</v>
          </cell>
          <cell r="N2640" t="str">
            <v>NG123</v>
          </cell>
          <cell r="O2640">
            <v>47</v>
          </cell>
          <cell r="P2640">
            <v>1</v>
          </cell>
        </row>
        <row r="2641">
          <cell r="A2641" t="str">
            <v>ON</v>
          </cell>
          <cell r="B2641">
            <v>12</v>
          </cell>
          <cell r="C2641">
            <v>3</v>
          </cell>
          <cell r="D2641" t="str">
            <v>C</v>
          </cell>
          <cell r="E2641">
            <v>6.5</v>
          </cell>
          <cell r="F2641">
            <v>37949</v>
          </cell>
          <cell r="G2641">
            <v>0.185</v>
          </cell>
          <cell r="H2641">
            <v>0.16</v>
          </cell>
          <cell r="I2641" t="str">
            <v>7          0</v>
          </cell>
          <cell r="J2641">
            <v>0</v>
          </cell>
          <cell r="K2641">
            <v>0</v>
          </cell>
          <cell r="L2641">
            <v>2003</v>
          </cell>
          <cell r="M2641" t="str">
            <v>No Trade</v>
          </cell>
          <cell r="N2641" t="str">
            <v>NG123</v>
          </cell>
          <cell r="O2641">
            <v>47</v>
          </cell>
          <cell r="P2641">
            <v>1</v>
          </cell>
        </row>
        <row r="2642">
          <cell r="A2642" t="str">
            <v>ON</v>
          </cell>
          <cell r="B2642">
            <v>12</v>
          </cell>
          <cell r="C2642">
            <v>3</v>
          </cell>
          <cell r="D2642" t="str">
            <v>P</v>
          </cell>
          <cell r="E2642">
            <v>6.5</v>
          </cell>
          <cell r="F2642">
            <v>37949</v>
          </cell>
          <cell r="G2642">
            <v>0</v>
          </cell>
          <cell r="H2642">
            <v>0</v>
          </cell>
          <cell r="I2642" t="str">
            <v>0          0</v>
          </cell>
          <cell r="J2642">
            <v>0</v>
          </cell>
          <cell r="K2642">
            <v>0</v>
          </cell>
          <cell r="L2642">
            <v>2003</v>
          </cell>
          <cell r="M2642" t="str">
            <v>No Trade</v>
          </cell>
          <cell r="N2642" t="str">
            <v/>
          </cell>
          <cell r="O2642" t="str">
            <v/>
          </cell>
          <cell r="P2642" t="str">
            <v/>
          </cell>
        </row>
        <row r="2643">
          <cell r="A2643" t="str">
            <v>ON</v>
          </cell>
          <cell r="B2643">
            <v>12</v>
          </cell>
          <cell r="C2643">
            <v>3</v>
          </cell>
          <cell r="D2643" t="str">
            <v>P</v>
          </cell>
          <cell r="E2643">
            <v>6.75</v>
          </cell>
          <cell r="F2643">
            <v>37949</v>
          </cell>
          <cell r="G2643">
            <v>0.45300000000000001</v>
          </cell>
          <cell r="H2643">
            <v>0.45</v>
          </cell>
          <cell r="I2643" t="str">
            <v>3          0</v>
          </cell>
          <cell r="J2643">
            <v>0</v>
          </cell>
          <cell r="K2643">
            <v>0</v>
          </cell>
          <cell r="L2643">
            <v>2003</v>
          </cell>
          <cell r="M2643">
            <v>1.2518130223884858</v>
          </cell>
          <cell r="N2643" t="str">
            <v>NG123</v>
          </cell>
          <cell r="O2643">
            <v>47</v>
          </cell>
          <cell r="P2643">
            <v>2</v>
          </cell>
        </row>
        <row r="2644">
          <cell r="A2644" t="str">
            <v>ON</v>
          </cell>
          <cell r="B2644">
            <v>12</v>
          </cell>
          <cell r="C2644">
            <v>3</v>
          </cell>
          <cell r="D2644" t="str">
            <v>C</v>
          </cell>
          <cell r="E2644">
            <v>7</v>
          </cell>
          <cell r="F2644">
            <v>37949</v>
          </cell>
          <cell r="G2644">
            <v>0.14799999999999999</v>
          </cell>
          <cell r="H2644">
            <v>0.13</v>
          </cell>
          <cell r="I2644" t="str">
            <v>4          0</v>
          </cell>
          <cell r="J2644">
            <v>0</v>
          </cell>
          <cell r="K2644">
            <v>0</v>
          </cell>
          <cell r="L2644">
            <v>2003</v>
          </cell>
          <cell r="M2644" t="str">
            <v>No Trade</v>
          </cell>
          <cell r="N2644" t="str">
            <v>NG123</v>
          </cell>
          <cell r="O2644">
            <v>47</v>
          </cell>
          <cell r="P2644">
            <v>1</v>
          </cell>
        </row>
        <row r="2645">
          <cell r="A2645" t="str">
            <v>ON</v>
          </cell>
          <cell r="B2645">
            <v>1</v>
          </cell>
          <cell r="C2645">
            <v>4</v>
          </cell>
          <cell r="D2645" t="str">
            <v>P</v>
          </cell>
          <cell r="E2645">
            <v>2.5</v>
          </cell>
          <cell r="F2645">
            <v>37979</v>
          </cell>
          <cell r="G2645">
            <v>2.8000000000000001E-2</v>
          </cell>
          <cell r="H2645">
            <v>0.03</v>
          </cell>
          <cell r="I2645" t="str">
            <v>2          0</v>
          </cell>
          <cell r="J2645">
            <v>0</v>
          </cell>
          <cell r="K2645">
            <v>0</v>
          </cell>
          <cell r="L2645">
            <v>2004</v>
          </cell>
          <cell r="M2645">
            <v>1.1981757524572751</v>
          </cell>
          <cell r="N2645" t="str">
            <v>NG14</v>
          </cell>
          <cell r="O2645">
            <v>49.15</v>
          </cell>
          <cell r="P2645">
            <v>2</v>
          </cell>
        </row>
        <row r="2646">
          <cell r="A2646" t="str">
            <v>ON</v>
          </cell>
          <cell r="B2646">
            <v>1</v>
          </cell>
          <cell r="C2646">
            <v>4</v>
          </cell>
          <cell r="D2646" t="str">
            <v>C</v>
          </cell>
          <cell r="E2646">
            <v>3</v>
          </cell>
          <cell r="F2646">
            <v>37979</v>
          </cell>
          <cell r="G2646">
            <v>1.214</v>
          </cell>
          <cell r="H2646">
            <v>1.21</v>
          </cell>
          <cell r="I2646" t="str">
            <v>4          0</v>
          </cell>
          <cell r="J2646">
            <v>0</v>
          </cell>
          <cell r="K2646">
            <v>0</v>
          </cell>
          <cell r="L2646">
            <v>2004</v>
          </cell>
          <cell r="M2646" t="str">
            <v>No Trade</v>
          </cell>
          <cell r="N2646" t="str">
            <v>NG14</v>
          </cell>
          <cell r="O2646">
            <v>49.15</v>
          </cell>
          <cell r="P2646">
            <v>1</v>
          </cell>
        </row>
        <row r="2647">
          <cell r="A2647" t="str">
            <v>ON</v>
          </cell>
          <cell r="B2647">
            <v>1</v>
          </cell>
          <cell r="C2647">
            <v>4</v>
          </cell>
          <cell r="D2647" t="str">
            <v>P</v>
          </cell>
          <cell r="E2647">
            <v>3</v>
          </cell>
          <cell r="F2647">
            <v>37979</v>
          </cell>
          <cell r="G2647">
            <v>9.4E-2</v>
          </cell>
          <cell r="H2647">
            <v>0.1</v>
          </cell>
          <cell r="I2647" t="str">
            <v>5          0</v>
          </cell>
          <cell r="J2647">
            <v>0</v>
          </cell>
          <cell r="K2647">
            <v>0</v>
          </cell>
          <cell r="L2647">
            <v>2004</v>
          </cell>
          <cell r="M2647">
            <v>1.3214687791316264</v>
          </cell>
          <cell r="N2647" t="str">
            <v>NG14</v>
          </cell>
          <cell r="O2647">
            <v>49.15</v>
          </cell>
          <cell r="P2647">
            <v>2</v>
          </cell>
        </row>
        <row r="2648">
          <cell r="A2648" t="str">
            <v>ON</v>
          </cell>
          <cell r="B2648">
            <v>1</v>
          </cell>
          <cell r="C2648">
            <v>4</v>
          </cell>
          <cell r="D2648" t="str">
            <v>P</v>
          </cell>
          <cell r="E2648">
            <v>3.25</v>
          </cell>
          <cell r="F2648">
            <v>37979</v>
          </cell>
          <cell r="G2648">
            <v>0.151</v>
          </cell>
          <cell r="H2648">
            <v>0.16</v>
          </cell>
          <cell r="I2648" t="str">
            <v>6          0</v>
          </cell>
          <cell r="J2648">
            <v>0</v>
          </cell>
          <cell r="K2648">
            <v>0</v>
          </cell>
          <cell r="L2648">
            <v>2004</v>
          </cell>
          <cell r="M2648">
            <v>1.3836098761907516</v>
          </cell>
          <cell r="N2648" t="str">
            <v>NG14</v>
          </cell>
          <cell r="O2648">
            <v>49.15</v>
          </cell>
          <cell r="P2648">
            <v>2</v>
          </cell>
        </row>
        <row r="2649">
          <cell r="A2649" t="str">
            <v>ON</v>
          </cell>
          <cell r="B2649">
            <v>1</v>
          </cell>
          <cell r="C2649">
            <v>4</v>
          </cell>
          <cell r="D2649" t="str">
            <v>P</v>
          </cell>
          <cell r="E2649">
            <v>3.5</v>
          </cell>
          <cell r="F2649">
            <v>37979</v>
          </cell>
          <cell r="G2649">
            <v>0.22500000000000001</v>
          </cell>
          <cell r="H2649">
            <v>0.24</v>
          </cell>
          <cell r="I2649" t="str">
            <v>5          0</v>
          </cell>
          <cell r="J2649">
            <v>0</v>
          </cell>
          <cell r="K2649">
            <v>0</v>
          </cell>
          <cell r="L2649">
            <v>2004</v>
          </cell>
          <cell r="M2649">
            <v>1.4430909588425338</v>
          </cell>
          <cell r="N2649" t="str">
            <v>NG14</v>
          </cell>
          <cell r="O2649">
            <v>49.15</v>
          </cell>
          <cell r="P2649">
            <v>2</v>
          </cell>
        </row>
        <row r="2650">
          <cell r="A2650" t="str">
            <v>ON</v>
          </cell>
          <cell r="B2650">
            <v>1</v>
          </cell>
          <cell r="C2650">
            <v>4</v>
          </cell>
          <cell r="D2650" t="str">
            <v>P</v>
          </cell>
          <cell r="E2650">
            <v>3.65</v>
          </cell>
          <cell r="F2650">
            <v>37979</v>
          </cell>
          <cell r="G2650">
            <v>0.27800000000000002</v>
          </cell>
          <cell r="H2650">
            <v>0.3</v>
          </cell>
          <cell r="I2650" t="str">
            <v>2          0</v>
          </cell>
          <cell r="J2650">
            <v>0</v>
          </cell>
          <cell r="K2650">
            <v>0</v>
          </cell>
          <cell r="L2650">
            <v>2004</v>
          </cell>
          <cell r="M2650">
            <v>1.477923653537891</v>
          </cell>
          <cell r="N2650" t="str">
            <v>NG14</v>
          </cell>
          <cell r="O2650">
            <v>49.15</v>
          </cell>
          <cell r="P2650">
            <v>2</v>
          </cell>
        </row>
        <row r="2651">
          <cell r="A2651" t="str">
            <v>ON</v>
          </cell>
          <cell r="B2651">
            <v>1</v>
          </cell>
          <cell r="C2651">
            <v>4</v>
          </cell>
          <cell r="D2651" t="str">
            <v>P</v>
          </cell>
          <cell r="E2651">
            <v>3.7</v>
          </cell>
          <cell r="F2651">
            <v>37979</v>
          </cell>
          <cell r="G2651">
            <v>0.29699999999999999</v>
          </cell>
          <cell r="H2651">
            <v>0.32</v>
          </cell>
          <cell r="I2651" t="str">
            <v>2          0</v>
          </cell>
          <cell r="J2651">
            <v>0</v>
          </cell>
          <cell r="K2651">
            <v>0</v>
          </cell>
          <cell r="L2651">
            <v>2004</v>
          </cell>
          <cell r="M2651">
            <v>1.4892823173987484</v>
          </cell>
          <cell r="N2651" t="str">
            <v>NG14</v>
          </cell>
          <cell r="O2651">
            <v>49.15</v>
          </cell>
          <cell r="P2651">
            <v>2</v>
          </cell>
        </row>
        <row r="2652">
          <cell r="A2652" t="str">
            <v>ON</v>
          </cell>
          <cell r="B2652">
            <v>1</v>
          </cell>
          <cell r="C2652">
            <v>4</v>
          </cell>
          <cell r="D2652" t="str">
            <v>P</v>
          </cell>
          <cell r="E2652">
            <v>3.75</v>
          </cell>
          <cell r="F2652">
            <v>37979</v>
          </cell>
          <cell r="G2652">
            <v>0.316</v>
          </cell>
          <cell r="H2652">
            <v>0.34</v>
          </cell>
          <cell r="I2652" t="str">
            <v>3          0</v>
          </cell>
          <cell r="J2652">
            <v>0</v>
          </cell>
          <cell r="K2652">
            <v>0</v>
          </cell>
          <cell r="L2652">
            <v>2004</v>
          </cell>
          <cell r="M2652">
            <v>1.4998570963618276</v>
          </cell>
          <cell r="N2652" t="str">
            <v>NG14</v>
          </cell>
          <cell r="O2652">
            <v>49.15</v>
          </cell>
          <cell r="P2652">
            <v>2</v>
          </cell>
        </row>
        <row r="2653">
          <cell r="A2653" t="str">
            <v>ON</v>
          </cell>
          <cell r="B2653">
            <v>1</v>
          </cell>
          <cell r="C2653">
            <v>4</v>
          </cell>
          <cell r="D2653" t="str">
            <v>C</v>
          </cell>
          <cell r="E2653">
            <v>3.8</v>
          </cell>
          <cell r="F2653">
            <v>37979</v>
          </cell>
          <cell r="G2653">
            <v>0.96</v>
          </cell>
          <cell r="H2653">
            <v>0.89</v>
          </cell>
          <cell r="I2653" t="str">
            <v>8          0</v>
          </cell>
          <cell r="J2653">
            <v>0</v>
          </cell>
          <cell r="K2653">
            <v>0</v>
          </cell>
          <cell r="L2653">
            <v>2004</v>
          </cell>
          <cell r="M2653" t="str">
            <v>No Trade</v>
          </cell>
          <cell r="N2653" t="str">
            <v>NG14</v>
          </cell>
          <cell r="O2653">
            <v>49.15</v>
          </cell>
          <cell r="P2653">
            <v>1</v>
          </cell>
        </row>
        <row r="2654">
          <cell r="A2654" t="str">
            <v>ON</v>
          </cell>
          <cell r="B2654">
            <v>1</v>
          </cell>
          <cell r="C2654">
            <v>4</v>
          </cell>
          <cell r="D2654" t="str">
            <v>P</v>
          </cell>
          <cell r="E2654">
            <v>3.8</v>
          </cell>
          <cell r="F2654">
            <v>37979</v>
          </cell>
          <cell r="G2654">
            <v>0.33700000000000002</v>
          </cell>
          <cell r="H2654">
            <v>0.36</v>
          </cell>
          <cell r="I2654" t="str">
            <v>4          0</v>
          </cell>
          <cell r="J2654">
            <v>0</v>
          </cell>
          <cell r="K2654">
            <v>0</v>
          </cell>
          <cell r="L2654">
            <v>2004</v>
          </cell>
          <cell r="M2654">
            <v>1.5116687258555126</v>
          </cell>
          <cell r="N2654" t="str">
            <v>NG14</v>
          </cell>
          <cell r="O2654">
            <v>49.15</v>
          </cell>
          <cell r="P2654">
            <v>2</v>
          </cell>
        </row>
        <row r="2655">
          <cell r="A2655" t="str">
            <v>ON</v>
          </cell>
          <cell r="B2655">
            <v>1</v>
          </cell>
          <cell r="C2655">
            <v>4</v>
          </cell>
          <cell r="D2655" t="str">
            <v>P</v>
          </cell>
          <cell r="E2655">
            <v>3.9</v>
          </cell>
          <cell r="F2655">
            <v>37979</v>
          </cell>
          <cell r="G2655">
            <v>0.38</v>
          </cell>
          <cell r="H2655">
            <v>0.41</v>
          </cell>
          <cell r="I2655" t="str">
            <v>0          0</v>
          </cell>
          <cell r="J2655">
            <v>0</v>
          </cell>
          <cell r="K2655">
            <v>0</v>
          </cell>
          <cell r="L2655">
            <v>2004</v>
          </cell>
          <cell r="M2655">
            <v>1.5339635459554541</v>
          </cell>
          <cell r="N2655" t="str">
            <v>NG14</v>
          </cell>
          <cell r="O2655">
            <v>49.15</v>
          </cell>
          <cell r="P2655">
            <v>2</v>
          </cell>
        </row>
        <row r="2656">
          <cell r="A2656" t="str">
            <v>ON</v>
          </cell>
          <cell r="B2656">
            <v>1</v>
          </cell>
          <cell r="C2656">
            <v>4</v>
          </cell>
          <cell r="D2656" t="str">
            <v>C</v>
          </cell>
          <cell r="E2656">
            <v>4</v>
          </cell>
          <cell r="F2656">
            <v>37979</v>
          </cell>
          <cell r="G2656">
            <v>0</v>
          </cell>
          <cell r="H2656">
            <v>0</v>
          </cell>
          <cell r="I2656" t="str">
            <v>0          0</v>
          </cell>
          <cell r="J2656">
            <v>0</v>
          </cell>
          <cell r="K2656">
            <v>0</v>
          </cell>
          <cell r="L2656">
            <v>2004</v>
          </cell>
          <cell r="M2656" t="str">
            <v>No Trade</v>
          </cell>
          <cell r="N2656" t="str">
            <v/>
          </cell>
          <cell r="O2656" t="str">
            <v/>
          </cell>
          <cell r="P2656" t="str">
            <v/>
          </cell>
        </row>
        <row r="2657">
          <cell r="A2657" t="str">
            <v>ON</v>
          </cell>
          <cell r="B2657">
            <v>1</v>
          </cell>
          <cell r="C2657">
            <v>4</v>
          </cell>
          <cell r="D2657" t="str">
            <v>P</v>
          </cell>
          <cell r="E2657">
            <v>4</v>
          </cell>
          <cell r="F2657">
            <v>37979</v>
          </cell>
          <cell r="G2657">
            <v>0.42699999999999999</v>
          </cell>
          <cell r="H2657">
            <v>0.46</v>
          </cell>
          <cell r="I2657" t="str">
            <v>0          0</v>
          </cell>
          <cell r="J2657">
            <v>0</v>
          </cell>
          <cell r="K2657">
            <v>0</v>
          </cell>
          <cell r="L2657">
            <v>2004</v>
          </cell>
          <cell r="M2657">
            <v>1.5570078951974904</v>
          </cell>
          <cell r="N2657" t="str">
            <v>NG14</v>
          </cell>
          <cell r="O2657">
            <v>49.15</v>
          </cell>
          <cell r="P2657">
            <v>2</v>
          </cell>
        </row>
        <row r="2658">
          <cell r="A2658" t="str">
            <v>ON</v>
          </cell>
          <cell r="B2658">
            <v>1</v>
          </cell>
          <cell r="C2658">
            <v>4</v>
          </cell>
          <cell r="D2658" t="str">
            <v>C</v>
          </cell>
          <cell r="E2658">
            <v>4.05</v>
          </cell>
          <cell r="F2658">
            <v>37979</v>
          </cell>
          <cell r="G2658">
            <v>0</v>
          </cell>
          <cell r="H2658">
            <v>0</v>
          </cell>
          <cell r="I2658" t="str">
            <v>0          0</v>
          </cell>
          <cell r="J2658">
            <v>0</v>
          </cell>
          <cell r="K2658">
            <v>0</v>
          </cell>
          <cell r="L2658">
            <v>2004</v>
          </cell>
          <cell r="M2658" t="str">
            <v>No Trade</v>
          </cell>
          <cell r="N2658" t="str">
            <v/>
          </cell>
          <cell r="O2658" t="str">
            <v/>
          </cell>
          <cell r="P2658" t="str">
            <v/>
          </cell>
        </row>
        <row r="2659">
          <cell r="A2659" t="str">
            <v>ON</v>
          </cell>
          <cell r="B2659">
            <v>1</v>
          </cell>
          <cell r="C2659">
            <v>4</v>
          </cell>
          <cell r="D2659" t="str">
            <v>C</v>
          </cell>
          <cell r="E2659">
            <v>4.0999999999999996</v>
          </cell>
          <cell r="F2659">
            <v>37979</v>
          </cell>
          <cell r="G2659">
            <v>0</v>
          </cell>
          <cell r="H2659">
            <v>0</v>
          </cell>
          <cell r="I2659" t="str">
            <v>0          0</v>
          </cell>
          <cell r="J2659">
            <v>0</v>
          </cell>
          <cell r="K2659">
            <v>0</v>
          </cell>
          <cell r="L2659">
            <v>2004</v>
          </cell>
          <cell r="M2659" t="str">
            <v>No Trade</v>
          </cell>
          <cell r="N2659" t="str">
            <v/>
          </cell>
          <cell r="O2659" t="str">
            <v/>
          </cell>
          <cell r="P2659" t="str">
            <v/>
          </cell>
        </row>
        <row r="2660">
          <cell r="A2660" t="str">
            <v>ON</v>
          </cell>
          <cell r="B2660">
            <v>1</v>
          </cell>
          <cell r="C2660">
            <v>4</v>
          </cell>
          <cell r="D2660" t="str">
            <v>C</v>
          </cell>
          <cell r="E2660">
            <v>4.1500000000000004</v>
          </cell>
          <cell r="F2660">
            <v>37979</v>
          </cell>
          <cell r="G2660">
            <v>0</v>
          </cell>
          <cell r="H2660">
            <v>0</v>
          </cell>
          <cell r="I2660" t="str">
            <v>0          0</v>
          </cell>
          <cell r="J2660">
            <v>0</v>
          </cell>
          <cell r="K2660">
            <v>0</v>
          </cell>
          <cell r="L2660">
            <v>2004</v>
          </cell>
          <cell r="M2660" t="str">
            <v>No Trade</v>
          </cell>
          <cell r="N2660" t="str">
            <v/>
          </cell>
          <cell r="O2660" t="str">
            <v/>
          </cell>
          <cell r="P2660" t="str">
            <v/>
          </cell>
        </row>
        <row r="2661">
          <cell r="A2661" t="str">
            <v>ON</v>
          </cell>
          <cell r="B2661">
            <v>1</v>
          </cell>
          <cell r="C2661">
            <v>4</v>
          </cell>
          <cell r="D2661" t="str">
            <v>C</v>
          </cell>
          <cell r="E2661">
            <v>4.2</v>
          </cell>
          <cell r="F2661">
            <v>37979</v>
          </cell>
          <cell r="G2661">
            <v>0</v>
          </cell>
          <cell r="H2661">
            <v>0</v>
          </cell>
          <cell r="I2661" t="str">
            <v>0          0</v>
          </cell>
          <cell r="J2661">
            <v>0</v>
          </cell>
          <cell r="K2661">
            <v>0</v>
          </cell>
          <cell r="L2661">
            <v>2004</v>
          </cell>
          <cell r="M2661" t="str">
            <v>No Trade</v>
          </cell>
          <cell r="N2661" t="str">
            <v/>
          </cell>
          <cell r="O2661" t="str">
            <v/>
          </cell>
          <cell r="P2661" t="str">
            <v/>
          </cell>
        </row>
        <row r="2662">
          <cell r="A2662" t="str">
            <v>ON</v>
          </cell>
          <cell r="B2662">
            <v>1</v>
          </cell>
          <cell r="C2662">
            <v>4</v>
          </cell>
          <cell r="D2662" t="str">
            <v>C</v>
          </cell>
          <cell r="E2662">
            <v>4.25</v>
          </cell>
          <cell r="F2662">
            <v>37979</v>
          </cell>
          <cell r="G2662">
            <v>0</v>
          </cell>
          <cell r="H2662">
            <v>0</v>
          </cell>
          <cell r="I2662" t="str">
            <v>0          0</v>
          </cell>
          <cell r="J2662">
            <v>0</v>
          </cell>
          <cell r="K2662">
            <v>0</v>
          </cell>
          <cell r="L2662">
            <v>2004</v>
          </cell>
          <cell r="M2662" t="str">
            <v>No Trade</v>
          </cell>
          <cell r="N2662" t="str">
            <v/>
          </cell>
          <cell r="O2662" t="str">
            <v/>
          </cell>
          <cell r="P2662" t="str">
            <v/>
          </cell>
        </row>
        <row r="2663">
          <cell r="A2663" t="str">
            <v>ON</v>
          </cell>
          <cell r="B2663">
            <v>1</v>
          </cell>
          <cell r="C2663">
            <v>4</v>
          </cell>
          <cell r="D2663" t="str">
            <v>C</v>
          </cell>
          <cell r="E2663">
            <v>4.3</v>
          </cell>
          <cell r="F2663">
            <v>37979</v>
          </cell>
          <cell r="G2663">
            <v>0.71799999999999997</v>
          </cell>
          <cell r="H2663">
            <v>0.67</v>
          </cell>
          <cell r="I2663" t="str">
            <v>0          0</v>
          </cell>
          <cell r="J2663">
            <v>0</v>
          </cell>
          <cell r="K2663">
            <v>0</v>
          </cell>
          <cell r="L2663">
            <v>2004</v>
          </cell>
          <cell r="M2663" t="str">
            <v>No Trade</v>
          </cell>
          <cell r="N2663" t="str">
            <v>NG14</v>
          </cell>
          <cell r="O2663">
            <v>49.15</v>
          </cell>
          <cell r="P2663">
            <v>1</v>
          </cell>
        </row>
        <row r="2664">
          <cell r="A2664" t="str">
            <v>ON</v>
          </cell>
          <cell r="B2664">
            <v>1</v>
          </cell>
          <cell r="C2664">
            <v>4</v>
          </cell>
          <cell r="D2664" t="str">
            <v>P</v>
          </cell>
          <cell r="E2664">
            <v>4.3</v>
          </cell>
          <cell r="F2664">
            <v>37979</v>
          </cell>
          <cell r="G2664">
            <v>0.58499999999999996</v>
          </cell>
          <cell r="H2664">
            <v>0.62</v>
          </cell>
          <cell r="I2664" t="str">
            <v>6          0</v>
          </cell>
          <cell r="J2664">
            <v>0</v>
          </cell>
          <cell r="K2664">
            <v>0</v>
          </cell>
          <cell r="L2664">
            <v>2004</v>
          </cell>
          <cell r="M2664">
            <v>1.6244082654996272</v>
          </cell>
          <cell r="N2664" t="str">
            <v>NG14</v>
          </cell>
          <cell r="O2664">
            <v>49.15</v>
          </cell>
          <cell r="P2664">
            <v>2</v>
          </cell>
        </row>
        <row r="2665">
          <cell r="A2665" t="str">
            <v>ON</v>
          </cell>
          <cell r="B2665">
            <v>1</v>
          </cell>
          <cell r="C2665">
            <v>4</v>
          </cell>
          <cell r="D2665" t="str">
            <v>C</v>
          </cell>
          <cell r="E2665">
            <v>4.3499999999999996</v>
          </cell>
          <cell r="F2665">
            <v>37979</v>
          </cell>
          <cell r="G2665">
            <v>0.69799999999999995</v>
          </cell>
          <cell r="H2665">
            <v>0.65</v>
          </cell>
          <cell r="I2665" t="str">
            <v>0          0</v>
          </cell>
          <cell r="J2665">
            <v>0</v>
          </cell>
          <cell r="K2665">
            <v>0</v>
          </cell>
          <cell r="L2665">
            <v>2004</v>
          </cell>
          <cell r="M2665" t="str">
            <v>No Trade</v>
          </cell>
          <cell r="N2665" t="str">
            <v>NG14</v>
          </cell>
          <cell r="O2665">
            <v>49.15</v>
          </cell>
          <cell r="P2665">
            <v>1</v>
          </cell>
        </row>
        <row r="2666">
          <cell r="A2666" t="str">
            <v>ON</v>
          </cell>
          <cell r="B2666">
            <v>1</v>
          </cell>
          <cell r="C2666">
            <v>4</v>
          </cell>
          <cell r="D2666" t="str">
            <v>P</v>
          </cell>
          <cell r="E2666">
            <v>4.3499999999999996</v>
          </cell>
          <cell r="F2666">
            <v>37979</v>
          </cell>
          <cell r="G2666">
            <v>0</v>
          </cell>
          <cell r="I2666">
            <v>0</v>
          </cell>
          <cell r="J2666">
            <v>0</v>
          </cell>
          <cell r="K2666">
            <v>0</v>
          </cell>
          <cell r="L2666">
            <v>2004</v>
          </cell>
          <cell r="M2666" t="str">
            <v>No Trade</v>
          </cell>
          <cell r="N2666" t="str">
            <v/>
          </cell>
          <cell r="O2666" t="str">
            <v/>
          </cell>
          <cell r="P2666" t="str">
            <v/>
          </cell>
        </row>
        <row r="2667">
          <cell r="A2667" t="str">
            <v>ON</v>
          </cell>
          <cell r="B2667">
            <v>1</v>
          </cell>
          <cell r="C2667">
            <v>4</v>
          </cell>
          <cell r="D2667" t="str">
            <v>C</v>
          </cell>
          <cell r="E2667">
            <v>4.4000000000000004</v>
          </cell>
          <cell r="F2667">
            <v>37979</v>
          </cell>
          <cell r="G2667">
            <v>0.67800000000000005</v>
          </cell>
          <cell r="H2667">
            <v>0.63</v>
          </cell>
          <cell r="I2667" t="str">
            <v>1          0</v>
          </cell>
          <cell r="J2667">
            <v>0</v>
          </cell>
          <cell r="K2667">
            <v>0</v>
          </cell>
          <cell r="L2667">
            <v>2004</v>
          </cell>
          <cell r="M2667" t="str">
            <v>No Trade</v>
          </cell>
          <cell r="N2667" t="str">
            <v>NG14</v>
          </cell>
          <cell r="O2667">
            <v>49.15</v>
          </cell>
          <cell r="P2667">
            <v>1</v>
          </cell>
        </row>
        <row r="2668">
          <cell r="A2668" t="str">
            <v>ON</v>
          </cell>
          <cell r="B2668">
            <v>1</v>
          </cell>
          <cell r="C2668">
            <v>4</v>
          </cell>
          <cell r="D2668" t="str">
            <v>P</v>
          </cell>
          <cell r="E2668">
            <v>4.4000000000000004</v>
          </cell>
          <cell r="F2668">
            <v>37979</v>
          </cell>
          <cell r="G2668">
            <v>0.64300000000000002</v>
          </cell>
          <cell r="H2668">
            <v>0.68</v>
          </cell>
          <cell r="I2668" t="str">
            <v>7          0</v>
          </cell>
          <cell r="J2668">
            <v>0</v>
          </cell>
          <cell r="K2668">
            <v>0</v>
          </cell>
          <cell r="L2668">
            <v>2004</v>
          </cell>
          <cell r="M2668">
            <v>1.6462327667422831</v>
          </cell>
          <cell r="N2668" t="str">
            <v>NG14</v>
          </cell>
          <cell r="O2668">
            <v>49.15</v>
          </cell>
          <cell r="P2668">
            <v>2</v>
          </cell>
        </row>
        <row r="2669">
          <cell r="A2669" t="str">
            <v>ON</v>
          </cell>
          <cell r="B2669">
            <v>1</v>
          </cell>
          <cell r="C2669">
            <v>4</v>
          </cell>
          <cell r="D2669" t="str">
            <v>C</v>
          </cell>
          <cell r="E2669">
            <v>4.5</v>
          </cell>
          <cell r="F2669">
            <v>37979</v>
          </cell>
          <cell r="G2669">
            <v>0.64</v>
          </cell>
          <cell r="H2669">
            <v>0.59</v>
          </cell>
          <cell r="I2669" t="str">
            <v>5          0</v>
          </cell>
          <cell r="J2669">
            <v>0</v>
          </cell>
          <cell r="K2669">
            <v>0</v>
          </cell>
          <cell r="L2669">
            <v>2004</v>
          </cell>
          <cell r="M2669" t="str">
            <v>No Trade</v>
          </cell>
          <cell r="N2669" t="str">
            <v>NG14</v>
          </cell>
          <cell r="O2669">
            <v>49.15</v>
          </cell>
          <cell r="P2669">
            <v>1</v>
          </cell>
        </row>
        <row r="2670">
          <cell r="A2670" t="str">
            <v>ON</v>
          </cell>
          <cell r="B2670">
            <v>1</v>
          </cell>
          <cell r="C2670">
            <v>4</v>
          </cell>
          <cell r="D2670" t="str">
            <v>P</v>
          </cell>
          <cell r="E2670">
            <v>4.5</v>
          </cell>
          <cell r="F2670">
            <v>37979</v>
          </cell>
          <cell r="G2670">
            <v>0.87</v>
          </cell>
          <cell r="H2670">
            <v>0.87</v>
          </cell>
          <cell r="I2670" t="str">
            <v>0          0</v>
          </cell>
          <cell r="J2670">
            <v>0</v>
          </cell>
          <cell r="K2670">
            <v>0</v>
          </cell>
          <cell r="L2670">
            <v>2004</v>
          </cell>
          <cell r="M2670">
            <v>1.771141055424869</v>
          </cell>
          <cell r="N2670" t="str">
            <v>NG14</v>
          </cell>
          <cell r="O2670">
            <v>49.15</v>
          </cell>
          <cell r="P2670">
            <v>2</v>
          </cell>
        </row>
        <row r="2671">
          <cell r="A2671" t="str">
            <v>ON</v>
          </cell>
          <cell r="B2671">
            <v>1</v>
          </cell>
          <cell r="C2671">
            <v>4</v>
          </cell>
          <cell r="D2671" t="str">
            <v>C</v>
          </cell>
          <cell r="E2671">
            <v>4.75</v>
          </cell>
          <cell r="F2671">
            <v>37979</v>
          </cell>
          <cell r="G2671">
            <v>0.55500000000000005</v>
          </cell>
          <cell r="H2671">
            <v>0.51</v>
          </cell>
          <cell r="I2671" t="str">
            <v>5          0</v>
          </cell>
          <cell r="J2671">
            <v>0</v>
          </cell>
          <cell r="K2671">
            <v>0</v>
          </cell>
          <cell r="L2671">
            <v>2004</v>
          </cell>
          <cell r="M2671" t="str">
            <v>No Trade</v>
          </cell>
          <cell r="N2671" t="str">
            <v>NG14</v>
          </cell>
          <cell r="O2671">
            <v>49.15</v>
          </cell>
          <cell r="P2671">
            <v>1</v>
          </cell>
        </row>
        <row r="2672">
          <cell r="A2672" t="str">
            <v>ON</v>
          </cell>
          <cell r="B2672">
            <v>1</v>
          </cell>
          <cell r="C2672">
            <v>4</v>
          </cell>
          <cell r="D2672" t="str">
            <v>C</v>
          </cell>
          <cell r="E2672">
            <v>5</v>
          </cell>
          <cell r="F2672">
            <v>37979</v>
          </cell>
          <cell r="G2672">
            <v>0.48299999999999998</v>
          </cell>
          <cell r="H2672">
            <v>0.44</v>
          </cell>
          <cell r="I2672" t="str">
            <v>7          0</v>
          </cell>
          <cell r="J2672">
            <v>0</v>
          </cell>
          <cell r="K2672">
            <v>0</v>
          </cell>
          <cell r="L2672">
            <v>2004</v>
          </cell>
          <cell r="M2672" t="str">
            <v>No Trade</v>
          </cell>
          <cell r="N2672" t="str">
            <v>NG14</v>
          </cell>
          <cell r="O2672">
            <v>49.15</v>
          </cell>
          <cell r="P2672">
            <v>1</v>
          </cell>
        </row>
        <row r="2673">
          <cell r="A2673" t="str">
            <v>ON</v>
          </cell>
          <cell r="B2673">
            <v>1</v>
          </cell>
          <cell r="C2673">
            <v>4</v>
          </cell>
          <cell r="D2673" t="str">
            <v>C</v>
          </cell>
          <cell r="E2673">
            <v>5.25</v>
          </cell>
          <cell r="F2673">
            <v>37979</v>
          </cell>
          <cell r="G2673">
            <v>0.42199999999999999</v>
          </cell>
          <cell r="H2673">
            <v>0.39</v>
          </cell>
          <cell r="I2673" t="str">
            <v>1          0</v>
          </cell>
          <cell r="J2673">
            <v>0</v>
          </cell>
          <cell r="K2673">
            <v>0</v>
          </cell>
          <cell r="L2673">
            <v>2004</v>
          </cell>
          <cell r="M2673" t="str">
            <v>No Trade</v>
          </cell>
          <cell r="N2673" t="str">
            <v>NG14</v>
          </cell>
          <cell r="O2673">
            <v>49.15</v>
          </cell>
          <cell r="P2673">
            <v>1</v>
          </cell>
        </row>
        <row r="2674">
          <cell r="A2674" t="str">
            <v>ON</v>
          </cell>
          <cell r="B2674">
            <v>1</v>
          </cell>
          <cell r="C2674">
            <v>4</v>
          </cell>
          <cell r="D2674" t="str">
            <v>C</v>
          </cell>
          <cell r="E2674">
            <v>6</v>
          </cell>
          <cell r="F2674">
            <v>37979</v>
          </cell>
          <cell r="G2674">
            <v>0.29099999999999998</v>
          </cell>
          <cell r="H2674">
            <v>0.26</v>
          </cell>
          <cell r="I2674" t="str">
            <v>9          0</v>
          </cell>
          <cell r="J2674">
            <v>0</v>
          </cell>
          <cell r="K2674">
            <v>0</v>
          </cell>
          <cell r="L2674">
            <v>2004</v>
          </cell>
          <cell r="M2674" t="str">
            <v>No Trade</v>
          </cell>
          <cell r="N2674" t="str">
            <v>NG14</v>
          </cell>
          <cell r="O2674">
            <v>49.15</v>
          </cell>
          <cell r="P2674">
            <v>1</v>
          </cell>
        </row>
        <row r="2675">
          <cell r="A2675" t="str">
            <v>ON</v>
          </cell>
          <cell r="B2675">
            <v>1</v>
          </cell>
          <cell r="C2675">
            <v>4</v>
          </cell>
          <cell r="D2675" t="str">
            <v>C</v>
          </cell>
          <cell r="E2675">
            <v>6.25</v>
          </cell>
          <cell r="F2675">
            <v>37979</v>
          </cell>
          <cell r="G2675">
            <v>0.26</v>
          </cell>
          <cell r="H2675">
            <v>0.24</v>
          </cell>
          <cell r="I2675" t="str">
            <v>0          0</v>
          </cell>
          <cell r="J2675">
            <v>0</v>
          </cell>
          <cell r="K2675">
            <v>0</v>
          </cell>
          <cell r="L2675">
            <v>2004</v>
          </cell>
          <cell r="M2675" t="str">
            <v>No Trade</v>
          </cell>
          <cell r="N2675" t="str">
            <v>NG14</v>
          </cell>
          <cell r="O2675">
            <v>49.15</v>
          </cell>
          <cell r="P2675">
            <v>1</v>
          </cell>
        </row>
        <row r="2676">
          <cell r="A2676" t="str">
            <v>ON</v>
          </cell>
          <cell r="B2676">
            <v>1</v>
          </cell>
          <cell r="C2676">
            <v>4</v>
          </cell>
          <cell r="D2676" t="str">
            <v>C</v>
          </cell>
          <cell r="E2676">
            <v>6.5</v>
          </cell>
          <cell r="F2676">
            <v>37979</v>
          </cell>
          <cell r="G2676">
            <v>0.23300000000000001</v>
          </cell>
          <cell r="H2676">
            <v>0.21</v>
          </cell>
          <cell r="I2676" t="str">
            <v>5          0</v>
          </cell>
          <cell r="J2676">
            <v>0</v>
          </cell>
          <cell r="K2676">
            <v>0</v>
          </cell>
          <cell r="L2676">
            <v>2004</v>
          </cell>
          <cell r="M2676" t="str">
            <v>No Trade</v>
          </cell>
          <cell r="N2676" t="str">
            <v>NG14</v>
          </cell>
          <cell r="O2676">
            <v>49.15</v>
          </cell>
          <cell r="P2676">
            <v>1</v>
          </cell>
        </row>
        <row r="2677">
          <cell r="A2677" t="str">
            <v>ON</v>
          </cell>
          <cell r="B2677">
            <v>1</v>
          </cell>
          <cell r="C2677">
            <v>4</v>
          </cell>
          <cell r="D2677" t="str">
            <v>C</v>
          </cell>
          <cell r="E2677">
            <v>7</v>
          </cell>
          <cell r="F2677">
            <v>37979</v>
          </cell>
          <cell r="G2677">
            <v>0.191</v>
          </cell>
          <cell r="H2677">
            <v>0.17</v>
          </cell>
          <cell r="I2677" t="str">
            <v>6          0</v>
          </cell>
          <cell r="J2677">
            <v>0</v>
          </cell>
          <cell r="K2677">
            <v>0</v>
          </cell>
          <cell r="L2677">
            <v>2004</v>
          </cell>
          <cell r="M2677" t="str">
            <v>No Trade</v>
          </cell>
          <cell r="N2677" t="str">
            <v>NG14</v>
          </cell>
          <cell r="O2677">
            <v>49.15</v>
          </cell>
          <cell r="P2677">
            <v>1</v>
          </cell>
        </row>
        <row r="2678">
          <cell r="A2678" t="str">
            <v>ON</v>
          </cell>
          <cell r="B2678">
            <v>2</v>
          </cell>
          <cell r="C2678">
            <v>4</v>
          </cell>
          <cell r="D2678" t="str">
            <v>P</v>
          </cell>
          <cell r="E2678">
            <v>2.5</v>
          </cell>
          <cell r="F2678">
            <v>38013</v>
          </cell>
          <cell r="G2678">
            <v>2.9000000000000001E-2</v>
          </cell>
          <cell r="H2678">
            <v>0.03</v>
          </cell>
          <cell r="I2678" t="str">
            <v>4          0</v>
          </cell>
          <cell r="J2678">
            <v>0</v>
          </cell>
          <cell r="K2678">
            <v>0</v>
          </cell>
          <cell r="L2678">
            <v>2004</v>
          </cell>
          <cell r="M2678">
            <v>1.1860795736152234</v>
          </cell>
          <cell r="N2678" t="str">
            <v>NG24</v>
          </cell>
          <cell r="O2678">
            <v>55</v>
          </cell>
          <cell r="P2678">
            <v>2</v>
          </cell>
        </row>
        <row r="2679">
          <cell r="A2679" t="str">
            <v>ON</v>
          </cell>
          <cell r="B2679">
            <v>2</v>
          </cell>
          <cell r="C2679">
            <v>4</v>
          </cell>
          <cell r="D2679" t="str">
            <v>P</v>
          </cell>
          <cell r="E2679">
            <v>3.25</v>
          </cell>
          <cell r="F2679">
            <v>38013</v>
          </cell>
          <cell r="G2679">
            <v>0.161</v>
          </cell>
          <cell r="H2679">
            <v>0.17</v>
          </cell>
          <cell r="I2679" t="str">
            <v>7          0</v>
          </cell>
          <cell r="J2679">
            <v>0</v>
          </cell>
          <cell r="K2679">
            <v>0</v>
          </cell>
          <cell r="L2679">
            <v>2004</v>
          </cell>
          <cell r="M2679">
            <v>1.3783544171218745</v>
          </cell>
          <cell r="N2679" t="str">
            <v>NG24</v>
          </cell>
          <cell r="O2679">
            <v>55</v>
          </cell>
          <cell r="P2679">
            <v>2</v>
          </cell>
        </row>
        <row r="2680">
          <cell r="A2680" t="str">
            <v>ON</v>
          </cell>
          <cell r="B2680">
            <v>2</v>
          </cell>
          <cell r="C2680">
            <v>4</v>
          </cell>
          <cell r="D2680" t="str">
            <v>P</v>
          </cell>
          <cell r="E2680">
            <v>3.5</v>
          </cell>
          <cell r="F2680">
            <v>38013</v>
          </cell>
          <cell r="G2680">
            <v>0.24</v>
          </cell>
          <cell r="H2680">
            <v>0.26</v>
          </cell>
          <cell r="I2680" t="str">
            <v>2          0</v>
          </cell>
          <cell r="J2680">
            <v>0</v>
          </cell>
          <cell r="K2680">
            <v>0</v>
          </cell>
          <cell r="L2680">
            <v>2004</v>
          </cell>
          <cell r="M2680">
            <v>1.4390285227808444</v>
          </cell>
          <cell r="N2680" t="str">
            <v>NG24</v>
          </cell>
          <cell r="O2680">
            <v>55</v>
          </cell>
          <cell r="P2680">
            <v>2</v>
          </cell>
        </row>
        <row r="2681">
          <cell r="A2681" t="str">
            <v>ON</v>
          </cell>
          <cell r="B2681">
            <v>2</v>
          </cell>
          <cell r="C2681">
            <v>4</v>
          </cell>
          <cell r="D2681" t="str">
            <v>P</v>
          </cell>
          <cell r="E2681">
            <v>3.65</v>
          </cell>
          <cell r="F2681">
            <v>38013</v>
          </cell>
          <cell r="G2681">
            <v>0.29599999999999999</v>
          </cell>
          <cell r="H2681">
            <v>0.32</v>
          </cell>
          <cell r="I2681" t="str">
            <v>1          0</v>
          </cell>
          <cell r="J2681">
            <v>0</v>
          </cell>
          <cell r="K2681">
            <v>0</v>
          </cell>
          <cell r="L2681">
            <v>2004</v>
          </cell>
          <cell r="M2681">
            <v>1.4740257734216489</v>
          </cell>
          <cell r="N2681" t="str">
            <v>NG24</v>
          </cell>
          <cell r="O2681">
            <v>55</v>
          </cell>
          <cell r="P2681">
            <v>2</v>
          </cell>
        </row>
        <row r="2682">
          <cell r="A2682" t="str">
            <v>ON</v>
          </cell>
          <cell r="B2682">
            <v>2</v>
          </cell>
          <cell r="C2682">
            <v>4</v>
          </cell>
          <cell r="D2682" t="str">
            <v>P</v>
          </cell>
          <cell r="E2682">
            <v>3.7</v>
          </cell>
          <cell r="F2682">
            <v>38013</v>
          </cell>
          <cell r="G2682">
            <v>0.316</v>
          </cell>
          <cell r="H2682">
            <v>0.34</v>
          </cell>
          <cell r="I2682" t="str">
            <v>3          0</v>
          </cell>
          <cell r="J2682">
            <v>0</v>
          </cell>
          <cell r="K2682">
            <v>0</v>
          </cell>
          <cell r="L2682">
            <v>2004</v>
          </cell>
          <cell r="M2682">
            <v>1.485389358518038</v>
          </cell>
          <cell r="N2682" t="str">
            <v>NG24</v>
          </cell>
          <cell r="O2682">
            <v>55</v>
          </cell>
          <cell r="P2682">
            <v>2</v>
          </cell>
        </row>
        <row r="2683">
          <cell r="A2683" t="str">
            <v>ON</v>
          </cell>
          <cell r="B2683">
            <v>2</v>
          </cell>
          <cell r="C2683">
            <v>4</v>
          </cell>
          <cell r="D2683" t="str">
            <v>P</v>
          </cell>
          <cell r="E2683">
            <v>3.75</v>
          </cell>
          <cell r="F2683">
            <v>38013</v>
          </cell>
          <cell r="G2683">
            <v>0.33700000000000002</v>
          </cell>
          <cell r="H2683">
            <v>0.36</v>
          </cell>
          <cell r="I2683" t="str">
            <v>6          0</v>
          </cell>
          <cell r="J2683">
            <v>0</v>
          </cell>
          <cell r="K2683">
            <v>0</v>
          </cell>
          <cell r="L2683">
            <v>2004</v>
          </cell>
          <cell r="M2683">
            <v>1.4969355547211709</v>
          </cell>
          <cell r="N2683" t="str">
            <v>NG24</v>
          </cell>
          <cell r="O2683">
            <v>55</v>
          </cell>
          <cell r="P2683">
            <v>2</v>
          </cell>
        </row>
        <row r="2684">
          <cell r="A2684" t="str">
            <v>ON</v>
          </cell>
          <cell r="B2684">
            <v>2</v>
          </cell>
          <cell r="C2684">
            <v>4</v>
          </cell>
          <cell r="D2684" t="str">
            <v>C</v>
          </cell>
          <cell r="E2684">
            <v>3.8</v>
          </cell>
          <cell r="F2684">
            <v>38013</v>
          </cell>
          <cell r="G2684">
            <v>0.85399999999999998</v>
          </cell>
          <cell r="H2684">
            <v>0.79</v>
          </cell>
          <cell r="I2684" t="str">
            <v>9          0</v>
          </cell>
          <cell r="J2684">
            <v>0</v>
          </cell>
          <cell r="K2684">
            <v>0</v>
          </cell>
          <cell r="L2684">
            <v>2004</v>
          </cell>
          <cell r="M2684" t="str">
            <v>No Trade</v>
          </cell>
          <cell r="N2684" t="str">
            <v>NG24</v>
          </cell>
          <cell r="O2684">
            <v>55</v>
          </cell>
          <cell r="P2684">
            <v>1</v>
          </cell>
        </row>
        <row r="2685">
          <cell r="A2685" t="str">
            <v>ON</v>
          </cell>
          <cell r="B2685">
            <v>2</v>
          </cell>
          <cell r="C2685">
            <v>4</v>
          </cell>
          <cell r="D2685" t="str">
            <v>P</v>
          </cell>
          <cell r="E2685">
            <v>3.8</v>
          </cell>
          <cell r="F2685">
            <v>38013</v>
          </cell>
          <cell r="G2685">
            <v>0.35899999999999999</v>
          </cell>
          <cell r="H2685">
            <v>0.39</v>
          </cell>
          <cell r="I2685" t="str">
            <v>0          0</v>
          </cell>
          <cell r="J2685">
            <v>0</v>
          </cell>
          <cell r="K2685">
            <v>0</v>
          </cell>
          <cell r="L2685">
            <v>2004</v>
          </cell>
          <cell r="M2685">
            <v>1.5086400938273454</v>
          </cell>
          <cell r="N2685" t="str">
            <v>NG24</v>
          </cell>
          <cell r="O2685">
            <v>55</v>
          </cell>
          <cell r="P2685">
            <v>2</v>
          </cell>
        </row>
        <row r="2686">
          <cell r="A2686" t="str">
            <v>ON</v>
          </cell>
          <cell r="B2686">
            <v>2</v>
          </cell>
          <cell r="C2686">
            <v>4</v>
          </cell>
          <cell r="D2686" t="str">
            <v>C</v>
          </cell>
          <cell r="E2686">
            <v>4.1500000000000004</v>
          </cell>
          <cell r="F2686">
            <v>38013</v>
          </cell>
          <cell r="G2686">
            <v>0.68899999999999995</v>
          </cell>
          <cell r="H2686">
            <v>0.64</v>
          </cell>
          <cell r="I2686" t="str">
            <v>3          0</v>
          </cell>
          <cell r="J2686">
            <v>0</v>
          </cell>
          <cell r="K2686">
            <v>0</v>
          </cell>
          <cell r="L2686">
            <v>2004</v>
          </cell>
          <cell r="M2686" t="str">
            <v>No Trade</v>
          </cell>
          <cell r="N2686" t="str">
            <v>NG24</v>
          </cell>
          <cell r="O2686">
            <v>55</v>
          </cell>
          <cell r="P2686">
            <v>1</v>
          </cell>
        </row>
        <row r="2687">
          <cell r="A2687" t="str">
            <v>ON</v>
          </cell>
          <cell r="B2687">
            <v>2</v>
          </cell>
          <cell r="C2687">
            <v>4</v>
          </cell>
          <cell r="D2687" t="str">
            <v>P</v>
          </cell>
          <cell r="E2687">
            <v>4.1500000000000004</v>
          </cell>
          <cell r="F2687">
            <v>38013</v>
          </cell>
          <cell r="G2687">
            <v>0.53700000000000003</v>
          </cell>
          <cell r="H2687">
            <v>0.56999999999999995</v>
          </cell>
          <cell r="I2687" t="str">
            <v>6          0</v>
          </cell>
          <cell r="J2687">
            <v>0</v>
          </cell>
          <cell r="K2687">
            <v>0</v>
          </cell>
          <cell r="L2687">
            <v>2004</v>
          </cell>
          <cell r="M2687">
            <v>1.5907794309135415</v>
          </cell>
          <cell r="N2687" t="str">
            <v>NG24</v>
          </cell>
          <cell r="O2687">
            <v>55</v>
          </cell>
          <cell r="P2687">
            <v>2</v>
          </cell>
        </row>
        <row r="2688">
          <cell r="A2688" t="str">
            <v>ON</v>
          </cell>
          <cell r="B2688">
            <v>2</v>
          </cell>
          <cell r="C2688">
            <v>4</v>
          </cell>
          <cell r="D2688" t="str">
            <v>C</v>
          </cell>
          <cell r="E2688">
            <v>4.25</v>
          </cell>
          <cell r="F2688">
            <v>38013</v>
          </cell>
          <cell r="G2688">
            <v>0.64800000000000002</v>
          </cell>
          <cell r="H2688">
            <v>0.6</v>
          </cell>
          <cell r="I2688" t="str">
            <v>3          0</v>
          </cell>
          <cell r="J2688">
            <v>0</v>
          </cell>
          <cell r="K2688">
            <v>0</v>
          </cell>
          <cell r="L2688">
            <v>2004</v>
          </cell>
          <cell r="M2688" t="str">
            <v>No Trade</v>
          </cell>
          <cell r="N2688" t="str">
            <v>NG24</v>
          </cell>
          <cell r="O2688">
            <v>55</v>
          </cell>
          <cell r="P2688">
            <v>1</v>
          </cell>
        </row>
        <row r="2689">
          <cell r="A2689" t="str">
            <v>ON</v>
          </cell>
          <cell r="B2689">
            <v>2</v>
          </cell>
          <cell r="C2689">
            <v>4</v>
          </cell>
          <cell r="D2689" t="str">
            <v>C</v>
          </cell>
          <cell r="E2689">
            <v>4.75</v>
          </cell>
          <cell r="F2689">
            <v>38013</v>
          </cell>
          <cell r="G2689">
            <v>0.48</v>
          </cell>
          <cell r="H2689">
            <v>0.44</v>
          </cell>
          <cell r="I2689" t="str">
            <v>4          0</v>
          </cell>
          <cell r="J2689">
            <v>0</v>
          </cell>
          <cell r="K2689">
            <v>0</v>
          </cell>
          <cell r="L2689">
            <v>2004</v>
          </cell>
          <cell r="M2689" t="str">
            <v>No Trade</v>
          </cell>
          <cell r="N2689" t="str">
            <v>NG24</v>
          </cell>
          <cell r="O2689">
            <v>55</v>
          </cell>
          <cell r="P2689">
            <v>1</v>
          </cell>
        </row>
        <row r="2690">
          <cell r="A2690" t="str">
            <v>ON</v>
          </cell>
          <cell r="B2690">
            <v>2</v>
          </cell>
          <cell r="C2690">
            <v>4</v>
          </cell>
          <cell r="D2690" t="str">
            <v>C</v>
          </cell>
          <cell r="E2690">
            <v>6</v>
          </cell>
          <cell r="F2690">
            <v>38013</v>
          </cell>
          <cell r="G2690">
            <v>0.24</v>
          </cell>
          <cell r="H2690">
            <v>0.22</v>
          </cell>
          <cell r="I2690" t="str">
            <v>1          0</v>
          </cell>
          <cell r="J2690">
            <v>0</v>
          </cell>
          <cell r="K2690">
            <v>0</v>
          </cell>
          <cell r="L2690">
            <v>2004</v>
          </cell>
          <cell r="M2690" t="str">
            <v>No Trade</v>
          </cell>
          <cell r="N2690" t="str">
            <v>NG24</v>
          </cell>
          <cell r="O2690">
            <v>55</v>
          </cell>
          <cell r="P2690">
            <v>1</v>
          </cell>
        </row>
        <row r="2691">
          <cell r="A2691" t="str">
            <v>ON</v>
          </cell>
          <cell r="B2691">
            <v>3</v>
          </cell>
          <cell r="C2691">
            <v>4</v>
          </cell>
          <cell r="D2691" t="str">
            <v>P</v>
          </cell>
          <cell r="E2691">
            <v>2</v>
          </cell>
          <cell r="F2691">
            <v>38041</v>
          </cell>
          <cell r="G2691">
            <v>8.9999999999999993E-3</v>
          </cell>
          <cell r="H2691">
            <v>0.01</v>
          </cell>
          <cell r="I2691" t="str">
            <v>1          0</v>
          </cell>
          <cell r="J2691">
            <v>0</v>
          </cell>
          <cell r="K2691">
            <v>0</v>
          </cell>
          <cell r="L2691">
            <v>2004</v>
          </cell>
          <cell r="M2691">
            <v>1.1475310857827681</v>
          </cell>
          <cell r="N2691" t="str">
            <v>NG34</v>
          </cell>
          <cell r="O2691">
            <v>69.349999999999994</v>
          </cell>
          <cell r="P2691">
            <v>2</v>
          </cell>
        </row>
        <row r="2692">
          <cell r="A2692" t="str">
            <v>ON</v>
          </cell>
          <cell r="B2692">
            <v>3</v>
          </cell>
          <cell r="C2692">
            <v>4</v>
          </cell>
          <cell r="D2692" t="str">
            <v>P</v>
          </cell>
          <cell r="E2692">
            <v>2.4</v>
          </cell>
          <cell r="F2692">
            <v>38041</v>
          </cell>
          <cell r="G2692">
            <v>0</v>
          </cell>
          <cell r="H2692">
            <v>0</v>
          </cell>
          <cell r="I2692" t="str">
            <v>0          0</v>
          </cell>
          <cell r="J2692">
            <v>0</v>
          </cell>
          <cell r="K2692">
            <v>0</v>
          </cell>
          <cell r="L2692">
            <v>2004</v>
          </cell>
          <cell r="M2692" t="str">
            <v>No Trade</v>
          </cell>
          <cell r="N2692" t="str">
            <v/>
          </cell>
          <cell r="O2692" t="str">
            <v/>
          </cell>
          <cell r="P2692" t="str">
            <v/>
          </cell>
        </row>
        <row r="2693">
          <cell r="A2693" t="str">
            <v>ON</v>
          </cell>
          <cell r="B2693">
            <v>3</v>
          </cell>
          <cell r="C2693">
            <v>4</v>
          </cell>
          <cell r="D2693" t="str">
            <v>P</v>
          </cell>
          <cell r="E2693">
            <v>2.5</v>
          </cell>
          <cell r="F2693">
            <v>38041</v>
          </cell>
          <cell r="G2693">
            <v>4.4999999999999998E-2</v>
          </cell>
          <cell r="H2693">
            <v>0.05</v>
          </cell>
          <cell r="I2693" t="str">
            <v>0          0</v>
          </cell>
          <cell r="J2693">
            <v>0</v>
          </cell>
          <cell r="K2693">
            <v>0</v>
          </cell>
          <cell r="L2693">
            <v>2004</v>
          </cell>
          <cell r="M2693">
            <v>1.2789938912346188</v>
          </cell>
          <cell r="N2693" t="str">
            <v>NG34</v>
          </cell>
          <cell r="O2693">
            <v>69.349999999999994</v>
          </cell>
          <cell r="P2693">
            <v>2</v>
          </cell>
        </row>
        <row r="2694">
          <cell r="A2694" t="str">
            <v>ON</v>
          </cell>
          <cell r="B2694">
            <v>3</v>
          </cell>
          <cell r="C2694">
            <v>4</v>
          </cell>
          <cell r="D2694" t="str">
            <v>P</v>
          </cell>
          <cell r="E2694">
            <v>2.7</v>
          </cell>
          <cell r="F2694">
            <v>38041</v>
          </cell>
          <cell r="G2694">
            <v>0</v>
          </cell>
          <cell r="H2694">
            <v>0</v>
          </cell>
          <cell r="I2694" t="str">
            <v>0          0</v>
          </cell>
          <cell r="J2694">
            <v>0</v>
          </cell>
          <cell r="K2694">
            <v>0</v>
          </cell>
          <cell r="L2694">
            <v>2004</v>
          </cell>
          <cell r="M2694" t="str">
            <v>No Trade</v>
          </cell>
          <cell r="N2694" t="str">
            <v/>
          </cell>
          <cell r="O2694" t="str">
            <v/>
          </cell>
          <cell r="P2694" t="str">
            <v/>
          </cell>
        </row>
        <row r="2695">
          <cell r="A2695" t="str">
            <v>ON</v>
          </cell>
          <cell r="B2695">
            <v>3</v>
          </cell>
          <cell r="C2695">
            <v>4</v>
          </cell>
          <cell r="D2695" t="str">
            <v>P</v>
          </cell>
          <cell r="E2695">
            <v>2.75</v>
          </cell>
          <cell r="F2695">
            <v>38041</v>
          </cell>
          <cell r="G2695">
            <v>0</v>
          </cell>
          <cell r="H2695">
            <v>0</v>
          </cell>
          <cell r="I2695" t="str">
            <v>0          0</v>
          </cell>
          <cell r="J2695">
            <v>0</v>
          </cell>
          <cell r="K2695">
            <v>0</v>
          </cell>
          <cell r="L2695">
            <v>2004</v>
          </cell>
          <cell r="M2695" t="str">
            <v>No Trade</v>
          </cell>
          <cell r="N2695" t="str">
            <v/>
          </cell>
          <cell r="O2695" t="str">
            <v/>
          </cell>
          <cell r="P2695" t="str">
            <v/>
          </cell>
        </row>
        <row r="2696">
          <cell r="A2696" t="str">
            <v>ON</v>
          </cell>
          <cell r="B2696">
            <v>3</v>
          </cell>
          <cell r="C2696">
            <v>4</v>
          </cell>
          <cell r="D2696" t="str">
            <v>P</v>
          </cell>
          <cell r="E2696">
            <v>3</v>
          </cell>
          <cell r="F2696">
            <v>38041</v>
          </cell>
          <cell r="G2696">
            <v>0.13200000000000001</v>
          </cell>
          <cell r="H2696">
            <v>0.14000000000000001</v>
          </cell>
          <cell r="I2696" t="str">
            <v>5          0</v>
          </cell>
          <cell r="J2696">
            <v>0</v>
          </cell>
          <cell r="K2696">
            <v>0</v>
          </cell>
          <cell r="L2696">
            <v>2004</v>
          </cell>
          <cell r="M2696">
            <v>1.4012594223406185</v>
          </cell>
          <cell r="N2696" t="str">
            <v>NG34</v>
          </cell>
          <cell r="O2696">
            <v>69.349999999999994</v>
          </cell>
          <cell r="P2696">
            <v>2</v>
          </cell>
        </row>
        <row r="2697">
          <cell r="A2697" t="str">
            <v>ON</v>
          </cell>
          <cell r="B2697">
            <v>3</v>
          </cell>
          <cell r="C2697">
            <v>4</v>
          </cell>
          <cell r="D2697" t="str">
            <v>C</v>
          </cell>
          <cell r="E2697">
            <v>3.2</v>
          </cell>
          <cell r="F2697">
            <v>38041</v>
          </cell>
          <cell r="G2697">
            <v>0</v>
          </cell>
          <cell r="H2697">
            <v>0</v>
          </cell>
          <cell r="I2697" t="str">
            <v>0          0</v>
          </cell>
          <cell r="J2697">
            <v>0</v>
          </cell>
          <cell r="K2697">
            <v>0</v>
          </cell>
          <cell r="L2697">
            <v>2004</v>
          </cell>
          <cell r="M2697" t="str">
            <v>No Trade</v>
          </cell>
          <cell r="N2697" t="str">
            <v/>
          </cell>
          <cell r="O2697" t="str">
            <v/>
          </cell>
          <cell r="P2697" t="str">
            <v/>
          </cell>
        </row>
        <row r="2698">
          <cell r="A2698" t="str">
            <v>ON</v>
          </cell>
          <cell r="B2698">
            <v>3</v>
          </cell>
          <cell r="C2698">
            <v>4</v>
          </cell>
          <cell r="D2698" t="str">
            <v>P</v>
          </cell>
          <cell r="E2698">
            <v>3.2</v>
          </cell>
          <cell r="F2698">
            <v>38041</v>
          </cell>
          <cell r="G2698">
            <v>0</v>
          </cell>
          <cell r="H2698">
            <v>0</v>
          </cell>
          <cell r="I2698" t="str">
            <v>0          0</v>
          </cell>
          <cell r="J2698">
            <v>0</v>
          </cell>
          <cell r="K2698">
            <v>0</v>
          </cell>
          <cell r="L2698">
            <v>2004</v>
          </cell>
          <cell r="M2698" t="str">
            <v>No Trade</v>
          </cell>
          <cell r="N2698" t="str">
            <v/>
          </cell>
          <cell r="O2698" t="str">
            <v/>
          </cell>
          <cell r="P2698" t="str">
            <v/>
          </cell>
        </row>
        <row r="2699">
          <cell r="A2699" t="str">
            <v>ON</v>
          </cell>
          <cell r="B2699">
            <v>3</v>
          </cell>
          <cell r="C2699">
            <v>4</v>
          </cell>
          <cell r="D2699" t="str">
            <v>C</v>
          </cell>
          <cell r="E2699">
            <v>3.25</v>
          </cell>
          <cell r="F2699">
            <v>38041</v>
          </cell>
          <cell r="G2699">
            <v>0.89</v>
          </cell>
          <cell r="H2699">
            <v>0.89</v>
          </cell>
          <cell r="I2699" t="str">
            <v>0          0</v>
          </cell>
          <cell r="J2699">
            <v>0</v>
          </cell>
          <cell r="K2699">
            <v>0</v>
          </cell>
          <cell r="L2699">
            <v>2004</v>
          </cell>
          <cell r="M2699" t="str">
            <v>No Trade</v>
          </cell>
          <cell r="N2699" t="str">
            <v>NG34</v>
          </cell>
          <cell r="O2699">
            <v>69.349999999999994</v>
          </cell>
          <cell r="P2699">
            <v>1</v>
          </cell>
        </row>
        <row r="2700">
          <cell r="A2700" t="str">
            <v>ON</v>
          </cell>
          <cell r="B2700">
            <v>3</v>
          </cell>
          <cell r="C2700">
            <v>4</v>
          </cell>
          <cell r="D2700" t="str">
            <v>P</v>
          </cell>
          <cell r="E2700">
            <v>3.25</v>
          </cell>
          <cell r="F2700">
            <v>38041</v>
          </cell>
          <cell r="G2700">
            <v>0.20100000000000001</v>
          </cell>
          <cell r="H2700">
            <v>0.22</v>
          </cell>
          <cell r="I2700" t="str">
            <v>0          0</v>
          </cell>
          <cell r="J2700">
            <v>0</v>
          </cell>
          <cell r="K2700">
            <v>0</v>
          </cell>
          <cell r="L2700">
            <v>2004</v>
          </cell>
          <cell r="M2700">
            <v>1.4609644450372206</v>
          </cell>
          <cell r="N2700" t="str">
            <v>NG34</v>
          </cell>
          <cell r="O2700">
            <v>69.349999999999994</v>
          </cell>
          <cell r="P2700">
            <v>2</v>
          </cell>
        </row>
        <row r="2701">
          <cell r="A2701" t="str">
            <v>ON</v>
          </cell>
          <cell r="B2701">
            <v>3</v>
          </cell>
          <cell r="C2701">
            <v>4</v>
          </cell>
          <cell r="D2701" t="str">
            <v>C</v>
          </cell>
          <cell r="E2701">
            <v>3.3</v>
          </cell>
          <cell r="F2701">
            <v>38041</v>
          </cell>
          <cell r="G2701">
            <v>1.0089999999999999</v>
          </cell>
          <cell r="H2701">
            <v>0.95</v>
          </cell>
          <cell r="I2701" t="str">
            <v>6          0</v>
          </cell>
          <cell r="J2701">
            <v>0</v>
          </cell>
          <cell r="K2701">
            <v>0</v>
          </cell>
          <cell r="L2701">
            <v>2004</v>
          </cell>
          <cell r="M2701" t="str">
            <v>No Trade</v>
          </cell>
          <cell r="N2701" t="str">
            <v>NG34</v>
          </cell>
          <cell r="O2701">
            <v>69.349999999999994</v>
          </cell>
          <cell r="P2701">
            <v>1</v>
          </cell>
        </row>
        <row r="2702">
          <cell r="A2702" t="str">
            <v>ON</v>
          </cell>
          <cell r="B2702">
            <v>3</v>
          </cell>
          <cell r="C2702">
            <v>4</v>
          </cell>
          <cell r="D2702" t="str">
            <v>P</v>
          </cell>
          <cell r="E2702">
            <v>3.3</v>
          </cell>
          <cell r="F2702">
            <v>38041</v>
          </cell>
          <cell r="G2702">
            <v>0.217</v>
          </cell>
          <cell r="H2702">
            <v>0.23</v>
          </cell>
          <cell r="I2702" t="str">
            <v>7          0</v>
          </cell>
          <cell r="J2702">
            <v>0</v>
          </cell>
          <cell r="K2702">
            <v>0</v>
          </cell>
          <cell r="L2702">
            <v>2004</v>
          </cell>
          <cell r="M2702">
            <v>1.4727302814240377</v>
          </cell>
          <cell r="N2702" t="str">
            <v>NG34</v>
          </cell>
          <cell r="O2702">
            <v>69.349999999999994</v>
          </cell>
          <cell r="P2702">
            <v>2</v>
          </cell>
        </row>
        <row r="2703">
          <cell r="A2703" t="str">
            <v>ON</v>
          </cell>
          <cell r="B2703">
            <v>3</v>
          </cell>
          <cell r="C2703">
            <v>4</v>
          </cell>
          <cell r="D2703" t="str">
            <v>P</v>
          </cell>
          <cell r="E2703">
            <v>3.5</v>
          </cell>
          <cell r="F2703">
            <v>38041</v>
          </cell>
          <cell r="G2703">
            <v>0.28899999999999998</v>
          </cell>
          <cell r="H2703">
            <v>0.31</v>
          </cell>
          <cell r="I2703" t="str">
            <v>2          0</v>
          </cell>
          <cell r="J2703">
            <v>0</v>
          </cell>
          <cell r="K2703">
            <v>0</v>
          </cell>
          <cell r="L2703">
            <v>2004</v>
          </cell>
          <cell r="M2703">
            <v>1.5197317697918422</v>
          </cell>
          <cell r="N2703" t="str">
            <v>NG34</v>
          </cell>
          <cell r="O2703">
            <v>69.349999999999994</v>
          </cell>
          <cell r="P2703">
            <v>2</v>
          </cell>
        </row>
        <row r="2704">
          <cell r="A2704" t="str">
            <v>ON</v>
          </cell>
          <cell r="B2704">
            <v>3</v>
          </cell>
          <cell r="C2704">
            <v>4</v>
          </cell>
          <cell r="D2704" t="str">
            <v>P</v>
          </cell>
          <cell r="E2704">
            <v>3.65</v>
          </cell>
          <cell r="F2704">
            <v>38041</v>
          </cell>
          <cell r="G2704">
            <v>0.35199999999999998</v>
          </cell>
          <cell r="H2704">
            <v>0.38</v>
          </cell>
          <cell r="I2704" t="str">
            <v>0          0</v>
          </cell>
          <cell r="J2704">
            <v>0</v>
          </cell>
          <cell r="K2704">
            <v>0</v>
          </cell>
          <cell r="L2704">
            <v>2004</v>
          </cell>
          <cell r="M2704">
            <v>1.555272281519793</v>
          </cell>
          <cell r="N2704" t="str">
            <v>NG34</v>
          </cell>
          <cell r="O2704">
            <v>69.349999999999994</v>
          </cell>
          <cell r="P2704">
            <v>2</v>
          </cell>
        </row>
        <row r="2705">
          <cell r="A2705" t="str">
            <v>ON</v>
          </cell>
          <cell r="B2705">
            <v>3</v>
          </cell>
          <cell r="C2705">
            <v>4</v>
          </cell>
          <cell r="D2705" t="str">
            <v>C</v>
          </cell>
          <cell r="E2705">
            <v>3.7</v>
          </cell>
          <cell r="F2705">
            <v>38041</v>
          </cell>
          <cell r="G2705">
            <v>0.69499999999999995</v>
          </cell>
          <cell r="H2705">
            <v>0.69</v>
          </cell>
          <cell r="I2705" t="str">
            <v>5          0</v>
          </cell>
          <cell r="J2705">
            <v>0</v>
          </cell>
          <cell r="K2705">
            <v>0</v>
          </cell>
          <cell r="L2705">
            <v>2004</v>
          </cell>
          <cell r="M2705" t="str">
            <v>No Trade</v>
          </cell>
          <cell r="N2705" t="str">
            <v>NG34</v>
          </cell>
          <cell r="O2705">
            <v>69.349999999999994</v>
          </cell>
          <cell r="P2705">
            <v>1</v>
          </cell>
        </row>
        <row r="2706">
          <cell r="A2706" t="str">
            <v>ON</v>
          </cell>
          <cell r="B2706">
            <v>3</v>
          </cell>
          <cell r="C2706">
            <v>4</v>
          </cell>
          <cell r="D2706" t="str">
            <v>P</v>
          </cell>
          <cell r="E2706">
            <v>3.7</v>
          </cell>
          <cell r="F2706">
            <v>38041</v>
          </cell>
          <cell r="G2706">
            <v>0.375</v>
          </cell>
          <cell r="H2706">
            <v>0.4</v>
          </cell>
          <cell r="I2706" t="str">
            <v>5          0</v>
          </cell>
          <cell r="J2706">
            <v>0</v>
          </cell>
          <cell r="K2706">
            <v>0</v>
          </cell>
          <cell r="L2706">
            <v>2004</v>
          </cell>
          <cell r="M2706">
            <v>1.5673822734039247</v>
          </cell>
          <cell r="N2706" t="str">
            <v>NG34</v>
          </cell>
          <cell r="O2706">
            <v>69.349999999999994</v>
          </cell>
          <cell r="P2706">
            <v>2</v>
          </cell>
        </row>
        <row r="2707">
          <cell r="A2707" t="str">
            <v>ON</v>
          </cell>
          <cell r="B2707">
            <v>3</v>
          </cell>
          <cell r="C2707">
            <v>4</v>
          </cell>
          <cell r="D2707" t="str">
            <v>P</v>
          </cell>
          <cell r="E2707">
            <v>3.75</v>
          </cell>
          <cell r="F2707">
            <v>38041</v>
          </cell>
          <cell r="G2707">
            <v>0.4</v>
          </cell>
          <cell r="H2707">
            <v>0.43</v>
          </cell>
          <cell r="I2707" t="str">
            <v>0          0</v>
          </cell>
          <cell r="J2707">
            <v>0</v>
          </cell>
          <cell r="K2707">
            <v>0</v>
          </cell>
          <cell r="L2707">
            <v>2004</v>
          </cell>
          <cell r="M2707">
            <v>1.5804522540132073</v>
          </cell>
          <cell r="N2707" t="str">
            <v>NG34</v>
          </cell>
          <cell r="O2707">
            <v>69.349999999999994</v>
          </cell>
          <cell r="P2707">
            <v>2</v>
          </cell>
        </row>
        <row r="2708">
          <cell r="A2708" t="str">
            <v>ON</v>
          </cell>
          <cell r="B2708">
            <v>3</v>
          </cell>
          <cell r="C2708">
            <v>4</v>
          </cell>
          <cell r="D2708" t="str">
            <v>C</v>
          </cell>
          <cell r="E2708">
            <v>3.8</v>
          </cell>
          <cell r="F2708">
            <v>38041</v>
          </cell>
          <cell r="G2708">
            <v>0.74099999999999999</v>
          </cell>
          <cell r="H2708">
            <v>0.68</v>
          </cell>
          <cell r="I2708" t="str">
            <v>6          0</v>
          </cell>
          <cell r="J2708">
            <v>0</v>
          </cell>
          <cell r="K2708">
            <v>0</v>
          </cell>
          <cell r="L2708">
            <v>2004</v>
          </cell>
          <cell r="M2708" t="str">
            <v>No Trade</v>
          </cell>
          <cell r="N2708" t="str">
            <v>NG34</v>
          </cell>
          <cell r="O2708">
            <v>69.349999999999994</v>
          </cell>
          <cell r="P2708">
            <v>1</v>
          </cell>
        </row>
        <row r="2709">
          <cell r="A2709" t="str">
            <v>ON</v>
          </cell>
          <cell r="B2709">
            <v>3</v>
          </cell>
          <cell r="C2709">
            <v>4</v>
          </cell>
          <cell r="D2709" t="str">
            <v>P</v>
          </cell>
          <cell r="E2709">
            <v>3.8</v>
          </cell>
          <cell r="F2709">
            <v>38041</v>
          </cell>
          <cell r="G2709">
            <v>0.42499999999999999</v>
          </cell>
          <cell r="H2709">
            <v>0.45</v>
          </cell>
          <cell r="I2709" t="str">
            <v>7          0</v>
          </cell>
          <cell r="J2709">
            <v>0</v>
          </cell>
          <cell r="K2709">
            <v>0</v>
          </cell>
          <cell r="L2709">
            <v>2004</v>
          </cell>
          <cell r="M2709">
            <v>1.5927236341537936</v>
          </cell>
          <cell r="N2709" t="str">
            <v>NG34</v>
          </cell>
          <cell r="O2709">
            <v>69.349999999999994</v>
          </cell>
          <cell r="P2709">
            <v>2</v>
          </cell>
        </row>
        <row r="2710">
          <cell r="A2710" t="str">
            <v>ON</v>
          </cell>
          <cell r="B2710">
            <v>3</v>
          </cell>
          <cell r="C2710">
            <v>4</v>
          </cell>
          <cell r="D2710" t="str">
            <v>C</v>
          </cell>
          <cell r="E2710">
            <v>3.85</v>
          </cell>
          <cell r="F2710">
            <v>38041</v>
          </cell>
          <cell r="G2710">
            <v>0.71899999999999997</v>
          </cell>
          <cell r="H2710">
            <v>0.66</v>
          </cell>
          <cell r="I2710" t="str">
            <v>4          0</v>
          </cell>
          <cell r="J2710">
            <v>0</v>
          </cell>
          <cell r="K2710">
            <v>0</v>
          </cell>
          <cell r="L2710">
            <v>2004</v>
          </cell>
          <cell r="M2710" t="str">
            <v>No Trade</v>
          </cell>
          <cell r="N2710" t="str">
            <v>NG34</v>
          </cell>
          <cell r="O2710">
            <v>69.349999999999994</v>
          </cell>
          <cell r="P2710">
            <v>1</v>
          </cell>
        </row>
        <row r="2711">
          <cell r="A2711" t="str">
            <v>ON</v>
          </cell>
          <cell r="B2711">
            <v>3</v>
          </cell>
          <cell r="C2711">
            <v>4</v>
          </cell>
          <cell r="D2711" t="str">
            <v>P</v>
          </cell>
          <cell r="E2711">
            <v>3.85</v>
          </cell>
          <cell r="F2711">
            <v>38041</v>
          </cell>
          <cell r="G2711">
            <v>0.45</v>
          </cell>
          <cell r="H2711">
            <v>0.48</v>
          </cell>
          <cell r="I2711" t="str">
            <v>3          0</v>
          </cell>
          <cell r="J2711">
            <v>0</v>
          </cell>
          <cell r="K2711">
            <v>0</v>
          </cell>
          <cell r="L2711">
            <v>2004</v>
          </cell>
          <cell r="M2711">
            <v>1.6042744727905696</v>
          </cell>
          <cell r="N2711" t="str">
            <v>NG34</v>
          </cell>
          <cell r="O2711">
            <v>69.349999999999994</v>
          </cell>
          <cell r="P2711">
            <v>2</v>
          </cell>
        </row>
        <row r="2712">
          <cell r="A2712" t="str">
            <v>ON</v>
          </cell>
          <cell r="B2712">
            <v>3</v>
          </cell>
          <cell r="C2712">
            <v>4</v>
          </cell>
          <cell r="D2712" t="str">
            <v>C</v>
          </cell>
          <cell r="E2712">
            <v>3.95</v>
          </cell>
          <cell r="F2712">
            <v>38041</v>
          </cell>
          <cell r="G2712">
            <v>0.67400000000000004</v>
          </cell>
          <cell r="H2712">
            <v>0.62</v>
          </cell>
          <cell r="I2712" t="str">
            <v>2          0</v>
          </cell>
          <cell r="J2712">
            <v>0</v>
          </cell>
          <cell r="K2712">
            <v>0</v>
          </cell>
          <cell r="L2712">
            <v>2004</v>
          </cell>
          <cell r="M2712" t="str">
            <v>No Trade</v>
          </cell>
          <cell r="N2712" t="str">
            <v>NG34</v>
          </cell>
          <cell r="O2712">
            <v>69.349999999999994</v>
          </cell>
          <cell r="P2712">
            <v>1</v>
          </cell>
        </row>
        <row r="2713">
          <cell r="A2713" t="str">
            <v>ON</v>
          </cell>
          <cell r="B2713">
            <v>3</v>
          </cell>
          <cell r="C2713">
            <v>4</v>
          </cell>
          <cell r="D2713" t="str">
            <v>P</v>
          </cell>
          <cell r="E2713">
            <v>3.95</v>
          </cell>
          <cell r="F2713">
            <v>38041</v>
          </cell>
          <cell r="G2713">
            <v>0.504</v>
          </cell>
          <cell r="H2713">
            <v>0.53</v>
          </cell>
          <cell r="I2713" t="str">
            <v>9          0</v>
          </cell>
          <cell r="J2713">
            <v>0</v>
          </cell>
          <cell r="K2713">
            <v>0</v>
          </cell>
          <cell r="L2713">
            <v>2004</v>
          </cell>
          <cell r="M2713">
            <v>1.6284843426164046</v>
          </cell>
          <cell r="N2713" t="str">
            <v>NG34</v>
          </cell>
          <cell r="O2713">
            <v>69.349999999999994</v>
          </cell>
          <cell r="P2713">
            <v>2</v>
          </cell>
        </row>
        <row r="2714">
          <cell r="A2714" t="str">
            <v>ON</v>
          </cell>
          <cell r="B2714">
            <v>3</v>
          </cell>
          <cell r="C2714">
            <v>4</v>
          </cell>
          <cell r="D2714" t="str">
            <v>C</v>
          </cell>
          <cell r="E2714">
            <v>4</v>
          </cell>
          <cell r="F2714">
            <v>38041</v>
          </cell>
          <cell r="G2714">
            <v>0.65200000000000002</v>
          </cell>
          <cell r="H2714">
            <v>0.6</v>
          </cell>
          <cell r="I2714" t="str">
            <v>3          0</v>
          </cell>
          <cell r="J2714">
            <v>0</v>
          </cell>
          <cell r="K2714">
            <v>0</v>
          </cell>
          <cell r="L2714">
            <v>2004</v>
          </cell>
          <cell r="M2714" t="str">
            <v>No Trade</v>
          </cell>
          <cell r="N2714" t="str">
            <v>NG34</v>
          </cell>
          <cell r="O2714">
            <v>69.349999999999994</v>
          </cell>
          <cell r="P2714">
            <v>1</v>
          </cell>
        </row>
        <row r="2715">
          <cell r="A2715" t="str">
            <v>ON</v>
          </cell>
          <cell r="B2715">
            <v>3</v>
          </cell>
          <cell r="C2715">
            <v>4</v>
          </cell>
          <cell r="D2715" t="str">
            <v>P</v>
          </cell>
          <cell r="E2715">
            <v>4</v>
          </cell>
          <cell r="F2715">
            <v>38041</v>
          </cell>
          <cell r="G2715">
            <v>0.53200000000000003</v>
          </cell>
          <cell r="H2715">
            <v>0.56000000000000005</v>
          </cell>
          <cell r="I2715" t="str">
            <v>9          0</v>
          </cell>
          <cell r="J2715">
            <v>0</v>
          </cell>
          <cell r="K2715">
            <v>0</v>
          </cell>
          <cell r="L2715">
            <v>2004</v>
          </cell>
          <cell r="M2715">
            <v>1.6403473199822165</v>
          </cell>
          <cell r="N2715" t="str">
            <v>NG34</v>
          </cell>
          <cell r="O2715">
            <v>69.349999999999994</v>
          </cell>
          <cell r="P2715">
            <v>2</v>
          </cell>
        </row>
        <row r="2716">
          <cell r="A2716" t="str">
            <v>ON</v>
          </cell>
          <cell r="B2716">
            <v>3</v>
          </cell>
          <cell r="C2716">
            <v>4</v>
          </cell>
          <cell r="D2716" t="str">
            <v>C</v>
          </cell>
          <cell r="E2716">
            <v>4.05</v>
          </cell>
          <cell r="F2716">
            <v>38041</v>
          </cell>
          <cell r="G2716">
            <v>0.63100000000000001</v>
          </cell>
          <cell r="H2716">
            <v>0.57999999999999996</v>
          </cell>
          <cell r="I2716" t="str">
            <v>3          0</v>
          </cell>
          <cell r="J2716">
            <v>0</v>
          </cell>
          <cell r="K2716">
            <v>0</v>
          </cell>
          <cell r="L2716">
            <v>2004</v>
          </cell>
          <cell r="M2716" t="str">
            <v>No Trade</v>
          </cell>
          <cell r="N2716" t="str">
            <v>NG34</v>
          </cell>
          <cell r="O2716">
            <v>69.349999999999994</v>
          </cell>
          <cell r="P2716">
            <v>1</v>
          </cell>
        </row>
        <row r="2717">
          <cell r="A2717" t="str">
            <v>ON</v>
          </cell>
          <cell r="B2717">
            <v>3</v>
          </cell>
          <cell r="C2717">
            <v>4</v>
          </cell>
          <cell r="D2717" t="str">
            <v>P</v>
          </cell>
          <cell r="E2717">
            <v>4.05</v>
          </cell>
          <cell r="F2717">
            <v>38041</v>
          </cell>
          <cell r="G2717">
            <v>0.56100000000000005</v>
          </cell>
          <cell r="H2717">
            <v>0.59</v>
          </cell>
          <cell r="I2717" t="str">
            <v>9          0</v>
          </cell>
          <cell r="J2717">
            <v>0</v>
          </cell>
          <cell r="K2717">
            <v>0</v>
          </cell>
          <cell r="L2717">
            <v>2004</v>
          </cell>
          <cell r="M2717">
            <v>1.6523047034590392</v>
          </cell>
          <cell r="N2717" t="str">
            <v>NG34</v>
          </cell>
          <cell r="O2717">
            <v>69.349999999999994</v>
          </cell>
          <cell r="P2717">
            <v>2</v>
          </cell>
        </row>
        <row r="2718">
          <cell r="A2718" t="str">
            <v>ON</v>
          </cell>
          <cell r="B2718">
            <v>3</v>
          </cell>
          <cell r="C2718">
            <v>4</v>
          </cell>
          <cell r="D2718" t="str">
            <v>C</v>
          </cell>
          <cell r="E2718">
            <v>4.25</v>
          </cell>
          <cell r="F2718">
            <v>38041</v>
          </cell>
          <cell r="G2718">
            <v>0.55400000000000005</v>
          </cell>
          <cell r="H2718">
            <v>0.51</v>
          </cell>
          <cell r="I2718" t="str">
            <v>2          0</v>
          </cell>
          <cell r="J2718">
            <v>0</v>
          </cell>
          <cell r="K2718">
            <v>0</v>
          </cell>
          <cell r="L2718">
            <v>2004</v>
          </cell>
          <cell r="M2718" t="str">
            <v>No Trade</v>
          </cell>
          <cell r="N2718" t="str">
            <v>NG34</v>
          </cell>
          <cell r="O2718">
            <v>69.349999999999994</v>
          </cell>
          <cell r="P2718">
            <v>1</v>
          </cell>
        </row>
        <row r="2719">
          <cell r="A2719" t="str">
            <v>ON</v>
          </cell>
          <cell r="B2719">
            <v>3</v>
          </cell>
          <cell r="C2719">
            <v>4</v>
          </cell>
          <cell r="D2719" t="str">
            <v>C</v>
          </cell>
          <cell r="E2719">
            <v>4.45</v>
          </cell>
          <cell r="F2719">
            <v>38041</v>
          </cell>
          <cell r="G2719">
            <v>0</v>
          </cell>
          <cell r="H2719">
            <v>0</v>
          </cell>
          <cell r="I2719" t="str">
            <v>0          0</v>
          </cell>
          <cell r="J2719">
            <v>0</v>
          </cell>
          <cell r="K2719">
            <v>0</v>
          </cell>
          <cell r="L2719">
            <v>2004</v>
          </cell>
          <cell r="M2719" t="str">
            <v>No Trade</v>
          </cell>
          <cell r="N2719" t="str">
            <v/>
          </cell>
          <cell r="O2719" t="str">
            <v/>
          </cell>
          <cell r="P2719" t="str">
            <v/>
          </cell>
        </row>
        <row r="2720">
          <cell r="A2720" t="str">
            <v>ON</v>
          </cell>
          <cell r="B2720">
            <v>3</v>
          </cell>
          <cell r="C2720">
            <v>4</v>
          </cell>
          <cell r="D2720" t="str">
            <v>C</v>
          </cell>
          <cell r="E2720">
            <v>4.75</v>
          </cell>
          <cell r="F2720">
            <v>38041</v>
          </cell>
          <cell r="G2720">
            <v>0.40699999999999997</v>
          </cell>
          <cell r="H2720">
            <v>0.37</v>
          </cell>
          <cell r="I2720" t="str">
            <v>4          0</v>
          </cell>
          <cell r="J2720">
            <v>0</v>
          </cell>
          <cell r="K2720">
            <v>0</v>
          </cell>
          <cell r="L2720">
            <v>2004</v>
          </cell>
          <cell r="M2720" t="str">
            <v>No Trade</v>
          </cell>
          <cell r="N2720" t="str">
            <v>NG34</v>
          </cell>
          <cell r="O2720">
            <v>69.349999999999994</v>
          </cell>
          <cell r="P2720">
            <v>1</v>
          </cell>
        </row>
        <row r="2721">
          <cell r="A2721" t="str">
            <v>ON</v>
          </cell>
          <cell r="B2721">
            <v>3</v>
          </cell>
          <cell r="C2721">
            <v>4</v>
          </cell>
          <cell r="D2721" t="str">
            <v>C</v>
          </cell>
          <cell r="E2721">
            <v>6</v>
          </cell>
          <cell r="F2721">
            <v>38041</v>
          </cell>
          <cell r="G2721">
            <v>0.19900000000000001</v>
          </cell>
          <cell r="H2721">
            <v>0.18</v>
          </cell>
          <cell r="I2721" t="str">
            <v>1          0</v>
          </cell>
          <cell r="J2721">
            <v>0</v>
          </cell>
          <cell r="K2721">
            <v>0</v>
          </cell>
          <cell r="L2721">
            <v>2004</v>
          </cell>
          <cell r="M2721" t="str">
            <v>No Trade</v>
          </cell>
          <cell r="N2721" t="str">
            <v>NG34</v>
          </cell>
          <cell r="O2721">
            <v>69.349999999999994</v>
          </cell>
          <cell r="P2721">
            <v>1</v>
          </cell>
        </row>
        <row r="2722">
          <cell r="A2722" t="str">
            <v>ON</v>
          </cell>
          <cell r="B2722">
            <v>4</v>
          </cell>
          <cell r="C2722">
            <v>4</v>
          </cell>
          <cell r="D2722" t="str">
            <v>P</v>
          </cell>
          <cell r="E2722">
            <v>2</v>
          </cell>
          <cell r="F2722">
            <v>38072</v>
          </cell>
          <cell r="G2722">
            <v>0</v>
          </cell>
          <cell r="H2722">
            <v>0</v>
          </cell>
          <cell r="I2722" t="str">
            <v>0          0</v>
          </cell>
          <cell r="J2722">
            <v>0</v>
          </cell>
          <cell r="K2722">
            <v>0</v>
          </cell>
          <cell r="L2722">
            <v>2004</v>
          </cell>
          <cell r="M2722" t="str">
            <v>No Trade</v>
          </cell>
          <cell r="N2722" t="str">
            <v/>
          </cell>
          <cell r="O2722" t="str">
            <v/>
          </cell>
          <cell r="P2722" t="str">
            <v/>
          </cell>
        </row>
        <row r="2723">
          <cell r="A2723" t="str">
            <v>ON</v>
          </cell>
          <cell r="B2723">
            <v>4</v>
          </cell>
          <cell r="C2723">
            <v>4</v>
          </cell>
          <cell r="D2723" t="str">
            <v>P</v>
          </cell>
          <cell r="E2723">
            <v>3</v>
          </cell>
          <cell r="F2723">
            <v>38072</v>
          </cell>
          <cell r="G2723">
            <v>0.128</v>
          </cell>
          <cell r="H2723">
            <v>0.14000000000000001</v>
          </cell>
          <cell r="I2723" t="str">
            <v>2          0</v>
          </cell>
          <cell r="J2723">
            <v>0</v>
          </cell>
          <cell r="K2723">
            <v>0</v>
          </cell>
          <cell r="L2723">
            <v>2004</v>
          </cell>
          <cell r="M2723">
            <v>1.3466226605217171</v>
          </cell>
          <cell r="N2723" t="str">
            <v>NG44</v>
          </cell>
          <cell r="O2723">
            <v>69.349999999999994</v>
          </cell>
          <cell r="P2723">
            <v>2</v>
          </cell>
        </row>
        <row r="2724">
          <cell r="A2724" t="str">
            <v>ON</v>
          </cell>
          <cell r="B2724">
            <v>4</v>
          </cell>
          <cell r="C2724">
            <v>4</v>
          </cell>
          <cell r="D2724" t="str">
            <v>C</v>
          </cell>
          <cell r="E2724">
            <v>3.6</v>
          </cell>
          <cell r="F2724">
            <v>38072</v>
          </cell>
          <cell r="G2724">
            <v>0.61599999999999999</v>
          </cell>
          <cell r="H2724">
            <v>0.56999999999999995</v>
          </cell>
          <cell r="I2724" t="str">
            <v>1          0</v>
          </cell>
          <cell r="J2724">
            <v>0</v>
          </cell>
          <cell r="K2724">
            <v>0</v>
          </cell>
          <cell r="L2724">
            <v>2004</v>
          </cell>
          <cell r="M2724" t="str">
            <v>No Trade</v>
          </cell>
          <cell r="N2724" t="str">
            <v>NG44</v>
          </cell>
          <cell r="O2724">
            <v>69.349999999999994</v>
          </cell>
          <cell r="P2724">
            <v>1</v>
          </cell>
        </row>
        <row r="2725">
          <cell r="A2725" t="str">
            <v>ON</v>
          </cell>
          <cell r="B2725">
            <v>4</v>
          </cell>
          <cell r="C2725">
            <v>4</v>
          </cell>
          <cell r="D2725" t="str">
            <v>P</v>
          </cell>
          <cell r="E2725">
            <v>3.6</v>
          </cell>
          <cell r="F2725">
            <v>38072</v>
          </cell>
          <cell r="G2725">
            <v>0.35199999999999998</v>
          </cell>
          <cell r="H2725">
            <v>0.38</v>
          </cell>
          <cell r="I2725" t="str">
            <v>1          0</v>
          </cell>
          <cell r="J2725">
            <v>0</v>
          </cell>
          <cell r="K2725">
            <v>0</v>
          </cell>
          <cell r="L2725">
            <v>2004</v>
          </cell>
          <cell r="M2725">
            <v>1.5106950139680979</v>
          </cell>
          <cell r="N2725" t="str">
            <v>NG44</v>
          </cell>
          <cell r="O2725">
            <v>69.349999999999994</v>
          </cell>
          <cell r="P2725">
            <v>2</v>
          </cell>
        </row>
        <row r="2726">
          <cell r="A2726" t="str">
            <v>ON</v>
          </cell>
          <cell r="B2726">
            <v>4</v>
          </cell>
          <cell r="C2726">
            <v>4</v>
          </cell>
          <cell r="D2726" t="str">
            <v>C</v>
          </cell>
          <cell r="E2726">
            <v>3.65</v>
          </cell>
          <cell r="F2726">
            <v>38072</v>
          </cell>
          <cell r="G2726">
            <v>0.55500000000000005</v>
          </cell>
          <cell r="H2726">
            <v>0.55000000000000004</v>
          </cell>
          <cell r="I2726" t="str">
            <v>5          0</v>
          </cell>
          <cell r="J2726">
            <v>0</v>
          </cell>
          <cell r="K2726">
            <v>0</v>
          </cell>
          <cell r="L2726">
            <v>2004</v>
          </cell>
          <cell r="M2726" t="str">
            <v>No Trade</v>
          </cell>
          <cell r="N2726" t="str">
            <v>NG44</v>
          </cell>
          <cell r="O2726">
            <v>69.349999999999994</v>
          </cell>
          <cell r="P2726">
            <v>1</v>
          </cell>
        </row>
        <row r="2727">
          <cell r="A2727" t="str">
            <v>ON</v>
          </cell>
          <cell r="B2727">
            <v>4</v>
          </cell>
          <cell r="C2727">
            <v>4</v>
          </cell>
          <cell r="D2727" t="str">
            <v>P</v>
          </cell>
          <cell r="E2727">
            <v>3.65</v>
          </cell>
          <cell r="F2727">
            <v>38072</v>
          </cell>
          <cell r="G2727">
            <v>0.377</v>
          </cell>
          <cell r="H2727">
            <v>0.4</v>
          </cell>
          <cell r="I2727" t="str">
            <v>7          0</v>
          </cell>
          <cell r="J2727">
            <v>0</v>
          </cell>
          <cell r="K2727">
            <v>0</v>
          </cell>
          <cell r="L2727">
            <v>2004</v>
          </cell>
          <cell r="M2727">
            <v>1.5241450700494048</v>
          </cell>
          <cell r="N2727" t="str">
            <v>NG44</v>
          </cell>
          <cell r="O2727">
            <v>69.349999999999994</v>
          </cell>
          <cell r="P2727">
            <v>2</v>
          </cell>
        </row>
        <row r="2728">
          <cell r="A2728" t="str">
            <v>ON</v>
          </cell>
          <cell r="B2728">
            <v>4</v>
          </cell>
          <cell r="C2728">
            <v>4</v>
          </cell>
          <cell r="D2728" t="str">
            <v>C</v>
          </cell>
          <cell r="E2728">
            <v>3.7</v>
          </cell>
          <cell r="F2728">
            <v>38072</v>
          </cell>
          <cell r="G2728">
            <v>0.56999999999999995</v>
          </cell>
          <cell r="H2728">
            <v>0.52</v>
          </cell>
          <cell r="I2728" t="str">
            <v>7          0</v>
          </cell>
          <cell r="J2728">
            <v>0</v>
          </cell>
          <cell r="K2728">
            <v>0</v>
          </cell>
          <cell r="L2728">
            <v>2004</v>
          </cell>
          <cell r="M2728" t="str">
            <v>No Trade</v>
          </cell>
          <cell r="N2728" t="str">
            <v>NG44</v>
          </cell>
          <cell r="O2728">
            <v>69.349999999999994</v>
          </cell>
          <cell r="P2728">
            <v>1</v>
          </cell>
        </row>
        <row r="2729">
          <cell r="A2729" t="str">
            <v>ON</v>
          </cell>
          <cell r="B2729">
            <v>4</v>
          </cell>
          <cell r="C2729">
            <v>4</v>
          </cell>
          <cell r="D2729" t="str">
            <v>P</v>
          </cell>
          <cell r="E2729">
            <v>3.7</v>
          </cell>
          <cell r="F2729">
            <v>38072</v>
          </cell>
          <cell r="G2729">
            <v>0.40300000000000002</v>
          </cell>
          <cell r="H2729">
            <v>0.43</v>
          </cell>
          <cell r="I2729" t="str">
            <v>5          0</v>
          </cell>
          <cell r="J2729">
            <v>0</v>
          </cell>
          <cell r="K2729">
            <v>0</v>
          </cell>
          <cell r="L2729">
            <v>2004</v>
          </cell>
          <cell r="M2729">
            <v>1.5375688540729133</v>
          </cell>
          <cell r="N2729" t="str">
            <v>NG44</v>
          </cell>
          <cell r="O2729">
            <v>69.349999999999994</v>
          </cell>
          <cell r="P2729">
            <v>2</v>
          </cell>
        </row>
        <row r="2730">
          <cell r="A2730" t="str">
            <v>ON</v>
          </cell>
          <cell r="B2730">
            <v>4</v>
          </cell>
          <cell r="C2730">
            <v>4</v>
          </cell>
          <cell r="D2730" t="str">
            <v>C</v>
          </cell>
          <cell r="E2730">
            <v>3.75</v>
          </cell>
          <cell r="F2730">
            <v>38072</v>
          </cell>
          <cell r="G2730">
            <v>0.55000000000000004</v>
          </cell>
          <cell r="H2730">
            <v>0.5</v>
          </cell>
          <cell r="I2730" t="str">
            <v>7          0</v>
          </cell>
          <cell r="J2730">
            <v>0</v>
          </cell>
          <cell r="K2730">
            <v>0</v>
          </cell>
          <cell r="L2730">
            <v>2004</v>
          </cell>
          <cell r="M2730" t="str">
            <v>No Trade</v>
          </cell>
          <cell r="N2730" t="str">
            <v>NG44</v>
          </cell>
          <cell r="O2730">
            <v>69.349999999999994</v>
          </cell>
          <cell r="P2730">
            <v>1</v>
          </cell>
        </row>
        <row r="2731">
          <cell r="A2731" t="str">
            <v>ON</v>
          </cell>
          <cell r="B2731">
            <v>4</v>
          </cell>
          <cell r="C2731">
            <v>4</v>
          </cell>
          <cell r="D2731" t="str">
            <v>P</v>
          </cell>
          <cell r="E2731">
            <v>3.75</v>
          </cell>
          <cell r="F2731">
            <v>38072</v>
          </cell>
          <cell r="G2731">
            <v>0.43</v>
          </cell>
          <cell r="H2731">
            <v>0.46</v>
          </cell>
          <cell r="I2731" t="str">
            <v>3          0</v>
          </cell>
          <cell r="J2731">
            <v>0</v>
          </cell>
          <cell r="K2731">
            <v>0</v>
          </cell>
          <cell r="L2731">
            <v>2004</v>
          </cell>
          <cell r="M2731">
            <v>1.550967019961724</v>
          </cell>
          <cell r="N2731" t="str">
            <v>NG44</v>
          </cell>
          <cell r="O2731">
            <v>69.349999999999994</v>
          </cell>
          <cell r="P2731">
            <v>2</v>
          </cell>
        </row>
        <row r="2732">
          <cell r="A2732" t="str">
            <v>ON</v>
          </cell>
          <cell r="B2732">
            <v>4</v>
          </cell>
          <cell r="C2732">
            <v>4</v>
          </cell>
          <cell r="D2732" t="str">
            <v>C</v>
          </cell>
          <cell r="E2732">
            <v>4</v>
          </cell>
          <cell r="F2732">
            <v>38072</v>
          </cell>
          <cell r="G2732">
            <v>0.44900000000000001</v>
          </cell>
          <cell r="H2732">
            <v>0.41</v>
          </cell>
          <cell r="I2732" t="str">
            <v>3          0</v>
          </cell>
          <cell r="J2732">
            <v>0</v>
          </cell>
          <cell r="K2732">
            <v>0</v>
          </cell>
          <cell r="L2732">
            <v>2004</v>
          </cell>
          <cell r="M2732" t="str">
            <v>No Trade</v>
          </cell>
          <cell r="N2732" t="str">
            <v>NG44</v>
          </cell>
          <cell r="O2732">
            <v>69.349999999999994</v>
          </cell>
          <cell r="P2732">
            <v>1</v>
          </cell>
        </row>
        <row r="2733">
          <cell r="A2733" t="str">
            <v>ON</v>
          </cell>
          <cell r="B2733">
            <v>4</v>
          </cell>
          <cell r="C2733">
            <v>4</v>
          </cell>
          <cell r="D2733" t="str">
            <v>C</v>
          </cell>
          <cell r="E2733">
            <v>4.25</v>
          </cell>
          <cell r="F2733">
            <v>38072</v>
          </cell>
          <cell r="G2733">
            <v>0.36799999999999999</v>
          </cell>
          <cell r="H2733">
            <v>0.33</v>
          </cell>
          <cell r="I2733" t="str">
            <v>7          0</v>
          </cell>
          <cell r="J2733">
            <v>0</v>
          </cell>
          <cell r="K2733">
            <v>0</v>
          </cell>
          <cell r="L2733">
            <v>2004</v>
          </cell>
          <cell r="M2733" t="str">
            <v>No Trade</v>
          </cell>
          <cell r="N2733" t="str">
            <v>NG44</v>
          </cell>
          <cell r="O2733">
            <v>69.349999999999994</v>
          </cell>
          <cell r="P2733">
            <v>1</v>
          </cell>
        </row>
        <row r="2734">
          <cell r="A2734" t="str">
            <v>ON</v>
          </cell>
          <cell r="B2734">
            <v>4</v>
          </cell>
          <cell r="C2734">
            <v>4</v>
          </cell>
          <cell r="D2734" t="str">
            <v>C</v>
          </cell>
          <cell r="E2734">
            <v>4.75</v>
          </cell>
          <cell r="F2734">
            <v>38072</v>
          </cell>
          <cell r="G2734">
            <v>0.249</v>
          </cell>
          <cell r="H2734">
            <v>0.22</v>
          </cell>
          <cell r="I2734" t="str">
            <v>6          0</v>
          </cell>
          <cell r="J2734">
            <v>0</v>
          </cell>
          <cell r="K2734">
            <v>0</v>
          </cell>
          <cell r="L2734">
            <v>2004</v>
          </cell>
          <cell r="M2734" t="str">
            <v>No Trade</v>
          </cell>
          <cell r="N2734" t="str">
            <v>NG44</v>
          </cell>
          <cell r="O2734">
            <v>69.349999999999994</v>
          </cell>
          <cell r="P2734">
            <v>1</v>
          </cell>
        </row>
        <row r="2735">
          <cell r="A2735" t="str">
            <v>ON</v>
          </cell>
          <cell r="B2735">
            <v>4</v>
          </cell>
          <cell r="C2735">
            <v>4</v>
          </cell>
          <cell r="D2735" t="str">
            <v>C</v>
          </cell>
          <cell r="E2735">
            <v>6</v>
          </cell>
          <cell r="F2735">
            <v>38072</v>
          </cell>
          <cell r="G2735">
            <v>0.10100000000000001</v>
          </cell>
          <cell r="H2735">
            <v>0.09</v>
          </cell>
          <cell r="I2735" t="str">
            <v>1          0</v>
          </cell>
          <cell r="J2735">
            <v>0</v>
          </cell>
          <cell r="K2735">
            <v>0</v>
          </cell>
          <cell r="L2735">
            <v>2004</v>
          </cell>
          <cell r="M2735" t="str">
            <v>No Trade</v>
          </cell>
          <cell r="N2735" t="str">
            <v>NG44</v>
          </cell>
          <cell r="O2735">
            <v>69.349999999999994</v>
          </cell>
          <cell r="P2735">
            <v>1</v>
          </cell>
        </row>
        <row r="2736">
          <cell r="A2736" t="str">
            <v>ON</v>
          </cell>
          <cell r="B2736">
            <v>4</v>
          </cell>
          <cell r="C2736">
            <v>4</v>
          </cell>
          <cell r="D2736" t="str">
            <v>P</v>
          </cell>
          <cell r="E2736">
            <v>7</v>
          </cell>
          <cell r="F2736">
            <v>38072</v>
          </cell>
          <cell r="G2736">
            <v>0.46800000000000003</v>
          </cell>
          <cell r="H2736">
            <v>0.46</v>
          </cell>
          <cell r="I2736" t="str">
            <v>8          0</v>
          </cell>
          <cell r="J2736">
            <v>0</v>
          </cell>
          <cell r="K2736">
            <v>0</v>
          </cell>
          <cell r="L2736">
            <v>2004</v>
          </cell>
          <cell r="M2736">
            <v>1.1963055347053666</v>
          </cell>
          <cell r="N2736" t="str">
            <v>NG44</v>
          </cell>
          <cell r="O2736">
            <v>69.349999999999994</v>
          </cell>
          <cell r="P2736">
            <v>2</v>
          </cell>
        </row>
        <row r="2737">
          <cell r="A2737" t="str">
            <v>ON</v>
          </cell>
          <cell r="B2737">
            <v>5</v>
          </cell>
          <cell r="C2737">
            <v>4</v>
          </cell>
          <cell r="D2737" t="str">
            <v>P</v>
          </cell>
          <cell r="E2737">
            <v>2</v>
          </cell>
          <cell r="F2737">
            <v>38104</v>
          </cell>
          <cell r="G2737">
            <v>0</v>
          </cell>
          <cell r="H2737">
            <v>0</v>
          </cell>
          <cell r="I2737" t="str">
            <v>0          0</v>
          </cell>
          <cell r="J2737">
            <v>0</v>
          </cell>
          <cell r="K2737">
            <v>0</v>
          </cell>
          <cell r="L2737">
            <v>2004</v>
          </cell>
          <cell r="M2737" t="str">
            <v>No Trade</v>
          </cell>
          <cell r="N2737" t="str">
            <v/>
          </cell>
          <cell r="O2737" t="str">
            <v/>
          </cell>
          <cell r="P2737" t="str">
            <v/>
          </cell>
        </row>
        <row r="2738">
          <cell r="A2738" t="str">
            <v>ON</v>
          </cell>
          <cell r="B2738">
            <v>5</v>
          </cell>
          <cell r="C2738">
            <v>4</v>
          </cell>
          <cell r="D2738" t="str">
            <v>P</v>
          </cell>
          <cell r="E2738">
            <v>3</v>
          </cell>
          <cell r="F2738">
            <v>38104</v>
          </cell>
          <cell r="G2738">
            <v>0</v>
          </cell>
          <cell r="H2738">
            <v>0</v>
          </cell>
          <cell r="I2738" t="str">
            <v>0          0</v>
          </cell>
          <cell r="J2738">
            <v>0</v>
          </cell>
          <cell r="K2738">
            <v>0</v>
          </cell>
          <cell r="L2738">
            <v>2004</v>
          </cell>
          <cell r="M2738" t="str">
            <v>No Trade</v>
          </cell>
          <cell r="N2738" t="str">
            <v/>
          </cell>
          <cell r="O2738" t="str">
            <v/>
          </cell>
          <cell r="P2738" t="str">
            <v/>
          </cell>
        </row>
        <row r="2739">
          <cell r="A2739" t="str">
            <v>ON</v>
          </cell>
          <cell r="B2739">
            <v>5</v>
          </cell>
          <cell r="C2739">
            <v>4</v>
          </cell>
          <cell r="D2739" t="str">
            <v>P</v>
          </cell>
          <cell r="E2739">
            <v>3.3</v>
          </cell>
          <cell r="F2739">
            <v>38104</v>
          </cell>
          <cell r="G2739">
            <v>0</v>
          </cell>
          <cell r="H2739">
            <v>0</v>
          </cell>
          <cell r="I2739" t="str">
            <v>0          0</v>
          </cell>
          <cell r="J2739">
            <v>0</v>
          </cell>
          <cell r="K2739">
            <v>0</v>
          </cell>
          <cell r="L2739">
            <v>2004</v>
          </cell>
          <cell r="M2739" t="str">
            <v>No Trade</v>
          </cell>
          <cell r="N2739" t="str">
            <v/>
          </cell>
          <cell r="O2739" t="str">
            <v/>
          </cell>
          <cell r="P2739" t="str">
            <v/>
          </cell>
        </row>
        <row r="2740">
          <cell r="A2740" t="str">
            <v>ON</v>
          </cell>
          <cell r="B2740">
            <v>5</v>
          </cell>
          <cell r="C2740">
            <v>4</v>
          </cell>
          <cell r="D2740" t="str">
            <v>C</v>
          </cell>
          <cell r="E2740">
            <v>3.65</v>
          </cell>
          <cell r="F2740">
            <v>38104</v>
          </cell>
          <cell r="G2740">
            <v>0.55300000000000005</v>
          </cell>
          <cell r="H2740">
            <v>0.51</v>
          </cell>
          <cell r="I2740" t="str">
            <v>0          0</v>
          </cell>
          <cell r="J2740">
            <v>0</v>
          </cell>
          <cell r="K2740">
            <v>0</v>
          </cell>
          <cell r="L2740">
            <v>2004</v>
          </cell>
          <cell r="M2740" t="str">
            <v>No Trade</v>
          </cell>
          <cell r="N2740" t="str">
            <v>NG54</v>
          </cell>
          <cell r="O2740">
            <v>48.93</v>
          </cell>
          <cell r="P2740">
            <v>1</v>
          </cell>
        </row>
        <row r="2741">
          <cell r="A2741" t="str">
            <v>ON</v>
          </cell>
          <cell r="B2741">
            <v>5</v>
          </cell>
          <cell r="C2741">
            <v>4</v>
          </cell>
          <cell r="D2741" t="str">
            <v>P</v>
          </cell>
          <cell r="E2741">
            <v>3.65</v>
          </cell>
          <cell r="F2741">
            <v>38104</v>
          </cell>
          <cell r="G2741">
            <v>0.38700000000000001</v>
          </cell>
          <cell r="H2741">
            <v>0.41</v>
          </cell>
          <cell r="I2741" t="str">
            <v>8          0</v>
          </cell>
          <cell r="J2741">
            <v>0</v>
          </cell>
          <cell r="K2741">
            <v>0</v>
          </cell>
          <cell r="L2741">
            <v>2004</v>
          </cell>
          <cell r="M2741">
            <v>1.3803993907718124</v>
          </cell>
          <cell r="N2741" t="str">
            <v>NG54</v>
          </cell>
          <cell r="O2741">
            <v>48.93</v>
          </cell>
          <cell r="P2741">
            <v>2</v>
          </cell>
        </row>
        <row r="2742">
          <cell r="A2742" t="str">
            <v>ON</v>
          </cell>
          <cell r="B2742">
            <v>5</v>
          </cell>
          <cell r="C2742">
            <v>4</v>
          </cell>
          <cell r="D2742" t="str">
            <v>C</v>
          </cell>
          <cell r="E2742">
            <v>3.7</v>
          </cell>
          <cell r="F2742">
            <v>38104</v>
          </cell>
          <cell r="G2742">
            <v>0.53100000000000003</v>
          </cell>
          <cell r="H2742">
            <v>0.49</v>
          </cell>
          <cell r="I2742" t="str">
            <v>0          0</v>
          </cell>
          <cell r="J2742">
            <v>0</v>
          </cell>
          <cell r="K2742">
            <v>0</v>
          </cell>
          <cell r="L2742">
            <v>2004</v>
          </cell>
          <cell r="M2742" t="str">
            <v>No Trade</v>
          </cell>
          <cell r="N2742" t="str">
            <v>NG54</v>
          </cell>
          <cell r="O2742">
            <v>48.93</v>
          </cell>
          <cell r="P2742">
            <v>1</v>
          </cell>
        </row>
        <row r="2743">
          <cell r="A2743" t="str">
            <v>ON</v>
          </cell>
          <cell r="B2743">
            <v>5</v>
          </cell>
          <cell r="C2743">
            <v>4</v>
          </cell>
          <cell r="D2743" t="str">
            <v>P</v>
          </cell>
          <cell r="E2743">
            <v>3.7</v>
          </cell>
          <cell r="F2743">
            <v>38104</v>
          </cell>
          <cell r="G2743">
            <v>0.41399999999999998</v>
          </cell>
          <cell r="H2743">
            <v>0.44</v>
          </cell>
          <cell r="I2743" t="str">
            <v>6          0</v>
          </cell>
          <cell r="J2743">
            <v>0</v>
          </cell>
          <cell r="K2743">
            <v>0</v>
          </cell>
          <cell r="L2743">
            <v>2004</v>
          </cell>
          <cell r="M2743">
            <v>1.3933825273852329</v>
          </cell>
          <cell r="N2743" t="str">
            <v>NG54</v>
          </cell>
          <cell r="O2743">
            <v>48.93</v>
          </cell>
          <cell r="P2743">
            <v>2</v>
          </cell>
        </row>
        <row r="2744">
          <cell r="A2744" t="str">
            <v>ON</v>
          </cell>
          <cell r="B2744">
            <v>5</v>
          </cell>
          <cell r="C2744">
            <v>4</v>
          </cell>
          <cell r="D2744" t="str">
            <v>C</v>
          </cell>
          <cell r="E2744">
            <v>3.75</v>
          </cell>
          <cell r="F2744">
            <v>38104</v>
          </cell>
          <cell r="G2744">
            <v>0.46899999999999997</v>
          </cell>
          <cell r="H2744">
            <v>0.46</v>
          </cell>
          <cell r="I2744" t="str">
            <v>9          0</v>
          </cell>
          <cell r="J2744">
            <v>0</v>
          </cell>
          <cell r="K2744">
            <v>0</v>
          </cell>
          <cell r="L2744">
            <v>2004</v>
          </cell>
          <cell r="M2744" t="str">
            <v>No Trade</v>
          </cell>
          <cell r="N2744" t="str">
            <v>NG54</v>
          </cell>
          <cell r="O2744">
            <v>48.93</v>
          </cell>
          <cell r="P2744">
            <v>1</v>
          </cell>
        </row>
        <row r="2745">
          <cell r="A2745" t="str">
            <v>ON</v>
          </cell>
          <cell r="B2745">
            <v>5</v>
          </cell>
          <cell r="C2745">
            <v>4</v>
          </cell>
          <cell r="D2745" t="str">
            <v>P</v>
          </cell>
          <cell r="E2745">
            <v>3.75</v>
          </cell>
          <cell r="F2745">
            <v>38104</v>
          </cell>
          <cell r="G2745">
            <v>0.441</v>
          </cell>
          <cell r="H2745">
            <v>0.47</v>
          </cell>
          <cell r="I2745" t="str">
            <v>5          0</v>
          </cell>
          <cell r="J2745">
            <v>0</v>
          </cell>
          <cell r="K2745">
            <v>0</v>
          </cell>
          <cell r="L2745">
            <v>2004</v>
          </cell>
          <cell r="M2745">
            <v>1.4055662025913138</v>
          </cell>
          <cell r="N2745" t="str">
            <v>NG54</v>
          </cell>
          <cell r="O2745">
            <v>48.93</v>
          </cell>
          <cell r="P2745">
            <v>2</v>
          </cell>
        </row>
        <row r="2746">
          <cell r="A2746" t="str">
            <v>ON</v>
          </cell>
          <cell r="B2746">
            <v>5</v>
          </cell>
          <cell r="C2746">
            <v>4</v>
          </cell>
          <cell r="D2746" t="str">
            <v>P</v>
          </cell>
          <cell r="E2746">
            <v>3.85</v>
          </cell>
          <cell r="F2746">
            <v>38104</v>
          </cell>
          <cell r="G2746">
            <v>0</v>
          </cell>
          <cell r="H2746">
            <v>0</v>
          </cell>
          <cell r="I2746" t="str">
            <v>0          0</v>
          </cell>
          <cell r="J2746">
            <v>0</v>
          </cell>
          <cell r="K2746">
            <v>0</v>
          </cell>
          <cell r="L2746">
            <v>2004</v>
          </cell>
          <cell r="M2746" t="str">
            <v>No Trade</v>
          </cell>
          <cell r="N2746" t="str">
            <v/>
          </cell>
          <cell r="O2746" t="str">
            <v/>
          </cell>
          <cell r="P2746" t="str">
            <v/>
          </cell>
        </row>
        <row r="2747">
          <cell r="A2747" t="str">
            <v>ON</v>
          </cell>
          <cell r="B2747">
            <v>5</v>
          </cell>
          <cell r="C2747">
            <v>4</v>
          </cell>
          <cell r="D2747" t="str">
            <v>C</v>
          </cell>
          <cell r="E2747">
            <v>4.05</v>
          </cell>
          <cell r="F2747">
            <v>38104</v>
          </cell>
          <cell r="G2747">
            <v>0</v>
          </cell>
          <cell r="H2747">
            <v>0</v>
          </cell>
          <cell r="I2747" t="str">
            <v>0          0</v>
          </cell>
          <cell r="J2747">
            <v>0</v>
          </cell>
          <cell r="K2747">
            <v>0</v>
          </cell>
          <cell r="L2747">
            <v>2004</v>
          </cell>
          <cell r="M2747" t="str">
            <v>No Trade</v>
          </cell>
          <cell r="N2747" t="str">
            <v/>
          </cell>
          <cell r="O2747" t="str">
            <v/>
          </cell>
          <cell r="P2747" t="str">
            <v/>
          </cell>
        </row>
        <row r="2748">
          <cell r="A2748" t="str">
            <v>ON</v>
          </cell>
          <cell r="B2748">
            <v>5</v>
          </cell>
          <cell r="C2748">
            <v>4</v>
          </cell>
          <cell r="D2748" t="str">
            <v>C</v>
          </cell>
          <cell r="E2748">
            <v>4.75</v>
          </cell>
          <cell r="F2748">
            <v>38104</v>
          </cell>
          <cell r="G2748">
            <v>0.217</v>
          </cell>
          <cell r="H2748">
            <v>0.19</v>
          </cell>
          <cell r="I2748" t="str">
            <v>6          0</v>
          </cell>
          <cell r="J2748">
            <v>0</v>
          </cell>
          <cell r="K2748">
            <v>0</v>
          </cell>
          <cell r="L2748">
            <v>2004</v>
          </cell>
          <cell r="M2748" t="str">
            <v>No Trade</v>
          </cell>
          <cell r="N2748" t="str">
            <v>NG54</v>
          </cell>
          <cell r="O2748">
            <v>48.93</v>
          </cell>
          <cell r="P2748">
            <v>1</v>
          </cell>
        </row>
        <row r="2749">
          <cell r="A2749" t="str">
            <v>ON</v>
          </cell>
          <cell r="B2749">
            <v>6</v>
          </cell>
          <cell r="C2749">
            <v>4</v>
          </cell>
          <cell r="D2749" t="str">
            <v>C</v>
          </cell>
          <cell r="E2749">
            <v>2</v>
          </cell>
          <cell r="F2749">
            <v>38132</v>
          </cell>
          <cell r="G2749">
            <v>1.829</v>
          </cell>
          <cell r="H2749">
            <v>1.82</v>
          </cell>
          <cell r="I2749" t="str">
            <v>9          0</v>
          </cell>
          <cell r="J2749">
            <v>0</v>
          </cell>
          <cell r="K2749">
            <v>0</v>
          </cell>
          <cell r="L2749">
            <v>2004</v>
          </cell>
          <cell r="M2749" t="str">
            <v>No Trade</v>
          </cell>
          <cell r="N2749" t="str">
            <v>NG64</v>
          </cell>
          <cell r="O2749">
            <v>45.5</v>
          </cell>
          <cell r="P2749">
            <v>1</v>
          </cell>
        </row>
        <row r="2750">
          <cell r="A2750" t="str">
            <v>ON</v>
          </cell>
          <cell r="B2750">
            <v>6</v>
          </cell>
          <cell r="C2750">
            <v>4</v>
          </cell>
          <cell r="D2750" t="str">
            <v>P</v>
          </cell>
          <cell r="E2750">
            <v>2</v>
          </cell>
          <cell r="F2750">
            <v>38132</v>
          </cell>
          <cell r="G2750">
            <v>3.0000000000000001E-3</v>
          </cell>
          <cell r="H2750">
            <v>0</v>
          </cell>
          <cell r="I2750" t="str">
            <v>4          0</v>
          </cell>
          <cell r="J2750">
            <v>0</v>
          </cell>
          <cell r="K2750">
            <v>0</v>
          </cell>
          <cell r="L2750">
            <v>2004</v>
          </cell>
          <cell r="M2750">
            <v>0.85659332235528851</v>
          </cell>
          <cell r="N2750" t="str">
            <v>NG64</v>
          </cell>
          <cell r="O2750">
            <v>45.5</v>
          </cell>
          <cell r="P2750">
            <v>2</v>
          </cell>
        </row>
        <row r="2751">
          <cell r="A2751" t="str">
            <v>ON</v>
          </cell>
          <cell r="B2751">
            <v>6</v>
          </cell>
          <cell r="C2751">
            <v>4</v>
          </cell>
          <cell r="D2751" t="str">
            <v>P</v>
          </cell>
          <cell r="E2751">
            <v>3.6</v>
          </cell>
          <cell r="F2751">
            <v>38132</v>
          </cell>
          <cell r="G2751">
            <v>0.36699999999999999</v>
          </cell>
          <cell r="H2751">
            <v>0.39</v>
          </cell>
          <cell r="I2751" t="str">
            <v>8          0</v>
          </cell>
          <cell r="J2751">
            <v>0</v>
          </cell>
          <cell r="K2751">
            <v>0</v>
          </cell>
          <cell r="L2751">
            <v>2004</v>
          </cell>
          <cell r="M2751">
            <v>1.3144584515085549</v>
          </cell>
          <cell r="N2751" t="str">
            <v>NG64</v>
          </cell>
          <cell r="O2751">
            <v>45.5</v>
          </cell>
          <cell r="P2751">
            <v>2</v>
          </cell>
        </row>
        <row r="2752">
          <cell r="A2752" t="str">
            <v>ON</v>
          </cell>
          <cell r="B2752">
            <v>6</v>
          </cell>
          <cell r="C2752">
            <v>4</v>
          </cell>
          <cell r="D2752" t="str">
            <v>C</v>
          </cell>
          <cell r="E2752">
            <v>3.65</v>
          </cell>
          <cell r="F2752">
            <v>38132</v>
          </cell>
          <cell r="G2752">
            <v>0.57099999999999995</v>
          </cell>
          <cell r="H2752">
            <v>0.52</v>
          </cell>
          <cell r="I2752" t="str">
            <v>9          0</v>
          </cell>
          <cell r="J2752">
            <v>0</v>
          </cell>
          <cell r="K2752">
            <v>0</v>
          </cell>
          <cell r="L2752">
            <v>2004</v>
          </cell>
          <cell r="M2752" t="str">
            <v>No Trade</v>
          </cell>
          <cell r="N2752" t="str">
            <v>NG64</v>
          </cell>
          <cell r="O2752">
            <v>45.5</v>
          </cell>
          <cell r="P2752">
            <v>1</v>
          </cell>
        </row>
        <row r="2753">
          <cell r="A2753" t="str">
            <v>ON</v>
          </cell>
          <cell r="B2753">
            <v>6</v>
          </cell>
          <cell r="C2753">
            <v>4</v>
          </cell>
          <cell r="D2753" t="str">
            <v>P</v>
          </cell>
          <cell r="E2753">
            <v>3.65</v>
          </cell>
          <cell r="F2753">
            <v>38132</v>
          </cell>
          <cell r="G2753">
            <v>0.39300000000000002</v>
          </cell>
          <cell r="H2753">
            <v>0.42</v>
          </cell>
          <cell r="I2753" t="str">
            <v>5          0</v>
          </cell>
          <cell r="J2753">
            <v>0</v>
          </cell>
          <cell r="K2753">
            <v>0</v>
          </cell>
          <cell r="L2753">
            <v>2004</v>
          </cell>
          <cell r="M2753">
            <v>1.3268499292417395</v>
          </cell>
          <cell r="N2753" t="str">
            <v>NG64</v>
          </cell>
          <cell r="O2753">
            <v>45.5</v>
          </cell>
          <cell r="P2753">
            <v>2</v>
          </cell>
        </row>
        <row r="2754">
          <cell r="A2754" t="str">
            <v>ON</v>
          </cell>
          <cell r="B2754">
            <v>6</v>
          </cell>
          <cell r="C2754">
            <v>4</v>
          </cell>
          <cell r="D2754" t="str">
            <v>C</v>
          </cell>
          <cell r="E2754">
            <v>3.7</v>
          </cell>
          <cell r="F2754">
            <v>38132</v>
          </cell>
          <cell r="G2754">
            <v>0.54900000000000004</v>
          </cell>
          <cell r="H2754">
            <v>0.5</v>
          </cell>
          <cell r="I2754" t="str">
            <v>9          0</v>
          </cell>
          <cell r="J2754">
            <v>0</v>
          </cell>
          <cell r="K2754">
            <v>0</v>
          </cell>
          <cell r="L2754">
            <v>2004</v>
          </cell>
          <cell r="M2754" t="str">
            <v>No Trade</v>
          </cell>
          <cell r="N2754" t="str">
            <v>NG64</v>
          </cell>
          <cell r="O2754">
            <v>45.5</v>
          </cell>
          <cell r="P2754">
            <v>1</v>
          </cell>
        </row>
        <row r="2755">
          <cell r="A2755" t="str">
            <v>ON</v>
          </cell>
          <cell r="B2755">
            <v>6</v>
          </cell>
          <cell r="C2755">
            <v>4</v>
          </cell>
          <cell r="D2755" t="str">
            <v>P</v>
          </cell>
          <cell r="E2755">
            <v>3.7</v>
          </cell>
          <cell r="F2755">
            <v>38132</v>
          </cell>
          <cell r="G2755">
            <v>0.41899999999999998</v>
          </cell>
          <cell r="H2755">
            <v>0.45</v>
          </cell>
          <cell r="I2755" t="str">
            <v>3          0</v>
          </cell>
          <cell r="J2755">
            <v>0</v>
          </cell>
          <cell r="K2755">
            <v>0</v>
          </cell>
          <cell r="L2755">
            <v>2004</v>
          </cell>
          <cell r="M2755">
            <v>1.3384566378404856</v>
          </cell>
          <cell r="N2755" t="str">
            <v>NG64</v>
          </cell>
          <cell r="O2755">
            <v>45.5</v>
          </cell>
          <cell r="P2755">
            <v>2</v>
          </cell>
        </row>
        <row r="2756">
          <cell r="A2756" t="str">
            <v>ON</v>
          </cell>
          <cell r="B2756">
            <v>6</v>
          </cell>
          <cell r="C2756">
            <v>4</v>
          </cell>
          <cell r="D2756" t="str">
            <v>C</v>
          </cell>
          <cell r="E2756">
            <v>3.75</v>
          </cell>
          <cell r="F2756">
            <v>38132</v>
          </cell>
          <cell r="G2756">
            <v>0.52800000000000002</v>
          </cell>
          <cell r="H2756">
            <v>0.48</v>
          </cell>
          <cell r="I2756" t="str">
            <v>9          0</v>
          </cell>
          <cell r="J2756">
            <v>0</v>
          </cell>
          <cell r="K2756">
            <v>0</v>
          </cell>
          <cell r="L2756">
            <v>2004</v>
          </cell>
          <cell r="M2756" t="str">
            <v>No Trade</v>
          </cell>
          <cell r="N2756" t="str">
            <v>NG64</v>
          </cell>
          <cell r="O2756">
            <v>45.5</v>
          </cell>
          <cell r="P2756">
            <v>1</v>
          </cell>
        </row>
        <row r="2757">
          <cell r="A2757" t="str">
            <v>ON</v>
          </cell>
          <cell r="B2757">
            <v>6</v>
          </cell>
          <cell r="C2757">
            <v>4</v>
          </cell>
          <cell r="D2757" t="str">
            <v>P</v>
          </cell>
          <cell r="E2757">
            <v>3.75</v>
          </cell>
          <cell r="F2757">
            <v>38132</v>
          </cell>
          <cell r="G2757">
            <v>0.44700000000000001</v>
          </cell>
          <cell r="H2757">
            <v>0.48</v>
          </cell>
          <cell r="I2757" t="str">
            <v>2          0</v>
          </cell>
          <cell r="J2757">
            <v>0</v>
          </cell>
          <cell r="K2757">
            <v>0</v>
          </cell>
          <cell r="L2757">
            <v>2004</v>
          </cell>
          <cell r="M2757">
            <v>1.3508165629075044</v>
          </cell>
          <cell r="N2757" t="str">
            <v>NG64</v>
          </cell>
          <cell r="O2757">
            <v>45.5</v>
          </cell>
          <cell r="P2757">
            <v>2</v>
          </cell>
        </row>
        <row r="2758">
          <cell r="A2758" t="str">
            <v>ON</v>
          </cell>
          <cell r="B2758">
            <v>6</v>
          </cell>
          <cell r="C2758">
            <v>4</v>
          </cell>
          <cell r="D2758" t="str">
            <v>C</v>
          </cell>
          <cell r="E2758">
            <v>3.9</v>
          </cell>
          <cell r="F2758">
            <v>38132</v>
          </cell>
          <cell r="G2758">
            <v>0.46899999999999997</v>
          </cell>
          <cell r="H2758">
            <v>0.43</v>
          </cell>
          <cell r="I2758" t="str">
            <v>1          0</v>
          </cell>
          <cell r="J2758">
            <v>0</v>
          </cell>
          <cell r="K2758">
            <v>0</v>
          </cell>
          <cell r="L2758">
            <v>2004</v>
          </cell>
          <cell r="M2758" t="str">
            <v>No Trade</v>
          </cell>
          <cell r="N2758" t="str">
            <v>NG64</v>
          </cell>
          <cell r="O2758">
            <v>45.5</v>
          </cell>
          <cell r="P2758">
            <v>1</v>
          </cell>
        </row>
        <row r="2759">
          <cell r="A2759" t="str">
            <v>ON</v>
          </cell>
          <cell r="B2759">
            <v>6</v>
          </cell>
          <cell r="C2759">
            <v>4</v>
          </cell>
          <cell r="D2759" t="str">
            <v>C</v>
          </cell>
          <cell r="E2759">
            <v>4.75</v>
          </cell>
          <cell r="F2759">
            <v>38132</v>
          </cell>
          <cell r="G2759">
            <v>0.23200000000000001</v>
          </cell>
          <cell r="H2759">
            <v>0.21</v>
          </cell>
          <cell r="I2759" t="str">
            <v>0          0</v>
          </cell>
          <cell r="J2759">
            <v>0</v>
          </cell>
          <cell r="K2759">
            <v>0</v>
          </cell>
          <cell r="L2759">
            <v>2004</v>
          </cell>
          <cell r="M2759" t="str">
            <v>No Trade</v>
          </cell>
          <cell r="N2759" t="str">
            <v>NG64</v>
          </cell>
          <cell r="O2759">
            <v>45.5</v>
          </cell>
          <cell r="P2759">
            <v>1</v>
          </cell>
        </row>
        <row r="2760">
          <cell r="A2760" t="str">
            <v>ON</v>
          </cell>
          <cell r="B2760">
            <v>6</v>
          </cell>
          <cell r="C2760">
            <v>4</v>
          </cell>
          <cell r="D2760" t="str">
            <v>C</v>
          </cell>
          <cell r="E2760">
            <v>4.95</v>
          </cell>
          <cell r="F2760">
            <v>38132</v>
          </cell>
          <cell r="G2760">
            <v>0.254</v>
          </cell>
          <cell r="H2760">
            <v>0.25</v>
          </cell>
          <cell r="I2760" t="str">
            <v>4          0</v>
          </cell>
          <cell r="J2760">
            <v>0</v>
          </cell>
          <cell r="K2760">
            <v>0</v>
          </cell>
          <cell r="L2760">
            <v>2004</v>
          </cell>
          <cell r="M2760" t="str">
            <v>No Trade</v>
          </cell>
          <cell r="N2760" t="str">
            <v>NG64</v>
          </cell>
          <cell r="O2760">
            <v>45.5</v>
          </cell>
          <cell r="P2760">
            <v>1</v>
          </cell>
        </row>
        <row r="2761">
          <cell r="A2761" t="str">
            <v>ON</v>
          </cell>
          <cell r="B2761">
            <v>7</v>
          </cell>
          <cell r="C2761">
            <v>4</v>
          </cell>
          <cell r="D2761" t="str">
            <v>P</v>
          </cell>
          <cell r="E2761">
            <v>2</v>
          </cell>
          <cell r="F2761">
            <v>38163</v>
          </cell>
          <cell r="G2761">
            <v>0</v>
          </cell>
          <cell r="H2761">
            <v>0</v>
          </cell>
          <cell r="I2761" t="str">
            <v>0          0</v>
          </cell>
          <cell r="J2761">
            <v>0</v>
          </cell>
          <cell r="K2761">
            <v>0</v>
          </cell>
          <cell r="L2761">
            <v>2004</v>
          </cell>
          <cell r="M2761" t="str">
            <v>No Trade</v>
          </cell>
          <cell r="N2761" t="str">
            <v/>
          </cell>
          <cell r="O2761" t="str">
            <v/>
          </cell>
          <cell r="P2761" t="str">
            <v/>
          </cell>
        </row>
        <row r="2762">
          <cell r="A2762" t="str">
            <v>ON</v>
          </cell>
          <cell r="B2762">
            <v>7</v>
          </cell>
          <cell r="C2762">
            <v>4</v>
          </cell>
          <cell r="D2762" t="str">
            <v>P</v>
          </cell>
          <cell r="E2762">
            <v>3.6</v>
          </cell>
          <cell r="F2762">
            <v>38163</v>
          </cell>
          <cell r="G2762">
            <v>0</v>
          </cell>
          <cell r="H2762">
            <v>0</v>
          </cell>
          <cell r="I2762" t="str">
            <v>0          0</v>
          </cell>
          <cell r="J2762">
            <v>0</v>
          </cell>
          <cell r="K2762">
            <v>0</v>
          </cell>
          <cell r="L2762">
            <v>2004</v>
          </cell>
          <cell r="M2762" t="str">
            <v>No Trade</v>
          </cell>
          <cell r="N2762" t="str">
            <v/>
          </cell>
          <cell r="O2762" t="str">
            <v/>
          </cell>
          <cell r="P2762" t="str">
            <v/>
          </cell>
        </row>
        <row r="2763">
          <cell r="A2763" t="str">
            <v>ON</v>
          </cell>
          <cell r="B2763">
            <v>7</v>
          </cell>
          <cell r="C2763">
            <v>4</v>
          </cell>
          <cell r="D2763" t="str">
            <v>P</v>
          </cell>
          <cell r="E2763">
            <v>3.65</v>
          </cell>
          <cell r="F2763">
            <v>38163</v>
          </cell>
          <cell r="G2763">
            <v>0</v>
          </cell>
          <cell r="H2763">
            <v>0</v>
          </cell>
          <cell r="I2763" t="str">
            <v>0          0</v>
          </cell>
          <cell r="J2763">
            <v>0</v>
          </cell>
          <cell r="K2763">
            <v>0</v>
          </cell>
          <cell r="L2763">
            <v>2004</v>
          </cell>
          <cell r="M2763" t="str">
            <v>No Trade</v>
          </cell>
          <cell r="N2763" t="str">
            <v/>
          </cell>
          <cell r="O2763" t="str">
            <v/>
          </cell>
          <cell r="P2763" t="str">
            <v/>
          </cell>
        </row>
        <row r="2764">
          <cell r="A2764" t="str">
            <v>ON</v>
          </cell>
          <cell r="B2764">
            <v>7</v>
          </cell>
          <cell r="C2764">
            <v>4</v>
          </cell>
          <cell r="D2764" t="str">
            <v>C</v>
          </cell>
          <cell r="E2764">
            <v>3.7</v>
          </cell>
          <cell r="F2764">
            <v>38163</v>
          </cell>
          <cell r="G2764">
            <v>0.56699999999999995</v>
          </cell>
          <cell r="H2764">
            <v>0.52</v>
          </cell>
          <cell r="I2764" t="str">
            <v>9          0</v>
          </cell>
          <cell r="J2764">
            <v>0</v>
          </cell>
          <cell r="K2764">
            <v>0</v>
          </cell>
          <cell r="L2764">
            <v>2004</v>
          </cell>
          <cell r="M2764" t="str">
            <v>No Trade</v>
          </cell>
          <cell r="N2764" t="str">
            <v>NG74</v>
          </cell>
          <cell r="O2764">
            <v>45.5</v>
          </cell>
          <cell r="P2764">
            <v>1</v>
          </cell>
        </row>
        <row r="2765">
          <cell r="A2765" t="str">
            <v>ON</v>
          </cell>
          <cell r="B2765">
            <v>7</v>
          </cell>
          <cell r="C2765">
            <v>4</v>
          </cell>
          <cell r="D2765" t="str">
            <v>P</v>
          </cell>
          <cell r="E2765">
            <v>3.7</v>
          </cell>
          <cell r="F2765">
            <v>38163</v>
          </cell>
          <cell r="G2765">
            <v>0.42799999999999999</v>
          </cell>
          <cell r="H2765">
            <v>0.46</v>
          </cell>
          <cell r="I2765" t="str">
            <v>2          0</v>
          </cell>
          <cell r="J2765">
            <v>0</v>
          </cell>
          <cell r="K2765">
            <v>0</v>
          </cell>
          <cell r="L2765">
            <v>2004</v>
          </cell>
          <cell r="M2765">
            <v>1.3093597497556655</v>
          </cell>
          <cell r="N2765" t="str">
            <v>NG74</v>
          </cell>
          <cell r="O2765">
            <v>45.5</v>
          </cell>
          <cell r="P2765">
            <v>2</v>
          </cell>
        </row>
        <row r="2766">
          <cell r="A2766" t="str">
            <v>ON</v>
          </cell>
          <cell r="B2766">
            <v>7</v>
          </cell>
          <cell r="C2766">
            <v>4</v>
          </cell>
          <cell r="D2766" t="str">
            <v>C</v>
          </cell>
          <cell r="E2766">
            <v>3.75</v>
          </cell>
          <cell r="F2766">
            <v>38163</v>
          </cell>
          <cell r="G2766">
            <v>0.56699999999999995</v>
          </cell>
          <cell r="H2766">
            <v>0.56000000000000005</v>
          </cell>
          <cell r="I2766" t="str">
            <v>7          0</v>
          </cell>
          <cell r="J2766">
            <v>0</v>
          </cell>
          <cell r="K2766">
            <v>0</v>
          </cell>
          <cell r="L2766">
            <v>2004</v>
          </cell>
          <cell r="M2766" t="str">
            <v>No Trade</v>
          </cell>
          <cell r="N2766" t="str">
            <v>NG74</v>
          </cell>
          <cell r="O2766">
            <v>45.5</v>
          </cell>
          <cell r="P2766">
            <v>1</v>
          </cell>
        </row>
        <row r="2767">
          <cell r="A2767" t="str">
            <v>ON</v>
          </cell>
          <cell r="B2767">
            <v>7</v>
          </cell>
          <cell r="C2767">
            <v>4</v>
          </cell>
          <cell r="D2767" t="str">
            <v>P</v>
          </cell>
          <cell r="E2767">
            <v>3.75</v>
          </cell>
          <cell r="F2767">
            <v>38163</v>
          </cell>
          <cell r="G2767">
            <v>0.45600000000000002</v>
          </cell>
          <cell r="H2767">
            <v>0.49</v>
          </cell>
          <cell r="I2767" t="str">
            <v>0          0</v>
          </cell>
          <cell r="J2767">
            <v>0</v>
          </cell>
          <cell r="K2767">
            <v>0</v>
          </cell>
          <cell r="L2767">
            <v>2004</v>
          </cell>
          <cell r="M2767">
            <v>1.321169674221941</v>
          </cell>
          <cell r="N2767" t="str">
            <v>NG74</v>
          </cell>
          <cell r="O2767">
            <v>45.5</v>
          </cell>
          <cell r="P2767">
            <v>2</v>
          </cell>
        </row>
        <row r="2768">
          <cell r="A2768" t="str">
            <v>ON</v>
          </cell>
          <cell r="B2768">
            <v>7</v>
          </cell>
          <cell r="C2768">
            <v>4</v>
          </cell>
          <cell r="D2768" t="str">
            <v>C</v>
          </cell>
          <cell r="E2768">
            <v>3.9</v>
          </cell>
          <cell r="F2768">
            <v>38163</v>
          </cell>
          <cell r="G2768">
            <v>0</v>
          </cell>
          <cell r="H2768">
            <v>0</v>
          </cell>
          <cell r="I2768" t="str">
            <v>0          0</v>
          </cell>
          <cell r="J2768">
            <v>0</v>
          </cell>
          <cell r="K2768">
            <v>0</v>
          </cell>
          <cell r="L2768">
            <v>2004</v>
          </cell>
          <cell r="M2768" t="str">
            <v>No Trade</v>
          </cell>
          <cell r="N2768" t="str">
            <v/>
          </cell>
          <cell r="O2768" t="str">
            <v/>
          </cell>
          <cell r="P2768" t="str">
            <v/>
          </cell>
        </row>
        <row r="2769">
          <cell r="A2769" t="str">
            <v>ON</v>
          </cell>
          <cell r="B2769">
            <v>7</v>
          </cell>
          <cell r="C2769">
            <v>4</v>
          </cell>
          <cell r="D2769" t="str">
            <v>C</v>
          </cell>
          <cell r="E2769">
            <v>4.75</v>
          </cell>
          <cell r="F2769">
            <v>38163</v>
          </cell>
          <cell r="G2769">
            <v>0.247</v>
          </cell>
          <cell r="H2769">
            <v>0.22</v>
          </cell>
          <cell r="I2769" t="str">
            <v>5          0</v>
          </cell>
          <cell r="J2769">
            <v>0</v>
          </cell>
          <cell r="K2769">
            <v>0</v>
          </cell>
          <cell r="L2769">
            <v>2004</v>
          </cell>
          <cell r="M2769" t="str">
            <v>No Trade</v>
          </cell>
          <cell r="N2769" t="str">
            <v>NG74</v>
          </cell>
          <cell r="O2769">
            <v>45.5</v>
          </cell>
          <cell r="P2769">
            <v>1</v>
          </cell>
        </row>
        <row r="2770">
          <cell r="A2770" t="str">
            <v>ON</v>
          </cell>
          <cell r="B2770">
            <v>8</v>
          </cell>
          <cell r="C2770">
            <v>4</v>
          </cell>
          <cell r="D2770" t="str">
            <v>C</v>
          </cell>
          <cell r="E2770">
            <v>3.7</v>
          </cell>
          <cell r="F2770">
            <v>38195</v>
          </cell>
          <cell r="G2770">
            <v>0.58399999999999996</v>
          </cell>
          <cell r="H2770">
            <v>0.54</v>
          </cell>
          <cell r="I2770" t="str">
            <v>4          0</v>
          </cell>
          <cell r="J2770">
            <v>0</v>
          </cell>
          <cell r="K2770">
            <v>0</v>
          </cell>
          <cell r="L2770">
            <v>2004</v>
          </cell>
          <cell r="M2770" t="str">
            <v>No Trade</v>
          </cell>
          <cell r="N2770" t="str">
            <v>NG84</v>
          </cell>
          <cell r="O2770">
            <v>45.5</v>
          </cell>
          <cell r="P2770">
            <v>1</v>
          </cell>
        </row>
        <row r="2771">
          <cell r="A2771" t="str">
            <v>ON</v>
          </cell>
          <cell r="B2771">
            <v>8</v>
          </cell>
          <cell r="C2771">
            <v>4</v>
          </cell>
          <cell r="D2771" t="str">
            <v>P</v>
          </cell>
          <cell r="E2771">
            <v>3.7</v>
          </cell>
          <cell r="F2771">
            <v>38195</v>
          </cell>
          <cell r="G2771">
            <v>0.438</v>
          </cell>
          <cell r="H2771">
            <v>0.47</v>
          </cell>
          <cell r="I2771" t="str">
            <v>2          0</v>
          </cell>
          <cell r="J2771">
            <v>0</v>
          </cell>
          <cell r="K2771">
            <v>0</v>
          </cell>
          <cell r="L2771">
            <v>2004</v>
          </cell>
          <cell r="M2771">
            <v>1.2812368594407855</v>
          </cell>
          <cell r="N2771" t="str">
            <v>NG84</v>
          </cell>
          <cell r="O2771">
            <v>45.5</v>
          </cell>
          <cell r="P2771">
            <v>2</v>
          </cell>
        </row>
        <row r="2772">
          <cell r="A2772" t="str">
            <v>ON</v>
          </cell>
          <cell r="B2772">
            <v>8</v>
          </cell>
          <cell r="C2772">
            <v>4</v>
          </cell>
          <cell r="D2772" t="str">
            <v>C</v>
          </cell>
          <cell r="E2772">
            <v>3.75</v>
          </cell>
          <cell r="F2772">
            <v>38195</v>
          </cell>
          <cell r="G2772">
            <v>0.58699999999999997</v>
          </cell>
          <cell r="H2772">
            <v>0.57999999999999996</v>
          </cell>
          <cell r="I2772" t="str">
            <v>7          0</v>
          </cell>
          <cell r="J2772">
            <v>0</v>
          </cell>
          <cell r="K2772">
            <v>0</v>
          </cell>
          <cell r="L2772">
            <v>2004</v>
          </cell>
          <cell r="M2772" t="str">
            <v>No Trade</v>
          </cell>
          <cell r="N2772" t="str">
            <v>NG84</v>
          </cell>
          <cell r="O2772">
            <v>45.5</v>
          </cell>
          <cell r="P2772">
            <v>1</v>
          </cell>
        </row>
        <row r="2773">
          <cell r="A2773" t="str">
            <v>ON</v>
          </cell>
          <cell r="B2773">
            <v>8</v>
          </cell>
          <cell r="C2773">
            <v>4</v>
          </cell>
          <cell r="D2773" t="str">
            <v>P</v>
          </cell>
          <cell r="E2773">
            <v>3.75</v>
          </cell>
          <cell r="F2773">
            <v>38195</v>
          </cell>
          <cell r="G2773">
            <v>0.46600000000000003</v>
          </cell>
          <cell r="H2773">
            <v>0.5</v>
          </cell>
          <cell r="I2773" t="str">
            <v>0          0</v>
          </cell>
          <cell r="J2773">
            <v>0</v>
          </cell>
          <cell r="K2773">
            <v>0</v>
          </cell>
          <cell r="L2773">
            <v>2004</v>
          </cell>
          <cell r="M2773">
            <v>1.2924985001744687</v>
          </cell>
          <cell r="N2773" t="str">
            <v>NG84</v>
          </cell>
          <cell r="O2773">
            <v>45.5</v>
          </cell>
          <cell r="P2773">
            <v>2</v>
          </cell>
        </row>
        <row r="2774">
          <cell r="A2774" t="str">
            <v>ON</v>
          </cell>
          <cell r="B2774">
            <v>8</v>
          </cell>
          <cell r="C2774">
            <v>4</v>
          </cell>
          <cell r="D2774" t="str">
            <v>C</v>
          </cell>
          <cell r="E2774">
            <v>4.1500000000000004</v>
          </cell>
          <cell r="F2774">
            <v>38195</v>
          </cell>
          <cell r="G2774">
            <v>0</v>
          </cell>
          <cell r="H2774">
            <v>0</v>
          </cell>
          <cell r="I2774" t="str">
            <v>0          0</v>
          </cell>
          <cell r="J2774">
            <v>0</v>
          </cell>
          <cell r="K2774">
            <v>0</v>
          </cell>
          <cell r="L2774">
            <v>2004</v>
          </cell>
          <cell r="M2774" t="str">
            <v>No Trade</v>
          </cell>
          <cell r="N2774" t="str">
            <v/>
          </cell>
          <cell r="O2774" t="str">
            <v/>
          </cell>
          <cell r="P2774" t="str">
            <v/>
          </cell>
        </row>
        <row r="2775">
          <cell r="A2775" t="str">
            <v>ON</v>
          </cell>
          <cell r="B2775">
            <v>8</v>
          </cell>
          <cell r="C2775">
            <v>4</v>
          </cell>
          <cell r="D2775" t="str">
            <v>C</v>
          </cell>
          <cell r="E2775">
            <v>4.75</v>
          </cell>
          <cell r="F2775">
            <v>38195</v>
          </cell>
          <cell r="G2775">
            <v>0.26300000000000001</v>
          </cell>
          <cell r="H2775">
            <v>0.24</v>
          </cell>
          <cell r="I2775" t="str">
            <v>0          0</v>
          </cell>
          <cell r="J2775">
            <v>0</v>
          </cell>
          <cell r="K2775">
            <v>0</v>
          </cell>
          <cell r="L2775">
            <v>2004</v>
          </cell>
          <cell r="M2775" t="str">
            <v>No Trade</v>
          </cell>
          <cell r="N2775" t="str">
            <v>NG84</v>
          </cell>
          <cell r="O2775">
            <v>45.5</v>
          </cell>
          <cell r="P2775">
            <v>1</v>
          </cell>
        </row>
        <row r="2776">
          <cell r="A2776" t="str">
            <v>ON</v>
          </cell>
          <cell r="B2776">
            <v>9</v>
          </cell>
          <cell r="C2776">
            <v>4</v>
          </cell>
          <cell r="D2776" t="str">
            <v>P</v>
          </cell>
          <cell r="E2776">
            <v>2</v>
          </cell>
          <cell r="F2776">
            <v>38225</v>
          </cell>
          <cell r="G2776">
            <v>6.0000000000000001E-3</v>
          </cell>
          <cell r="H2776">
            <v>0</v>
          </cell>
          <cell r="I2776" t="str">
            <v>7          0</v>
          </cell>
          <cell r="J2776">
            <v>0</v>
          </cell>
          <cell r="K2776">
            <v>0</v>
          </cell>
          <cell r="L2776">
            <v>2004</v>
          </cell>
          <cell r="M2776">
            <v>0.86949111109641186</v>
          </cell>
          <cell r="N2776" t="str">
            <v>NG94</v>
          </cell>
          <cell r="O2776">
            <v>51.5</v>
          </cell>
          <cell r="P2776">
            <v>2</v>
          </cell>
        </row>
        <row r="2777">
          <cell r="A2777" t="str">
            <v>ON</v>
          </cell>
          <cell r="B2777">
            <v>9</v>
          </cell>
          <cell r="C2777">
            <v>4</v>
          </cell>
          <cell r="D2777" t="str">
            <v>C</v>
          </cell>
          <cell r="E2777">
            <v>2.9</v>
          </cell>
          <cell r="F2777">
            <v>38225</v>
          </cell>
          <cell r="G2777">
            <v>0</v>
          </cell>
          <cell r="H2777">
            <v>0</v>
          </cell>
          <cell r="I2777" t="str">
            <v>0          0</v>
          </cell>
          <cell r="J2777">
            <v>0</v>
          </cell>
          <cell r="K2777">
            <v>0</v>
          </cell>
          <cell r="L2777">
            <v>2004</v>
          </cell>
          <cell r="M2777" t="str">
            <v>No Trade</v>
          </cell>
          <cell r="N2777" t="str">
            <v/>
          </cell>
          <cell r="O2777" t="str">
            <v/>
          </cell>
          <cell r="P2777" t="str">
            <v/>
          </cell>
        </row>
        <row r="2778">
          <cell r="A2778" t="str">
            <v>ON</v>
          </cell>
          <cell r="B2778">
            <v>9</v>
          </cell>
          <cell r="C2778">
            <v>4</v>
          </cell>
          <cell r="D2778" t="str">
            <v>P</v>
          </cell>
          <cell r="E2778">
            <v>2.9</v>
          </cell>
          <cell r="F2778">
            <v>38225</v>
          </cell>
          <cell r="G2778">
            <v>0.38100000000000001</v>
          </cell>
          <cell r="H2778">
            <v>0.38</v>
          </cell>
          <cell r="I2778" t="str">
            <v>1          0</v>
          </cell>
          <cell r="J2778">
            <v>0</v>
          </cell>
          <cell r="K2778">
            <v>0</v>
          </cell>
          <cell r="L2778">
            <v>2004</v>
          </cell>
          <cell r="M2778">
            <v>1.3855492619616445</v>
          </cell>
          <cell r="N2778" t="str">
            <v>NG94</v>
          </cell>
          <cell r="O2778">
            <v>51.5</v>
          </cell>
          <cell r="P2778">
            <v>2</v>
          </cell>
        </row>
        <row r="2779">
          <cell r="A2779" t="str">
            <v>ON</v>
          </cell>
          <cell r="B2779">
            <v>9</v>
          </cell>
          <cell r="C2779">
            <v>4</v>
          </cell>
          <cell r="D2779" t="str">
            <v>P</v>
          </cell>
          <cell r="E2779">
            <v>3</v>
          </cell>
          <cell r="F2779">
            <v>38225</v>
          </cell>
          <cell r="G2779">
            <v>0</v>
          </cell>
          <cell r="H2779">
            <v>0</v>
          </cell>
          <cell r="I2779" t="str">
            <v>0          0</v>
          </cell>
          <cell r="J2779">
            <v>0</v>
          </cell>
          <cell r="K2779">
            <v>0</v>
          </cell>
          <cell r="L2779">
            <v>2004</v>
          </cell>
          <cell r="M2779" t="str">
            <v>No Trade</v>
          </cell>
          <cell r="N2779" t="str">
            <v/>
          </cell>
          <cell r="O2779" t="str">
            <v/>
          </cell>
          <cell r="P2779" t="str">
            <v/>
          </cell>
        </row>
        <row r="2780">
          <cell r="A2780" t="str">
            <v>ON</v>
          </cell>
          <cell r="B2780">
            <v>9</v>
          </cell>
          <cell r="C2780">
            <v>4</v>
          </cell>
          <cell r="D2780" t="str">
            <v>C</v>
          </cell>
          <cell r="E2780">
            <v>3.1</v>
          </cell>
          <cell r="F2780">
            <v>38225</v>
          </cell>
          <cell r="G2780">
            <v>0</v>
          </cell>
          <cell r="H2780">
            <v>0</v>
          </cell>
          <cell r="I2780" t="str">
            <v>0          0</v>
          </cell>
          <cell r="J2780">
            <v>0</v>
          </cell>
          <cell r="K2780">
            <v>0</v>
          </cell>
          <cell r="L2780">
            <v>2004</v>
          </cell>
          <cell r="M2780" t="str">
            <v>No Trade</v>
          </cell>
          <cell r="N2780" t="str">
            <v/>
          </cell>
          <cell r="O2780" t="str">
            <v/>
          </cell>
          <cell r="P2780" t="str">
            <v/>
          </cell>
        </row>
        <row r="2781">
          <cell r="A2781" t="str">
            <v>ON</v>
          </cell>
          <cell r="B2781">
            <v>9</v>
          </cell>
          <cell r="C2781">
            <v>4</v>
          </cell>
          <cell r="D2781" t="str">
            <v>C</v>
          </cell>
          <cell r="E2781">
            <v>3.15</v>
          </cell>
          <cell r="F2781">
            <v>38225</v>
          </cell>
          <cell r="G2781">
            <v>0</v>
          </cell>
          <cell r="H2781">
            <v>0</v>
          </cell>
          <cell r="I2781" t="str">
            <v>0          0</v>
          </cell>
          <cell r="J2781">
            <v>0</v>
          </cell>
          <cell r="K2781">
            <v>0</v>
          </cell>
          <cell r="L2781">
            <v>2004</v>
          </cell>
          <cell r="M2781" t="str">
            <v>No Trade</v>
          </cell>
          <cell r="N2781" t="str">
            <v/>
          </cell>
          <cell r="O2781" t="str">
            <v/>
          </cell>
          <cell r="P2781" t="str">
            <v/>
          </cell>
        </row>
        <row r="2782">
          <cell r="A2782" t="str">
            <v>ON</v>
          </cell>
          <cell r="B2782">
            <v>9</v>
          </cell>
          <cell r="C2782">
            <v>4</v>
          </cell>
          <cell r="D2782" t="str">
            <v>C</v>
          </cell>
          <cell r="E2782">
            <v>3.2</v>
          </cell>
          <cell r="F2782">
            <v>38225</v>
          </cell>
          <cell r="G2782">
            <v>0</v>
          </cell>
          <cell r="H2782">
            <v>0</v>
          </cell>
          <cell r="I2782" t="str">
            <v>0          0</v>
          </cell>
          <cell r="J2782">
            <v>0</v>
          </cell>
          <cell r="K2782">
            <v>0</v>
          </cell>
          <cell r="L2782">
            <v>2004</v>
          </cell>
          <cell r="M2782" t="str">
            <v>No Trade</v>
          </cell>
          <cell r="N2782" t="str">
            <v/>
          </cell>
          <cell r="O2782" t="str">
            <v/>
          </cell>
          <cell r="P2782" t="str">
            <v/>
          </cell>
        </row>
        <row r="2783">
          <cell r="A2783" t="str">
            <v>ON</v>
          </cell>
          <cell r="B2783">
            <v>9</v>
          </cell>
          <cell r="C2783">
            <v>4</v>
          </cell>
          <cell r="D2783" t="str">
            <v>C</v>
          </cell>
          <cell r="E2783">
            <v>3.3</v>
          </cell>
          <cell r="F2783">
            <v>38225</v>
          </cell>
          <cell r="G2783">
            <v>0.78400000000000003</v>
          </cell>
          <cell r="H2783">
            <v>0.73</v>
          </cell>
          <cell r="I2783" t="str">
            <v>5          0</v>
          </cell>
          <cell r="J2783">
            <v>0</v>
          </cell>
          <cell r="K2783">
            <v>0</v>
          </cell>
          <cell r="L2783">
            <v>2004</v>
          </cell>
          <cell r="M2783" t="str">
            <v>No Trade</v>
          </cell>
          <cell r="N2783" t="str">
            <v>NG94</v>
          </cell>
          <cell r="O2783">
            <v>51.5</v>
          </cell>
          <cell r="P2783">
            <v>1</v>
          </cell>
        </row>
        <row r="2784">
          <cell r="A2784" t="str">
            <v>ON</v>
          </cell>
          <cell r="B2784">
            <v>9</v>
          </cell>
          <cell r="C2784">
            <v>4</v>
          </cell>
          <cell r="D2784" t="str">
            <v>P</v>
          </cell>
          <cell r="E2784">
            <v>3.3</v>
          </cell>
          <cell r="F2784">
            <v>38225</v>
          </cell>
          <cell r="G2784">
            <v>0.25900000000000001</v>
          </cell>
          <cell r="H2784">
            <v>0.28000000000000003</v>
          </cell>
          <cell r="I2784" t="str">
            <v>4          0</v>
          </cell>
          <cell r="J2784">
            <v>0</v>
          </cell>
          <cell r="K2784">
            <v>0</v>
          </cell>
          <cell r="L2784">
            <v>2004</v>
          </cell>
          <cell r="M2784">
            <v>1.2057661302763847</v>
          </cell>
          <cell r="N2784" t="str">
            <v>NG94</v>
          </cell>
          <cell r="O2784">
            <v>51.5</v>
          </cell>
          <cell r="P2784">
            <v>2</v>
          </cell>
        </row>
        <row r="2785">
          <cell r="A2785" t="str">
            <v>ON</v>
          </cell>
          <cell r="B2785">
            <v>9</v>
          </cell>
          <cell r="C2785">
            <v>4</v>
          </cell>
          <cell r="D2785" t="str">
            <v>P</v>
          </cell>
          <cell r="E2785">
            <v>3.45</v>
          </cell>
          <cell r="F2785">
            <v>38225</v>
          </cell>
          <cell r="G2785">
            <v>0</v>
          </cell>
          <cell r="H2785">
            <v>0</v>
          </cell>
          <cell r="I2785" t="str">
            <v>0          0</v>
          </cell>
          <cell r="J2785">
            <v>0</v>
          </cell>
          <cell r="K2785">
            <v>0</v>
          </cell>
          <cell r="L2785">
            <v>2004</v>
          </cell>
          <cell r="M2785" t="str">
            <v>No Trade</v>
          </cell>
          <cell r="N2785" t="str">
            <v/>
          </cell>
          <cell r="O2785" t="str">
            <v/>
          </cell>
          <cell r="P2785" t="str">
            <v/>
          </cell>
        </row>
        <row r="2786">
          <cell r="A2786" t="str">
            <v>ON</v>
          </cell>
          <cell r="B2786">
            <v>9</v>
          </cell>
          <cell r="C2786">
            <v>4</v>
          </cell>
          <cell r="D2786" t="str">
            <v>P</v>
          </cell>
          <cell r="E2786">
            <v>3.5</v>
          </cell>
          <cell r="F2786">
            <v>38225</v>
          </cell>
          <cell r="G2786">
            <v>0</v>
          </cell>
          <cell r="H2786">
            <v>0</v>
          </cell>
          <cell r="I2786" t="str">
            <v>0          0</v>
          </cell>
          <cell r="J2786">
            <v>0</v>
          </cell>
          <cell r="K2786">
            <v>0</v>
          </cell>
          <cell r="L2786">
            <v>2004</v>
          </cell>
          <cell r="M2786" t="str">
            <v>No Trade</v>
          </cell>
          <cell r="N2786" t="str">
            <v/>
          </cell>
          <cell r="O2786" t="str">
            <v/>
          </cell>
          <cell r="P2786" t="str">
            <v/>
          </cell>
        </row>
        <row r="2787">
          <cell r="A2787" t="str">
            <v>ON</v>
          </cell>
          <cell r="B2787">
            <v>9</v>
          </cell>
          <cell r="C2787">
            <v>4</v>
          </cell>
          <cell r="D2787" t="str">
            <v>C</v>
          </cell>
          <cell r="E2787">
            <v>3.55</v>
          </cell>
          <cell r="F2787">
            <v>38225</v>
          </cell>
          <cell r="G2787">
            <v>0</v>
          </cell>
          <cell r="H2787">
            <v>0</v>
          </cell>
          <cell r="I2787" t="str">
            <v>0          0</v>
          </cell>
          <cell r="J2787">
            <v>0</v>
          </cell>
          <cell r="K2787">
            <v>0</v>
          </cell>
          <cell r="L2787">
            <v>2004</v>
          </cell>
          <cell r="M2787" t="str">
            <v>No Trade</v>
          </cell>
          <cell r="N2787" t="str">
            <v/>
          </cell>
          <cell r="O2787" t="str">
            <v/>
          </cell>
          <cell r="P2787" t="str">
            <v/>
          </cell>
        </row>
        <row r="2788">
          <cell r="A2788" t="str">
            <v>ON</v>
          </cell>
          <cell r="B2788">
            <v>9</v>
          </cell>
          <cell r="C2788">
            <v>4</v>
          </cell>
          <cell r="D2788" t="str">
            <v>C</v>
          </cell>
          <cell r="E2788">
            <v>3.6</v>
          </cell>
          <cell r="F2788">
            <v>38225</v>
          </cell>
          <cell r="G2788">
            <v>0</v>
          </cell>
          <cell r="H2788">
            <v>0</v>
          </cell>
          <cell r="I2788" t="str">
            <v>0          0</v>
          </cell>
          <cell r="J2788">
            <v>0</v>
          </cell>
          <cell r="K2788">
            <v>0</v>
          </cell>
          <cell r="L2788">
            <v>2004</v>
          </cell>
          <cell r="M2788" t="str">
            <v>No Trade</v>
          </cell>
          <cell r="N2788" t="str">
            <v/>
          </cell>
          <cell r="O2788" t="str">
            <v/>
          </cell>
          <cell r="P2788" t="str">
            <v/>
          </cell>
        </row>
        <row r="2789">
          <cell r="A2789" t="str">
            <v>ON</v>
          </cell>
          <cell r="B2789">
            <v>9</v>
          </cell>
          <cell r="C2789">
            <v>4</v>
          </cell>
          <cell r="D2789" t="str">
            <v>C</v>
          </cell>
          <cell r="E2789">
            <v>3.7</v>
          </cell>
          <cell r="F2789">
            <v>38225</v>
          </cell>
          <cell r="G2789">
            <v>0.59</v>
          </cell>
          <cell r="H2789">
            <v>0.54</v>
          </cell>
          <cell r="I2789" t="str">
            <v>9          0</v>
          </cell>
          <cell r="J2789">
            <v>0</v>
          </cell>
          <cell r="K2789">
            <v>0</v>
          </cell>
          <cell r="L2789">
            <v>2004</v>
          </cell>
          <cell r="M2789" t="str">
            <v>No Trade</v>
          </cell>
          <cell r="N2789" t="str">
            <v>NG94</v>
          </cell>
          <cell r="O2789">
            <v>51.5</v>
          </cell>
          <cell r="P2789">
            <v>1</v>
          </cell>
        </row>
        <row r="2790">
          <cell r="A2790" t="str">
            <v>ON</v>
          </cell>
          <cell r="B2790">
            <v>9</v>
          </cell>
          <cell r="C2790">
            <v>4</v>
          </cell>
          <cell r="D2790" t="str">
            <v>P</v>
          </cell>
          <cell r="E2790">
            <v>3.7</v>
          </cell>
          <cell r="F2790">
            <v>38225</v>
          </cell>
          <cell r="G2790">
            <v>0.45400000000000001</v>
          </cell>
          <cell r="H2790">
            <v>0.48</v>
          </cell>
          <cell r="I2790" t="str">
            <v>7          0</v>
          </cell>
          <cell r="J2790">
            <v>0</v>
          </cell>
          <cell r="K2790">
            <v>0</v>
          </cell>
          <cell r="L2790">
            <v>2004</v>
          </cell>
          <cell r="M2790">
            <v>1.2972153379432589</v>
          </cell>
          <cell r="N2790" t="str">
            <v>NG94</v>
          </cell>
          <cell r="O2790">
            <v>51.5</v>
          </cell>
          <cell r="P2790">
            <v>2</v>
          </cell>
        </row>
        <row r="2791">
          <cell r="A2791" t="str">
            <v>ON</v>
          </cell>
          <cell r="B2791">
            <v>9</v>
          </cell>
          <cell r="C2791">
            <v>4</v>
          </cell>
          <cell r="D2791" t="str">
            <v>C</v>
          </cell>
          <cell r="E2791">
            <v>3.75</v>
          </cell>
          <cell r="F2791">
            <v>38225</v>
          </cell>
          <cell r="G2791">
            <v>0.52100000000000002</v>
          </cell>
          <cell r="H2791">
            <v>0.52</v>
          </cell>
          <cell r="I2791" t="str">
            <v>1          0</v>
          </cell>
          <cell r="J2791">
            <v>0</v>
          </cell>
          <cell r="K2791">
            <v>0</v>
          </cell>
          <cell r="L2791">
            <v>2004</v>
          </cell>
          <cell r="M2791" t="str">
            <v>No Trade</v>
          </cell>
          <cell r="N2791" t="str">
            <v>NG94</v>
          </cell>
          <cell r="O2791">
            <v>51.5</v>
          </cell>
          <cell r="P2791">
            <v>1</v>
          </cell>
        </row>
        <row r="2792">
          <cell r="A2792" t="str">
            <v>ON</v>
          </cell>
          <cell r="B2792">
            <v>9</v>
          </cell>
          <cell r="C2792">
            <v>4</v>
          </cell>
          <cell r="D2792" t="str">
            <v>P</v>
          </cell>
          <cell r="E2792">
            <v>3.75</v>
          </cell>
          <cell r="F2792">
            <v>38225</v>
          </cell>
          <cell r="G2792">
            <v>0.48199999999999998</v>
          </cell>
          <cell r="H2792">
            <v>0.51</v>
          </cell>
          <cell r="I2792" t="str">
            <v>6          0</v>
          </cell>
          <cell r="J2792">
            <v>0</v>
          </cell>
          <cell r="K2792">
            <v>0</v>
          </cell>
          <cell r="L2792">
            <v>2004</v>
          </cell>
          <cell r="M2792">
            <v>1.3080260336041394</v>
          </cell>
          <cell r="N2792" t="str">
            <v>NG94</v>
          </cell>
          <cell r="O2792">
            <v>51.5</v>
          </cell>
          <cell r="P2792">
            <v>2</v>
          </cell>
        </row>
        <row r="2793">
          <cell r="A2793" t="str">
            <v>ON</v>
          </cell>
          <cell r="B2793">
            <v>9</v>
          </cell>
          <cell r="C2793">
            <v>4</v>
          </cell>
          <cell r="D2793" t="str">
            <v>C</v>
          </cell>
          <cell r="E2793">
            <v>3.8</v>
          </cell>
          <cell r="F2793">
            <v>38225</v>
          </cell>
          <cell r="G2793">
            <v>0.54900000000000004</v>
          </cell>
          <cell r="H2793">
            <v>0.51</v>
          </cell>
          <cell r="I2793" t="str">
            <v>0          0</v>
          </cell>
          <cell r="J2793">
            <v>0</v>
          </cell>
          <cell r="K2793">
            <v>0</v>
          </cell>
          <cell r="L2793">
            <v>2004</v>
          </cell>
          <cell r="M2793" t="str">
            <v>No Trade</v>
          </cell>
          <cell r="N2793" t="str">
            <v>NG94</v>
          </cell>
          <cell r="O2793">
            <v>51.5</v>
          </cell>
          <cell r="P2793">
            <v>1</v>
          </cell>
        </row>
        <row r="2794">
          <cell r="A2794" t="str">
            <v>ON</v>
          </cell>
          <cell r="B2794">
            <v>9</v>
          </cell>
          <cell r="C2794">
            <v>4</v>
          </cell>
          <cell r="D2794" t="str">
            <v>P</v>
          </cell>
          <cell r="E2794">
            <v>3.8</v>
          </cell>
          <cell r="F2794">
            <v>38225</v>
          </cell>
          <cell r="G2794">
            <v>0.51</v>
          </cell>
          <cell r="H2794">
            <v>0.54</v>
          </cell>
          <cell r="I2794" t="str">
            <v>5          0</v>
          </cell>
          <cell r="J2794">
            <v>0</v>
          </cell>
          <cell r="K2794">
            <v>0</v>
          </cell>
          <cell r="L2794">
            <v>2004</v>
          </cell>
          <cell r="M2794">
            <v>1.3182280498889312</v>
          </cell>
          <cell r="N2794" t="str">
            <v>NG94</v>
          </cell>
          <cell r="O2794">
            <v>51.5</v>
          </cell>
          <cell r="P2794">
            <v>2</v>
          </cell>
        </row>
        <row r="2795">
          <cell r="A2795" t="str">
            <v>ON</v>
          </cell>
          <cell r="B2795">
            <v>9</v>
          </cell>
          <cell r="C2795">
            <v>4</v>
          </cell>
          <cell r="D2795" t="str">
            <v>C</v>
          </cell>
          <cell r="E2795">
            <v>3.85</v>
          </cell>
          <cell r="F2795">
            <v>38225</v>
          </cell>
          <cell r="G2795">
            <v>0</v>
          </cell>
          <cell r="H2795">
            <v>0</v>
          </cell>
          <cell r="I2795" t="str">
            <v>0          0</v>
          </cell>
          <cell r="J2795">
            <v>0</v>
          </cell>
          <cell r="K2795">
            <v>0</v>
          </cell>
          <cell r="L2795">
            <v>2004</v>
          </cell>
          <cell r="M2795" t="str">
            <v>No Trade</v>
          </cell>
          <cell r="N2795" t="str">
            <v/>
          </cell>
          <cell r="O2795" t="str">
            <v/>
          </cell>
          <cell r="P2795" t="str">
            <v/>
          </cell>
        </row>
        <row r="2796">
          <cell r="A2796" t="str">
            <v>ON</v>
          </cell>
          <cell r="B2796">
            <v>9</v>
          </cell>
          <cell r="C2796">
            <v>4</v>
          </cell>
          <cell r="D2796" t="str">
            <v>C</v>
          </cell>
          <cell r="E2796">
            <v>4</v>
          </cell>
          <cell r="F2796">
            <v>38225</v>
          </cell>
          <cell r="G2796">
            <v>0.47399999999999998</v>
          </cell>
          <cell r="H2796">
            <v>0.43</v>
          </cell>
          <cell r="I2796" t="str">
            <v>8          0</v>
          </cell>
          <cell r="J2796">
            <v>0</v>
          </cell>
          <cell r="K2796">
            <v>0</v>
          </cell>
          <cell r="L2796">
            <v>2004</v>
          </cell>
          <cell r="M2796" t="str">
            <v>No Trade</v>
          </cell>
          <cell r="N2796" t="str">
            <v>NG94</v>
          </cell>
          <cell r="O2796">
            <v>51.5</v>
          </cell>
          <cell r="P2796">
            <v>1</v>
          </cell>
        </row>
        <row r="2797">
          <cell r="A2797" t="str">
            <v>ON</v>
          </cell>
          <cell r="B2797">
            <v>9</v>
          </cell>
          <cell r="C2797">
            <v>4</v>
          </cell>
          <cell r="D2797" t="str">
            <v>P</v>
          </cell>
          <cell r="E2797">
            <v>4</v>
          </cell>
          <cell r="F2797">
            <v>38225</v>
          </cell>
          <cell r="G2797">
            <v>0</v>
          </cell>
          <cell r="H2797">
            <v>0</v>
          </cell>
          <cell r="I2797" t="str">
            <v>0          0</v>
          </cell>
          <cell r="J2797">
            <v>0</v>
          </cell>
          <cell r="K2797">
            <v>0</v>
          </cell>
          <cell r="L2797">
            <v>2004</v>
          </cell>
          <cell r="M2797" t="str">
            <v>No Trade</v>
          </cell>
          <cell r="N2797" t="str">
            <v/>
          </cell>
          <cell r="O2797" t="str">
            <v/>
          </cell>
          <cell r="P2797" t="str">
            <v/>
          </cell>
        </row>
        <row r="2798">
          <cell r="A2798" t="str">
            <v>ON</v>
          </cell>
          <cell r="B2798">
            <v>9</v>
          </cell>
          <cell r="C2798">
            <v>4</v>
          </cell>
          <cell r="D2798" t="str">
            <v>C</v>
          </cell>
          <cell r="E2798">
            <v>4.75</v>
          </cell>
          <cell r="F2798">
            <v>38225</v>
          </cell>
          <cell r="G2798">
            <v>0.27200000000000002</v>
          </cell>
          <cell r="H2798">
            <v>0.24</v>
          </cell>
          <cell r="I2798" t="str">
            <v>9          0</v>
          </cell>
          <cell r="J2798">
            <v>0</v>
          </cell>
          <cell r="K2798">
            <v>0</v>
          </cell>
          <cell r="L2798">
            <v>2004</v>
          </cell>
          <cell r="M2798" t="str">
            <v>No Trade</v>
          </cell>
          <cell r="N2798" t="str">
            <v>NG94</v>
          </cell>
          <cell r="O2798">
            <v>51.5</v>
          </cell>
          <cell r="P2798">
            <v>1</v>
          </cell>
        </row>
        <row r="2799">
          <cell r="A2799" t="str">
            <v>ON</v>
          </cell>
          <cell r="B2799">
            <v>10</v>
          </cell>
          <cell r="C2799">
            <v>4</v>
          </cell>
          <cell r="D2799" t="str">
            <v>P</v>
          </cell>
          <cell r="E2799">
            <v>2.75</v>
          </cell>
          <cell r="F2799">
            <v>38257</v>
          </cell>
          <cell r="G2799">
            <v>0</v>
          </cell>
          <cell r="H2799">
            <v>0</v>
          </cell>
          <cell r="I2799" t="str">
            <v>0          0</v>
          </cell>
          <cell r="J2799">
            <v>0</v>
          </cell>
          <cell r="K2799">
            <v>0</v>
          </cell>
          <cell r="L2799">
            <v>2004</v>
          </cell>
          <cell r="M2799" t="str">
            <v>No Trade</v>
          </cell>
          <cell r="N2799" t="str">
            <v/>
          </cell>
          <cell r="O2799" t="str">
            <v/>
          </cell>
          <cell r="P2799" t="str">
            <v/>
          </cell>
        </row>
        <row r="2800">
          <cell r="A2800" t="str">
            <v>ON</v>
          </cell>
          <cell r="B2800">
            <v>10</v>
          </cell>
          <cell r="C2800">
            <v>4</v>
          </cell>
          <cell r="D2800" t="str">
            <v>P</v>
          </cell>
          <cell r="E2800">
            <v>3.25</v>
          </cell>
          <cell r="F2800">
            <v>38257</v>
          </cell>
          <cell r="G2800">
            <v>0.24399999999999999</v>
          </cell>
          <cell r="H2800">
            <v>0.26</v>
          </cell>
          <cell r="I2800" t="str">
            <v>5          0</v>
          </cell>
          <cell r="J2800">
            <v>0</v>
          </cell>
          <cell r="K2800">
            <v>0</v>
          </cell>
          <cell r="L2800">
            <v>2004</v>
          </cell>
          <cell r="M2800">
            <v>1.170822138815637</v>
          </cell>
          <cell r="N2800" t="str">
            <v>NG104</v>
          </cell>
          <cell r="O2800">
            <v>51.5</v>
          </cell>
          <cell r="P2800">
            <v>2</v>
          </cell>
        </row>
        <row r="2801">
          <cell r="A2801" t="str">
            <v>ON</v>
          </cell>
          <cell r="B2801">
            <v>10</v>
          </cell>
          <cell r="C2801">
            <v>4</v>
          </cell>
          <cell r="D2801" t="str">
            <v>P</v>
          </cell>
          <cell r="E2801">
            <v>3.45</v>
          </cell>
          <cell r="F2801">
            <v>38257</v>
          </cell>
          <cell r="G2801">
            <v>0</v>
          </cell>
          <cell r="H2801">
            <v>0</v>
          </cell>
          <cell r="I2801" t="str">
            <v>0          0</v>
          </cell>
          <cell r="J2801">
            <v>0</v>
          </cell>
          <cell r="K2801">
            <v>0</v>
          </cell>
          <cell r="L2801">
            <v>2004</v>
          </cell>
          <cell r="M2801" t="str">
            <v>No Trade</v>
          </cell>
          <cell r="N2801" t="str">
            <v/>
          </cell>
          <cell r="O2801" t="str">
            <v/>
          </cell>
          <cell r="P2801" t="str">
            <v/>
          </cell>
        </row>
        <row r="2802">
          <cell r="A2802" t="str">
            <v>ON</v>
          </cell>
          <cell r="B2802">
            <v>10</v>
          </cell>
          <cell r="C2802">
            <v>4</v>
          </cell>
          <cell r="D2802" t="str">
            <v>C</v>
          </cell>
          <cell r="E2802">
            <v>3.7</v>
          </cell>
          <cell r="F2802">
            <v>38257</v>
          </cell>
          <cell r="G2802">
            <v>0.61499999999999999</v>
          </cell>
          <cell r="H2802">
            <v>0.56999999999999995</v>
          </cell>
          <cell r="I2802" t="str">
            <v>2          0</v>
          </cell>
          <cell r="J2802">
            <v>0</v>
          </cell>
          <cell r="K2802">
            <v>0</v>
          </cell>
          <cell r="L2802">
            <v>2004</v>
          </cell>
          <cell r="M2802" t="str">
            <v>No Trade</v>
          </cell>
          <cell r="N2802" t="str">
            <v>NG104</v>
          </cell>
          <cell r="O2802">
            <v>51.5</v>
          </cell>
          <cell r="P2802">
            <v>1</v>
          </cell>
        </row>
        <row r="2803">
          <cell r="A2803" t="str">
            <v>ON</v>
          </cell>
          <cell r="B2803">
            <v>10</v>
          </cell>
          <cell r="C2803">
            <v>4</v>
          </cell>
          <cell r="D2803" t="str">
            <v>P</v>
          </cell>
          <cell r="E2803">
            <v>3.7</v>
          </cell>
          <cell r="F2803">
            <v>38257</v>
          </cell>
          <cell r="G2803">
            <v>0.45800000000000002</v>
          </cell>
          <cell r="H2803">
            <v>0.48</v>
          </cell>
          <cell r="I2803" t="str">
            <v>9          0</v>
          </cell>
          <cell r="J2803">
            <v>0</v>
          </cell>
          <cell r="K2803">
            <v>0</v>
          </cell>
          <cell r="L2803">
            <v>2004</v>
          </cell>
          <cell r="M2803">
            <v>1.2693185311721971</v>
          </cell>
          <cell r="N2803" t="str">
            <v>NG104</v>
          </cell>
          <cell r="O2803">
            <v>51.5</v>
          </cell>
          <cell r="P2803">
            <v>2</v>
          </cell>
        </row>
        <row r="2804">
          <cell r="A2804" t="str">
            <v>ON</v>
          </cell>
          <cell r="B2804">
            <v>10</v>
          </cell>
          <cell r="C2804">
            <v>4</v>
          </cell>
          <cell r="D2804" t="str">
            <v>C</v>
          </cell>
          <cell r="E2804">
            <v>3.75</v>
          </cell>
          <cell r="F2804">
            <v>38257</v>
          </cell>
          <cell r="G2804">
            <v>0</v>
          </cell>
          <cell r="H2804">
            <v>0</v>
          </cell>
          <cell r="I2804" t="str">
            <v>0          0</v>
          </cell>
          <cell r="J2804">
            <v>0</v>
          </cell>
          <cell r="K2804">
            <v>0</v>
          </cell>
          <cell r="L2804">
            <v>2004</v>
          </cell>
          <cell r="M2804" t="str">
            <v>No Trade</v>
          </cell>
          <cell r="N2804" t="str">
            <v/>
          </cell>
          <cell r="O2804" t="str">
            <v/>
          </cell>
          <cell r="P2804" t="str">
            <v/>
          </cell>
        </row>
        <row r="2805">
          <cell r="A2805" t="str">
            <v>ON</v>
          </cell>
          <cell r="B2805">
            <v>10</v>
          </cell>
          <cell r="C2805">
            <v>4</v>
          </cell>
          <cell r="D2805" t="str">
            <v>P</v>
          </cell>
          <cell r="E2805">
            <v>3.75</v>
          </cell>
          <cell r="F2805">
            <v>38257</v>
          </cell>
          <cell r="G2805">
            <v>0.48499999999999999</v>
          </cell>
          <cell r="H2805">
            <v>0.51</v>
          </cell>
          <cell r="I2805" t="str">
            <v>8          0</v>
          </cell>
          <cell r="J2805">
            <v>0</v>
          </cell>
          <cell r="K2805">
            <v>0</v>
          </cell>
          <cell r="L2805">
            <v>2004</v>
          </cell>
          <cell r="M2805">
            <v>1.2791534295055953</v>
          </cell>
          <cell r="N2805" t="str">
            <v>NG104</v>
          </cell>
          <cell r="O2805">
            <v>51.5</v>
          </cell>
          <cell r="P2805">
            <v>2</v>
          </cell>
        </row>
        <row r="2806">
          <cell r="A2806" t="str">
            <v>ON</v>
          </cell>
          <cell r="B2806">
            <v>10</v>
          </cell>
          <cell r="C2806">
            <v>4</v>
          </cell>
          <cell r="D2806" t="str">
            <v>C</v>
          </cell>
          <cell r="E2806">
            <v>4.75</v>
          </cell>
          <cell r="F2806">
            <v>38257</v>
          </cell>
          <cell r="G2806">
            <v>0.29199999999999998</v>
          </cell>
          <cell r="H2806">
            <v>0.26</v>
          </cell>
          <cell r="I2806" t="str">
            <v>7          0</v>
          </cell>
          <cell r="J2806">
            <v>0</v>
          </cell>
          <cell r="K2806">
            <v>0</v>
          </cell>
          <cell r="L2806">
            <v>2004</v>
          </cell>
          <cell r="M2806" t="str">
            <v>No Trade</v>
          </cell>
          <cell r="N2806" t="str">
            <v>NG104</v>
          </cell>
          <cell r="O2806">
            <v>51.5</v>
          </cell>
          <cell r="P2806">
            <v>1</v>
          </cell>
        </row>
        <row r="2807">
          <cell r="A2807" t="str">
            <v>ON</v>
          </cell>
          <cell r="B2807">
            <v>11</v>
          </cell>
          <cell r="C2807">
            <v>4</v>
          </cell>
          <cell r="D2807" t="str">
            <v>P</v>
          </cell>
          <cell r="E2807">
            <v>3.25</v>
          </cell>
          <cell r="F2807">
            <v>38286</v>
          </cell>
          <cell r="G2807">
            <v>0.219</v>
          </cell>
          <cell r="H2807">
            <v>0.23</v>
          </cell>
          <cell r="I2807" t="str">
            <v>7          0</v>
          </cell>
          <cell r="J2807">
            <v>0</v>
          </cell>
          <cell r="K2807">
            <v>0</v>
          </cell>
          <cell r="L2807">
            <v>2004</v>
          </cell>
          <cell r="M2807">
            <v>1.122115935617521</v>
          </cell>
          <cell r="N2807" t="str">
            <v>NG114</v>
          </cell>
          <cell r="O2807">
            <v>51.5</v>
          </cell>
          <cell r="P2807">
            <v>2</v>
          </cell>
        </row>
        <row r="2808">
          <cell r="A2808" t="str">
            <v>ON</v>
          </cell>
          <cell r="B2808">
            <v>11</v>
          </cell>
          <cell r="C2808">
            <v>4</v>
          </cell>
          <cell r="D2808" t="str">
            <v>P</v>
          </cell>
          <cell r="E2808">
            <v>3.7</v>
          </cell>
          <cell r="F2808">
            <v>38286</v>
          </cell>
          <cell r="G2808">
            <v>0.40699999999999997</v>
          </cell>
          <cell r="H2808">
            <v>0.43</v>
          </cell>
          <cell r="I2808" t="str">
            <v>5          0</v>
          </cell>
          <cell r="J2808">
            <v>0</v>
          </cell>
          <cell r="K2808">
            <v>0</v>
          </cell>
          <cell r="L2808">
            <v>2004</v>
          </cell>
          <cell r="M2808">
            <v>1.2087079945641301</v>
          </cell>
          <cell r="N2808" t="str">
            <v>NG114</v>
          </cell>
          <cell r="O2808">
            <v>51.5</v>
          </cell>
          <cell r="P2808">
            <v>2</v>
          </cell>
        </row>
        <row r="2809">
          <cell r="A2809" t="str">
            <v>ON</v>
          </cell>
          <cell r="B2809">
            <v>11</v>
          </cell>
          <cell r="C2809">
            <v>4</v>
          </cell>
          <cell r="D2809" t="str">
            <v>C</v>
          </cell>
          <cell r="E2809">
            <v>3.75</v>
          </cell>
          <cell r="F2809">
            <v>38286</v>
          </cell>
          <cell r="G2809">
            <v>0</v>
          </cell>
          <cell r="H2809">
            <v>0</v>
          </cell>
          <cell r="I2809" t="str">
            <v>0          0</v>
          </cell>
          <cell r="J2809">
            <v>0</v>
          </cell>
          <cell r="K2809">
            <v>0</v>
          </cell>
          <cell r="L2809">
            <v>2004</v>
          </cell>
          <cell r="M2809" t="str">
            <v>No Trade</v>
          </cell>
          <cell r="N2809" t="str">
            <v/>
          </cell>
          <cell r="O2809" t="str">
            <v/>
          </cell>
          <cell r="P2809" t="str">
            <v/>
          </cell>
        </row>
        <row r="2810">
          <cell r="A2810" t="str">
            <v>ON</v>
          </cell>
          <cell r="B2810">
            <v>11</v>
          </cell>
          <cell r="C2810">
            <v>4</v>
          </cell>
          <cell r="D2810" t="str">
            <v>C</v>
          </cell>
          <cell r="E2810">
            <v>4.75</v>
          </cell>
          <cell r="F2810">
            <v>38286</v>
          </cell>
          <cell r="G2810">
            <v>0.35899999999999999</v>
          </cell>
          <cell r="H2810">
            <v>0.33</v>
          </cell>
          <cell r="I2810" t="str">
            <v>1          0</v>
          </cell>
          <cell r="J2810">
            <v>0</v>
          </cell>
          <cell r="K2810">
            <v>0</v>
          </cell>
          <cell r="L2810">
            <v>2004</v>
          </cell>
          <cell r="M2810" t="str">
            <v>No Trade</v>
          </cell>
          <cell r="N2810" t="str">
            <v>NG114</v>
          </cell>
          <cell r="O2810">
            <v>51.5</v>
          </cell>
          <cell r="P2810">
            <v>1</v>
          </cell>
        </row>
        <row r="2811">
          <cell r="A2811" t="str">
            <v>ON</v>
          </cell>
          <cell r="B2811">
            <v>12</v>
          </cell>
          <cell r="C2811">
            <v>4</v>
          </cell>
          <cell r="D2811" t="str">
            <v>C</v>
          </cell>
          <cell r="E2811">
            <v>3.45</v>
          </cell>
          <cell r="F2811">
            <v>38314</v>
          </cell>
          <cell r="G2811">
            <v>0.999</v>
          </cell>
          <cell r="H2811">
            <v>0.94</v>
          </cell>
          <cell r="I2811" t="str">
            <v>4          0</v>
          </cell>
          <cell r="J2811">
            <v>0</v>
          </cell>
          <cell r="K2811">
            <v>0</v>
          </cell>
          <cell r="L2811">
            <v>2004</v>
          </cell>
          <cell r="M2811" t="str">
            <v>No Trade</v>
          </cell>
          <cell r="N2811" t="str">
            <v>NG124</v>
          </cell>
          <cell r="O2811">
            <v>51.5</v>
          </cell>
          <cell r="P2811">
            <v>1</v>
          </cell>
        </row>
        <row r="2812">
          <cell r="A2812" t="str">
            <v>ON</v>
          </cell>
          <cell r="B2812">
            <v>12</v>
          </cell>
          <cell r="C2812">
            <v>4</v>
          </cell>
          <cell r="D2812" t="str">
            <v>P</v>
          </cell>
          <cell r="E2812">
            <v>3.45</v>
          </cell>
          <cell r="F2812">
            <v>38314</v>
          </cell>
          <cell r="G2812">
            <v>0.27800000000000002</v>
          </cell>
          <cell r="H2812">
            <v>0.28999999999999998</v>
          </cell>
          <cell r="I2812" t="str">
            <v>6          0</v>
          </cell>
          <cell r="J2812">
            <v>0</v>
          </cell>
          <cell r="K2812">
            <v>0</v>
          </cell>
          <cell r="L2812">
            <v>2004</v>
          </cell>
          <cell r="M2812">
            <v>1.1257429551528979</v>
          </cell>
          <cell r="N2812" t="str">
            <v>NG124</v>
          </cell>
          <cell r="O2812">
            <v>51.5</v>
          </cell>
          <cell r="P2812">
            <v>2</v>
          </cell>
        </row>
        <row r="2813">
          <cell r="A2813" t="str">
            <v>ON</v>
          </cell>
          <cell r="B2813">
            <v>12</v>
          </cell>
          <cell r="C2813">
            <v>4</v>
          </cell>
          <cell r="D2813" t="str">
            <v>C</v>
          </cell>
          <cell r="E2813">
            <v>3.5</v>
          </cell>
          <cell r="F2813">
            <v>38314</v>
          </cell>
          <cell r="G2813">
            <v>0.96899999999999997</v>
          </cell>
          <cell r="H2813">
            <v>0.91</v>
          </cell>
          <cell r="I2813" t="str">
            <v>5          0</v>
          </cell>
          <cell r="J2813">
            <v>0</v>
          </cell>
          <cell r="K2813">
            <v>0</v>
          </cell>
          <cell r="L2813">
            <v>2004</v>
          </cell>
          <cell r="M2813" t="str">
            <v>No Trade</v>
          </cell>
          <cell r="N2813" t="str">
            <v>NG124</v>
          </cell>
          <cell r="O2813">
            <v>51.5</v>
          </cell>
          <cell r="P2813">
            <v>1</v>
          </cell>
        </row>
        <row r="2814">
          <cell r="A2814" t="str">
            <v>ON</v>
          </cell>
          <cell r="B2814">
            <v>12</v>
          </cell>
          <cell r="C2814">
            <v>4</v>
          </cell>
          <cell r="D2814" t="str">
            <v>P</v>
          </cell>
          <cell r="E2814">
            <v>3.5</v>
          </cell>
          <cell r="F2814">
            <v>38314</v>
          </cell>
          <cell r="G2814">
            <v>0.29599999999999999</v>
          </cell>
          <cell r="H2814">
            <v>0.31</v>
          </cell>
          <cell r="I2814" t="str">
            <v>6          0</v>
          </cell>
          <cell r="J2814">
            <v>0</v>
          </cell>
          <cell r="K2814">
            <v>0</v>
          </cell>
          <cell r="L2814">
            <v>2004</v>
          </cell>
          <cell r="M2814">
            <v>1.1334330793137777</v>
          </cell>
          <cell r="N2814" t="str">
            <v>NG124</v>
          </cell>
          <cell r="O2814">
            <v>51.5</v>
          </cell>
          <cell r="P2814">
            <v>2</v>
          </cell>
        </row>
        <row r="2815">
          <cell r="A2815" t="str">
            <v>ON</v>
          </cell>
          <cell r="B2815">
            <v>12</v>
          </cell>
          <cell r="C2815">
            <v>4</v>
          </cell>
          <cell r="D2815" t="str">
            <v>C</v>
          </cell>
          <cell r="E2815">
            <v>3.7</v>
          </cell>
          <cell r="F2815">
            <v>38314</v>
          </cell>
          <cell r="G2815">
            <v>0</v>
          </cell>
          <cell r="H2815">
            <v>0</v>
          </cell>
          <cell r="I2815" t="str">
            <v>0          0</v>
          </cell>
          <cell r="J2815">
            <v>0</v>
          </cell>
          <cell r="K2815">
            <v>0</v>
          </cell>
          <cell r="L2815">
            <v>2004</v>
          </cell>
          <cell r="M2815" t="str">
            <v>No Trade</v>
          </cell>
          <cell r="N2815" t="str">
            <v/>
          </cell>
          <cell r="O2815" t="str">
            <v/>
          </cell>
          <cell r="P2815" t="str">
            <v/>
          </cell>
        </row>
        <row r="2816">
          <cell r="A2816" t="str">
            <v>ON</v>
          </cell>
          <cell r="B2816">
            <v>12</v>
          </cell>
          <cell r="C2816">
            <v>4</v>
          </cell>
          <cell r="D2816" t="str">
            <v>P</v>
          </cell>
          <cell r="E2816">
            <v>3.7</v>
          </cell>
          <cell r="F2816">
            <v>38314</v>
          </cell>
          <cell r="G2816">
            <v>0.378</v>
          </cell>
          <cell r="H2816">
            <v>0.4</v>
          </cell>
          <cell r="I2816" t="str">
            <v>1          0</v>
          </cell>
          <cell r="J2816">
            <v>0</v>
          </cell>
          <cell r="K2816">
            <v>0</v>
          </cell>
          <cell r="L2816">
            <v>2004</v>
          </cell>
          <cell r="M2816">
            <v>1.1662614145981849</v>
          </cell>
          <cell r="N2816" t="str">
            <v>NG124</v>
          </cell>
          <cell r="O2816">
            <v>51.5</v>
          </cell>
          <cell r="P2816">
            <v>2</v>
          </cell>
        </row>
        <row r="2817">
          <cell r="A2817" t="str">
            <v>ON</v>
          </cell>
          <cell r="B2817">
            <v>12</v>
          </cell>
          <cell r="C2817">
            <v>4</v>
          </cell>
          <cell r="D2817" t="str">
            <v>C</v>
          </cell>
          <cell r="E2817">
            <v>3.75</v>
          </cell>
          <cell r="F2817">
            <v>38314</v>
          </cell>
          <cell r="G2817">
            <v>0</v>
          </cell>
          <cell r="H2817">
            <v>0</v>
          </cell>
          <cell r="I2817" t="str">
            <v>0          0</v>
          </cell>
          <cell r="J2817">
            <v>0</v>
          </cell>
          <cell r="K2817">
            <v>0</v>
          </cell>
          <cell r="L2817">
            <v>2004</v>
          </cell>
          <cell r="M2817" t="str">
            <v>No Trade</v>
          </cell>
          <cell r="N2817" t="str">
            <v/>
          </cell>
          <cell r="O2817" t="str">
            <v/>
          </cell>
          <cell r="P2817" t="str">
            <v/>
          </cell>
        </row>
        <row r="2818">
          <cell r="A2818" t="str">
            <v>ON</v>
          </cell>
          <cell r="B2818">
            <v>12</v>
          </cell>
          <cell r="C2818">
            <v>4</v>
          </cell>
          <cell r="D2818" t="str">
            <v>C</v>
          </cell>
          <cell r="E2818">
            <v>4</v>
          </cell>
          <cell r="F2818">
            <v>38314</v>
          </cell>
          <cell r="G2818">
            <v>0.70699999999999996</v>
          </cell>
          <cell r="H2818">
            <v>0.66</v>
          </cell>
          <cell r="I2818" t="str">
            <v>2          0</v>
          </cell>
          <cell r="J2818">
            <v>0</v>
          </cell>
          <cell r="K2818">
            <v>0</v>
          </cell>
          <cell r="L2818">
            <v>2004</v>
          </cell>
          <cell r="M2818" t="str">
            <v>No Trade</v>
          </cell>
          <cell r="N2818" t="str">
            <v>NG124</v>
          </cell>
          <cell r="O2818">
            <v>51.5</v>
          </cell>
          <cell r="P2818">
            <v>1</v>
          </cell>
        </row>
        <row r="2819">
          <cell r="A2819" t="str">
            <v>ON</v>
          </cell>
          <cell r="B2819">
            <v>12</v>
          </cell>
          <cell r="C2819">
            <v>4</v>
          </cell>
          <cell r="D2819" t="str">
            <v>P</v>
          </cell>
          <cell r="E2819">
            <v>4</v>
          </cell>
          <cell r="F2819">
            <v>38314</v>
          </cell>
          <cell r="G2819">
            <v>0.51900000000000002</v>
          </cell>
          <cell r="H2819">
            <v>0.54</v>
          </cell>
          <cell r="I2819" t="str">
            <v>8          0</v>
          </cell>
          <cell r="J2819">
            <v>0</v>
          </cell>
          <cell r="K2819">
            <v>0</v>
          </cell>
          <cell r="L2819">
            <v>2004</v>
          </cell>
          <cell r="M2819">
            <v>1.2127204315002813</v>
          </cell>
          <cell r="N2819" t="str">
            <v>NG124</v>
          </cell>
          <cell r="O2819">
            <v>51.5</v>
          </cell>
          <cell r="P2819">
            <v>2</v>
          </cell>
        </row>
        <row r="2820">
          <cell r="A2820" t="str">
            <v>ON</v>
          </cell>
          <cell r="B2820">
            <v>12</v>
          </cell>
          <cell r="C2820">
            <v>4</v>
          </cell>
          <cell r="D2820" t="str">
            <v>C</v>
          </cell>
          <cell r="E2820">
            <v>4.75</v>
          </cell>
          <cell r="F2820">
            <v>38314</v>
          </cell>
          <cell r="G2820">
            <v>0.442</v>
          </cell>
          <cell r="H2820">
            <v>0.41</v>
          </cell>
          <cell r="I2820" t="str">
            <v>2          0</v>
          </cell>
          <cell r="J2820">
            <v>0</v>
          </cell>
          <cell r="K2820">
            <v>0</v>
          </cell>
          <cell r="L2820">
            <v>2004</v>
          </cell>
          <cell r="M2820" t="str">
            <v>No Trade</v>
          </cell>
          <cell r="N2820" t="str">
            <v>NG124</v>
          </cell>
          <cell r="O2820">
            <v>51.5</v>
          </cell>
          <cell r="P2820">
            <v>1</v>
          </cell>
        </row>
        <row r="2821">
          <cell r="A2821" t="str">
            <v>ON</v>
          </cell>
          <cell r="B2821">
            <v>12</v>
          </cell>
          <cell r="C2821">
            <v>4</v>
          </cell>
          <cell r="D2821" t="str">
            <v>P</v>
          </cell>
          <cell r="E2821">
            <v>4.75</v>
          </cell>
          <cell r="F2821">
            <v>38314</v>
          </cell>
          <cell r="G2821">
            <v>1.069</v>
          </cell>
          <cell r="H2821">
            <v>1.06</v>
          </cell>
          <cell r="I2821" t="str">
            <v>9          0</v>
          </cell>
          <cell r="J2821">
            <v>0</v>
          </cell>
          <cell r="K2821">
            <v>0</v>
          </cell>
          <cell r="L2821">
            <v>2004</v>
          </cell>
          <cell r="M2821">
            <v>1.3639663984036972</v>
          </cell>
          <cell r="N2821" t="str">
            <v>NG124</v>
          </cell>
          <cell r="O2821">
            <v>51.5</v>
          </cell>
          <cell r="P2821">
            <v>2</v>
          </cell>
        </row>
        <row r="2822">
          <cell r="A2822" t="str">
            <v>ON</v>
          </cell>
          <cell r="B2822">
            <v>1</v>
          </cell>
          <cell r="C2822">
            <v>5</v>
          </cell>
          <cell r="D2822" t="str">
            <v>C</v>
          </cell>
          <cell r="E2822">
            <v>3.7</v>
          </cell>
          <cell r="F2822">
            <v>38348</v>
          </cell>
          <cell r="G2822">
            <v>0.40200000000000002</v>
          </cell>
          <cell r="H2822">
            <v>0.4</v>
          </cell>
          <cell r="I2822" t="str">
            <v>2          0</v>
          </cell>
          <cell r="J2822">
            <v>0</v>
          </cell>
          <cell r="K2822">
            <v>0</v>
          </cell>
          <cell r="L2822">
            <v>2005</v>
          </cell>
          <cell r="M2822" t="str">
            <v>No Trade</v>
          </cell>
          <cell r="N2822" t="str">
            <v>NG15</v>
          </cell>
          <cell r="O2822">
            <v>51.5</v>
          </cell>
          <cell r="P2822">
            <v>1</v>
          </cell>
        </row>
        <row r="2823">
          <cell r="A2823" t="str">
            <v>ON</v>
          </cell>
          <cell r="B2823">
            <v>1</v>
          </cell>
          <cell r="C2823">
            <v>5</v>
          </cell>
          <cell r="D2823" t="str">
            <v>P</v>
          </cell>
          <cell r="E2823">
            <v>3.7</v>
          </cell>
          <cell r="F2823">
            <v>38348</v>
          </cell>
          <cell r="G2823">
            <v>0.37</v>
          </cell>
          <cell r="H2823">
            <v>0.39</v>
          </cell>
          <cell r="I2823" t="str">
            <v>2          0</v>
          </cell>
          <cell r="J2823">
            <v>0</v>
          </cell>
          <cell r="K2823">
            <v>0</v>
          </cell>
          <cell r="L2823">
            <v>2005</v>
          </cell>
          <cell r="M2823">
            <v>1.1344493284828137</v>
          </cell>
          <cell r="N2823" t="str">
            <v>NG15</v>
          </cell>
          <cell r="O2823">
            <v>51.5</v>
          </cell>
          <cell r="P2823">
            <v>2</v>
          </cell>
        </row>
        <row r="2824">
          <cell r="A2824" t="str">
            <v>ON</v>
          </cell>
          <cell r="B2824">
            <v>2</v>
          </cell>
          <cell r="C2824">
            <v>5</v>
          </cell>
          <cell r="D2824" t="str">
            <v>P</v>
          </cell>
          <cell r="E2824">
            <v>3.7</v>
          </cell>
          <cell r="F2824">
            <v>38378</v>
          </cell>
          <cell r="G2824">
            <v>0.41299999999999998</v>
          </cell>
          <cell r="H2824">
            <v>0.43</v>
          </cell>
          <cell r="I2824" t="str">
            <v>5          0</v>
          </cell>
          <cell r="J2824">
            <v>0</v>
          </cell>
          <cell r="K2824">
            <v>0</v>
          </cell>
          <cell r="L2824">
            <v>2005</v>
          </cell>
          <cell r="M2824">
            <v>1.1415475085995526</v>
          </cell>
          <cell r="N2824" t="str">
            <v>NG25</v>
          </cell>
          <cell r="O2824">
            <v>51.5</v>
          </cell>
          <cell r="P2824">
            <v>2</v>
          </cell>
        </row>
        <row r="2825">
          <cell r="A2825" t="str">
            <v>ON</v>
          </cell>
          <cell r="B2825">
            <v>2</v>
          </cell>
          <cell r="C2825">
            <v>5</v>
          </cell>
          <cell r="D2825" t="str">
            <v>C</v>
          </cell>
          <cell r="E2825">
            <v>5</v>
          </cell>
          <cell r="F2825">
            <v>38378</v>
          </cell>
          <cell r="G2825">
            <v>0.38400000000000001</v>
          </cell>
          <cell r="H2825">
            <v>0.36</v>
          </cell>
          <cell r="I2825" t="str">
            <v>0          0</v>
          </cell>
          <cell r="J2825">
            <v>0</v>
          </cell>
          <cell r="K2825">
            <v>0</v>
          </cell>
          <cell r="L2825">
            <v>2005</v>
          </cell>
          <cell r="M2825" t="str">
            <v>No Trade</v>
          </cell>
          <cell r="N2825" t="str">
            <v>NG25</v>
          </cell>
          <cell r="O2825">
            <v>51.5</v>
          </cell>
          <cell r="P2825">
            <v>1</v>
          </cell>
        </row>
        <row r="2826">
          <cell r="A2826" t="str">
            <v>ON</v>
          </cell>
          <cell r="B2826">
            <v>3</v>
          </cell>
          <cell r="C2826">
            <v>5</v>
          </cell>
          <cell r="D2826" t="str">
            <v>P</v>
          </cell>
          <cell r="E2826">
            <v>3.7</v>
          </cell>
          <cell r="F2826">
            <v>38406</v>
          </cell>
          <cell r="G2826">
            <v>0.47599999999999998</v>
          </cell>
          <cell r="H2826">
            <v>0.49</v>
          </cell>
          <cell r="I2826" t="str">
            <v>9          0</v>
          </cell>
          <cell r="J2826">
            <v>0</v>
          </cell>
          <cell r="K2826">
            <v>0</v>
          </cell>
          <cell r="L2826">
            <v>2005</v>
          </cell>
          <cell r="M2826">
            <v>1.1609546883175503</v>
          </cell>
          <cell r="N2826" t="str">
            <v>NG35</v>
          </cell>
          <cell r="O2826">
            <v>51.5</v>
          </cell>
          <cell r="P2826">
            <v>2</v>
          </cell>
        </row>
        <row r="2827">
          <cell r="A2827" t="str">
            <v>ON</v>
          </cell>
          <cell r="B2827">
            <v>4</v>
          </cell>
          <cell r="C2827">
            <v>5</v>
          </cell>
          <cell r="D2827" t="str">
            <v>C</v>
          </cell>
          <cell r="E2827">
            <v>3.7</v>
          </cell>
          <cell r="F2827">
            <v>38439</v>
          </cell>
          <cell r="G2827">
            <v>0</v>
          </cell>
          <cell r="H2827">
            <v>0</v>
          </cell>
          <cell r="I2827" t="str">
            <v>0          0</v>
          </cell>
          <cell r="J2827">
            <v>0</v>
          </cell>
          <cell r="K2827">
            <v>0</v>
          </cell>
          <cell r="L2827">
            <v>2005</v>
          </cell>
          <cell r="M2827" t="str">
            <v>No Trade</v>
          </cell>
          <cell r="N2827" t="str">
            <v/>
          </cell>
          <cell r="O2827" t="str">
            <v/>
          </cell>
          <cell r="P2827" t="str">
            <v/>
          </cell>
        </row>
        <row r="2828">
          <cell r="A2828" t="str">
            <v>ON</v>
          </cell>
          <cell r="B2828">
            <v>4</v>
          </cell>
          <cell r="C2828">
            <v>5</v>
          </cell>
          <cell r="D2828" t="str">
            <v>P</v>
          </cell>
          <cell r="E2828">
            <v>3.7</v>
          </cell>
          <cell r="F2828">
            <v>38439</v>
          </cell>
          <cell r="G2828">
            <v>0.55700000000000005</v>
          </cell>
          <cell r="H2828">
            <v>0.57999999999999996</v>
          </cell>
          <cell r="I2828" t="str">
            <v>3          0</v>
          </cell>
          <cell r="J2828">
            <v>0</v>
          </cell>
          <cell r="K2828">
            <v>0</v>
          </cell>
          <cell r="L2828">
            <v>2005</v>
          </cell>
          <cell r="M2828">
            <v>1.1825445021827512</v>
          </cell>
          <cell r="N2828" t="str">
            <v>NG45</v>
          </cell>
          <cell r="O2828">
            <v>51.5</v>
          </cell>
          <cell r="P2828">
            <v>2</v>
          </cell>
        </row>
        <row r="2829">
          <cell r="A2829" t="str">
            <v>ON</v>
          </cell>
          <cell r="B2829">
            <v>5</v>
          </cell>
          <cell r="C2829">
            <v>5</v>
          </cell>
          <cell r="D2829" t="str">
            <v>C</v>
          </cell>
          <cell r="E2829">
            <v>3.7</v>
          </cell>
          <cell r="F2829">
            <v>38468</v>
          </cell>
          <cell r="G2829">
            <v>0.58299999999999996</v>
          </cell>
          <cell r="H2829">
            <v>0.57999999999999996</v>
          </cell>
          <cell r="I2829" t="str">
            <v>3          0</v>
          </cell>
          <cell r="J2829">
            <v>0</v>
          </cell>
          <cell r="K2829">
            <v>0</v>
          </cell>
          <cell r="L2829">
            <v>2005</v>
          </cell>
          <cell r="M2829" t="str">
            <v>No Trade</v>
          </cell>
          <cell r="N2829" t="str">
            <v>NG55</v>
          </cell>
          <cell r="O2829">
            <v>51.5</v>
          </cell>
          <cell r="P2829">
            <v>1</v>
          </cell>
        </row>
        <row r="2830">
          <cell r="A2830" t="str">
            <v>ON</v>
          </cell>
          <cell r="B2830">
            <v>5</v>
          </cell>
          <cell r="C2830">
            <v>5</v>
          </cell>
          <cell r="D2830" t="str">
            <v>P</v>
          </cell>
          <cell r="E2830">
            <v>3.7</v>
          </cell>
          <cell r="F2830">
            <v>38468</v>
          </cell>
          <cell r="G2830">
            <v>0.59299999999999997</v>
          </cell>
          <cell r="H2830">
            <v>0.62</v>
          </cell>
          <cell r="I2830" t="str">
            <v>0          0</v>
          </cell>
          <cell r="J2830">
            <v>0</v>
          </cell>
          <cell r="K2830">
            <v>0</v>
          </cell>
          <cell r="L2830">
            <v>2005</v>
          </cell>
          <cell r="M2830">
            <v>1.1828880706381513</v>
          </cell>
          <cell r="N2830" t="str">
            <v>NG55</v>
          </cell>
          <cell r="O2830">
            <v>51.5</v>
          </cell>
          <cell r="P2830">
            <v>2</v>
          </cell>
        </row>
        <row r="2831">
          <cell r="A2831" t="str">
            <v>ON</v>
          </cell>
          <cell r="B2831">
            <v>5</v>
          </cell>
          <cell r="C2831">
            <v>5</v>
          </cell>
          <cell r="D2831" t="str">
            <v>P</v>
          </cell>
          <cell r="E2831">
            <v>3.75</v>
          </cell>
          <cell r="F2831">
            <v>38468</v>
          </cell>
          <cell r="G2831">
            <v>0.69899999999999995</v>
          </cell>
          <cell r="H2831">
            <v>0.69</v>
          </cell>
          <cell r="I2831" t="str">
            <v>9          0</v>
          </cell>
          <cell r="J2831">
            <v>0</v>
          </cell>
          <cell r="K2831">
            <v>0</v>
          </cell>
          <cell r="L2831">
            <v>2005</v>
          </cell>
          <cell r="M2831">
            <v>1.2292712142815758</v>
          </cell>
          <cell r="N2831" t="str">
            <v>NG55</v>
          </cell>
          <cell r="O2831">
            <v>51.5</v>
          </cell>
          <cell r="P2831">
            <v>2</v>
          </cell>
        </row>
        <row r="2832">
          <cell r="A2832" t="str">
            <v>ON</v>
          </cell>
          <cell r="B2832">
            <v>6</v>
          </cell>
          <cell r="C2832">
            <v>5</v>
          </cell>
          <cell r="D2832" t="str">
            <v>P</v>
          </cell>
          <cell r="E2832">
            <v>3.7</v>
          </cell>
          <cell r="F2832">
            <v>38497</v>
          </cell>
          <cell r="G2832">
            <v>0</v>
          </cell>
          <cell r="H2832">
            <v>0</v>
          </cell>
          <cell r="I2832" t="str">
            <v>0          0</v>
          </cell>
          <cell r="J2832">
            <v>0</v>
          </cell>
          <cell r="K2832">
            <v>0</v>
          </cell>
          <cell r="L2832">
            <v>2005</v>
          </cell>
          <cell r="M2832" t="str">
            <v>No Trade</v>
          </cell>
          <cell r="N2832" t="str">
            <v/>
          </cell>
          <cell r="O2832" t="str">
            <v/>
          </cell>
          <cell r="P2832" t="str">
            <v/>
          </cell>
        </row>
        <row r="2833">
          <cell r="A2833" t="str">
            <v>ON</v>
          </cell>
          <cell r="B2833">
            <v>6</v>
          </cell>
          <cell r="C2833">
            <v>5</v>
          </cell>
          <cell r="D2833" t="str">
            <v>P</v>
          </cell>
          <cell r="E2833">
            <v>3.75</v>
          </cell>
          <cell r="F2833">
            <v>38497</v>
          </cell>
          <cell r="G2833">
            <v>0.23499999999999999</v>
          </cell>
          <cell r="H2833">
            <v>0.23</v>
          </cell>
          <cell r="I2833" t="str">
            <v>5          0</v>
          </cell>
          <cell r="J2833">
            <v>0</v>
          </cell>
          <cell r="K2833">
            <v>0</v>
          </cell>
          <cell r="L2833">
            <v>2005</v>
          </cell>
          <cell r="M2833">
            <v>0.93966456054775127</v>
          </cell>
          <cell r="N2833" t="str">
            <v>NG65</v>
          </cell>
          <cell r="O2833">
            <v>51.5</v>
          </cell>
          <cell r="P2833">
            <v>2</v>
          </cell>
        </row>
        <row r="2834">
          <cell r="A2834" t="str">
            <v>ON</v>
          </cell>
          <cell r="B2834">
            <v>11</v>
          </cell>
          <cell r="C2834">
            <v>5</v>
          </cell>
          <cell r="D2834" t="str">
            <v>P</v>
          </cell>
          <cell r="E2834">
            <v>3.7</v>
          </cell>
          <cell r="F2834">
            <v>38651</v>
          </cell>
          <cell r="G2834">
            <v>0.438</v>
          </cell>
          <cell r="H2834">
            <v>0.43</v>
          </cell>
          <cell r="I2834" t="str">
            <v>8          0</v>
          </cell>
          <cell r="J2834">
            <v>0</v>
          </cell>
          <cell r="K2834">
            <v>0</v>
          </cell>
          <cell r="L2834">
            <v>2005</v>
          </cell>
          <cell r="M2834">
            <v>1.0285496274919357</v>
          </cell>
          <cell r="N2834" t="str">
            <v>NG115</v>
          </cell>
          <cell r="O2834">
            <v>58.75</v>
          </cell>
          <cell r="P2834">
            <v>2</v>
          </cell>
        </row>
        <row r="2835">
          <cell r="A2835" t="str">
            <v>ON</v>
          </cell>
          <cell r="B2835">
            <v>11</v>
          </cell>
          <cell r="C2835">
            <v>5</v>
          </cell>
          <cell r="D2835" t="str">
            <v>C</v>
          </cell>
          <cell r="E2835">
            <v>4.75</v>
          </cell>
          <cell r="F2835">
            <v>38651</v>
          </cell>
          <cell r="G2835">
            <v>0.371</v>
          </cell>
          <cell r="H2835">
            <v>0.37</v>
          </cell>
          <cell r="I2835" t="str">
            <v>1          0</v>
          </cell>
          <cell r="J2835">
            <v>0</v>
          </cell>
          <cell r="K2835">
            <v>0</v>
          </cell>
          <cell r="L2835">
            <v>2005</v>
          </cell>
          <cell r="M2835" t="str">
            <v>No Trade</v>
          </cell>
          <cell r="N2835" t="str">
            <v>NG115</v>
          </cell>
          <cell r="O2835">
            <v>58.75</v>
          </cell>
          <cell r="P2835">
            <v>1</v>
          </cell>
        </row>
        <row r="2836">
          <cell r="A2836" t="str">
            <v>PO</v>
          </cell>
          <cell r="B2836">
            <v>1</v>
          </cell>
          <cell r="C2836">
            <v>3</v>
          </cell>
          <cell r="D2836" t="str">
            <v>P</v>
          </cell>
          <cell r="E2836">
            <v>530</v>
          </cell>
          <cell r="F2836">
            <v>37608</v>
          </cell>
          <cell r="G2836">
            <v>0.3</v>
          </cell>
          <cell r="H2836">
            <v>0.5</v>
          </cell>
          <cell r="I2836" t="str">
            <v>0          0</v>
          </cell>
          <cell r="J2836">
            <v>0</v>
          </cell>
          <cell r="K2836">
            <v>0</v>
          </cell>
          <cell r="L2836">
            <v>2003</v>
          </cell>
          <cell r="M2836" t="str">
            <v>No Trade</v>
          </cell>
          <cell r="N2836" t="str">
            <v/>
          </cell>
          <cell r="O2836" t="str">
            <v/>
          </cell>
          <cell r="P2836" t="str">
            <v/>
          </cell>
        </row>
        <row r="2837">
          <cell r="A2837" t="str">
            <v>PO</v>
          </cell>
          <cell r="B2837">
            <v>1</v>
          </cell>
          <cell r="C2837">
            <v>3</v>
          </cell>
          <cell r="D2837" t="str">
            <v>P</v>
          </cell>
          <cell r="E2837">
            <v>550</v>
          </cell>
          <cell r="F2837">
            <v>37608</v>
          </cell>
          <cell r="G2837">
            <v>0.6</v>
          </cell>
          <cell r="H2837">
            <v>0.8</v>
          </cell>
          <cell r="I2837" t="str">
            <v>0          0</v>
          </cell>
          <cell r="J2837">
            <v>0</v>
          </cell>
          <cell r="K2837">
            <v>0</v>
          </cell>
          <cell r="L2837">
            <v>2003</v>
          </cell>
          <cell r="M2837" t="str">
            <v>No Trade</v>
          </cell>
          <cell r="N2837" t="str">
            <v/>
          </cell>
          <cell r="O2837" t="str">
            <v/>
          </cell>
          <cell r="P2837" t="str">
            <v/>
          </cell>
        </row>
        <row r="2838">
          <cell r="A2838" t="str">
            <v>PO</v>
          </cell>
          <cell r="B2838">
            <v>1</v>
          </cell>
          <cell r="C2838">
            <v>3</v>
          </cell>
          <cell r="D2838" t="str">
            <v>P</v>
          </cell>
          <cell r="E2838">
            <v>560</v>
          </cell>
          <cell r="F2838">
            <v>37608</v>
          </cell>
          <cell r="G2838">
            <v>1.1000000000000001</v>
          </cell>
          <cell r="H2838">
            <v>1.6</v>
          </cell>
          <cell r="I2838" t="str">
            <v>0          1</v>
          </cell>
          <cell r="J2838">
            <v>0.1</v>
          </cell>
          <cell r="K2838">
            <v>0.1</v>
          </cell>
          <cell r="L2838">
            <v>2003</v>
          </cell>
          <cell r="M2838" t="str">
            <v>No Trade</v>
          </cell>
          <cell r="N2838" t="str">
            <v/>
          </cell>
          <cell r="O2838" t="str">
            <v/>
          </cell>
          <cell r="P2838" t="str">
            <v/>
          </cell>
        </row>
        <row r="2839">
          <cell r="A2839" t="str">
            <v>PO</v>
          </cell>
          <cell r="B2839">
            <v>1</v>
          </cell>
          <cell r="C2839">
            <v>3</v>
          </cell>
          <cell r="D2839" t="str">
            <v>C</v>
          </cell>
          <cell r="E2839">
            <v>570</v>
          </cell>
          <cell r="F2839">
            <v>37608</v>
          </cell>
          <cell r="G2839">
            <v>26.6</v>
          </cell>
          <cell r="H2839">
            <v>25</v>
          </cell>
          <cell r="I2839" t="str">
            <v>0          0</v>
          </cell>
          <cell r="J2839">
            <v>0</v>
          </cell>
          <cell r="K2839">
            <v>0</v>
          </cell>
          <cell r="L2839">
            <v>2003</v>
          </cell>
          <cell r="M2839" t="str">
            <v>No Trade</v>
          </cell>
          <cell r="N2839" t="str">
            <v/>
          </cell>
          <cell r="O2839" t="str">
            <v/>
          </cell>
          <cell r="P2839" t="str">
            <v/>
          </cell>
        </row>
        <row r="2840">
          <cell r="A2840" t="str">
            <v>PO</v>
          </cell>
          <cell r="B2840">
            <v>1</v>
          </cell>
          <cell r="C2840">
            <v>3</v>
          </cell>
          <cell r="D2840" t="str">
            <v>P</v>
          </cell>
          <cell r="E2840">
            <v>570</v>
          </cell>
          <cell r="F2840">
            <v>37608</v>
          </cell>
          <cell r="G2840">
            <v>1.9</v>
          </cell>
          <cell r="H2840">
            <v>2.5</v>
          </cell>
          <cell r="I2840" t="str">
            <v>0          0</v>
          </cell>
          <cell r="J2840">
            <v>0</v>
          </cell>
          <cell r="K2840">
            <v>0</v>
          </cell>
          <cell r="L2840">
            <v>2003</v>
          </cell>
          <cell r="M2840" t="str">
            <v>No Trade</v>
          </cell>
          <cell r="N2840" t="str">
            <v/>
          </cell>
          <cell r="O2840" t="str">
            <v/>
          </cell>
          <cell r="P2840" t="str">
            <v/>
          </cell>
        </row>
        <row r="2841">
          <cell r="A2841" t="str">
            <v>PO</v>
          </cell>
          <cell r="B2841">
            <v>1</v>
          </cell>
          <cell r="C2841">
            <v>3</v>
          </cell>
          <cell r="D2841" t="str">
            <v>P</v>
          </cell>
          <cell r="E2841">
            <v>580</v>
          </cell>
          <cell r="F2841">
            <v>37608</v>
          </cell>
          <cell r="G2841">
            <v>2.9</v>
          </cell>
          <cell r="H2841">
            <v>3.5</v>
          </cell>
          <cell r="I2841" t="str">
            <v>0          0</v>
          </cell>
          <cell r="J2841">
            <v>0</v>
          </cell>
          <cell r="K2841">
            <v>0</v>
          </cell>
          <cell r="L2841">
            <v>2003</v>
          </cell>
          <cell r="M2841" t="str">
            <v>No Trade</v>
          </cell>
          <cell r="N2841" t="str">
            <v/>
          </cell>
          <cell r="O2841" t="str">
            <v/>
          </cell>
          <cell r="P2841" t="str">
            <v/>
          </cell>
        </row>
        <row r="2842">
          <cell r="A2842" t="str">
            <v>PO</v>
          </cell>
          <cell r="B2842">
            <v>1</v>
          </cell>
          <cell r="C2842">
            <v>3</v>
          </cell>
          <cell r="D2842" t="str">
            <v>C</v>
          </cell>
          <cell r="E2842">
            <v>630</v>
          </cell>
          <cell r="F2842">
            <v>37608</v>
          </cell>
          <cell r="G2842">
            <v>1</v>
          </cell>
          <cell r="H2842">
            <v>1</v>
          </cell>
          <cell r="I2842" t="str">
            <v>0          0</v>
          </cell>
          <cell r="J2842">
            <v>0</v>
          </cell>
          <cell r="K2842">
            <v>0</v>
          </cell>
          <cell r="L2842">
            <v>2003</v>
          </cell>
          <cell r="M2842" t="str">
            <v>No Trade</v>
          </cell>
          <cell r="N2842" t="str">
            <v/>
          </cell>
          <cell r="O2842" t="str">
            <v/>
          </cell>
          <cell r="P2842" t="str">
            <v/>
          </cell>
        </row>
        <row r="2843">
          <cell r="A2843" t="str">
            <v>PO</v>
          </cell>
          <cell r="B2843">
            <v>1</v>
          </cell>
          <cell r="C2843">
            <v>3</v>
          </cell>
          <cell r="D2843" t="str">
            <v>C</v>
          </cell>
          <cell r="E2843">
            <v>700</v>
          </cell>
          <cell r="F2843">
            <v>37608</v>
          </cell>
          <cell r="G2843">
            <v>0.5</v>
          </cell>
          <cell r="H2843">
            <v>0.5</v>
          </cell>
          <cell r="I2843" t="str">
            <v>0          0</v>
          </cell>
          <cell r="J2843">
            <v>0</v>
          </cell>
          <cell r="K2843">
            <v>0</v>
          </cell>
          <cell r="L2843">
            <v>2003</v>
          </cell>
          <cell r="M2843" t="str">
            <v>No Trade</v>
          </cell>
          <cell r="N2843" t="str">
            <v/>
          </cell>
          <cell r="O2843" t="str">
            <v/>
          </cell>
          <cell r="P2843" t="str">
            <v/>
          </cell>
        </row>
        <row r="2844">
          <cell r="A2844" t="str">
            <v>WA</v>
          </cell>
          <cell r="B2844">
            <v>1</v>
          </cell>
          <cell r="C2844">
            <v>3</v>
          </cell>
          <cell r="D2844" t="str">
            <v>P</v>
          </cell>
          <cell r="E2844">
            <v>0</v>
          </cell>
          <cell r="F2844">
            <v>37608</v>
          </cell>
          <cell r="G2844">
            <v>0.04</v>
          </cell>
          <cell r="H2844">
            <v>0</v>
          </cell>
          <cell r="I2844" t="str">
            <v>4          0</v>
          </cell>
          <cell r="J2844">
            <v>0</v>
          </cell>
          <cell r="K2844">
            <v>0</v>
          </cell>
          <cell r="L2844">
            <v>2003</v>
          </cell>
          <cell r="M2844" t="str">
            <v>No Trade</v>
          </cell>
          <cell r="N2844" t="str">
            <v/>
          </cell>
          <cell r="O2844" t="str">
            <v/>
          </cell>
          <cell r="P2844" t="str">
            <v/>
          </cell>
        </row>
        <row r="2845">
          <cell r="A2845" t="str">
            <v>WA</v>
          </cell>
          <cell r="B2845">
            <v>1</v>
          </cell>
          <cell r="C2845">
            <v>3</v>
          </cell>
          <cell r="D2845" t="str">
            <v>C</v>
          </cell>
          <cell r="E2845">
            <v>0.1</v>
          </cell>
          <cell r="F2845">
            <v>37608</v>
          </cell>
          <cell r="G2845">
            <v>0.18</v>
          </cell>
          <cell r="H2845">
            <v>0.1</v>
          </cell>
          <cell r="I2845" t="str">
            <v>7          0</v>
          </cell>
          <cell r="J2845">
            <v>0</v>
          </cell>
          <cell r="K2845">
            <v>0</v>
          </cell>
          <cell r="L2845">
            <v>2003</v>
          </cell>
          <cell r="M2845" t="str">
            <v>No Trade</v>
          </cell>
          <cell r="N2845" t="str">
            <v/>
          </cell>
          <cell r="O2845" t="str">
            <v/>
          </cell>
          <cell r="P2845" t="str">
            <v/>
          </cell>
        </row>
        <row r="2846">
          <cell r="A2846" t="str">
            <v>WA</v>
          </cell>
          <cell r="B2846">
            <v>1</v>
          </cell>
          <cell r="C2846">
            <v>3</v>
          </cell>
          <cell r="D2846" t="str">
            <v>P</v>
          </cell>
          <cell r="E2846">
            <v>0.1</v>
          </cell>
          <cell r="F2846">
            <v>37608</v>
          </cell>
          <cell r="G2846">
            <v>0.17</v>
          </cell>
          <cell r="H2846">
            <v>0.1</v>
          </cell>
          <cell r="I2846" t="str">
            <v>9          0</v>
          </cell>
          <cell r="J2846">
            <v>0</v>
          </cell>
          <cell r="K2846">
            <v>0</v>
          </cell>
          <cell r="L2846">
            <v>2003</v>
          </cell>
          <cell r="M2846" t="str">
            <v>No Trade</v>
          </cell>
          <cell r="N2846" t="str">
            <v/>
          </cell>
          <cell r="O2846" t="str">
            <v/>
          </cell>
          <cell r="P2846" t="str">
            <v/>
          </cell>
        </row>
        <row r="2847">
          <cell r="A2847" t="str">
            <v>WA</v>
          </cell>
          <cell r="B2847">
            <v>1</v>
          </cell>
          <cell r="C2847">
            <v>3</v>
          </cell>
          <cell r="D2847" t="str">
            <v>C</v>
          </cell>
          <cell r="E2847">
            <v>0.15</v>
          </cell>
          <cell r="F2847">
            <v>37608</v>
          </cell>
          <cell r="G2847">
            <v>0.16</v>
          </cell>
          <cell r="H2847">
            <v>0.1</v>
          </cell>
          <cell r="I2847" t="str">
            <v>5          0</v>
          </cell>
          <cell r="J2847">
            <v>0</v>
          </cell>
          <cell r="K2847">
            <v>0</v>
          </cell>
          <cell r="L2847">
            <v>2003</v>
          </cell>
          <cell r="M2847" t="str">
            <v>No Trade</v>
          </cell>
          <cell r="N2847" t="str">
            <v/>
          </cell>
          <cell r="O2847" t="str">
            <v/>
          </cell>
          <cell r="P2847" t="str">
            <v/>
          </cell>
        </row>
        <row r="2848">
          <cell r="A2848" t="str">
            <v>WA</v>
          </cell>
          <cell r="B2848">
            <v>1</v>
          </cell>
          <cell r="C2848">
            <v>3</v>
          </cell>
          <cell r="D2848" t="str">
            <v>P</v>
          </cell>
          <cell r="E2848">
            <v>0.15</v>
          </cell>
          <cell r="F2848">
            <v>37608</v>
          </cell>
          <cell r="G2848">
            <v>0.19</v>
          </cell>
          <cell r="H2848">
            <v>0.2</v>
          </cell>
          <cell r="I2848" t="str">
            <v>1          0</v>
          </cell>
          <cell r="J2848">
            <v>0</v>
          </cell>
          <cell r="K2848">
            <v>0</v>
          </cell>
          <cell r="L2848">
            <v>2003</v>
          </cell>
          <cell r="M2848" t="str">
            <v>No Trade</v>
          </cell>
          <cell r="N2848" t="str">
            <v/>
          </cell>
          <cell r="O2848" t="str">
            <v/>
          </cell>
          <cell r="P2848" t="str">
            <v/>
          </cell>
        </row>
        <row r="2849">
          <cell r="A2849" t="str">
            <v>WA</v>
          </cell>
          <cell r="B2849">
            <v>1</v>
          </cell>
          <cell r="C2849">
            <v>3</v>
          </cell>
          <cell r="D2849" t="str">
            <v>C</v>
          </cell>
          <cell r="E2849">
            <v>0.2</v>
          </cell>
          <cell r="F2849">
            <v>37608</v>
          </cell>
          <cell r="G2849">
            <v>0.13</v>
          </cell>
          <cell r="H2849">
            <v>0.1</v>
          </cell>
          <cell r="I2849" t="str">
            <v>3          0</v>
          </cell>
          <cell r="J2849">
            <v>0</v>
          </cell>
          <cell r="K2849">
            <v>0</v>
          </cell>
          <cell r="L2849">
            <v>2003</v>
          </cell>
          <cell r="M2849" t="str">
            <v>No Trade</v>
          </cell>
          <cell r="N2849" t="str">
            <v/>
          </cell>
          <cell r="O2849" t="str">
            <v/>
          </cell>
          <cell r="P2849" t="str">
            <v/>
          </cell>
        </row>
        <row r="2850">
          <cell r="A2850" t="str">
            <v>WA</v>
          </cell>
          <cell r="B2850">
            <v>1</v>
          </cell>
          <cell r="C2850">
            <v>3</v>
          </cell>
          <cell r="D2850" t="str">
            <v>P</v>
          </cell>
          <cell r="E2850">
            <v>0.2</v>
          </cell>
          <cell r="F2850">
            <v>37608</v>
          </cell>
          <cell r="G2850">
            <v>0.23</v>
          </cell>
          <cell r="H2850">
            <v>0.2</v>
          </cell>
          <cell r="I2850" t="str">
            <v>5          0</v>
          </cell>
          <cell r="J2850">
            <v>0</v>
          </cell>
          <cell r="K2850">
            <v>0</v>
          </cell>
          <cell r="L2850">
            <v>2003</v>
          </cell>
          <cell r="M2850" t="str">
            <v>No Trade</v>
          </cell>
          <cell r="N2850" t="str">
            <v/>
          </cell>
          <cell r="O2850" t="str">
            <v/>
          </cell>
          <cell r="P2850" t="str">
            <v/>
          </cell>
        </row>
        <row r="2851">
          <cell r="A2851" t="str">
            <v>WA</v>
          </cell>
          <cell r="B2851">
            <v>1</v>
          </cell>
          <cell r="C2851">
            <v>3</v>
          </cell>
          <cell r="D2851" t="str">
            <v>C</v>
          </cell>
          <cell r="E2851">
            <v>0.25</v>
          </cell>
          <cell r="F2851">
            <v>37608</v>
          </cell>
          <cell r="G2851">
            <v>0.11</v>
          </cell>
          <cell r="H2851">
            <v>0</v>
          </cell>
          <cell r="I2851" t="str">
            <v>9          0</v>
          </cell>
          <cell r="J2851">
            <v>0</v>
          </cell>
          <cell r="K2851">
            <v>0</v>
          </cell>
          <cell r="L2851">
            <v>2003</v>
          </cell>
          <cell r="M2851" t="str">
            <v>No Trade</v>
          </cell>
          <cell r="N2851" t="str">
            <v/>
          </cell>
          <cell r="O2851" t="str">
            <v/>
          </cell>
          <cell r="P2851" t="str">
            <v/>
          </cell>
        </row>
        <row r="2852">
          <cell r="A2852" t="str">
            <v>WA</v>
          </cell>
          <cell r="B2852">
            <v>1</v>
          </cell>
          <cell r="C2852">
            <v>3</v>
          </cell>
          <cell r="D2852" t="str">
            <v>P</v>
          </cell>
          <cell r="E2852">
            <v>0.25</v>
          </cell>
          <cell r="F2852">
            <v>37608</v>
          </cell>
          <cell r="G2852">
            <v>0.25</v>
          </cell>
          <cell r="H2852">
            <v>0.2</v>
          </cell>
          <cell r="I2852" t="str">
            <v>7          0</v>
          </cell>
          <cell r="J2852">
            <v>0</v>
          </cell>
          <cell r="K2852">
            <v>0</v>
          </cell>
          <cell r="L2852">
            <v>2003</v>
          </cell>
          <cell r="M2852" t="str">
            <v>No Trade</v>
          </cell>
          <cell r="N2852" t="str">
            <v/>
          </cell>
          <cell r="O2852" t="str">
            <v/>
          </cell>
          <cell r="P2852" t="str">
            <v/>
          </cell>
        </row>
        <row r="2853">
          <cell r="A2853" t="str">
            <v>WA</v>
          </cell>
          <cell r="B2853">
            <v>1</v>
          </cell>
          <cell r="C2853">
            <v>3</v>
          </cell>
          <cell r="D2853" t="str">
            <v>C</v>
          </cell>
          <cell r="E2853">
            <v>0.3</v>
          </cell>
          <cell r="F2853">
            <v>37608</v>
          </cell>
          <cell r="G2853">
            <v>0.09</v>
          </cell>
          <cell r="H2853">
            <v>0</v>
          </cell>
          <cell r="I2853" t="str">
            <v>8          0</v>
          </cell>
          <cell r="J2853">
            <v>0</v>
          </cell>
          <cell r="K2853">
            <v>0</v>
          </cell>
          <cell r="L2853">
            <v>2003</v>
          </cell>
          <cell r="M2853" t="str">
            <v>No Trade</v>
          </cell>
          <cell r="N2853" t="str">
            <v/>
          </cell>
          <cell r="O2853" t="str">
            <v/>
          </cell>
          <cell r="P2853" t="str">
            <v/>
          </cell>
        </row>
        <row r="2854">
          <cell r="A2854" t="str">
            <v>WA</v>
          </cell>
          <cell r="B2854">
            <v>1</v>
          </cell>
          <cell r="C2854">
            <v>3</v>
          </cell>
          <cell r="D2854" t="str">
            <v>P</v>
          </cell>
          <cell r="E2854">
            <v>0.3</v>
          </cell>
          <cell r="F2854">
            <v>37608</v>
          </cell>
          <cell r="G2854">
            <v>0</v>
          </cell>
          <cell r="H2854">
            <v>0</v>
          </cell>
          <cell r="I2854" t="str">
            <v>0          0</v>
          </cell>
          <cell r="J2854">
            <v>0</v>
          </cell>
          <cell r="K2854">
            <v>0</v>
          </cell>
          <cell r="L2854">
            <v>2003</v>
          </cell>
          <cell r="M2854" t="str">
            <v>No Trade</v>
          </cell>
          <cell r="N2854" t="str">
            <v/>
          </cell>
          <cell r="O2854" t="str">
            <v/>
          </cell>
          <cell r="P2854" t="str">
            <v/>
          </cell>
        </row>
        <row r="2855">
          <cell r="A2855" t="str">
            <v>WA</v>
          </cell>
          <cell r="B2855">
            <v>1</v>
          </cell>
          <cell r="C2855">
            <v>3</v>
          </cell>
          <cell r="D2855" t="str">
            <v>C</v>
          </cell>
          <cell r="E2855">
            <v>0.35</v>
          </cell>
          <cell r="F2855">
            <v>37608</v>
          </cell>
          <cell r="G2855">
            <v>0.08</v>
          </cell>
          <cell r="H2855">
            <v>0</v>
          </cell>
          <cell r="I2855" t="str">
            <v>7          0</v>
          </cell>
          <cell r="J2855">
            <v>0</v>
          </cell>
          <cell r="K2855">
            <v>0</v>
          </cell>
          <cell r="L2855">
            <v>2003</v>
          </cell>
          <cell r="M2855" t="str">
            <v>No Trade</v>
          </cell>
          <cell r="N2855" t="str">
            <v/>
          </cell>
          <cell r="O2855" t="str">
            <v/>
          </cell>
          <cell r="P2855" t="str">
            <v/>
          </cell>
        </row>
        <row r="2856">
          <cell r="A2856" t="str">
            <v>WA</v>
          </cell>
          <cell r="B2856">
            <v>1</v>
          </cell>
          <cell r="C2856">
            <v>3</v>
          </cell>
          <cell r="D2856" t="str">
            <v>C</v>
          </cell>
          <cell r="E2856">
            <v>0.45</v>
          </cell>
          <cell r="F2856">
            <v>37608</v>
          </cell>
          <cell r="G2856">
            <v>7.0000000000000007E-2</v>
          </cell>
          <cell r="H2856">
            <v>0</v>
          </cell>
          <cell r="I2856" t="str">
            <v>6          0</v>
          </cell>
          <cell r="J2856">
            <v>0</v>
          </cell>
          <cell r="K2856">
            <v>0</v>
          </cell>
          <cell r="L2856">
            <v>2003</v>
          </cell>
          <cell r="M2856" t="str">
            <v>No Trade</v>
          </cell>
          <cell r="N2856" t="str">
            <v/>
          </cell>
          <cell r="O2856" t="str">
            <v/>
          </cell>
          <cell r="P2856" t="str">
            <v/>
          </cell>
        </row>
        <row r="2857">
          <cell r="A2857" t="str">
            <v>WA</v>
          </cell>
          <cell r="B2857">
            <v>1</v>
          </cell>
          <cell r="C2857">
            <v>3</v>
          </cell>
          <cell r="D2857" t="str">
            <v>P</v>
          </cell>
          <cell r="E2857">
            <v>0.45</v>
          </cell>
          <cell r="F2857">
            <v>37608</v>
          </cell>
          <cell r="G2857">
            <v>0.41</v>
          </cell>
          <cell r="H2857">
            <v>0.4</v>
          </cell>
          <cell r="I2857" t="str">
            <v>5          0</v>
          </cell>
          <cell r="J2857">
            <v>0</v>
          </cell>
          <cell r="K2857">
            <v>0</v>
          </cell>
          <cell r="L2857">
            <v>2003</v>
          </cell>
          <cell r="M2857" t="str">
            <v>No Trade</v>
          </cell>
          <cell r="N2857" t="str">
            <v/>
          </cell>
          <cell r="O2857" t="str">
            <v/>
          </cell>
          <cell r="P2857" t="str">
            <v/>
          </cell>
        </row>
        <row r="2858">
          <cell r="A2858" t="str">
            <v>WA</v>
          </cell>
          <cell r="B2858">
            <v>1</v>
          </cell>
          <cell r="C2858">
            <v>3</v>
          </cell>
          <cell r="D2858" t="str">
            <v>C</v>
          </cell>
          <cell r="E2858">
            <v>0.55000000000000004</v>
          </cell>
          <cell r="F2858">
            <v>37608</v>
          </cell>
          <cell r="G2858">
            <v>0</v>
          </cell>
          <cell r="H2858">
            <v>0</v>
          </cell>
          <cell r="I2858" t="str">
            <v>0          0</v>
          </cell>
          <cell r="J2858">
            <v>0</v>
          </cell>
          <cell r="K2858">
            <v>0</v>
          </cell>
          <cell r="L2858">
            <v>2003</v>
          </cell>
          <cell r="M2858" t="str">
            <v>No Trade</v>
          </cell>
          <cell r="N2858" t="str">
            <v/>
          </cell>
          <cell r="O2858" t="str">
            <v/>
          </cell>
          <cell r="P2858" t="str">
            <v/>
          </cell>
        </row>
        <row r="2859">
          <cell r="A2859" t="str">
            <v>WA</v>
          </cell>
          <cell r="B2859">
            <v>1</v>
          </cell>
          <cell r="C2859">
            <v>3</v>
          </cell>
          <cell r="D2859" t="str">
            <v>P</v>
          </cell>
          <cell r="E2859">
            <v>0.55000000000000004</v>
          </cell>
          <cell r="F2859">
            <v>37608</v>
          </cell>
          <cell r="G2859">
            <v>0.45</v>
          </cell>
          <cell r="H2859">
            <v>0.4</v>
          </cell>
          <cell r="I2859" t="str">
            <v>7          0</v>
          </cell>
          <cell r="J2859">
            <v>0</v>
          </cell>
          <cell r="K2859">
            <v>0</v>
          </cell>
          <cell r="L2859">
            <v>2003</v>
          </cell>
          <cell r="M2859" t="str">
            <v>No Trade</v>
          </cell>
          <cell r="N2859" t="str">
            <v/>
          </cell>
          <cell r="O2859" t="str">
            <v/>
          </cell>
          <cell r="P2859" t="str">
            <v/>
          </cell>
        </row>
        <row r="2860">
          <cell r="A2860" t="str">
            <v>WA</v>
          </cell>
          <cell r="B2860">
            <v>1</v>
          </cell>
          <cell r="C2860">
            <v>3</v>
          </cell>
          <cell r="D2860" t="str">
            <v>C</v>
          </cell>
          <cell r="E2860">
            <v>0.6</v>
          </cell>
          <cell r="F2860">
            <v>37608</v>
          </cell>
          <cell r="G2860">
            <v>0.06</v>
          </cell>
          <cell r="H2860">
            <v>0</v>
          </cell>
          <cell r="I2860" t="str">
            <v>5          0</v>
          </cell>
          <cell r="J2860">
            <v>0</v>
          </cell>
          <cell r="K2860">
            <v>0</v>
          </cell>
          <cell r="L2860">
            <v>2003</v>
          </cell>
          <cell r="M2860" t="str">
            <v>No Trade</v>
          </cell>
          <cell r="N2860" t="str">
            <v/>
          </cell>
          <cell r="O2860" t="str">
            <v/>
          </cell>
          <cell r="P2860" t="str">
            <v/>
          </cell>
        </row>
        <row r="2861">
          <cell r="A2861" t="str">
            <v>WA</v>
          </cell>
          <cell r="B2861">
            <v>1</v>
          </cell>
          <cell r="C2861">
            <v>3</v>
          </cell>
          <cell r="D2861" t="str">
            <v>C</v>
          </cell>
          <cell r="E2861">
            <v>0.8</v>
          </cell>
          <cell r="F2861">
            <v>37608</v>
          </cell>
          <cell r="G2861">
            <v>0.01</v>
          </cell>
          <cell r="H2861">
            <v>0</v>
          </cell>
          <cell r="I2861" t="str">
            <v>1          0</v>
          </cell>
          <cell r="J2861">
            <v>0</v>
          </cell>
          <cell r="K2861">
            <v>0</v>
          </cell>
          <cell r="L2861">
            <v>2003</v>
          </cell>
          <cell r="M2861" t="str">
            <v>No Trade</v>
          </cell>
          <cell r="N2861" t="str">
            <v/>
          </cell>
          <cell r="O2861" t="str">
            <v/>
          </cell>
          <cell r="P2861" t="str">
            <v/>
          </cell>
        </row>
        <row r="2862">
          <cell r="A2862" t="str">
            <v>WA</v>
          </cell>
          <cell r="B2862">
            <v>1</v>
          </cell>
          <cell r="C2862">
            <v>3</v>
          </cell>
          <cell r="D2862" t="str">
            <v>C</v>
          </cell>
          <cell r="E2862">
            <v>0.9</v>
          </cell>
          <cell r="F2862">
            <v>37608</v>
          </cell>
          <cell r="G2862">
            <v>0.01</v>
          </cell>
          <cell r="H2862">
            <v>0</v>
          </cell>
          <cell r="I2862" t="str">
            <v>1          0</v>
          </cell>
          <cell r="J2862">
            <v>0</v>
          </cell>
          <cell r="K2862">
            <v>0</v>
          </cell>
          <cell r="L2862">
            <v>2003</v>
          </cell>
          <cell r="M2862" t="str">
            <v>No Trade</v>
          </cell>
          <cell r="N2862" t="str">
            <v/>
          </cell>
          <cell r="O2862" t="str">
            <v/>
          </cell>
          <cell r="P2862" t="str">
            <v/>
          </cell>
        </row>
        <row r="2863">
          <cell r="A2863" t="str">
            <v>WA</v>
          </cell>
          <cell r="B2863">
            <v>2</v>
          </cell>
          <cell r="C2863">
            <v>3</v>
          </cell>
          <cell r="D2863" t="str">
            <v>P</v>
          </cell>
          <cell r="E2863">
            <v>-0.3</v>
          </cell>
          <cell r="F2863">
            <v>37638</v>
          </cell>
          <cell r="G2863">
            <v>0.12</v>
          </cell>
          <cell r="H2863">
            <v>0</v>
          </cell>
          <cell r="I2863" t="str">
            <v>9          0</v>
          </cell>
          <cell r="J2863">
            <v>0</v>
          </cell>
          <cell r="K2863">
            <v>0</v>
          </cell>
          <cell r="L2863">
            <v>2003</v>
          </cell>
          <cell r="M2863" t="str">
            <v>No Trade</v>
          </cell>
          <cell r="N2863" t="str">
            <v/>
          </cell>
          <cell r="O2863" t="str">
            <v/>
          </cell>
          <cell r="P2863" t="str">
            <v/>
          </cell>
        </row>
        <row r="2864">
          <cell r="A2864" t="str">
            <v>WA</v>
          </cell>
          <cell r="B2864">
            <v>2</v>
          </cell>
          <cell r="C2864">
            <v>3</v>
          </cell>
          <cell r="D2864" t="str">
            <v>C</v>
          </cell>
          <cell r="E2864">
            <v>0.1</v>
          </cell>
          <cell r="F2864">
            <v>37638</v>
          </cell>
          <cell r="G2864">
            <v>0.42</v>
          </cell>
          <cell r="H2864">
            <v>0.3</v>
          </cell>
          <cell r="I2864" t="str">
            <v>9          0</v>
          </cell>
          <cell r="J2864">
            <v>0</v>
          </cell>
          <cell r="K2864">
            <v>0</v>
          </cell>
          <cell r="L2864">
            <v>2003</v>
          </cell>
          <cell r="M2864" t="str">
            <v>No Trade</v>
          </cell>
          <cell r="N2864" t="str">
            <v/>
          </cell>
          <cell r="O2864" t="str">
            <v/>
          </cell>
          <cell r="P2864" t="str">
            <v/>
          </cell>
        </row>
        <row r="2865">
          <cell r="A2865" t="str">
            <v>WA</v>
          </cell>
          <cell r="B2865">
            <v>2</v>
          </cell>
          <cell r="C2865">
            <v>3</v>
          </cell>
          <cell r="D2865" t="str">
            <v>P</v>
          </cell>
          <cell r="E2865">
            <v>0.1</v>
          </cell>
          <cell r="F2865">
            <v>37638</v>
          </cell>
          <cell r="G2865">
            <v>0.16</v>
          </cell>
          <cell r="H2865">
            <v>0.1</v>
          </cell>
          <cell r="I2865" t="str">
            <v>8          0</v>
          </cell>
          <cell r="J2865">
            <v>0</v>
          </cell>
          <cell r="K2865">
            <v>0</v>
          </cell>
          <cell r="L2865">
            <v>2003</v>
          </cell>
          <cell r="M2865" t="str">
            <v>No Trade</v>
          </cell>
          <cell r="N2865" t="str">
            <v/>
          </cell>
          <cell r="O2865" t="str">
            <v/>
          </cell>
          <cell r="P2865" t="str">
            <v/>
          </cell>
        </row>
        <row r="2866">
          <cell r="A2866" t="str">
            <v>WA</v>
          </cell>
          <cell r="B2866">
            <v>2</v>
          </cell>
          <cell r="C2866">
            <v>3</v>
          </cell>
          <cell r="D2866" t="str">
            <v>P</v>
          </cell>
          <cell r="E2866">
            <v>0.2</v>
          </cell>
          <cell r="F2866">
            <v>37638</v>
          </cell>
          <cell r="G2866">
            <v>0.2</v>
          </cell>
          <cell r="H2866">
            <v>0.2</v>
          </cell>
          <cell r="I2866" t="str">
            <v>2          0</v>
          </cell>
          <cell r="J2866">
            <v>0</v>
          </cell>
          <cell r="K2866">
            <v>0</v>
          </cell>
          <cell r="L2866">
            <v>2003</v>
          </cell>
          <cell r="M2866" t="str">
            <v>No Trade</v>
          </cell>
          <cell r="N2866" t="str">
            <v/>
          </cell>
          <cell r="O2866" t="str">
            <v/>
          </cell>
          <cell r="P2866" t="str">
            <v/>
          </cell>
        </row>
        <row r="2867">
          <cell r="A2867" t="str">
            <v>WA</v>
          </cell>
          <cell r="B2867">
            <v>2</v>
          </cell>
          <cell r="C2867">
            <v>3</v>
          </cell>
          <cell r="D2867" t="str">
            <v>C</v>
          </cell>
          <cell r="E2867">
            <v>0.25</v>
          </cell>
          <cell r="F2867">
            <v>37638</v>
          </cell>
          <cell r="G2867">
            <v>0.31</v>
          </cell>
          <cell r="H2867">
            <v>0.3</v>
          </cell>
          <cell r="I2867" t="str">
            <v>0          0</v>
          </cell>
          <cell r="J2867">
            <v>0</v>
          </cell>
          <cell r="K2867">
            <v>0</v>
          </cell>
          <cell r="L2867">
            <v>2003</v>
          </cell>
          <cell r="M2867" t="str">
            <v>No Trade</v>
          </cell>
          <cell r="N2867" t="str">
            <v/>
          </cell>
          <cell r="O2867" t="str">
            <v/>
          </cell>
          <cell r="P2867" t="str">
            <v/>
          </cell>
        </row>
        <row r="2868">
          <cell r="A2868" t="str">
            <v>WA</v>
          </cell>
          <cell r="B2868">
            <v>2</v>
          </cell>
          <cell r="C2868">
            <v>3</v>
          </cell>
          <cell r="D2868" t="str">
            <v>P</v>
          </cell>
          <cell r="E2868">
            <v>0.25</v>
          </cell>
          <cell r="F2868">
            <v>37638</v>
          </cell>
          <cell r="G2868">
            <v>0.21</v>
          </cell>
          <cell r="H2868">
            <v>0.2</v>
          </cell>
          <cell r="I2868" t="str">
            <v>5          0</v>
          </cell>
          <cell r="J2868">
            <v>0</v>
          </cell>
          <cell r="K2868">
            <v>0</v>
          </cell>
          <cell r="L2868">
            <v>2003</v>
          </cell>
          <cell r="M2868" t="str">
            <v>No Trade</v>
          </cell>
          <cell r="N2868" t="str">
            <v/>
          </cell>
          <cell r="O2868" t="str">
            <v/>
          </cell>
          <cell r="P2868" t="str">
            <v/>
          </cell>
        </row>
        <row r="2869">
          <cell r="A2869" t="str">
            <v>WA</v>
          </cell>
          <cell r="B2869">
            <v>2</v>
          </cell>
          <cell r="C2869">
            <v>3</v>
          </cell>
          <cell r="D2869" t="str">
            <v>C</v>
          </cell>
          <cell r="E2869">
            <v>0.35</v>
          </cell>
          <cell r="F2869">
            <v>37638</v>
          </cell>
          <cell r="G2869">
            <v>0.26</v>
          </cell>
          <cell r="H2869">
            <v>0.2</v>
          </cell>
          <cell r="I2869" t="str">
            <v>5        100</v>
          </cell>
          <cell r="J2869">
            <v>0.19</v>
          </cell>
          <cell r="K2869">
            <v>0.19</v>
          </cell>
          <cell r="L2869">
            <v>2003</v>
          </cell>
          <cell r="M2869" t="str">
            <v>No Trade</v>
          </cell>
          <cell r="N2869" t="str">
            <v/>
          </cell>
          <cell r="O2869" t="str">
            <v/>
          </cell>
          <cell r="P2869" t="str">
            <v/>
          </cell>
        </row>
        <row r="2870">
          <cell r="A2870" t="str">
            <v>WA</v>
          </cell>
          <cell r="B2870">
            <v>2</v>
          </cell>
          <cell r="C2870">
            <v>3</v>
          </cell>
          <cell r="D2870" t="str">
            <v>P</v>
          </cell>
          <cell r="E2870">
            <v>0.35</v>
          </cell>
          <cell r="F2870">
            <v>37638</v>
          </cell>
          <cell r="G2870">
            <v>0.22</v>
          </cell>
          <cell r="H2870">
            <v>0.2</v>
          </cell>
          <cell r="I2870" t="str">
            <v>6        100</v>
          </cell>
          <cell r="J2870">
            <v>0.19</v>
          </cell>
          <cell r="K2870">
            <v>0.19</v>
          </cell>
          <cell r="L2870">
            <v>2003</v>
          </cell>
          <cell r="M2870" t="str">
            <v>No Trade</v>
          </cell>
          <cell r="N2870" t="str">
            <v/>
          </cell>
          <cell r="O2870" t="str">
            <v/>
          </cell>
          <cell r="P2870" t="str">
            <v/>
          </cell>
        </row>
        <row r="2871">
          <cell r="A2871" t="str">
            <v>WA</v>
          </cell>
          <cell r="B2871">
            <v>2</v>
          </cell>
          <cell r="C2871">
            <v>3</v>
          </cell>
          <cell r="D2871" t="str">
            <v>P</v>
          </cell>
          <cell r="E2871">
            <v>0.4</v>
          </cell>
          <cell r="F2871">
            <v>37638</v>
          </cell>
          <cell r="G2871">
            <v>0.23</v>
          </cell>
          <cell r="H2871">
            <v>0.2</v>
          </cell>
          <cell r="I2871" t="str">
            <v>7          0</v>
          </cell>
          <cell r="J2871">
            <v>0</v>
          </cell>
          <cell r="K2871">
            <v>0</v>
          </cell>
          <cell r="L2871">
            <v>2003</v>
          </cell>
          <cell r="M2871" t="str">
            <v>No Trade</v>
          </cell>
          <cell r="N2871" t="str">
            <v/>
          </cell>
          <cell r="O2871" t="str">
            <v/>
          </cell>
          <cell r="P2871" t="str">
            <v/>
          </cell>
        </row>
        <row r="2872">
          <cell r="A2872" t="str">
            <v>WA</v>
          </cell>
          <cell r="B2872">
            <v>2</v>
          </cell>
          <cell r="C2872">
            <v>3</v>
          </cell>
          <cell r="D2872" t="str">
            <v>C</v>
          </cell>
          <cell r="E2872">
            <v>0.45</v>
          </cell>
          <cell r="F2872">
            <v>37638</v>
          </cell>
          <cell r="G2872">
            <v>0.18</v>
          </cell>
          <cell r="H2872">
            <v>0.2</v>
          </cell>
          <cell r="I2872" t="str">
            <v>0          0</v>
          </cell>
          <cell r="J2872">
            <v>0</v>
          </cell>
          <cell r="K2872">
            <v>0</v>
          </cell>
          <cell r="L2872">
            <v>2003</v>
          </cell>
          <cell r="M2872" t="str">
            <v>No Trade</v>
          </cell>
          <cell r="N2872" t="str">
            <v/>
          </cell>
          <cell r="O2872" t="str">
            <v/>
          </cell>
          <cell r="P2872" t="str">
            <v/>
          </cell>
        </row>
        <row r="2873">
          <cell r="A2873" t="str">
            <v>WA</v>
          </cell>
          <cell r="B2873">
            <v>2</v>
          </cell>
          <cell r="C2873">
            <v>3</v>
          </cell>
          <cell r="D2873" t="str">
            <v>P</v>
          </cell>
          <cell r="E2873">
            <v>0.45</v>
          </cell>
          <cell r="F2873">
            <v>37638</v>
          </cell>
          <cell r="G2873">
            <v>0.3</v>
          </cell>
          <cell r="H2873">
            <v>0.2</v>
          </cell>
          <cell r="I2873" t="str">
            <v>9          0</v>
          </cell>
          <cell r="J2873">
            <v>0</v>
          </cell>
          <cell r="K2873">
            <v>0</v>
          </cell>
          <cell r="L2873">
            <v>2003</v>
          </cell>
          <cell r="M2873" t="str">
            <v>No Trade</v>
          </cell>
          <cell r="N2873" t="str">
            <v/>
          </cell>
          <cell r="O2873" t="str">
            <v/>
          </cell>
          <cell r="P2873" t="str">
            <v/>
          </cell>
        </row>
        <row r="2874">
          <cell r="A2874" t="str">
            <v>WA</v>
          </cell>
          <cell r="B2874">
            <v>2</v>
          </cell>
          <cell r="C2874">
            <v>3</v>
          </cell>
          <cell r="D2874" t="str">
            <v>C</v>
          </cell>
          <cell r="E2874">
            <v>0.6</v>
          </cell>
          <cell r="F2874">
            <v>37638</v>
          </cell>
          <cell r="G2874">
            <v>0.16</v>
          </cell>
          <cell r="H2874">
            <v>0.1</v>
          </cell>
          <cell r="I2874" t="str">
            <v>5          0</v>
          </cell>
          <cell r="J2874">
            <v>0</v>
          </cell>
          <cell r="K2874">
            <v>0</v>
          </cell>
          <cell r="L2874">
            <v>2003</v>
          </cell>
          <cell r="M2874" t="str">
            <v>No Trade</v>
          </cell>
          <cell r="N2874" t="str">
            <v/>
          </cell>
          <cell r="O2874" t="str">
            <v/>
          </cell>
          <cell r="P2874" t="str">
            <v/>
          </cell>
        </row>
        <row r="2875">
          <cell r="A2875" t="str">
            <v>WA</v>
          </cell>
          <cell r="B2875">
            <v>2</v>
          </cell>
          <cell r="C2875">
            <v>3</v>
          </cell>
          <cell r="D2875" t="str">
            <v>C</v>
          </cell>
          <cell r="E2875">
            <v>0.8</v>
          </cell>
          <cell r="F2875">
            <v>37638</v>
          </cell>
          <cell r="G2875">
            <v>0.12</v>
          </cell>
          <cell r="H2875">
            <v>0.1</v>
          </cell>
          <cell r="I2875" t="str">
            <v>2          0</v>
          </cell>
          <cell r="J2875">
            <v>0</v>
          </cell>
          <cell r="K2875">
            <v>0</v>
          </cell>
          <cell r="L2875">
            <v>2003</v>
          </cell>
          <cell r="M2875" t="str">
            <v>No Trade</v>
          </cell>
          <cell r="N2875" t="str">
            <v/>
          </cell>
          <cell r="O2875" t="str">
            <v/>
          </cell>
          <cell r="P2875" t="str">
            <v/>
          </cell>
        </row>
        <row r="2876">
          <cell r="A2876" t="str">
            <v>WA</v>
          </cell>
          <cell r="B2876">
            <v>2</v>
          </cell>
          <cell r="C2876">
            <v>3</v>
          </cell>
          <cell r="D2876" t="str">
            <v>C</v>
          </cell>
          <cell r="E2876">
            <v>1</v>
          </cell>
          <cell r="F2876">
            <v>37638</v>
          </cell>
          <cell r="G2876">
            <v>0.03</v>
          </cell>
          <cell r="H2876">
            <v>0</v>
          </cell>
          <cell r="I2876" t="str">
            <v>3          0</v>
          </cell>
          <cell r="J2876">
            <v>0</v>
          </cell>
          <cell r="K2876">
            <v>0</v>
          </cell>
          <cell r="L2876">
            <v>2003</v>
          </cell>
          <cell r="M2876" t="str">
            <v>No Trade</v>
          </cell>
          <cell r="N2876" t="str">
            <v/>
          </cell>
          <cell r="O2876" t="str">
            <v/>
          </cell>
          <cell r="P2876" t="str">
            <v/>
          </cell>
        </row>
        <row r="2877">
          <cell r="A2877" t="str">
            <v>WA</v>
          </cell>
          <cell r="B2877">
            <v>3</v>
          </cell>
          <cell r="C2877">
            <v>3</v>
          </cell>
          <cell r="D2877" t="str">
            <v>C</v>
          </cell>
          <cell r="E2877">
            <v>0.1</v>
          </cell>
          <cell r="F2877">
            <v>37671</v>
          </cell>
          <cell r="G2877">
            <v>0.41</v>
          </cell>
          <cell r="H2877">
            <v>0.3</v>
          </cell>
          <cell r="I2877" t="str">
            <v>9          0</v>
          </cell>
          <cell r="J2877">
            <v>0</v>
          </cell>
          <cell r="K2877">
            <v>0</v>
          </cell>
          <cell r="L2877">
            <v>2003</v>
          </cell>
          <cell r="M2877" t="str">
            <v>No Trade</v>
          </cell>
          <cell r="N2877" t="str">
            <v/>
          </cell>
          <cell r="O2877" t="str">
            <v/>
          </cell>
          <cell r="P2877" t="str">
            <v/>
          </cell>
        </row>
        <row r="2878">
          <cell r="A2878" t="str">
            <v>WA</v>
          </cell>
          <cell r="B2878">
            <v>3</v>
          </cell>
          <cell r="C2878">
            <v>3</v>
          </cell>
          <cell r="D2878" t="str">
            <v>P</v>
          </cell>
          <cell r="E2878">
            <v>0.15</v>
          </cell>
          <cell r="F2878">
            <v>37671</v>
          </cell>
          <cell r="G2878">
            <v>0.18</v>
          </cell>
          <cell r="H2878">
            <v>0.2</v>
          </cell>
          <cell r="I2878" t="str">
            <v>5          0</v>
          </cell>
          <cell r="J2878">
            <v>0</v>
          </cell>
          <cell r="K2878">
            <v>0</v>
          </cell>
          <cell r="L2878">
            <v>2003</v>
          </cell>
          <cell r="M2878" t="str">
            <v>No Trade</v>
          </cell>
          <cell r="N2878" t="str">
            <v/>
          </cell>
          <cell r="O2878" t="str">
            <v/>
          </cell>
          <cell r="P2878" t="str">
            <v/>
          </cell>
        </row>
        <row r="2879">
          <cell r="A2879" t="str">
            <v>WA</v>
          </cell>
          <cell r="B2879">
            <v>3</v>
          </cell>
          <cell r="C2879">
            <v>3</v>
          </cell>
          <cell r="D2879" t="str">
            <v>P</v>
          </cell>
          <cell r="E2879">
            <v>0.2</v>
          </cell>
          <cell r="F2879">
            <v>37671</v>
          </cell>
          <cell r="G2879">
            <v>0.22</v>
          </cell>
          <cell r="H2879">
            <v>0.2</v>
          </cell>
          <cell r="I2879" t="str">
            <v>7          0</v>
          </cell>
          <cell r="J2879">
            <v>0</v>
          </cell>
          <cell r="K2879">
            <v>0</v>
          </cell>
          <cell r="L2879">
            <v>2003</v>
          </cell>
          <cell r="M2879" t="str">
            <v>No Trade</v>
          </cell>
          <cell r="N2879" t="str">
            <v/>
          </cell>
          <cell r="O2879" t="str">
            <v/>
          </cell>
          <cell r="P2879" t="str">
            <v/>
          </cell>
        </row>
        <row r="2880">
          <cell r="A2880" t="str">
            <v>WA</v>
          </cell>
          <cell r="B2880">
            <v>3</v>
          </cell>
          <cell r="C2880">
            <v>3</v>
          </cell>
          <cell r="D2880" t="str">
            <v>C</v>
          </cell>
          <cell r="E2880">
            <v>0.25</v>
          </cell>
          <cell r="F2880">
            <v>37671</v>
          </cell>
          <cell r="G2880">
            <v>0.37</v>
          </cell>
          <cell r="H2880">
            <v>0.3</v>
          </cell>
          <cell r="I2880" t="str">
            <v>5          0</v>
          </cell>
          <cell r="J2880">
            <v>0</v>
          </cell>
          <cell r="K2880">
            <v>0</v>
          </cell>
          <cell r="L2880">
            <v>2003</v>
          </cell>
          <cell r="M2880" t="str">
            <v>No Trade</v>
          </cell>
          <cell r="N2880" t="str">
            <v/>
          </cell>
          <cell r="O2880" t="str">
            <v/>
          </cell>
          <cell r="P2880" t="str">
            <v/>
          </cell>
        </row>
        <row r="2881">
          <cell r="A2881" t="str">
            <v>WA</v>
          </cell>
          <cell r="B2881">
            <v>3</v>
          </cell>
          <cell r="C2881">
            <v>3</v>
          </cell>
          <cell r="D2881" t="str">
            <v>P</v>
          </cell>
          <cell r="E2881">
            <v>0.25</v>
          </cell>
          <cell r="F2881">
            <v>37671</v>
          </cell>
          <cell r="G2881">
            <v>0.28999999999999998</v>
          </cell>
          <cell r="H2881">
            <v>0.3</v>
          </cell>
          <cell r="I2881" t="str">
            <v>0          0</v>
          </cell>
          <cell r="J2881">
            <v>0</v>
          </cell>
          <cell r="K2881">
            <v>0</v>
          </cell>
          <cell r="L2881">
            <v>2003</v>
          </cell>
          <cell r="M2881" t="str">
            <v>No Trade</v>
          </cell>
          <cell r="N2881" t="str">
            <v/>
          </cell>
          <cell r="O2881" t="str">
            <v/>
          </cell>
          <cell r="P2881" t="str">
            <v/>
          </cell>
        </row>
        <row r="2882">
          <cell r="A2882" t="str">
            <v>WA</v>
          </cell>
          <cell r="B2882">
            <v>3</v>
          </cell>
          <cell r="C2882">
            <v>3</v>
          </cell>
          <cell r="D2882" t="str">
            <v>C</v>
          </cell>
          <cell r="E2882">
            <v>0.6</v>
          </cell>
          <cell r="F2882">
            <v>37671</v>
          </cell>
          <cell r="G2882">
            <v>0.17</v>
          </cell>
          <cell r="H2882">
            <v>0.1</v>
          </cell>
          <cell r="I2882" t="str">
            <v>6          0</v>
          </cell>
          <cell r="J2882">
            <v>0</v>
          </cell>
          <cell r="K2882">
            <v>0</v>
          </cell>
          <cell r="L2882">
            <v>2003</v>
          </cell>
          <cell r="M2882" t="str">
            <v>No Trade</v>
          </cell>
          <cell r="N2882" t="str">
            <v/>
          </cell>
          <cell r="O2882" t="str">
            <v/>
          </cell>
          <cell r="P2882" t="str">
            <v/>
          </cell>
        </row>
        <row r="2883">
          <cell r="A2883" t="str">
            <v>WA</v>
          </cell>
          <cell r="B2883">
            <v>3</v>
          </cell>
          <cell r="C2883">
            <v>3</v>
          </cell>
          <cell r="D2883" t="str">
            <v>C</v>
          </cell>
          <cell r="E2883">
            <v>1</v>
          </cell>
          <cell r="F2883">
            <v>37671</v>
          </cell>
          <cell r="G2883">
            <v>0.08</v>
          </cell>
          <cell r="H2883">
            <v>0</v>
          </cell>
          <cell r="I2883" t="str">
            <v>8          0</v>
          </cell>
          <cell r="J2883">
            <v>0</v>
          </cell>
          <cell r="K2883">
            <v>0</v>
          </cell>
          <cell r="L2883">
            <v>2003</v>
          </cell>
          <cell r="M2883" t="str">
            <v>No Trade</v>
          </cell>
          <cell r="N2883" t="str">
            <v/>
          </cell>
          <cell r="O2883" t="str">
            <v/>
          </cell>
          <cell r="P2883" t="str">
            <v/>
          </cell>
        </row>
        <row r="2884">
          <cell r="A2884" t="str">
            <v>WA</v>
          </cell>
          <cell r="B2884">
            <v>4</v>
          </cell>
          <cell r="C2884">
            <v>3</v>
          </cell>
          <cell r="D2884" t="str">
            <v>C</v>
          </cell>
          <cell r="E2884">
            <v>0.25</v>
          </cell>
          <cell r="F2884">
            <v>37699</v>
          </cell>
          <cell r="G2884">
            <v>0.35</v>
          </cell>
          <cell r="H2884">
            <v>0.3</v>
          </cell>
          <cell r="I2884" t="str">
            <v>4          0</v>
          </cell>
          <cell r="J2884">
            <v>0</v>
          </cell>
          <cell r="K2884">
            <v>0</v>
          </cell>
          <cell r="L2884">
            <v>2003</v>
          </cell>
          <cell r="M2884" t="str">
            <v>No Trade</v>
          </cell>
          <cell r="N2884" t="str">
            <v/>
          </cell>
          <cell r="O2884" t="str">
            <v/>
          </cell>
          <cell r="P2884" t="str">
            <v/>
          </cell>
        </row>
        <row r="2885">
          <cell r="A2885" t="str">
            <v>WA</v>
          </cell>
          <cell r="B2885">
            <v>4</v>
          </cell>
          <cell r="C2885">
            <v>3</v>
          </cell>
          <cell r="D2885" t="str">
            <v>P</v>
          </cell>
          <cell r="E2885">
            <v>0.25</v>
          </cell>
          <cell r="F2885">
            <v>37699</v>
          </cell>
          <cell r="G2885">
            <v>0.25</v>
          </cell>
          <cell r="H2885">
            <v>0.2</v>
          </cell>
          <cell r="I2885" t="str">
            <v>7          0</v>
          </cell>
          <cell r="J2885">
            <v>0</v>
          </cell>
          <cell r="K2885">
            <v>0</v>
          </cell>
          <cell r="L2885">
            <v>2003</v>
          </cell>
          <cell r="M2885" t="str">
            <v>No Trade</v>
          </cell>
          <cell r="N2885" t="str">
            <v/>
          </cell>
          <cell r="O2885" t="str">
            <v/>
          </cell>
          <cell r="P2885" t="str">
            <v/>
          </cell>
        </row>
        <row r="2886">
          <cell r="A2886" t="str">
            <v>WA</v>
          </cell>
          <cell r="B2886">
            <v>4</v>
          </cell>
          <cell r="C2886">
            <v>3</v>
          </cell>
          <cell r="D2886" t="str">
            <v>C</v>
          </cell>
          <cell r="E2886">
            <v>0.7</v>
          </cell>
          <cell r="F2886">
            <v>37699</v>
          </cell>
          <cell r="G2886">
            <v>0.16</v>
          </cell>
          <cell r="H2886">
            <v>0.1</v>
          </cell>
          <cell r="I2886" t="str">
            <v>5          0</v>
          </cell>
          <cell r="J2886">
            <v>0</v>
          </cell>
          <cell r="K2886">
            <v>0</v>
          </cell>
          <cell r="L2886">
            <v>2003</v>
          </cell>
          <cell r="M2886" t="str">
            <v>No Trade</v>
          </cell>
          <cell r="N2886" t="str">
            <v/>
          </cell>
          <cell r="O2886" t="str">
            <v/>
          </cell>
          <cell r="P2886" t="str">
            <v/>
          </cell>
        </row>
        <row r="2887">
          <cell r="A2887" t="str">
            <v>WA</v>
          </cell>
          <cell r="B2887">
            <v>4</v>
          </cell>
          <cell r="C2887">
            <v>3</v>
          </cell>
          <cell r="D2887" t="str">
            <v>P</v>
          </cell>
          <cell r="E2887">
            <v>0.7</v>
          </cell>
          <cell r="F2887">
            <v>37699</v>
          </cell>
          <cell r="G2887">
            <v>0.51</v>
          </cell>
          <cell r="H2887">
            <v>0.5</v>
          </cell>
          <cell r="I2887" t="str">
            <v>2          0</v>
          </cell>
          <cell r="J2887">
            <v>0</v>
          </cell>
          <cell r="K2887">
            <v>0</v>
          </cell>
          <cell r="L2887">
            <v>2003</v>
          </cell>
          <cell r="M2887" t="str">
            <v>No Trade</v>
          </cell>
          <cell r="N2887" t="str">
            <v/>
          </cell>
          <cell r="O2887" t="str">
            <v/>
          </cell>
          <cell r="P2887" t="str">
            <v/>
          </cell>
        </row>
        <row r="2888">
          <cell r="A2888" t="str">
            <v>WA</v>
          </cell>
          <cell r="B2888">
            <v>4</v>
          </cell>
          <cell r="C2888">
            <v>3</v>
          </cell>
          <cell r="D2888" t="str">
            <v>C</v>
          </cell>
          <cell r="E2888">
            <v>1</v>
          </cell>
          <cell r="F2888">
            <v>37699</v>
          </cell>
          <cell r="G2888">
            <v>0.1</v>
          </cell>
          <cell r="H2888">
            <v>0</v>
          </cell>
          <cell r="I2888" t="str">
            <v>9          0</v>
          </cell>
          <cell r="J2888">
            <v>0</v>
          </cell>
          <cell r="K2888">
            <v>0</v>
          </cell>
          <cell r="L2888">
            <v>2003</v>
          </cell>
          <cell r="M2888" t="str">
            <v>No Trade</v>
          </cell>
          <cell r="N2888" t="str">
            <v/>
          </cell>
          <cell r="O2888" t="str">
            <v/>
          </cell>
          <cell r="P2888" t="str">
            <v/>
          </cell>
        </row>
        <row r="2889">
          <cell r="A2889" t="str">
            <v>WA</v>
          </cell>
          <cell r="B2889">
            <v>4</v>
          </cell>
          <cell r="C2889">
            <v>3</v>
          </cell>
          <cell r="D2889" t="str">
            <v>P</v>
          </cell>
          <cell r="E2889">
            <v>1</v>
          </cell>
          <cell r="F2889">
            <v>37699</v>
          </cell>
          <cell r="G2889">
            <v>0.74</v>
          </cell>
          <cell r="H2889">
            <v>0.7</v>
          </cell>
          <cell r="I2889" t="str">
            <v>6          0</v>
          </cell>
          <cell r="J2889">
            <v>0</v>
          </cell>
          <cell r="K2889">
            <v>0</v>
          </cell>
          <cell r="L2889">
            <v>2003</v>
          </cell>
          <cell r="M2889" t="str">
            <v>No Trade</v>
          </cell>
          <cell r="N2889" t="str">
            <v/>
          </cell>
          <cell r="O2889" t="str">
            <v/>
          </cell>
          <cell r="P2889" t="str">
            <v/>
          </cell>
        </row>
        <row r="2890">
          <cell r="A2890" t="str">
            <v>WA</v>
          </cell>
          <cell r="B2890">
            <v>5</v>
          </cell>
          <cell r="C2890">
            <v>3</v>
          </cell>
          <cell r="D2890" t="str">
            <v>C</v>
          </cell>
          <cell r="E2890">
            <v>0.25</v>
          </cell>
          <cell r="F2890">
            <v>37732</v>
          </cell>
          <cell r="G2890">
            <v>0.35</v>
          </cell>
          <cell r="H2890">
            <v>0.3</v>
          </cell>
          <cell r="I2890" t="str">
            <v>5          0</v>
          </cell>
          <cell r="J2890">
            <v>0</v>
          </cell>
          <cell r="K2890">
            <v>0</v>
          </cell>
          <cell r="L2890">
            <v>2003</v>
          </cell>
          <cell r="M2890" t="str">
            <v>No Trade</v>
          </cell>
          <cell r="N2890" t="str">
            <v/>
          </cell>
          <cell r="O2890" t="str">
            <v/>
          </cell>
          <cell r="P2890" t="str">
            <v/>
          </cell>
        </row>
        <row r="2891">
          <cell r="A2891" t="str">
            <v>WA</v>
          </cell>
          <cell r="B2891">
            <v>5</v>
          </cell>
          <cell r="C2891">
            <v>3</v>
          </cell>
          <cell r="D2891" t="str">
            <v>P</v>
          </cell>
          <cell r="E2891">
            <v>0.25</v>
          </cell>
          <cell r="F2891">
            <v>37732</v>
          </cell>
          <cell r="G2891">
            <v>0.35</v>
          </cell>
          <cell r="H2891">
            <v>0.3</v>
          </cell>
          <cell r="I2891" t="str">
            <v>5          0</v>
          </cell>
          <cell r="J2891">
            <v>0</v>
          </cell>
          <cell r="K2891">
            <v>0</v>
          </cell>
          <cell r="L2891">
            <v>2003</v>
          </cell>
          <cell r="M2891" t="str">
            <v>No Trade</v>
          </cell>
          <cell r="N2891" t="str">
            <v/>
          </cell>
          <cell r="O2891" t="str">
            <v/>
          </cell>
          <cell r="P2891" t="str">
            <v/>
          </cell>
        </row>
        <row r="2892">
          <cell r="A2892" t="str">
            <v>WA</v>
          </cell>
          <cell r="B2892">
            <v>6</v>
          </cell>
          <cell r="C2892">
            <v>3</v>
          </cell>
          <cell r="D2892" t="str">
            <v>C</v>
          </cell>
          <cell r="E2892">
            <v>0.25</v>
          </cell>
          <cell r="F2892">
            <v>37760</v>
          </cell>
          <cell r="G2892">
            <v>0.35</v>
          </cell>
          <cell r="H2892">
            <v>0.3</v>
          </cell>
          <cell r="I2892" t="str">
            <v>5          0</v>
          </cell>
          <cell r="J2892">
            <v>0</v>
          </cell>
          <cell r="K2892">
            <v>0</v>
          </cell>
          <cell r="L2892">
            <v>2003</v>
          </cell>
          <cell r="M2892" t="str">
            <v>No Trade</v>
          </cell>
          <cell r="N2892" t="str">
            <v/>
          </cell>
          <cell r="O2892" t="str">
            <v/>
          </cell>
          <cell r="P2892" t="str">
            <v/>
          </cell>
        </row>
        <row r="2893">
          <cell r="A2893" t="str">
            <v>WA</v>
          </cell>
          <cell r="B2893">
            <v>6</v>
          </cell>
          <cell r="C2893">
            <v>3</v>
          </cell>
          <cell r="D2893" t="str">
            <v>P</v>
          </cell>
          <cell r="E2893">
            <v>0.25</v>
          </cell>
          <cell r="F2893">
            <v>37760</v>
          </cell>
          <cell r="G2893">
            <v>0.35</v>
          </cell>
          <cell r="H2893">
            <v>0.3</v>
          </cell>
          <cell r="I2893" t="str">
            <v>5          0</v>
          </cell>
          <cell r="J2893">
            <v>0</v>
          </cell>
          <cell r="K2893">
            <v>0</v>
          </cell>
          <cell r="L2893">
            <v>2003</v>
          </cell>
          <cell r="M2893" t="str">
            <v>No Trade</v>
          </cell>
          <cell r="N2893" t="str">
            <v/>
          </cell>
          <cell r="O2893" t="str">
            <v/>
          </cell>
          <cell r="P2893" t="str">
            <v/>
          </cell>
        </row>
        <row r="2894">
          <cell r="A2894" t="str">
            <v>WA</v>
          </cell>
          <cell r="B2894">
            <v>7</v>
          </cell>
          <cell r="C2894">
            <v>3</v>
          </cell>
          <cell r="D2894" t="str">
            <v>C</v>
          </cell>
          <cell r="E2894">
            <v>0.25</v>
          </cell>
          <cell r="F2894">
            <v>37791</v>
          </cell>
          <cell r="G2894">
            <v>0.35</v>
          </cell>
          <cell r="H2894">
            <v>0.3</v>
          </cell>
          <cell r="I2894" t="str">
            <v>5          0</v>
          </cell>
          <cell r="J2894">
            <v>0</v>
          </cell>
          <cell r="K2894">
            <v>0</v>
          </cell>
          <cell r="L2894">
            <v>2003</v>
          </cell>
          <cell r="M2894" t="str">
            <v>No Trade</v>
          </cell>
          <cell r="N2894" t="str">
            <v/>
          </cell>
          <cell r="O2894" t="str">
            <v/>
          </cell>
          <cell r="P2894" t="str">
            <v/>
          </cell>
        </row>
        <row r="2895">
          <cell r="A2895" t="str">
            <v>WA</v>
          </cell>
          <cell r="B2895">
            <v>7</v>
          </cell>
          <cell r="C2895">
            <v>3</v>
          </cell>
          <cell r="D2895" t="str">
            <v>P</v>
          </cell>
          <cell r="E2895">
            <v>0.25</v>
          </cell>
          <cell r="F2895">
            <v>37791</v>
          </cell>
          <cell r="G2895">
            <v>0.35</v>
          </cell>
          <cell r="H2895">
            <v>0.3</v>
          </cell>
          <cell r="I2895" t="str">
            <v>5          0</v>
          </cell>
          <cell r="J2895">
            <v>0</v>
          </cell>
          <cell r="K2895">
            <v>0</v>
          </cell>
          <cell r="L2895">
            <v>2003</v>
          </cell>
          <cell r="M2895" t="str">
            <v>No Trade</v>
          </cell>
          <cell r="N2895" t="str">
            <v/>
          </cell>
          <cell r="O2895" t="str">
            <v/>
          </cell>
          <cell r="P2895" t="str">
            <v/>
          </cell>
        </row>
        <row r="2896">
          <cell r="A2896" t="str">
            <v>WA</v>
          </cell>
          <cell r="B2896">
            <v>8</v>
          </cell>
          <cell r="C2896">
            <v>3</v>
          </cell>
          <cell r="D2896" t="str">
            <v>C</v>
          </cell>
          <cell r="E2896">
            <v>0.25</v>
          </cell>
          <cell r="F2896">
            <v>37823</v>
          </cell>
          <cell r="G2896">
            <v>0.35</v>
          </cell>
          <cell r="H2896">
            <v>0.3</v>
          </cell>
          <cell r="I2896" t="str">
            <v>5          0</v>
          </cell>
          <cell r="J2896">
            <v>0</v>
          </cell>
          <cell r="K2896">
            <v>0</v>
          </cell>
          <cell r="L2896">
            <v>2003</v>
          </cell>
          <cell r="M2896" t="str">
            <v>No Trade</v>
          </cell>
          <cell r="N2896" t="str">
            <v/>
          </cell>
          <cell r="O2896" t="str">
            <v/>
          </cell>
          <cell r="P2896" t="str">
            <v/>
          </cell>
        </row>
        <row r="2897">
          <cell r="A2897" t="str">
            <v>WA</v>
          </cell>
          <cell r="B2897">
            <v>8</v>
          </cell>
          <cell r="C2897">
            <v>3</v>
          </cell>
          <cell r="D2897" t="str">
            <v>P</v>
          </cell>
          <cell r="E2897">
            <v>0.25</v>
          </cell>
          <cell r="F2897">
            <v>37823</v>
          </cell>
          <cell r="G2897">
            <v>0.35</v>
          </cell>
          <cell r="H2897">
            <v>0.3</v>
          </cell>
          <cell r="I2897" t="str">
            <v>5          0</v>
          </cell>
          <cell r="J2897">
            <v>0</v>
          </cell>
          <cell r="K2897">
            <v>0</v>
          </cell>
          <cell r="L2897">
            <v>2003</v>
          </cell>
          <cell r="M2897" t="str">
            <v>No Trade</v>
          </cell>
          <cell r="N2897" t="str">
            <v/>
          </cell>
          <cell r="O2897" t="str">
            <v/>
          </cell>
          <cell r="P2897" t="str">
            <v/>
          </cell>
        </row>
        <row r="2898">
          <cell r="A2898" t="str">
            <v>WA</v>
          </cell>
          <cell r="B2898">
            <v>9</v>
          </cell>
          <cell r="C2898">
            <v>3</v>
          </cell>
          <cell r="D2898" t="str">
            <v>C</v>
          </cell>
          <cell r="E2898">
            <v>0.25</v>
          </cell>
          <cell r="F2898">
            <v>37852</v>
          </cell>
          <cell r="G2898">
            <v>0.35</v>
          </cell>
          <cell r="H2898">
            <v>0.3</v>
          </cell>
          <cell r="I2898" t="str">
            <v>5          0</v>
          </cell>
          <cell r="J2898">
            <v>0</v>
          </cell>
          <cell r="K2898">
            <v>0</v>
          </cell>
          <cell r="L2898">
            <v>2003</v>
          </cell>
          <cell r="M2898" t="str">
            <v>No Trade</v>
          </cell>
          <cell r="N2898" t="str">
            <v/>
          </cell>
          <cell r="O2898" t="str">
            <v/>
          </cell>
          <cell r="P2898" t="str">
            <v/>
          </cell>
        </row>
        <row r="2899">
          <cell r="A2899" t="str">
            <v>WA</v>
          </cell>
          <cell r="B2899">
            <v>9</v>
          </cell>
          <cell r="C2899">
            <v>3</v>
          </cell>
          <cell r="D2899" t="str">
            <v>P</v>
          </cell>
          <cell r="E2899">
            <v>0.25</v>
          </cell>
          <cell r="F2899">
            <v>37852</v>
          </cell>
          <cell r="G2899">
            <v>0.35</v>
          </cell>
          <cell r="H2899">
            <v>0.3</v>
          </cell>
          <cell r="I2899" t="str">
            <v>5          0</v>
          </cell>
          <cell r="J2899">
            <v>0</v>
          </cell>
          <cell r="K2899">
            <v>0</v>
          </cell>
          <cell r="L2899">
            <v>2003</v>
          </cell>
          <cell r="M2899" t="str">
            <v>No Trade</v>
          </cell>
          <cell r="N2899" t="str">
            <v/>
          </cell>
          <cell r="O2899" t="str">
            <v/>
          </cell>
          <cell r="P2899" t="str">
            <v/>
          </cell>
        </row>
        <row r="2900">
          <cell r="A2900" t="str">
            <v>WA</v>
          </cell>
          <cell r="B2900">
            <v>10</v>
          </cell>
          <cell r="C2900">
            <v>3</v>
          </cell>
          <cell r="D2900" t="str">
            <v>C</v>
          </cell>
          <cell r="E2900">
            <v>0.25</v>
          </cell>
          <cell r="F2900">
            <v>37883</v>
          </cell>
          <cell r="G2900">
            <v>0.35</v>
          </cell>
          <cell r="H2900">
            <v>0.3</v>
          </cell>
          <cell r="I2900" t="str">
            <v>5          0</v>
          </cell>
          <cell r="J2900">
            <v>0</v>
          </cell>
          <cell r="K2900">
            <v>0</v>
          </cell>
          <cell r="L2900">
            <v>2003</v>
          </cell>
          <cell r="M2900" t="str">
            <v>No Trade</v>
          </cell>
          <cell r="N2900" t="str">
            <v/>
          </cell>
          <cell r="O2900" t="str">
            <v/>
          </cell>
          <cell r="P2900" t="str">
            <v/>
          </cell>
        </row>
        <row r="2901">
          <cell r="A2901" t="str">
            <v>WA</v>
          </cell>
          <cell r="B2901">
            <v>10</v>
          </cell>
          <cell r="C2901">
            <v>3</v>
          </cell>
          <cell r="D2901" t="str">
            <v>P</v>
          </cell>
          <cell r="E2901">
            <v>0.25</v>
          </cell>
          <cell r="F2901">
            <v>37883</v>
          </cell>
          <cell r="G2901">
            <v>0.35</v>
          </cell>
          <cell r="H2901">
            <v>0.3</v>
          </cell>
          <cell r="I2901" t="str">
            <v>5          0</v>
          </cell>
          <cell r="J2901">
            <v>0</v>
          </cell>
          <cell r="K2901">
            <v>0</v>
          </cell>
          <cell r="L2901">
            <v>2003</v>
          </cell>
          <cell r="M2901" t="str">
            <v>No Trade</v>
          </cell>
          <cell r="N2901" t="str">
            <v/>
          </cell>
          <cell r="O2901" t="str">
            <v/>
          </cell>
          <cell r="P2901" t="str">
            <v/>
          </cell>
        </row>
        <row r="2902">
          <cell r="A2902" t="str">
            <v>WA</v>
          </cell>
          <cell r="B2902">
            <v>11</v>
          </cell>
          <cell r="C2902">
            <v>3</v>
          </cell>
          <cell r="D2902" t="str">
            <v>C</v>
          </cell>
          <cell r="E2902">
            <v>0.25</v>
          </cell>
          <cell r="F2902">
            <v>37914</v>
          </cell>
          <cell r="G2902">
            <v>0.35</v>
          </cell>
          <cell r="H2902">
            <v>0.3</v>
          </cell>
          <cell r="I2902" t="str">
            <v>5          0</v>
          </cell>
          <cell r="J2902">
            <v>0</v>
          </cell>
          <cell r="K2902">
            <v>0</v>
          </cell>
          <cell r="L2902">
            <v>2003</v>
          </cell>
          <cell r="M2902" t="str">
            <v>No Trade</v>
          </cell>
          <cell r="N2902" t="str">
            <v/>
          </cell>
          <cell r="O2902" t="str">
            <v/>
          </cell>
          <cell r="P2902" t="str">
            <v/>
          </cell>
        </row>
        <row r="2903">
          <cell r="A2903" t="str">
            <v>WA</v>
          </cell>
          <cell r="B2903">
            <v>11</v>
          </cell>
          <cell r="C2903">
            <v>3</v>
          </cell>
          <cell r="D2903" t="str">
            <v>P</v>
          </cell>
          <cell r="E2903">
            <v>0.25</v>
          </cell>
          <cell r="F2903">
            <v>37914</v>
          </cell>
          <cell r="G2903">
            <v>0.35</v>
          </cell>
          <cell r="H2903">
            <v>0.3</v>
          </cell>
          <cell r="I2903" t="str">
            <v>5          0</v>
          </cell>
          <cell r="J2903">
            <v>0</v>
          </cell>
          <cell r="K2903">
            <v>0</v>
          </cell>
          <cell r="L2903">
            <v>2003</v>
          </cell>
          <cell r="M2903" t="str">
            <v>No Trade</v>
          </cell>
          <cell r="N2903" t="str">
            <v/>
          </cell>
          <cell r="O2903" t="str">
            <v/>
          </cell>
          <cell r="P2903" t="str">
            <v/>
          </cell>
        </row>
        <row r="2904">
          <cell r="L2904" t="str">
            <v/>
          </cell>
          <cell r="M2904" t="str">
            <v>No Trade</v>
          </cell>
          <cell r="N2904" t="str">
            <v/>
          </cell>
          <cell r="O2904" t="str">
            <v/>
          </cell>
          <cell r="P2904" t="str">
            <v/>
          </cell>
        </row>
        <row r="2905">
          <cell r="L2905" t="str">
            <v/>
          </cell>
          <cell r="M2905" t="str">
            <v>No Trade</v>
          </cell>
          <cell r="N2905" t="str">
            <v/>
          </cell>
          <cell r="O2905" t="str">
            <v/>
          </cell>
          <cell r="P2905" t="str">
            <v/>
          </cell>
        </row>
        <row r="2906">
          <cell r="L2906" t="str">
            <v/>
          </cell>
          <cell r="M2906" t="str">
            <v>No Trade</v>
          </cell>
          <cell r="N2906" t="str">
            <v/>
          </cell>
          <cell r="O2906" t="str">
            <v/>
          </cell>
          <cell r="P2906" t="str">
            <v/>
          </cell>
        </row>
        <row r="2907">
          <cell r="L2907" t="str">
            <v/>
          </cell>
          <cell r="M2907" t="str">
            <v>No Trade</v>
          </cell>
          <cell r="N2907" t="str">
            <v/>
          </cell>
          <cell r="O2907" t="str">
            <v/>
          </cell>
          <cell r="P2907" t="str">
            <v/>
          </cell>
        </row>
        <row r="2908">
          <cell r="L2908" t="str">
            <v/>
          </cell>
          <cell r="M2908" t="str">
            <v>No Trade</v>
          </cell>
          <cell r="N2908" t="str">
            <v/>
          </cell>
          <cell r="O2908" t="str">
            <v/>
          </cell>
          <cell r="P2908" t="str">
            <v/>
          </cell>
        </row>
        <row r="2909">
          <cell r="L2909" t="str">
            <v/>
          </cell>
          <cell r="M2909" t="str">
            <v>No Trade</v>
          </cell>
          <cell r="N2909" t="str">
            <v/>
          </cell>
          <cell r="O2909" t="str">
            <v/>
          </cell>
          <cell r="P2909" t="str">
            <v/>
          </cell>
        </row>
        <row r="2910">
          <cell r="L2910" t="str">
            <v/>
          </cell>
          <cell r="M2910" t="str">
            <v>No Trade</v>
          </cell>
          <cell r="N2910" t="str">
            <v/>
          </cell>
          <cell r="O2910" t="str">
            <v/>
          </cell>
          <cell r="P2910" t="str">
            <v/>
          </cell>
        </row>
        <row r="2911">
          <cell r="L2911" t="str">
            <v/>
          </cell>
          <cell r="M2911" t="str">
            <v>No Trade</v>
          </cell>
          <cell r="N2911" t="str">
            <v/>
          </cell>
          <cell r="O2911" t="str">
            <v/>
          </cell>
          <cell r="P2911" t="str">
            <v/>
          </cell>
        </row>
        <row r="2912">
          <cell r="L2912" t="str">
            <v/>
          </cell>
          <cell r="M2912" t="str">
            <v>No Trade</v>
          </cell>
          <cell r="N2912" t="str">
            <v/>
          </cell>
          <cell r="O2912" t="str">
            <v/>
          </cell>
          <cell r="P2912" t="str">
            <v/>
          </cell>
        </row>
        <row r="2913">
          <cell r="L2913" t="str">
            <v/>
          </cell>
          <cell r="M2913" t="str">
            <v>No Trade</v>
          </cell>
          <cell r="N2913" t="str">
            <v/>
          </cell>
          <cell r="O2913" t="str">
            <v/>
          </cell>
          <cell r="P2913" t="str">
            <v/>
          </cell>
        </row>
        <row r="2914">
          <cell r="L2914" t="str">
            <v/>
          </cell>
          <cell r="M2914" t="str">
            <v>No Trade</v>
          </cell>
          <cell r="N2914" t="str">
            <v/>
          </cell>
          <cell r="O2914" t="str">
            <v/>
          </cell>
          <cell r="P2914" t="str">
            <v/>
          </cell>
        </row>
        <row r="2915">
          <cell r="L2915" t="str">
            <v/>
          </cell>
          <cell r="M2915" t="str">
            <v>No Trade</v>
          </cell>
          <cell r="N2915" t="str">
            <v/>
          </cell>
          <cell r="O2915" t="str">
            <v/>
          </cell>
          <cell r="P2915" t="str">
            <v/>
          </cell>
        </row>
        <row r="2916">
          <cell r="L2916" t="str">
            <v/>
          </cell>
          <cell r="M2916" t="str">
            <v>No Trade</v>
          </cell>
          <cell r="N2916" t="str">
            <v/>
          </cell>
          <cell r="O2916" t="str">
            <v/>
          </cell>
          <cell r="P2916" t="str">
            <v/>
          </cell>
        </row>
        <row r="2917">
          <cell r="L2917" t="str">
            <v/>
          </cell>
          <cell r="M2917" t="str">
            <v>No Trade</v>
          </cell>
          <cell r="N2917" t="str">
            <v/>
          </cell>
          <cell r="O2917" t="str">
            <v/>
          </cell>
          <cell r="P2917" t="str">
            <v/>
          </cell>
        </row>
        <row r="2918">
          <cell r="L2918" t="str">
            <v/>
          </cell>
          <cell r="M2918" t="str">
            <v>No Trade</v>
          </cell>
          <cell r="N2918" t="str">
            <v/>
          </cell>
          <cell r="O2918" t="str">
            <v/>
          </cell>
          <cell r="P2918" t="str">
            <v/>
          </cell>
        </row>
        <row r="2919">
          <cell r="L2919" t="str">
            <v/>
          </cell>
          <cell r="M2919" t="str">
            <v>No Trade</v>
          </cell>
          <cell r="N2919" t="str">
            <v/>
          </cell>
          <cell r="O2919" t="str">
            <v/>
          </cell>
          <cell r="P2919" t="str">
            <v/>
          </cell>
        </row>
        <row r="2920">
          <cell r="L2920" t="str">
            <v/>
          </cell>
          <cell r="M2920" t="str">
            <v>No Trade</v>
          </cell>
          <cell r="N2920" t="str">
            <v/>
          </cell>
          <cell r="O2920" t="str">
            <v/>
          </cell>
          <cell r="P2920" t="str">
            <v/>
          </cell>
        </row>
        <row r="2921">
          <cell r="L2921" t="str">
            <v/>
          </cell>
          <cell r="M2921" t="str">
            <v>No Trade</v>
          </cell>
          <cell r="N2921" t="str">
            <v/>
          </cell>
          <cell r="O2921" t="str">
            <v/>
          </cell>
          <cell r="P2921" t="str">
            <v/>
          </cell>
        </row>
        <row r="2922">
          <cell r="L2922" t="str">
            <v/>
          </cell>
          <cell r="M2922" t="str">
            <v>No Trade</v>
          </cell>
          <cell r="N2922" t="str">
            <v/>
          </cell>
          <cell r="O2922" t="str">
            <v/>
          </cell>
          <cell r="P2922" t="str">
            <v/>
          </cell>
        </row>
        <row r="2923">
          <cell r="L2923" t="str">
            <v/>
          </cell>
          <cell r="M2923" t="str">
            <v>No Trade</v>
          </cell>
          <cell r="N2923" t="str">
            <v/>
          </cell>
          <cell r="O2923" t="str">
            <v/>
          </cell>
          <cell r="P2923" t="str">
            <v/>
          </cell>
        </row>
        <row r="2924">
          <cell r="L2924" t="str">
            <v/>
          </cell>
          <cell r="M2924" t="str">
            <v>No Trade</v>
          </cell>
          <cell r="N2924" t="str">
            <v/>
          </cell>
          <cell r="O2924" t="str">
            <v/>
          </cell>
          <cell r="P2924" t="str">
            <v/>
          </cell>
        </row>
        <row r="2925">
          <cell r="L2925" t="str">
            <v/>
          </cell>
          <cell r="M2925" t="str">
            <v>No Trade</v>
          </cell>
          <cell r="N2925" t="str">
            <v/>
          </cell>
          <cell r="O2925" t="str">
            <v/>
          </cell>
          <cell r="P2925" t="str">
            <v/>
          </cell>
        </row>
        <row r="2926">
          <cell r="L2926" t="str">
            <v/>
          </cell>
          <cell r="M2926" t="str">
            <v>No Trade</v>
          </cell>
          <cell r="N2926" t="str">
            <v/>
          </cell>
          <cell r="O2926" t="str">
            <v/>
          </cell>
          <cell r="P2926" t="str">
            <v/>
          </cell>
        </row>
        <row r="2927">
          <cell r="L2927" t="str">
            <v/>
          </cell>
          <cell r="M2927" t="str">
            <v>No Trade</v>
          </cell>
          <cell r="N2927" t="str">
            <v/>
          </cell>
          <cell r="O2927" t="str">
            <v/>
          </cell>
          <cell r="P2927" t="str">
            <v/>
          </cell>
        </row>
        <row r="2928">
          <cell r="L2928" t="str">
            <v/>
          </cell>
          <cell r="M2928" t="str">
            <v>No Trade</v>
          </cell>
          <cell r="N2928" t="str">
            <v/>
          </cell>
          <cell r="O2928" t="str">
            <v/>
          </cell>
          <cell r="P2928" t="str">
            <v/>
          </cell>
        </row>
        <row r="2929">
          <cell r="L2929" t="str">
            <v/>
          </cell>
          <cell r="M2929" t="str">
            <v>No Trade</v>
          </cell>
          <cell r="N2929" t="str">
            <v/>
          </cell>
          <cell r="O2929" t="str">
            <v/>
          </cell>
          <cell r="P2929" t="str">
            <v/>
          </cell>
        </row>
        <row r="2930">
          <cell r="L2930" t="str">
            <v/>
          </cell>
          <cell r="M2930" t="str">
            <v>No Trade</v>
          </cell>
          <cell r="N2930" t="str">
            <v/>
          </cell>
          <cell r="O2930" t="str">
            <v/>
          </cell>
          <cell r="P2930" t="str">
            <v/>
          </cell>
        </row>
        <row r="2931">
          <cell r="L2931" t="str">
            <v/>
          </cell>
          <cell r="M2931" t="str">
            <v>No Trade</v>
          </cell>
          <cell r="N2931" t="str">
            <v/>
          </cell>
          <cell r="O2931" t="str">
            <v/>
          </cell>
          <cell r="P2931" t="str">
            <v/>
          </cell>
        </row>
        <row r="2932">
          <cell r="L2932" t="str">
            <v/>
          </cell>
          <cell r="M2932" t="str">
            <v>No Trade</v>
          </cell>
          <cell r="N2932" t="str">
            <v/>
          </cell>
          <cell r="O2932" t="str">
            <v/>
          </cell>
          <cell r="P2932" t="str">
            <v/>
          </cell>
        </row>
        <row r="2933">
          <cell r="L2933" t="str">
            <v/>
          </cell>
          <cell r="M2933" t="str">
            <v>No Trade</v>
          </cell>
          <cell r="N2933" t="str">
            <v/>
          </cell>
          <cell r="O2933" t="str">
            <v/>
          </cell>
          <cell r="P2933" t="str">
            <v/>
          </cell>
        </row>
        <row r="2934">
          <cell r="L2934" t="str">
            <v/>
          </cell>
          <cell r="M2934" t="str">
            <v>No Trade</v>
          </cell>
          <cell r="N2934" t="str">
            <v/>
          </cell>
          <cell r="O2934" t="str">
            <v/>
          </cell>
          <cell r="P2934" t="str">
            <v/>
          </cell>
        </row>
        <row r="2935">
          <cell r="L2935" t="str">
            <v/>
          </cell>
          <cell r="M2935" t="str">
            <v>No Trade</v>
          </cell>
          <cell r="N2935" t="str">
            <v/>
          </cell>
          <cell r="O2935" t="str">
            <v/>
          </cell>
          <cell r="P2935" t="str">
            <v/>
          </cell>
        </row>
        <row r="2936">
          <cell r="L2936" t="str">
            <v/>
          </cell>
          <cell r="M2936" t="str">
            <v>No Trade</v>
          </cell>
          <cell r="N2936" t="str">
            <v/>
          </cell>
          <cell r="O2936" t="str">
            <v/>
          </cell>
          <cell r="P2936" t="str">
            <v/>
          </cell>
        </row>
        <row r="2937">
          <cell r="L2937" t="str">
            <v/>
          </cell>
          <cell r="M2937" t="str">
            <v>No Trade</v>
          </cell>
          <cell r="N2937" t="str">
            <v/>
          </cell>
          <cell r="O2937" t="str">
            <v/>
          </cell>
          <cell r="P2937" t="str">
            <v/>
          </cell>
        </row>
        <row r="2938">
          <cell r="L2938" t="str">
            <v/>
          </cell>
          <cell r="M2938" t="str">
            <v>No Trade</v>
          </cell>
          <cell r="N2938" t="str">
            <v/>
          </cell>
          <cell r="O2938" t="str">
            <v/>
          </cell>
          <cell r="P2938" t="str">
            <v/>
          </cell>
        </row>
        <row r="2939">
          <cell r="L2939" t="str">
            <v/>
          </cell>
          <cell r="M2939" t="str">
            <v>No Trade</v>
          </cell>
          <cell r="N2939" t="str">
            <v/>
          </cell>
          <cell r="O2939" t="str">
            <v/>
          </cell>
          <cell r="P2939" t="str">
            <v/>
          </cell>
        </row>
        <row r="2940">
          <cell r="L2940" t="str">
            <v/>
          </cell>
          <cell r="M2940" t="str">
            <v>No Trade</v>
          </cell>
          <cell r="N2940" t="str">
            <v/>
          </cell>
          <cell r="O2940" t="str">
            <v/>
          </cell>
          <cell r="P2940" t="str">
            <v/>
          </cell>
        </row>
        <row r="2941">
          <cell r="L2941" t="str">
            <v/>
          </cell>
          <cell r="M2941" t="str">
            <v>No Trade</v>
          </cell>
          <cell r="N2941" t="str">
            <v/>
          </cell>
          <cell r="O2941" t="str">
            <v/>
          </cell>
          <cell r="P2941" t="str">
            <v/>
          </cell>
        </row>
        <row r="2942">
          <cell r="L2942" t="str">
            <v/>
          </cell>
          <cell r="M2942" t="str">
            <v>No Trade</v>
          </cell>
          <cell r="N2942" t="str">
            <v/>
          </cell>
          <cell r="O2942" t="str">
            <v/>
          </cell>
          <cell r="P2942" t="str">
            <v/>
          </cell>
        </row>
        <row r="2943">
          <cell r="L2943" t="str">
            <v/>
          </cell>
          <cell r="M2943" t="str">
            <v>No Trade</v>
          </cell>
          <cell r="N2943" t="str">
            <v/>
          </cell>
          <cell r="O2943" t="str">
            <v/>
          </cell>
          <cell r="P2943" t="str">
            <v/>
          </cell>
        </row>
        <row r="2944">
          <cell r="L2944" t="str">
            <v/>
          </cell>
          <cell r="M2944" t="str">
            <v>No Trade</v>
          </cell>
          <cell r="N2944" t="str">
            <v/>
          </cell>
          <cell r="O2944" t="str">
            <v/>
          </cell>
          <cell r="P2944" t="str">
            <v/>
          </cell>
        </row>
        <row r="2945">
          <cell r="L2945" t="str">
            <v/>
          </cell>
          <cell r="M2945" t="str">
            <v>No Trade</v>
          </cell>
          <cell r="N2945" t="str">
            <v/>
          </cell>
          <cell r="O2945" t="str">
            <v/>
          </cell>
          <cell r="P2945" t="str">
            <v/>
          </cell>
        </row>
        <row r="2946">
          <cell r="L2946" t="str">
            <v/>
          </cell>
          <cell r="M2946" t="str">
            <v>No Trade</v>
          </cell>
          <cell r="N2946" t="str">
            <v/>
          </cell>
          <cell r="O2946" t="str">
            <v/>
          </cell>
          <cell r="P2946" t="str">
            <v/>
          </cell>
        </row>
        <row r="2947">
          <cell r="L2947" t="str">
            <v/>
          </cell>
          <cell r="M2947" t="str">
            <v>No Trade</v>
          </cell>
          <cell r="N2947" t="str">
            <v/>
          </cell>
          <cell r="O2947" t="str">
            <v/>
          </cell>
          <cell r="P2947" t="str">
            <v/>
          </cell>
        </row>
        <row r="2948">
          <cell r="L2948" t="str">
            <v/>
          </cell>
          <cell r="M2948" t="str">
            <v>No Trade</v>
          </cell>
          <cell r="N2948" t="str">
            <v/>
          </cell>
          <cell r="O2948" t="str">
            <v/>
          </cell>
          <cell r="P2948" t="str">
            <v/>
          </cell>
        </row>
        <row r="2949">
          <cell r="L2949" t="str">
            <v/>
          </cell>
          <cell r="M2949" t="str">
            <v>No Trade</v>
          </cell>
          <cell r="N2949" t="str">
            <v/>
          </cell>
          <cell r="O2949" t="str">
            <v/>
          </cell>
          <cell r="P2949" t="str">
            <v/>
          </cell>
        </row>
        <row r="2950">
          <cell r="L2950" t="str">
            <v/>
          </cell>
          <cell r="M2950" t="str">
            <v>No Trade</v>
          </cell>
          <cell r="N2950" t="str">
            <v/>
          </cell>
          <cell r="O2950" t="str">
            <v/>
          </cell>
          <cell r="P2950" t="str">
            <v/>
          </cell>
        </row>
        <row r="2951">
          <cell r="L2951" t="str">
            <v/>
          </cell>
          <cell r="M2951" t="str">
            <v>No Trade</v>
          </cell>
          <cell r="N2951" t="str">
            <v/>
          </cell>
          <cell r="O2951" t="str">
            <v/>
          </cell>
          <cell r="P2951" t="str">
            <v/>
          </cell>
        </row>
        <row r="2952">
          <cell r="L2952" t="str">
            <v/>
          </cell>
          <cell r="M2952" t="str">
            <v>No Trade</v>
          </cell>
          <cell r="N2952" t="str">
            <v/>
          </cell>
          <cell r="O2952" t="str">
            <v/>
          </cell>
          <cell r="P2952" t="str">
            <v/>
          </cell>
        </row>
        <row r="2953">
          <cell r="L2953" t="str">
            <v/>
          </cell>
          <cell r="M2953" t="str">
            <v>No Trade</v>
          </cell>
          <cell r="N2953" t="str">
            <v/>
          </cell>
          <cell r="O2953" t="str">
            <v/>
          </cell>
          <cell r="P2953" t="str">
            <v/>
          </cell>
        </row>
        <row r="2954">
          <cell r="L2954" t="str">
            <v/>
          </cell>
          <cell r="M2954" t="str">
            <v>No Trade</v>
          </cell>
          <cell r="N2954" t="str">
            <v/>
          </cell>
          <cell r="O2954" t="str">
            <v/>
          </cell>
          <cell r="P2954" t="str">
            <v/>
          </cell>
        </row>
        <row r="2955">
          <cell r="L2955" t="str">
            <v/>
          </cell>
          <cell r="M2955" t="str">
            <v>No Trade</v>
          </cell>
          <cell r="N2955" t="str">
            <v/>
          </cell>
          <cell r="O2955" t="str">
            <v/>
          </cell>
          <cell r="P2955" t="str">
            <v/>
          </cell>
        </row>
        <row r="2956">
          <cell r="L2956" t="str">
            <v/>
          </cell>
          <cell r="M2956" t="str">
            <v>No Trade</v>
          </cell>
          <cell r="N2956" t="str">
            <v/>
          </cell>
          <cell r="O2956" t="str">
            <v/>
          </cell>
          <cell r="P2956" t="str">
            <v/>
          </cell>
        </row>
        <row r="2957">
          <cell r="L2957" t="str">
            <v/>
          </cell>
          <cell r="M2957" t="str">
            <v>No Trade</v>
          </cell>
          <cell r="N2957" t="str">
            <v/>
          </cell>
          <cell r="O2957" t="str">
            <v/>
          </cell>
          <cell r="P2957" t="str">
            <v/>
          </cell>
        </row>
        <row r="2958">
          <cell r="L2958" t="str">
            <v/>
          </cell>
          <cell r="M2958" t="str">
            <v>No Trade</v>
          </cell>
          <cell r="N2958" t="str">
            <v/>
          </cell>
          <cell r="O2958" t="str">
            <v/>
          </cell>
          <cell r="P2958" t="str">
            <v/>
          </cell>
        </row>
        <row r="2959">
          <cell r="L2959" t="str">
            <v/>
          </cell>
          <cell r="M2959" t="str">
            <v>No Trade</v>
          </cell>
          <cell r="N2959" t="str">
            <v/>
          </cell>
          <cell r="O2959" t="str">
            <v/>
          </cell>
          <cell r="P2959" t="str">
            <v/>
          </cell>
        </row>
        <row r="2960">
          <cell r="L2960" t="str">
            <v/>
          </cell>
          <cell r="M2960" t="str">
            <v>No Trade</v>
          </cell>
          <cell r="N2960" t="str">
            <v/>
          </cell>
          <cell r="O2960" t="str">
            <v/>
          </cell>
          <cell r="P2960" t="str">
            <v/>
          </cell>
        </row>
        <row r="2961">
          <cell r="L2961" t="str">
            <v/>
          </cell>
          <cell r="M2961" t="str">
            <v>No Trade</v>
          </cell>
          <cell r="N2961" t="str">
            <v/>
          </cell>
          <cell r="O2961" t="str">
            <v/>
          </cell>
          <cell r="P2961" t="str">
            <v/>
          </cell>
        </row>
        <row r="2962">
          <cell r="L2962" t="str">
            <v/>
          </cell>
          <cell r="M2962" t="str">
            <v>No Trade</v>
          </cell>
          <cell r="N2962" t="str">
            <v/>
          </cell>
          <cell r="O2962" t="str">
            <v/>
          </cell>
          <cell r="P2962" t="str">
            <v/>
          </cell>
        </row>
        <row r="2963">
          <cell r="L2963" t="str">
            <v/>
          </cell>
          <cell r="M2963" t="str">
            <v>No Trade</v>
          </cell>
          <cell r="N2963" t="str">
            <v/>
          </cell>
          <cell r="O2963" t="str">
            <v/>
          </cell>
          <cell r="P2963" t="str">
            <v/>
          </cell>
        </row>
        <row r="2964">
          <cell r="L2964" t="str">
            <v/>
          </cell>
          <cell r="M2964" t="str">
            <v>No Trade</v>
          </cell>
          <cell r="N2964" t="str">
            <v/>
          </cell>
          <cell r="O2964" t="str">
            <v/>
          </cell>
          <cell r="P2964" t="str">
            <v/>
          </cell>
        </row>
        <row r="2965">
          <cell r="L2965" t="str">
            <v/>
          </cell>
          <cell r="M2965" t="str">
            <v>No Trade</v>
          </cell>
          <cell r="N2965" t="str">
            <v/>
          </cell>
          <cell r="O2965" t="str">
            <v/>
          </cell>
          <cell r="P2965" t="str">
            <v/>
          </cell>
        </row>
        <row r="2966">
          <cell r="L2966" t="str">
            <v/>
          </cell>
          <cell r="M2966" t="str">
            <v>No Trade</v>
          </cell>
          <cell r="N2966" t="str">
            <v/>
          </cell>
          <cell r="O2966" t="str">
            <v/>
          </cell>
          <cell r="P2966" t="str">
            <v/>
          </cell>
        </row>
        <row r="2967">
          <cell r="L2967" t="str">
            <v/>
          </cell>
          <cell r="M2967" t="str">
            <v>No Trade</v>
          </cell>
          <cell r="N2967" t="str">
            <v/>
          </cell>
          <cell r="O2967" t="str">
            <v/>
          </cell>
          <cell r="P2967" t="str">
            <v/>
          </cell>
        </row>
        <row r="2968">
          <cell r="L2968" t="str">
            <v/>
          </cell>
          <cell r="M2968" t="str">
            <v>No Trade</v>
          </cell>
          <cell r="N2968" t="str">
            <v/>
          </cell>
          <cell r="O2968" t="str">
            <v/>
          </cell>
          <cell r="P2968" t="str">
            <v/>
          </cell>
        </row>
        <row r="2969">
          <cell r="L2969" t="str">
            <v/>
          </cell>
          <cell r="M2969" t="str">
            <v>No Trade</v>
          </cell>
          <cell r="N2969" t="str">
            <v/>
          </cell>
          <cell r="O2969" t="str">
            <v/>
          </cell>
          <cell r="P2969" t="str">
            <v/>
          </cell>
        </row>
        <row r="2970">
          <cell r="L2970" t="str">
            <v/>
          </cell>
          <cell r="M2970" t="str">
            <v>No Trade</v>
          </cell>
          <cell r="N2970" t="str">
            <v/>
          </cell>
          <cell r="O2970" t="str">
            <v/>
          </cell>
          <cell r="P2970" t="str">
            <v/>
          </cell>
        </row>
        <row r="2971">
          <cell r="L2971" t="str">
            <v/>
          </cell>
          <cell r="M2971" t="str">
            <v>No Trade</v>
          </cell>
          <cell r="N2971" t="str">
            <v/>
          </cell>
          <cell r="O2971" t="str">
            <v/>
          </cell>
          <cell r="P2971" t="str">
            <v/>
          </cell>
        </row>
        <row r="2972">
          <cell r="L2972" t="str">
            <v/>
          </cell>
          <cell r="M2972" t="str">
            <v>No Trade</v>
          </cell>
          <cell r="N2972" t="str">
            <v/>
          </cell>
          <cell r="O2972" t="str">
            <v/>
          </cell>
          <cell r="P2972" t="str">
            <v/>
          </cell>
        </row>
        <row r="2973">
          <cell r="L2973" t="str">
            <v/>
          </cell>
          <cell r="M2973" t="str">
            <v>No Trade</v>
          </cell>
          <cell r="N2973" t="str">
            <v/>
          </cell>
          <cell r="O2973" t="str">
            <v/>
          </cell>
          <cell r="P2973" t="str">
            <v/>
          </cell>
        </row>
        <row r="2974">
          <cell r="L2974" t="str">
            <v/>
          </cell>
          <cell r="M2974" t="str">
            <v>No Trade</v>
          </cell>
          <cell r="N2974" t="str">
            <v/>
          </cell>
          <cell r="O2974" t="str">
            <v/>
          </cell>
          <cell r="P2974" t="str">
            <v/>
          </cell>
        </row>
        <row r="2975">
          <cell r="L2975" t="str">
            <v/>
          </cell>
          <cell r="M2975" t="str">
            <v>No Trade</v>
          </cell>
          <cell r="N2975" t="str">
            <v/>
          </cell>
          <cell r="O2975" t="str">
            <v/>
          </cell>
          <cell r="P2975" t="str">
            <v/>
          </cell>
        </row>
        <row r="2976">
          <cell r="L2976" t="str">
            <v/>
          </cell>
          <cell r="M2976" t="str">
            <v>No Trade</v>
          </cell>
          <cell r="N2976" t="str">
            <v/>
          </cell>
          <cell r="O2976" t="str">
            <v/>
          </cell>
          <cell r="P2976" t="str">
            <v/>
          </cell>
        </row>
        <row r="2977">
          <cell r="L2977" t="str">
            <v/>
          </cell>
          <cell r="M2977" t="str">
            <v>No Trade</v>
          </cell>
          <cell r="N2977" t="str">
            <v/>
          </cell>
          <cell r="O2977" t="str">
            <v/>
          </cell>
          <cell r="P2977" t="str">
            <v/>
          </cell>
        </row>
        <row r="2978">
          <cell r="L2978" t="str">
            <v/>
          </cell>
          <cell r="M2978" t="str">
            <v>No Trade</v>
          </cell>
          <cell r="N2978" t="str">
            <v/>
          </cell>
          <cell r="O2978" t="str">
            <v/>
          </cell>
          <cell r="P2978" t="str">
            <v/>
          </cell>
        </row>
        <row r="2979">
          <cell r="L2979" t="str">
            <v/>
          </cell>
          <cell r="M2979" t="str">
            <v>No Trade</v>
          </cell>
          <cell r="N2979" t="str">
            <v/>
          </cell>
          <cell r="O2979" t="str">
            <v/>
          </cell>
          <cell r="P2979" t="str">
            <v/>
          </cell>
        </row>
        <row r="2980">
          <cell r="L2980" t="str">
            <v/>
          </cell>
          <cell r="M2980" t="str">
            <v>No Trade</v>
          </cell>
          <cell r="N2980" t="str">
            <v/>
          </cell>
          <cell r="O2980" t="str">
            <v/>
          </cell>
          <cell r="P2980" t="str">
            <v/>
          </cell>
        </row>
        <row r="2981">
          <cell r="L2981" t="str">
            <v/>
          </cell>
          <cell r="M2981" t="str">
            <v>No Trade</v>
          </cell>
          <cell r="N2981" t="str">
            <v/>
          </cell>
          <cell r="O2981" t="str">
            <v/>
          </cell>
          <cell r="P2981" t="str">
            <v/>
          </cell>
        </row>
        <row r="2982">
          <cell r="L2982" t="str">
            <v/>
          </cell>
          <cell r="M2982" t="str">
            <v>No Trade</v>
          </cell>
          <cell r="N2982" t="str">
            <v/>
          </cell>
          <cell r="O2982" t="str">
            <v/>
          </cell>
          <cell r="P2982" t="str">
            <v/>
          </cell>
        </row>
        <row r="2983">
          <cell r="L2983" t="str">
            <v/>
          </cell>
          <cell r="M2983" t="str">
            <v>No Trade</v>
          </cell>
          <cell r="N2983" t="str">
            <v/>
          </cell>
          <cell r="O2983" t="str">
            <v/>
          </cell>
          <cell r="P2983" t="str">
            <v/>
          </cell>
        </row>
        <row r="2984">
          <cell r="L2984" t="str">
            <v/>
          </cell>
          <cell r="M2984" t="str">
            <v>No Trade</v>
          </cell>
          <cell r="N2984" t="str">
            <v/>
          </cell>
          <cell r="O2984" t="str">
            <v/>
          </cell>
          <cell r="P2984" t="str">
            <v/>
          </cell>
        </row>
        <row r="2985">
          <cell r="L2985" t="str">
            <v/>
          </cell>
          <cell r="M2985" t="str">
            <v>No Trade</v>
          </cell>
          <cell r="N2985" t="str">
            <v/>
          </cell>
          <cell r="O2985" t="str">
            <v/>
          </cell>
          <cell r="P2985" t="str">
            <v/>
          </cell>
        </row>
        <row r="2986">
          <cell r="L2986" t="str">
            <v/>
          </cell>
          <cell r="M2986" t="str">
            <v>No Trade</v>
          </cell>
          <cell r="N2986" t="str">
            <v/>
          </cell>
          <cell r="O2986" t="str">
            <v/>
          </cell>
          <cell r="P2986" t="str">
            <v/>
          </cell>
        </row>
        <row r="2987">
          <cell r="L2987" t="str">
            <v/>
          </cell>
          <cell r="M2987" t="str">
            <v>No Trade</v>
          </cell>
          <cell r="N2987" t="str">
            <v/>
          </cell>
          <cell r="O2987" t="str">
            <v/>
          </cell>
          <cell r="P2987" t="str">
            <v/>
          </cell>
        </row>
        <row r="2988">
          <cell r="L2988" t="str">
            <v/>
          </cell>
          <cell r="M2988" t="str">
            <v>No Trade</v>
          </cell>
          <cell r="N2988" t="str">
            <v/>
          </cell>
          <cell r="O2988" t="str">
            <v/>
          </cell>
          <cell r="P2988" t="str">
            <v/>
          </cell>
        </row>
        <row r="2989">
          <cell r="L2989" t="str">
            <v/>
          </cell>
          <cell r="M2989" t="str">
            <v>No Trade</v>
          </cell>
          <cell r="N2989" t="str">
            <v/>
          </cell>
          <cell r="O2989" t="str">
            <v/>
          </cell>
          <cell r="P2989" t="str">
            <v/>
          </cell>
        </row>
        <row r="2990">
          <cell r="L2990" t="str">
            <v/>
          </cell>
          <cell r="M2990" t="str">
            <v>No Trade</v>
          </cell>
          <cell r="N2990" t="str">
            <v/>
          </cell>
          <cell r="O2990" t="str">
            <v/>
          </cell>
          <cell r="P2990" t="str">
            <v/>
          </cell>
        </row>
        <row r="2991">
          <cell r="L2991" t="str">
            <v/>
          </cell>
          <cell r="M2991" t="str">
            <v>No Trade</v>
          </cell>
          <cell r="N2991" t="str">
            <v/>
          </cell>
          <cell r="O2991" t="str">
            <v/>
          </cell>
          <cell r="P2991" t="str">
            <v/>
          </cell>
        </row>
        <row r="2992">
          <cell r="L2992" t="str">
            <v/>
          </cell>
          <cell r="M2992" t="str">
            <v>No Trade</v>
          </cell>
          <cell r="N2992" t="str">
            <v/>
          </cell>
          <cell r="O2992" t="str">
            <v/>
          </cell>
          <cell r="P2992" t="str">
            <v/>
          </cell>
        </row>
        <row r="2993">
          <cell r="L2993" t="str">
            <v/>
          </cell>
          <cell r="M2993" t="str">
            <v>No Trade</v>
          </cell>
          <cell r="N2993" t="str">
            <v/>
          </cell>
          <cell r="O2993" t="str">
            <v/>
          </cell>
          <cell r="P2993" t="str">
            <v/>
          </cell>
        </row>
        <row r="2994">
          <cell r="L2994" t="str">
            <v/>
          </cell>
          <cell r="M2994" t="str">
            <v>No Trade</v>
          </cell>
          <cell r="N2994" t="str">
            <v/>
          </cell>
          <cell r="O2994" t="str">
            <v/>
          </cell>
          <cell r="P2994" t="str">
            <v/>
          </cell>
        </row>
        <row r="2995">
          <cell r="L2995" t="str">
            <v/>
          </cell>
          <cell r="M2995" t="str">
            <v>No Trade</v>
          </cell>
          <cell r="N2995" t="str">
            <v/>
          </cell>
          <cell r="O2995" t="str">
            <v/>
          </cell>
          <cell r="P2995" t="str">
            <v/>
          </cell>
        </row>
        <row r="2996">
          <cell r="L2996" t="str">
            <v/>
          </cell>
          <cell r="M2996" t="str">
            <v>No Trade</v>
          </cell>
          <cell r="N2996" t="str">
            <v/>
          </cell>
          <cell r="O2996" t="str">
            <v/>
          </cell>
          <cell r="P2996" t="str">
            <v/>
          </cell>
        </row>
        <row r="2997">
          <cell r="L2997" t="str">
            <v/>
          </cell>
          <cell r="M2997" t="str">
            <v>No Trade</v>
          </cell>
          <cell r="N2997" t="str">
            <v/>
          </cell>
          <cell r="O2997" t="str">
            <v/>
          </cell>
          <cell r="P2997" t="str">
            <v/>
          </cell>
        </row>
        <row r="2998">
          <cell r="L2998" t="str">
            <v/>
          </cell>
          <cell r="M2998" t="str">
            <v>No Trade</v>
          </cell>
          <cell r="N2998" t="str">
            <v/>
          </cell>
          <cell r="O2998" t="str">
            <v/>
          </cell>
          <cell r="P2998" t="str">
            <v/>
          </cell>
        </row>
        <row r="2999">
          <cell r="L2999" t="str">
            <v/>
          </cell>
          <cell r="M2999" t="str">
            <v>No Trade</v>
          </cell>
          <cell r="N2999" t="str">
            <v/>
          </cell>
          <cell r="O2999" t="str">
            <v/>
          </cell>
          <cell r="P2999" t="str">
            <v/>
          </cell>
        </row>
        <row r="3000">
          <cell r="L3000" t="str">
            <v/>
          </cell>
          <cell r="M3000" t="str">
            <v>No Trade</v>
          </cell>
          <cell r="N3000" t="str">
            <v/>
          </cell>
          <cell r="O3000" t="str">
            <v/>
          </cell>
          <cell r="P3000" t="str">
            <v/>
          </cell>
        </row>
      </sheetData>
      <sheetData sheetId="9" refreshError="1">
        <row r="4">
          <cell r="B4">
            <v>37596.582250115738</v>
          </cell>
        </row>
        <row r="6">
          <cell r="B6" t="str">
            <v>Month</v>
          </cell>
          <cell r="C6" t="str">
            <v>US$/mmBTU</v>
          </cell>
        </row>
        <row r="7">
          <cell r="B7" t="str">
            <v>Contract</v>
          </cell>
          <cell r="C7" t="str">
            <v>Henry Hub</v>
          </cell>
          <cell r="D7" t="str">
            <v>AECO ($US)</v>
          </cell>
          <cell r="E7" t="str">
            <v>Malin</v>
          </cell>
          <cell r="F7" t="str">
            <v>Sumas</v>
          </cell>
          <cell r="G7" t="str">
            <v>Rockies/Opal</v>
          </cell>
          <cell r="H7" t="str">
            <v>Stanfield</v>
          </cell>
          <cell r="I7" t="str">
            <v>SO CAL Bdr</v>
          </cell>
          <cell r="J7" t="str">
            <v>San Juan</v>
          </cell>
          <cell r="L7" t="str">
            <v>Contract</v>
          </cell>
          <cell r="M7" t="str">
            <v>Henry Hub</v>
          </cell>
          <cell r="N7" t="str">
            <v>AECO ($US)</v>
          </cell>
          <cell r="O7" t="str">
            <v>Malin</v>
          </cell>
          <cell r="P7" t="str">
            <v>Sumas</v>
          </cell>
          <cell r="Q7" t="str">
            <v>Rockies/Opal</v>
          </cell>
          <cell r="R7" t="str">
            <v>Stanfield</v>
          </cell>
          <cell r="S7" t="str">
            <v>SO CAL Bdr</v>
          </cell>
          <cell r="T7" t="str">
            <v>San Juan</v>
          </cell>
        </row>
        <row r="8">
          <cell r="B8">
            <v>37652</v>
          </cell>
          <cell r="C8">
            <v>4.383</v>
          </cell>
          <cell r="D8">
            <v>3.8089246266505761</v>
          </cell>
          <cell r="E8">
            <v>4.1396309010193955</v>
          </cell>
          <cell r="F8">
            <v>4.0395088696986852</v>
          </cell>
          <cell r="G8">
            <v>3.3784711736665405</v>
          </cell>
          <cell r="H8">
            <v>3.708990021682613</v>
          </cell>
          <cell r="I8">
            <v>4.2008378235389783</v>
          </cell>
          <cell r="J8">
            <v>3.8298089393100239</v>
          </cell>
          <cell r="L8">
            <v>37652</v>
          </cell>
          <cell r="M8">
            <v>2.61</v>
          </cell>
          <cell r="N8">
            <v>2.3063585263157895</v>
          </cell>
          <cell r="P8">
            <v>2.42</v>
          </cell>
          <cell r="Q8">
            <v>2.4300000000000002</v>
          </cell>
        </row>
        <row r="9">
          <cell r="B9">
            <v>37680</v>
          </cell>
          <cell r="C9">
            <v>4.351</v>
          </cell>
          <cell r="D9">
            <v>3.779748765783669</v>
          </cell>
          <cell r="E9">
            <v>4.1078184517712373</v>
          </cell>
          <cell r="F9">
            <v>4.0092257415907637</v>
          </cell>
          <cell r="G9">
            <v>3.34593632925248</v>
          </cell>
          <cell r="H9">
            <v>3.6775810354216212</v>
          </cell>
          <cell r="I9">
            <v>4.1679831630279311</v>
          </cell>
          <cell r="J9">
            <v>3.7984342365686232</v>
          </cell>
          <cell r="L9">
            <v>37680</v>
          </cell>
          <cell r="M9">
            <v>2.6589999999999998</v>
          </cell>
          <cell r="N9">
            <v>2.3175425075742266</v>
          </cell>
          <cell r="P9">
            <v>2.3702381349802479</v>
          </cell>
          <cell r="Q9">
            <v>2.3752381349802478</v>
          </cell>
        </row>
        <row r="10">
          <cell r="B10">
            <v>37711</v>
          </cell>
          <cell r="C10">
            <v>4.2759999999999998</v>
          </cell>
          <cell r="D10">
            <v>3.7113678418768554</v>
          </cell>
          <cell r="E10">
            <v>4.0355484239318384</v>
          </cell>
          <cell r="F10">
            <v>3.9382496600878194</v>
          </cell>
          <cell r="G10">
            <v>3.2823081609658913</v>
          </cell>
          <cell r="H10">
            <v>3.6102789105268549</v>
          </cell>
          <cell r="I10">
            <v>4.0925442885662795</v>
          </cell>
          <cell r="J10">
            <v>3.7297690028495096</v>
          </cell>
          <cell r="L10">
            <v>37711</v>
          </cell>
          <cell r="M10">
            <v>2.569</v>
          </cell>
          <cell r="N10">
            <v>2.2639639994143255</v>
          </cell>
          <cell r="P10">
            <v>2.2612574417181324</v>
          </cell>
          <cell r="Q10">
            <v>2.2612574417181324</v>
          </cell>
        </row>
        <row r="11">
          <cell r="B11">
            <v>37741</v>
          </cell>
          <cell r="C11">
            <v>4.1310000000000002</v>
          </cell>
          <cell r="D11">
            <v>3.5716118660149787</v>
          </cell>
          <cell r="E11">
            <v>3.8992772045888699</v>
          </cell>
          <cell r="F11">
            <v>3.7207635853638039</v>
          </cell>
          <cell r="G11">
            <v>3.23345710544928</v>
          </cell>
          <cell r="H11">
            <v>3.4771103454065422</v>
          </cell>
          <cell r="I11">
            <v>3.9731806064875546</v>
          </cell>
          <cell r="J11">
            <v>3.5958595081182168</v>
          </cell>
          <cell r="L11">
            <v>37741</v>
          </cell>
          <cell r="M11">
            <v>2.5449999999999999</v>
          </cell>
          <cell r="N11">
            <v>2.2428136934641727</v>
          </cell>
          <cell r="P11">
            <v>2.2401324208535023</v>
          </cell>
          <cell r="Q11">
            <v>2.2401324208535023</v>
          </cell>
        </row>
        <row r="12">
          <cell r="B12">
            <v>37772</v>
          </cell>
          <cell r="C12">
            <v>4.0659999999999998</v>
          </cell>
          <cell r="D12">
            <v>3.515413664298451</v>
          </cell>
          <cell r="E12">
            <v>3.8379232906943459</v>
          </cell>
          <cell r="F12">
            <v>3.662218527738859</v>
          </cell>
          <cell r="G12">
            <v>3.1825796637029216</v>
          </cell>
          <cell r="H12">
            <v>3.4223990957208903</v>
          </cell>
          <cell r="I12">
            <v>3.9106638455527465</v>
          </cell>
          <cell r="J12">
            <v>3.5392797772957314</v>
          </cell>
          <cell r="L12">
            <v>37772</v>
          </cell>
          <cell r="M12">
            <v>2.54</v>
          </cell>
          <cell r="N12">
            <v>2.2384073797245572</v>
          </cell>
          <cell r="P12">
            <v>2.2357313748400376</v>
          </cell>
          <cell r="Q12">
            <v>2.2357313748400376</v>
          </cell>
        </row>
        <row r="13">
          <cell r="B13">
            <v>37802</v>
          </cell>
          <cell r="C13">
            <v>4.0659999999999998</v>
          </cell>
          <cell r="D13">
            <v>3.515413664298451</v>
          </cell>
          <cell r="E13">
            <v>3.8379232906943459</v>
          </cell>
          <cell r="F13">
            <v>3.662218527738859</v>
          </cell>
          <cell r="G13">
            <v>3.1825796637029216</v>
          </cell>
          <cell r="H13">
            <v>3.4223990957208903</v>
          </cell>
          <cell r="I13">
            <v>3.9106638455527465</v>
          </cell>
          <cell r="J13">
            <v>3.5392797772957314</v>
          </cell>
          <cell r="L13">
            <v>37802</v>
          </cell>
          <cell r="M13">
            <v>2.5470000000000002</v>
          </cell>
          <cell r="N13">
            <v>2.2445762189600185</v>
          </cell>
          <cell r="P13">
            <v>2.2418928392588882</v>
          </cell>
          <cell r="Q13">
            <v>2.2418928392588882</v>
          </cell>
        </row>
        <row r="14">
          <cell r="B14">
            <v>37833</v>
          </cell>
          <cell r="C14">
            <v>4.0860000000000003</v>
          </cell>
          <cell r="D14">
            <v>3.5327054186727675</v>
          </cell>
          <cell r="E14">
            <v>3.8568014180465076</v>
          </cell>
          <cell r="F14">
            <v>3.6802323916234574</v>
          </cell>
          <cell r="G14">
            <v>3.1982342611633401</v>
          </cell>
          <cell r="H14">
            <v>3.4392333263933987</v>
          </cell>
          <cell r="I14">
            <v>3.9298997719942257</v>
          </cell>
          <cell r="J14">
            <v>3.5566889252411116</v>
          </cell>
          <cell r="L14">
            <v>37833</v>
          </cell>
          <cell r="M14">
            <v>2.5550000000000002</v>
          </cell>
          <cell r="N14">
            <v>2.2516263209434033</v>
          </cell>
          <cell r="P14">
            <v>2.2489345128804317</v>
          </cell>
          <cell r="Q14">
            <v>2.2489345128804317</v>
          </cell>
        </row>
        <row r="15">
          <cell r="B15">
            <v>37864</v>
          </cell>
          <cell r="C15">
            <v>4.0960000000000001</v>
          </cell>
          <cell r="D15">
            <v>3.5413512958599247</v>
          </cell>
          <cell r="E15">
            <v>3.8662404817225875</v>
          </cell>
          <cell r="F15">
            <v>3.6892393235657561</v>
          </cell>
          <cell r="G15">
            <v>3.2060615598935485</v>
          </cell>
          <cell r="H15">
            <v>3.4476504417296523</v>
          </cell>
          <cell r="I15">
            <v>3.9395177352149653</v>
          </cell>
          <cell r="J15">
            <v>3.5653934992138012</v>
          </cell>
          <cell r="L15">
            <v>37864</v>
          </cell>
          <cell r="M15">
            <v>2.5579999999999998</v>
          </cell>
          <cell r="N15">
            <v>2.2542701091871722</v>
          </cell>
          <cell r="P15">
            <v>2.25157514048851</v>
          </cell>
          <cell r="Q15">
            <v>2.25157514048851</v>
          </cell>
        </row>
        <row r="16">
          <cell r="B16">
            <v>37894</v>
          </cell>
          <cell r="C16">
            <v>4.0759999999999996</v>
          </cell>
          <cell r="D16">
            <v>3.5240595414856086</v>
          </cell>
          <cell r="E16">
            <v>3.8473623543704258</v>
          </cell>
          <cell r="F16">
            <v>3.6712254596811578</v>
          </cell>
          <cell r="G16">
            <v>3.1904069624331308</v>
          </cell>
          <cell r="H16">
            <v>3.4308162110571443</v>
          </cell>
          <cell r="I16">
            <v>3.9202818087734856</v>
          </cell>
          <cell r="J16">
            <v>3.5479843512684215</v>
          </cell>
          <cell r="L16">
            <v>37894</v>
          </cell>
          <cell r="M16">
            <v>2.5779999999999998</v>
          </cell>
          <cell r="N16">
            <v>2.3085488449980858</v>
          </cell>
          <cell r="P16">
            <v>2.6141817914615326</v>
          </cell>
          <cell r="Q16">
            <v>2.3584466162098616</v>
          </cell>
        </row>
        <row r="17">
          <cell r="B17">
            <v>37925</v>
          </cell>
          <cell r="C17">
            <v>4.0759999999999996</v>
          </cell>
          <cell r="D17">
            <v>3.5240595414856086</v>
          </cell>
          <cell r="E17">
            <v>3.8473623543704258</v>
          </cell>
          <cell r="F17">
            <v>3.6712254596811578</v>
          </cell>
          <cell r="G17">
            <v>3.1904069624331308</v>
          </cell>
          <cell r="H17">
            <v>3.4308162110571443</v>
          </cell>
          <cell r="I17">
            <v>3.9202818087734856</v>
          </cell>
          <cell r="J17">
            <v>3.5479843512684215</v>
          </cell>
          <cell r="L17">
            <v>37925</v>
          </cell>
          <cell r="M17">
            <v>2.6920000000000002</v>
          </cell>
          <cell r="N17">
            <v>2.410633627127559</v>
          </cell>
          <cell r="P17">
            <v>2.7297817620692193</v>
          </cell>
          <cell r="Q17">
            <v>2.4627378940407092</v>
          </cell>
        </row>
        <row r="18">
          <cell r="B18">
            <v>37955</v>
          </cell>
          <cell r="C18">
            <v>4.2329999999999997</v>
          </cell>
          <cell r="D18">
            <v>3.7042838042517348</v>
          </cell>
          <cell r="E18">
            <v>4.1235816188890109</v>
          </cell>
          <cell r="F18">
            <v>4.029971154058674</v>
          </cell>
          <cell r="G18">
            <v>3.4449447963561157</v>
          </cell>
          <cell r="H18">
            <v>3.7374579752073949</v>
          </cell>
          <cell r="I18">
            <v>4.1387961650285945</v>
          </cell>
          <cell r="J18">
            <v>3.7952292032474881</v>
          </cell>
          <cell r="L18">
            <v>37955</v>
          </cell>
          <cell r="M18">
            <v>2.8069999999999999</v>
          </cell>
          <cell r="N18">
            <v>2.5136138898020275</v>
          </cell>
          <cell r="P18">
            <v>2.846395767506797</v>
          </cell>
          <cell r="Q18">
            <v>2.5679440076420024</v>
          </cell>
        </row>
        <row r="19">
          <cell r="B19">
            <v>37986</v>
          </cell>
          <cell r="C19">
            <v>4.3659999999999997</v>
          </cell>
          <cell r="D19">
            <v>3.8206716487982693</v>
          </cell>
          <cell r="E19">
            <v>4.2531437155845548</v>
          </cell>
          <cell r="F19">
            <v>4.1565920289676761</v>
          </cell>
          <cell r="G19">
            <v>3.5531842619633358</v>
          </cell>
          <cell r="H19">
            <v>3.8548881454655062</v>
          </cell>
          <cell r="I19">
            <v>4.2688362996727722</v>
          </cell>
          <cell r="J19">
            <v>3.9144745337534923</v>
          </cell>
          <cell r="L19">
            <v>37986</v>
          </cell>
          <cell r="M19">
            <v>2.835</v>
          </cell>
          <cell r="N19">
            <v>2.5386873450618985</v>
          </cell>
          <cell r="P19">
            <v>2.8747887427437728</v>
          </cell>
          <cell r="Q19">
            <v>2.5935594092144911</v>
          </cell>
        </row>
        <row r="20">
          <cell r="B20">
            <v>38017</v>
          </cell>
          <cell r="C20">
            <v>4.4279999999999999</v>
          </cell>
          <cell r="D20">
            <v>3.8869204129772905</v>
          </cell>
          <cell r="E20">
            <v>4.4076865515592267</v>
          </cell>
          <cell r="F20">
            <v>4.2739512088882554</v>
          </cell>
          <cell r="G20">
            <v>3.6988647835544914</v>
          </cell>
          <cell r="H20">
            <v>3.9864079962213737</v>
          </cell>
          <cell r="I20">
            <v>4.3834463182550882</v>
          </cell>
          <cell r="J20">
            <v>4.0458185649523006</v>
          </cell>
          <cell r="L20">
            <v>38017</v>
          </cell>
          <cell r="M20">
            <v>2.6970000000000001</v>
          </cell>
          <cell r="N20">
            <v>2.415111029852536</v>
          </cell>
          <cell r="P20">
            <v>2.7348519362186794</v>
          </cell>
          <cell r="Q20">
            <v>2.4673120728929394</v>
          </cell>
        </row>
        <row r="21">
          <cell r="B21">
            <v>38046</v>
          </cell>
          <cell r="C21">
            <v>4.298</v>
          </cell>
          <cell r="D21">
            <v>3.7728057667065027</v>
          </cell>
          <cell r="E21">
            <v>4.2782829265134499</v>
          </cell>
          <cell r="F21">
            <v>4.1484738698739214</v>
          </cell>
          <cell r="G21">
            <v>3.5902711923480588</v>
          </cell>
          <cell r="H21">
            <v>3.8693725311109901</v>
          </cell>
          <cell r="I21">
            <v>4.2547543531753327</v>
          </cell>
          <cell r="J21">
            <v>3.9270388871194646</v>
          </cell>
          <cell r="L21">
            <v>38046</v>
          </cell>
          <cell r="M21">
            <v>2.577</v>
          </cell>
          <cell r="N21">
            <v>2.2425834967931286</v>
          </cell>
          <cell r="P21">
            <v>2.2805178086936442</v>
          </cell>
          <cell r="Q21">
            <v>2.2909311320210124</v>
          </cell>
        </row>
        <row r="22">
          <cell r="B22">
            <v>38077</v>
          </cell>
          <cell r="C22">
            <v>4.1130000000000004</v>
          </cell>
          <cell r="D22">
            <v>3.610411847013459</v>
          </cell>
          <cell r="E22">
            <v>4.0941316139483064</v>
          </cell>
          <cell r="F22">
            <v>3.9699099643535223</v>
          </cell>
          <cell r="G22">
            <v>3.4357341587081356</v>
          </cell>
          <cell r="H22">
            <v>3.7028220615308287</v>
          </cell>
          <cell r="I22">
            <v>4.0716157874849097</v>
          </cell>
          <cell r="J22">
            <v>3.7580062686650439</v>
          </cell>
          <cell r="L22">
            <v>38077</v>
          </cell>
          <cell r="M22">
            <v>2.472</v>
          </cell>
          <cell r="N22">
            <v>2.1512093147352016</v>
          </cell>
          <cell r="P22">
            <v>2.1875979911100849</v>
          </cell>
          <cell r="Q22">
            <v>2.1975870230329622</v>
          </cell>
        </row>
        <row r="23">
          <cell r="B23">
            <v>38107</v>
          </cell>
          <cell r="C23">
            <v>3.8530000000000002</v>
          </cell>
          <cell r="D23">
            <v>3.3504676656286989</v>
          </cell>
          <cell r="E23">
            <v>3.8070265940173966</v>
          </cell>
          <cell r="F23">
            <v>3.5408949096449787</v>
          </cell>
          <cell r="G23">
            <v>3.152937454069928</v>
          </cell>
          <cell r="H23">
            <v>3.3469161818574533</v>
          </cell>
          <cell r="I23">
            <v>3.7965461693999689</v>
          </cell>
          <cell r="J23">
            <v>3.479600801424489</v>
          </cell>
          <cell r="L23">
            <v>38107</v>
          </cell>
          <cell r="M23">
            <v>2.44</v>
          </cell>
          <cell r="N23">
            <v>2.1233619449651666</v>
          </cell>
          <cell r="P23">
            <v>2.1592795705131906</v>
          </cell>
          <cell r="Q23">
            <v>2.1691392945794612</v>
          </cell>
        </row>
        <row r="24">
          <cell r="B24">
            <v>38138</v>
          </cell>
          <cell r="C24">
            <v>3.7930000000000001</v>
          </cell>
          <cell r="D24">
            <v>3.2982932405215819</v>
          </cell>
          <cell r="E24">
            <v>3.7477425048294792</v>
          </cell>
          <cell r="F24">
            <v>3.4857550979193883</v>
          </cell>
          <cell r="G24">
            <v>3.1038390249901986</v>
          </cell>
          <cell r="H24">
            <v>3.2947970614547937</v>
          </cell>
          <cell r="I24">
            <v>3.7374252843327493</v>
          </cell>
          <cell r="J24">
            <v>3.4254154787965443</v>
          </cell>
          <cell r="L24">
            <v>38138</v>
          </cell>
          <cell r="M24">
            <v>2.4420000000000002</v>
          </cell>
          <cell r="N24">
            <v>2.1251024055757939</v>
          </cell>
          <cell r="P24">
            <v>2.1610494718004967</v>
          </cell>
          <cell r="Q24">
            <v>2.170917277607805</v>
          </cell>
        </row>
        <row r="25">
          <cell r="B25">
            <v>38168</v>
          </cell>
          <cell r="C25">
            <v>3.7930000000000001</v>
          </cell>
          <cell r="D25">
            <v>3.2982932405215823</v>
          </cell>
          <cell r="E25">
            <v>3.7477425048294801</v>
          </cell>
          <cell r="F25">
            <v>3.4857550979193883</v>
          </cell>
          <cell r="G25">
            <v>3.103839024990199</v>
          </cell>
          <cell r="H25">
            <v>3.2947970614547941</v>
          </cell>
          <cell r="I25">
            <v>3.7374252843327493</v>
          </cell>
          <cell r="J25">
            <v>3.4254154787965447</v>
          </cell>
          <cell r="L25">
            <v>38168</v>
          </cell>
          <cell r="M25">
            <v>2.452</v>
          </cell>
          <cell r="N25">
            <v>2.1338047086289293</v>
          </cell>
          <cell r="P25">
            <v>2.1698989782370259</v>
          </cell>
          <cell r="Q25">
            <v>2.1798071927495237</v>
          </cell>
        </row>
        <row r="26">
          <cell r="B26">
            <v>38199</v>
          </cell>
          <cell r="C26">
            <v>3.8029999999999999</v>
          </cell>
          <cell r="D26">
            <v>3.3069889780394344</v>
          </cell>
          <cell r="E26">
            <v>3.7576231863607985</v>
          </cell>
          <cell r="F26">
            <v>3.4949450665403194</v>
          </cell>
          <cell r="G26">
            <v>3.1120220965034866</v>
          </cell>
          <cell r="H26">
            <v>3.3034835815219035</v>
          </cell>
          <cell r="I26">
            <v>3.7472787651772856</v>
          </cell>
          <cell r="J26">
            <v>3.4344463659012012</v>
          </cell>
          <cell r="L26">
            <v>38199</v>
          </cell>
          <cell r="M26">
            <v>2.4649999999999999</v>
          </cell>
          <cell r="N26">
            <v>2.1451177025980064</v>
          </cell>
          <cell r="P26">
            <v>2.181403336604514</v>
          </cell>
          <cell r="Q26">
            <v>2.1913640824337586</v>
          </cell>
        </row>
        <row r="27">
          <cell r="B27">
            <v>38230</v>
          </cell>
          <cell r="C27">
            <v>3.8130000000000002</v>
          </cell>
          <cell r="D27">
            <v>3.3156847155572877</v>
          </cell>
          <cell r="E27">
            <v>3.7675038678921187</v>
          </cell>
          <cell r="F27">
            <v>3.5041350351612515</v>
          </cell>
          <cell r="G27">
            <v>3.1202051680167751</v>
          </cell>
          <cell r="H27">
            <v>3.3121701015890137</v>
          </cell>
          <cell r="I27">
            <v>3.7571322460218224</v>
          </cell>
          <cell r="J27">
            <v>3.4434772530058591</v>
          </cell>
          <cell r="L27">
            <v>38230</v>
          </cell>
          <cell r="M27">
            <v>2.4750000000000001</v>
          </cell>
          <cell r="N27">
            <v>2.1538200056511423</v>
          </cell>
          <cell r="P27">
            <v>2.1902528430410437</v>
          </cell>
          <cell r="Q27">
            <v>2.2002539975754778</v>
          </cell>
        </row>
        <row r="28">
          <cell r="B28">
            <v>38260</v>
          </cell>
          <cell r="C28">
            <v>3.798</v>
          </cell>
          <cell r="D28">
            <v>3.3026411092805086</v>
          </cell>
          <cell r="E28">
            <v>3.7526828455951393</v>
          </cell>
          <cell r="F28">
            <v>3.4903500822298543</v>
          </cell>
          <cell r="G28">
            <v>3.1079305607468428</v>
          </cell>
          <cell r="H28">
            <v>3.2991403214883488</v>
          </cell>
          <cell r="I28">
            <v>3.7423520247550175</v>
          </cell>
          <cell r="J28">
            <v>3.429930922348873</v>
          </cell>
          <cell r="L28">
            <v>38260</v>
          </cell>
          <cell r="M28">
            <v>2.5030000000000001</v>
          </cell>
          <cell r="N28">
            <v>2.233548844998086</v>
          </cell>
          <cell r="P28">
            <v>2.5391817914615329</v>
          </cell>
          <cell r="Q28">
            <v>2.2834466162098619</v>
          </cell>
        </row>
        <row r="29">
          <cell r="B29">
            <v>38291</v>
          </cell>
          <cell r="C29">
            <v>3.823</v>
          </cell>
          <cell r="D29">
            <v>3.3243804530751406</v>
          </cell>
          <cell r="E29">
            <v>3.7773845494234379</v>
          </cell>
          <cell r="F29">
            <v>3.5133250037821835</v>
          </cell>
          <cell r="G29">
            <v>3.1283882395300635</v>
          </cell>
          <cell r="H29">
            <v>3.3208566216561231</v>
          </cell>
          <cell r="I29">
            <v>3.7669857268663591</v>
          </cell>
          <cell r="J29">
            <v>3.4525081401105164</v>
          </cell>
          <cell r="L29">
            <v>38291</v>
          </cell>
          <cell r="M29">
            <v>2.6280000000000001</v>
          </cell>
          <cell r="N29">
            <v>2.346633627127559</v>
          </cell>
          <cell r="P29">
            <v>2.6657817620692192</v>
          </cell>
          <cell r="Q29">
            <v>2.3987378940407091</v>
          </cell>
        </row>
        <row r="30">
          <cell r="B30">
            <v>38321</v>
          </cell>
          <cell r="C30">
            <v>3.9809999999999999</v>
          </cell>
          <cell r="D30">
            <v>3.4745765434482694</v>
          </cell>
          <cell r="E30">
            <v>3.9491167851224294</v>
          </cell>
          <cell r="F30">
            <v>3.7434652966875621</v>
          </cell>
          <cell r="G30">
            <v>3.2924383437156295</v>
          </cell>
          <cell r="H30">
            <v>3.517951820201596</v>
          </cell>
          <cell r="I30">
            <v>3.9334492324830372</v>
          </cell>
          <cell r="J30">
            <v>3.6181298060935538</v>
          </cell>
          <cell r="L30">
            <v>38321</v>
          </cell>
          <cell r="M30">
            <v>2.7589999999999999</v>
          </cell>
          <cell r="N30">
            <v>2.4656138898020274</v>
          </cell>
          <cell r="P30">
            <v>2.798395767506797</v>
          </cell>
          <cell r="Q30">
            <v>2.5199440076420023</v>
          </cell>
        </row>
        <row r="31">
          <cell r="B31">
            <v>38352</v>
          </cell>
          <cell r="C31">
            <v>4.1550000000000002</v>
          </cell>
          <cell r="D31">
            <v>3.6264419839305599</v>
          </cell>
          <cell r="E31">
            <v>4.1217232459642537</v>
          </cell>
          <cell r="F31">
            <v>3.9070832222398448</v>
          </cell>
          <cell r="G31">
            <v>3.4363429585879026</v>
          </cell>
          <cell r="H31">
            <v>3.6717130904138742</v>
          </cell>
          <cell r="I31">
            <v>4.1053709020263804</v>
          </cell>
          <cell r="J31">
            <v>3.776269616759286</v>
          </cell>
          <cell r="L31">
            <v>38352</v>
          </cell>
          <cell r="M31">
            <v>2.78</v>
          </cell>
          <cell r="N31">
            <v>2.4836873450618984</v>
          </cell>
          <cell r="P31">
            <v>2.8197887427437727</v>
          </cell>
          <cell r="Q31">
            <v>2.538559409214491</v>
          </cell>
        </row>
        <row r="32">
          <cell r="B32">
            <v>38383</v>
          </cell>
          <cell r="C32">
            <v>4.2149999999999999</v>
          </cell>
          <cell r="D32">
            <v>3.6659796069176598</v>
          </cell>
          <cell r="E32">
            <v>4.2238607177416085</v>
          </cell>
          <cell r="F32">
            <v>4.0186634316636241</v>
          </cell>
          <cell r="G32">
            <v>3.5460708248132584</v>
          </cell>
          <cell r="H32">
            <v>3.782367128238441</v>
          </cell>
          <cell r="I32">
            <v>4.1970448485739533</v>
          </cell>
          <cell r="J32">
            <v>3.9326497423949425</v>
          </cell>
          <cell r="L32">
            <v>38383</v>
          </cell>
          <cell r="M32">
            <v>2.6709999999999998</v>
          </cell>
          <cell r="N32">
            <v>2.3673585263157895</v>
          </cell>
          <cell r="P32">
            <v>2.4809999999999999</v>
          </cell>
          <cell r="Q32">
            <v>2.4910000000000001</v>
          </cell>
        </row>
        <row r="33">
          <cell r="B33">
            <v>38411</v>
          </cell>
          <cell r="C33">
            <v>4.1050000000000004</v>
          </cell>
          <cell r="D33">
            <v>3.5703075412567009</v>
          </cell>
          <cell r="E33">
            <v>4.1136294771837019</v>
          </cell>
          <cell r="F33">
            <v>3.9137872804221061</v>
          </cell>
          <cell r="G33">
            <v>3.4535280512119639</v>
          </cell>
          <cell r="H33">
            <v>3.683657665817035</v>
          </cell>
          <cell r="I33">
            <v>4.087513429038216</v>
          </cell>
          <cell r="J33">
            <v>3.8300183137677912</v>
          </cell>
          <cell r="L33">
            <v>38411</v>
          </cell>
          <cell r="M33">
            <v>2.5619999999999998</v>
          </cell>
          <cell r="N33">
            <v>2.2205425075742267</v>
          </cell>
          <cell r="P33">
            <v>2.273238134980248</v>
          </cell>
          <cell r="Q33">
            <v>2.2782381349802479</v>
          </cell>
        </row>
        <row r="34">
          <cell r="B34">
            <v>38442</v>
          </cell>
          <cell r="C34">
            <v>3.9350000000000001</v>
          </cell>
          <cell r="D34">
            <v>3.4224507125079455</v>
          </cell>
          <cell r="E34">
            <v>3.9432721054123911</v>
          </cell>
          <cell r="F34">
            <v>3.751705955776123</v>
          </cell>
          <cell r="G34">
            <v>3.310507401100871</v>
          </cell>
          <cell r="H34">
            <v>3.5311066784384972</v>
          </cell>
          <cell r="I34">
            <v>3.9182375988466207</v>
          </cell>
          <cell r="J34">
            <v>3.6714061058894658</v>
          </cell>
          <cell r="L34">
            <v>38442</v>
          </cell>
          <cell r="M34">
            <v>2.468</v>
          </cell>
          <cell r="N34">
            <v>2.1629639994143255</v>
          </cell>
          <cell r="P34">
            <v>2.1602574417181324</v>
          </cell>
          <cell r="Q34">
            <v>2.1602574417181324</v>
          </cell>
        </row>
        <row r="35">
          <cell r="B35">
            <v>38472</v>
          </cell>
          <cell r="C35">
            <v>3.6749999999999998</v>
          </cell>
          <cell r="D35">
            <v>3.1963167391274969</v>
          </cell>
          <cell r="E35">
            <v>3.6827255368209753</v>
          </cell>
          <cell r="F35">
            <v>3.5038168710234441</v>
          </cell>
          <cell r="G35">
            <v>3.091769936225083</v>
          </cell>
          <cell r="H35">
            <v>3.2977934036242633</v>
          </cell>
          <cell r="I35">
            <v>3.6593451526712402</v>
          </cell>
          <cell r="J35">
            <v>3.4288227291343802</v>
          </cell>
          <cell r="L35">
            <v>38472</v>
          </cell>
          <cell r="M35">
            <v>2.4489999999999998</v>
          </cell>
          <cell r="N35">
            <v>2.1468136934641726</v>
          </cell>
          <cell r="P35">
            <v>2.1441324208535022</v>
          </cell>
          <cell r="Q35">
            <v>2.1441324208535022</v>
          </cell>
        </row>
        <row r="36">
          <cell r="B36">
            <v>38503</v>
          </cell>
          <cell r="C36">
            <v>3.61</v>
          </cell>
          <cell r="D36">
            <v>3.1397832457823847</v>
          </cell>
          <cell r="E36">
            <v>3.6175888946731214</v>
          </cell>
          <cell r="F36">
            <v>3.441844599835274</v>
          </cell>
          <cell r="G36">
            <v>3.0370855700061359</v>
          </cell>
          <cell r="H36">
            <v>3.2394650849207052</v>
          </cell>
          <cell r="I36">
            <v>3.594622041127395</v>
          </cell>
          <cell r="J36">
            <v>3.3681768849456089</v>
          </cell>
          <cell r="L36">
            <v>38503</v>
          </cell>
          <cell r="M36">
            <v>2.4569999999999999</v>
          </cell>
          <cell r="N36">
            <v>2.155407379724557</v>
          </cell>
          <cell r="P36">
            <v>2.1527313748400374</v>
          </cell>
          <cell r="Q36">
            <v>2.1527313748400374</v>
          </cell>
        </row>
        <row r="37">
          <cell r="B37">
            <v>38533</v>
          </cell>
          <cell r="C37">
            <v>3.625</v>
          </cell>
          <cell r="D37">
            <v>3.1528294365543337</v>
          </cell>
          <cell r="E37">
            <v>3.6326204274764726</v>
          </cell>
          <cell r="F37">
            <v>3.4561458931863909</v>
          </cell>
          <cell r="G37">
            <v>3.0497050391335856</v>
          </cell>
          <cell r="H37">
            <v>3.2529254661599882</v>
          </cell>
          <cell r="I37">
            <v>3.60955814379136</v>
          </cell>
          <cell r="J37">
            <v>3.3821720797584027</v>
          </cell>
          <cell r="L37">
            <v>38533</v>
          </cell>
          <cell r="M37">
            <v>2.4630000000000001</v>
          </cell>
          <cell r="N37">
            <v>2.1605762189600184</v>
          </cell>
          <cell r="P37">
            <v>2.1578928392588881</v>
          </cell>
          <cell r="Q37">
            <v>2.1578928392588881</v>
          </cell>
        </row>
        <row r="38">
          <cell r="B38">
            <v>38564</v>
          </cell>
          <cell r="C38">
            <v>3.66</v>
          </cell>
          <cell r="D38">
            <v>3.1832705483555483</v>
          </cell>
          <cell r="E38">
            <v>3.6676940040176249</v>
          </cell>
          <cell r="F38">
            <v>3.4895155776723286</v>
          </cell>
          <cell r="G38">
            <v>3.0791504670976337</v>
          </cell>
          <cell r="H38">
            <v>3.2843330223849811</v>
          </cell>
          <cell r="I38">
            <v>3.6444090500072766</v>
          </cell>
          <cell r="J38">
            <v>3.4148275343215873</v>
          </cell>
          <cell r="L38">
            <v>38564</v>
          </cell>
          <cell r="M38">
            <v>2.4710000000000001</v>
          </cell>
          <cell r="N38">
            <v>2.1676263209434032</v>
          </cell>
          <cell r="P38">
            <v>2.1649345128804316</v>
          </cell>
          <cell r="Q38">
            <v>2.1649345128804316</v>
          </cell>
        </row>
        <row r="39">
          <cell r="B39">
            <v>38595</v>
          </cell>
          <cell r="C39">
            <v>3.67</v>
          </cell>
          <cell r="D39">
            <v>3.1919680088701807</v>
          </cell>
          <cell r="E39">
            <v>3.6777150258865254</v>
          </cell>
          <cell r="F39">
            <v>3.4990497732397392</v>
          </cell>
          <cell r="G39">
            <v>3.0875634465159334</v>
          </cell>
          <cell r="H39">
            <v>3.2933066098778361</v>
          </cell>
          <cell r="I39">
            <v>3.6543664517832526</v>
          </cell>
          <cell r="J39">
            <v>3.4241576641967826</v>
          </cell>
          <cell r="L39">
            <v>38595</v>
          </cell>
          <cell r="M39">
            <v>2.5121249999999997</v>
          </cell>
          <cell r="N39">
            <v>2.2083951091871721</v>
          </cell>
          <cell r="P39">
            <v>2.2057001404885099</v>
          </cell>
          <cell r="Q39">
            <v>2.2057001404885099</v>
          </cell>
        </row>
        <row r="40">
          <cell r="B40">
            <v>38625</v>
          </cell>
          <cell r="C40">
            <v>3.65</v>
          </cell>
          <cell r="D40">
            <v>3.1745730878409155</v>
          </cell>
          <cell r="E40">
            <v>3.6576729821487239</v>
          </cell>
          <cell r="F40">
            <v>3.4799813821049175</v>
          </cell>
          <cell r="G40">
            <v>3.0707374876793341</v>
          </cell>
          <cell r="H40">
            <v>3.2753594348921258</v>
          </cell>
          <cell r="I40">
            <v>3.6344516482313001</v>
          </cell>
          <cell r="J40">
            <v>3.4054974044463915</v>
          </cell>
          <cell r="L40">
            <v>38625</v>
          </cell>
          <cell r="M40">
            <v>2.5405449999999998</v>
          </cell>
          <cell r="N40">
            <v>2.2710938449980858</v>
          </cell>
          <cell r="P40">
            <v>2.5767267914615326</v>
          </cell>
          <cell r="Q40">
            <v>2.3209916162098616</v>
          </cell>
        </row>
        <row r="41">
          <cell r="B41">
            <v>38656</v>
          </cell>
          <cell r="C41">
            <v>3.6720000000000002</v>
          </cell>
          <cell r="D41">
            <v>3.1937075009731073</v>
          </cell>
          <cell r="E41">
            <v>3.6797192302603055</v>
          </cell>
          <cell r="F41">
            <v>3.500956612353221</v>
          </cell>
          <cell r="G41">
            <v>3.0892460423995933</v>
          </cell>
          <cell r="H41">
            <v>3.2951013273764072</v>
          </cell>
          <cell r="I41">
            <v>3.6563579321384476</v>
          </cell>
          <cell r="J41">
            <v>3.4260236901718217</v>
          </cell>
          <cell r="L41">
            <v>38656</v>
          </cell>
          <cell r="M41">
            <v>2.6674199999999999</v>
          </cell>
          <cell r="N41">
            <v>2.3860536271275588</v>
          </cell>
          <cell r="P41">
            <v>2.705201762069219</v>
          </cell>
          <cell r="Q41">
            <v>2.4381578940407089</v>
          </cell>
        </row>
        <row r="42">
          <cell r="B42">
            <v>38686</v>
          </cell>
          <cell r="C42">
            <v>3.8340000000000001</v>
          </cell>
          <cell r="D42">
            <v>3.3346063613101555</v>
          </cell>
          <cell r="E42">
            <v>3.8420597845364948</v>
          </cell>
          <cell r="F42">
            <v>3.6554105805452743</v>
          </cell>
          <cell r="G42">
            <v>3.2255363089760456</v>
          </cell>
          <cell r="H42">
            <v>3.4404734447606602</v>
          </cell>
          <cell r="I42">
            <v>3.817667840909261</v>
          </cell>
          <cell r="J42">
            <v>3.5771717941499901</v>
          </cell>
          <cell r="L42">
            <v>38686</v>
          </cell>
          <cell r="M42">
            <v>2.8003849999999995</v>
          </cell>
          <cell r="N42">
            <v>2.506998889802027</v>
          </cell>
          <cell r="P42">
            <v>2.8397807675067965</v>
          </cell>
          <cell r="Q42">
            <v>2.5613290076420019</v>
          </cell>
        </row>
        <row r="43">
          <cell r="B43">
            <v>38717</v>
          </cell>
          <cell r="C43">
            <v>4.0039999999999996</v>
          </cell>
          <cell r="D43">
            <v>3.4824631900589105</v>
          </cell>
          <cell r="E43">
            <v>4.012417156307805</v>
          </cell>
          <cell r="F43">
            <v>3.8174919051912566</v>
          </cell>
          <cell r="G43">
            <v>3.3685569590871376</v>
          </cell>
          <cell r="H43">
            <v>3.5930244321391971</v>
          </cell>
          <cell r="I43">
            <v>3.9869436711008555</v>
          </cell>
          <cell r="J43">
            <v>3.7357840020283146</v>
          </cell>
          <cell r="L43">
            <v>38717</v>
          </cell>
          <cell r="M43">
            <v>2.8216999999999994</v>
          </cell>
          <cell r="N43">
            <v>2.525387345061898</v>
          </cell>
          <cell r="P43">
            <v>2.8614887427437723</v>
          </cell>
          <cell r="Q43">
            <v>2.5802594092144906</v>
          </cell>
        </row>
        <row r="44">
          <cell r="B44">
            <v>38748</v>
          </cell>
          <cell r="C44">
            <v>4.0590000000000002</v>
          </cell>
          <cell r="D44">
            <v>3.4387923799389073</v>
          </cell>
          <cell r="E44">
            <v>3.9882215258888332</v>
          </cell>
          <cell r="F44">
            <v>3.789366225034847</v>
          </cell>
          <cell r="G44">
            <v>3.2933368260533586</v>
          </cell>
          <cell r="H44">
            <v>3.5413515255441026</v>
          </cell>
          <cell r="I44">
            <v>3.9518096158568894</v>
          </cell>
          <cell r="J44">
            <v>3.722780403213136</v>
          </cell>
          <cell r="L44">
            <v>38748</v>
          </cell>
          <cell r="M44">
            <v>2.7110649999999996</v>
          </cell>
          <cell r="N44">
            <v>2.4074235263157893</v>
          </cell>
          <cell r="P44">
            <v>2.5210649999999997</v>
          </cell>
          <cell r="Q44">
            <v>2.5310649999999999</v>
          </cell>
        </row>
        <row r="45">
          <cell r="B45">
            <v>38776</v>
          </cell>
          <cell r="C45">
            <v>3.9590000000000001</v>
          </cell>
          <cell r="D45">
            <v>3.5595411276496427</v>
          </cell>
          <cell r="E45">
            <v>4.0862243319472418</v>
          </cell>
          <cell r="F45">
            <v>3.902395227141779</v>
          </cell>
          <cell r="G45">
            <v>3.4591198199123681</v>
          </cell>
          <cell r="H45">
            <v>3.6807575235270735</v>
          </cell>
          <cell r="I45">
            <v>4.0967311648972045</v>
          </cell>
          <cell r="J45">
            <v>3.8022246416693841</v>
          </cell>
          <cell r="L45">
            <v>38776</v>
          </cell>
          <cell r="M45">
            <v>2.6004299999999998</v>
          </cell>
          <cell r="N45">
            <v>2.2589725075742266</v>
          </cell>
          <cell r="P45">
            <v>2.3116681349802479</v>
          </cell>
          <cell r="Q45">
            <v>2.3166681349802478</v>
          </cell>
        </row>
        <row r="46">
          <cell r="B46">
            <v>38807</v>
          </cell>
          <cell r="C46">
            <v>3.8330000000000002</v>
          </cell>
          <cell r="D46">
            <v>3.3354507125079458</v>
          </cell>
          <cell r="E46">
            <v>3.8562721054123914</v>
          </cell>
          <cell r="F46">
            <v>3.6647059557761232</v>
          </cell>
          <cell r="G46">
            <v>3.2235074011008713</v>
          </cell>
          <cell r="H46">
            <v>3.444106678438497</v>
          </cell>
          <cell r="I46">
            <v>3.8362375988466209</v>
          </cell>
          <cell r="J46">
            <v>3.5844061058894661</v>
          </cell>
          <cell r="L46">
            <v>38807</v>
          </cell>
          <cell r="M46">
            <v>2.5050199999999996</v>
          </cell>
          <cell r="N46">
            <v>2.1999839994143251</v>
          </cell>
          <cell r="P46">
            <v>2.197277441718132</v>
          </cell>
          <cell r="Q46">
            <v>2.197277441718132</v>
          </cell>
        </row>
        <row r="47">
          <cell r="B47">
            <v>38837</v>
          </cell>
          <cell r="C47">
            <v>3.6379999999999999</v>
          </cell>
          <cell r="D47">
            <v>3.1743167391274971</v>
          </cell>
          <cell r="E47">
            <v>3.6607255368209755</v>
          </cell>
          <cell r="F47">
            <v>3.4818168710234443</v>
          </cell>
          <cell r="G47">
            <v>3.0697699362250832</v>
          </cell>
          <cell r="H47">
            <v>3.2757934036242635</v>
          </cell>
          <cell r="I47">
            <v>3.6423451526712403</v>
          </cell>
          <cell r="J47">
            <v>3.4068227291343804</v>
          </cell>
          <cell r="L47">
            <v>38837</v>
          </cell>
          <cell r="M47">
            <v>2.4857349999999996</v>
          </cell>
          <cell r="N47">
            <v>2.1835486934641724</v>
          </cell>
          <cell r="P47">
            <v>2.1808674208535019</v>
          </cell>
          <cell r="Q47">
            <v>2.1808674208535019</v>
          </cell>
        </row>
        <row r="48">
          <cell r="B48">
            <v>38868</v>
          </cell>
          <cell r="C48">
            <v>3.6230000000000002</v>
          </cell>
          <cell r="D48">
            <v>3.1677832457823851</v>
          </cell>
          <cell r="E48">
            <v>3.6455888946731219</v>
          </cell>
          <cell r="F48">
            <v>3.4698445998352745</v>
          </cell>
          <cell r="G48">
            <v>3.0650855700061364</v>
          </cell>
          <cell r="H48">
            <v>3.2674650849207052</v>
          </cell>
          <cell r="I48">
            <v>3.6276220411273954</v>
          </cell>
          <cell r="J48">
            <v>3.3961768849456093</v>
          </cell>
          <cell r="L48">
            <v>38868</v>
          </cell>
          <cell r="M48">
            <v>2.4938549999999995</v>
          </cell>
          <cell r="N48">
            <v>2.1922623797245566</v>
          </cell>
          <cell r="P48">
            <v>2.189586374840037</v>
          </cell>
          <cell r="Q48">
            <v>2.189586374840037</v>
          </cell>
        </row>
        <row r="49">
          <cell r="B49">
            <v>38898</v>
          </cell>
          <cell r="C49">
            <v>3.6549999999999998</v>
          </cell>
          <cell r="D49">
            <v>3.1978294365543336</v>
          </cell>
          <cell r="E49">
            <v>3.6776204274764726</v>
          </cell>
          <cell r="F49">
            <v>3.5011458931863908</v>
          </cell>
          <cell r="G49">
            <v>3.0947050391335855</v>
          </cell>
          <cell r="H49">
            <v>3.2979254661599882</v>
          </cell>
          <cell r="I49">
            <v>3.6595581437913598</v>
          </cell>
          <cell r="J49">
            <v>3.4271720797584027</v>
          </cell>
          <cell r="L49">
            <v>38898</v>
          </cell>
          <cell r="M49">
            <v>2.4999449999999999</v>
          </cell>
          <cell r="N49">
            <v>2.1975212189600182</v>
          </cell>
          <cell r="P49">
            <v>2.1948378392588879</v>
          </cell>
          <cell r="Q49">
            <v>2.1948378392588879</v>
          </cell>
        </row>
        <row r="50">
          <cell r="B50">
            <v>38929</v>
          </cell>
          <cell r="C50">
            <v>3.6869999999999998</v>
          </cell>
          <cell r="D50">
            <v>3.2252705483555482</v>
          </cell>
          <cell r="E50">
            <v>3.7096940040176247</v>
          </cell>
          <cell r="F50">
            <v>3.5315155776723284</v>
          </cell>
          <cell r="G50">
            <v>3.1211504670976336</v>
          </cell>
          <cell r="H50">
            <v>3.326333022384981</v>
          </cell>
          <cell r="I50">
            <v>3.6914090500072763</v>
          </cell>
          <cell r="J50">
            <v>3.4568275343215871</v>
          </cell>
          <cell r="L50">
            <v>38929</v>
          </cell>
          <cell r="M50">
            <v>2.5080649999999998</v>
          </cell>
          <cell r="N50">
            <v>2.2046913209434029</v>
          </cell>
          <cell r="P50">
            <v>2.2019995128804313</v>
          </cell>
          <cell r="Q50">
            <v>2.2019995128804313</v>
          </cell>
        </row>
        <row r="51">
          <cell r="B51">
            <v>38960</v>
          </cell>
          <cell r="C51">
            <v>3.722</v>
          </cell>
          <cell r="D51">
            <v>3.2589680088701809</v>
          </cell>
          <cell r="E51">
            <v>3.7447150258865256</v>
          </cell>
          <cell r="F51">
            <v>3.5660497732397394</v>
          </cell>
          <cell r="G51">
            <v>3.1545634465159336</v>
          </cell>
          <cell r="H51">
            <v>3.3603066098778362</v>
          </cell>
          <cell r="I51">
            <v>3.7263664517832527</v>
          </cell>
          <cell r="J51">
            <v>3.4911576641967828</v>
          </cell>
          <cell r="L51">
            <v>38960</v>
          </cell>
          <cell r="M51">
            <v>2.5498068749999994</v>
          </cell>
          <cell r="N51">
            <v>2.2460769841871717</v>
          </cell>
          <cell r="P51">
            <v>2.2433820154885096</v>
          </cell>
          <cell r="Q51">
            <v>2.2433820154885096</v>
          </cell>
        </row>
        <row r="52">
          <cell r="B52">
            <v>38990</v>
          </cell>
          <cell r="C52">
            <v>3.7269999999999999</v>
          </cell>
          <cell r="D52">
            <v>3.2665730878409156</v>
          </cell>
          <cell r="E52">
            <v>3.749672982148724</v>
          </cell>
          <cell r="F52">
            <v>3.5719813821049176</v>
          </cell>
          <cell r="G52">
            <v>3.1627374876793342</v>
          </cell>
          <cell r="H52">
            <v>3.3673594348921259</v>
          </cell>
          <cell r="I52">
            <v>3.7314516482313</v>
          </cell>
          <cell r="J52">
            <v>3.4974974044463916</v>
          </cell>
          <cell r="L52">
            <v>38990</v>
          </cell>
          <cell r="M52">
            <v>2.5786531749999995</v>
          </cell>
          <cell r="N52">
            <v>2.3092020199980854</v>
          </cell>
          <cell r="P52">
            <v>2.6148349664615322</v>
          </cell>
          <cell r="Q52">
            <v>2.3590997912098612</v>
          </cell>
        </row>
        <row r="53">
          <cell r="B53">
            <v>39021</v>
          </cell>
          <cell r="C53">
            <v>3.7519999999999998</v>
          </cell>
          <cell r="D53">
            <v>3.288707500973107</v>
          </cell>
          <cell r="E53">
            <v>3.7747192302603052</v>
          </cell>
          <cell r="F53">
            <v>3.5959566123532207</v>
          </cell>
          <cell r="G53">
            <v>3.1842460423995931</v>
          </cell>
          <cell r="H53">
            <v>3.3901013273764069</v>
          </cell>
          <cell r="I53">
            <v>3.7563579321384473</v>
          </cell>
          <cell r="J53">
            <v>3.5210236901718215</v>
          </cell>
          <cell r="L53">
            <v>39021</v>
          </cell>
          <cell r="M53">
            <v>2.7074312999999997</v>
          </cell>
          <cell r="N53">
            <v>2.4260649271275585</v>
          </cell>
          <cell r="P53">
            <v>2.7452130620692188</v>
          </cell>
          <cell r="Q53">
            <v>2.4781691940407087</v>
          </cell>
        </row>
        <row r="54">
          <cell r="B54">
            <v>39051</v>
          </cell>
          <cell r="C54">
            <v>3.9369999999999998</v>
          </cell>
          <cell r="D54">
            <v>3.4526063613101554</v>
          </cell>
          <cell r="E54">
            <v>3.9600597845364947</v>
          </cell>
          <cell r="F54">
            <v>3.7734105805452742</v>
          </cell>
          <cell r="G54">
            <v>3.3435363089760455</v>
          </cell>
          <cell r="H54">
            <v>3.5584734447606596</v>
          </cell>
          <cell r="I54">
            <v>3.9406678409092608</v>
          </cell>
          <cell r="J54">
            <v>3.69517179414999</v>
          </cell>
          <cell r="L54">
            <v>39051</v>
          </cell>
          <cell r="M54">
            <v>2.8423907749999993</v>
          </cell>
          <cell r="N54">
            <v>2.5490046648020268</v>
          </cell>
          <cell r="P54">
            <v>2.8817865425067963</v>
          </cell>
          <cell r="Q54">
            <v>2.6033347826420017</v>
          </cell>
        </row>
        <row r="55">
          <cell r="B55">
            <v>39082</v>
          </cell>
          <cell r="C55">
            <v>4.1020000000000003</v>
          </cell>
          <cell r="D55">
            <v>3.5954631900589114</v>
          </cell>
          <cell r="E55">
            <v>4.1254171563078055</v>
          </cell>
          <cell r="F55">
            <v>3.9304919051912575</v>
          </cell>
          <cell r="G55">
            <v>3.4815569590871385</v>
          </cell>
          <cell r="H55">
            <v>3.706024432139198</v>
          </cell>
          <cell r="I55">
            <v>4.1049436711008562</v>
          </cell>
          <cell r="J55">
            <v>3.8487840020283155</v>
          </cell>
          <cell r="L55">
            <v>39082</v>
          </cell>
          <cell r="M55">
            <v>2.864025499999999</v>
          </cell>
          <cell r="N55">
            <v>2.5677128450618976</v>
          </cell>
          <cell r="P55">
            <v>2.9038142427437719</v>
          </cell>
          <cell r="Q55">
            <v>2.6225849092144902</v>
          </cell>
        </row>
        <row r="56">
          <cell r="B56">
            <v>39113</v>
          </cell>
          <cell r="C56">
            <v>4.1719999999999997</v>
          </cell>
          <cell r="D56">
            <v>3.566792379938907</v>
          </cell>
          <cell r="E56">
            <v>4.1162215258888324</v>
          </cell>
          <cell r="F56">
            <v>3.9173662250348467</v>
          </cell>
          <cell r="G56">
            <v>3.4213368260533583</v>
          </cell>
          <cell r="H56">
            <v>3.6693515255441023</v>
          </cell>
          <cell r="I56">
            <v>4.084809615856889</v>
          </cell>
          <cell r="J56">
            <v>3.8507804032131356</v>
          </cell>
          <cell r="L56">
            <v>39113</v>
          </cell>
          <cell r="M56">
            <v>2.7517309749999992</v>
          </cell>
          <cell r="N56">
            <v>2.4480895013157888</v>
          </cell>
          <cell r="P56">
            <v>2.5617309749999992</v>
          </cell>
          <cell r="Q56">
            <v>2.5717309749999995</v>
          </cell>
        </row>
        <row r="57">
          <cell r="B57">
            <v>39141</v>
          </cell>
          <cell r="C57">
            <v>4.0620000000000003</v>
          </cell>
          <cell r="D57">
            <v>3.677541127649643</v>
          </cell>
          <cell r="E57">
            <v>4.2042243319472421</v>
          </cell>
          <cell r="F57">
            <v>4.0203952271417789</v>
          </cell>
          <cell r="G57">
            <v>3.5771198199123684</v>
          </cell>
          <cell r="H57">
            <v>3.7987575235270739</v>
          </cell>
          <cell r="I57">
            <v>4.2197311648972047</v>
          </cell>
          <cell r="J57">
            <v>3.9202246416693844</v>
          </cell>
          <cell r="L57">
            <v>39141</v>
          </cell>
          <cell r="M57">
            <v>2.6394364499999994</v>
          </cell>
          <cell r="N57">
            <v>2.2979789575742262</v>
          </cell>
          <cell r="P57">
            <v>2.3506745849802475</v>
          </cell>
          <cell r="Q57">
            <v>2.3556745849802474</v>
          </cell>
        </row>
        <row r="58">
          <cell r="B58">
            <v>39172</v>
          </cell>
          <cell r="C58">
            <v>3.9169999999999998</v>
          </cell>
          <cell r="D58">
            <v>3.4194507125079454</v>
          </cell>
          <cell r="E58">
            <v>3.940272105412391</v>
          </cell>
          <cell r="F58">
            <v>3.7487059557761229</v>
          </cell>
          <cell r="G58">
            <v>3.3075074011008709</v>
          </cell>
          <cell r="H58">
            <v>3.5281066784384967</v>
          </cell>
          <cell r="I58">
            <v>3.9202375988466205</v>
          </cell>
          <cell r="J58">
            <v>3.6684061058894657</v>
          </cell>
          <cell r="L58">
            <v>39172</v>
          </cell>
          <cell r="M58">
            <v>2.5425952999999994</v>
          </cell>
          <cell r="N58">
            <v>2.237559299414325</v>
          </cell>
          <cell r="P58">
            <v>2.2348527417181319</v>
          </cell>
          <cell r="Q58">
            <v>2.2348527417181319</v>
          </cell>
        </row>
        <row r="59">
          <cell r="B59">
            <v>39202</v>
          </cell>
          <cell r="C59">
            <v>3.7370000000000001</v>
          </cell>
          <cell r="D59">
            <v>3.2733167391274973</v>
          </cell>
          <cell r="E59">
            <v>3.7597255368209757</v>
          </cell>
          <cell r="F59">
            <v>3.5808168710234445</v>
          </cell>
          <cell r="G59">
            <v>3.1687699362250834</v>
          </cell>
          <cell r="H59">
            <v>3.3747934036242637</v>
          </cell>
          <cell r="I59">
            <v>3.7413451526712405</v>
          </cell>
          <cell r="J59">
            <v>3.5058227291343806</v>
          </cell>
          <cell r="L59">
            <v>39202</v>
          </cell>
          <cell r="M59">
            <v>2.5230210249999994</v>
          </cell>
          <cell r="N59">
            <v>2.2208347184641721</v>
          </cell>
          <cell r="P59">
            <v>2.2181534458535017</v>
          </cell>
          <cell r="Q59">
            <v>2.2181534458535017</v>
          </cell>
        </row>
        <row r="60">
          <cell r="B60">
            <v>39233</v>
          </cell>
          <cell r="C60">
            <v>3.7269999999999999</v>
          </cell>
          <cell r="D60">
            <v>3.2717832457823848</v>
          </cell>
          <cell r="E60">
            <v>3.7495888946731215</v>
          </cell>
          <cell r="F60">
            <v>3.5738445998352741</v>
          </cell>
          <cell r="G60">
            <v>3.169085570006136</v>
          </cell>
          <cell r="H60">
            <v>3.3714650849207048</v>
          </cell>
          <cell r="I60">
            <v>3.731622041127395</v>
          </cell>
          <cell r="J60">
            <v>3.500176884945609</v>
          </cell>
          <cell r="L60">
            <v>39233</v>
          </cell>
          <cell r="M60">
            <v>2.5312628249999993</v>
          </cell>
          <cell r="N60">
            <v>2.2296702047245565</v>
          </cell>
          <cell r="P60">
            <v>2.2269941998400369</v>
          </cell>
          <cell r="Q60">
            <v>2.2269941998400369</v>
          </cell>
        </row>
        <row r="61">
          <cell r="B61">
            <v>39263</v>
          </cell>
          <cell r="C61">
            <v>3.7570000000000001</v>
          </cell>
          <cell r="D61">
            <v>3.2998294365543339</v>
          </cell>
          <cell r="E61">
            <v>3.7796204274764729</v>
          </cell>
          <cell r="F61">
            <v>3.6031458931863911</v>
          </cell>
          <cell r="G61">
            <v>3.1967050391335858</v>
          </cell>
          <cell r="H61">
            <v>3.3999254661599885</v>
          </cell>
          <cell r="I61">
            <v>3.7615581437913601</v>
          </cell>
          <cell r="J61">
            <v>3.529172079758403</v>
          </cell>
          <cell r="L61">
            <v>39263</v>
          </cell>
          <cell r="M61">
            <v>2.5374441749999996</v>
          </cell>
          <cell r="N61">
            <v>2.2350203939600179</v>
          </cell>
          <cell r="P61">
            <v>2.2323370142588876</v>
          </cell>
          <cell r="Q61">
            <v>2.2323370142588876</v>
          </cell>
        </row>
        <row r="62">
          <cell r="B62">
            <v>39294</v>
          </cell>
          <cell r="C62">
            <v>3.7869999999999999</v>
          </cell>
          <cell r="D62">
            <v>3.3252705483555483</v>
          </cell>
          <cell r="E62">
            <v>3.8096940040176248</v>
          </cell>
          <cell r="F62">
            <v>3.6315155776723285</v>
          </cell>
          <cell r="G62">
            <v>3.2211504670976336</v>
          </cell>
          <cell r="H62">
            <v>3.4263330223849811</v>
          </cell>
          <cell r="I62">
            <v>3.7914090500072763</v>
          </cell>
          <cell r="J62">
            <v>3.5568275343215872</v>
          </cell>
          <cell r="L62">
            <v>39294</v>
          </cell>
          <cell r="M62">
            <v>2.5456859749999996</v>
          </cell>
          <cell r="N62">
            <v>2.2423122959434028</v>
          </cell>
          <cell r="P62">
            <v>2.2396204878804311</v>
          </cell>
          <cell r="Q62">
            <v>2.2396204878804311</v>
          </cell>
        </row>
        <row r="63">
          <cell r="B63">
            <v>39325</v>
          </cell>
          <cell r="C63">
            <v>3.8220000000000001</v>
          </cell>
          <cell r="D63">
            <v>3.358968008870181</v>
          </cell>
          <cell r="E63">
            <v>3.8447150258865257</v>
          </cell>
          <cell r="F63">
            <v>3.6660497732397395</v>
          </cell>
          <cell r="G63">
            <v>3.2545634465159337</v>
          </cell>
          <cell r="H63">
            <v>3.4603066098778363</v>
          </cell>
          <cell r="I63">
            <v>3.8263664517832527</v>
          </cell>
          <cell r="J63">
            <v>3.5911576641967828</v>
          </cell>
          <cell r="L63">
            <v>39325</v>
          </cell>
          <cell r="M63">
            <v>2.5880539781249992</v>
          </cell>
          <cell r="N63">
            <v>2.2843240873121715</v>
          </cell>
          <cell r="P63">
            <v>2.2816291186135094</v>
          </cell>
          <cell r="Q63">
            <v>2.2816291186135094</v>
          </cell>
        </row>
        <row r="64">
          <cell r="B64">
            <v>39355</v>
          </cell>
          <cell r="C64">
            <v>3.8220000000000001</v>
          </cell>
          <cell r="D64">
            <v>3.3615730878409158</v>
          </cell>
          <cell r="E64">
            <v>3.8446729821487242</v>
          </cell>
          <cell r="F64">
            <v>3.6669813821049178</v>
          </cell>
          <cell r="G64">
            <v>3.2577374876793344</v>
          </cell>
          <cell r="H64">
            <v>3.4623594348921261</v>
          </cell>
          <cell r="I64">
            <v>3.8264516482313002</v>
          </cell>
          <cell r="J64">
            <v>3.5924974044463918</v>
          </cell>
          <cell r="L64">
            <v>39355</v>
          </cell>
          <cell r="M64">
            <v>2.6173329726249994</v>
          </cell>
          <cell r="N64">
            <v>2.3478818176230853</v>
          </cell>
          <cell r="P64">
            <v>2.6535147640865322</v>
          </cell>
          <cell r="Q64">
            <v>2.3977795888348612</v>
          </cell>
        </row>
        <row r="65">
          <cell r="B65">
            <v>39386</v>
          </cell>
          <cell r="C65">
            <v>3.847</v>
          </cell>
          <cell r="D65">
            <v>3.3837075009731072</v>
          </cell>
          <cell r="E65">
            <v>3.8697192302603054</v>
          </cell>
          <cell r="F65">
            <v>3.6909566123532209</v>
          </cell>
          <cell r="G65">
            <v>3.2792460423995933</v>
          </cell>
          <cell r="H65">
            <v>3.4851013273764071</v>
          </cell>
          <cell r="I65">
            <v>3.8513579321384475</v>
          </cell>
          <cell r="J65">
            <v>3.6160236901718217</v>
          </cell>
          <cell r="L65">
            <v>39386</v>
          </cell>
          <cell r="M65">
            <v>2.7480427694999996</v>
          </cell>
          <cell r="N65">
            <v>2.4666763966275584</v>
          </cell>
          <cell r="P65">
            <v>2.7858245315692187</v>
          </cell>
          <cell r="Q65">
            <v>2.5187806635407086</v>
          </cell>
        </row>
        <row r="66">
          <cell r="B66">
            <v>39416</v>
          </cell>
          <cell r="C66">
            <v>3.9969999999999999</v>
          </cell>
          <cell r="D66">
            <v>3.5126063613101555</v>
          </cell>
          <cell r="E66">
            <v>4.0200597845364943</v>
          </cell>
          <cell r="F66">
            <v>3.8334105805452743</v>
          </cell>
          <cell r="G66">
            <v>3.4035363089760455</v>
          </cell>
          <cell r="H66">
            <v>3.6184734447606597</v>
          </cell>
          <cell r="I66">
            <v>4.0006678409092604</v>
          </cell>
          <cell r="J66">
            <v>3.75517179414999</v>
          </cell>
          <cell r="L66">
            <v>39416</v>
          </cell>
          <cell r="M66">
            <v>2.8850266366249988</v>
          </cell>
          <cell r="N66">
            <v>2.5916405264270264</v>
          </cell>
          <cell r="P66">
            <v>2.9244224041317959</v>
          </cell>
          <cell r="Q66">
            <v>2.6459706442670012</v>
          </cell>
        </row>
        <row r="67">
          <cell r="B67">
            <v>39447</v>
          </cell>
          <cell r="C67">
            <v>4.1470000000000002</v>
          </cell>
          <cell r="D67">
            <v>3.6404631900589113</v>
          </cell>
          <cell r="E67">
            <v>4.1704171563078054</v>
          </cell>
          <cell r="F67">
            <v>3.9754919051912574</v>
          </cell>
          <cell r="G67">
            <v>3.5265569590871384</v>
          </cell>
          <cell r="H67">
            <v>3.7510244321391979</v>
          </cell>
          <cell r="I67">
            <v>4.1499436711008562</v>
          </cell>
          <cell r="J67">
            <v>3.8937840020283154</v>
          </cell>
          <cell r="L67">
            <v>39447</v>
          </cell>
          <cell r="M67">
            <v>2.9069858824999986</v>
          </cell>
          <cell r="N67">
            <v>2.6106732275618971</v>
          </cell>
          <cell r="P67">
            <v>2.9467746252437714</v>
          </cell>
          <cell r="Q67">
            <v>2.6655452917144897</v>
          </cell>
        </row>
        <row r="68">
          <cell r="B68">
            <v>39478</v>
          </cell>
          <cell r="C68">
            <v>4.1970000000000001</v>
          </cell>
          <cell r="D68">
            <v>3.5917923799389073</v>
          </cell>
          <cell r="E68">
            <v>4.1412215258888327</v>
          </cell>
          <cell r="F68">
            <v>3.942366225034847</v>
          </cell>
          <cell r="G68">
            <v>3.4463368260533587</v>
          </cell>
          <cell r="H68">
            <v>3.6943515255441026</v>
          </cell>
          <cell r="I68">
            <v>4.1098096158568893</v>
          </cell>
          <cell r="J68">
            <v>3.875780403213136</v>
          </cell>
          <cell r="L68">
            <v>39478</v>
          </cell>
          <cell r="M68">
            <v>2.7930069396249988</v>
          </cell>
          <cell r="N68">
            <v>2.4893654659407884</v>
          </cell>
          <cell r="P68">
            <v>2.6030069396249989</v>
          </cell>
          <cell r="Q68">
            <v>2.6130069396249991</v>
          </cell>
        </row>
        <row r="69">
          <cell r="B69">
            <v>39507</v>
          </cell>
          <cell r="C69">
            <v>4.0970000000000004</v>
          </cell>
          <cell r="D69">
            <v>3.7125411276496432</v>
          </cell>
          <cell r="E69">
            <v>4.2392243319472422</v>
          </cell>
          <cell r="F69">
            <v>4.055395227141779</v>
          </cell>
          <cell r="G69">
            <v>3.6121198199123685</v>
          </cell>
          <cell r="H69">
            <v>3.833757523527074</v>
          </cell>
          <cell r="I69">
            <v>4.2547311648972048</v>
          </cell>
          <cell r="J69">
            <v>3.9552246416693846</v>
          </cell>
          <cell r="L69">
            <v>39507</v>
          </cell>
          <cell r="M69">
            <v>2.679027996749999</v>
          </cell>
          <cell r="N69">
            <v>2.3375705043242259</v>
          </cell>
          <cell r="P69">
            <v>2.3902661317302472</v>
          </cell>
          <cell r="Q69">
            <v>2.3952661317302471</v>
          </cell>
        </row>
        <row r="70">
          <cell r="B70">
            <v>39538</v>
          </cell>
          <cell r="C70">
            <v>3.9470000000000001</v>
          </cell>
          <cell r="D70">
            <v>3.4494507125079457</v>
          </cell>
          <cell r="E70">
            <v>3.9702721054123913</v>
          </cell>
          <cell r="F70">
            <v>3.7787059557761231</v>
          </cell>
          <cell r="G70">
            <v>3.3375074011008712</v>
          </cell>
          <cell r="H70">
            <v>3.5581066784384969</v>
          </cell>
          <cell r="I70">
            <v>3.9502375988466207</v>
          </cell>
          <cell r="J70">
            <v>3.6984061058894659</v>
          </cell>
          <cell r="L70">
            <v>39538</v>
          </cell>
          <cell r="M70">
            <v>2.5807342294999991</v>
          </cell>
          <cell r="N70">
            <v>2.2756982289143246</v>
          </cell>
          <cell r="P70">
            <v>2.2729916712181315</v>
          </cell>
          <cell r="Q70">
            <v>2.2729916712181315</v>
          </cell>
        </row>
        <row r="71">
          <cell r="B71">
            <v>39568</v>
          </cell>
          <cell r="C71">
            <v>3.7970000000000002</v>
          </cell>
          <cell r="D71">
            <v>3.3333167391274974</v>
          </cell>
          <cell r="E71">
            <v>3.8197255368209757</v>
          </cell>
          <cell r="F71">
            <v>3.6408168710234445</v>
          </cell>
          <cell r="G71">
            <v>3.2287699362250835</v>
          </cell>
          <cell r="H71">
            <v>3.4347934036242638</v>
          </cell>
          <cell r="I71">
            <v>3.8013451526712405</v>
          </cell>
          <cell r="J71">
            <v>3.5658227291343807</v>
          </cell>
          <cell r="L71">
            <v>39568</v>
          </cell>
          <cell r="M71">
            <v>2.5608663403749992</v>
          </cell>
          <cell r="N71">
            <v>2.2586800338391719</v>
          </cell>
          <cell r="P71">
            <v>2.2559987612285015</v>
          </cell>
          <cell r="Q71">
            <v>2.2559987612285015</v>
          </cell>
        </row>
        <row r="72">
          <cell r="B72">
            <v>39599</v>
          </cell>
          <cell r="C72">
            <v>3.7669999999999999</v>
          </cell>
          <cell r="D72">
            <v>3.3117832457823848</v>
          </cell>
          <cell r="E72">
            <v>3.7895888946731215</v>
          </cell>
          <cell r="F72">
            <v>3.6138445998352742</v>
          </cell>
          <cell r="G72">
            <v>3.209085570006136</v>
          </cell>
          <cell r="H72">
            <v>3.4114650849207049</v>
          </cell>
          <cell r="I72">
            <v>3.7716220411273951</v>
          </cell>
          <cell r="J72">
            <v>3.540176884945609</v>
          </cell>
          <cell r="L72">
            <v>39599</v>
          </cell>
          <cell r="M72">
            <v>2.5692317673749989</v>
          </cell>
          <cell r="N72">
            <v>2.2676391470995561</v>
          </cell>
          <cell r="P72">
            <v>2.2649631422150365</v>
          </cell>
          <cell r="Q72">
            <v>2.2649631422150365</v>
          </cell>
        </row>
        <row r="73">
          <cell r="B73">
            <v>39629</v>
          </cell>
          <cell r="C73">
            <v>3.7970000000000002</v>
          </cell>
          <cell r="D73">
            <v>3.339829436554334</v>
          </cell>
          <cell r="E73">
            <v>3.8196204274764729</v>
          </cell>
          <cell r="F73">
            <v>3.6431458931863911</v>
          </cell>
          <cell r="G73">
            <v>3.2367050391335859</v>
          </cell>
          <cell r="H73">
            <v>3.4399254661599885</v>
          </cell>
          <cell r="I73">
            <v>3.8015581437913601</v>
          </cell>
          <cell r="J73">
            <v>3.569172079758403</v>
          </cell>
          <cell r="L73">
            <v>39629</v>
          </cell>
          <cell r="M73">
            <v>2.5755058376249993</v>
          </cell>
          <cell r="N73">
            <v>2.2730820565850176</v>
          </cell>
          <cell r="P73">
            <v>2.2703986768838873</v>
          </cell>
          <cell r="Q73">
            <v>2.2703986768838873</v>
          </cell>
        </row>
        <row r="74">
          <cell r="B74">
            <v>39660</v>
          </cell>
          <cell r="C74">
            <v>3.827</v>
          </cell>
          <cell r="D74">
            <v>3.3652705483555483</v>
          </cell>
          <cell r="E74">
            <v>3.8496940040176248</v>
          </cell>
          <cell r="F74">
            <v>3.6715155776723285</v>
          </cell>
          <cell r="G74">
            <v>3.2611504670976337</v>
          </cell>
          <cell r="H74">
            <v>3.4663330223849811</v>
          </cell>
          <cell r="I74">
            <v>3.8314090500072764</v>
          </cell>
          <cell r="J74">
            <v>3.5968275343215872</v>
          </cell>
          <cell r="L74">
            <v>39660</v>
          </cell>
          <cell r="M74">
            <v>2.5838712646249995</v>
          </cell>
          <cell r="N74">
            <v>2.2804975855684027</v>
          </cell>
          <cell r="P74">
            <v>2.277805777505431</v>
          </cell>
          <cell r="Q74">
            <v>2.277805777505431</v>
          </cell>
        </row>
        <row r="75">
          <cell r="B75">
            <v>39691</v>
          </cell>
          <cell r="C75">
            <v>3.8570000000000002</v>
          </cell>
          <cell r="D75">
            <v>3.3939680088701811</v>
          </cell>
          <cell r="E75">
            <v>3.8797150258865258</v>
          </cell>
          <cell r="F75">
            <v>3.7010497732397396</v>
          </cell>
          <cell r="G75">
            <v>3.2895634465159338</v>
          </cell>
          <cell r="H75">
            <v>3.4953066098778365</v>
          </cell>
          <cell r="I75">
            <v>3.8613664517832529</v>
          </cell>
          <cell r="J75">
            <v>3.626157664196783</v>
          </cell>
          <cell r="L75">
            <v>39691</v>
          </cell>
          <cell r="M75">
            <v>2.6268747877968739</v>
          </cell>
          <cell r="N75">
            <v>2.3231448969840462</v>
          </cell>
          <cell r="P75">
            <v>2.3204499282853841</v>
          </cell>
          <cell r="Q75">
            <v>2.3204499282853841</v>
          </cell>
        </row>
        <row r="76">
          <cell r="B76">
            <v>39721</v>
          </cell>
          <cell r="C76">
            <v>3.8570000000000002</v>
          </cell>
          <cell r="D76">
            <v>3.3965730878409159</v>
          </cell>
          <cell r="E76">
            <v>3.8796729821487244</v>
          </cell>
          <cell r="F76">
            <v>3.7019813821049179</v>
          </cell>
          <cell r="G76">
            <v>3.2927374876793345</v>
          </cell>
          <cell r="H76">
            <v>3.4973594348921262</v>
          </cell>
          <cell r="I76">
            <v>3.8614516482313004</v>
          </cell>
          <cell r="J76">
            <v>3.6274974044463919</v>
          </cell>
          <cell r="L76">
            <v>39721</v>
          </cell>
          <cell r="M76">
            <v>2.6565929672143742</v>
          </cell>
          <cell r="N76">
            <v>2.3871418122124601</v>
          </cell>
          <cell r="P76">
            <v>2.692774758675907</v>
          </cell>
          <cell r="Q76">
            <v>2.437039583424236</v>
          </cell>
        </row>
        <row r="77">
          <cell r="B77">
            <v>39752</v>
          </cell>
          <cell r="C77">
            <v>3.8820000000000001</v>
          </cell>
          <cell r="D77">
            <v>3.4187075009731074</v>
          </cell>
          <cell r="E77">
            <v>3.9047192302603055</v>
          </cell>
          <cell r="F77">
            <v>3.7259566123532211</v>
          </cell>
          <cell r="G77">
            <v>3.3142460423995934</v>
          </cell>
          <cell r="H77">
            <v>3.5201013273764072</v>
          </cell>
          <cell r="I77">
            <v>3.8863579321384476</v>
          </cell>
          <cell r="J77">
            <v>3.6510236901718218</v>
          </cell>
          <cell r="L77">
            <v>39752</v>
          </cell>
          <cell r="M77">
            <v>2.7892634110424992</v>
          </cell>
          <cell r="N77">
            <v>2.507897038170058</v>
          </cell>
          <cell r="P77">
            <v>2.8270451731117183</v>
          </cell>
          <cell r="Q77">
            <v>2.5600013050832082</v>
          </cell>
        </row>
        <row r="78">
          <cell r="B78">
            <v>39782</v>
          </cell>
          <cell r="C78">
            <v>4.032</v>
          </cell>
          <cell r="D78">
            <v>3.5476063613101556</v>
          </cell>
          <cell r="E78">
            <v>4.0550597845364944</v>
          </cell>
          <cell r="F78">
            <v>3.8684105805452744</v>
          </cell>
          <cell r="G78">
            <v>3.4385363089760457</v>
          </cell>
          <cell r="H78">
            <v>3.6534734447606598</v>
          </cell>
          <cell r="I78">
            <v>4.0356678409092606</v>
          </cell>
          <cell r="J78">
            <v>3.7901717941499902</v>
          </cell>
          <cell r="L78">
            <v>39782</v>
          </cell>
          <cell r="M78">
            <v>2.9283020361743737</v>
          </cell>
          <cell r="N78">
            <v>2.6349159259764012</v>
          </cell>
          <cell r="P78">
            <v>2.9676978036811708</v>
          </cell>
          <cell r="Q78">
            <v>2.6892460438163761</v>
          </cell>
        </row>
        <row r="79">
          <cell r="B79">
            <v>39813</v>
          </cell>
          <cell r="C79">
            <v>4.1820000000000004</v>
          </cell>
          <cell r="D79">
            <v>3.6754631900589114</v>
          </cell>
          <cell r="E79">
            <v>4.2054171563078055</v>
          </cell>
          <cell r="F79">
            <v>4.0104919051912571</v>
          </cell>
          <cell r="G79">
            <v>3.5615569590871385</v>
          </cell>
          <cell r="H79">
            <v>3.786024432139198</v>
          </cell>
          <cell r="I79">
            <v>4.1849436711008563</v>
          </cell>
          <cell r="J79">
            <v>3.9287840020283156</v>
          </cell>
          <cell r="L79">
            <v>39813</v>
          </cell>
          <cell r="M79">
            <v>2.9505906707374985</v>
          </cell>
          <cell r="N79">
            <v>2.654278015799397</v>
          </cell>
          <cell r="P79">
            <v>2.9903794134812713</v>
          </cell>
          <cell r="Q79">
            <v>2.7091500799519896</v>
          </cell>
        </row>
        <row r="80">
          <cell r="B80">
            <v>39844</v>
          </cell>
          <cell r="C80">
            <v>4.2809400000000002</v>
          </cell>
          <cell r="D80">
            <v>3.6757323799389074</v>
          </cell>
          <cell r="E80">
            <v>4.2251615258888329</v>
          </cell>
          <cell r="F80">
            <v>4.0263062250348467</v>
          </cell>
          <cell r="G80">
            <v>3.5302768260533588</v>
          </cell>
          <cell r="H80">
            <v>3.7782915255441027</v>
          </cell>
          <cell r="I80">
            <v>4.1937496158568894</v>
          </cell>
          <cell r="J80">
            <v>3.9597204032131361</v>
          </cell>
          <cell r="L80">
            <v>39844</v>
          </cell>
          <cell r="M80">
            <v>2.8349020437193735</v>
          </cell>
          <cell r="N80">
            <v>2.5312605700351631</v>
          </cell>
          <cell r="P80">
            <v>2.6449020437193735</v>
          </cell>
          <cell r="Q80">
            <v>2.6549020437193738</v>
          </cell>
        </row>
        <row r="81">
          <cell r="B81">
            <v>39872</v>
          </cell>
          <cell r="C81">
            <v>4.1789400000000008</v>
          </cell>
          <cell r="D81">
            <v>3.7944811276496435</v>
          </cell>
          <cell r="E81">
            <v>4.3211643319472426</v>
          </cell>
          <cell r="F81">
            <v>4.1373352271417794</v>
          </cell>
          <cell r="G81">
            <v>3.6940598199123689</v>
          </cell>
          <cell r="H81">
            <v>3.9156975235270743</v>
          </cell>
          <cell r="I81">
            <v>4.3366711648972052</v>
          </cell>
          <cell r="J81">
            <v>4.0371646416693849</v>
          </cell>
          <cell r="L81">
            <v>39872</v>
          </cell>
          <cell r="M81">
            <v>2.7192134167012489</v>
          </cell>
          <cell r="N81">
            <v>2.3777559242754758</v>
          </cell>
          <cell r="P81">
            <v>2.4304515516814971</v>
          </cell>
          <cell r="Q81">
            <v>2.435451551681497</v>
          </cell>
        </row>
        <row r="82">
          <cell r="B82">
            <v>39903</v>
          </cell>
          <cell r="C82">
            <v>4.0259400000000003</v>
          </cell>
          <cell r="D82">
            <v>3.5283907125079459</v>
          </cell>
          <cell r="E82">
            <v>4.0492121054123915</v>
          </cell>
          <cell r="F82">
            <v>3.8576459557761233</v>
          </cell>
          <cell r="G82">
            <v>3.4164474011008714</v>
          </cell>
          <cell r="H82">
            <v>3.6370466784384972</v>
          </cell>
          <cell r="I82">
            <v>4.029177598846621</v>
          </cell>
          <cell r="J82">
            <v>3.7773461058894662</v>
          </cell>
          <cell r="L82">
            <v>39903</v>
          </cell>
          <cell r="M82">
            <v>2.6194452429424988</v>
          </cell>
          <cell r="N82">
            <v>2.3144092423568243</v>
          </cell>
          <cell r="P82">
            <v>2.3117026846606312</v>
          </cell>
          <cell r="Q82">
            <v>2.3117026846606312</v>
          </cell>
        </row>
        <row r="83">
          <cell r="B83">
            <v>39933</v>
          </cell>
          <cell r="C83">
            <v>3.8729400000000003</v>
          </cell>
          <cell r="D83">
            <v>3.4092567391274975</v>
          </cell>
          <cell r="E83">
            <v>3.8956655368209758</v>
          </cell>
          <cell r="F83">
            <v>3.7167568710234447</v>
          </cell>
          <cell r="G83">
            <v>3.3047099362250836</v>
          </cell>
          <cell r="H83">
            <v>3.5107334036242639</v>
          </cell>
          <cell r="I83">
            <v>3.8772851526712406</v>
          </cell>
          <cell r="J83">
            <v>3.6417627291343808</v>
          </cell>
          <cell r="L83">
            <v>39933</v>
          </cell>
          <cell r="M83">
            <v>2.5992793354806238</v>
          </cell>
          <cell r="N83">
            <v>2.2970930289447966</v>
          </cell>
          <cell r="P83">
            <v>2.2944117563341262</v>
          </cell>
          <cell r="Q83">
            <v>2.2944117563341262</v>
          </cell>
        </row>
        <row r="84">
          <cell r="B84">
            <v>39964</v>
          </cell>
          <cell r="C84">
            <v>3.8423400000000001</v>
          </cell>
          <cell r="D84">
            <v>3.387123245782385</v>
          </cell>
          <cell r="E84">
            <v>3.8649288946731217</v>
          </cell>
          <cell r="F84">
            <v>3.6891845998352744</v>
          </cell>
          <cell r="G84">
            <v>3.2844255700061362</v>
          </cell>
          <cell r="H84">
            <v>3.4868050849207051</v>
          </cell>
          <cell r="I84">
            <v>3.8469620411273953</v>
          </cell>
          <cell r="J84">
            <v>3.6155168849456092</v>
          </cell>
          <cell r="L84">
            <v>39964</v>
          </cell>
          <cell r="M84">
            <v>2.6077702438856236</v>
          </cell>
          <cell r="N84">
            <v>2.3061776236101807</v>
          </cell>
          <cell r="P84">
            <v>2.3035016187256612</v>
          </cell>
          <cell r="Q84">
            <v>2.3035016187256612</v>
          </cell>
        </row>
        <row r="85">
          <cell r="B85">
            <v>39994</v>
          </cell>
          <cell r="C85">
            <v>3.8729400000000003</v>
          </cell>
          <cell r="D85">
            <v>3.4157694365543341</v>
          </cell>
          <cell r="E85">
            <v>3.895560427476473</v>
          </cell>
          <cell r="F85">
            <v>3.7190858931863913</v>
          </cell>
          <cell r="G85">
            <v>3.312645039133586</v>
          </cell>
          <cell r="H85">
            <v>3.5158654661599886</v>
          </cell>
          <cell r="I85">
            <v>3.8774981437913603</v>
          </cell>
          <cell r="J85">
            <v>3.6451120797584031</v>
          </cell>
          <cell r="L85">
            <v>39994</v>
          </cell>
          <cell r="M85">
            <v>2.614138425189374</v>
          </cell>
          <cell r="N85">
            <v>2.3117146441493923</v>
          </cell>
          <cell r="P85">
            <v>2.309031264448262</v>
          </cell>
          <cell r="Q85">
            <v>2.309031264448262</v>
          </cell>
        </row>
        <row r="86">
          <cell r="B86">
            <v>40025</v>
          </cell>
          <cell r="C86">
            <v>3.90354</v>
          </cell>
          <cell r="D86">
            <v>3.4418105483555483</v>
          </cell>
          <cell r="E86">
            <v>3.9262340040176249</v>
          </cell>
          <cell r="F86">
            <v>3.7480555776723286</v>
          </cell>
          <cell r="G86">
            <v>3.3376904670976337</v>
          </cell>
          <cell r="H86">
            <v>3.5428730223849811</v>
          </cell>
          <cell r="I86">
            <v>3.9079490500072764</v>
          </cell>
          <cell r="J86">
            <v>3.6733675343215872</v>
          </cell>
          <cell r="L86">
            <v>40025</v>
          </cell>
          <cell r="M86">
            <v>2.6226293335943742</v>
          </cell>
          <cell r="N86">
            <v>2.3192556545377774</v>
          </cell>
          <cell r="P86">
            <v>2.3165638464748057</v>
          </cell>
          <cell r="Q86">
            <v>2.3165638464748057</v>
          </cell>
        </row>
        <row r="87">
          <cell r="B87">
            <v>40056</v>
          </cell>
          <cell r="C87">
            <v>3.9341400000000002</v>
          </cell>
          <cell r="D87">
            <v>3.4711080088701811</v>
          </cell>
          <cell r="E87">
            <v>3.9568550258865258</v>
          </cell>
          <cell r="F87">
            <v>3.7781897732397396</v>
          </cell>
          <cell r="G87">
            <v>3.3667034465159338</v>
          </cell>
          <cell r="H87">
            <v>3.5724466098778365</v>
          </cell>
          <cell r="I87">
            <v>3.9385064517832529</v>
          </cell>
          <cell r="J87">
            <v>3.703297664196783</v>
          </cell>
          <cell r="L87">
            <v>40056</v>
          </cell>
          <cell r="M87">
            <v>2.6662779096138269</v>
          </cell>
          <cell r="N87">
            <v>2.3625480188009993</v>
          </cell>
          <cell r="P87">
            <v>2.3598530501023371</v>
          </cell>
          <cell r="Q87">
            <v>2.3598530501023371</v>
          </cell>
        </row>
        <row r="88">
          <cell r="B88">
            <v>40086</v>
          </cell>
          <cell r="C88">
            <v>3.9341400000000002</v>
          </cell>
          <cell r="D88">
            <v>3.4737130878409159</v>
          </cell>
          <cell r="E88">
            <v>3.9568129821487243</v>
          </cell>
          <cell r="F88">
            <v>3.7791213821049179</v>
          </cell>
          <cell r="G88">
            <v>3.3698774876793345</v>
          </cell>
          <cell r="H88">
            <v>3.5744994348921262</v>
          </cell>
          <cell r="I88">
            <v>3.9385916482313004</v>
          </cell>
          <cell r="J88">
            <v>3.7046374044463919</v>
          </cell>
          <cell r="L88">
            <v>40086</v>
          </cell>
          <cell r="M88">
            <v>2.6964418617225894</v>
          </cell>
          <cell r="N88">
            <v>2.4269907067206753</v>
          </cell>
          <cell r="P88">
            <v>2.7326236531841221</v>
          </cell>
          <cell r="Q88">
            <v>2.4768884779324511</v>
          </cell>
        </row>
        <row r="89">
          <cell r="B89">
            <v>40117</v>
          </cell>
          <cell r="C89">
            <v>3.9596400000000003</v>
          </cell>
          <cell r="D89">
            <v>3.4963475009731075</v>
          </cell>
          <cell r="E89">
            <v>3.9823592302603057</v>
          </cell>
          <cell r="F89">
            <v>3.8035966123532212</v>
          </cell>
          <cell r="G89">
            <v>3.3918860423995936</v>
          </cell>
          <cell r="H89">
            <v>3.5977413273764074</v>
          </cell>
          <cell r="I89">
            <v>3.9639979321384478</v>
          </cell>
          <cell r="J89">
            <v>3.728663690171822</v>
          </cell>
          <cell r="L89">
            <v>40117</v>
          </cell>
          <cell r="M89">
            <v>2.8311023622081364</v>
          </cell>
          <cell r="N89">
            <v>2.5497359893356952</v>
          </cell>
          <cell r="P89">
            <v>2.8688841242773555</v>
          </cell>
          <cell r="Q89">
            <v>2.6018402562488454</v>
          </cell>
        </row>
        <row r="90">
          <cell r="B90">
            <v>40147</v>
          </cell>
          <cell r="C90">
            <v>4.1126399999999999</v>
          </cell>
          <cell r="D90">
            <v>3.6282463613101554</v>
          </cell>
          <cell r="E90">
            <v>4.1356997845364942</v>
          </cell>
          <cell r="F90">
            <v>3.9490505805452742</v>
          </cell>
          <cell r="G90">
            <v>3.5191763089760455</v>
          </cell>
          <cell r="H90">
            <v>3.7341134447606597</v>
          </cell>
          <cell r="I90">
            <v>4.1163078409092604</v>
          </cell>
          <cell r="J90">
            <v>3.87081179414999</v>
          </cell>
          <cell r="L90">
            <v>40147</v>
          </cell>
          <cell r="M90">
            <v>2.9722265667169889</v>
          </cell>
          <cell r="N90">
            <v>2.6788404565190165</v>
          </cell>
          <cell r="P90">
            <v>3.011622334223786</v>
          </cell>
          <cell r="Q90">
            <v>2.7331705743589914</v>
          </cell>
        </row>
        <row r="91">
          <cell r="B91">
            <v>40178</v>
          </cell>
          <cell r="C91">
            <v>4.2656400000000003</v>
          </cell>
          <cell r="D91">
            <v>3.7591031900589114</v>
          </cell>
          <cell r="E91">
            <v>4.2890571563078055</v>
          </cell>
          <cell r="F91">
            <v>4.094131905191257</v>
          </cell>
          <cell r="G91">
            <v>3.6451969590871385</v>
          </cell>
          <cell r="H91">
            <v>3.869664432139198</v>
          </cell>
          <cell r="I91">
            <v>4.2685836711008562</v>
          </cell>
          <cell r="J91">
            <v>4.0124240020283155</v>
          </cell>
          <cell r="L91">
            <v>40178</v>
          </cell>
          <cell r="M91">
            <v>2.9948495307985605</v>
          </cell>
          <cell r="N91">
            <v>2.6985368758604591</v>
          </cell>
          <cell r="P91">
            <v>3.0346382735423334</v>
          </cell>
          <cell r="Q91">
            <v>2.7534089400130517</v>
          </cell>
        </row>
        <row r="92">
          <cell r="B92">
            <v>40209</v>
          </cell>
          <cell r="C92">
            <v>4.3665588</v>
          </cell>
          <cell r="D92">
            <v>3.7613511799389072</v>
          </cell>
          <cell r="E92">
            <v>4.3107803258888326</v>
          </cell>
          <cell r="F92">
            <v>4.1119250250348465</v>
          </cell>
          <cell r="G92">
            <v>3.6158956260533586</v>
          </cell>
          <cell r="H92">
            <v>3.8639103255441025</v>
          </cell>
          <cell r="I92">
            <v>4.2793684158568892</v>
          </cell>
          <cell r="J92">
            <v>4.0453392032131354</v>
          </cell>
          <cell r="L92">
            <v>40209</v>
          </cell>
          <cell r="M92">
            <v>2.877425574375164</v>
          </cell>
          <cell r="N92">
            <v>2.5737841006909536</v>
          </cell>
          <cell r="P92">
            <v>2.6874255743751641</v>
          </cell>
          <cell r="Q92">
            <v>2.6974255743751643</v>
          </cell>
        </row>
        <row r="93">
          <cell r="B93">
            <v>40237</v>
          </cell>
          <cell r="C93">
            <v>4.2625188000000005</v>
          </cell>
          <cell r="D93">
            <v>3.8780599276496432</v>
          </cell>
          <cell r="E93">
            <v>4.4047431319472423</v>
          </cell>
          <cell r="F93">
            <v>4.2209140271417791</v>
          </cell>
          <cell r="G93">
            <v>3.7776386199123686</v>
          </cell>
          <cell r="H93">
            <v>3.9992763235270741</v>
          </cell>
          <cell r="I93">
            <v>4.4202499648972049</v>
          </cell>
          <cell r="J93">
            <v>4.1207434416693847</v>
          </cell>
          <cell r="L93">
            <v>40237</v>
          </cell>
          <cell r="M93">
            <v>2.7600016179517675</v>
          </cell>
          <cell r="N93">
            <v>2.4185441255259943</v>
          </cell>
          <cell r="P93">
            <v>2.4712397529320156</v>
          </cell>
          <cell r="Q93">
            <v>2.4762397529320155</v>
          </cell>
        </row>
        <row r="94">
          <cell r="B94">
            <v>40268</v>
          </cell>
          <cell r="C94">
            <v>4.1064588000000004</v>
          </cell>
          <cell r="D94">
            <v>3.608909512507946</v>
          </cell>
          <cell r="E94">
            <v>4.1297309054123916</v>
          </cell>
          <cell r="F94">
            <v>3.9381647557761235</v>
          </cell>
          <cell r="G94">
            <v>3.4969662011008715</v>
          </cell>
          <cell r="H94">
            <v>3.7175654784384973</v>
          </cell>
          <cell r="I94">
            <v>4.1096963988466211</v>
          </cell>
          <cell r="J94">
            <v>3.8578649058894663</v>
          </cell>
          <cell r="L94">
            <v>40268</v>
          </cell>
          <cell r="M94">
            <v>2.6587369215866361</v>
          </cell>
          <cell r="N94">
            <v>2.3537009210009616</v>
          </cell>
          <cell r="P94">
            <v>2.3509943633047685</v>
          </cell>
          <cell r="Q94">
            <v>2.3509943633047685</v>
          </cell>
        </row>
        <row r="95">
          <cell r="B95">
            <v>40298</v>
          </cell>
          <cell r="C95">
            <v>3.9503988000000003</v>
          </cell>
          <cell r="D95">
            <v>3.4867155391274975</v>
          </cell>
          <cell r="E95">
            <v>3.9731243368209759</v>
          </cell>
          <cell r="F95">
            <v>3.7942156710234447</v>
          </cell>
          <cell r="G95">
            <v>3.3821687362250836</v>
          </cell>
          <cell r="H95">
            <v>3.5881922036242639</v>
          </cell>
          <cell r="I95">
            <v>3.9547439526712407</v>
          </cell>
          <cell r="J95">
            <v>3.7192215291343809</v>
          </cell>
          <cell r="L95">
            <v>40298</v>
          </cell>
          <cell r="M95">
            <v>2.6382685255128329</v>
          </cell>
          <cell r="N95">
            <v>2.3360822189770056</v>
          </cell>
          <cell r="P95">
            <v>2.3334009463663352</v>
          </cell>
          <cell r="Q95">
            <v>2.3334009463663352</v>
          </cell>
        </row>
        <row r="96">
          <cell r="B96">
            <v>40329</v>
          </cell>
          <cell r="C96">
            <v>3.9191868000000003</v>
          </cell>
          <cell r="D96">
            <v>3.4639700457823852</v>
          </cell>
          <cell r="E96">
            <v>3.9417756946731219</v>
          </cell>
          <cell r="F96">
            <v>3.7660313998352746</v>
          </cell>
          <cell r="G96">
            <v>3.3612723700061364</v>
          </cell>
          <cell r="H96">
            <v>3.5636518849207053</v>
          </cell>
          <cell r="I96">
            <v>3.9238088411273955</v>
          </cell>
          <cell r="J96">
            <v>3.6923636849456094</v>
          </cell>
          <cell r="L96">
            <v>40329</v>
          </cell>
          <cell r="M96">
            <v>2.6468867975439077</v>
          </cell>
          <cell r="N96">
            <v>2.3452941772684648</v>
          </cell>
          <cell r="P96">
            <v>2.3426181723839452</v>
          </cell>
          <cell r="Q96">
            <v>2.3426181723839452</v>
          </cell>
        </row>
        <row r="97">
          <cell r="B97">
            <v>40359</v>
          </cell>
          <cell r="C97">
            <v>3.9503988000000003</v>
          </cell>
          <cell r="D97">
            <v>3.4932282365543341</v>
          </cell>
          <cell r="E97">
            <v>3.9730192274764731</v>
          </cell>
          <cell r="F97">
            <v>3.7965446931863913</v>
          </cell>
          <cell r="G97">
            <v>3.390103839133586</v>
          </cell>
          <cell r="H97">
            <v>3.5933242661599887</v>
          </cell>
          <cell r="I97">
            <v>3.9549569437913603</v>
          </cell>
          <cell r="J97">
            <v>3.7225708797584032</v>
          </cell>
          <cell r="L97">
            <v>40359</v>
          </cell>
          <cell r="M97">
            <v>2.6533505015672145</v>
          </cell>
          <cell r="N97">
            <v>2.3509267205272328</v>
          </cell>
          <cell r="P97">
            <v>2.3482433408261025</v>
          </cell>
          <cell r="Q97">
            <v>2.3482433408261025</v>
          </cell>
        </row>
        <row r="98">
          <cell r="B98">
            <v>40390</v>
          </cell>
          <cell r="C98">
            <v>3.9816107999999999</v>
          </cell>
          <cell r="D98">
            <v>3.5198813483555482</v>
          </cell>
          <cell r="E98">
            <v>4.0043048040176243</v>
          </cell>
          <cell r="F98">
            <v>3.8261263776723284</v>
          </cell>
          <cell r="G98">
            <v>3.4157612670976336</v>
          </cell>
          <cell r="H98">
            <v>3.620943822384981</v>
          </cell>
          <cell r="I98">
            <v>3.9860198500072763</v>
          </cell>
          <cell r="J98">
            <v>3.7514383343215871</v>
          </cell>
          <cell r="L98">
            <v>40390</v>
          </cell>
          <cell r="M98">
            <v>2.6619687735982898</v>
          </cell>
          <cell r="N98">
            <v>2.3585950945416929</v>
          </cell>
          <cell r="P98">
            <v>2.3559032864787213</v>
          </cell>
          <cell r="Q98">
            <v>2.3559032864787213</v>
          </cell>
        </row>
        <row r="99">
          <cell r="B99">
            <v>40421</v>
          </cell>
          <cell r="C99">
            <v>4.0128228000000004</v>
          </cell>
          <cell r="D99">
            <v>3.5497908088701813</v>
          </cell>
          <cell r="E99">
            <v>4.035537825886526</v>
          </cell>
          <cell r="F99">
            <v>3.8568725732397398</v>
          </cell>
          <cell r="G99">
            <v>3.4453862465159339</v>
          </cell>
          <cell r="H99">
            <v>3.6511294098778366</v>
          </cell>
          <cell r="I99">
            <v>4.017189251783253</v>
          </cell>
          <cell r="J99">
            <v>3.7819804641967831</v>
          </cell>
          <cell r="L99">
            <v>40421</v>
          </cell>
          <cell r="M99">
            <v>2.7062720782580341</v>
          </cell>
          <cell r="N99">
            <v>2.4025421874452064</v>
          </cell>
          <cell r="P99">
            <v>2.3998472187465443</v>
          </cell>
          <cell r="Q99">
            <v>2.3998472187465443</v>
          </cell>
        </row>
        <row r="100">
          <cell r="B100">
            <v>40451</v>
          </cell>
          <cell r="C100">
            <v>4.0128228000000004</v>
          </cell>
          <cell r="D100">
            <v>3.5523958878409161</v>
          </cell>
          <cell r="E100">
            <v>4.0354957821487245</v>
          </cell>
          <cell r="F100">
            <v>3.857804182104918</v>
          </cell>
          <cell r="G100">
            <v>3.4485602876793346</v>
          </cell>
          <cell r="H100">
            <v>3.6531822348921263</v>
          </cell>
          <cell r="I100">
            <v>4.0172744482313005</v>
          </cell>
          <cell r="J100">
            <v>3.7833202044463921</v>
          </cell>
          <cell r="L100">
            <v>40451</v>
          </cell>
          <cell r="M100">
            <v>2.736888489648428</v>
          </cell>
          <cell r="N100">
            <v>2.4674373346465139</v>
          </cell>
          <cell r="P100">
            <v>2.7730702811099608</v>
          </cell>
          <cell r="Q100">
            <v>2.5173351058582898</v>
          </cell>
        </row>
        <row r="101">
          <cell r="B101">
            <v>40482</v>
          </cell>
          <cell r="C101">
            <v>4.0388328000000007</v>
          </cell>
          <cell r="D101">
            <v>3.5755403009731079</v>
          </cell>
          <cell r="E101">
            <v>4.0615520302603061</v>
          </cell>
          <cell r="F101">
            <v>3.8827894123532216</v>
          </cell>
          <cell r="G101">
            <v>3.471078842399594</v>
          </cell>
          <cell r="H101">
            <v>3.6769341273764078</v>
          </cell>
          <cell r="I101">
            <v>4.0431907321384477</v>
          </cell>
          <cell r="J101">
            <v>3.8078564901718224</v>
          </cell>
          <cell r="L101">
            <v>40482</v>
          </cell>
          <cell r="M101">
            <v>2.8735688976412583</v>
          </cell>
          <cell r="N101">
            <v>2.5922025247688172</v>
          </cell>
          <cell r="P101">
            <v>2.9113506597104775</v>
          </cell>
          <cell r="Q101">
            <v>2.6443067916819674</v>
          </cell>
        </row>
        <row r="102">
          <cell r="B102">
            <v>40512</v>
          </cell>
          <cell r="C102">
            <v>4.1948927999999999</v>
          </cell>
          <cell r="D102">
            <v>3.7104991613101554</v>
          </cell>
          <cell r="E102">
            <v>4.2179525845364942</v>
          </cell>
          <cell r="F102">
            <v>4.0313033805452738</v>
          </cell>
          <cell r="G102">
            <v>3.6014291089760455</v>
          </cell>
          <cell r="H102">
            <v>3.8163662447606597</v>
          </cell>
          <cell r="I102">
            <v>4.1985606409092604</v>
          </cell>
          <cell r="J102">
            <v>3.95306459414999</v>
          </cell>
          <cell r="L102">
            <v>40512</v>
          </cell>
          <cell r="M102">
            <v>3.0168099652177434</v>
          </cell>
          <cell r="N102">
            <v>2.7234238550197709</v>
          </cell>
          <cell r="P102">
            <v>3.0562057327245404</v>
          </cell>
          <cell r="Q102">
            <v>2.7777539728597458</v>
          </cell>
        </row>
        <row r="103">
          <cell r="B103">
            <v>40543</v>
          </cell>
          <cell r="C103">
            <v>4.3509528000000008</v>
          </cell>
          <cell r="D103">
            <v>3.8444159900589119</v>
          </cell>
          <cell r="E103">
            <v>4.374369956307806</v>
          </cell>
          <cell r="F103">
            <v>4.1794447051912575</v>
          </cell>
          <cell r="G103">
            <v>3.730509759087139</v>
          </cell>
          <cell r="H103">
            <v>3.9549772321391985</v>
          </cell>
          <cell r="I103">
            <v>4.3538964711008568</v>
          </cell>
          <cell r="J103">
            <v>4.097736802028316</v>
          </cell>
          <cell r="L103">
            <v>40543</v>
          </cell>
          <cell r="M103">
            <v>3.0397722737605388</v>
          </cell>
          <cell r="N103">
            <v>2.7434596188224374</v>
          </cell>
          <cell r="P103">
            <v>3.0795610165043117</v>
          </cell>
          <cell r="Q103">
            <v>2.79833168297503</v>
          </cell>
        </row>
        <row r="104">
          <cell r="B104">
            <v>40574</v>
          </cell>
          <cell r="C104">
            <v>4.4538899760000001</v>
          </cell>
          <cell r="D104">
            <v>3.8486823559389074</v>
          </cell>
          <cell r="E104">
            <v>4.3981115018888328</v>
          </cell>
          <cell r="F104">
            <v>4.1992562010348466</v>
          </cell>
          <cell r="G104">
            <v>3.7032268020533587</v>
          </cell>
          <cell r="H104">
            <v>3.9512415015441027</v>
          </cell>
          <cell r="I104">
            <v>4.3666995918568894</v>
          </cell>
          <cell r="J104">
            <v>4.1326703792131356</v>
          </cell>
          <cell r="L104">
            <v>40574</v>
          </cell>
          <cell r="M104">
            <v>2.9205869579907913</v>
          </cell>
          <cell r="N104">
            <v>2.6169454843065809</v>
          </cell>
          <cell r="P104">
            <v>2.7305869579907913</v>
          </cell>
          <cell r="Q104">
            <v>2.7405869579907916</v>
          </cell>
        </row>
        <row r="105">
          <cell r="B105">
            <v>40602</v>
          </cell>
          <cell r="C105">
            <v>4.3477691760000008</v>
          </cell>
          <cell r="D105">
            <v>3.9633103036496435</v>
          </cell>
          <cell r="E105">
            <v>4.4899935079472426</v>
          </cell>
          <cell r="F105">
            <v>4.3061644031417794</v>
          </cell>
          <cell r="G105">
            <v>3.8628889959123689</v>
          </cell>
          <cell r="H105">
            <v>4.0845266995270739</v>
          </cell>
          <cell r="I105">
            <v>4.5055003408972052</v>
          </cell>
          <cell r="J105">
            <v>4.205993817669385</v>
          </cell>
          <cell r="L105">
            <v>40602</v>
          </cell>
          <cell r="M105">
            <v>2.8014016422210437</v>
          </cell>
          <cell r="N105">
            <v>2.4599441497952705</v>
          </cell>
          <cell r="P105">
            <v>2.5126397772012918</v>
          </cell>
          <cell r="Q105">
            <v>2.5176397772012917</v>
          </cell>
        </row>
        <row r="106">
          <cell r="B106">
            <v>40633</v>
          </cell>
          <cell r="C106">
            <v>4.1885879760000009</v>
          </cell>
          <cell r="D106">
            <v>3.6910386885079465</v>
          </cell>
          <cell r="E106">
            <v>4.2118600814123921</v>
          </cell>
          <cell r="F106">
            <v>4.0202939317761235</v>
          </cell>
          <cell r="G106">
            <v>3.579095377100872</v>
          </cell>
          <cell r="H106">
            <v>3.7996946544384977</v>
          </cell>
          <cell r="I106">
            <v>4.1918255748466215</v>
          </cell>
          <cell r="J106">
            <v>3.9399940818894668</v>
          </cell>
          <cell r="L106">
            <v>40633</v>
          </cell>
          <cell r="M106">
            <v>2.6986179754104356</v>
          </cell>
          <cell r="N106">
            <v>2.3935819748247611</v>
          </cell>
          <cell r="P106">
            <v>2.390875417128568</v>
          </cell>
          <cell r="Q106">
            <v>2.390875417128568</v>
          </cell>
        </row>
        <row r="107">
          <cell r="B107">
            <v>40663</v>
          </cell>
          <cell r="C107">
            <v>4.0294067760000001</v>
          </cell>
          <cell r="D107">
            <v>3.5657235151274973</v>
          </cell>
          <cell r="E107">
            <v>4.0521323128209756</v>
          </cell>
          <cell r="F107">
            <v>3.8732236470234445</v>
          </cell>
          <cell r="G107">
            <v>3.4611767122250834</v>
          </cell>
          <cell r="H107">
            <v>3.6672001796242637</v>
          </cell>
          <cell r="I107">
            <v>4.03375192867124</v>
          </cell>
          <cell r="J107">
            <v>3.7982295051343806</v>
          </cell>
          <cell r="L107">
            <v>40663</v>
          </cell>
          <cell r="M107">
            <v>2.677842553395525</v>
          </cell>
          <cell r="N107">
            <v>2.3756562468596978</v>
          </cell>
          <cell r="P107">
            <v>2.3729749742490274</v>
          </cell>
          <cell r="Q107">
            <v>2.3729749742490274</v>
          </cell>
        </row>
        <row r="108">
          <cell r="B108">
            <v>40694</v>
          </cell>
          <cell r="C108">
            <v>3.9975705360000005</v>
          </cell>
          <cell r="D108">
            <v>3.5423537817823854</v>
          </cell>
          <cell r="E108">
            <v>4.0201594306731216</v>
          </cell>
          <cell r="F108">
            <v>3.8444151358352747</v>
          </cell>
          <cell r="G108">
            <v>3.4396561060061366</v>
          </cell>
          <cell r="H108">
            <v>3.6420356209207054</v>
          </cell>
          <cell r="I108">
            <v>4.0021925771273956</v>
          </cell>
          <cell r="J108">
            <v>3.7707474209456096</v>
          </cell>
          <cell r="L108">
            <v>40694</v>
          </cell>
          <cell r="M108">
            <v>2.686590099507066</v>
          </cell>
          <cell r="N108">
            <v>2.3849974792316231</v>
          </cell>
          <cell r="P108">
            <v>2.3823214743471035</v>
          </cell>
          <cell r="Q108">
            <v>2.3823214743471035</v>
          </cell>
        </row>
        <row r="109">
          <cell r="B109">
            <v>40724</v>
          </cell>
          <cell r="C109">
            <v>4.0294067760000001</v>
          </cell>
          <cell r="D109">
            <v>3.5722362125543339</v>
          </cell>
          <cell r="E109">
            <v>4.0520272034764728</v>
          </cell>
          <cell r="F109">
            <v>3.8755526691863911</v>
          </cell>
          <cell r="G109">
            <v>3.4691118151335858</v>
          </cell>
          <cell r="H109">
            <v>3.6723322421599884</v>
          </cell>
          <cell r="I109">
            <v>4.0339649197913596</v>
          </cell>
          <cell r="J109">
            <v>3.8015788557584029</v>
          </cell>
          <cell r="L109">
            <v>40724</v>
          </cell>
          <cell r="M109">
            <v>2.6931507590907224</v>
          </cell>
          <cell r="N109">
            <v>2.3907269780507407</v>
          </cell>
          <cell r="P109">
            <v>2.3880435983496104</v>
          </cell>
          <cell r="Q109">
            <v>2.3880435983496104</v>
          </cell>
        </row>
        <row r="110">
          <cell r="B110">
            <v>40755</v>
          </cell>
          <cell r="C110">
            <v>4.0612430159999997</v>
          </cell>
          <cell r="D110">
            <v>3.599513564355548</v>
          </cell>
          <cell r="E110">
            <v>4.0839370200176246</v>
          </cell>
          <cell r="F110">
            <v>3.9057585936723282</v>
          </cell>
          <cell r="G110">
            <v>3.4953934830976334</v>
          </cell>
          <cell r="H110">
            <v>3.7005760383849808</v>
          </cell>
          <cell r="I110">
            <v>4.0656520660072761</v>
          </cell>
          <cell r="J110">
            <v>3.8310705503215869</v>
          </cell>
          <cell r="L110">
            <v>40755</v>
          </cell>
          <cell r="M110">
            <v>2.7018983052022638</v>
          </cell>
          <cell r="N110">
            <v>2.398524626145667</v>
          </cell>
          <cell r="P110">
            <v>2.3958328180826953</v>
          </cell>
          <cell r="Q110">
            <v>2.3958328180826953</v>
          </cell>
        </row>
        <row r="111">
          <cell r="B111">
            <v>40786</v>
          </cell>
          <cell r="C111">
            <v>4.0930792560000002</v>
          </cell>
          <cell r="D111">
            <v>3.6300472648701811</v>
          </cell>
          <cell r="E111">
            <v>4.1157942818865259</v>
          </cell>
          <cell r="F111">
            <v>3.9371290292397396</v>
          </cell>
          <cell r="G111">
            <v>3.5256427025159338</v>
          </cell>
          <cell r="H111">
            <v>3.7313858658778365</v>
          </cell>
          <cell r="I111">
            <v>4.0974457077832529</v>
          </cell>
          <cell r="J111">
            <v>3.862236920196783</v>
          </cell>
          <cell r="L111">
            <v>40786</v>
          </cell>
          <cell r="M111">
            <v>2.7468661594319044</v>
          </cell>
          <cell r="N111">
            <v>2.4431362686190767</v>
          </cell>
          <cell r="P111">
            <v>2.4404412999204146</v>
          </cell>
          <cell r="Q111">
            <v>2.4404412999204146</v>
          </cell>
        </row>
        <row r="112">
          <cell r="B112">
            <v>40816</v>
          </cell>
          <cell r="C112">
            <v>4.0930792560000002</v>
          </cell>
          <cell r="D112">
            <v>3.632652343840916</v>
          </cell>
          <cell r="E112">
            <v>4.1157522381487244</v>
          </cell>
          <cell r="F112">
            <v>3.9380606381049179</v>
          </cell>
          <cell r="G112">
            <v>3.5288167436793345</v>
          </cell>
          <cell r="H112">
            <v>3.7334386908921262</v>
          </cell>
          <cell r="I112">
            <v>4.0975309042313004</v>
          </cell>
          <cell r="J112">
            <v>3.8635766604463919</v>
          </cell>
          <cell r="L112">
            <v>40816</v>
          </cell>
          <cell r="M112">
            <v>2.7779418169931542</v>
          </cell>
          <cell r="N112">
            <v>2.5084906619912402</v>
          </cell>
          <cell r="P112">
            <v>2.814123608454687</v>
          </cell>
          <cell r="Q112">
            <v>2.558388433203016</v>
          </cell>
        </row>
        <row r="113">
          <cell r="B113">
            <v>40847</v>
          </cell>
          <cell r="C113">
            <v>4.1196094560000009</v>
          </cell>
          <cell r="D113">
            <v>3.6563169569731082</v>
          </cell>
          <cell r="E113">
            <v>4.1423286862603064</v>
          </cell>
          <cell r="F113">
            <v>3.9635660683532219</v>
          </cell>
          <cell r="G113">
            <v>3.5518554983995942</v>
          </cell>
          <cell r="H113">
            <v>3.7577107833764081</v>
          </cell>
          <cell r="I113">
            <v>4.123967388138448</v>
          </cell>
          <cell r="J113">
            <v>3.8886331461718227</v>
          </cell>
          <cell r="L113">
            <v>40847</v>
          </cell>
          <cell r="M113">
            <v>2.9166724311058769</v>
          </cell>
          <cell r="N113">
            <v>2.6353060582334358</v>
          </cell>
          <cell r="P113">
            <v>2.9544541931750961</v>
          </cell>
          <cell r="Q113">
            <v>2.687410325146586</v>
          </cell>
        </row>
        <row r="114">
          <cell r="B114">
            <v>40877</v>
          </cell>
          <cell r="C114">
            <v>4.278790656</v>
          </cell>
          <cell r="D114">
            <v>3.7943970173101556</v>
          </cell>
          <cell r="E114">
            <v>4.3018504405364943</v>
          </cell>
          <cell r="F114">
            <v>4.1152012365452739</v>
          </cell>
          <cell r="G114">
            <v>3.6853269649760456</v>
          </cell>
          <cell r="H114">
            <v>3.9002641007606598</v>
          </cell>
          <cell r="I114">
            <v>4.2824584969092605</v>
          </cell>
          <cell r="J114">
            <v>4.0369624501499901</v>
          </cell>
          <cell r="L114">
            <v>40877</v>
          </cell>
          <cell r="M114">
            <v>3.0620621146960092</v>
          </cell>
          <cell r="N114">
            <v>2.7686760044980367</v>
          </cell>
          <cell r="P114">
            <v>3.1014578822028063</v>
          </cell>
          <cell r="Q114">
            <v>2.8230061223380116</v>
          </cell>
        </row>
        <row r="115">
          <cell r="B115">
            <v>40908</v>
          </cell>
          <cell r="C115">
            <v>4.4379718560000008</v>
          </cell>
          <cell r="D115">
            <v>3.9314350460589118</v>
          </cell>
          <cell r="E115">
            <v>4.4613890123078059</v>
          </cell>
          <cell r="F115">
            <v>4.2664637611912575</v>
          </cell>
          <cell r="G115">
            <v>3.8175288150871389</v>
          </cell>
          <cell r="H115">
            <v>4.041996288139198</v>
          </cell>
          <cell r="I115">
            <v>4.4409155271008567</v>
          </cell>
          <cell r="J115">
            <v>4.184755858028316</v>
          </cell>
          <cell r="L115">
            <v>40908</v>
          </cell>
          <cell r="M115">
            <v>3.0853688578669467</v>
          </cell>
          <cell r="N115">
            <v>2.7890562029288453</v>
          </cell>
          <cell r="P115">
            <v>3.1251576006107196</v>
          </cell>
          <cell r="Q115">
            <v>2.8439282670814379</v>
          </cell>
        </row>
        <row r="116">
          <cell r="B116">
            <v>40939</v>
          </cell>
          <cell r="C116">
            <v>4.5429677755200002</v>
          </cell>
          <cell r="D116">
            <v>3.9377601554589075</v>
          </cell>
          <cell r="E116">
            <v>4.4871893014088329</v>
          </cell>
          <cell r="F116">
            <v>4.2883340005548467</v>
          </cell>
          <cell r="G116">
            <v>3.7923046015733588</v>
          </cell>
          <cell r="H116">
            <v>4.0403193010641028</v>
          </cell>
          <cell r="I116">
            <v>4.4557773913768894</v>
          </cell>
          <cell r="J116">
            <v>4.2217481787331357</v>
          </cell>
          <cell r="L116">
            <v>40939</v>
          </cell>
          <cell r="M116">
            <v>2.9643957623606529</v>
          </cell>
          <cell r="N116">
            <v>2.6607542886764426</v>
          </cell>
          <cell r="P116">
            <v>2.774395762360653</v>
          </cell>
          <cell r="Q116">
            <v>2.7843957623606532</v>
          </cell>
        </row>
        <row r="117">
          <cell r="B117">
            <v>40968</v>
          </cell>
          <cell r="C117">
            <v>4.4347245595200011</v>
          </cell>
          <cell r="D117">
            <v>4.0502656871696434</v>
          </cell>
          <cell r="E117">
            <v>4.5769488914672429</v>
          </cell>
          <cell r="F117">
            <v>4.3931197866617797</v>
          </cell>
          <cell r="G117">
            <v>3.9498443794323692</v>
          </cell>
          <cell r="H117">
            <v>4.1714820830470742</v>
          </cell>
          <cell r="I117">
            <v>4.5924557244172055</v>
          </cell>
          <cell r="J117">
            <v>4.2929492011893853</v>
          </cell>
          <cell r="L117">
            <v>40968</v>
          </cell>
          <cell r="M117">
            <v>2.8434226668543592</v>
          </cell>
          <cell r="N117">
            <v>2.501965174428586</v>
          </cell>
          <cell r="P117">
            <v>2.5546608018346073</v>
          </cell>
          <cell r="Q117">
            <v>2.5596608018346072</v>
          </cell>
        </row>
        <row r="118">
          <cell r="B118">
            <v>40999</v>
          </cell>
          <cell r="C118">
            <v>4.2723597355200011</v>
          </cell>
          <cell r="D118">
            <v>3.7748104480279467</v>
          </cell>
          <cell r="E118">
            <v>4.2956318409323924</v>
          </cell>
          <cell r="F118">
            <v>4.1040656912961238</v>
          </cell>
          <cell r="G118">
            <v>3.6628671366208723</v>
          </cell>
          <cell r="H118">
            <v>3.883466413958498</v>
          </cell>
          <cell r="I118">
            <v>4.2755973343666218</v>
          </cell>
          <cell r="J118">
            <v>4.0237658414094666</v>
          </cell>
          <cell r="L118">
            <v>40999</v>
          </cell>
          <cell r="M118">
            <v>2.739097245041592</v>
          </cell>
          <cell r="N118">
            <v>2.4340612444559175</v>
          </cell>
          <cell r="P118">
            <v>2.4313546867597244</v>
          </cell>
          <cell r="Q118">
            <v>2.4313546867597244</v>
          </cell>
        </row>
        <row r="119">
          <cell r="B119">
            <v>41029</v>
          </cell>
          <cell r="C119">
            <v>4.1099949115200003</v>
          </cell>
          <cell r="D119">
            <v>3.6463116506474975</v>
          </cell>
          <cell r="E119">
            <v>4.1327204483409758</v>
          </cell>
          <cell r="F119">
            <v>3.9538117825434447</v>
          </cell>
          <cell r="G119">
            <v>3.5417648477450836</v>
          </cell>
          <cell r="H119">
            <v>3.7477883151442639</v>
          </cell>
          <cell r="I119">
            <v>4.1143400641912402</v>
          </cell>
          <cell r="J119">
            <v>3.8788176406543808</v>
          </cell>
          <cell r="L119">
            <v>41029</v>
          </cell>
          <cell r="M119">
            <v>2.7180101916964574</v>
          </cell>
          <cell r="N119">
            <v>2.4158238851606302</v>
          </cell>
          <cell r="P119">
            <v>2.4131426125499598</v>
          </cell>
          <cell r="Q119">
            <v>2.4131426125499598</v>
          </cell>
        </row>
        <row r="120">
          <cell r="B120">
            <v>41060</v>
          </cell>
          <cell r="C120">
            <v>4.0775219467200001</v>
          </cell>
          <cell r="D120">
            <v>3.622305192502385</v>
          </cell>
          <cell r="E120">
            <v>4.1001108413931213</v>
          </cell>
          <cell r="F120">
            <v>3.9243665465552744</v>
          </cell>
          <cell r="G120">
            <v>3.5196075167261363</v>
          </cell>
          <cell r="H120">
            <v>3.7219870316407051</v>
          </cell>
          <cell r="I120">
            <v>4.0821439878473953</v>
          </cell>
          <cell r="J120">
            <v>3.8506988316656092</v>
          </cell>
          <cell r="L120">
            <v>41060</v>
          </cell>
          <cell r="M120">
            <v>2.7268889509996717</v>
          </cell>
          <cell r="N120">
            <v>2.4252963307242288</v>
          </cell>
          <cell r="P120">
            <v>2.4226203258397092</v>
          </cell>
          <cell r="Q120">
            <v>2.4226203258397092</v>
          </cell>
        </row>
        <row r="121">
          <cell r="B121">
            <v>41090</v>
          </cell>
          <cell r="C121">
            <v>4.1099949115200003</v>
          </cell>
          <cell r="D121">
            <v>3.6528243480743341</v>
          </cell>
          <cell r="E121">
            <v>4.132615338996473</v>
          </cell>
          <cell r="F121">
            <v>3.9561408047063913</v>
          </cell>
          <cell r="G121">
            <v>3.549699950653586</v>
          </cell>
          <cell r="H121">
            <v>3.7529203776799887</v>
          </cell>
          <cell r="I121">
            <v>4.1145530553113598</v>
          </cell>
          <cell r="J121">
            <v>3.8821669912784031</v>
          </cell>
          <cell r="L121">
            <v>41090</v>
          </cell>
          <cell r="M121">
            <v>2.733548020477083</v>
          </cell>
          <cell r="N121">
            <v>2.4311242394371013</v>
          </cell>
          <cell r="P121">
            <v>2.428440859735971</v>
          </cell>
          <cell r="Q121">
            <v>2.428440859735971</v>
          </cell>
        </row>
        <row r="122">
          <cell r="B122">
            <v>41121</v>
          </cell>
          <cell r="C122">
            <v>4.1424678763199996</v>
          </cell>
          <cell r="D122">
            <v>3.6807384246755479</v>
          </cell>
          <cell r="E122">
            <v>4.1651618803376245</v>
          </cell>
          <cell r="F122">
            <v>3.9869834539923281</v>
          </cell>
          <cell r="G122">
            <v>3.5766183434176333</v>
          </cell>
          <cell r="H122">
            <v>3.7818008987049807</v>
          </cell>
          <cell r="I122">
            <v>4.146876926327276</v>
          </cell>
          <cell r="J122">
            <v>3.9122954106415868</v>
          </cell>
          <cell r="L122">
            <v>41121</v>
          </cell>
          <cell r="M122">
            <v>2.7424267797802977</v>
          </cell>
          <cell r="N122">
            <v>2.4390531007237009</v>
          </cell>
          <cell r="P122">
            <v>2.4363612926607292</v>
          </cell>
          <cell r="Q122">
            <v>2.4363612926607292</v>
          </cell>
        </row>
        <row r="123">
          <cell r="B123">
            <v>41152</v>
          </cell>
          <cell r="C123">
            <v>4.1749408411200006</v>
          </cell>
          <cell r="D123">
            <v>3.7119088499901816</v>
          </cell>
          <cell r="E123">
            <v>4.1976558670065263</v>
          </cell>
          <cell r="F123">
            <v>4.0189906143597396</v>
          </cell>
          <cell r="G123">
            <v>3.6075042876359342</v>
          </cell>
          <cell r="H123">
            <v>3.8132474509978369</v>
          </cell>
          <cell r="I123">
            <v>4.1793072929032533</v>
          </cell>
          <cell r="J123">
            <v>3.9440985053167834</v>
          </cell>
          <cell r="L123">
            <v>41152</v>
          </cell>
          <cell r="M123">
            <v>2.7880691518233829</v>
          </cell>
          <cell r="N123">
            <v>2.4843392610105552</v>
          </cell>
          <cell r="P123">
            <v>2.4816442923118931</v>
          </cell>
          <cell r="Q123">
            <v>2.4816442923118931</v>
          </cell>
        </row>
        <row r="124">
          <cell r="B124">
            <v>41182</v>
          </cell>
          <cell r="C124">
            <v>4.1749408411200006</v>
          </cell>
          <cell r="D124">
            <v>3.7145139289609164</v>
          </cell>
          <cell r="E124">
            <v>4.1976138232687248</v>
          </cell>
          <cell r="F124">
            <v>4.0199222232249179</v>
          </cell>
          <cell r="G124">
            <v>3.6106783287993349</v>
          </cell>
          <cell r="H124">
            <v>3.8153002760121266</v>
          </cell>
          <cell r="I124">
            <v>4.1793924893513008</v>
          </cell>
          <cell r="J124">
            <v>3.9454382455663923</v>
          </cell>
          <cell r="L124">
            <v>41182</v>
          </cell>
          <cell r="M124">
            <v>2.8196109442480513</v>
          </cell>
          <cell r="N124">
            <v>2.5501597892461372</v>
          </cell>
          <cell r="P124">
            <v>2.855792735709584</v>
          </cell>
          <cell r="Q124">
            <v>2.600057560457913</v>
          </cell>
        </row>
        <row r="125">
          <cell r="B125">
            <v>41213</v>
          </cell>
          <cell r="C125">
            <v>4.2020016451200011</v>
          </cell>
          <cell r="D125">
            <v>3.7387091460931083</v>
          </cell>
          <cell r="E125">
            <v>4.2247208753803065</v>
          </cell>
          <cell r="F125">
            <v>4.045958257473222</v>
          </cell>
          <cell r="G125">
            <v>3.6342476875195944</v>
          </cell>
          <cell r="H125">
            <v>3.8401029724964082</v>
          </cell>
          <cell r="I125">
            <v>4.2063595772584481</v>
          </cell>
          <cell r="J125">
            <v>3.9710253352918228</v>
          </cell>
          <cell r="L125">
            <v>41213</v>
          </cell>
          <cell r="M125">
            <v>2.9604225175724648</v>
          </cell>
          <cell r="N125">
            <v>2.6790561447000236</v>
          </cell>
          <cell r="P125">
            <v>2.9982042796416839</v>
          </cell>
          <cell r="Q125">
            <v>2.7311604116131738</v>
          </cell>
        </row>
        <row r="126">
          <cell r="B126">
            <v>41243</v>
          </cell>
          <cell r="C126">
            <v>4.3643664691200001</v>
          </cell>
          <cell r="D126">
            <v>3.8799728304301557</v>
          </cell>
          <cell r="E126">
            <v>4.3874262536564945</v>
          </cell>
          <cell r="F126">
            <v>4.2007770496652741</v>
          </cell>
          <cell r="G126">
            <v>3.7709027780960458</v>
          </cell>
          <cell r="H126">
            <v>3.9858399138806599</v>
          </cell>
          <cell r="I126">
            <v>4.3680343100292607</v>
          </cell>
          <cell r="J126">
            <v>4.1225382632699903</v>
          </cell>
          <cell r="L126">
            <v>41243</v>
          </cell>
          <cell r="M126">
            <v>3.1079930464164489</v>
          </cell>
          <cell r="N126">
            <v>2.8146069362184765</v>
          </cell>
          <cell r="P126">
            <v>3.147388813923246</v>
          </cell>
          <cell r="Q126">
            <v>2.8689370540584513</v>
          </cell>
        </row>
        <row r="127">
          <cell r="B127">
            <v>41274</v>
          </cell>
          <cell r="C127">
            <v>4.526731293120001</v>
          </cell>
          <cell r="D127">
            <v>4.020194483178912</v>
          </cell>
          <cell r="E127">
            <v>4.5501484494278062</v>
          </cell>
          <cell r="F127">
            <v>4.3552231983112577</v>
          </cell>
          <cell r="G127">
            <v>3.9062882522071392</v>
          </cell>
          <cell r="H127">
            <v>4.1307557252591982</v>
          </cell>
          <cell r="I127">
            <v>4.5296749642208569</v>
          </cell>
          <cell r="J127">
            <v>4.2735152951483162</v>
          </cell>
          <cell r="L127">
            <v>41274</v>
          </cell>
          <cell r="M127">
            <v>3.1316493907349505</v>
          </cell>
          <cell r="N127">
            <v>2.8353367357968491</v>
          </cell>
          <cell r="P127">
            <v>3.1714381334787234</v>
          </cell>
          <cell r="Q127">
            <v>2.8902087999494417</v>
          </cell>
        </row>
        <row r="128">
          <cell r="B128">
            <v>41305</v>
          </cell>
          <cell r="C128">
            <v>4.6338271310304</v>
          </cell>
          <cell r="D128">
            <v>4.0286195109693068</v>
          </cell>
          <cell r="E128">
            <v>4.5780486569192327</v>
          </cell>
          <cell r="F128">
            <v>4.3791933560652465</v>
          </cell>
          <cell r="G128">
            <v>3.8831639570837586</v>
          </cell>
          <cell r="H128">
            <v>4.1311786565745026</v>
          </cell>
          <cell r="I128">
            <v>4.5466367468872892</v>
          </cell>
          <cell r="J128">
            <v>4.3126075342435355</v>
          </cell>
          <cell r="L128">
            <v>41305</v>
          </cell>
          <cell r="M128">
            <v>3.0088616987960624</v>
          </cell>
          <cell r="N128">
            <v>2.705220225111852</v>
          </cell>
          <cell r="P128">
            <v>2.8188616987960624</v>
          </cell>
          <cell r="Q128">
            <v>2.8288616987960626</v>
          </cell>
        </row>
      </sheetData>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Changes"/>
      <sheetName val="FX FLDOPS"/>
      <sheetName val="cost center"/>
    </sheetNames>
    <sheetDataSet>
      <sheetData sheetId="0"/>
      <sheetData sheetId="1"/>
      <sheetData sheetId="2" refreshError="1">
        <row r="1">
          <cell r="A1" t="str">
            <v>Cost Center or Group</v>
          </cell>
          <cell r="B1" t="str">
            <v>Cost Center or Group w Desc</v>
          </cell>
          <cell r="C1" t="str">
            <v>Cost Center or Group Desc</v>
          </cell>
          <cell r="D1" t="str">
            <v>CCG1</v>
          </cell>
          <cell r="E1" t="str">
            <v>CCG Rollup1</v>
          </cell>
          <cell r="F1" t="str">
            <v>CCG2</v>
          </cell>
          <cell r="G1" t="str">
            <v>CCG Rollup2</v>
          </cell>
          <cell r="H1" t="str">
            <v>CCG3</v>
          </cell>
          <cell r="I1" t="str">
            <v>CCG Rollup3</v>
          </cell>
          <cell r="J1" t="str">
            <v>CCG4</v>
          </cell>
          <cell r="K1" t="str">
            <v>CCG Rollup4</v>
          </cell>
          <cell r="L1" t="str">
            <v>CCG5</v>
          </cell>
          <cell r="M1" t="str">
            <v>CCG Rollup5</v>
          </cell>
          <cell r="N1" t="str">
            <v>CCG6</v>
          </cell>
          <cell r="O1" t="str">
            <v>CCG Rollup6</v>
          </cell>
          <cell r="P1" t="str">
            <v>CCG Rollup7</v>
          </cell>
          <cell r="Q1" t="str">
            <v>FX_FLDOPS</v>
          </cell>
        </row>
        <row r="2">
          <cell r="A2">
            <v>10750</v>
          </cell>
        </row>
        <row r="3">
          <cell r="A3">
            <v>10752</v>
          </cell>
        </row>
        <row r="4">
          <cell r="A4">
            <v>10754</v>
          </cell>
        </row>
        <row r="5">
          <cell r="A5">
            <v>10756</v>
          </cell>
        </row>
        <row r="6">
          <cell r="A6">
            <v>10758</v>
          </cell>
        </row>
        <row r="7">
          <cell r="A7">
            <v>10760</v>
          </cell>
        </row>
        <row r="8">
          <cell r="A8">
            <v>10762</v>
          </cell>
        </row>
        <row r="9">
          <cell r="A9">
            <v>10765</v>
          </cell>
        </row>
        <row r="10">
          <cell r="A10">
            <v>10778</v>
          </cell>
        </row>
        <row r="11">
          <cell r="A11">
            <v>10779</v>
          </cell>
        </row>
        <row r="12">
          <cell r="A12">
            <v>10780</v>
          </cell>
        </row>
        <row r="13">
          <cell r="A13">
            <v>10781</v>
          </cell>
        </row>
        <row r="14">
          <cell r="A14">
            <v>10782</v>
          </cell>
        </row>
        <row r="15">
          <cell r="A15">
            <v>10783</v>
          </cell>
        </row>
        <row r="16">
          <cell r="A16">
            <v>10784</v>
          </cell>
        </row>
        <row r="17">
          <cell r="A17">
            <v>10785</v>
          </cell>
        </row>
        <row r="18">
          <cell r="A18">
            <v>10786</v>
          </cell>
        </row>
        <row r="19">
          <cell r="A19">
            <v>10787</v>
          </cell>
        </row>
        <row r="20">
          <cell r="A20">
            <v>10788</v>
          </cell>
        </row>
        <row r="21">
          <cell r="A21">
            <v>10789</v>
          </cell>
        </row>
        <row r="22">
          <cell r="A22">
            <v>10790</v>
          </cell>
        </row>
        <row r="23">
          <cell r="A23">
            <v>10791</v>
          </cell>
        </row>
        <row r="24">
          <cell r="A24">
            <v>10792</v>
          </cell>
        </row>
        <row r="25">
          <cell r="A25">
            <v>10793</v>
          </cell>
        </row>
        <row r="26">
          <cell r="A26">
            <v>10794</v>
          </cell>
        </row>
        <row r="27">
          <cell r="A27">
            <v>10795</v>
          </cell>
        </row>
        <row r="28">
          <cell r="A28">
            <v>10796</v>
          </cell>
        </row>
        <row r="29">
          <cell r="A29">
            <v>10797</v>
          </cell>
        </row>
        <row r="30">
          <cell r="A30">
            <v>10798</v>
          </cell>
        </row>
        <row r="31">
          <cell r="A31">
            <v>10799</v>
          </cell>
        </row>
        <row r="32">
          <cell r="A32">
            <v>10800</v>
          </cell>
        </row>
        <row r="33">
          <cell r="A33">
            <v>10801</v>
          </cell>
        </row>
        <row r="34">
          <cell r="A34">
            <v>10802</v>
          </cell>
        </row>
        <row r="35">
          <cell r="A35">
            <v>10803</v>
          </cell>
        </row>
        <row r="36">
          <cell r="A36">
            <v>10804</v>
          </cell>
        </row>
        <row r="37">
          <cell r="A37">
            <v>10805</v>
          </cell>
        </row>
        <row r="38">
          <cell r="A38">
            <v>10806</v>
          </cell>
        </row>
        <row r="39">
          <cell r="A39">
            <v>10807</v>
          </cell>
        </row>
        <row r="40">
          <cell r="A40">
            <v>10808</v>
          </cell>
        </row>
        <row r="41">
          <cell r="A41">
            <v>10809</v>
          </cell>
        </row>
        <row r="42">
          <cell r="A42">
            <v>10810</v>
          </cell>
        </row>
        <row r="43">
          <cell r="A43">
            <v>10811</v>
          </cell>
        </row>
        <row r="44">
          <cell r="A44">
            <v>10812</v>
          </cell>
        </row>
        <row r="45">
          <cell r="A45">
            <v>10813</v>
          </cell>
        </row>
        <row r="46">
          <cell r="A46">
            <v>10821</v>
          </cell>
        </row>
        <row r="47">
          <cell r="A47">
            <v>10822</v>
          </cell>
        </row>
        <row r="48">
          <cell r="A48">
            <v>10823</v>
          </cell>
        </row>
        <row r="49">
          <cell r="A49">
            <v>10824</v>
          </cell>
        </row>
        <row r="50">
          <cell r="A50">
            <v>10826</v>
          </cell>
        </row>
        <row r="51">
          <cell r="A51">
            <v>10827</v>
          </cell>
        </row>
        <row r="52">
          <cell r="A52">
            <v>10828</v>
          </cell>
        </row>
        <row r="53">
          <cell r="A53">
            <v>10830</v>
          </cell>
        </row>
        <row r="54">
          <cell r="A54">
            <v>10831</v>
          </cell>
        </row>
        <row r="55">
          <cell r="A55">
            <v>10832</v>
          </cell>
        </row>
        <row r="56">
          <cell r="A56">
            <v>10834</v>
          </cell>
        </row>
        <row r="57">
          <cell r="A57">
            <v>10835</v>
          </cell>
        </row>
        <row r="58">
          <cell r="A58">
            <v>10836</v>
          </cell>
        </row>
        <row r="59">
          <cell r="A59">
            <v>10838</v>
          </cell>
        </row>
        <row r="60">
          <cell r="A60">
            <v>10839</v>
          </cell>
        </row>
        <row r="61">
          <cell r="A61">
            <v>10840</v>
          </cell>
        </row>
        <row r="62">
          <cell r="A62">
            <v>10842</v>
          </cell>
        </row>
        <row r="63">
          <cell r="A63">
            <v>10843</v>
          </cell>
        </row>
        <row r="64">
          <cell r="A64">
            <v>10844</v>
          </cell>
        </row>
        <row r="65">
          <cell r="A65">
            <v>10845</v>
          </cell>
        </row>
        <row r="66">
          <cell r="A66">
            <v>10846</v>
          </cell>
        </row>
        <row r="67">
          <cell r="A67">
            <v>10847</v>
          </cell>
        </row>
        <row r="68">
          <cell r="A68">
            <v>10848</v>
          </cell>
        </row>
        <row r="69">
          <cell r="A69">
            <v>10849</v>
          </cell>
        </row>
        <row r="70">
          <cell r="A70">
            <v>10850</v>
          </cell>
        </row>
        <row r="71">
          <cell r="A71">
            <v>10851</v>
          </cell>
        </row>
        <row r="72">
          <cell r="A72">
            <v>10852</v>
          </cell>
        </row>
        <row r="73">
          <cell r="A73">
            <v>10854</v>
          </cell>
        </row>
        <row r="74">
          <cell r="A74">
            <v>10855</v>
          </cell>
        </row>
        <row r="75">
          <cell r="A75">
            <v>10856</v>
          </cell>
        </row>
        <row r="76">
          <cell r="A76">
            <v>10858</v>
          </cell>
        </row>
        <row r="77">
          <cell r="A77">
            <v>10859</v>
          </cell>
        </row>
        <row r="78">
          <cell r="A78">
            <v>10860</v>
          </cell>
        </row>
        <row r="79">
          <cell r="A79">
            <v>10862</v>
          </cell>
        </row>
        <row r="80">
          <cell r="A80">
            <v>10863</v>
          </cell>
        </row>
        <row r="81">
          <cell r="A81">
            <v>10864</v>
          </cell>
        </row>
        <row r="82">
          <cell r="A82">
            <v>10866</v>
          </cell>
        </row>
        <row r="83">
          <cell r="A83">
            <v>10867</v>
          </cell>
        </row>
        <row r="84">
          <cell r="A84">
            <v>10868</v>
          </cell>
        </row>
        <row r="85">
          <cell r="A85">
            <v>10870</v>
          </cell>
        </row>
        <row r="86">
          <cell r="A86">
            <v>10871</v>
          </cell>
        </row>
        <row r="87">
          <cell r="A87">
            <v>10872</v>
          </cell>
        </row>
        <row r="88">
          <cell r="A88">
            <v>10874</v>
          </cell>
        </row>
        <row r="89">
          <cell r="A89">
            <v>10875</v>
          </cell>
        </row>
        <row r="90">
          <cell r="A90">
            <v>10876</v>
          </cell>
        </row>
        <row r="91">
          <cell r="A91">
            <v>10878</v>
          </cell>
        </row>
        <row r="92">
          <cell r="A92">
            <v>10879</v>
          </cell>
        </row>
        <row r="93">
          <cell r="A93">
            <v>10880</v>
          </cell>
        </row>
        <row r="94">
          <cell r="A94">
            <v>10882</v>
          </cell>
        </row>
        <row r="95">
          <cell r="A95">
            <v>10883</v>
          </cell>
        </row>
        <row r="96">
          <cell r="A96">
            <v>10884</v>
          </cell>
        </row>
        <row r="97">
          <cell r="A97">
            <v>10886</v>
          </cell>
        </row>
        <row r="98">
          <cell r="A98">
            <v>10887</v>
          </cell>
        </row>
        <row r="99">
          <cell r="A99">
            <v>10888</v>
          </cell>
        </row>
        <row r="100">
          <cell r="A100">
            <v>10890</v>
          </cell>
        </row>
        <row r="101">
          <cell r="A101">
            <v>10891</v>
          </cell>
        </row>
        <row r="102">
          <cell r="A102">
            <v>10892</v>
          </cell>
        </row>
        <row r="103">
          <cell r="A103">
            <v>10893</v>
          </cell>
        </row>
        <row r="104">
          <cell r="A104">
            <v>10894</v>
          </cell>
        </row>
        <row r="105">
          <cell r="A105">
            <v>10895</v>
          </cell>
        </row>
        <row r="106">
          <cell r="A106">
            <v>10896</v>
          </cell>
        </row>
        <row r="107">
          <cell r="A107">
            <v>10898</v>
          </cell>
        </row>
        <row r="108">
          <cell r="A108">
            <v>10899</v>
          </cell>
        </row>
        <row r="109">
          <cell r="A109">
            <v>10900</v>
          </cell>
        </row>
        <row r="110">
          <cell r="A110">
            <v>10902</v>
          </cell>
        </row>
        <row r="111">
          <cell r="A111">
            <v>10903</v>
          </cell>
        </row>
        <row r="112">
          <cell r="A112">
            <v>10904</v>
          </cell>
        </row>
        <row r="113">
          <cell r="A113">
            <v>10906</v>
          </cell>
        </row>
        <row r="114">
          <cell r="A114">
            <v>10907</v>
          </cell>
        </row>
        <row r="115">
          <cell r="A115">
            <v>10908</v>
          </cell>
        </row>
        <row r="116">
          <cell r="A116">
            <v>10910</v>
          </cell>
        </row>
        <row r="117">
          <cell r="A117">
            <v>10911</v>
          </cell>
        </row>
        <row r="118">
          <cell r="A118">
            <v>10912</v>
          </cell>
        </row>
        <row r="119">
          <cell r="A119">
            <v>10913</v>
          </cell>
        </row>
        <row r="120">
          <cell r="A120">
            <v>10914</v>
          </cell>
        </row>
        <row r="121">
          <cell r="A121">
            <v>10915</v>
          </cell>
        </row>
        <row r="122">
          <cell r="A122">
            <v>10916</v>
          </cell>
        </row>
        <row r="123">
          <cell r="A123">
            <v>10918</v>
          </cell>
        </row>
        <row r="124">
          <cell r="A124">
            <v>10919</v>
          </cell>
        </row>
        <row r="125">
          <cell r="A125">
            <v>10920</v>
          </cell>
        </row>
        <row r="126">
          <cell r="A126">
            <v>10922</v>
          </cell>
        </row>
        <row r="127">
          <cell r="A127">
            <v>10923</v>
          </cell>
        </row>
        <row r="128">
          <cell r="A128">
            <v>10924</v>
          </cell>
        </row>
        <row r="129">
          <cell r="A129">
            <v>10926</v>
          </cell>
        </row>
        <row r="130">
          <cell r="A130">
            <v>10927</v>
          </cell>
        </row>
        <row r="131">
          <cell r="A131">
            <v>10928</v>
          </cell>
        </row>
        <row r="132">
          <cell r="A132">
            <v>10930</v>
          </cell>
        </row>
        <row r="133">
          <cell r="A133">
            <v>10931</v>
          </cell>
        </row>
        <row r="134">
          <cell r="A134">
            <v>10932</v>
          </cell>
        </row>
        <row r="135">
          <cell r="A135">
            <v>10934</v>
          </cell>
        </row>
        <row r="136">
          <cell r="A136">
            <v>10935</v>
          </cell>
        </row>
        <row r="137">
          <cell r="A137">
            <v>10936</v>
          </cell>
        </row>
        <row r="138">
          <cell r="A138">
            <v>10938</v>
          </cell>
        </row>
        <row r="139">
          <cell r="A139">
            <v>10939</v>
          </cell>
        </row>
        <row r="140">
          <cell r="A140">
            <v>10940</v>
          </cell>
        </row>
        <row r="141">
          <cell r="A141">
            <v>10942</v>
          </cell>
        </row>
        <row r="142">
          <cell r="A142">
            <v>10943</v>
          </cell>
        </row>
        <row r="143">
          <cell r="A143">
            <v>10944</v>
          </cell>
        </row>
        <row r="144">
          <cell r="A144">
            <v>10946</v>
          </cell>
        </row>
        <row r="145">
          <cell r="A145">
            <v>10947</v>
          </cell>
        </row>
        <row r="146">
          <cell r="A146">
            <v>10948</v>
          </cell>
        </row>
        <row r="147">
          <cell r="A147">
            <v>10950</v>
          </cell>
        </row>
        <row r="148">
          <cell r="A148">
            <v>10951</v>
          </cell>
        </row>
        <row r="149">
          <cell r="A149">
            <v>10952</v>
          </cell>
        </row>
        <row r="150">
          <cell r="A150">
            <v>10954</v>
          </cell>
        </row>
        <row r="151">
          <cell r="A151">
            <v>10955</v>
          </cell>
        </row>
        <row r="152">
          <cell r="A152">
            <v>10956</v>
          </cell>
        </row>
        <row r="153">
          <cell r="A153">
            <v>10958</v>
          </cell>
        </row>
        <row r="154">
          <cell r="A154">
            <v>10959</v>
          </cell>
        </row>
        <row r="155">
          <cell r="A155">
            <v>10960</v>
          </cell>
        </row>
        <row r="156">
          <cell r="A156">
            <v>10962</v>
          </cell>
        </row>
        <row r="157">
          <cell r="A157">
            <v>10963</v>
          </cell>
        </row>
        <row r="158">
          <cell r="A158">
            <v>10964</v>
          </cell>
        </row>
        <row r="159">
          <cell r="A159">
            <v>10966</v>
          </cell>
        </row>
        <row r="160">
          <cell r="A160">
            <v>10967</v>
          </cell>
        </row>
        <row r="161">
          <cell r="A161">
            <v>10968</v>
          </cell>
        </row>
        <row r="162">
          <cell r="A162">
            <v>10970</v>
          </cell>
        </row>
        <row r="163">
          <cell r="A163">
            <v>10971</v>
          </cell>
        </row>
        <row r="164">
          <cell r="A164">
            <v>10972</v>
          </cell>
        </row>
        <row r="165">
          <cell r="A165">
            <v>10974</v>
          </cell>
        </row>
        <row r="166">
          <cell r="A166">
            <v>10975</v>
          </cell>
        </row>
        <row r="167">
          <cell r="A167">
            <v>10976</v>
          </cell>
        </row>
        <row r="168">
          <cell r="A168">
            <v>10978</v>
          </cell>
        </row>
        <row r="169">
          <cell r="A169">
            <v>10979</v>
          </cell>
        </row>
        <row r="170">
          <cell r="A170">
            <v>10980</v>
          </cell>
        </row>
        <row r="171">
          <cell r="A171">
            <v>10982</v>
          </cell>
        </row>
        <row r="172">
          <cell r="A172">
            <v>10983</v>
          </cell>
        </row>
        <row r="173">
          <cell r="A173">
            <v>10984</v>
          </cell>
        </row>
        <row r="174">
          <cell r="A174">
            <v>10985</v>
          </cell>
        </row>
        <row r="175">
          <cell r="A175">
            <v>10986</v>
          </cell>
        </row>
        <row r="176">
          <cell r="A176">
            <v>10987</v>
          </cell>
        </row>
        <row r="177">
          <cell r="A177">
            <v>10988</v>
          </cell>
        </row>
        <row r="178">
          <cell r="A178">
            <v>10990</v>
          </cell>
        </row>
        <row r="179">
          <cell r="A179">
            <v>10991</v>
          </cell>
        </row>
        <row r="180">
          <cell r="A180">
            <v>10992</v>
          </cell>
        </row>
        <row r="181">
          <cell r="A181">
            <v>10994</v>
          </cell>
        </row>
        <row r="182">
          <cell r="A182">
            <v>10995</v>
          </cell>
        </row>
        <row r="183">
          <cell r="A183">
            <v>10996</v>
          </cell>
        </row>
        <row r="184">
          <cell r="A184">
            <v>10998</v>
          </cell>
        </row>
        <row r="185">
          <cell r="A185">
            <v>10999</v>
          </cell>
        </row>
        <row r="186">
          <cell r="A186">
            <v>11000</v>
          </cell>
        </row>
        <row r="187">
          <cell r="A187">
            <v>11002</v>
          </cell>
        </row>
        <row r="188">
          <cell r="A188">
            <v>11003</v>
          </cell>
        </row>
        <row r="189">
          <cell r="A189">
            <v>11004</v>
          </cell>
        </row>
        <row r="190">
          <cell r="A190">
            <v>11005</v>
          </cell>
        </row>
        <row r="191">
          <cell r="A191">
            <v>11006</v>
          </cell>
        </row>
        <row r="192">
          <cell r="A192">
            <v>11007</v>
          </cell>
        </row>
        <row r="193">
          <cell r="A193">
            <v>11008</v>
          </cell>
        </row>
        <row r="194">
          <cell r="A194">
            <v>11010</v>
          </cell>
        </row>
        <row r="195">
          <cell r="A195">
            <v>11011</v>
          </cell>
        </row>
        <row r="196">
          <cell r="A196">
            <v>11012</v>
          </cell>
        </row>
        <row r="197">
          <cell r="A197">
            <v>11014</v>
          </cell>
        </row>
        <row r="198">
          <cell r="A198">
            <v>11015</v>
          </cell>
        </row>
        <row r="199">
          <cell r="A199">
            <v>11016</v>
          </cell>
        </row>
        <row r="200">
          <cell r="A200">
            <v>11017</v>
          </cell>
        </row>
        <row r="201">
          <cell r="A201">
            <v>11018</v>
          </cell>
        </row>
        <row r="202">
          <cell r="A202">
            <v>11019</v>
          </cell>
        </row>
        <row r="203">
          <cell r="A203">
            <v>11020</v>
          </cell>
        </row>
        <row r="204">
          <cell r="A204">
            <v>11022</v>
          </cell>
        </row>
        <row r="205">
          <cell r="A205">
            <v>11023</v>
          </cell>
        </row>
        <row r="206">
          <cell r="A206">
            <v>11024</v>
          </cell>
        </row>
        <row r="207">
          <cell r="A207">
            <v>11026</v>
          </cell>
        </row>
        <row r="208">
          <cell r="A208">
            <v>11027</v>
          </cell>
        </row>
        <row r="209">
          <cell r="A209">
            <v>11028</v>
          </cell>
        </row>
        <row r="210">
          <cell r="A210">
            <v>11029</v>
          </cell>
        </row>
        <row r="211">
          <cell r="A211">
            <v>11030</v>
          </cell>
        </row>
        <row r="212">
          <cell r="A212">
            <v>11031</v>
          </cell>
        </row>
        <row r="213">
          <cell r="A213">
            <v>11032</v>
          </cell>
        </row>
        <row r="214">
          <cell r="A214">
            <v>11034</v>
          </cell>
        </row>
        <row r="215">
          <cell r="A215">
            <v>11035</v>
          </cell>
        </row>
        <row r="216">
          <cell r="A216">
            <v>11036</v>
          </cell>
        </row>
        <row r="217">
          <cell r="A217">
            <v>11038</v>
          </cell>
        </row>
        <row r="218">
          <cell r="A218">
            <v>11039</v>
          </cell>
        </row>
        <row r="219">
          <cell r="A219">
            <v>11040</v>
          </cell>
        </row>
        <row r="220">
          <cell r="A220">
            <v>11042</v>
          </cell>
        </row>
        <row r="221">
          <cell r="A221">
            <v>11043</v>
          </cell>
        </row>
        <row r="222">
          <cell r="A222">
            <v>11044</v>
          </cell>
        </row>
        <row r="223">
          <cell r="A223">
            <v>11046</v>
          </cell>
        </row>
        <row r="224">
          <cell r="A224">
            <v>11047</v>
          </cell>
        </row>
        <row r="225">
          <cell r="A225">
            <v>11048</v>
          </cell>
        </row>
        <row r="226">
          <cell r="A226">
            <v>11050</v>
          </cell>
        </row>
        <row r="227">
          <cell r="A227">
            <v>11051</v>
          </cell>
        </row>
        <row r="228">
          <cell r="A228">
            <v>11052</v>
          </cell>
        </row>
        <row r="229">
          <cell r="A229">
            <v>11054</v>
          </cell>
        </row>
        <row r="230">
          <cell r="A230">
            <v>11055</v>
          </cell>
        </row>
        <row r="231">
          <cell r="A231">
            <v>11056</v>
          </cell>
        </row>
        <row r="232">
          <cell r="A232">
            <v>11058</v>
          </cell>
        </row>
        <row r="233">
          <cell r="A233">
            <v>11059</v>
          </cell>
        </row>
        <row r="234">
          <cell r="A234">
            <v>11060</v>
          </cell>
        </row>
        <row r="235">
          <cell r="A235">
            <v>11062</v>
          </cell>
        </row>
        <row r="236">
          <cell r="A236">
            <v>11063</v>
          </cell>
        </row>
        <row r="237">
          <cell r="A237">
            <v>11064</v>
          </cell>
        </row>
        <row r="238">
          <cell r="A238">
            <v>11066</v>
          </cell>
        </row>
        <row r="239">
          <cell r="A239">
            <v>11067</v>
          </cell>
        </row>
        <row r="240">
          <cell r="A240">
            <v>11071</v>
          </cell>
        </row>
        <row r="241">
          <cell r="A241">
            <v>11072</v>
          </cell>
        </row>
        <row r="242">
          <cell r="A242">
            <v>11074</v>
          </cell>
        </row>
        <row r="243">
          <cell r="A243">
            <v>11075</v>
          </cell>
        </row>
        <row r="244">
          <cell r="A244">
            <v>11076</v>
          </cell>
        </row>
        <row r="245">
          <cell r="A245">
            <v>11078</v>
          </cell>
        </row>
        <row r="246">
          <cell r="A246">
            <v>11083</v>
          </cell>
        </row>
        <row r="247">
          <cell r="A247">
            <v>11084</v>
          </cell>
        </row>
        <row r="248">
          <cell r="A248">
            <v>11085</v>
          </cell>
        </row>
        <row r="249">
          <cell r="A249">
            <v>11086</v>
          </cell>
        </row>
        <row r="250">
          <cell r="A250">
            <v>11091</v>
          </cell>
        </row>
        <row r="251">
          <cell r="A251">
            <v>11092</v>
          </cell>
        </row>
        <row r="252">
          <cell r="A252">
            <v>11093</v>
          </cell>
        </row>
        <row r="253">
          <cell r="A253">
            <v>11094</v>
          </cell>
        </row>
        <row r="254">
          <cell r="A254">
            <v>11095</v>
          </cell>
        </row>
        <row r="255">
          <cell r="A255">
            <v>11096</v>
          </cell>
        </row>
        <row r="256">
          <cell r="A256">
            <v>11097</v>
          </cell>
        </row>
        <row r="257">
          <cell r="A257">
            <v>11098</v>
          </cell>
        </row>
        <row r="258">
          <cell r="A258">
            <v>11103</v>
          </cell>
        </row>
        <row r="259">
          <cell r="A259">
            <v>11104</v>
          </cell>
        </row>
        <row r="260">
          <cell r="A260">
            <v>11106</v>
          </cell>
        </row>
        <row r="261">
          <cell r="A261">
            <v>11107</v>
          </cell>
        </row>
        <row r="262">
          <cell r="A262">
            <v>11108</v>
          </cell>
        </row>
        <row r="263">
          <cell r="A263">
            <v>11110</v>
          </cell>
        </row>
        <row r="264">
          <cell r="A264">
            <v>11111</v>
          </cell>
        </row>
        <row r="265">
          <cell r="A265">
            <v>11112</v>
          </cell>
        </row>
        <row r="266">
          <cell r="A266">
            <v>11114</v>
          </cell>
        </row>
        <row r="267">
          <cell r="A267">
            <v>11115</v>
          </cell>
        </row>
        <row r="268">
          <cell r="A268">
            <v>11116</v>
          </cell>
        </row>
        <row r="269">
          <cell r="A269">
            <v>11118</v>
          </cell>
        </row>
        <row r="270">
          <cell r="A270">
            <v>11119</v>
          </cell>
        </row>
        <row r="271">
          <cell r="A271">
            <v>11120</v>
          </cell>
        </row>
        <row r="272">
          <cell r="A272">
            <v>11121</v>
          </cell>
        </row>
        <row r="273">
          <cell r="A273">
            <v>11122</v>
          </cell>
        </row>
        <row r="274">
          <cell r="A274">
            <v>11123</v>
          </cell>
        </row>
        <row r="275">
          <cell r="A275">
            <v>11127</v>
          </cell>
        </row>
        <row r="276">
          <cell r="A276">
            <v>11128</v>
          </cell>
        </row>
        <row r="277">
          <cell r="A277">
            <v>11129</v>
          </cell>
        </row>
        <row r="278">
          <cell r="A278">
            <v>11130</v>
          </cell>
        </row>
        <row r="279">
          <cell r="A279">
            <v>11608</v>
          </cell>
        </row>
        <row r="280">
          <cell r="A280">
            <v>12301</v>
          </cell>
        </row>
        <row r="281">
          <cell r="A281">
            <v>12500</v>
          </cell>
        </row>
        <row r="282">
          <cell r="A282">
            <v>12501</v>
          </cell>
        </row>
        <row r="283">
          <cell r="A283">
            <v>12502</v>
          </cell>
        </row>
        <row r="284">
          <cell r="A284">
            <v>12503</v>
          </cell>
        </row>
        <row r="285">
          <cell r="A285">
            <v>12504</v>
          </cell>
        </row>
        <row r="286">
          <cell r="A286">
            <v>12505</v>
          </cell>
        </row>
        <row r="287">
          <cell r="A287">
            <v>12506</v>
          </cell>
        </row>
        <row r="288">
          <cell r="A288">
            <v>12507</v>
          </cell>
        </row>
        <row r="289">
          <cell r="A289">
            <v>12508</v>
          </cell>
        </row>
        <row r="290">
          <cell r="A290">
            <v>12509</v>
          </cell>
        </row>
        <row r="291">
          <cell r="A291">
            <v>12510</v>
          </cell>
        </row>
        <row r="292">
          <cell r="A292">
            <v>12511</v>
          </cell>
        </row>
        <row r="293">
          <cell r="A293">
            <v>12512</v>
          </cell>
        </row>
        <row r="294">
          <cell r="A294">
            <v>12513</v>
          </cell>
        </row>
        <row r="295">
          <cell r="A295">
            <v>12514</v>
          </cell>
        </row>
        <row r="296">
          <cell r="A296">
            <v>12515</v>
          </cell>
        </row>
        <row r="297">
          <cell r="A297">
            <v>12516</v>
          </cell>
        </row>
        <row r="298">
          <cell r="A298">
            <v>12517</v>
          </cell>
        </row>
        <row r="299">
          <cell r="A299">
            <v>12518</v>
          </cell>
        </row>
        <row r="300">
          <cell r="A300">
            <v>12519</v>
          </cell>
        </row>
        <row r="301">
          <cell r="A301">
            <v>12520</v>
          </cell>
        </row>
        <row r="302">
          <cell r="A302">
            <v>12521</v>
          </cell>
        </row>
        <row r="303">
          <cell r="A303">
            <v>12522</v>
          </cell>
        </row>
        <row r="304">
          <cell r="A304">
            <v>12523</v>
          </cell>
        </row>
        <row r="305">
          <cell r="A305">
            <v>12524</v>
          </cell>
        </row>
        <row r="306">
          <cell r="A306">
            <v>12525</v>
          </cell>
        </row>
        <row r="307">
          <cell r="A307">
            <v>12526</v>
          </cell>
        </row>
        <row r="308">
          <cell r="A308">
            <v>12527</v>
          </cell>
        </row>
        <row r="309">
          <cell r="A309">
            <v>12528</v>
          </cell>
        </row>
        <row r="310">
          <cell r="A310">
            <v>12529</v>
          </cell>
        </row>
        <row r="311">
          <cell r="A311">
            <v>12530</v>
          </cell>
        </row>
        <row r="312">
          <cell r="A312">
            <v>12531</v>
          </cell>
        </row>
        <row r="313">
          <cell r="A313">
            <v>12532</v>
          </cell>
        </row>
        <row r="314">
          <cell r="A314">
            <v>12533</v>
          </cell>
        </row>
        <row r="315">
          <cell r="A315">
            <v>12534</v>
          </cell>
        </row>
        <row r="316">
          <cell r="A316">
            <v>12535</v>
          </cell>
        </row>
        <row r="317">
          <cell r="A317">
            <v>12536</v>
          </cell>
        </row>
        <row r="318">
          <cell r="A318">
            <v>12537</v>
          </cell>
        </row>
        <row r="319">
          <cell r="A319">
            <v>12538</v>
          </cell>
        </row>
        <row r="320">
          <cell r="A320">
            <v>12539</v>
          </cell>
        </row>
        <row r="321">
          <cell r="A321">
            <v>12540</v>
          </cell>
        </row>
        <row r="322">
          <cell r="A322">
            <v>12541</v>
          </cell>
        </row>
        <row r="323">
          <cell r="A323">
            <v>12542</v>
          </cell>
        </row>
        <row r="324">
          <cell r="A324">
            <v>12543</v>
          </cell>
        </row>
        <row r="325">
          <cell r="A325">
            <v>12544</v>
          </cell>
        </row>
        <row r="326">
          <cell r="A326">
            <v>12545</v>
          </cell>
        </row>
        <row r="327">
          <cell r="A327">
            <v>12546</v>
          </cell>
        </row>
        <row r="328">
          <cell r="A328">
            <v>12547</v>
          </cell>
        </row>
        <row r="329">
          <cell r="A329">
            <v>12548</v>
          </cell>
        </row>
        <row r="330">
          <cell r="A330">
            <v>12549</v>
          </cell>
        </row>
        <row r="331">
          <cell r="A331">
            <v>12550</v>
          </cell>
        </row>
        <row r="332">
          <cell r="A332">
            <v>12551</v>
          </cell>
        </row>
        <row r="333">
          <cell r="A333">
            <v>12552</v>
          </cell>
        </row>
        <row r="334">
          <cell r="A334">
            <v>12553</v>
          </cell>
        </row>
        <row r="335">
          <cell r="A335">
            <v>12554</v>
          </cell>
        </row>
        <row r="336">
          <cell r="A336">
            <v>12555</v>
          </cell>
        </row>
        <row r="337">
          <cell r="A337">
            <v>12556</v>
          </cell>
        </row>
        <row r="338">
          <cell r="A338">
            <v>12557</v>
          </cell>
        </row>
        <row r="339">
          <cell r="A339">
            <v>12558</v>
          </cell>
        </row>
        <row r="340">
          <cell r="A340">
            <v>12559</v>
          </cell>
        </row>
        <row r="341">
          <cell r="A341">
            <v>12560</v>
          </cell>
        </row>
        <row r="342">
          <cell r="A342">
            <v>12561</v>
          </cell>
        </row>
        <row r="343">
          <cell r="A343">
            <v>12562</v>
          </cell>
        </row>
        <row r="344">
          <cell r="A344">
            <v>12563</v>
          </cell>
        </row>
        <row r="345">
          <cell r="A345">
            <v>12564</v>
          </cell>
        </row>
        <row r="346">
          <cell r="A346">
            <v>12565</v>
          </cell>
        </row>
        <row r="347">
          <cell r="A347">
            <v>12566</v>
          </cell>
        </row>
        <row r="348">
          <cell r="A348">
            <v>12567</v>
          </cell>
        </row>
        <row r="349">
          <cell r="A349">
            <v>12568</v>
          </cell>
        </row>
        <row r="350">
          <cell r="A350">
            <v>12569</v>
          </cell>
        </row>
        <row r="351">
          <cell r="A351">
            <v>12570</v>
          </cell>
        </row>
        <row r="352">
          <cell r="A352">
            <v>12571</v>
          </cell>
        </row>
        <row r="353">
          <cell r="A353">
            <v>12572</v>
          </cell>
        </row>
        <row r="354">
          <cell r="A354">
            <v>12586</v>
          </cell>
        </row>
        <row r="355">
          <cell r="A355">
            <v>12587</v>
          </cell>
        </row>
        <row r="356">
          <cell r="A356">
            <v>12588</v>
          </cell>
        </row>
        <row r="357">
          <cell r="A357">
            <v>12590</v>
          </cell>
        </row>
        <row r="358">
          <cell r="A358">
            <v>12591</v>
          </cell>
        </row>
        <row r="359">
          <cell r="A359">
            <v>12598</v>
          </cell>
        </row>
        <row r="360">
          <cell r="A360">
            <v>12600</v>
          </cell>
        </row>
        <row r="361">
          <cell r="A361">
            <v>13033</v>
          </cell>
        </row>
        <row r="362">
          <cell r="A362">
            <v>13034</v>
          </cell>
        </row>
        <row r="363">
          <cell r="A363">
            <v>13035</v>
          </cell>
        </row>
        <row r="364">
          <cell r="A364">
            <v>13036</v>
          </cell>
        </row>
        <row r="365">
          <cell r="A365">
            <v>13037</v>
          </cell>
        </row>
        <row r="366">
          <cell r="A366">
            <v>13038</v>
          </cell>
        </row>
        <row r="367">
          <cell r="A367">
            <v>13039</v>
          </cell>
        </row>
        <row r="368">
          <cell r="A368">
            <v>13040</v>
          </cell>
        </row>
        <row r="369">
          <cell r="A369">
            <v>13041</v>
          </cell>
        </row>
        <row r="370">
          <cell r="A370">
            <v>13042</v>
          </cell>
        </row>
        <row r="371">
          <cell r="A371">
            <v>13043</v>
          </cell>
        </row>
        <row r="372">
          <cell r="A372">
            <v>13044</v>
          </cell>
        </row>
        <row r="373">
          <cell r="A373">
            <v>13045</v>
          </cell>
        </row>
        <row r="374">
          <cell r="A374">
            <v>13046</v>
          </cell>
        </row>
        <row r="375">
          <cell r="A375">
            <v>13047</v>
          </cell>
        </row>
        <row r="376">
          <cell r="A376">
            <v>13048</v>
          </cell>
        </row>
        <row r="377">
          <cell r="A377">
            <v>13049</v>
          </cell>
        </row>
        <row r="378">
          <cell r="A378">
            <v>13050</v>
          </cell>
        </row>
        <row r="379">
          <cell r="A379">
            <v>13051</v>
          </cell>
        </row>
        <row r="380">
          <cell r="A380">
            <v>13052</v>
          </cell>
        </row>
        <row r="381">
          <cell r="A381">
            <v>13053</v>
          </cell>
        </row>
        <row r="382">
          <cell r="A382">
            <v>13054</v>
          </cell>
        </row>
        <row r="383">
          <cell r="A383">
            <v>13055</v>
          </cell>
        </row>
        <row r="384">
          <cell r="A384">
            <v>13056</v>
          </cell>
        </row>
        <row r="385">
          <cell r="A385">
            <v>13057</v>
          </cell>
        </row>
        <row r="386">
          <cell r="A386">
            <v>13058</v>
          </cell>
        </row>
        <row r="387">
          <cell r="A387">
            <v>13059</v>
          </cell>
        </row>
        <row r="388">
          <cell r="A388">
            <v>13060</v>
          </cell>
        </row>
        <row r="389">
          <cell r="A389">
            <v>13061</v>
          </cell>
        </row>
        <row r="390">
          <cell r="A390">
            <v>13062</v>
          </cell>
        </row>
        <row r="391">
          <cell r="A391">
            <v>13063</v>
          </cell>
        </row>
        <row r="392">
          <cell r="A392">
            <v>13064</v>
          </cell>
        </row>
        <row r="393">
          <cell r="A393">
            <v>13065</v>
          </cell>
        </row>
        <row r="394">
          <cell r="A394">
            <v>13066</v>
          </cell>
        </row>
        <row r="395">
          <cell r="A395">
            <v>13067</v>
          </cell>
        </row>
        <row r="396">
          <cell r="A396">
            <v>13068</v>
          </cell>
        </row>
        <row r="397">
          <cell r="A397">
            <v>13069</v>
          </cell>
        </row>
        <row r="398">
          <cell r="A398">
            <v>13070</v>
          </cell>
        </row>
        <row r="399">
          <cell r="A399">
            <v>13071</v>
          </cell>
        </row>
        <row r="400">
          <cell r="A400">
            <v>13072</v>
          </cell>
        </row>
        <row r="401">
          <cell r="A401">
            <v>13073</v>
          </cell>
        </row>
        <row r="402">
          <cell r="A402">
            <v>13074</v>
          </cell>
        </row>
        <row r="403">
          <cell r="A403">
            <v>13075</v>
          </cell>
        </row>
        <row r="404">
          <cell r="A404">
            <v>13076</v>
          </cell>
        </row>
        <row r="405">
          <cell r="A405">
            <v>13077</v>
          </cell>
        </row>
        <row r="406">
          <cell r="A406">
            <v>13078</v>
          </cell>
        </row>
        <row r="407">
          <cell r="A407">
            <v>13079</v>
          </cell>
        </row>
        <row r="408">
          <cell r="A408">
            <v>13080</v>
          </cell>
        </row>
        <row r="409">
          <cell r="A409">
            <v>13081</v>
          </cell>
        </row>
        <row r="410">
          <cell r="A410">
            <v>13082</v>
          </cell>
        </row>
        <row r="411">
          <cell r="A411">
            <v>13083</v>
          </cell>
        </row>
        <row r="412">
          <cell r="A412">
            <v>13084</v>
          </cell>
        </row>
        <row r="413">
          <cell r="A413">
            <v>13085</v>
          </cell>
        </row>
        <row r="414">
          <cell r="A414">
            <v>13086</v>
          </cell>
        </row>
        <row r="415">
          <cell r="A415">
            <v>13087</v>
          </cell>
        </row>
        <row r="416">
          <cell r="A416">
            <v>13088</v>
          </cell>
        </row>
        <row r="417">
          <cell r="A417">
            <v>13089</v>
          </cell>
        </row>
        <row r="418">
          <cell r="A418">
            <v>13090</v>
          </cell>
        </row>
        <row r="419">
          <cell r="A419">
            <v>13092</v>
          </cell>
        </row>
        <row r="420">
          <cell r="A420">
            <v>13098</v>
          </cell>
        </row>
        <row r="421">
          <cell r="A421">
            <v>13099</v>
          </cell>
        </row>
        <row r="422">
          <cell r="A422">
            <v>13100</v>
          </cell>
        </row>
        <row r="423">
          <cell r="A423">
            <v>13101</v>
          </cell>
        </row>
        <row r="424">
          <cell r="A424">
            <v>13102</v>
          </cell>
        </row>
        <row r="425">
          <cell r="A425">
            <v>13103</v>
          </cell>
        </row>
        <row r="426">
          <cell r="A426">
            <v>13104</v>
          </cell>
        </row>
        <row r="427">
          <cell r="A427">
            <v>13105</v>
          </cell>
        </row>
        <row r="428">
          <cell r="A428">
            <v>13106</v>
          </cell>
        </row>
        <row r="429">
          <cell r="A429">
            <v>13107</v>
          </cell>
        </row>
        <row r="430">
          <cell r="A430">
            <v>13108</v>
          </cell>
        </row>
        <row r="431">
          <cell r="A431">
            <v>13109</v>
          </cell>
        </row>
        <row r="432">
          <cell r="A432">
            <v>13110</v>
          </cell>
        </row>
        <row r="433">
          <cell r="A433">
            <v>13111</v>
          </cell>
        </row>
        <row r="434">
          <cell r="A434">
            <v>13112</v>
          </cell>
        </row>
        <row r="435">
          <cell r="A435">
            <v>13113</v>
          </cell>
        </row>
        <row r="436">
          <cell r="A436">
            <v>13114</v>
          </cell>
        </row>
        <row r="437">
          <cell r="A437">
            <v>13115</v>
          </cell>
        </row>
        <row r="438">
          <cell r="A438">
            <v>13116</v>
          </cell>
        </row>
        <row r="439">
          <cell r="A439">
            <v>13117</v>
          </cell>
        </row>
        <row r="440">
          <cell r="A440">
            <v>13118</v>
          </cell>
        </row>
        <row r="441">
          <cell r="A441">
            <v>13127</v>
          </cell>
        </row>
        <row r="442">
          <cell r="A442">
            <v>13128</v>
          </cell>
        </row>
        <row r="443">
          <cell r="A443">
            <v>13129</v>
          </cell>
        </row>
        <row r="444">
          <cell r="A444">
            <v>13130</v>
          </cell>
        </row>
        <row r="445">
          <cell r="A445">
            <v>13131</v>
          </cell>
        </row>
        <row r="446">
          <cell r="A446">
            <v>13132</v>
          </cell>
        </row>
        <row r="447">
          <cell r="A447">
            <v>13133</v>
          </cell>
        </row>
        <row r="448">
          <cell r="A448">
            <v>13134</v>
          </cell>
        </row>
        <row r="449">
          <cell r="A449">
            <v>13135</v>
          </cell>
        </row>
        <row r="450">
          <cell r="A450">
            <v>13136</v>
          </cell>
        </row>
        <row r="451">
          <cell r="A451">
            <v>13137</v>
          </cell>
        </row>
        <row r="452">
          <cell r="A452">
            <v>13138</v>
          </cell>
        </row>
        <row r="453">
          <cell r="A453">
            <v>13139</v>
          </cell>
        </row>
        <row r="454">
          <cell r="A454">
            <v>13142</v>
          </cell>
        </row>
        <row r="455">
          <cell r="A455">
            <v>13143</v>
          </cell>
        </row>
        <row r="456">
          <cell r="A456">
            <v>13144</v>
          </cell>
        </row>
        <row r="457">
          <cell r="A457">
            <v>13145</v>
          </cell>
        </row>
        <row r="458">
          <cell r="A458">
            <v>13188</v>
          </cell>
        </row>
        <row r="459">
          <cell r="A459">
            <v>13189</v>
          </cell>
        </row>
        <row r="460">
          <cell r="A460">
            <v>13190</v>
          </cell>
        </row>
        <row r="461">
          <cell r="A461">
            <v>13191</v>
          </cell>
        </row>
        <row r="462">
          <cell r="A462">
            <v>13230</v>
          </cell>
        </row>
        <row r="463">
          <cell r="A463">
            <v>13231</v>
          </cell>
        </row>
        <row r="464">
          <cell r="A464">
            <v>13232</v>
          </cell>
        </row>
        <row r="465">
          <cell r="A465">
            <v>13233</v>
          </cell>
        </row>
        <row r="466">
          <cell r="A466">
            <v>13344</v>
          </cell>
        </row>
        <row r="467">
          <cell r="A467">
            <v>13345</v>
          </cell>
        </row>
        <row r="468">
          <cell r="A468">
            <v>13346</v>
          </cell>
        </row>
        <row r="469">
          <cell r="A469">
            <v>13347</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sheetData sheetId="1">
        <row r="14">
          <cell r="N14">
            <v>2</v>
          </cell>
        </row>
      </sheetData>
      <sheetData sheetId="2"/>
      <sheetData sheetId="3"/>
      <sheetData sheetId="4"/>
      <sheetData sheetId="5"/>
      <sheetData sheetId="6"/>
      <sheetData sheetId="7"/>
      <sheetData sheetId="8"/>
      <sheetData sheetId="9"/>
      <sheetData sheetId="10"/>
      <sheetData sheetId="11"/>
      <sheetData sheetId="12">
        <row r="61">
          <cell r="H61">
            <v>5.759308024002361E-2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5">
          <cell r="AQ25">
            <v>0.48838198838026431</v>
          </cell>
          <cell r="AT25">
            <v>6.3009964386057896E-2</v>
          </cell>
        </row>
        <row r="26">
          <cell r="AQ26">
            <v>1.0801365719328297E-2</v>
          </cell>
          <cell r="AT26">
            <v>6.5548649799562472E-2</v>
          </cell>
        </row>
        <row r="27">
          <cell r="AQ27">
            <v>0.50081664590040742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OTC Gas Quotes"/>
      <sheetName val="Futures"/>
      <sheetName val="MarketData"/>
      <sheetName val="GasCurveSummary"/>
      <sheetName val="GasVolsSummary"/>
      <sheetName val="YieldCurveSummary"/>
      <sheetName val="GAS CURVE Engine"/>
      <sheetName val="Options"/>
      <sheetName val="Calcoutput (futures)"/>
      <sheetName val="Shaped Gas Quotes"/>
      <sheetName val="Henry Contract Specific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 SBC - Class 48T"/>
      <sheetName val="KWH pivot"/>
      <sheetName val="Cust Data"/>
      <sheetName val="&lt;&lt;new | old&gt;&gt;"/>
      <sheetName val="Monthly kWh"/>
      <sheetName val="JCBI Summary"/>
      <sheetName val="check"/>
      <sheetName val="RVN01"/>
      <sheetName val="SBC kWh"/>
      <sheetName val="SBC Rev"/>
      <sheetName val="SBC kWh (2)"/>
      <sheetName val="SBC Rev (2)"/>
      <sheetName val="JCBI"/>
      <sheetName val="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F1" t="str">
            <v>Custagrm</v>
          </cell>
          <cell r="G1" t="str">
            <v>Name</v>
          </cell>
          <cell r="H1" t="str">
            <v>Rate Code</v>
          </cell>
        </row>
        <row r="2">
          <cell r="F2" t="str">
            <v>1094093100050001</v>
          </cell>
          <cell r="G2" t="str">
            <v xml:space="preserve">SAFEWAY INC                         </v>
          </cell>
          <cell r="H2" t="str">
            <v>48T</v>
          </cell>
        </row>
        <row r="3">
          <cell r="F3" t="str">
            <v>1264795100550001</v>
          </cell>
          <cell r="G3" t="str">
            <v xml:space="preserve">WEYERHAEUSER CO                     </v>
          </cell>
          <cell r="H3" t="str">
            <v>48T</v>
          </cell>
        </row>
        <row r="4">
          <cell r="F4" t="str">
            <v>1520510600010006</v>
          </cell>
          <cell r="G4" t="str">
            <v xml:space="preserve">COBANK                              </v>
          </cell>
          <cell r="H4" t="str">
            <v>48T</v>
          </cell>
        </row>
        <row r="5">
          <cell r="F5" t="str">
            <v>1996572800010002</v>
          </cell>
          <cell r="G5" t="str">
            <v xml:space="preserve">MACRO PLASTICS/WASHINGTON INC.      </v>
          </cell>
          <cell r="H5" t="str">
            <v>48T</v>
          </cell>
        </row>
        <row r="6">
          <cell r="F6" t="str">
            <v>2126474100500001</v>
          </cell>
          <cell r="G6" t="str">
            <v xml:space="preserve">BOISE CASCADE CORP                  </v>
          </cell>
          <cell r="H6" t="str">
            <v>48T</v>
          </cell>
        </row>
        <row r="7">
          <cell r="F7" t="str">
            <v>2126474100540001</v>
          </cell>
          <cell r="G7" t="str">
            <v xml:space="preserve">BOISE CASCADE CORP                  </v>
          </cell>
          <cell r="H7" t="str">
            <v>48T</v>
          </cell>
        </row>
        <row r="8">
          <cell r="F8" t="str">
            <v>2322537100020004</v>
          </cell>
          <cell r="G8" t="str">
            <v>WAL MART YAKIMA DISTRIBUTION</v>
          </cell>
          <cell r="H8" t="str">
            <v>48T</v>
          </cell>
        </row>
        <row r="9">
          <cell r="F9" t="str">
            <v>233059500010007</v>
          </cell>
          <cell r="G9" t="str">
            <v xml:space="preserve">FPL ENERGY VANSYCLE LLC             </v>
          </cell>
          <cell r="H9" t="str">
            <v>47T</v>
          </cell>
        </row>
        <row r="10">
          <cell r="F10" t="str">
            <v>325599300020001</v>
          </cell>
          <cell r="G10" t="str">
            <v xml:space="preserve">PONDEROSA FIBERS OF WASHINGTON      </v>
          </cell>
          <cell r="H10" t="str">
            <v>48T</v>
          </cell>
        </row>
        <row r="11">
          <cell r="F11" t="str">
            <v>3379775100050002</v>
          </cell>
          <cell r="G11" t="str">
            <v xml:space="preserve">U S VETERANS ADMIN                  </v>
          </cell>
          <cell r="H11" t="str">
            <v>48T</v>
          </cell>
        </row>
        <row r="12">
          <cell r="F12" t="str">
            <v>4243799100410001</v>
          </cell>
          <cell r="G12" t="str">
            <v xml:space="preserve">WHITMAN COLLEGE                     </v>
          </cell>
          <cell r="H12" t="str">
            <v>48T</v>
          </cell>
        </row>
        <row r="13">
          <cell r="F13" t="str">
            <v>4243799100410002</v>
          </cell>
          <cell r="G13" t="str">
            <v xml:space="preserve">WHITMAN COLLEGE                     </v>
          </cell>
          <cell r="H13" t="str">
            <v>48T</v>
          </cell>
        </row>
        <row r="14">
          <cell r="F14" t="str">
            <v>4250022100080001</v>
          </cell>
          <cell r="G14" t="str">
            <v xml:space="preserve">PROVIDENCE HEALTH SYSTEM            </v>
          </cell>
          <cell r="H14" t="str">
            <v>48T</v>
          </cell>
        </row>
        <row r="15">
          <cell r="F15" t="str">
            <v>4250022100100007</v>
          </cell>
          <cell r="G15" t="str">
            <v xml:space="preserve">PROVIDENCE HEALTH SYSTEM            </v>
          </cell>
          <cell r="H15" t="str">
            <v>48T</v>
          </cell>
        </row>
        <row r="16">
          <cell r="F16" t="str">
            <v>4285155100010028</v>
          </cell>
          <cell r="G16" t="str">
            <v xml:space="preserve">WALLA WALLA SCH DIST 140            </v>
          </cell>
          <cell r="H16" t="str">
            <v>48T</v>
          </cell>
        </row>
        <row r="17">
          <cell r="F17" t="str">
            <v>4327827100010008</v>
          </cell>
          <cell r="G17" t="str">
            <v xml:space="preserve">WA ST DEPT OF ADULT CORRECTIONS     </v>
          </cell>
          <cell r="H17" t="str">
            <v>48T</v>
          </cell>
        </row>
        <row r="18">
          <cell r="F18" t="str">
            <v>4327827100010010</v>
          </cell>
          <cell r="G18" t="str">
            <v xml:space="preserve">WA ST DEPT OF ADULT CORRECTIONS     </v>
          </cell>
          <cell r="H18" t="str">
            <v>48T</v>
          </cell>
        </row>
        <row r="19">
          <cell r="F19" t="str">
            <v>4335534100120001</v>
          </cell>
          <cell r="G19" t="str">
            <v xml:space="preserve">WALLA WALLA COMMUNITY COLLEGE       </v>
          </cell>
          <cell r="H19" t="str">
            <v>48T</v>
          </cell>
        </row>
        <row r="20">
          <cell r="F20" t="str">
            <v>4408866100080001</v>
          </cell>
          <cell r="G20" t="str">
            <v xml:space="preserve">IOWA BEEF PROCESSOR INC             </v>
          </cell>
          <cell r="H20" t="str">
            <v>48T</v>
          </cell>
        </row>
        <row r="21">
          <cell r="F21" t="str">
            <v>4408866100110001</v>
          </cell>
          <cell r="G21" t="str">
            <v xml:space="preserve">IOWA BEEF PROCESSOR INC             </v>
          </cell>
          <cell r="H21" t="str">
            <v>48T</v>
          </cell>
        </row>
        <row r="22">
          <cell r="F22" t="str">
            <v>4408866100120001</v>
          </cell>
          <cell r="G22" t="str">
            <v xml:space="preserve">IOWA BEEF PROCESSOR INC             </v>
          </cell>
          <cell r="H22" t="str">
            <v>48T</v>
          </cell>
        </row>
        <row r="23">
          <cell r="F23" t="str">
            <v>4408866100150001</v>
          </cell>
          <cell r="G23" t="str">
            <v xml:space="preserve">IOWA BEEF PROCESSOR INC             </v>
          </cell>
          <cell r="H23" t="str">
            <v>48T</v>
          </cell>
        </row>
        <row r="24">
          <cell r="F24" t="str">
            <v>4455801100070001</v>
          </cell>
          <cell r="G24" t="str">
            <v xml:space="preserve">SUNNYSIDE SCH DIST 201              </v>
          </cell>
          <cell r="H24" t="str">
            <v>48T</v>
          </cell>
        </row>
        <row r="25">
          <cell r="F25" t="str">
            <v>4459784100020001</v>
          </cell>
          <cell r="G25" t="str">
            <v xml:space="preserve">YAKIMA VALLEY MEMORIAL HOSPITAL     </v>
          </cell>
          <cell r="H25" t="str">
            <v>48T</v>
          </cell>
        </row>
        <row r="26">
          <cell r="F26" t="str">
            <v>4459784100070002</v>
          </cell>
          <cell r="G26" t="str">
            <v xml:space="preserve">YAKIMA VALLEY MEMORIAL HOSPITAL     </v>
          </cell>
          <cell r="H26" t="str">
            <v>48T</v>
          </cell>
        </row>
        <row r="27">
          <cell r="F27" t="str">
            <v>4513222100010001</v>
          </cell>
          <cell r="G27" t="str">
            <v xml:space="preserve">PW PIPE                             </v>
          </cell>
          <cell r="H27" t="str">
            <v>48T</v>
          </cell>
        </row>
        <row r="28">
          <cell r="F28" t="str">
            <v>4513243100080001</v>
          </cell>
          <cell r="G28" t="str">
            <v xml:space="preserve">TREE TOP INC                        </v>
          </cell>
          <cell r="H28" t="str">
            <v>48T</v>
          </cell>
        </row>
        <row r="29">
          <cell r="F29" t="str">
            <v>4513243100120001</v>
          </cell>
          <cell r="G29" t="str">
            <v xml:space="preserve">TREE TOP INC                        </v>
          </cell>
          <cell r="H29" t="str">
            <v>48T</v>
          </cell>
        </row>
        <row r="30">
          <cell r="F30" t="str">
            <v>4513243100150001</v>
          </cell>
          <cell r="G30" t="str">
            <v xml:space="preserve">TREE TOP INC                        </v>
          </cell>
          <cell r="H30" t="str">
            <v>48T</v>
          </cell>
        </row>
        <row r="31">
          <cell r="F31" t="str">
            <v>4538688100010001</v>
          </cell>
          <cell r="G31" t="str">
            <v xml:space="preserve">J M SMUCKER CO                      </v>
          </cell>
          <cell r="H31" t="str">
            <v>48T</v>
          </cell>
        </row>
        <row r="32">
          <cell r="F32" t="str">
            <v>4538695100060001</v>
          </cell>
          <cell r="G32" t="str">
            <v xml:space="preserve">WELCH'S FOOD                        </v>
          </cell>
          <cell r="H32" t="str">
            <v>48T</v>
          </cell>
        </row>
        <row r="33">
          <cell r="F33" t="str">
            <v>4545205100070001</v>
          </cell>
          <cell r="G33" t="str">
            <v xml:space="preserve">KENYON ZERO STORAGE INC             </v>
          </cell>
          <cell r="H33" t="str">
            <v>48T</v>
          </cell>
        </row>
        <row r="34">
          <cell r="F34" t="str">
            <v>4546465100040001</v>
          </cell>
          <cell r="G34" t="str">
            <v xml:space="preserve">WELCH FOODS INC                     </v>
          </cell>
          <cell r="H34" t="str">
            <v>48T</v>
          </cell>
        </row>
        <row r="35">
          <cell r="F35" t="str">
            <v>4553514100380001</v>
          </cell>
          <cell r="G35" t="str">
            <v xml:space="preserve">YAKIMA MALL CORP                    </v>
          </cell>
          <cell r="H35" t="str">
            <v>48T</v>
          </cell>
        </row>
        <row r="36">
          <cell r="F36" t="str">
            <v>4553640100670001</v>
          </cell>
          <cell r="G36" t="str">
            <v xml:space="preserve">CITY OF YAKIMA                      </v>
          </cell>
          <cell r="H36" t="str">
            <v>48T</v>
          </cell>
        </row>
        <row r="37">
          <cell r="F37" t="str">
            <v>4554459100010004</v>
          </cell>
          <cell r="G37" t="str">
            <v xml:space="preserve">BUNZL EXTRUSION YAKIMA              </v>
          </cell>
          <cell r="H37" t="str">
            <v>48T</v>
          </cell>
        </row>
        <row r="38">
          <cell r="F38" t="str">
            <v>4563874100130001</v>
          </cell>
          <cell r="G38" t="str">
            <v xml:space="preserve">WASHINGTON BEEF INC                 </v>
          </cell>
          <cell r="H38" t="str">
            <v>48T</v>
          </cell>
        </row>
        <row r="39">
          <cell r="F39" t="str">
            <v>4563874100200002</v>
          </cell>
          <cell r="G39" t="str">
            <v xml:space="preserve">WASHINGTON BEEF INC                 </v>
          </cell>
          <cell r="H39" t="str">
            <v>48T</v>
          </cell>
        </row>
        <row r="40">
          <cell r="F40" t="str">
            <v>4567724100010006</v>
          </cell>
          <cell r="G40" t="str">
            <v xml:space="preserve">CONGDON ORCHARDS INC                </v>
          </cell>
          <cell r="H40" t="str">
            <v>48T</v>
          </cell>
        </row>
        <row r="41">
          <cell r="F41" t="str">
            <v>4588815100010001</v>
          </cell>
          <cell r="G41" t="str">
            <v xml:space="preserve">WASHINGTON FRUIT &amp; PRODUCE          </v>
          </cell>
          <cell r="H41" t="str">
            <v>48T</v>
          </cell>
        </row>
        <row r="42">
          <cell r="F42" t="str">
            <v>4588815100070001</v>
          </cell>
          <cell r="G42" t="str">
            <v xml:space="preserve">WASHINGTON FRUIT &amp; PRODUCE          </v>
          </cell>
          <cell r="H42" t="str">
            <v>48T</v>
          </cell>
        </row>
        <row r="43">
          <cell r="F43" t="str">
            <v>4610879100060002</v>
          </cell>
          <cell r="G43" t="str">
            <v xml:space="preserve">CENTRAL WA FAIR ASSN                </v>
          </cell>
          <cell r="H43" t="str">
            <v>48T</v>
          </cell>
        </row>
        <row r="44">
          <cell r="F44" t="str">
            <v>4668846100240031</v>
          </cell>
          <cell r="G44" t="str">
            <v xml:space="preserve">PROVIDENCE HEALTH SYSTEM            </v>
          </cell>
          <cell r="H44" t="str">
            <v>48T</v>
          </cell>
        </row>
        <row r="45">
          <cell r="F45" t="str">
            <v>4668846100530001</v>
          </cell>
          <cell r="G45" t="str">
            <v xml:space="preserve">PROVIDENCE HEALTH SYSTEM            </v>
          </cell>
          <cell r="H45" t="str">
            <v>48T</v>
          </cell>
        </row>
        <row r="46">
          <cell r="F46" t="str">
            <v>4685548100010002</v>
          </cell>
          <cell r="G46" t="str">
            <v xml:space="preserve">CENTRAL PREMIX                      </v>
          </cell>
          <cell r="H46" t="str">
            <v>48T</v>
          </cell>
        </row>
        <row r="47">
          <cell r="F47" t="str">
            <v>4711602100340001</v>
          </cell>
          <cell r="G47" t="str">
            <v xml:space="preserve">ZIRKLE FRUIT CO                     </v>
          </cell>
          <cell r="H47" t="str">
            <v>48T</v>
          </cell>
        </row>
        <row r="48">
          <cell r="F48" t="str">
            <v>4711602100350005</v>
          </cell>
          <cell r="G48" t="str">
            <v xml:space="preserve">ZIRKLE FRUIT CO                     </v>
          </cell>
          <cell r="H48" t="str">
            <v>48T</v>
          </cell>
        </row>
        <row r="49">
          <cell r="F49" t="str">
            <v>4712561100010001</v>
          </cell>
          <cell r="G49" t="str">
            <v xml:space="preserve">JELD-WEN                            </v>
          </cell>
          <cell r="H49" t="str">
            <v>48T</v>
          </cell>
        </row>
        <row r="50">
          <cell r="F50" t="str">
            <v>4729816100020001</v>
          </cell>
          <cell r="G50" t="str">
            <v xml:space="preserve">INLAND FRUIT CO                     </v>
          </cell>
          <cell r="H50" t="str">
            <v>48T</v>
          </cell>
        </row>
        <row r="51">
          <cell r="F51" t="str">
            <v>4729851100040001</v>
          </cell>
          <cell r="G51" t="str">
            <v xml:space="preserve">DEL MONTE CORP                      </v>
          </cell>
          <cell r="H51" t="str">
            <v>48T</v>
          </cell>
        </row>
        <row r="52">
          <cell r="F52" t="str">
            <v>4729977100020001</v>
          </cell>
          <cell r="G52" t="str">
            <v xml:space="preserve">SHIELDS BAG &amp; PRINTING              </v>
          </cell>
          <cell r="H52" t="str">
            <v>48T</v>
          </cell>
        </row>
        <row r="53">
          <cell r="F53" t="str">
            <v>4729977100040001</v>
          </cell>
          <cell r="G53" t="str">
            <v xml:space="preserve">SHIELDS BAG &amp; PRINTING              </v>
          </cell>
          <cell r="H53" t="str">
            <v>48T</v>
          </cell>
        </row>
        <row r="54">
          <cell r="F54" t="str">
            <v>4729977100050001</v>
          </cell>
          <cell r="G54" t="str">
            <v xml:space="preserve">SHIELDS BAG &amp; PRINTING              </v>
          </cell>
          <cell r="H54" t="str">
            <v>48T</v>
          </cell>
        </row>
        <row r="55">
          <cell r="F55" t="str">
            <v>4799312100030001</v>
          </cell>
          <cell r="G55" t="str">
            <v xml:space="preserve">JELD-WEN                            </v>
          </cell>
          <cell r="H55" t="str">
            <v>48T</v>
          </cell>
        </row>
        <row r="56">
          <cell r="F56" t="str">
            <v>4810218100040002</v>
          </cell>
          <cell r="G56" t="str">
            <v xml:space="preserve">PACTIV                              </v>
          </cell>
          <cell r="H56" t="str">
            <v>48T</v>
          </cell>
        </row>
        <row r="57">
          <cell r="F57" t="str">
            <v>4834816100020001</v>
          </cell>
          <cell r="G57" t="str">
            <v xml:space="preserve">LAYMAN LUMBER CO INC                </v>
          </cell>
          <cell r="H57" t="str">
            <v>48T</v>
          </cell>
        </row>
        <row r="58">
          <cell r="F58" t="str">
            <v>4911760100010001</v>
          </cell>
          <cell r="G58" t="str">
            <v xml:space="preserve">DOWTY AEROSPACE                     </v>
          </cell>
          <cell r="H58" t="str">
            <v>48T</v>
          </cell>
        </row>
        <row r="59">
          <cell r="F59" t="str">
            <v>4966269100010001</v>
          </cell>
          <cell r="G59" t="str">
            <v xml:space="preserve">LONGVIEW FIBRE                      </v>
          </cell>
          <cell r="H59" t="str">
            <v>48T</v>
          </cell>
        </row>
        <row r="60">
          <cell r="F60" t="str">
            <v>4982740100010001</v>
          </cell>
          <cell r="G60" t="str">
            <v xml:space="preserve">GRAHAM PACKAGING                    </v>
          </cell>
          <cell r="H60" t="str">
            <v>48T</v>
          </cell>
        </row>
        <row r="61">
          <cell r="F61" t="str">
            <v>4982740100020001</v>
          </cell>
          <cell r="G61" t="str">
            <v xml:space="preserve">GRAHAM PACKAGING                    </v>
          </cell>
          <cell r="H61" t="str">
            <v>48T</v>
          </cell>
        </row>
        <row r="62">
          <cell r="F62" t="str">
            <v>4982740100030001</v>
          </cell>
          <cell r="G62" t="str">
            <v xml:space="preserve">GRAHAM PACKAGING                    </v>
          </cell>
          <cell r="H62" t="str">
            <v>48T</v>
          </cell>
        </row>
        <row r="63">
          <cell r="F63" t="str">
            <v>4982740100030002</v>
          </cell>
          <cell r="G63" t="str">
            <v xml:space="preserve">GRAHAM PACKAGING                    </v>
          </cell>
          <cell r="H63" t="str">
            <v>48T</v>
          </cell>
        </row>
        <row r="64">
          <cell r="F64" t="str">
            <v>4983356100010001</v>
          </cell>
          <cell r="G64" t="str">
            <v xml:space="preserve">DIRECTOR OF ENGINEERING             </v>
          </cell>
          <cell r="H64" t="str">
            <v>48T</v>
          </cell>
        </row>
        <row r="65">
          <cell r="F65" t="str">
            <v>4983370100040002</v>
          </cell>
          <cell r="G65" t="str">
            <v xml:space="preserve">LARSON FRUIT INC                    </v>
          </cell>
          <cell r="H65" t="str">
            <v>48T</v>
          </cell>
        </row>
        <row r="66">
          <cell r="F66" t="str">
            <v>5048981100010003</v>
          </cell>
          <cell r="G66" t="str">
            <v xml:space="preserve">ALEXANDRIA MOULDING INC.            </v>
          </cell>
          <cell r="H66" t="str">
            <v>48T</v>
          </cell>
        </row>
        <row r="67">
          <cell r="F67" t="str">
            <v>5048981100010007</v>
          </cell>
          <cell r="G67" t="str">
            <v xml:space="preserve">ALEXANDRIA MOULDING INC.            </v>
          </cell>
          <cell r="H67" t="str">
            <v>48T</v>
          </cell>
        </row>
        <row r="68">
          <cell r="F68" t="str">
            <v>5148787100010001</v>
          </cell>
          <cell r="G68" t="str">
            <v xml:space="preserve">JELD-WEN                            </v>
          </cell>
          <cell r="H68" t="str">
            <v>48T</v>
          </cell>
        </row>
        <row r="69">
          <cell r="F69" t="str">
            <v>5149116100010004</v>
          </cell>
          <cell r="G69" t="str">
            <v xml:space="preserve">YAKAMA FOREST PRODUCTS              </v>
          </cell>
          <cell r="H69" t="str">
            <v>48T</v>
          </cell>
        </row>
        <row r="70">
          <cell r="F70" t="str">
            <v>5149116100030002</v>
          </cell>
          <cell r="G70" t="str">
            <v xml:space="preserve">YAKAMA FOREST PRODUCTS              </v>
          </cell>
          <cell r="H70" t="str">
            <v>48T</v>
          </cell>
        </row>
        <row r="71">
          <cell r="F71" t="str">
            <v>5149116100040008</v>
          </cell>
          <cell r="G71" t="str">
            <v xml:space="preserve">YAKAMA FOREST PRODUCTS              </v>
          </cell>
          <cell r="H71" t="str">
            <v>48T</v>
          </cell>
        </row>
        <row r="72">
          <cell r="F72" t="str">
            <v>6052568100010001</v>
          </cell>
          <cell r="G72" t="str">
            <v xml:space="preserve">LARSON FRUIT CO                     </v>
          </cell>
          <cell r="H72" t="str">
            <v>48T</v>
          </cell>
        </row>
        <row r="73">
          <cell r="F73" t="str">
            <v>6052568100020001</v>
          </cell>
          <cell r="G73" t="str">
            <v xml:space="preserve">LARSON FRUIT CO                     </v>
          </cell>
          <cell r="H73" t="str">
            <v>48T</v>
          </cell>
        </row>
        <row r="74">
          <cell r="F74" t="str">
            <v>6196106900010008</v>
          </cell>
          <cell r="G74" t="str">
            <v xml:space="preserve">WASHINGTON FRUIT &amp; PRODUCE          </v>
          </cell>
          <cell r="H74" t="str">
            <v>48T</v>
          </cell>
        </row>
        <row r="75">
          <cell r="F75" t="str">
            <v>8219974500010001</v>
          </cell>
          <cell r="G75" t="str">
            <v xml:space="preserve">JELD-WEN                            </v>
          </cell>
          <cell r="H75" t="str">
            <v>48T</v>
          </cell>
        </row>
        <row r="76">
          <cell r="F76" t="str">
            <v>864370900010001</v>
          </cell>
          <cell r="G76" t="str">
            <v xml:space="preserve">BENENSON CAPITAL CO                 </v>
          </cell>
          <cell r="H76" t="str">
            <v>48T</v>
          </cell>
        </row>
        <row r="77">
          <cell r="F77" t="str">
            <v>8865030000010001</v>
          </cell>
          <cell r="G77" t="str">
            <v xml:space="preserve">TRANSALTA_CENTRALIA MINING LLC      </v>
          </cell>
          <cell r="H77" t="str">
            <v>48M</v>
          </cell>
        </row>
        <row r="78">
          <cell r="F78" t="str">
            <v>9095102400010001</v>
          </cell>
          <cell r="G78" t="str">
            <v xml:space="preserve">AGRIFROZEN FOODS                    </v>
          </cell>
          <cell r="H78" t="str">
            <v>48T</v>
          </cell>
        </row>
        <row r="79">
          <cell r="F79" t="str">
            <v>9095102400020002</v>
          </cell>
          <cell r="G79" t="str">
            <v xml:space="preserve">AGRIFROZEN FOODS                    </v>
          </cell>
          <cell r="H79" t="str">
            <v>48T</v>
          </cell>
        </row>
        <row r="80">
          <cell r="F80" t="str">
            <v>9520244400010002</v>
          </cell>
          <cell r="G80" t="str">
            <v xml:space="preserve">VIERRA VINEYARD                     </v>
          </cell>
          <cell r="H80" t="str">
            <v>48T</v>
          </cell>
        </row>
        <row r="81">
          <cell r="F81" t="str">
            <v>2126474100740001</v>
          </cell>
          <cell r="G81" t="str">
            <v xml:space="preserve">BOISE CASCADE CORP                  </v>
          </cell>
          <cell r="H81" t="str">
            <v>48T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KN ENERGY"/>
      <sheetName val="Actual"/>
      <sheetName val="Blocking"/>
      <sheetName val="Unbilled"/>
      <sheetName val="Weather"/>
      <sheetName val="Weather Present"/>
      <sheetName val="Weather Proposed"/>
      <sheetName val="T1 (MOD)"/>
      <sheetName val="T2 (MOD)"/>
      <sheetName val="T3 (MOD)"/>
      <sheetName val="Table 4"/>
      <sheetName val="TableA"/>
      <sheetName val="Franchise Tax"/>
      <sheetName val="Unbilled pri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RS Depreciation Variances"/>
      <sheetName val="DS13"/>
      <sheetName val="Loc &amp; FERC Plant R3"/>
    </sheetNames>
    <sheetDataSet>
      <sheetData sheetId="0" refreshError="1"/>
      <sheetData sheetId="1">
        <row r="2">
          <cell r="E2">
            <v>136.88</v>
          </cell>
          <cell r="F2">
            <v>273.76</v>
          </cell>
        </row>
        <row r="3">
          <cell r="E3">
            <v>2.16</v>
          </cell>
          <cell r="F3">
            <v>4.32</v>
          </cell>
        </row>
        <row r="4">
          <cell r="E4">
            <v>88.08</v>
          </cell>
          <cell r="F4">
            <v>176.17</v>
          </cell>
        </row>
        <row r="5">
          <cell r="E5">
            <v>22.53</v>
          </cell>
          <cell r="F5">
            <v>45.07</v>
          </cell>
        </row>
        <row r="6">
          <cell r="E6">
            <v>2.5</v>
          </cell>
          <cell r="F6">
            <v>5</v>
          </cell>
        </row>
        <row r="7">
          <cell r="E7">
            <v>1.7</v>
          </cell>
          <cell r="F7">
            <v>3.4</v>
          </cell>
        </row>
        <row r="8">
          <cell r="E8">
            <v>2.5099999999999998</v>
          </cell>
          <cell r="F8">
            <v>5.01</v>
          </cell>
        </row>
        <row r="9">
          <cell r="E9">
            <v>6.19</v>
          </cell>
          <cell r="F9">
            <v>12.38</v>
          </cell>
        </row>
        <row r="10">
          <cell r="E10">
            <v>2.08</v>
          </cell>
          <cell r="F10">
            <v>4.17</v>
          </cell>
        </row>
        <row r="11">
          <cell r="E11">
            <v>5.95</v>
          </cell>
          <cell r="F11">
            <v>11.89</v>
          </cell>
        </row>
        <row r="12">
          <cell r="E12">
            <v>13.12</v>
          </cell>
          <cell r="F12">
            <v>26.24</v>
          </cell>
        </row>
        <row r="13">
          <cell r="E13">
            <v>6.29</v>
          </cell>
          <cell r="F13">
            <v>12.58</v>
          </cell>
        </row>
        <row r="14">
          <cell r="E14">
            <v>16.100000000000001</v>
          </cell>
          <cell r="F14">
            <v>32.19</v>
          </cell>
        </row>
        <row r="15">
          <cell r="E15">
            <v>5.64</v>
          </cell>
          <cell r="F15">
            <v>11.28</v>
          </cell>
        </row>
        <row r="16">
          <cell r="E16">
            <v>1.42</v>
          </cell>
          <cell r="F16">
            <v>2.83</v>
          </cell>
        </row>
        <row r="17">
          <cell r="E17">
            <v>1.26</v>
          </cell>
          <cell r="F17">
            <v>2.52</v>
          </cell>
        </row>
        <row r="18">
          <cell r="E18">
            <v>1.39</v>
          </cell>
          <cell r="F18">
            <v>2.78</v>
          </cell>
        </row>
        <row r="19">
          <cell r="E19">
            <v>6.01</v>
          </cell>
          <cell r="F19">
            <v>12.03</v>
          </cell>
        </row>
        <row r="20">
          <cell r="E20">
            <v>26.73</v>
          </cell>
          <cell r="F20">
            <v>53.47</v>
          </cell>
        </row>
        <row r="21">
          <cell r="E21">
            <v>19.13</v>
          </cell>
          <cell r="F21">
            <v>38.26</v>
          </cell>
        </row>
        <row r="22">
          <cell r="E22">
            <v>12.97</v>
          </cell>
          <cell r="F22">
            <v>25.94</v>
          </cell>
        </row>
        <row r="23">
          <cell r="E23">
            <v>2.93</v>
          </cell>
          <cell r="F23">
            <v>5.86</v>
          </cell>
        </row>
        <row r="24">
          <cell r="E24">
            <v>9.31</v>
          </cell>
          <cell r="F24">
            <v>18.61</v>
          </cell>
        </row>
        <row r="25">
          <cell r="E25">
            <v>4.32</v>
          </cell>
          <cell r="F25">
            <v>8.64</v>
          </cell>
        </row>
        <row r="26">
          <cell r="E26">
            <v>53.51</v>
          </cell>
          <cell r="F26">
            <v>107.01</v>
          </cell>
        </row>
        <row r="27">
          <cell r="E27">
            <v>1.24</v>
          </cell>
          <cell r="F27">
            <v>2.48</v>
          </cell>
        </row>
        <row r="28">
          <cell r="E28">
            <v>2.42</v>
          </cell>
          <cell r="F28">
            <v>4.8499999999999996</v>
          </cell>
        </row>
        <row r="29">
          <cell r="E29">
            <v>14.19</v>
          </cell>
          <cell r="F29">
            <v>28.39</v>
          </cell>
        </row>
        <row r="30">
          <cell r="E30">
            <v>3.36</v>
          </cell>
          <cell r="F30">
            <v>6.71</v>
          </cell>
        </row>
        <row r="31">
          <cell r="E31">
            <v>11.95</v>
          </cell>
          <cell r="F31">
            <v>23.9</v>
          </cell>
        </row>
        <row r="32">
          <cell r="E32">
            <v>3.33</v>
          </cell>
          <cell r="F32">
            <v>6.66</v>
          </cell>
        </row>
        <row r="33">
          <cell r="E33">
            <v>289</v>
          </cell>
          <cell r="F33">
            <v>577.99</v>
          </cell>
        </row>
        <row r="34">
          <cell r="E34">
            <v>226.34</v>
          </cell>
          <cell r="F34">
            <v>452.68</v>
          </cell>
        </row>
        <row r="35">
          <cell r="E35">
            <v>17.79</v>
          </cell>
          <cell r="F35">
            <v>35.590000000000003</v>
          </cell>
        </row>
        <row r="36">
          <cell r="E36">
            <v>5.79</v>
          </cell>
          <cell r="F36">
            <v>11.57</v>
          </cell>
        </row>
        <row r="37">
          <cell r="E37">
            <v>0.42</v>
          </cell>
          <cell r="F37">
            <v>0.84</v>
          </cell>
        </row>
        <row r="38">
          <cell r="E38">
            <v>6.02</v>
          </cell>
          <cell r="F38">
            <v>12.04</v>
          </cell>
        </row>
        <row r="39">
          <cell r="E39">
            <v>32.479999999999997</v>
          </cell>
          <cell r="F39">
            <v>64.959999999999994</v>
          </cell>
        </row>
        <row r="40">
          <cell r="E40">
            <v>6.44</v>
          </cell>
          <cell r="F40">
            <v>12.88</v>
          </cell>
        </row>
        <row r="41">
          <cell r="E41">
            <v>12.2</v>
          </cell>
          <cell r="F41">
            <v>24.4</v>
          </cell>
        </row>
        <row r="42">
          <cell r="E42">
            <v>1.32</v>
          </cell>
          <cell r="F42">
            <v>2.65</v>
          </cell>
        </row>
        <row r="43">
          <cell r="E43">
            <v>1.45</v>
          </cell>
          <cell r="F43">
            <v>2.9</v>
          </cell>
        </row>
        <row r="44">
          <cell r="E44">
            <v>0.33</v>
          </cell>
          <cell r="F44">
            <v>0.66</v>
          </cell>
        </row>
        <row r="45">
          <cell r="E45">
            <v>1.89</v>
          </cell>
          <cell r="F45">
            <v>3.78</v>
          </cell>
        </row>
        <row r="46">
          <cell r="E46">
            <v>1.74</v>
          </cell>
          <cell r="F46">
            <v>3.49</v>
          </cell>
        </row>
        <row r="47">
          <cell r="E47">
            <v>8.25</v>
          </cell>
          <cell r="F47">
            <v>16.5</v>
          </cell>
        </row>
        <row r="48">
          <cell r="E48">
            <v>0.13</v>
          </cell>
          <cell r="F48">
            <v>0.25</v>
          </cell>
        </row>
        <row r="49">
          <cell r="E49">
            <v>2.84</v>
          </cell>
          <cell r="F49">
            <v>5.67</v>
          </cell>
        </row>
        <row r="50">
          <cell r="E50">
            <v>13.51</v>
          </cell>
          <cell r="F50">
            <v>27.02</v>
          </cell>
        </row>
        <row r="51">
          <cell r="E51">
            <v>422.11</v>
          </cell>
          <cell r="F51">
            <v>562.82000000000005</v>
          </cell>
        </row>
        <row r="52">
          <cell r="E52">
            <v>28.96</v>
          </cell>
          <cell r="F52">
            <v>38.61</v>
          </cell>
        </row>
        <row r="53">
          <cell r="E53">
            <v>41.94</v>
          </cell>
          <cell r="F53">
            <v>55.92</v>
          </cell>
        </row>
        <row r="54">
          <cell r="E54">
            <v>338.58</v>
          </cell>
          <cell r="F54">
            <v>451.44</v>
          </cell>
        </row>
        <row r="55">
          <cell r="E55">
            <v>125.75</v>
          </cell>
          <cell r="F55">
            <v>167.67</v>
          </cell>
        </row>
        <row r="56">
          <cell r="E56">
            <v>155.33000000000001</v>
          </cell>
          <cell r="F56">
            <v>207.11</v>
          </cell>
        </row>
        <row r="57">
          <cell r="E57">
            <v>689.17</v>
          </cell>
          <cell r="F57">
            <v>918.9</v>
          </cell>
        </row>
        <row r="58">
          <cell r="E58">
            <v>5.16</v>
          </cell>
          <cell r="F58">
            <v>6.88</v>
          </cell>
        </row>
        <row r="59">
          <cell r="E59">
            <v>8823.08</v>
          </cell>
          <cell r="F59">
            <v>9803.43</v>
          </cell>
        </row>
        <row r="60">
          <cell r="E60">
            <v>0</v>
          </cell>
          <cell r="F60">
            <v>-70.489999999999995</v>
          </cell>
        </row>
        <row r="61">
          <cell r="E61">
            <v>2.34</v>
          </cell>
          <cell r="F61">
            <v>2.6</v>
          </cell>
        </row>
        <row r="62">
          <cell r="E62">
            <v>198.77</v>
          </cell>
          <cell r="F62">
            <v>298.14999999999998</v>
          </cell>
        </row>
        <row r="63">
          <cell r="E63">
            <v>0.55000000000000004</v>
          </cell>
          <cell r="F63">
            <v>1.1100000000000001</v>
          </cell>
        </row>
        <row r="64">
          <cell r="E64">
            <v>0.21</v>
          </cell>
          <cell r="F64">
            <v>0.42</v>
          </cell>
        </row>
        <row r="65">
          <cell r="E65">
            <v>0.77</v>
          </cell>
          <cell r="F65">
            <v>1.54</v>
          </cell>
        </row>
        <row r="66">
          <cell r="E66">
            <v>1.22</v>
          </cell>
          <cell r="F66">
            <v>2.4300000000000002</v>
          </cell>
        </row>
        <row r="67">
          <cell r="E67">
            <v>0.23</v>
          </cell>
          <cell r="F67">
            <v>0.45</v>
          </cell>
        </row>
        <row r="68">
          <cell r="E68">
            <v>0.43</v>
          </cell>
          <cell r="F68">
            <v>0.86</v>
          </cell>
        </row>
        <row r="69">
          <cell r="E69">
            <v>1.61</v>
          </cell>
          <cell r="F69">
            <v>3.22</v>
          </cell>
        </row>
        <row r="70">
          <cell r="E70">
            <v>3.61</v>
          </cell>
          <cell r="F70">
            <v>7.21</v>
          </cell>
        </row>
        <row r="71">
          <cell r="E71">
            <v>1.37</v>
          </cell>
          <cell r="F71">
            <v>2.75</v>
          </cell>
        </row>
        <row r="72">
          <cell r="E72">
            <v>0.22</v>
          </cell>
          <cell r="F72">
            <v>0.43</v>
          </cell>
        </row>
        <row r="73">
          <cell r="E73">
            <v>0.93</v>
          </cell>
          <cell r="F73">
            <v>1.85</v>
          </cell>
        </row>
        <row r="74">
          <cell r="E74">
            <v>16.149999999999999</v>
          </cell>
          <cell r="F74">
            <v>32.299999999999997</v>
          </cell>
        </row>
        <row r="75">
          <cell r="E75">
            <v>79.08</v>
          </cell>
          <cell r="F75">
            <v>158.16</v>
          </cell>
        </row>
        <row r="76">
          <cell r="E76">
            <v>208.63</v>
          </cell>
          <cell r="F76">
            <v>417.25</v>
          </cell>
        </row>
        <row r="77">
          <cell r="E77">
            <v>157.16999999999999</v>
          </cell>
          <cell r="F77">
            <v>314.33999999999997</v>
          </cell>
        </row>
        <row r="78">
          <cell r="E78">
            <v>21.69</v>
          </cell>
          <cell r="F78">
            <v>43.39</v>
          </cell>
        </row>
        <row r="79">
          <cell r="E79">
            <v>0.61</v>
          </cell>
          <cell r="F79">
            <v>1.22</v>
          </cell>
        </row>
        <row r="80">
          <cell r="E80">
            <v>8.14</v>
          </cell>
          <cell r="F80">
            <v>16.29</v>
          </cell>
        </row>
        <row r="81">
          <cell r="E81">
            <v>28.26</v>
          </cell>
          <cell r="F81">
            <v>56.51</v>
          </cell>
        </row>
        <row r="82">
          <cell r="E82">
            <v>46.96</v>
          </cell>
          <cell r="F82">
            <v>93.93</v>
          </cell>
        </row>
        <row r="83">
          <cell r="E83">
            <v>38.299999999999997</v>
          </cell>
          <cell r="F83">
            <v>76.59</v>
          </cell>
        </row>
        <row r="84">
          <cell r="E84">
            <v>7.65</v>
          </cell>
          <cell r="F84">
            <v>15.3</v>
          </cell>
        </row>
        <row r="85">
          <cell r="E85">
            <v>5.67</v>
          </cell>
          <cell r="F85">
            <v>11.35</v>
          </cell>
        </row>
        <row r="86">
          <cell r="E86">
            <v>125.39</v>
          </cell>
          <cell r="F86">
            <v>250.78</v>
          </cell>
        </row>
        <row r="87">
          <cell r="E87">
            <v>7</v>
          </cell>
          <cell r="F87">
            <v>14</v>
          </cell>
        </row>
        <row r="88">
          <cell r="E88">
            <v>40.700000000000003</v>
          </cell>
          <cell r="F88">
            <v>81.400000000000006</v>
          </cell>
        </row>
        <row r="89">
          <cell r="E89">
            <v>1089.98</v>
          </cell>
          <cell r="F89">
            <v>1211.08</v>
          </cell>
        </row>
        <row r="90">
          <cell r="E90">
            <v>364.27</v>
          </cell>
          <cell r="F90">
            <v>728.54</v>
          </cell>
        </row>
        <row r="91">
          <cell r="E91">
            <v>75.94</v>
          </cell>
          <cell r="F91">
            <v>151.88</v>
          </cell>
        </row>
        <row r="92">
          <cell r="E92">
            <v>512.28</v>
          </cell>
          <cell r="F92">
            <v>-512.28</v>
          </cell>
        </row>
        <row r="93">
          <cell r="E93">
            <v>232.62</v>
          </cell>
          <cell r="F93">
            <v>258.47000000000003</v>
          </cell>
        </row>
        <row r="94">
          <cell r="E94">
            <v>512.28</v>
          </cell>
          <cell r="F94">
            <v>-512.28</v>
          </cell>
        </row>
        <row r="95">
          <cell r="E95">
            <v>232.62</v>
          </cell>
          <cell r="F95">
            <v>258.47000000000003</v>
          </cell>
        </row>
        <row r="96">
          <cell r="E96">
            <v>4.99</v>
          </cell>
          <cell r="F96">
            <v>9.9700000000000006</v>
          </cell>
        </row>
        <row r="97">
          <cell r="E97">
            <v>1.56</v>
          </cell>
          <cell r="F97">
            <v>3.11</v>
          </cell>
        </row>
        <row r="98">
          <cell r="E98">
            <v>59.76</v>
          </cell>
          <cell r="F98">
            <v>59.84</v>
          </cell>
        </row>
        <row r="99">
          <cell r="E99">
            <v>28</v>
          </cell>
          <cell r="F99">
            <v>28.05</v>
          </cell>
        </row>
        <row r="100">
          <cell r="E100">
            <v>10718.37</v>
          </cell>
          <cell r="F100">
            <v>14291.16</v>
          </cell>
        </row>
        <row r="101">
          <cell r="E101">
            <v>284.94</v>
          </cell>
          <cell r="F101">
            <v>379.93</v>
          </cell>
        </row>
        <row r="102">
          <cell r="E102">
            <v>0</v>
          </cell>
          <cell r="F102">
            <v>0</v>
          </cell>
        </row>
        <row r="103">
          <cell r="E103">
            <v>0</v>
          </cell>
          <cell r="F103">
            <v>2097.88</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Index"/>
      <sheetName val="Summary"/>
      <sheetName val="Exhibit 1"/>
      <sheetName val="(3.1) WY Allctd Actual NPC"/>
      <sheetName val="(3.2) Adj Actual NPC by Cat"/>
      <sheetName val="(3.3) Adj Actual NPC"/>
      <sheetName val="(3.4) Adjustments"/>
      <sheetName val="(3.5) Actual NPC"/>
      <sheetName val="(3.6) Actual Factors"/>
      <sheetName val="(3.7) Base Collections and ECD"/>
      <sheetName val="(3.8) Base NPC 2014GRC"/>
      <sheetName val="(3.9) Deer Creek Adjustment"/>
    </sheetNames>
    <sheetDataSet>
      <sheetData sheetId="0">
        <row r="3">
          <cell r="C3" t="str">
            <v xml:space="preserve">Wyoming Energy Cost Adjustment Mechanism </v>
          </cell>
        </row>
      </sheetData>
      <sheetData sheetId="1" refreshError="1"/>
      <sheetData sheetId="2" refreshError="1"/>
      <sheetData sheetId="3">
        <row r="79">
          <cell r="G79">
            <v>20283203.360322241</v>
          </cell>
        </row>
      </sheetData>
      <sheetData sheetId="4" refreshError="1"/>
      <sheetData sheetId="5" refreshError="1"/>
      <sheetData sheetId="6" refreshError="1"/>
      <sheetData sheetId="7" refreshError="1"/>
      <sheetData sheetId="8" refreshError="1"/>
      <sheetData sheetId="9">
        <row r="11">
          <cell r="C11">
            <v>-183088.46663899464</v>
          </cell>
        </row>
      </sheetData>
      <sheetData sheetId="10"/>
      <sheetData sheetId="11">
        <row r="38">
          <cell r="D38">
            <v>-44242.648857876564</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NPC"/>
      <sheetName val="Check MWh"/>
      <sheetName val="Check Dollars"/>
      <sheetName val="Grant"/>
      <sheetName val="Hermiston"/>
      <sheetName val="GRID LTC ($)"/>
      <sheetName val="GRID LTC (MWH)"/>
      <sheetName val="GRID Emergency Purchase (MWh)"/>
      <sheetName val="GRID Emergency Purchase ($)"/>
      <sheetName val="GRID Transmission Costs ($)"/>
      <sheetName val="GRID Fuel Price ($MMBTu)"/>
      <sheetName val="GRID Thermal Fuel Burn ($)"/>
      <sheetName val="GRID Thermal Generation (MWH)"/>
      <sheetName val="GRID Hydro Generation (MWH)"/>
      <sheetName val="GRID Purchases (MWH)"/>
      <sheetName val="GRID Purchases ($)"/>
      <sheetName val="GRID Sales (MWH)"/>
      <sheetName val="GRID Sales ($)"/>
      <sheetName val="GRID Nameplate (MW)"/>
      <sheetName val="GRID Load (MWH)"/>
      <sheetName val="GRID ST Firm Sales (MWH)"/>
      <sheetName val="GRID ST Firm Sales ($)"/>
      <sheetName val="GRID ST Firm Purchases (MWH)"/>
      <sheetName val="GRID ST Firm Purchases ($)"/>
      <sheetName val="on off peak hours"/>
      <sheetName val="MacroBuilder"/>
      <sheetName val="VDOC"/>
      <sheetName val="E-W Assignments"/>
      <sheetName val="L&amp;R (Monthly)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5">
          <cell r="C15">
            <v>38353</v>
          </cell>
          <cell r="D15">
            <v>38384</v>
          </cell>
          <cell r="E15">
            <v>38412</v>
          </cell>
          <cell r="F15">
            <v>38443</v>
          </cell>
          <cell r="G15">
            <v>38473</v>
          </cell>
          <cell r="H15">
            <v>38504</v>
          </cell>
          <cell r="I15">
            <v>38534</v>
          </cell>
          <cell r="J15">
            <v>38565</v>
          </cell>
          <cell r="K15">
            <v>38596</v>
          </cell>
          <cell r="L15">
            <v>38626</v>
          </cell>
          <cell r="M15">
            <v>38657</v>
          </cell>
          <cell r="N15">
            <v>38687</v>
          </cell>
          <cell r="O15">
            <v>38718</v>
          </cell>
          <cell r="P15">
            <v>38749</v>
          </cell>
          <cell r="Q15">
            <v>38777</v>
          </cell>
          <cell r="R15">
            <v>38808</v>
          </cell>
          <cell r="S15">
            <v>38838</v>
          </cell>
          <cell r="T15">
            <v>38869</v>
          </cell>
          <cell r="U15">
            <v>38899</v>
          </cell>
          <cell r="V15">
            <v>38930</v>
          </cell>
          <cell r="W15">
            <v>38961</v>
          </cell>
          <cell r="X15">
            <v>38991</v>
          </cell>
          <cell r="Y15">
            <v>39022</v>
          </cell>
          <cell r="Z15">
            <v>39052</v>
          </cell>
        </row>
        <row r="16">
          <cell r="C16">
            <v>400</v>
          </cell>
          <cell r="D16">
            <v>384</v>
          </cell>
          <cell r="E16">
            <v>432</v>
          </cell>
          <cell r="F16">
            <v>416</v>
          </cell>
          <cell r="G16">
            <v>400</v>
          </cell>
          <cell r="H16">
            <v>416</v>
          </cell>
          <cell r="I16">
            <v>400</v>
          </cell>
          <cell r="J16">
            <v>432</v>
          </cell>
          <cell r="K16">
            <v>400</v>
          </cell>
          <cell r="L16">
            <v>416</v>
          </cell>
          <cell r="M16">
            <v>400</v>
          </cell>
          <cell r="N16">
            <v>416</v>
          </cell>
          <cell r="O16">
            <v>400</v>
          </cell>
          <cell r="P16">
            <v>384</v>
          </cell>
          <cell r="Q16">
            <v>432</v>
          </cell>
          <cell r="R16">
            <v>400</v>
          </cell>
          <cell r="S16">
            <v>416</v>
          </cell>
          <cell r="T16">
            <v>416</v>
          </cell>
          <cell r="U16">
            <v>400</v>
          </cell>
          <cell r="V16">
            <v>432</v>
          </cell>
          <cell r="W16">
            <v>400</v>
          </cell>
          <cell r="X16">
            <v>416</v>
          </cell>
          <cell r="Y16">
            <v>400</v>
          </cell>
          <cell r="Z16">
            <v>400</v>
          </cell>
        </row>
        <row r="17">
          <cell r="C17">
            <v>344</v>
          </cell>
          <cell r="D17">
            <v>288</v>
          </cell>
          <cell r="E17">
            <v>312</v>
          </cell>
          <cell r="F17">
            <v>304</v>
          </cell>
          <cell r="G17">
            <v>344</v>
          </cell>
          <cell r="H17">
            <v>304</v>
          </cell>
          <cell r="I17">
            <v>344</v>
          </cell>
          <cell r="J17">
            <v>312</v>
          </cell>
          <cell r="K17">
            <v>320</v>
          </cell>
          <cell r="L17">
            <v>328</v>
          </cell>
          <cell r="M17">
            <v>320</v>
          </cell>
          <cell r="N17">
            <v>328</v>
          </cell>
          <cell r="O17">
            <v>344</v>
          </cell>
          <cell r="P17">
            <v>288</v>
          </cell>
          <cell r="Q17">
            <v>312</v>
          </cell>
          <cell r="R17">
            <v>320</v>
          </cell>
          <cell r="S17">
            <v>328</v>
          </cell>
          <cell r="T17">
            <v>304</v>
          </cell>
          <cell r="U17">
            <v>344</v>
          </cell>
          <cell r="V17">
            <v>312</v>
          </cell>
          <cell r="W17">
            <v>320</v>
          </cell>
          <cell r="X17">
            <v>328</v>
          </cell>
          <cell r="Y17">
            <v>320</v>
          </cell>
          <cell r="Z17">
            <v>344</v>
          </cell>
        </row>
        <row r="18">
          <cell r="C18">
            <v>744</v>
          </cell>
          <cell r="D18">
            <v>672</v>
          </cell>
          <cell r="E18">
            <v>744</v>
          </cell>
          <cell r="F18">
            <v>720</v>
          </cell>
          <cell r="G18">
            <v>744</v>
          </cell>
          <cell r="H18">
            <v>720</v>
          </cell>
          <cell r="I18">
            <v>744</v>
          </cell>
          <cell r="J18">
            <v>744</v>
          </cell>
          <cell r="K18">
            <v>720</v>
          </cell>
          <cell r="L18">
            <v>744</v>
          </cell>
          <cell r="M18">
            <v>720</v>
          </cell>
          <cell r="N18">
            <v>744</v>
          </cell>
          <cell r="O18">
            <v>744</v>
          </cell>
          <cell r="P18">
            <v>672</v>
          </cell>
          <cell r="Q18">
            <v>744</v>
          </cell>
          <cell r="R18">
            <v>720</v>
          </cell>
          <cell r="S18">
            <v>744</v>
          </cell>
          <cell r="T18">
            <v>720</v>
          </cell>
          <cell r="U18">
            <v>744</v>
          </cell>
          <cell r="V18">
            <v>744</v>
          </cell>
          <cell r="W18">
            <v>720</v>
          </cell>
          <cell r="X18">
            <v>744</v>
          </cell>
          <cell r="Y18">
            <v>720</v>
          </cell>
          <cell r="Z18">
            <v>744</v>
          </cell>
        </row>
        <row r="19">
          <cell r="C19">
            <v>344</v>
          </cell>
          <cell r="D19">
            <v>288</v>
          </cell>
          <cell r="E19">
            <v>312</v>
          </cell>
          <cell r="F19">
            <v>303</v>
          </cell>
          <cell r="G19">
            <v>344</v>
          </cell>
          <cell r="H19">
            <v>304</v>
          </cell>
          <cell r="I19">
            <v>344</v>
          </cell>
          <cell r="J19">
            <v>312</v>
          </cell>
          <cell r="K19">
            <v>320</v>
          </cell>
          <cell r="L19">
            <v>329</v>
          </cell>
          <cell r="M19">
            <v>320</v>
          </cell>
          <cell r="N19">
            <v>328</v>
          </cell>
          <cell r="O19">
            <v>344</v>
          </cell>
          <cell r="P19">
            <v>288</v>
          </cell>
          <cell r="Q19">
            <v>312</v>
          </cell>
          <cell r="R19">
            <v>319</v>
          </cell>
          <cell r="S19">
            <v>328</v>
          </cell>
          <cell r="T19">
            <v>304</v>
          </cell>
          <cell r="U19">
            <v>344</v>
          </cell>
          <cell r="V19">
            <v>312</v>
          </cell>
          <cell r="W19">
            <v>320</v>
          </cell>
          <cell r="X19">
            <v>329</v>
          </cell>
          <cell r="Y19">
            <v>320</v>
          </cell>
          <cell r="Z19">
            <v>344</v>
          </cell>
        </row>
        <row r="20">
          <cell r="C20">
            <v>744</v>
          </cell>
          <cell r="D20">
            <v>672</v>
          </cell>
          <cell r="E20">
            <v>744</v>
          </cell>
          <cell r="F20">
            <v>719</v>
          </cell>
          <cell r="G20">
            <v>744</v>
          </cell>
          <cell r="H20">
            <v>720</v>
          </cell>
          <cell r="I20">
            <v>744</v>
          </cell>
          <cell r="J20">
            <v>744</v>
          </cell>
          <cell r="K20">
            <v>720</v>
          </cell>
          <cell r="L20">
            <v>745</v>
          </cell>
          <cell r="M20">
            <v>720</v>
          </cell>
          <cell r="N20">
            <v>744</v>
          </cell>
          <cell r="O20">
            <v>744</v>
          </cell>
          <cell r="P20">
            <v>672</v>
          </cell>
          <cell r="Q20">
            <v>744</v>
          </cell>
          <cell r="R20">
            <v>719</v>
          </cell>
          <cell r="S20">
            <v>744</v>
          </cell>
          <cell r="T20">
            <v>720</v>
          </cell>
          <cell r="U20">
            <v>744</v>
          </cell>
          <cell r="V20">
            <v>744</v>
          </cell>
          <cell r="W20">
            <v>720</v>
          </cell>
          <cell r="X20">
            <v>745</v>
          </cell>
          <cell r="Y20">
            <v>720</v>
          </cell>
          <cell r="Z20">
            <v>744</v>
          </cell>
        </row>
      </sheetData>
      <sheetData sheetId="26" refreshError="1"/>
      <sheetData sheetId="27" refreshError="1"/>
      <sheetData sheetId="28" refreshError="1"/>
      <sheetData sheetId="2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 val="2021"/>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TE"/>
      <sheetName val="OM"/>
      <sheetName val="Adj2"/>
      <sheetName val="Adj1"/>
      <sheetName val="OM Cashflow"/>
    </sheetNames>
    <sheetDataSet>
      <sheetData sheetId="0" refreshError="1"/>
      <sheetData sheetId="1" refreshError="1">
        <row r="1">
          <cell r="A1" t="str">
            <v>View</v>
          </cell>
        </row>
        <row r="2">
          <cell r="A2" t="str">
            <v>PLAN 2005</v>
          </cell>
        </row>
        <row r="3">
          <cell r="A3" t="str">
            <v>ACT 2005</v>
          </cell>
        </row>
        <row r="4">
          <cell r="A4" t="str">
            <v>PLAN 2006</v>
          </cell>
        </row>
        <row r="5">
          <cell r="A5" t="str">
            <v>PLAN 2007</v>
          </cell>
        </row>
        <row r="6">
          <cell r="A6" t="str">
            <v>PLAN 2005</v>
          </cell>
        </row>
        <row r="7">
          <cell r="A7" t="str">
            <v>ACT 2005</v>
          </cell>
        </row>
        <row r="8">
          <cell r="A8" t="str">
            <v>PLAN 2006</v>
          </cell>
        </row>
        <row r="9">
          <cell r="A9" t="str">
            <v>PLAN 2007</v>
          </cell>
        </row>
        <row r="10">
          <cell r="A10" t="str">
            <v>PLAN 2005</v>
          </cell>
        </row>
        <row r="11">
          <cell r="A11" t="str">
            <v>ACT 2005</v>
          </cell>
        </row>
        <row r="12">
          <cell r="A12" t="str">
            <v>PLAN 2006</v>
          </cell>
        </row>
        <row r="13">
          <cell r="A13" t="str">
            <v>PLAN 2007</v>
          </cell>
        </row>
        <row r="14">
          <cell r="A14" t="str">
            <v>PLAN 2005</v>
          </cell>
        </row>
        <row r="15">
          <cell r="A15" t="str">
            <v>ACT 2005</v>
          </cell>
        </row>
        <row r="16">
          <cell r="A16" t="str">
            <v>PLAN 2006</v>
          </cell>
        </row>
        <row r="17">
          <cell r="A17" t="str">
            <v>PLAN 2007</v>
          </cell>
        </row>
        <row r="18">
          <cell r="A18" t="str">
            <v>PLAN 2005</v>
          </cell>
        </row>
        <row r="19">
          <cell r="A19" t="str">
            <v>PLAN 2005</v>
          </cell>
        </row>
        <row r="20">
          <cell r="A20" t="str">
            <v>ACT 2005</v>
          </cell>
        </row>
        <row r="21">
          <cell r="A21" t="str">
            <v>PLAN 2006</v>
          </cell>
        </row>
        <row r="22">
          <cell r="A22" t="str">
            <v>PLAN 2006</v>
          </cell>
        </row>
        <row r="23">
          <cell r="A23" t="str">
            <v>PLAN 2007</v>
          </cell>
        </row>
        <row r="24">
          <cell r="A24" t="str">
            <v>PLAN 2007</v>
          </cell>
        </row>
        <row r="25">
          <cell r="A25" t="str">
            <v>PLAN 2005</v>
          </cell>
        </row>
        <row r="26">
          <cell r="A26" t="str">
            <v>ACT 2005</v>
          </cell>
        </row>
        <row r="27">
          <cell r="A27" t="str">
            <v>PLAN 2006</v>
          </cell>
        </row>
        <row r="28">
          <cell r="A28" t="str">
            <v>PLAN 2007</v>
          </cell>
        </row>
        <row r="29">
          <cell r="A29" t="str">
            <v>PLAN 2005</v>
          </cell>
        </row>
        <row r="30">
          <cell r="A30" t="str">
            <v>PLAN 2005</v>
          </cell>
        </row>
        <row r="31">
          <cell r="A31" t="str">
            <v>PLAN 2005</v>
          </cell>
        </row>
        <row r="32">
          <cell r="A32" t="str">
            <v>PLAN 2005</v>
          </cell>
        </row>
        <row r="33">
          <cell r="A33" t="str">
            <v>PLAN 2005</v>
          </cell>
        </row>
        <row r="34">
          <cell r="A34" t="str">
            <v>PLAN 2005</v>
          </cell>
        </row>
        <row r="35">
          <cell r="A35" t="str">
            <v>ACT 2005</v>
          </cell>
        </row>
        <row r="36">
          <cell r="A36" t="str">
            <v>ACT 2005</v>
          </cell>
        </row>
        <row r="37">
          <cell r="A37" t="str">
            <v>ACT 2005</v>
          </cell>
        </row>
        <row r="38">
          <cell r="A38" t="str">
            <v>ACT 2005</v>
          </cell>
        </row>
        <row r="39">
          <cell r="A39" t="str">
            <v>PLAN 2006</v>
          </cell>
        </row>
        <row r="40">
          <cell r="A40" t="str">
            <v>PLAN 2006</v>
          </cell>
        </row>
        <row r="41">
          <cell r="A41" t="str">
            <v>PLAN 2006</v>
          </cell>
        </row>
        <row r="42">
          <cell r="A42" t="str">
            <v>PLAN 2006</v>
          </cell>
        </row>
        <row r="43">
          <cell r="A43" t="str">
            <v>PLAN 2006</v>
          </cell>
        </row>
        <row r="44">
          <cell r="A44" t="str">
            <v>PLAN 2006</v>
          </cell>
        </row>
        <row r="45">
          <cell r="A45" t="str">
            <v>PLAN 2007</v>
          </cell>
        </row>
        <row r="46">
          <cell r="A46" t="str">
            <v>PLAN 2007</v>
          </cell>
        </row>
        <row r="47">
          <cell r="A47" t="str">
            <v>PLAN 2007</v>
          </cell>
        </row>
        <row r="48">
          <cell r="A48" t="str">
            <v>PLAN 2007</v>
          </cell>
        </row>
        <row r="49">
          <cell r="A49" t="str">
            <v>PLAN 2007</v>
          </cell>
        </row>
        <row r="50">
          <cell r="A50" t="str">
            <v>PLAN 2007</v>
          </cell>
        </row>
        <row r="51">
          <cell r="A51" t="str">
            <v>PLAN 2005</v>
          </cell>
        </row>
        <row r="52">
          <cell r="A52" t="str">
            <v>PLAN 2005</v>
          </cell>
        </row>
        <row r="53">
          <cell r="A53" t="str">
            <v>ACT 2005</v>
          </cell>
        </row>
        <row r="54">
          <cell r="A54" t="str">
            <v>ACT 2005</v>
          </cell>
        </row>
        <row r="55">
          <cell r="A55" t="str">
            <v>PLAN 2006</v>
          </cell>
        </row>
        <row r="56">
          <cell r="A56" t="str">
            <v>PLAN 2006</v>
          </cell>
        </row>
        <row r="57">
          <cell r="A57" t="str">
            <v>PLAN 2007</v>
          </cell>
        </row>
        <row r="58">
          <cell r="A58" t="str">
            <v>PLAN 2007</v>
          </cell>
        </row>
        <row r="59">
          <cell r="A59" t="str">
            <v>PLAN 2005</v>
          </cell>
        </row>
        <row r="60">
          <cell r="A60" t="str">
            <v>PLAN 2005</v>
          </cell>
        </row>
        <row r="61">
          <cell r="A61" t="str">
            <v>PLAN 2005</v>
          </cell>
        </row>
        <row r="62">
          <cell r="A62" t="str">
            <v>PLAN 2005</v>
          </cell>
        </row>
        <row r="63">
          <cell r="A63" t="str">
            <v>PLAN 2005</v>
          </cell>
        </row>
        <row r="64">
          <cell r="A64" t="str">
            <v>PLAN 2005</v>
          </cell>
        </row>
        <row r="65">
          <cell r="A65" t="str">
            <v>PLAN 2005</v>
          </cell>
        </row>
        <row r="66">
          <cell r="A66" t="str">
            <v>PLAN 2005</v>
          </cell>
        </row>
        <row r="67">
          <cell r="A67" t="str">
            <v>PLAN 2005</v>
          </cell>
        </row>
        <row r="68">
          <cell r="A68" t="str">
            <v>PLAN 2005</v>
          </cell>
        </row>
        <row r="69">
          <cell r="A69" t="str">
            <v>PLAN 2005</v>
          </cell>
        </row>
        <row r="70">
          <cell r="A70" t="str">
            <v>PLAN 2005</v>
          </cell>
        </row>
        <row r="71">
          <cell r="A71" t="str">
            <v>PLAN 2005</v>
          </cell>
        </row>
        <row r="72">
          <cell r="A72" t="str">
            <v>PLAN 2005</v>
          </cell>
        </row>
        <row r="73">
          <cell r="A73" t="str">
            <v>PLAN 2005</v>
          </cell>
        </row>
        <row r="74">
          <cell r="A74" t="str">
            <v>PLAN 2005</v>
          </cell>
        </row>
        <row r="75">
          <cell r="A75" t="str">
            <v>PLAN 2005</v>
          </cell>
        </row>
        <row r="76">
          <cell r="A76" t="str">
            <v>PLAN 2005</v>
          </cell>
        </row>
        <row r="77">
          <cell r="A77" t="str">
            <v>PLAN 2005</v>
          </cell>
        </row>
        <row r="78">
          <cell r="A78" t="str">
            <v>ACT 2005</v>
          </cell>
        </row>
        <row r="79">
          <cell r="A79" t="str">
            <v>ACT 2005</v>
          </cell>
        </row>
        <row r="80">
          <cell r="A80" t="str">
            <v>ACT 2005</v>
          </cell>
        </row>
        <row r="81">
          <cell r="A81" t="str">
            <v>ACT 2005</v>
          </cell>
        </row>
        <row r="82">
          <cell r="A82" t="str">
            <v>ACT 2005</v>
          </cell>
        </row>
        <row r="83">
          <cell r="A83" t="str">
            <v>ACT 2005</v>
          </cell>
        </row>
        <row r="84">
          <cell r="A84" t="str">
            <v>ACT 2005</v>
          </cell>
        </row>
        <row r="85">
          <cell r="A85" t="str">
            <v>ACT 2005</v>
          </cell>
        </row>
        <row r="86">
          <cell r="A86" t="str">
            <v>ACT 2005</v>
          </cell>
        </row>
        <row r="87">
          <cell r="A87" t="str">
            <v>ACT 2005</v>
          </cell>
        </row>
        <row r="88">
          <cell r="A88" t="str">
            <v>ACT 2005</v>
          </cell>
        </row>
        <row r="89">
          <cell r="A89" t="str">
            <v>ACT 2005</v>
          </cell>
        </row>
        <row r="90">
          <cell r="A90" t="str">
            <v>ACT 2005</v>
          </cell>
        </row>
        <row r="91">
          <cell r="A91" t="str">
            <v>ACT 2005</v>
          </cell>
        </row>
        <row r="92">
          <cell r="A92" t="str">
            <v>ACT 2005</v>
          </cell>
        </row>
        <row r="93">
          <cell r="A93" t="str">
            <v>ACT 2005</v>
          </cell>
        </row>
        <row r="94">
          <cell r="A94" t="str">
            <v>PLAN 2006</v>
          </cell>
        </row>
        <row r="95">
          <cell r="A95" t="str">
            <v>PLAN 2006</v>
          </cell>
        </row>
        <row r="96">
          <cell r="A96" t="str">
            <v>PLAN 2006</v>
          </cell>
        </row>
        <row r="97">
          <cell r="A97" t="str">
            <v>PLAN 2006</v>
          </cell>
        </row>
        <row r="98">
          <cell r="A98" t="str">
            <v>PLAN 2006</v>
          </cell>
        </row>
        <row r="99">
          <cell r="A99" t="str">
            <v>PLAN 2006</v>
          </cell>
        </row>
        <row r="100">
          <cell r="A100" t="str">
            <v>PLAN 2006</v>
          </cell>
        </row>
        <row r="101">
          <cell r="A101" t="str">
            <v>PLAN 2006</v>
          </cell>
        </row>
        <row r="102">
          <cell r="A102" t="str">
            <v>PLAN 2006</v>
          </cell>
        </row>
        <row r="103">
          <cell r="A103" t="str">
            <v>PLAN 2006</v>
          </cell>
        </row>
        <row r="104">
          <cell r="A104" t="str">
            <v>PLAN 2006</v>
          </cell>
        </row>
        <row r="105">
          <cell r="A105" t="str">
            <v>PLAN 2006</v>
          </cell>
        </row>
        <row r="106">
          <cell r="A106" t="str">
            <v>PLAN 2006</v>
          </cell>
        </row>
        <row r="107">
          <cell r="A107" t="str">
            <v>PLAN 2006</v>
          </cell>
        </row>
        <row r="108">
          <cell r="A108" t="str">
            <v>PLAN 2006</v>
          </cell>
        </row>
        <row r="109">
          <cell r="A109" t="str">
            <v>PLAN 2006</v>
          </cell>
        </row>
        <row r="110">
          <cell r="A110" t="str">
            <v>PLAN 2006</v>
          </cell>
        </row>
        <row r="111">
          <cell r="A111" t="str">
            <v>PLAN 2006</v>
          </cell>
        </row>
        <row r="112">
          <cell r="A112" t="str">
            <v>PLAN 2006</v>
          </cell>
        </row>
        <row r="113">
          <cell r="A113" t="str">
            <v>PLAN 2007</v>
          </cell>
        </row>
        <row r="114">
          <cell r="A114" t="str">
            <v>PLAN 2007</v>
          </cell>
        </row>
        <row r="115">
          <cell r="A115" t="str">
            <v>PLAN 2007</v>
          </cell>
        </row>
        <row r="116">
          <cell r="A116" t="str">
            <v>PLAN 2007</v>
          </cell>
        </row>
        <row r="117">
          <cell r="A117" t="str">
            <v>PLAN 2007</v>
          </cell>
        </row>
        <row r="118">
          <cell r="A118" t="str">
            <v>PLAN 2007</v>
          </cell>
        </row>
        <row r="119">
          <cell r="A119" t="str">
            <v>PLAN 2007</v>
          </cell>
        </row>
        <row r="120">
          <cell r="A120" t="str">
            <v>PLAN 2007</v>
          </cell>
        </row>
        <row r="121">
          <cell r="A121" t="str">
            <v>PLAN 2007</v>
          </cell>
        </row>
        <row r="122">
          <cell r="A122" t="str">
            <v>PLAN 2007</v>
          </cell>
        </row>
        <row r="123">
          <cell r="A123" t="str">
            <v>PLAN 2007</v>
          </cell>
        </row>
        <row r="124">
          <cell r="A124" t="str">
            <v>PLAN 2007</v>
          </cell>
        </row>
        <row r="125">
          <cell r="A125" t="str">
            <v>PLAN 2007</v>
          </cell>
        </row>
        <row r="126">
          <cell r="A126" t="str">
            <v>PLAN 2007</v>
          </cell>
        </row>
        <row r="127">
          <cell r="A127" t="str">
            <v>PLAN 2007</v>
          </cell>
        </row>
        <row r="128">
          <cell r="A128" t="str">
            <v>PLAN 2007</v>
          </cell>
        </row>
        <row r="129">
          <cell r="A129" t="str">
            <v>PLAN 2007</v>
          </cell>
        </row>
        <row r="130">
          <cell r="A130" t="str">
            <v>PLAN 2007</v>
          </cell>
        </row>
        <row r="131">
          <cell r="A131" t="str">
            <v>PLAN 2007</v>
          </cell>
        </row>
        <row r="132">
          <cell r="A132" t="str">
            <v>PLAN 2005</v>
          </cell>
        </row>
        <row r="133">
          <cell r="A133" t="str">
            <v>PLAN 2005</v>
          </cell>
        </row>
        <row r="134">
          <cell r="A134" t="str">
            <v>PLAN 2005</v>
          </cell>
        </row>
        <row r="135">
          <cell r="A135" t="str">
            <v>PLAN 2005</v>
          </cell>
        </row>
        <row r="136">
          <cell r="A136" t="str">
            <v>PLAN 2005</v>
          </cell>
        </row>
        <row r="137">
          <cell r="A137" t="str">
            <v>PLAN 2005</v>
          </cell>
        </row>
        <row r="138">
          <cell r="A138" t="str">
            <v>PLAN 2005</v>
          </cell>
        </row>
        <row r="139">
          <cell r="A139" t="str">
            <v>PLAN 2005</v>
          </cell>
        </row>
        <row r="140">
          <cell r="A140" t="str">
            <v>PLAN 2005</v>
          </cell>
        </row>
        <row r="141">
          <cell r="A141" t="str">
            <v>PLAN 2005</v>
          </cell>
        </row>
        <row r="142">
          <cell r="A142" t="str">
            <v>PLAN 2005</v>
          </cell>
        </row>
        <row r="143">
          <cell r="A143" t="str">
            <v>PLAN 2005</v>
          </cell>
        </row>
        <row r="144">
          <cell r="A144" t="str">
            <v>PLAN 2005</v>
          </cell>
        </row>
        <row r="145">
          <cell r="A145" t="str">
            <v>PLAN 2005</v>
          </cell>
        </row>
        <row r="146">
          <cell r="A146" t="str">
            <v>PLAN 2005</v>
          </cell>
        </row>
        <row r="147">
          <cell r="A147" t="str">
            <v>PLAN 2005</v>
          </cell>
        </row>
        <row r="148">
          <cell r="A148" t="str">
            <v>PLAN 2005</v>
          </cell>
        </row>
        <row r="149">
          <cell r="A149" t="str">
            <v>PLAN 2005</v>
          </cell>
        </row>
        <row r="150">
          <cell r="A150" t="str">
            <v>PLAN 2005</v>
          </cell>
        </row>
        <row r="151">
          <cell r="A151" t="str">
            <v>PLAN 2005</v>
          </cell>
        </row>
        <row r="152">
          <cell r="A152" t="str">
            <v>PLAN 2005</v>
          </cell>
        </row>
        <row r="153">
          <cell r="A153" t="str">
            <v>PLAN 2005</v>
          </cell>
        </row>
        <row r="154">
          <cell r="A154" t="str">
            <v>PLAN 2005</v>
          </cell>
        </row>
        <row r="155">
          <cell r="A155" t="str">
            <v>PLAN 2005</v>
          </cell>
        </row>
        <row r="156">
          <cell r="A156" t="str">
            <v>PLAN 2005</v>
          </cell>
        </row>
        <row r="157">
          <cell r="A157" t="str">
            <v>PLAN 2005</v>
          </cell>
        </row>
        <row r="158">
          <cell r="A158" t="str">
            <v>PLAN 2005</v>
          </cell>
        </row>
        <row r="159">
          <cell r="A159" t="str">
            <v>PLAN 2005</v>
          </cell>
        </row>
        <row r="160">
          <cell r="A160" t="str">
            <v>PLAN 2005</v>
          </cell>
        </row>
        <row r="161">
          <cell r="A161" t="str">
            <v>PLAN 2005</v>
          </cell>
        </row>
        <row r="162">
          <cell r="A162" t="str">
            <v>PLAN 2005</v>
          </cell>
        </row>
        <row r="163">
          <cell r="A163" t="str">
            <v>ACT 2005</v>
          </cell>
        </row>
        <row r="164">
          <cell r="A164" t="str">
            <v>ACT 2005</v>
          </cell>
        </row>
        <row r="165">
          <cell r="A165" t="str">
            <v>ACT 2005</v>
          </cell>
        </row>
        <row r="166">
          <cell r="A166" t="str">
            <v>ACT 2005</v>
          </cell>
        </row>
        <row r="167">
          <cell r="A167" t="str">
            <v>ACT 2005</v>
          </cell>
        </row>
        <row r="168">
          <cell r="A168" t="str">
            <v>ACT 2005</v>
          </cell>
        </row>
        <row r="169">
          <cell r="A169" t="str">
            <v>ACT 2005</v>
          </cell>
        </row>
        <row r="170">
          <cell r="A170" t="str">
            <v>ACT 2005</v>
          </cell>
        </row>
        <row r="171">
          <cell r="A171" t="str">
            <v>ACT 2005</v>
          </cell>
        </row>
        <row r="172">
          <cell r="A172" t="str">
            <v>ACT 2005</v>
          </cell>
        </row>
        <row r="173">
          <cell r="A173" t="str">
            <v>ACT 2005</v>
          </cell>
        </row>
        <row r="174">
          <cell r="A174" t="str">
            <v>ACT 2005</v>
          </cell>
        </row>
        <row r="175">
          <cell r="A175" t="str">
            <v>ACT 2005</v>
          </cell>
        </row>
        <row r="176">
          <cell r="A176" t="str">
            <v>ACT 2005</v>
          </cell>
        </row>
        <row r="177">
          <cell r="A177" t="str">
            <v>ACT 2005</v>
          </cell>
        </row>
        <row r="178">
          <cell r="A178" t="str">
            <v>ACT 2005</v>
          </cell>
        </row>
        <row r="179">
          <cell r="A179" t="str">
            <v>ACT 2005</v>
          </cell>
        </row>
        <row r="180">
          <cell r="A180" t="str">
            <v>ACT 2005</v>
          </cell>
        </row>
        <row r="181">
          <cell r="A181" t="str">
            <v>ACT 2005</v>
          </cell>
        </row>
        <row r="182">
          <cell r="A182" t="str">
            <v>ACT 2005</v>
          </cell>
        </row>
        <row r="183">
          <cell r="A183" t="str">
            <v>ACT 2005</v>
          </cell>
        </row>
        <row r="184">
          <cell r="A184" t="str">
            <v>ACT 2005</v>
          </cell>
        </row>
        <row r="185">
          <cell r="A185" t="str">
            <v>ACT 2005</v>
          </cell>
        </row>
        <row r="186">
          <cell r="A186" t="str">
            <v>ACT 2005</v>
          </cell>
        </row>
        <row r="187">
          <cell r="A187" t="str">
            <v>ACT 2005</v>
          </cell>
        </row>
        <row r="188">
          <cell r="A188" t="str">
            <v>ACT 2005</v>
          </cell>
        </row>
        <row r="189">
          <cell r="A189" t="str">
            <v>ACT 2005</v>
          </cell>
        </row>
        <row r="190">
          <cell r="A190" t="str">
            <v>ACT 2005</v>
          </cell>
        </row>
        <row r="191">
          <cell r="A191" t="str">
            <v>ACT 2005</v>
          </cell>
        </row>
        <row r="192">
          <cell r="A192" t="str">
            <v>ACT 2005</v>
          </cell>
        </row>
        <row r="193">
          <cell r="A193" t="str">
            <v>ACT 2005</v>
          </cell>
        </row>
        <row r="194">
          <cell r="A194" t="str">
            <v>PLAN 2006</v>
          </cell>
        </row>
        <row r="195">
          <cell r="A195" t="str">
            <v>PLAN 2006</v>
          </cell>
        </row>
        <row r="196">
          <cell r="A196" t="str">
            <v>PLAN 2006</v>
          </cell>
        </row>
        <row r="197">
          <cell r="A197" t="str">
            <v>PLAN 2006</v>
          </cell>
        </row>
        <row r="198">
          <cell r="A198" t="str">
            <v>PLAN 2006</v>
          </cell>
        </row>
        <row r="199">
          <cell r="A199" t="str">
            <v>PLAN 2006</v>
          </cell>
        </row>
        <row r="200">
          <cell r="A200" t="str">
            <v>PLAN 2006</v>
          </cell>
        </row>
        <row r="201">
          <cell r="A201" t="str">
            <v>PLAN 2006</v>
          </cell>
        </row>
        <row r="202">
          <cell r="A202" t="str">
            <v>PLAN 2006</v>
          </cell>
        </row>
        <row r="203">
          <cell r="A203" t="str">
            <v>PLAN 2006</v>
          </cell>
        </row>
        <row r="204">
          <cell r="A204" t="str">
            <v>PLAN 2006</v>
          </cell>
        </row>
        <row r="205">
          <cell r="A205" t="str">
            <v>PLAN 2006</v>
          </cell>
        </row>
        <row r="206">
          <cell r="A206" t="str">
            <v>PLAN 2006</v>
          </cell>
        </row>
        <row r="207">
          <cell r="A207" t="str">
            <v>PLAN 2006</v>
          </cell>
        </row>
        <row r="208">
          <cell r="A208" t="str">
            <v>PLAN 2006</v>
          </cell>
        </row>
        <row r="209">
          <cell r="A209" t="str">
            <v>PLAN 2006</v>
          </cell>
        </row>
        <row r="210">
          <cell r="A210" t="str">
            <v>PLAN 2006</v>
          </cell>
        </row>
        <row r="211">
          <cell r="A211" t="str">
            <v>PLAN 2006</v>
          </cell>
        </row>
        <row r="212">
          <cell r="A212" t="str">
            <v>PLAN 2006</v>
          </cell>
        </row>
        <row r="213">
          <cell r="A213" t="str">
            <v>PLAN 2006</v>
          </cell>
        </row>
        <row r="214">
          <cell r="A214" t="str">
            <v>PLAN 2006</v>
          </cell>
        </row>
        <row r="215">
          <cell r="A215" t="str">
            <v>PLAN 2006</v>
          </cell>
        </row>
        <row r="216">
          <cell r="A216" t="str">
            <v>PLAN 2006</v>
          </cell>
        </row>
        <row r="217">
          <cell r="A217" t="str">
            <v>PLAN 2006</v>
          </cell>
        </row>
        <row r="218">
          <cell r="A218" t="str">
            <v>PLAN 2006</v>
          </cell>
        </row>
        <row r="219">
          <cell r="A219" t="str">
            <v>PLAN 2006</v>
          </cell>
        </row>
        <row r="220">
          <cell r="A220" t="str">
            <v>PLAN 2006</v>
          </cell>
        </row>
        <row r="221">
          <cell r="A221" t="str">
            <v>PLAN 2006</v>
          </cell>
        </row>
        <row r="222">
          <cell r="A222" t="str">
            <v>PLAN 2006</v>
          </cell>
        </row>
        <row r="223">
          <cell r="A223" t="str">
            <v>PLAN 2006</v>
          </cell>
        </row>
        <row r="224">
          <cell r="A224" t="str">
            <v>PLAN 2006</v>
          </cell>
        </row>
        <row r="225">
          <cell r="A225" t="str">
            <v>PLAN 2007</v>
          </cell>
        </row>
        <row r="226">
          <cell r="A226" t="str">
            <v>PLAN 2007</v>
          </cell>
        </row>
        <row r="227">
          <cell r="A227" t="str">
            <v>PLAN 2007</v>
          </cell>
        </row>
        <row r="228">
          <cell r="A228" t="str">
            <v>PLAN 2007</v>
          </cell>
        </row>
        <row r="229">
          <cell r="A229" t="str">
            <v>PLAN 2007</v>
          </cell>
        </row>
        <row r="230">
          <cell r="A230" t="str">
            <v>PLAN 2007</v>
          </cell>
        </row>
        <row r="231">
          <cell r="A231" t="str">
            <v>PLAN 2007</v>
          </cell>
        </row>
        <row r="232">
          <cell r="A232" t="str">
            <v>PLAN 2007</v>
          </cell>
        </row>
        <row r="233">
          <cell r="A233" t="str">
            <v>PLAN 2007</v>
          </cell>
        </row>
        <row r="234">
          <cell r="A234" t="str">
            <v>PLAN 2007</v>
          </cell>
        </row>
        <row r="235">
          <cell r="A235" t="str">
            <v>PLAN 2007</v>
          </cell>
        </row>
        <row r="236">
          <cell r="A236" t="str">
            <v>PLAN 2007</v>
          </cell>
        </row>
        <row r="237">
          <cell r="A237" t="str">
            <v>PLAN 2007</v>
          </cell>
        </row>
        <row r="238">
          <cell r="A238" t="str">
            <v>PLAN 2007</v>
          </cell>
        </row>
        <row r="239">
          <cell r="A239" t="str">
            <v>PLAN 2007</v>
          </cell>
        </row>
        <row r="240">
          <cell r="A240" t="str">
            <v>PLAN 2007</v>
          </cell>
        </row>
        <row r="241">
          <cell r="A241" t="str">
            <v>PLAN 2007</v>
          </cell>
        </row>
        <row r="242">
          <cell r="A242" t="str">
            <v>PLAN 2007</v>
          </cell>
        </row>
        <row r="243">
          <cell r="A243" t="str">
            <v>PLAN 2007</v>
          </cell>
        </row>
        <row r="244">
          <cell r="A244" t="str">
            <v>PLAN 2007</v>
          </cell>
        </row>
        <row r="245">
          <cell r="A245" t="str">
            <v>PLAN 2007</v>
          </cell>
        </row>
        <row r="246">
          <cell r="A246" t="str">
            <v>PLAN 2007</v>
          </cell>
        </row>
        <row r="247">
          <cell r="A247" t="str">
            <v>PLAN 2007</v>
          </cell>
        </row>
        <row r="248">
          <cell r="A248" t="str">
            <v>PLAN 2007</v>
          </cell>
        </row>
        <row r="249">
          <cell r="A249" t="str">
            <v>PLAN 2007</v>
          </cell>
        </row>
        <row r="250">
          <cell r="A250" t="str">
            <v>PLAN 2007</v>
          </cell>
        </row>
        <row r="251">
          <cell r="A251" t="str">
            <v>PLAN 2007</v>
          </cell>
        </row>
        <row r="252">
          <cell r="A252" t="str">
            <v>PLAN 2007</v>
          </cell>
        </row>
        <row r="253">
          <cell r="A253" t="str">
            <v>PLAN 2007</v>
          </cell>
        </row>
        <row r="254">
          <cell r="A254" t="str">
            <v>PLAN 2007</v>
          </cell>
        </row>
        <row r="255">
          <cell r="A255" t="str">
            <v>PLAN 2007</v>
          </cell>
        </row>
        <row r="256">
          <cell r="A256" t="str">
            <v>PLAN 2005</v>
          </cell>
        </row>
        <row r="257">
          <cell r="A257" t="str">
            <v>PLAN 2005</v>
          </cell>
        </row>
        <row r="258">
          <cell r="A258" t="str">
            <v>PLAN 2005</v>
          </cell>
        </row>
        <row r="259">
          <cell r="A259" t="str">
            <v>PLAN 2005</v>
          </cell>
        </row>
        <row r="260">
          <cell r="A260" t="str">
            <v>PLAN 2005</v>
          </cell>
        </row>
        <row r="261">
          <cell r="A261" t="str">
            <v>PLAN 2005</v>
          </cell>
        </row>
        <row r="262">
          <cell r="A262" t="str">
            <v>ACT 2005</v>
          </cell>
        </row>
        <row r="263">
          <cell r="A263" t="str">
            <v>ACT 2005</v>
          </cell>
        </row>
        <row r="264">
          <cell r="A264" t="str">
            <v>ACT 2005</v>
          </cell>
        </row>
        <row r="265">
          <cell r="A265" t="str">
            <v>ACT 2005</v>
          </cell>
        </row>
        <row r="266">
          <cell r="A266" t="str">
            <v>ACT 2005</v>
          </cell>
        </row>
        <row r="267">
          <cell r="A267" t="str">
            <v>PLAN 2006</v>
          </cell>
        </row>
        <row r="268">
          <cell r="A268" t="str">
            <v>PLAN 2006</v>
          </cell>
        </row>
        <row r="269">
          <cell r="A269" t="str">
            <v>PLAN 2006</v>
          </cell>
        </row>
        <row r="270">
          <cell r="A270" t="str">
            <v>PLAN 2006</v>
          </cell>
        </row>
        <row r="271">
          <cell r="A271" t="str">
            <v>PLAN 2006</v>
          </cell>
        </row>
        <row r="272">
          <cell r="A272" t="str">
            <v>PLAN 2007</v>
          </cell>
        </row>
        <row r="273">
          <cell r="A273" t="str">
            <v>PLAN 2007</v>
          </cell>
        </row>
        <row r="274">
          <cell r="A274" t="str">
            <v>PLAN 2007</v>
          </cell>
        </row>
        <row r="275">
          <cell r="A275" t="str">
            <v>PLAN 2007</v>
          </cell>
        </row>
        <row r="276">
          <cell r="A276" t="str">
            <v>PLAN 2007</v>
          </cell>
        </row>
        <row r="277">
          <cell r="A277" t="str">
            <v>PLAN 2005</v>
          </cell>
        </row>
        <row r="278">
          <cell r="A278" t="str">
            <v>ACT 2005</v>
          </cell>
        </row>
        <row r="279">
          <cell r="A279" t="str">
            <v>PLAN 2006</v>
          </cell>
        </row>
        <row r="280">
          <cell r="A280" t="str">
            <v>PLAN 2007</v>
          </cell>
        </row>
        <row r="281">
          <cell r="A281" t="str">
            <v>PLAN 2005</v>
          </cell>
        </row>
        <row r="282">
          <cell r="A282" t="str">
            <v>PLAN 2005</v>
          </cell>
        </row>
        <row r="283">
          <cell r="A283" t="str">
            <v>PLAN 2005</v>
          </cell>
        </row>
        <row r="284">
          <cell r="A284" t="str">
            <v>PLAN 2005</v>
          </cell>
        </row>
        <row r="285">
          <cell r="A285" t="str">
            <v>PLAN 2005</v>
          </cell>
        </row>
        <row r="286">
          <cell r="A286" t="str">
            <v>ACT 2005</v>
          </cell>
        </row>
        <row r="287">
          <cell r="A287" t="str">
            <v>ACT 2005</v>
          </cell>
        </row>
        <row r="288">
          <cell r="A288" t="str">
            <v>ACT 2005</v>
          </cell>
        </row>
        <row r="289">
          <cell r="A289" t="str">
            <v>ACT 2005</v>
          </cell>
        </row>
        <row r="290">
          <cell r="A290" t="str">
            <v>ACT 2005</v>
          </cell>
        </row>
        <row r="291">
          <cell r="A291" t="str">
            <v>PLAN 2006</v>
          </cell>
        </row>
        <row r="292">
          <cell r="A292" t="str">
            <v>PLAN 2006</v>
          </cell>
        </row>
        <row r="293">
          <cell r="A293" t="str">
            <v>PLAN 2006</v>
          </cell>
        </row>
        <row r="294">
          <cell r="A294" t="str">
            <v>PLAN 2006</v>
          </cell>
        </row>
        <row r="295">
          <cell r="A295" t="str">
            <v>PLAN 2006</v>
          </cell>
        </row>
        <row r="296">
          <cell r="A296" t="str">
            <v>PLAN 2007</v>
          </cell>
        </row>
        <row r="297">
          <cell r="A297" t="str">
            <v>PLAN 2007</v>
          </cell>
        </row>
        <row r="298">
          <cell r="A298" t="str">
            <v>PLAN 2007</v>
          </cell>
        </row>
        <row r="299">
          <cell r="A299" t="str">
            <v>PLAN 2007</v>
          </cell>
        </row>
        <row r="300">
          <cell r="A300" t="str">
            <v>PLAN 2007</v>
          </cell>
        </row>
        <row r="301">
          <cell r="A301" t="str">
            <v>PLAN 2006</v>
          </cell>
        </row>
        <row r="302">
          <cell r="A302" t="str">
            <v>PLAN 2007</v>
          </cell>
        </row>
        <row r="303">
          <cell r="A303" t="str">
            <v>PLAN 2005</v>
          </cell>
        </row>
        <row r="304">
          <cell r="A304" t="str">
            <v>PLAN 2005</v>
          </cell>
        </row>
        <row r="305">
          <cell r="A305" t="str">
            <v>PLAN 2005</v>
          </cell>
        </row>
        <row r="306">
          <cell r="A306" t="str">
            <v>PLAN 2005</v>
          </cell>
        </row>
        <row r="307">
          <cell r="A307" t="str">
            <v>PLAN 2005</v>
          </cell>
        </row>
        <row r="308">
          <cell r="A308" t="str">
            <v>PLAN 2005</v>
          </cell>
        </row>
        <row r="309">
          <cell r="A309" t="str">
            <v>PLAN 2005</v>
          </cell>
        </row>
        <row r="310">
          <cell r="A310" t="str">
            <v>PLAN 2005</v>
          </cell>
        </row>
        <row r="311">
          <cell r="A311" t="str">
            <v>PLAN 2005</v>
          </cell>
        </row>
        <row r="312">
          <cell r="A312" t="str">
            <v>PLAN 2005</v>
          </cell>
        </row>
        <row r="313">
          <cell r="A313" t="str">
            <v>PLAN 2005</v>
          </cell>
        </row>
        <row r="314">
          <cell r="A314" t="str">
            <v>PLAN 2005</v>
          </cell>
        </row>
        <row r="315">
          <cell r="A315" t="str">
            <v>PLAN 2005</v>
          </cell>
        </row>
        <row r="316">
          <cell r="A316" t="str">
            <v>PLAN 2005</v>
          </cell>
        </row>
        <row r="317">
          <cell r="A317" t="str">
            <v>PLAN 2005</v>
          </cell>
        </row>
        <row r="318">
          <cell r="A318" t="str">
            <v>PLAN 2005</v>
          </cell>
        </row>
        <row r="319">
          <cell r="A319" t="str">
            <v>PLAN 2005</v>
          </cell>
        </row>
        <row r="320">
          <cell r="A320" t="str">
            <v>PLAN 2005</v>
          </cell>
        </row>
        <row r="321">
          <cell r="A321" t="str">
            <v>PLAN 2005</v>
          </cell>
        </row>
        <row r="322">
          <cell r="A322" t="str">
            <v>PLAN 2005</v>
          </cell>
        </row>
        <row r="323">
          <cell r="A323" t="str">
            <v>PLAN 2005</v>
          </cell>
        </row>
        <row r="324">
          <cell r="A324" t="str">
            <v>PLAN 2005</v>
          </cell>
        </row>
        <row r="325">
          <cell r="A325" t="str">
            <v>PLAN 2005</v>
          </cell>
        </row>
        <row r="326">
          <cell r="A326" t="str">
            <v>PLAN 2005</v>
          </cell>
        </row>
        <row r="327">
          <cell r="A327" t="str">
            <v>PLAN 2005</v>
          </cell>
        </row>
        <row r="328">
          <cell r="A328" t="str">
            <v>PLAN 2005</v>
          </cell>
        </row>
        <row r="329">
          <cell r="A329" t="str">
            <v>PLAN 2005</v>
          </cell>
        </row>
        <row r="330">
          <cell r="A330" t="str">
            <v>PLAN 2005</v>
          </cell>
        </row>
        <row r="331">
          <cell r="A331" t="str">
            <v>PLAN 2005</v>
          </cell>
        </row>
        <row r="332">
          <cell r="A332" t="str">
            <v>PLAN 2005</v>
          </cell>
        </row>
        <row r="333">
          <cell r="A333" t="str">
            <v>PLAN 2005</v>
          </cell>
        </row>
        <row r="334">
          <cell r="A334" t="str">
            <v>PLAN 2005</v>
          </cell>
        </row>
        <row r="335">
          <cell r="A335" t="str">
            <v>PLAN 2005</v>
          </cell>
        </row>
        <row r="336">
          <cell r="A336" t="str">
            <v>PLAN 2005</v>
          </cell>
        </row>
        <row r="337">
          <cell r="A337" t="str">
            <v>PLAN 2005</v>
          </cell>
        </row>
        <row r="338">
          <cell r="A338" t="str">
            <v>ACT 2005</v>
          </cell>
        </row>
        <row r="339">
          <cell r="A339" t="str">
            <v>ACT 2005</v>
          </cell>
        </row>
        <row r="340">
          <cell r="A340" t="str">
            <v>ACT 2005</v>
          </cell>
        </row>
        <row r="341">
          <cell r="A341" t="str">
            <v>ACT 2005</v>
          </cell>
        </row>
        <row r="342">
          <cell r="A342" t="str">
            <v>ACT 2005</v>
          </cell>
        </row>
        <row r="343">
          <cell r="A343" t="str">
            <v>ACT 2005</v>
          </cell>
        </row>
        <row r="344">
          <cell r="A344" t="str">
            <v>ACT 2005</v>
          </cell>
        </row>
        <row r="345">
          <cell r="A345" t="str">
            <v>ACT 2005</v>
          </cell>
        </row>
        <row r="346">
          <cell r="A346" t="str">
            <v>ACT 2005</v>
          </cell>
        </row>
        <row r="347">
          <cell r="A347" t="str">
            <v>ACT 2005</v>
          </cell>
        </row>
        <row r="348">
          <cell r="A348" t="str">
            <v>ACT 2005</v>
          </cell>
        </row>
        <row r="349">
          <cell r="A349" t="str">
            <v>ACT 2005</v>
          </cell>
        </row>
        <row r="350">
          <cell r="A350" t="str">
            <v>ACT 2005</v>
          </cell>
        </row>
        <row r="351">
          <cell r="A351" t="str">
            <v>ACT 2005</v>
          </cell>
        </row>
        <row r="352">
          <cell r="A352" t="str">
            <v>ACT 2005</v>
          </cell>
        </row>
        <row r="353">
          <cell r="A353" t="str">
            <v>ACT 2005</v>
          </cell>
        </row>
        <row r="354">
          <cell r="A354" t="str">
            <v>ACT 2005</v>
          </cell>
        </row>
        <row r="355">
          <cell r="A355" t="str">
            <v>ACT 2005</v>
          </cell>
        </row>
        <row r="356">
          <cell r="A356" t="str">
            <v>ACT 2005</v>
          </cell>
        </row>
        <row r="357">
          <cell r="A357" t="str">
            <v>ACT 2005</v>
          </cell>
        </row>
        <row r="358">
          <cell r="A358" t="str">
            <v>ACT 2005</v>
          </cell>
        </row>
        <row r="359">
          <cell r="A359" t="str">
            <v>ACT 2005</v>
          </cell>
        </row>
        <row r="360">
          <cell r="A360" t="str">
            <v>ACT 2005</v>
          </cell>
        </row>
        <row r="361">
          <cell r="A361" t="str">
            <v>ACT 2005</v>
          </cell>
        </row>
        <row r="362">
          <cell r="A362" t="str">
            <v>ACT 2005</v>
          </cell>
        </row>
        <row r="363">
          <cell r="A363" t="str">
            <v>ACT 2005</v>
          </cell>
        </row>
        <row r="364">
          <cell r="A364" t="str">
            <v>ACT 2005</v>
          </cell>
        </row>
        <row r="365">
          <cell r="A365" t="str">
            <v>ACT 2005</v>
          </cell>
        </row>
        <row r="366">
          <cell r="A366" t="str">
            <v>ACT 2005</v>
          </cell>
        </row>
        <row r="367">
          <cell r="A367" t="str">
            <v>ACT 2005</v>
          </cell>
        </row>
        <row r="368">
          <cell r="A368" t="str">
            <v>ACT 2005</v>
          </cell>
        </row>
        <row r="369">
          <cell r="A369" t="str">
            <v>ACT 2005</v>
          </cell>
        </row>
        <row r="370">
          <cell r="A370" t="str">
            <v>ACT 2005</v>
          </cell>
        </row>
        <row r="371">
          <cell r="A371" t="str">
            <v>ACT 2005</v>
          </cell>
        </row>
        <row r="372">
          <cell r="A372" t="str">
            <v>ACT 2005</v>
          </cell>
        </row>
        <row r="373">
          <cell r="A373" t="str">
            <v>PLAN 2006</v>
          </cell>
        </row>
        <row r="374">
          <cell r="A374" t="str">
            <v>PLAN 2006</v>
          </cell>
        </row>
        <row r="375">
          <cell r="A375" t="str">
            <v>PLAN 2006</v>
          </cell>
        </row>
        <row r="376">
          <cell r="A376" t="str">
            <v>PLAN 2006</v>
          </cell>
        </row>
        <row r="377">
          <cell r="A377" t="str">
            <v>PLAN 2006</v>
          </cell>
        </row>
        <row r="378">
          <cell r="A378" t="str">
            <v>PLAN 2006</v>
          </cell>
        </row>
        <row r="379">
          <cell r="A379" t="str">
            <v>PLAN 2006</v>
          </cell>
        </row>
        <row r="380">
          <cell r="A380" t="str">
            <v>PLAN 2006</v>
          </cell>
        </row>
        <row r="381">
          <cell r="A381" t="str">
            <v>PLAN 2006</v>
          </cell>
        </row>
        <row r="382">
          <cell r="A382" t="str">
            <v>PLAN 2006</v>
          </cell>
        </row>
        <row r="383">
          <cell r="A383" t="str">
            <v>PLAN 2006</v>
          </cell>
        </row>
        <row r="384">
          <cell r="A384" t="str">
            <v>PLAN 2006</v>
          </cell>
        </row>
        <row r="385">
          <cell r="A385" t="str">
            <v>PLAN 2006</v>
          </cell>
        </row>
        <row r="386">
          <cell r="A386" t="str">
            <v>PLAN 2006</v>
          </cell>
        </row>
        <row r="387">
          <cell r="A387" t="str">
            <v>PLAN 2006</v>
          </cell>
        </row>
        <row r="388">
          <cell r="A388" t="str">
            <v>PLAN 2006</v>
          </cell>
        </row>
        <row r="389">
          <cell r="A389" t="str">
            <v>PLAN 2006</v>
          </cell>
        </row>
        <row r="390">
          <cell r="A390" t="str">
            <v>PLAN 2006</v>
          </cell>
        </row>
        <row r="391">
          <cell r="A391" t="str">
            <v>PLAN 2006</v>
          </cell>
        </row>
        <row r="392">
          <cell r="A392" t="str">
            <v>PLAN 2006</v>
          </cell>
        </row>
        <row r="393">
          <cell r="A393" t="str">
            <v>PLAN 2006</v>
          </cell>
        </row>
        <row r="394">
          <cell r="A394" t="str">
            <v>PLAN 2006</v>
          </cell>
        </row>
        <row r="395">
          <cell r="A395" t="str">
            <v>PLAN 2006</v>
          </cell>
        </row>
        <row r="396">
          <cell r="A396" t="str">
            <v>PLAN 2006</v>
          </cell>
        </row>
        <row r="397">
          <cell r="A397" t="str">
            <v>PLAN 2006</v>
          </cell>
        </row>
        <row r="398">
          <cell r="A398" t="str">
            <v>PLAN 2006</v>
          </cell>
        </row>
        <row r="399">
          <cell r="A399" t="str">
            <v>PLAN 2006</v>
          </cell>
        </row>
        <row r="400">
          <cell r="A400" t="str">
            <v>PLAN 2006</v>
          </cell>
        </row>
        <row r="401">
          <cell r="A401" t="str">
            <v>PLAN 2006</v>
          </cell>
        </row>
        <row r="402">
          <cell r="A402" t="str">
            <v>PLAN 2006</v>
          </cell>
        </row>
        <row r="403">
          <cell r="A403" t="str">
            <v>PLAN 2006</v>
          </cell>
        </row>
        <row r="404">
          <cell r="A404" t="str">
            <v>PLAN 2006</v>
          </cell>
        </row>
        <row r="405">
          <cell r="A405" t="str">
            <v>PLAN 2006</v>
          </cell>
        </row>
        <row r="406">
          <cell r="A406" t="str">
            <v>PLAN 2006</v>
          </cell>
        </row>
        <row r="407">
          <cell r="A407" t="str">
            <v>PLAN 2006</v>
          </cell>
        </row>
        <row r="408">
          <cell r="A408" t="str">
            <v>PLAN 2007</v>
          </cell>
        </row>
        <row r="409">
          <cell r="A409" t="str">
            <v>PLAN 2007</v>
          </cell>
        </row>
        <row r="410">
          <cell r="A410" t="str">
            <v>PLAN 2007</v>
          </cell>
        </row>
        <row r="411">
          <cell r="A411" t="str">
            <v>PLAN 2007</v>
          </cell>
        </row>
        <row r="412">
          <cell r="A412" t="str">
            <v>PLAN 2007</v>
          </cell>
        </row>
        <row r="413">
          <cell r="A413" t="str">
            <v>PLAN 2007</v>
          </cell>
        </row>
        <row r="414">
          <cell r="A414" t="str">
            <v>PLAN 2007</v>
          </cell>
        </row>
        <row r="415">
          <cell r="A415" t="str">
            <v>PLAN 2007</v>
          </cell>
        </row>
        <row r="416">
          <cell r="A416" t="str">
            <v>PLAN 2007</v>
          </cell>
        </row>
        <row r="417">
          <cell r="A417" t="str">
            <v>PLAN 2007</v>
          </cell>
        </row>
        <row r="418">
          <cell r="A418" t="str">
            <v>PLAN 2007</v>
          </cell>
        </row>
        <row r="419">
          <cell r="A419" t="str">
            <v>PLAN 2007</v>
          </cell>
        </row>
        <row r="420">
          <cell r="A420" t="str">
            <v>PLAN 2007</v>
          </cell>
        </row>
        <row r="421">
          <cell r="A421" t="str">
            <v>PLAN 2007</v>
          </cell>
        </row>
        <row r="422">
          <cell r="A422" t="str">
            <v>PLAN 2007</v>
          </cell>
        </row>
        <row r="423">
          <cell r="A423" t="str">
            <v>PLAN 2007</v>
          </cell>
        </row>
        <row r="424">
          <cell r="A424" t="str">
            <v>PLAN 2007</v>
          </cell>
        </row>
        <row r="425">
          <cell r="A425" t="str">
            <v>PLAN 2007</v>
          </cell>
        </row>
        <row r="426">
          <cell r="A426" t="str">
            <v>PLAN 2007</v>
          </cell>
        </row>
        <row r="427">
          <cell r="A427" t="str">
            <v>PLAN 2007</v>
          </cell>
        </row>
        <row r="428">
          <cell r="A428" t="str">
            <v>PLAN 2007</v>
          </cell>
        </row>
        <row r="429">
          <cell r="A429" t="str">
            <v>PLAN 2007</v>
          </cell>
        </row>
        <row r="430">
          <cell r="A430" t="str">
            <v>PLAN 2007</v>
          </cell>
        </row>
        <row r="431">
          <cell r="A431" t="str">
            <v>PLAN 2007</v>
          </cell>
        </row>
        <row r="432">
          <cell r="A432" t="str">
            <v>PLAN 2007</v>
          </cell>
        </row>
        <row r="433">
          <cell r="A433" t="str">
            <v>PLAN 2007</v>
          </cell>
        </row>
        <row r="434">
          <cell r="A434" t="str">
            <v>PLAN 2007</v>
          </cell>
        </row>
        <row r="435">
          <cell r="A435" t="str">
            <v>PLAN 2007</v>
          </cell>
        </row>
        <row r="436">
          <cell r="A436" t="str">
            <v>PLAN 2007</v>
          </cell>
        </row>
        <row r="437">
          <cell r="A437" t="str">
            <v>PLAN 2007</v>
          </cell>
        </row>
        <row r="438">
          <cell r="A438" t="str">
            <v>PLAN 2007</v>
          </cell>
        </row>
        <row r="439">
          <cell r="A439" t="str">
            <v>PLAN 2007</v>
          </cell>
        </row>
        <row r="440">
          <cell r="A440" t="str">
            <v>PLAN 2007</v>
          </cell>
        </row>
        <row r="441">
          <cell r="A441" t="str">
            <v>PLAN 2007</v>
          </cell>
        </row>
        <row r="442">
          <cell r="A442" t="str">
            <v>PLAN 2007</v>
          </cell>
        </row>
        <row r="443">
          <cell r="A443" t="str">
            <v>PLAN 2005</v>
          </cell>
        </row>
        <row r="444">
          <cell r="A444" t="str">
            <v>PLAN 2005</v>
          </cell>
        </row>
        <row r="445">
          <cell r="A445" t="str">
            <v>PLAN 2005</v>
          </cell>
        </row>
        <row r="446">
          <cell r="A446" t="str">
            <v>ACT 2005</v>
          </cell>
        </row>
        <row r="447">
          <cell r="A447" t="str">
            <v>ACT 2005</v>
          </cell>
        </row>
        <row r="448">
          <cell r="A448" t="str">
            <v>ACT 2005</v>
          </cell>
        </row>
        <row r="449">
          <cell r="A449" t="str">
            <v>PLAN 2006</v>
          </cell>
        </row>
        <row r="450">
          <cell r="A450" t="str">
            <v>PLAN 2006</v>
          </cell>
        </row>
        <row r="451">
          <cell r="A451" t="str">
            <v>PLAN 2006</v>
          </cell>
        </row>
        <row r="452">
          <cell r="A452" t="str">
            <v>PLAN 2007</v>
          </cell>
        </row>
        <row r="453">
          <cell r="A453" t="str">
            <v>PLAN 2007</v>
          </cell>
        </row>
        <row r="454">
          <cell r="A454" t="str">
            <v>PLAN 2007</v>
          </cell>
        </row>
        <row r="455">
          <cell r="A455" t="str">
            <v>PLAN 2005</v>
          </cell>
        </row>
        <row r="456">
          <cell r="A456" t="str">
            <v>PLAN 2005</v>
          </cell>
        </row>
        <row r="457">
          <cell r="A457" t="str">
            <v>PLAN 2005</v>
          </cell>
        </row>
        <row r="458">
          <cell r="A458" t="str">
            <v>PLAN 2005</v>
          </cell>
        </row>
        <row r="459">
          <cell r="A459" t="str">
            <v>PLAN 2005</v>
          </cell>
        </row>
        <row r="460">
          <cell r="A460" t="str">
            <v>PLAN 2005</v>
          </cell>
        </row>
        <row r="461">
          <cell r="A461" t="str">
            <v>PLAN 2005</v>
          </cell>
        </row>
        <row r="462">
          <cell r="A462" t="str">
            <v>PLAN 2005</v>
          </cell>
        </row>
        <row r="463">
          <cell r="A463" t="str">
            <v>PLAN 2005</v>
          </cell>
        </row>
        <row r="464">
          <cell r="A464" t="str">
            <v>PLAN 2005</v>
          </cell>
        </row>
        <row r="465">
          <cell r="A465" t="str">
            <v>PLAN 2005</v>
          </cell>
        </row>
        <row r="466">
          <cell r="A466" t="str">
            <v>PLAN 2005</v>
          </cell>
        </row>
        <row r="467">
          <cell r="A467" t="str">
            <v>PLAN 2005</v>
          </cell>
        </row>
        <row r="468">
          <cell r="A468" t="str">
            <v>PLAN 2005</v>
          </cell>
        </row>
        <row r="469">
          <cell r="A469" t="str">
            <v>PLAN 2005</v>
          </cell>
        </row>
        <row r="470">
          <cell r="A470" t="str">
            <v>PLAN 2005</v>
          </cell>
        </row>
        <row r="471">
          <cell r="A471" t="str">
            <v>PLAN 2005</v>
          </cell>
        </row>
        <row r="472">
          <cell r="A472" t="str">
            <v>PLAN 2005</v>
          </cell>
        </row>
        <row r="473">
          <cell r="A473" t="str">
            <v>PLAN 2005</v>
          </cell>
        </row>
        <row r="474">
          <cell r="A474" t="str">
            <v>ACT 2005</v>
          </cell>
        </row>
        <row r="475">
          <cell r="A475" t="str">
            <v>ACT 2005</v>
          </cell>
        </row>
        <row r="476">
          <cell r="A476" t="str">
            <v>ACT 2005</v>
          </cell>
        </row>
        <row r="477">
          <cell r="A477" t="str">
            <v>ACT 2005</v>
          </cell>
        </row>
        <row r="478">
          <cell r="A478" t="str">
            <v>ACT 2005</v>
          </cell>
        </row>
        <row r="479">
          <cell r="A479" t="str">
            <v>ACT 2005</v>
          </cell>
        </row>
        <row r="480">
          <cell r="A480" t="str">
            <v>ACT 2005</v>
          </cell>
        </row>
        <row r="481">
          <cell r="A481" t="str">
            <v>ACT 2005</v>
          </cell>
        </row>
        <row r="482">
          <cell r="A482" t="str">
            <v>ACT 2005</v>
          </cell>
        </row>
        <row r="483">
          <cell r="A483" t="str">
            <v>ACT 2005</v>
          </cell>
        </row>
        <row r="484">
          <cell r="A484" t="str">
            <v>ACT 2005</v>
          </cell>
        </row>
        <row r="485">
          <cell r="A485" t="str">
            <v>ACT 2005</v>
          </cell>
        </row>
        <row r="486">
          <cell r="A486" t="str">
            <v>ACT 2005</v>
          </cell>
        </row>
        <row r="487">
          <cell r="A487" t="str">
            <v>ACT 2005</v>
          </cell>
        </row>
        <row r="488">
          <cell r="A488" t="str">
            <v>ACT 2005</v>
          </cell>
        </row>
        <row r="489">
          <cell r="A489" t="str">
            <v>ACT 2005</v>
          </cell>
        </row>
        <row r="490">
          <cell r="A490" t="str">
            <v>ACT 2005</v>
          </cell>
        </row>
        <row r="491">
          <cell r="A491" t="str">
            <v>ACT 2005</v>
          </cell>
        </row>
        <row r="492">
          <cell r="A492" t="str">
            <v>ACT 2005</v>
          </cell>
        </row>
        <row r="493">
          <cell r="A493" t="str">
            <v>PLAN 2006</v>
          </cell>
        </row>
        <row r="494">
          <cell r="A494" t="str">
            <v>PLAN 2006</v>
          </cell>
        </row>
        <row r="495">
          <cell r="A495" t="str">
            <v>PLAN 2006</v>
          </cell>
        </row>
        <row r="496">
          <cell r="A496" t="str">
            <v>PLAN 2006</v>
          </cell>
        </row>
        <row r="497">
          <cell r="A497" t="str">
            <v>PLAN 2006</v>
          </cell>
        </row>
        <row r="498">
          <cell r="A498" t="str">
            <v>PLAN 2006</v>
          </cell>
        </row>
        <row r="499">
          <cell r="A499" t="str">
            <v>PLAN 2006</v>
          </cell>
        </row>
        <row r="500">
          <cell r="A500" t="str">
            <v>PLAN 2006</v>
          </cell>
        </row>
        <row r="501">
          <cell r="A501" t="str">
            <v>PLAN 2006</v>
          </cell>
        </row>
        <row r="502">
          <cell r="A502" t="str">
            <v>PLAN 2006</v>
          </cell>
        </row>
        <row r="503">
          <cell r="A503" t="str">
            <v>PLAN 2006</v>
          </cell>
        </row>
        <row r="504">
          <cell r="A504" t="str">
            <v>PLAN 2006</v>
          </cell>
        </row>
        <row r="505">
          <cell r="A505" t="str">
            <v>PLAN 2006</v>
          </cell>
        </row>
        <row r="506">
          <cell r="A506" t="str">
            <v>PLAN 2006</v>
          </cell>
        </row>
        <row r="507">
          <cell r="A507" t="str">
            <v>PLAN 2006</v>
          </cell>
        </row>
        <row r="508">
          <cell r="A508" t="str">
            <v>PLAN 2006</v>
          </cell>
        </row>
        <row r="509">
          <cell r="A509" t="str">
            <v>PLAN 2006</v>
          </cell>
        </row>
        <row r="510">
          <cell r="A510" t="str">
            <v>PLAN 2006</v>
          </cell>
        </row>
        <row r="511">
          <cell r="A511" t="str">
            <v>PLAN 2006</v>
          </cell>
        </row>
        <row r="512">
          <cell r="A512" t="str">
            <v>PLAN 2007</v>
          </cell>
        </row>
        <row r="513">
          <cell r="A513" t="str">
            <v>PLAN 2007</v>
          </cell>
        </row>
        <row r="514">
          <cell r="A514" t="str">
            <v>PLAN 2007</v>
          </cell>
        </row>
        <row r="515">
          <cell r="A515" t="str">
            <v>PLAN 2007</v>
          </cell>
        </row>
        <row r="516">
          <cell r="A516" t="str">
            <v>PLAN 2007</v>
          </cell>
        </row>
        <row r="517">
          <cell r="A517" t="str">
            <v>PLAN 2007</v>
          </cell>
        </row>
        <row r="518">
          <cell r="A518" t="str">
            <v>PLAN 2007</v>
          </cell>
        </row>
        <row r="519">
          <cell r="A519" t="str">
            <v>PLAN 2007</v>
          </cell>
        </row>
        <row r="520">
          <cell r="A520" t="str">
            <v>PLAN 2007</v>
          </cell>
        </row>
        <row r="521">
          <cell r="A521" t="str">
            <v>PLAN 2007</v>
          </cell>
        </row>
        <row r="522">
          <cell r="A522" t="str">
            <v>PLAN 2007</v>
          </cell>
        </row>
        <row r="523">
          <cell r="A523" t="str">
            <v>PLAN 2007</v>
          </cell>
        </row>
        <row r="524">
          <cell r="A524" t="str">
            <v>PLAN 2007</v>
          </cell>
        </row>
        <row r="525">
          <cell r="A525" t="str">
            <v>PLAN 2007</v>
          </cell>
        </row>
        <row r="526">
          <cell r="A526" t="str">
            <v>PLAN 2007</v>
          </cell>
        </row>
        <row r="527">
          <cell r="A527" t="str">
            <v>PLAN 2007</v>
          </cell>
        </row>
        <row r="528">
          <cell r="A528" t="str">
            <v>PLAN 2007</v>
          </cell>
        </row>
        <row r="529">
          <cell r="A529" t="str">
            <v>PLAN 2007</v>
          </cell>
        </row>
        <row r="530">
          <cell r="A530" t="str">
            <v>PLAN 2007</v>
          </cell>
        </row>
        <row r="531">
          <cell r="A531" t="str">
            <v>PLAN 2005</v>
          </cell>
        </row>
        <row r="532">
          <cell r="A532" t="str">
            <v>ACT 2005</v>
          </cell>
        </row>
        <row r="533">
          <cell r="A533" t="str">
            <v>PLAN 2006</v>
          </cell>
        </row>
        <row r="534">
          <cell r="A534" t="str">
            <v>PLAN 2007</v>
          </cell>
        </row>
        <row r="535">
          <cell r="A535" t="str">
            <v>PLAN 2005</v>
          </cell>
        </row>
        <row r="536">
          <cell r="A536" t="str">
            <v>PLAN 2006</v>
          </cell>
        </row>
        <row r="537">
          <cell r="A537" t="str">
            <v>PLAN 2007</v>
          </cell>
        </row>
        <row r="538">
          <cell r="A538" t="str">
            <v>PLAN 2005</v>
          </cell>
        </row>
        <row r="539">
          <cell r="A539" t="str">
            <v>PLAN 2005</v>
          </cell>
        </row>
        <row r="540">
          <cell r="A540" t="str">
            <v>PLAN 2005</v>
          </cell>
        </row>
        <row r="541">
          <cell r="A541" t="str">
            <v>PLAN 2005</v>
          </cell>
        </row>
        <row r="542">
          <cell r="A542" t="str">
            <v>PLAN 2005</v>
          </cell>
        </row>
        <row r="543">
          <cell r="A543" t="str">
            <v>PLAN 2005</v>
          </cell>
        </row>
        <row r="544">
          <cell r="A544" t="str">
            <v>PLAN 2005</v>
          </cell>
        </row>
        <row r="545">
          <cell r="A545" t="str">
            <v>PLAN 2005</v>
          </cell>
        </row>
        <row r="546">
          <cell r="A546" t="str">
            <v>PLAN 2005</v>
          </cell>
        </row>
        <row r="547">
          <cell r="A547" t="str">
            <v>PLAN 2005</v>
          </cell>
        </row>
        <row r="548">
          <cell r="A548" t="str">
            <v>PLAN 2005</v>
          </cell>
        </row>
        <row r="549">
          <cell r="A549" t="str">
            <v>PLAN 2005</v>
          </cell>
        </row>
        <row r="550">
          <cell r="A550" t="str">
            <v>ACT 2005</v>
          </cell>
        </row>
        <row r="551">
          <cell r="A551" t="str">
            <v>ACT 2005</v>
          </cell>
        </row>
        <row r="552">
          <cell r="A552" t="str">
            <v>ACT 2005</v>
          </cell>
        </row>
        <row r="553">
          <cell r="A553" t="str">
            <v>ACT 2005</v>
          </cell>
        </row>
        <row r="554">
          <cell r="A554" t="str">
            <v>ACT 2005</v>
          </cell>
        </row>
        <row r="555">
          <cell r="A555" t="str">
            <v>ACT 2005</v>
          </cell>
        </row>
        <row r="556">
          <cell r="A556" t="str">
            <v>ACT 2005</v>
          </cell>
        </row>
        <row r="557">
          <cell r="A557" t="str">
            <v>ACT 2005</v>
          </cell>
        </row>
        <row r="558">
          <cell r="A558" t="str">
            <v>ACT 2005</v>
          </cell>
        </row>
        <row r="559">
          <cell r="A559" t="str">
            <v>ACT 2005</v>
          </cell>
        </row>
        <row r="560">
          <cell r="A560" t="str">
            <v>ACT 2005</v>
          </cell>
        </row>
        <row r="561">
          <cell r="A561" t="str">
            <v>ACT 2005</v>
          </cell>
        </row>
        <row r="562">
          <cell r="A562" t="str">
            <v>PLAN 2006</v>
          </cell>
        </row>
        <row r="563">
          <cell r="A563" t="str">
            <v>PLAN 2006</v>
          </cell>
        </row>
        <row r="564">
          <cell r="A564" t="str">
            <v>PLAN 2006</v>
          </cell>
        </row>
        <row r="565">
          <cell r="A565" t="str">
            <v>PLAN 2006</v>
          </cell>
        </row>
        <row r="566">
          <cell r="A566" t="str">
            <v>PLAN 2006</v>
          </cell>
        </row>
        <row r="567">
          <cell r="A567" t="str">
            <v>PLAN 2006</v>
          </cell>
        </row>
        <row r="568">
          <cell r="A568" t="str">
            <v>PLAN 2006</v>
          </cell>
        </row>
        <row r="569">
          <cell r="A569" t="str">
            <v>PLAN 2006</v>
          </cell>
        </row>
        <row r="570">
          <cell r="A570" t="str">
            <v>PLAN 2006</v>
          </cell>
        </row>
        <row r="571">
          <cell r="A571" t="str">
            <v>PLAN 2006</v>
          </cell>
        </row>
        <row r="572">
          <cell r="A572" t="str">
            <v>PLAN 2006</v>
          </cell>
        </row>
        <row r="573">
          <cell r="A573" t="str">
            <v>PLAN 2006</v>
          </cell>
        </row>
        <row r="574">
          <cell r="A574" t="str">
            <v>PLAN 2007</v>
          </cell>
        </row>
        <row r="575">
          <cell r="A575" t="str">
            <v>PLAN 2007</v>
          </cell>
        </row>
        <row r="576">
          <cell r="A576" t="str">
            <v>PLAN 2007</v>
          </cell>
        </row>
        <row r="577">
          <cell r="A577" t="str">
            <v>PLAN 2007</v>
          </cell>
        </row>
        <row r="578">
          <cell r="A578" t="str">
            <v>PLAN 2007</v>
          </cell>
        </row>
        <row r="579">
          <cell r="A579" t="str">
            <v>PLAN 2007</v>
          </cell>
        </row>
        <row r="580">
          <cell r="A580" t="str">
            <v>PLAN 2007</v>
          </cell>
        </row>
        <row r="581">
          <cell r="A581" t="str">
            <v>PLAN 2007</v>
          </cell>
        </row>
        <row r="582">
          <cell r="A582" t="str">
            <v>PLAN 2007</v>
          </cell>
        </row>
        <row r="583">
          <cell r="A583" t="str">
            <v>PLAN 2007</v>
          </cell>
        </row>
        <row r="584">
          <cell r="A584" t="str">
            <v>PLAN 2007</v>
          </cell>
        </row>
        <row r="585">
          <cell r="A585" t="str">
            <v>PLAN 2007</v>
          </cell>
        </row>
        <row r="586">
          <cell r="A586" t="str">
            <v>PLAN 2005</v>
          </cell>
        </row>
        <row r="587">
          <cell r="A587" t="str">
            <v>PLAN 2005</v>
          </cell>
        </row>
        <row r="588">
          <cell r="A588" t="str">
            <v>ACT 2005</v>
          </cell>
        </row>
        <row r="589">
          <cell r="A589" t="str">
            <v>ACT 2005</v>
          </cell>
        </row>
        <row r="590">
          <cell r="A590" t="str">
            <v>PLAN 2006</v>
          </cell>
        </row>
        <row r="591">
          <cell r="A591" t="str">
            <v>PLAN 2006</v>
          </cell>
        </row>
        <row r="592">
          <cell r="A592" t="str">
            <v>PLAN 2007</v>
          </cell>
        </row>
        <row r="593">
          <cell r="A593" t="str">
            <v>PLAN 2007</v>
          </cell>
        </row>
        <row r="594">
          <cell r="A594" t="str">
            <v>PLAN 2005</v>
          </cell>
        </row>
        <row r="595">
          <cell r="A595" t="str">
            <v>ACT 2005</v>
          </cell>
        </row>
        <row r="596">
          <cell r="A596" t="str">
            <v>PLAN 2006</v>
          </cell>
        </row>
        <row r="597">
          <cell r="A597" t="str">
            <v>PLAN 2007</v>
          </cell>
        </row>
        <row r="598">
          <cell r="A598" t="str">
            <v>PLAN 2005</v>
          </cell>
        </row>
        <row r="599">
          <cell r="A599" t="str">
            <v>PLAN 2005</v>
          </cell>
        </row>
        <row r="600">
          <cell r="A600" t="str">
            <v>PLAN 2005</v>
          </cell>
        </row>
        <row r="601">
          <cell r="A601" t="str">
            <v>ACT 2005</v>
          </cell>
        </row>
        <row r="602">
          <cell r="A602" t="str">
            <v>ACT 2005</v>
          </cell>
        </row>
        <row r="603">
          <cell r="A603" t="str">
            <v>ACT 2005</v>
          </cell>
        </row>
        <row r="604">
          <cell r="A604" t="str">
            <v>PLAN 2006</v>
          </cell>
        </row>
        <row r="605">
          <cell r="A605" t="str">
            <v>PLAN 2006</v>
          </cell>
        </row>
        <row r="606">
          <cell r="A606" t="str">
            <v>PLAN 2006</v>
          </cell>
        </row>
        <row r="607">
          <cell r="A607" t="str">
            <v>PLAN 2007</v>
          </cell>
        </row>
        <row r="608">
          <cell r="A608" t="str">
            <v>PLAN 2007</v>
          </cell>
        </row>
        <row r="609">
          <cell r="A609" t="str">
            <v>PLAN 2007</v>
          </cell>
        </row>
        <row r="610">
          <cell r="A610" t="str">
            <v>PLAN 2005</v>
          </cell>
        </row>
        <row r="611">
          <cell r="A611" t="str">
            <v>PLAN 2005</v>
          </cell>
        </row>
        <row r="612">
          <cell r="A612" t="str">
            <v>PLAN 2005</v>
          </cell>
        </row>
        <row r="613">
          <cell r="A613" t="str">
            <v>PLAN 2005</v>
          </cell>
        </row>
        <row r="614">
          <cell r="A614" t="str">
            <v>PLAN 2005</v>
          </cell>
        </row>
        <row r="615">
          <cell r="A615" t="str">
            <v>PLAN 2005</v>
          </cell>
        </row>
        <row r="616">
          <cell r="A616" t="str">
            <v>PLAN 2005</v>
          </cell>
        </row>
        <row r="617">
          <cell r="A617" t="str">
            <v>PLAN 2005</v>
          </cell>
        </row>
        <row r="618">
          <cell r="A618" t="str">
            <v>PLAN 2005</v>
          </cell>
        </row>
        <row r="619">
          <cell r="A619" t="str">
            <v>PLAN 2005</v>
          </cell>
        </row>
        <row r="620">
          <cell r="A620" t="str">
            <v>PLAN 2005</v>
          </cell>
        </row>
        <row r="621">
          <cell r="A621" t="str">
            <v>ACT 2005</v>
          </cell>
        </row>
        <row r="622">
          <cell r="A622" t="str">
            <v>ACT 2005</v>
          </cell>
        </row>
        <row r="623">
          <cell r="A623" t="str">
            <v>ACT 2005</v>
          </cell>
        </row>
        <row r="624">
          <cell r="A624" t="str">
            <v>ACT 2005</v>
          </cell>
        </row>
        <row r="625">
          <cell r="A625" t="str">
            <v>ACT 2005</v>
          </cell>
        </row>
        <row r="626">
          <cell r="A626" t="str">
            <v>ACT 2005</v>
          </cell>
        </row>
        <row r="627">
          <cell r="A627" t="str">
            <v>ACT 2005</v>
          </cell>
        </row>
        <row r="628">
          <cell r="A628" t="str">
            <v>ACT 2005</v>
          </cell>
        </row>
        <row r="629">
          <cell r="A629" t="str">
            <v>ACT 2005</v>
          </cell>
        </row>
        <row r="630">
          <cell r="A630" t="str">
            <v>ACT 2005</v>
          </cell>
        </row>
        <row r="631">
          <cell r="A631" t="str">
            <v>ACT 2005</v>
          </cell>
        </row>
        <row r="632">
          <cell r="A632" t="str">
            <v>PLAN 2006</v>
          </cell>
        </row>
        <row r="633">
          <cell r="A633" t="str">
            <v>PLAN 2006</v>
          </cell>
        </row>
        <row r="634">
          <cell r="A634" t="str">
            <v>PLAN 2006</v>
          </cell>
        </row>
        <row r="635">
          <cell r="A635" t="str">
            <v>PLAN 2006</v>
          </cell>
        </row>
        <row r="636">
          <cell r="A636" t="str">
            <v>PLAN 2006</v>
          </cell>
        </row>
        <row r="637">
          <cell r="A637" t="str">
            <v>PLAN 2006</v>
          </cell>
        </row>
        <row r="638">
          <cell r="A638" t="str">
            <v>PLAN 2006</v>
          </cell>
        </row>
        <row r="639">
          <cell r="A639" t="str">
            <v>PLAN 2006</v>
          </cell>
        </row>
        <row r="640">
          <cell r="A640" t="str">
            <v>PLAN 2006</v>
          </cell>
        </row>
        <row r="641">
          <cell r="A641" t="str">
            <v>PLAN 2006</v>
          </cell>
        </row>
        <row r="642">
          <cell r="A642" t="str">
            <v>PLAN 2006</v>
          </cell>
        </row>
        <row r="643">
          <cell r="A643" t="str">
            <v>PLAN 2007</v>
          </cell>
        </row>
        <row r="644">
          <cell r="A644" t="str">
            <v>PLAN 2007</v>
          </cell>
        </row>
        <row r="645">
          <cell r="A645" t="str">
            <v>PLAN 2007</v>
          </cell>
        </row>
        <row r="646">
          <cell r="A646" t="str">
            <v>PLAN 2007</v>
          </cell>
        </row>
        <row r="647">
          <cell r="A647" t="str">
            <v>PLAN 2007</v>
          </cell>
        </row>
        <row r="648">
          <cell r="A648" t="str">
            <v>PLAN 2007</v>
          </cell>
        </row>
        <row r="649">
          <cell r="A649" t="str">
            <v>PLAN 2007</v>
          </cell>
        </row>
        <row r="650">
          <cell r="A650" t="str">
            <v>PLAN 2007</v>
          </cell>
        </row>
        <row r="651">
          <cell r="A651" t="str">
            <v>PLAN 2007</v>
          </cell>
        </row>
        <row r="652">
          <cell r="A652" t="str">
            <v>PLAN 2007</v>
          </cell>
        </row>
        <row r="653">
          <cell r="A653" t="str">
            <v>PLAN 2007</v>
          </cell>
        </row>
        <row r="654">
          <cell r="A654" t="str">
            <v>PLAN 2005</v>
          </cell>
        </row>
        <row r="655">
          <cell r="A655" t="str">
            <v>ACT 2005</v>
          </cell>
        </row>
        <row r="656">
          <cell r="A656" t="str">
            <v>PLAN 2006</v>
          </cell>
        </row>
        <row r="657">
          <cell r="A657" t="str">
            <v>PLAN 2007</v>
          </cell>
        </row>
        <row r="658">
          <cell r="A658" t="str">
            <v>PLAN 2005</v>
          </cell>
        </row>
        <row r="659">
          <cell r="A659" t="str">
            <v>PLAN 2005</v>
          </cell>
        </row>
        <row r="660">
          <cell r="A660" t="str">
            <v>PLAN 2005</v>
          </cell>
        </row>
        <row r="661">
          <cell r="A661" t="str">
            <v>PLAN 2005</v>
          </cell>
        </row>
        <row r="662">
          <cell r="A662" t="str">
            <v>PLAN 2005</v>
          </cell>
        </row>
        <row r="663">
          <cell r="A663" t="str">
            <v>PLAN 2005</v>
          </cell>
        </row>
        <row r="664">
          <cell r="A664" t="str">
            <v>PLAN 2005</v>
          </cell>
        </row>
        <row r="665">
          <cell r="A665" t="str">
            <v>PLAN 2005</v>
          </cell>
        </row>
        <row r="666">
          <cell r="A666" t="str">
            <v>PLAN 2005</v>
          </cell>
        </row>
        <row r="667">
          <cell r="A667" t="str">
            <v>PLAN 2005</v>
          </cell>
        </row>
        <row r="668">
          <cell r="A668" t="str">
            <v>PLAN 2005</v>
          </cell>
        </row>
        <row r="669">
          <cell r="A669" t="str">
            <v>PLAN 2005</v>
          </cell>
        </row>
        <row r="670">
          <cell r="A670" t="str">
            <v>PLAN 2005</v>
          </cell>
        </row>
        <row r="671">
          <cell r="A671" t="str">
            <v>PLAN 2005</v>
          </cell>
        </row>
        <row r="672">
          <cell r="A672" t="str">
            <v>PLAN 2005</v>
          </cell>
        </row>
        <row r="673">
          <cell r="A673" t="str">
            <v>PLAN 2005</v>
          </cell>
        </row>
        <row r="674">
          <cell r="A674" t="str">
            <v>PLAN 2005</v>
          </cell>
        </row>
        <row r="675">
          <cell r="A675" t="str">
            <v>PLAN 2005</v>
          </cell>
        </row>
        <row r="676">
          <cell r="A676" t="str">
            <v>PLAN 2005</v>
          </cell>
        </row>
        <row r="677">
          <cell r="A677" t="str">
            <v>PLAN 2005</v>
          </cell>
        </row>
        <row r="678">
          <cell r="A678" t="str">
            <v>PLAN 2005</v>
          </cell>
        </row>
        <row r="679">
          <cell r="A679" t="str">
            <v>PLAN 2005</v>
          </cell>
        </row>
        <row r="680">
          <cell r="A680" t="str">
            <v>PLAN 2005</v>
          </cell>
        </row>
        <row r="681">
          <cell r="A681" t="str">
            <v>PLAN 2005</v>
          </cell>
        </row>
        <row r="682">
          <cell r="A682" t="str">
            <v>ACT 2005</v>
          </cell>
        </row>
        <row r="683">
          <cell r="A683" t="str">
            <v>ACT 2005</v>
          </cell>
        </row>
        <row r="684">
          <cell r="A684" t="str">
            <v>ACT 2005</v>
          </cell>
        </row>
        <row r="685">
          <cell r="A685" t="str">
            <v>ACT 2005</v>
          </cell>
        </row>
        <row r="686">
          <cell r="A686" t="str">
            <v>ACT 2005</v>
          </cell>
        </row>
        <row r="687">
          <cell r="A687" t="str">
            <v>ACT 2005</v>
          </cell>
        </row>
        <row r="688">
          <cell r="A688" t="str">
            <v>ACT 2005</v>
          </cell>
        </row>
        <row r="689">
          <cell r="A689" t="str">
            <v>ACT 2005</v>
          </cell>
        </row>
        <row r="690">
          <cell r="A690" t="str">
            <v>ACT 2005</v>
          </cell>
        </row>
        <row r="691">
          <cell r="A691" t="str">
            <v>ACT 2005</v>
          </cell>
        </row>
        <row r="692">
          <cell r="A692" t="str">
            <v>ACT 2005</v>
          </cell>
        </row>
        <row r="693">
          <cell r="A693" t="str">
            <v>ACT 2005</v>
          </cell>
        </row>
        <row r="694">
          <cell r="A694" t="str">
            <v>ACT 2005</v>
          </cell>
        </row>
        <row r="695">
          <cell r="A695" t="str">
            <v>ACT 2005</v>
          </cell>
        </row>
        <row r="696">
          <cell r="A696" t="str">
            <v>ACT 2005</v>
          </cell>
        </row>
        <row r="697">
          <cell r="A697" t="str">
            <v>ACT 2005</v>
          </cell>
        </row>
        <row r="698">
          <cell r="A698" t="str">
            <v>ACT 2005</v>
          </cell>
        </row>
        <row r="699">
          <cell r="A699" t="str">
            <v>ACT 2005</v>
          </cell>
        </row>
        <row r="700">
          <cell r="A700" t="str">
            <v>ACT 2005</v>
          </cell>
        </row>
        <row r="701">
          <cell r="A701" t="str">
            <v>ACT 2005</v>
          </cell>
        </row>
        <row r="702">
          <cell r="A702" t="str">
            <v>ACT 2005</v>
          </cell>
        </row>
        <row r="703">
          <cell r="A703" t="str">
            <v>ACT 2005</v>
          </cell>
        </row>
        <row r="704">
          <cell r="A704" t="str">
            <v>ACT 2005</v>
          </cell>
        </row>
        <row r="705">
          <cell r="A705" t="str">
            <v>PLAN 2006</v>
          </cell>
        </row>
        <row r="706">
          <cell r="A706" t="str">
            <v>PLAN 2006</v>
          </cell>
        </row>
        <row r="707">
          <cell r="A707" t="str">
            <v>PLAN 2006</v>
          </cell>
        </row>
        <row r="708">
          <cell r="A708" t="str">
            <v>PLAN 2006</v>
          </cell>
        </row>
        <row r="709">
          <cell r="A709" t="str">
            <v>PLAN 2006</v>
          </cell>
        </row>
        <row r="710">
          <cell r="A710" t="str">
            <v>PLAN 2006</v>
          </cell>
        </row>
        <row r="711">
          <cell r="A711" t="str">
            <v>PLAN 2006</v>
          </cell>
        </row>
        <row r="712">
          <cell r="A712" t="str">
            <v>PLAN 2006</v>
          </cell>
        </row>
        <row r="713">
          <cell r="A713" t="str">
            <v>PLAN 2006</v>
          </cell>
        </row>
        <row r="714">
          <cell r="A714" t="str">
            <v>PLAN 2006</v>
          </cell>
        </row>
        <row r="715">
          <cell r="A715" t="str">
            <v>PLAN 2006</v>
          </cell>
        </row>
        <row r="716">
          <cell r="A716" t="str">
            <v>PLAN 2006</v>
          </cell>
        </row>
        <row r="717">
          <cell r="A717" t="str">
            <v>PLAN 2006</v>
          </cell>
        </row>
        <row r="718">
          <cell r="A718" t="str">
            <v>PLAN 2006</v>
          </cell>
        </row>
        <row r="719">
          <cell r="A719" t="str">
            <v>PLAN 2006</v>
          </cell>
        </row>
        <row r="720">
          <cell r="A720" t="str">
            <v>PLAN 2006</v>
          </cell>
        </row>
        <row r="721">
          <cell r="A721" t="str">
            <v>PLAN 2006</v>
          </cell>
        </row>
        <row r="722">
          <cell r="A722" t="str">
            <v>PLAN 2006</v>
          </cell>
        </row>
        <row r="723">
          <cell r="A723" t="str">
            <v>PLAN 2006</v>
          </cell>
        </row>
        <row r="724">
          <cell r="A724" t="str">
            <v>PLAN 2006</v>
          </cell>
        </row>
        <row r="725">
          <cell r="A725" t="str">
            <v>PLAN 2006</v>
          </cell>
        </row>
        <row r="726">
          <cell r="A726" t="str">
            <v>PLAN 2006</v>
          </cell>
        </row>
        <row r="727">
          <cell r="A727" t="str">
            <v>PLAN 2006</v>
          </cell>
        </row>
        <row r="728">
          <cell r="A728" t="str">
            <v>PLAN 2006</v>
          </cell>
        </row>
        <row r="729">
          <cell r="A729" t="str">
            <v>PLAN 2007</v>
          </cell>
        </row>
        <row r="730">
          <cell r="A730" t="str">
            <v>PLAN 2007</v>
          </cell>
        </row>
        <row r="731">
          <cell r="A731" t="str">
            <v>PLAN 2007</v>
          </cell>
        </row>
        <row r="732">
          <cell r="A732" t="str">
            <v>PLAN 2007</v>
          </cell>
        </row>
        <row r="733">
          <cell r="A733" t="str">
            <v>PLAN 2007</v>
          </cell>
        </row>
        <row r="734">
          <cell r="A734" t="str">
            <v>PLAN 2007</v>
          </cell>
        </row>
        <row r="735">
          <cell r="A735" t="str">
            <v>PLAN 2007</v>
          </cell>
        </row>
        <row r="736">
          <cell r="A736" t="str">
            <v>PLAN 2007</v>
          </cell>
        </row>
        <row r="737">
          <cell r="A737" t="str">
            <v>PLAN 2007</v>
          </cell>
        </row>
        <row r="738">
          <cell r="A738" t="str">
            <v>PLAN 2007</v>
          </cell>
        </row>
        <row r="739">
          <cell r="A739" t="str">
            <v>PLAN 2007</v>
          </cell>
        </row>
        <row r="740">
          <cell r="A740" t="str">
            <v>PLAN 2007</v>
          </cell>
        </row>
        <row r="741">
          <cell r="A741" t="str">
            <v>PLAN 2007</v>
          </cell>
        </row>
        <row r="742">
          <cell r="A742" t="str">
            <v>PLAN 2007</v>
          </cell>
        </row>
        <row r="743">
          <cell r="A743" t="str">
            <v>PLAN 2007</v>
          </cell>
        </row>
        <row r="744">
          <cell r="A744" t="str">
            <v>PLAN 2007</v>
          </cell>
        </row>
        <row r="745">
          <cell r="A745" t="str">
            <v>PLAN 2007</v>
          </cell>
        </row>
        <row r="746">
          <cell r="A746" t="str">
            <v>PLAN 2007</v>
          </cell>
        </row>
        <row r="747">
          <cell r="A747" t="str">
            <v>PLAN 2007</v>
          </cell>
        </row>
        <row r="748">
          <cell r="A748" t="str">
            <v>PLAN 2007</v>
          </cell>
        </row>
        <row r="749">
          <cell r="A749" t="str">
            <v>PLAN 2007</v>
          </cell>
        </row>
        <row r="750">
          <cell r="A750" t="str">
            <v>PLAN 2007</v>
          </cell>
        </row>
        <row r="751">
          <cell r="A751" t="str">
            <v>PLAN 2007</v>
          </cell>
        </row>
        <row r="752">
          <cell r="A752" t="str">
            <v>PLAN 2007</v>
          </cell>
        </row>
        <row r="753">
          <cell r="A753" t="str">
            <v>PLAN 2005</v>
          </cell>
        </row>
        <row r="754">
          <cell r="A754" t="str">
            <v>ACT 2005</v>
          </cell>
        </row>
        <row r="755">
          <cell r="A755" t="str">
            <v>PLAN 2006</v>
          </cell>
        </row>
        <row r="756">
          <cell r="A756" t="str">
            <v>PLAN 2007</v>
          </cell>
        </row>
        <row r="757">
          <cell r="A757" t="str">
            <v>PLAN 2005</v>
          </cell>
        </row>
        <row r="758">
          <cell r="A758" t="str">
            <v>PLAN 2005</v>
          </cell>
        </row>
        <row r="759">
          <cell r="A759" t="str">
            <v>PLAN 2005</v>
          </cell>
        </row>
        <row r="760">
          <cell r="A760" t="str">
            <v>PLAN 2005</v>
          </cell>
        </row>
        <row r="761">
          <cell r="A761" t="str">
            <v>PLAN 2005</v>
          </cell>
        </row>
        <row r="762">
          <cell r="A762" t="str">
            <v>PLAN 2005</v>
          </cell>
        </row>
        <row r="763">
          <cell r="A763" t="str">
            <v>ACT 2005</v>
          </cell>
        </row>
        <row r="764">
          <cell r="A764" t="str">
            <v>ACT 2005</v>
          </cell>
        </row>
        <row r="765">
          <cell r="A765" t="str">
            <v>ACT 2005</v>
          </cell>
        </row>
        <row r="766">
          <cell r="A766" t="str">
            <v>ACT 2005</v>
          </cell>
        </row>
        <row r="767">
          <cell r="A767" t="str">
            <v>ACT 2005</v>
          </cell>
        </row>
        <row r="768">
          <cell r="A768" t="str">
            <v>ACT 2005</v>
          </cell>
        </row>
        <row r="769">
          <cell r="A769" t="str">
            <v>PLAN 2006</v>
          </cell>
        </row>
        <row r="770">
          <cell r="A770" t="str">
            <v>PLAN 2006</v>
          </cell>
        </row>
        <row r="771">
          <cell r="A771" t="str">
            <v>PLAN 2006</v>
          </cell>
        </row>
        <row r="772">
          <cell r="A772" t="str">
            <v>PLAN 2006</v>
          </cell>
        </row>
        <row r="773">
          <cell r="A773" t="str">
            <v>PLAN 2006</v>
          </cell>
        </row>
        <row r="774">
          <cell r="A774" t="str">
            <v>PLAN 2006</v>
          </cell>
        </row>
        <row r="775">
          <cell r="A775" t="str">
            <v>PLAN 2007</v>
          </cell>
        </row>
        <row r="776">
          <cell r="A776" t="str">
            <v>PLAN 2007</v>
          </cell>
        </row>
        <row r="777">
          <cell r="A777" t="str">
            <v>PLAN 2007</v>
          </cell>
        </row>
        <row r="778">
          <cell r="A778" t="str">
            <v>PLAN 2007</v>
          </cell>
        </row>
        <row r="779">
          <cell r="A779" t="str">
            <v>PLAN 2007</v>
          </cell>
        </row>
        <row r="780">
          <cell r="A780" t="str">
            <v>PLAN 2007</v>
          </cell>
        </row>
        <row r="781">
          <cell r="A781" t="str">
            <v>ACT 2005</v>
          </cell>
        </row>
        <row r="782">
          <cell r="A782" t="str">
            <v>PLAN 2005</v>
          </cell>
        </row>
        <row r="783">
          <cell r="A783" t="str">
            <v>PLAN 2005</v>
          </cell>
        </row>
        <row r="784">
          <cell r="A784" t="str">
            <v>ACT 2005</v>
          </cell>
        </row>
        <row r="785">
          <cell r="A785" t="str">
            <v>PLAN 2006</v>
          </cell>
        </row>
        <row r="786">
          <cell r="A786" t="str">
            <v>PLAN 2006</v>
          </cell>
        </row>
        <row r="787">
          <cell r="A787" t="str">
            <v>PLAN 2007</v>
          </cell>
        </row>
        <row r="788">
          <cell r="A788" t="str">
            <v>PLAN 2007</v>
          </cell>
        </row>
        <row r="789">
          <cell r="A789" t="str">
            <v>PLAN 2005</v>
          </cell>
        </row>
        <row r="790">
          <cell r="A790" t="str">
            <v>PLAN 2005</v>
          </cell>
        </row>
        <row r="791">
          <cell r="A791" t="str">
            <v>ACT 2005</v>
          </cell>
        </row>
        <row r="792">
          <cell r="A792" t="str">
            <v>ACT 2005</v>
          </cell>
        </row>
        <row r="793">
          <cell r="A793" t="str">
            <v>PLAN 2006</v>
          </cell>
        </row>
        <row r="794">
          <cell r="A794" t="str">
            <v>PLAN 2006</v>
          </cell>
        </row>
        <row r="795">
          <cell r="A795" t="str">
            <v>PLAN 2007</v>
          </cell>
        </row>
        <row r="796">
          <cell r="A796" t="str">
            <v>PLAN 2007</v>
          </cell>
        </row>
        <row r="797">
          <cell r="A797" t="str">
            <v>PLAN 2005</v>
          </cell>
        </row>
        <row r="798">
          <cell r="A798" t="str">
            <v>ACT 2005</v>
          </cell>
        </row>
        <row r="799">
          <cell r="A799" t="str">
            <v>PLAN 2006</v>
          </cell>
        </row>
        <row r="800">
          <cell r="A800" t="str">
            <v>PLAN 2007</v>
          </cell>
        </row>
        <row r="801">
          <cell r="A801" t="str">
            <v>PLAN 2005</v>
          </cell>
        </row>
        <row r="802">
          <cell r="A802" t="str">
            <v>PLAN 2005</v>
          </cell>
        </row>
        <row r="803">
          <cell r="A803" t="str">
            <v>PLAN 2005</v>
          </cell>
        </row>
        <row r="804">
          <cell r="A804" t="str">
            <v>ACT 2005</v>
          </cell>
        </row>
        <row r="805">
          <cell r="A805" t="str">
            <v>ACT 2005</v>
          </cell>
        </row>
        <row r="806">
          <cell r="A806" t="str">
            <v>ACT 2005</v>
          </cell>
        </row>
        <row r="807">
          <cell r="A807" t="str">
            <v>PLAN 2006</v>
          </cell>
        </row>
        <row r="808">
          <cell r="A808" t="str">
            <v>PLAN 2006</v>
          </cell>
        </row>
        <row r="809">
          <cell r="A809" t="str">
            <v>PLAN 2006</v>
          </cell>
        </row>
        <row r="810">
          <cell r="A810" t="str">
            <v>PLAN 2007</v>
          </cell>
        </row>
        <row r="811">
          <cell r="A811" t="str">
            <v>PLAN 2007</v>
          </cell>
        </row>
        <row r="812">
          <cell r="A812" t="str">
            <v>PLAN 2007</v>
          </cell>
        </row>
        <row r="813">
          <cell r="A813" t="str">
            <v>PLAN 2005</v>
          </cell>
        </row>
        <row r="814">
          <cell r="A814" t="str">
            <v>PLAN 2005</v>
          </cell>
        </row>
        <row r="815">
          <cell r="A815" t="str">
            <v>ACT 2005</v>
          </cell>
        </row>
        <row r="816">
          <cell r="A816" t="str">
            <v>ACT 2005</v>
          </cell>
        </row>
        <row r="817">
          <cell r="A817" t="str">
            <v>PLAN 2006</v>
          </cell>
        </row>
        <row r="818">
          <cell r="A818" t="str">
            <v>PLAN 2006</v>
          </cell>
        </row>
        <row r="819">
          <cell r="A819" t="str">
            <v>PLAN 2007</v>
          </cell>
        </row>
        <row r="820">
          <cell r="A820" t="str">
            <v>PLAN 2007</v>
          </cell>
        </row>
        <row r="821">
          <cell r="A821" t="str">
            <v>PLAN 2005</v>
          </cell>
        </row>
        <row r="822">
          <cell r="A822" t="str">
            <v>PLAN 2005</v>
          </cell>
        </row>
        <row r="823">
          <cell r="A823" t="str">
            <v>PLAN 2005</v>
          </cell>
        </row>
        <row r="824">
          <cell r="A824" t="str">
            <v>PLAN 2005</v>
          </cell>
        </row>
        <row r="825">
          <cell r="A825" t="str">
            <v>PLAN 2005</v>
          </cell>
        </row>
        <row r="826">
          <cell r="A826" t="str">
            <v>PLAN 2005</v>
          </cell>
        </row>
        <row r="827">
          <cell r="A827" t="str">
            <v>PLAN 2005</v>
          </cell>
        </row>
        <row r="828">
          <cell r="A828" t="str">
            <v>PLAN 2005</v>
          </cell>
        </row>
        <row r="829">
          <cell r="A829" t="str">
            <v>PLAN 2005</v>
          </cell>
        </row>
        <row r="830">
          <cell r="A830" t="str">
            <v>PLAN 2005</v>
          </cell>
        </row>
        <row r="831">
          <cell r="A831" t="str">
            <v>PLAN 2005</v>
          </cell>
        </row>
        <row r="832">
          <cell r="A832" t="str">
            <v>PLAN 2005</v>
          </cell>
        </row>
        <row r="833">
          <cell r="A833" t="str">
            <v>PLAN 2005</v>
          </cell>
        </row>
        <row r="834">
          <cell r="A834" t="str">
            <v>PLAN 2005</v>
          </cell>
        </row>
        <row r="835">
          <cell r="A835" t="str">
            <v>PLAN 2005</v>
          </cell>
        </row>
        <row r="836">
          <cell r="A836" t="str">
            <v>PLAN 2005</v>
          </cell>
        </row>
        <row r="837">
          <cell r="A837" t="str">
            <v>PLAN 2005</v>
          </cell>
        </row>
        <row r="838">
          <cell r="A838" t="str">
            <v>PLAN 2005</v>
          </cell>
        </row>
        <row r="839">
          <cell r="A839" t="str">
            <v>PLAN 2005</v>
          </cell>
        </row>
        <row r="840">
          <cell r="A840" t="str">
            <v>PLAN 2005</v>
          </cell>
        </row>
        <row r="841">
          <cell r="A841" t="str">
            <v>PLAN 2005</v>
          </cell>
        </row>
        <row r="842">
          <cell r="A842" t="str">
            <v>PLAN 2005</v>
          </cell>
        </row>
        <row r="843">
          <cell r="A843" t="str">
            <v>PLAN 2005</v>
          </cell>
        </row>
        <row r="844">
          <cell r="A844" t="str">
            <v>PLAN 2005</v>
          </cell>
        </row>
        <row r="845">
          <cell r="A845" t="str">
            <v>PLAN 2005</v>
          </cell>
        </row>
        <row r="846">
          <cell r="A846" t="str">
            <v>PLAN 2005</v>
          </cell>
        </row>
        <row r="847">
          <cell r="A847" t="str">
            <v>PLAN 2005</v>
          </cell>
        </row>
        <row r="848">
          <cell r="A848" t="str">
            <v>PLAN 2005</v>
          </cell>
        </row>
        <row r="849">
          <cell r="A849" t="str">
            <v>PLAN 2005</v>
          </cell>
        </row>
        <row r="850">
          <cell r="A850" t="str">
            <v>PLAN 2005</v>
          </cell>
        </row>
        <row r="851">
          <cell r="A851" t="str">
            <v>PLAN 2005</v>
          </cell>
        </row>
        <row r="852">
          <cell r="A852" t="str">
            <v>PLAN 2005</v>
          </cell>
        </row>
        <row r="853">
          <cell r="A853" t="str">
            <v>PLAN 2005</v>
          </cell>
        </row>
        <row r="854">
          <cell r="A854" t="str">
            <v>PLAN 2005</v>
          </cell>
        </row>
        <row r="855">
          <cell r="A855" t="str">
            <v>PLAN 2005</v>
          </cell>
        </row>
        <row r="856">
          <cell r="A856" t="str">
            <v>PLAN 2005</v>
          </cell>
        </row>
        <row r="857">
          <cell r="A857" t="str">
            <v>PLAN 2005</v>
          </cell>
        </row>
        <row r="858">
          <cell r="A858" t="str">
            <v>PLAN 2005</v>
          </cell>
        </row>
        <row r="859">
          <cell r="A859" t="str">
            <v>PLAN 2005</v>
          </cell>
        </row>
        <row r="860">
          <cell r="A860" t="str">
            <v>PLAN 2005</v>
          </cell>
        </row>
        <row r="861">
          <cell r="A861" t="str">
            <v>PLAN 2005</v>
          </cell>
        </row>
        <row r="862">
          <cell r="A862" t="str">
            <v>PLAN 2005</v>
          </cell>
        </row>
        <row r="863">
          <cell r="A863" t="str">
            <v>PLAN 2005</v>
          </cell>
        </row>
        <row r="864">
          <cell r="A864" t="str">
            <v>PLAN 2005</v>
          </cell>
        </row>
        <row r="865">
          <cell r="A865" t="str">
            <v>PLAN 2005</v>
          </cell>
        </row>
        <row r="866">
          <cell r="A866" t="str">
            <v>PLAN 2005</v>
          </cell>
        </row>
        <row r="867">
          <cell r="A867" t="str">
            <v>PLAN 2005</v>
          </cell>
        </row>
        <row r="868">
          <cell r="A868" t="str">
            <v>PLAN 2005</v>
          </cell>
        </row>
        <row r="869">
          <cell r="A869" t="str">
            <v>PLAN 2005</v>
          </cell>
        </row>
        <row r="870">
          <cell r="A870" t="str">
            <v>PLAN 2005</v>
          </cell>
        </row>
        <row r="871">
          <cell r="A871" t="str">
            <v>PLAN 2005</v>
          </cell>
        </row>
        <row r="872">
          <cell r="A872" t="str">
            <v>PLAN 2005</v>
          </cell>
        </row>
        <row r="873">
          <cell r="A873" t="str">
            <v>PLAN 2005</v>
          </cell>
        </row>
        <row r="874">
          <cell r="A874" t="str">
            <v>PLAN 2005</v>
          </cell>
        </row>
        <row r="875">
          <cell r="A875" t="str">
            <v>PLAN 2005</v>
          </cell>
        </row>
        <row r="876">
          <cell r="A876" t="str">
            <v>PLAN 2005</v>
          </cell>
        </row>
        <row r="877">
          <cell r="A877" t="str">
            <v>ACT 2005</v>
          </cell>
        </row>
        <row r="878">
          <cell r="A878" t="str">
            <v>ACT 2005</v>
          </cell>
        </row>
        <row r="879">
          <cell r="A879" t="str">
            <v>ACT 2005</v>
          </cell>
        </row>
        <row r="880">
          <cell r="A880" t="str">
            <v>ACT 2005</v>
          </cell>
        </row>
        <row r="881">
          <cell r="A881" t="str">
            <v>ACT 2005</v>
          </cell>
        </row>
        <row r="882">
          <cell r="A882" t="str">
            <v>ACT 2005</v>
          </cell>
        </row>
        <row r="883">
          <cell r="A883" t="str">
            <v>ACT 2005</v>
          </cell>
        </row>
        <row r="884">
          <cell r="A884" t="str">
            <v>ACT 2005</v>
          </cell>
        </row>
        <row r="885">
          <cell r="A885" t="str">
            <v>ACT 2005</v>
          </cell>
        </row>
        <row r="886">
          <cell r="A886" t="str">
            <v>ACT 2005</v>
          </cell>
        </row>
        <row r="887">
          <cell r="A887" t="str">
            <v>ACT 2005</v>
          </cell>
        </row>
        <row r="888">
          <cell r="A888" t="str">
            <v>ACT 2005</v>
          </cell>
        </row>
        <row r="889">
          <cell r="A889" t="str">
            <v>ACT 2005</v>
          </cell>
        </row>
        <row r="890">
          <cell r="A890" t="str">
            <v>ACT 2005</v>
          </cell>
        </row>
        <row r="891">
          <cell r="A891" t="str">
            <v>ACT 2005</v>
          </cell>
        </row>
        <row r="892">
          <cell r="A892" t="str">
            <v>ACT 2005</v>
          </cell>
        </row>
        <row r="893">
          <cell r="A893" t="str">
            <v>ACT 2005</v>
          </cell>
        </row>
        <row r="894">
          <cell r="A894" t="str">
            <v>ACT 2005</v>
          </cell>
        </row>
        <row r="895">
          <cell r="A895" t="str">
            <v>ACT 2005</v>
          </cell>
        </row>
        <row r="896">
          <cell r="A896" t="str">
            <v>ACT 2005</v>
          </cell>
        </row>
        <row r="897">
          <cell r="A897" t="str">
            <v>ACT 2005</v>
          </cell>
        </row>
        <row r="898">
          <cell r="A898" t="str">
            <v>ACT 2005</v>
          </cell>
        </row>
        <row r="899">
          <cell r="A899" t="str">
            <v>ACT 2005</v>
          </cell>
        </row>
        <row r="900">
          <cell r="A900" t="str">
            <v>ACT 2005</v>
          </cell>
        </row>
        <row r="901">
          <cell r="A901" t="str">
            <v>ACT 2005</v>
          </cell>
        </row>
        <row r="902">
          <cell r="A902" t="str">
            <v>ACT 2005</v>
          </cell>
        </row>
        <row r="903">
          <cell r="A903" t="str">
            <v>ACT 2005</v>
          </cell>
        </row>
        <row r="904">
          <cell r="A904" t="str">
            <v>ACT 2005</v>
          </cell>
        </row>
        <row r="905">
          <cell r="A905" t="str">
            <v>ACT 2005</v>
          </cell>
        </row>
        <row r="906">
          <cell r="A906" t="str">
            <v>ACT 2005</v>
          </cell>
        </row>
        <row r="907">
          <cell r="A907" t="str">
            <v>ACT 2005</v>
          </cell>
        </row>
        <row r="908">
          <cell r="A908" t="str">
            <v>ACT 2005</v>
          </cell>
        </row>
        <row r="909">
          <cell r="A909" t="str">
            <v>ACT 2005</v>
          </cell>
        </row>
        <row r="910">
          <cell r="A910" t="str">
            <v>ACT 2005</v>
          </cell>
        </row>
        <row r="911">
          <cell r="A911" t="str">
            <v>ACT 2005</v>
          </cell>
        </row>
        <row r="912">
          <cell r="A912" t="str">
            <v>ACT 2005</v>
          </cell>
        </row>
        <row r="913">
          <cell r="A913" t="str">
            <v>ACT 2005</v>
          </cell>
        </row>
        <row r="914">
          <cell r="A914" t="str">
            <v>ACT 2005</v>
          </cell>
        </row>
        <row r="915">
          <cell r="A915" t="str">
            <v>ACT 2005</v>
          </cell>
        </row>
        <row r="916">
          <cell r="A916" t="str">
            <v>ACT 2005</v>
          </cell>
        </row>
        <row r="917">
          <cell r="A917" t="str">
            <v>ACT 2005</v>
          </cell>
        </row>
        <row r="918">
          <cell r="A918" t="str">
            <v>ACT 2005</v>
          </cell>
        </row>
        <row r="919">
          <cell r="A919" t="str">
            <v>ACT 2005</v>
          </cell>
        </row>
        <row r="920">
          <cell r="A920" t="str">
            <v>ACT 2005</v>
          </cell>
        </row>
        <row r="921">
          <cell r="A921" t="str">
            <v>ACT 2005</v>
          </cell>
        </row>
        <row r="922">
          <cell r="A922" t="str">
            <v>ACT 2005</v>
          </cell>
        </row>
        <row r="923">
          <cell r="A923" t="str">
            <v>ACT 2005</v>
          </cell>
        </row>
        <row r="924">
          <cell r="A924" t="str">
            <v>ACT 2005</v>
          </cell>
        </row>
        <row r="925">
          <cell r="A925" t="str">
            <v>ACT 2005</v>
          </cell>
        </row>
        <row r="926">
          <cell r="A926" t="str">
            <v>ACT 2005</v>
          </cell>
        </row>
        <row r="927">
          <cell r="A927" t="str">
            <v>ACT 2005</v>
          </cell>
        </row>
        <row r="928">
          <cell r="A928" t="str">
            <v>ACT 2005</v>
          </cell>
        </row>
        <row r="929">
          <cell r="A929" t="str">
            <v>ACT 2005</v>
          </cell>
        </row>
        <row r="930">
          <cell r="A930" t="str">
            <v>ACT 2005</v>
          </cell>
        </row>
        <row r="931">
          <cell r="A931" t="str">
            <v>ACT 2005</v>
          </cell>
        </row>
        <row r="932">
          <cell r="A932" t="str">
            <v>ACT 2005</v>
          </cell>
        </row>
        <row r="933">
          <cell r="A933" t="str">
            <v>PLAN 2006</v>
          </cell>
        </row>
        <row r="934">
          <cell r="A934" t="str">
            <v>PLAN 2006</v>
          </cell>
        </row>
        <row r="935">
          <cell r="A935" t="str">
            <v>PLAN 2006</v>
          </cell>
        </row>
        <row r="936">
          <cell r="A936" t="str">
            <v>PLAN 2006</v>
          </cell>
        </row>
        <row r="937">
          <cell r="A937" t="str">
            <v>PLAN 2006</v>
          </cell>
        </row>
        <row r="938">
          <cell r="A938" t="str">
            <v>PLAN 2006</v>
          </cell>
        </row>
        <row r="939">
          <cell r="A939" t="str">
            <v>PLAN 2006</v>
          </cell>
        </row>
        <row r="940">
          <cell r="A940" t="str">
            <v>PLAN 2006</v>
          </cell>
        </row>
        <row r="941">
          <cell r="A941" t="str">
            <v>PLAN 2006</v>
          </cell>
        </row>
        <row r="942">
          <cell r="A942" t="str">
            <v>PLAN 2006</v>
          </cell>
        </row>
        <row r="943">
          <cell r="A943" t="str">
            <v>PLAN 2006</v>
          </cell>
        </row>
        <row r="944">
          <cell r="A944" t="str">
            <v>PLAN 2006</v>
          </cell>
        </row>
        <row r="945">
          <cell r="A945" t="str">
            <v>PLAN 2006</v>
          </cell>
        </row>
        <row r="946">
          <cell r="A946" t="str">
            <v>PLAN 2006</v>
          </cell>
        </row>
        <row r="947">
          <cell r="A947" t="str">
            <v>PLAN 2006</v>
          </cell>
        </row>
        <row r="948">
          <cell r="A948" t="str">
            <v>PLAN 2006</v>
          </cell>
        </row>
        <row r="949">
          <cell r="A949" t="str">
            <v>PLAN 2006</v>
          </cell>
        </row>
        <row r="950">
          <cell r="A950" t="str">
            <v>PLAN 2006</v>
          </cell>
        </row>
        <row r="951">
          <cell r="A951" t="str">
            <v>PLAN 2006</v>
          </cell>
        </row>
        <row r="952">
          <cell r="A952" t="str">
            <v>PLAN 2006</v>
          </cell>
        </row>
        <row r="953">
          <cell r="A953" t="str">
            <v>PLAN 2006</v>
          </cell>
        </row>
        <row r="954">
          <cell r="A954" t="str">
            <v>PLAN 2006</v>
          </cell>
        </row>
        <row r="955">
          <cell r="A955" t="str">
            <v>PLAN 2006</v>
          </cell>
        </row>
        <row r="956">
          <cell r="A956" t="str">
            <v>PLAN 2006</v>
          </cell>
        </row>
        <row r="957">
          <cell r="A957" t="str">
            <v>PLAN 2006</v>
          </cell>
        </row>
        <row r="958">
          <cell r="A958" t="str">
            <v>PLAN 2006</v>
          </cell>
        </row>
        <row r="959">
          <cell r="A959" t="str">
            <v>PLAN 2006</v>
          </cell>
        </row>
        <row r="960">
          <cell r="A960" t="str">
            <v>PLAN 2006</v>
          </cell>
        </row>
        <row r="961">
          <cell r="A961" t="str">
            <v>PLAN 2006</v>
          </cell>
        </row>
        <row r="962">
          <cell r="A962" t="str">
            <v>PLAN 2006</v>
          </cell>
        </row>
        <row r="963">
          <cell r="A963" t="str">
            <v>PLAN 2006</v>
          </cell>
        </row>
        <row r="964">
          <cell r="A964" t="str">
            <v>PLAN 2006</v>
          </cell>
        </row>
        <row r="965">
          <cell r="A965" t="str">
            <v>PLAN 2006</v>
          </cell>
        </row>
        <row r="966">
          <cell r="A966" t="str">
            <v>PLAN 2006</v>
          </cell>
        </row>
        <row r="967">
          <cell r="A967" t="str">
            <v>PLAN 2006</v>
          </cell>
        </row>
        <row r="968">
          <cell r="A968" t="str">
            <v>PLAN 2006</v>
          </cell>
        </row>
        <row r="969">
          <cell r="A969" t="str">
            <v>PLAN 2006</v>
          </cell>
        </row>
        <row r="970">
          <cell r="A970" t="str">
            <v>PLAN 2006</v>
          </cell>
        </row>
        <row r="971">
          <cell r="A971" t="str">
            <v>PLAN 2006</v>
          </cell>
        </row>
        <row r="972">
          <cell r="A972" t="str">
            <v>PLAN 2006</v>
          </cell>
        </row>
        <row r="973">
          <cell r="A973" t="str">
            <v>PLAN 2006</v>
          </cell>
        </row>
        <row r="974">
          <cell r="A974" t="str">
            <v>PLAN 2006</v>
          </cell>
        </row>
        <row r="975">
          <cell r="A975" t="str">
            <v>PLAN 2006</v>
          </cell>
        </row>
        <row r="976">
          <cell r="A976" t="str">
            <v>PLAN 2006</v>
          </cell>
        </row>
        <row r="977">
          <cell r="A977" t="str">
            <v>PLAN 2006</v>
          </cell>
        </row>
        <row r="978">
          <cell r="A978" t="str">
            <v>PLAN 2006</v>
          </cell>
        </row>
        <row r="979">
          <cell r="A979" t="str">
            <v>PLAN 2006</v>
          </cell>
        </row>
        <row r="980">
          <cell r="A980" t="str">
            <v>PLAN 2006</v>
          </cell>
        </row>
        <row r="981">
          <cell r="A981" t="str">
            <v>PLAN 2006</v>
          </cell>
        </row>
        <row r="982">
          <cell r="A982" t="str">
            <v>PLAN 2006</v>
          </cell>
        </row>
        <row r="983">
          <cell r="A983" t="str">
            <v>PLAN 2006</v>
          </cell>
        </row>
        <row r="984">
          <cell r="A984" t="str">
            <v>PLAN 2006</v>
          </cell>
        </row>
        <row r="985">
          <cell r="A985" t="str">
            <v>PLAN 2006</v>
          </cell>
        </row>
        <row r="986">
          <cell r="A986" t="str">
            <v>PLAN 2006</v>
          </cell>
        </row>
        <row r="987">
          <cell r="A987" t="str">
            <v>PLAN 2006</v>
          </cell>
        </row>
        <row r="988">
          <cell r="A988" t="str">
            <v>PLAN 2006</v>
          </cell>
        </row>
        <row r="989">
          <cell r="A989" t="str">
            <v>PLAN 2007</v>
          </cell>
        </row>
        <row r="990">
          <cell r="A990" t="str">
            <v>PLAN 2007</v>
          </cell>
        </row>
        <row r="991">
          <cell r="A991" t="str">
            <v>PLAN 2007</v>
          </cell>
        </row>
        <row r="992">
          <cell r="A992" t="str">
            <v>PLAN 2007</v>
          </cell>
        </row>
        <row r="993">
          <cell r="A993" t="str">
            <v>PLAN 2007</v>
          </cell>
        </row>
        <row r="994">
          <cell r="A994" t="str">
            <v>PLAN 2007</v>
          </cell>
        </row>
        <row r="995">
          <cell r="A995" t="str">
            <v>PLAN 2007</v>
          </cell>
        </row>
        <row r="996">
          <cell r="A996" t="str">
            <v>PLAN 2007</v>
          </cell>
        </row>
        <row r="997">
          <cell r="A997" t="str">
            <v>PLAN 2007</v>
          </cell>
        </row>
        <row r="998">
          <cell r="A998" t="str">
            <v>PLAN 2007</v>
          </cell>
        </row>
        <row r="999">
          <cell r="A999" t="str">
            <v>PLAN 2007</v>
          </cell>
        </row>
        <row r="1000">
          <cell r="A1000" t="str">
            <v>PLAN 2007</v>
          </cell>
        </row>
        <row r="1001">
          <cell r="A1001" t="str">
            <v>PLAN 2007</v>
          </cell>
        </row>
        <row r="1002">
          <cell r="A1002" t="str">
            <v>PLAN 2007</v>
          </cell>
        </row>
        <row r="1003">
          <cell r="A1003" t="str">
            <v>PLAN 2007</v>
          </cell>
        </row>
        <row r="1004">
          <cell r="A1004" t="str">
            <v>PLAN 2007</v>
          </cell>
        </row>
        <row r="1005">
          <cell r="A1005" t="str">
            <v>PLAN 2007</v>
          </cell>
        </row>
        <row r="1006">
          <cell r="A1006" t="str">
            <v>PLAN 2007</v>
          </cell>
        </row>
        <row r="1007">
          <cell r="A1007" t="str">
            <v>PLAN 2007</v>
          </cell>
        </row>
        <row r="1008">
          <cell r="A1008" t="str">
            <v>PLAN 2007</v>
          </cell>
        </row>
        <row r="1009">
          <cell r="A1009" t="str">
            <v>PLAN 2007</v>
          </cell>
        </row>
        <row r="1010">
          <cell r="A1010" t="str">
            <v>PLAN 2007</v>
          </cell>
        </row>
        <row r="1011">
          <cell r="A1011" t="str">
            <v>PLAN 2007</v>
          </cell>
        </row>
        <row r="1012">
          <cell r="A1012" t="str">
            <v>PLAN 2007</v>
          </cell>
        </row>
        <row r="1013">
          <cell r="A1013" t="str">
            <v>PLAN 2007</v>
          </cell>
        </row>
        <row r="1014">
          <cell r="A1014" t="str">
            <v>PLAN 2007</v>
          </cell>
        </row>
        <row r="1015">
          <cell r="A1015" t="str">
            <v>PLAN 2007</v>
          </cell>
        </row>
        <row r="1016">
          <cell r="A1016" t="str">
            <v>PLAN 2007</v>
          </cell>
        </row>
        <row r="1017">
          <cell r="A1017" t="str">
            <v>PLAN 2007</v>
          </cell>
        </row>
        <row r="1018">
          <cell r="A1018" t="str">
            <v>PLAN 2007</v>
          </cell>
        </row>
        <row r="1019">
          <cell r="A1019" t="str">
            <v>PLAN 2007</v>
          </cell>
        </row>
        <row r="1020">
          <cell r="A1020" t="str">
            <v>PLAN 2007</v>
          </cell>
        </row>
        <row r="1021">
          <cell r="A1021" t="str">
            <v>PLAN 2007</v>
          </cell>
        </row>
        <row r="1022">
          <cell r="A1022" t="str">
            <v>PLAN 2007</v>
          </cell>
        </row>
        <row r="1023">
          <cell r="A1023" t="str">
            <v>PLAN 2007</v>
          </cell>
        </row>
        <row r="1024">
          <cell r="A1024" t="str">
            <v>PLAN 2007</v>
          </cell>
        </row>
        <row r="1025">
          <cell r="A1025" t="str">
            <v>PLAN 2007</v>
          </cell>
        </row>
        <row r="1026">
          <cell r="A1026" t="str">
            <v>PLAN 2007</v>
          </cell>
        </row>
        <row r="1027">
          <cell r="A1027" t="str">
            <v>PLAN 2007</v>
          </cell>
        </row>
        <row r="1028">
          <cell r="A1028" t="str">
            <v>PLAN 2007</v>
          </cell>
        </row>
        <row r="1029">
          <cell r="A1029" t="str">
            <v>PLAN 2007</v>
          </cell>
        </row>
        <row r="1030">
          <cell r="A1030" t="str">
            <v>PLAN 2007</v>
          </cell>
        </row>
        <row r="1031">
          <cell r="A1031" t="str">
            <v>PLAN 2007</v>
          </cell>
        </row>
        <row r="1032">
          <cell r="A1032" t="str">
            <v>PLAN 2007</v>
          </cell>
        </row>
        <row r="1033">
          <cell r="A1033" t="str">
            <v>PLAN 2007</v>
          </cell>
        </row>
        <row r="1034">
          <cell r="A1034" t="str">
            <v>PLAN 2007</v>
          </cell>
        </row>
        <row r="1035">
          <cell r="A1035" t="str">
            <v>PLAN 2007</v>
          </cell>
        </row>
        <row r="1036">
          <cell r="A1036" t="str">
            <v>PLAN 2007</v>
          </cell>
        </row>
        <row r="1037">
          <cell r="A1037" t="str">
            <v>PLAN 2007</v>
          </cell>
        </row>
        <row r="1038">
          <cell r="A1038" t="str">
            <v>PLAN 2007</v>
          </cell>
        </row>
        <row r="1039">
          <cell r="A1039" t="str">
            <v>PLAN 2007</v>
          </cell>
        </row>
        <row r="1040">
          <cell r="A1040" t="str">
            <v>PLAN 2007</v>
          </cell>
        </row>
        <row r="1041">
          <cell r="A1041" t="str">
            <v>PLAN 2007</v>
          </cell>
        </row>
        <row r="1042">
          <cell r="A1042" t="str">
            <v>PLAN 2007</v>
          </cell>
        </row>
        <row r="1043">
          <cell r="A1043" t="str">
            <v>PLAN 2007</v>
          </cell>
        </row>
        <row r="1044">
          <cell r="A1044" t="str">
            <v>PLAN 2007</v>
          </cell>
        </row>
        <row r="1045">
          <cell r="A1045" t="str">
            <v>PLAN 2005</v>
          </cell>
        </row>
        <row r="1046">
          <cell r="A1046" t="str">
            <v>PLAN 2005</v>
          </cell>
        </row>
        <row r="1047">
          <cell r="A1047" t="str">
            <v>PLAN 2005</v>
          </cell>
        </row>
        <row r="1048">
          <cell r="A1048" t="str">
            <v>PLAN 2005</v>
          </cell>
        </row>
        <row r="1049">
          <cell r="A1049" t="str">
            <v>PLAN 2005</v>
          </cell>
        </row>
        <row r="1050">
          <cell r="A1050" t="str">
            <v>PLAN 2005</v>
          </cell>
        </row>
        <row r="1051">
          <cell r="A1051" t="str">
            <v>PLAN 2005</v>
          </cell>
        </row>
        <row r="1052">
          <cell r="A1052" t="str">
            <v>PLAN 2005</v>
          </cell>
        </row>
        <row r="1053">
          <cell r="A1053" t="str">
            <v>PLAN 2005</v>
          </cell>
        </row>
        <row r="1054">
          <cell r="A1054" t="str">
            <v>PLAN 2005</v>
          </cell>
        </row>
        <row r="1055">
          <cell r="A1055" t="str">
            <v>PLAN 2005</v>
          </cell>
        </row>
        <row r="1056">
          <cell r="A1056" t="str">
            <v>ACT 2005</v>
          </cell>
        </row>
        <row r="1057">
          <cell r="A1057" t="str">
            <v>ACT 2005</v>
          </cell>
        </row>
        <row r="1058">
          <cell r="A1058" t="str">
            <v>ACT 2005</v>
          </cell>
        </row>
        <row r="1059">
          <cell r="A1059" t="str">
            <v>ACT 2005</v>
          </cell>
        </row>
        <row r="1060">
          <cell r="A1060" t="str">
            <v>ACT 2005</v>
          </cell>
        </row>
        <row r="1061">
          <cell r="A1061" t="str">
            <v>ACT 2005</v>
          </cell>
        </row>
        <row r="1062">
          <cell r="A1062" t="str">
            <v>ACT 2005</v>
          </cell>
        </row>
        <row r="1063">
          <cell r="A1063" t="str">
            <v>ACT 2005</v>
          </cell>
        </row>
        <row r="1064">
          <cell r="A1064" t="str">
            <v>ACT 2005</v>
          </cell>
        </row>
        <row r="1065">
          <cell r="A1065" t="str">
            <v>ACT 2005</v>
          </cell>
        </row>
        <row r="1066">
          <cell r="A1066" t="str">
            <v>PLAN 2006</v>
          </cell>
        </row>
        <row r="1067">
          <cell r="A1067" t="str">
            <v>PLAN 2006</v>
          </cell>
        </row>
        <row r="1068">
          <cell r="A1068" t="str">
            <v>PLAN 2006</v>
          </cell>
        </row>
        <row r="1069">
          <cell r="A1069" t="str">
            <v>PLAN 2006</v>
          </cell>
        </row>
        <row r="1070">
          <cell r="A1070" t="str">
            <v>PLAN 2006</v>
          </cell>
        </row>
        <row r="1071">
          <cell r="A1071" t="str">
            <v>PLAN 2006</v>
          </cell>
        </row>
        <row r="1072">
          <cell r="A1072" t="str">
            <v>PLAN 2006</v>
          </cell>
        </row>
        <row r="1073">
          <cell r="A1073" t="str">
            <v>PLAN 2006</v>
          </cell>
        </row>
        <row r="1074">
          <cell r="A1074" t="str">
            <v>PLAN 2006</v>
          </cell>
        </row>
        <row r="1075">
          <cell r="A1075" t="str">
            <v>PLAN 2006</v>
          </cell>
        </row>
        <row r="1076">
          <cell r="A1076" t="str">
            <v>PLAN 2006</v>
          </cell>
        </row>
        <row r="1077">
          <cell r="A1077" t="str">
            <v>PLAN 2007</v>
          </cell>
        </row>
        <row r="1078">
          <cell r="A1078" t="str">
            <v>PLAN 2007</v>
          </cell>
        </row>
        <row r="1079">
          <cell r="A1079" t="str">
            <v>PLAN 2007</v>
          </cell>
        </row>
        <row r="1080">
          <cell r="A1080" t="str">
            <v>PLAN 2007</v>
          </cell>
        </row>
        <row r="1081">
          <cell r="A1081" t="str">
            <v>PLAN 2007</v>
          </cell>
        </row>
        <row r="1082">
          <cell r="A1082" t="str">
            <v>PLAN 2007</v>
          </cell>
        </row>
        <row r="1083">
          <cell r="A1083" t="str">
            <v>PLAN 2007</v>
          </cell>
        </row>
        <row r="1084">
          <cell r="A1084" t="str">
            <v>PLAN 2007</v>
          </cell>
        </row>
        <row r="1085">
          <cell r="A1085" t="str">
            <v>PLAN 2007</v>
          </cell>
        </row>
        <row r="1086">
          <cell r="A1086" t="str">
            <v>PLAN 2007</v>
          </cell>
        </row>
        <row r="1087">
          <cell r="A1087" t="str">
            <v>PLAN 2007</v>
          </cell>
        </row>
        <row r="1088">
          <cell r="A1088" t="str">
            <v>PLAN 2005</v>
          </cell>
        </row>
        <row r="1089">
          <cell r="A1089" t="str">
            <v>ACT 2005</v>
          </cell>
        </row>
        <row r="1090">
          <cell r="A1090" t="str">
            <v>PLAN 2006</v>
          </cell>
        </row>
        <row r="1091">
          <cell r="A1091" t="str">
            <v>PLAN 2007</v>
          </cell>
        </row>
        <row r="1092">
          <cell r="A1092" t="str">
            <v>PLAN 2005</v>
          </cell>
        </row>
        <row r="1093">
          <cell r="A1093" t="str">
            <v>PLAN 2005</v>
          </cell>
        </row>
        <row r="1094">
          <cell r="A1094" t="str">
            <v>ACT 2005</v>
          </cell>
        </row>
        <row r="1095">
          <cell r="A1095" t="str">
            <v>ACT 2005</v>
          </cell>
        </row>
        <row r="1096">
          <cell r="A1096" t="str">
            <v>ACT 2005</v>
          </cell>
        </row>
        <row r="1097">
          <cell r="A1097" t="str">
            <v>ACT 2005</v>
          </cell>
        </row>
        <row r="1098">
          <cell r="A1098" t="str">
            <v>ACT 2005</v>
          </cell>
        </row>
        <row r="1099">
          <cell r="A1099" t="str">
            <v>ACT 2005</v>
          </cell>
        </row>
        <row r="1100">
          <cell r="A1100" t="str">
            <v>ACT 2005</v>
          </cell>
        </row>
        <row r="1101">
          <cell r="A1101" t="str">
            <v>PLAN 2006</v>
          </cell>
        </row>
        <row r="1102">
          <cell r="A1102" t="str">
            <v>PLAN 2006</v>
          </cell>
        </row>
        <row r="1103">
          <cell r="A1103" t="str">
            <v>PLAN 2006</v>
          </cell>
        </row>
        <row r="1104">
          <cell r="A1104" t="str">
            <v>PLAN 2006</v>
          </cell>
        </row>
        <row r="1105">
          <cell r="A1105" t="str">
            <v>PLAN 2007</v>
          </cell>
        </row>
        <row r="1106">
          <cell r="A1106" t="str">
            <v>PLAN 2007</v>
          </cell>
        </row>
        <row r="1107">
          <cell r="A1107" t="str">
            <v>PLAN 2007</v>
          </cell>
        </row>
        <row r="1108">
          <cell r="A1108" t="str">
            <v>PLAN 2007</v>
          </cell>
        </row>
        <row r="1109">
          <cell r="A1109" t="str">
            <v>PLAN 2007</v>
          </cell>
        </row>
        <row r="1110">
          <cell r="A1110" t="str">
            <v>PLAN 2005</v>
          </cell>
        </row>
        <row r="1111">
          <cell r="A1111" t="str">
            <v>PLAN 2005</v>
          </cell>
        </row>
        <row r="1112">
          <cell r="A1112" t="str">
            <v>PLAN 2005</v>
          </cell>
        </row>
        <row r="1113">
          <cell r="A1113" t="str">
            <v>PLAN 2005</v>
          </cell>
        </row>
        <row r="1114">
          <cell r="A1114" t="str">
            <v>PLAN 2005</v>
          </cell>
        </row>
        <row r="1115">
          <cell r="A1115" t="str">
            <v>PLAN 2005</v>
          </cell>
        </row>
        <row r="1116">
          <cell r="A1116" t="str">
            <v>PLAN 2005</v>
          </cell>
        </row>
        <row r="1117">
          <cell r="A1117" t="str">
            <v>PLAN 2005</v>
          </cell>
        </row>
        <row r="1118">
          <cell r="A1118" t="str">
            <v>PLAN 2005</v>
          </cell>
        </row>
        <row r="1119">
          <cell r="A1119" t="str">
            <v>PLAN 2005</v>
          </cell>
        </row>
        <row r="1120">
          <cell r="A1120" t="str">
            <v>PLAN 2005</v>
          </cell>
        </row>
        <row r="1121">
          <cell r="A1121" t="str">
            <v>PLAN 2005</v>
          </cell>
        </row>
        <row r="1122">
          <cell r="A1122" t="str">
            <v>PLAN 2005</v>
          </cell>
        </row>
        <row r="1123">
          <cell r="A1123" t="str">
            <v>PLAN 2005</v>
          </cell>
        </row>
        <row r="1124">
          <cell r="A1124" t="str">
            <v>PLAN 2005</v>
          </cell>
        </row>
        <row r="1125">
          <cell r="A1125" t="str">
            <v>PLAN 2005</v>
          </cell>
        </row>
        <row r="1126">
          <cell r="A1126" t="str">
            <v>PLAN 2005</v>
          </cell>
        </row>
        <row r="1127">
          <cell r="A1127" t="str">
            <v>PLAN 2005</v>
          </cell>
        </row>
        <row r="1128">
          <cell r="A1128" t="str">
            <v>PLAN 2005</v>
          </cell>
        </row>
        <row r="1129">
          <cell r="A1129" t="str">
            <v>ACT 2005</v>
          </cell>
        </row>
        <row r="1130">
          <cell r="A1130" t="str">
            <v>ACT 2005</v>
          </cell>
        </row>
        <row r="1131">
          <cell r="A1131" t="str">
            <v>ACT 2005</v>
          </cell>
        </row>
        <row r="1132">
          <cell r="A1132" t="str">
            <v>ACT 2005</v>
          </cell>
        </row>
        <row r="1133">
          <cell r="A1133" t="str">
            <v>ACT 2005</v>
          </cell>
        </row>
        <row r="1134">
          <cell r="A1134" t="str">
            <v>ACT 2005</v>
          </cell>
        </row>
        <row r="1135">
          <cell r="A1135" t="str">
            <v>ACT 2005</v>
          </cell>
        </row>
        <row r="1136">
          <cell r="A1136" t="str">
            <v>ACT 2005</v>
          </cell>
        </row>
        <row r="1137">
          <cell r="A1137" t="str">
            <v>ACT 2005</v>
          </cell>
        </row>
        <row r="1138">
          <cell r="A1138" t="str">
            <v>ACT 2005</v>
          </cell>
        </row>
        <row r="1139">
          <cell r="A1139" t="str">
            <v>ACT 2005</v>
          </cell>
        </row>
        <row r="1140">
          <cell r="A1140" t="str">
            <v>ACT 2005</v>
          </cell>
        </row>
        <row r="1141">
          <cell r="A1141" t="str">
            <v>ACT 2005</v>
          </cell>
        </row>
        <row r="1142">
          <cell r="A1142" t="str">
            <v>ACT 2005</v>
          </cell>
        </row>
        <row r="1143">
          <cell r="A1143" t="str">
            <v>ACT 2005</v>
          </cell>
        </row>
        <row r="1144">
          <cell r="A1144" t="str">
            <v>ACT 2005</v>
          </cell>
        </row>
        <row r="1145">
          <cell r="A1145" t="str">
            <v>ACT 2005</v>
          </cell>
        </row>
        <row r="1146">
          <cell r="A1146" t="str">
            <v>ACT 2005</v>
          </cell>
        </row>
        <row r="1147">
          <cell r="A1147" t="str">
            <v>ACT 2005</v>
          </cell>
        </row>
        <row r="1148">
          <cell r="A1148" t="str">
            <v>PLAN 2006</v>
          </cell>
        </row>
        <row r="1149">
          <cell r="A1149" t="str">
            <v>PLAN 2006</v>
          </cell>
        </row>
        <row r="1150">
          <cell r="A1150" t="str">
            <v>PLAN 2006</v>
          </cell>
        </row>
        <row r="1151">
          <cell r="A1151" t="str">
            <v>PLAN 2006</v>
          </cell>
        </row>
        <row r="1152">
          <cell r="A1152" t="str">
            <v>PLAN 2006</v>
          </cell>
        </row>
        <row r="1153">
          <cell r="A1153" t="str">
            <v>PLAN 2006</v>
          </cell>
        </row>
        <row r="1154">
          <cell r="A1154" t="str">
            <v>PLAN 2006</v>
          </cell>
        </row>
        <row r="1155">
          <cell r="A1155" t="str">
            <v>PLAN 2006</v>
          </cell>
        </row>
        <row r="1156">
          <cell r="A1156" t="str">
            <v>PLAN 2006</v>
          </cell>
        </row>
        <row r="1157">
          <cell r="A1157" t="str">
            <v>PLAN 2006</v>
          </cell>
        </row>
        <row r="1158">
          <cell r="A1158" t="str">
            <v>PLAN 2006</v>
          </cell>
        </row>
        <row r="1159">
          <cell r="A1159" t="str">
            <v>PLAN 2006</v>
          </cell>
        </row>
        <row r="1160">
          <cell r="A1160" t="str">
            <v>PLAN 2006</v>
          </cell>
        </row>
        <row r="1161">
          <cell r="A1161" t="str">
            <v>PLAN 2006</v>
          </cell>
        </row>
        <row r="1162">
          <cell r="A1162" t="str">
            <v>PLAN 2006</v>
          </cell>
        </row>
        <row r="1163">
          <cell r="A1163" t="str">
            <v>PLAN 2006</v>
          </cell>
        </row>
        <row r="1164">
          <cell r="A1164" t="str">
            <v>PLAN 2006</v>
          </cell>
        </row>
        <row r="1165">
          <cell r="A1165" t="str">
            <v>PLAN 2006</v>
          </cell>
        </row>
        <row r="1166">
          <cell r="A1166" t="str">
            <v>PLAN 2006</v>
          </cell>
        </row>
        <row r="1167">
          <cell r="A1167" t="str">
            <v>PLAN 2007</v>
          </cell>
        </row>
        <row r="1168">
          <cell r="A1168" t="str">
            <v>PLAN 2007</v>
          </cell>
        </row>
        <row r="1169">
          <cell r="A1169" t="str">
            <v>PLAN 2007</v>
          </cell>
        </row>
        <row r="1170">
          <cell r="A1170" t="str">
            <v>PLAN 2007</v>
          </cell>
        </row>
        <row r="1171">
          <cell r="A1171" t="str">
            <v>PLAN 2007</v>
          </cell>
        </row>
        <row r="1172">
          <cell r="A1172" t="str">
            <v>PLAN 2007</v>
          </cell>
        </row>
        <row r="1173">
          <cell r="A1173" t="str">
            <v>PLAN 2007</v>
          </cell>
        </row>
        <row r="1174">
          <cell r="A1174" t="str">
            <v>PLAN 2007</v>
          </cell>
        </row>
        <row r="1175">
          <cell r="A1175" t="str">
            <v>PLAN 2007</v>
          </cell>
        </row>
        <row r="1176">
          <cell r="A1176" t="str">
            <v>PLAN 2007</v>
          </cell>
        </row>
        <row r="1177">
          <cell r="A1177" t="str">
            <v>PLAN 2007</v>
          </cell>
        </row>
        <row r="1178">
          <cell r="A1178" t="str">
            <v>PLAN 2007</v>
          </cell>
        </row>
        <row r="1179">
          <cell r="A1179" t="str">
            <v>PLAN 2007</v>
          </cell>
        </row>
        <row r="1180">
          <cell r="A1180" t="str">
            <v>PLAN 2007</v>
          </cell>
        </row>
        <row r="1181">
          <cell r="A1181" t="str">
            <v>PLAN 2007</v>
          </cell>
        </row>
        <row r="1182">
          <cell r="A1182" t="str">
            <v>PLAN 2007</v>
          </cell>
        </row>
        <row r="1183">
          <cell r="A1183" t="str">
            <v>PLAN 2007</v>
          </cell>
        </row>
        <row r="1184">
          <cell r="A1184" t="str">
            <v>PLAN 2007</v>
          </cell>
        </row>
        <row r="1185">
          <cell r="A1185" t="str">
            <v>PLAN 2007</v>
          </cell>
        </row>
        <row r="1186">
          <cell r="A1186" t="str">
            <v>PLAN 2005</v>
          </cell>
        </row>
        <row r="1187">
          <cell r="A1187" t="str">
            <v>PLAN 2005</v>
          </cell>
        </row>
        <row r="1188">
          <cell r="A1188" t="str">
            <v>PLAN 2005</v>
          </cell>
        </row>
        <row r="1189">
          <cell r="A1189" t="str">
            <v>PLAN 2005</v>
          </cell>
        </row>
        <row r="1190">
          <cell r="A1190" t="str">
            <v>PLAN 2005</v>
          </cell>
        </row>
        <row r="1191">
          <cell r="A1191" t="str">
            <v>PLAN 2005</v>
          </cell>
        </row>
        <row r="1192">
          <cell r="A1192" t="str">
            <v>PLAN 2005</v>
          </cell>
        </row>
        <row r="1193">
          <cell r="A1193" t="str">
            <v>ACT 2005</v>
          </cell>
        </row>
        <row r="1194">
          <cell r="A1194" t="str">
            <v>ACT 2005</v>
          </cell>
        </row>
        <row r="1195">
          <cell r="A1195" t="str">
            <v>ACT 2005</v>
          </cell>
        </row>
        <row r="1196">
          <cell r="A1196" t="str">
            <v>ACT 2005</v>
          </cell>
        </row>
        <row r="1197">
          <cell r="A1197" t="str">
            <v>ACT 2005</v>
          </cell>
        </row>
        <row r="1198">
          <cell r="A1198" t="str">
            <v>ACT 2005</v>
          </cell>
        </row>
        <row r="1199">
          <cell r="A1199" t="str">
            <v>ACT 2005</v>
          </cell>
        </row>
        <row r="1200">
          <cell r="A1200" t="str">
            <v>PLAN 2006</v>
          </cell>
        </row>
        <row r="1201">
          <cell r="A1201" t="str">
            <v>PLAN 2006</v>
          </cell>
        </row>
        <row r="1202">
          <cell r="A1202" t="str">
            <v>PLAN 2006</v>
          </cell>
        </row>
        <row r="1203">
          <cell r="A1203" t="str">
            <v>PLAN 2006</v>
          </cell>
        </row>
        <row r="1204">
          <cell r="A1204" t="str">
            <v>PLAN 2006</v>
          </cell>
        </row>
        <row r="1205">
          <cell r="A1205" t="str">
            <v>PLAN 2006</v>
          </cell>
        </row>
        <row r="1206">
          <cell r="A1206" t="str">
            <v>PLAN 2006</v>
          </cell>
        </row>
        <row r="1207">
          <cell r="A1207" t="str">
            <v>PLAN 2007</v>
          </cell>
        </row>
        <row r="1208">
          <cell r="A1208" t="str">
            <v>PLAN 2007</v>
          </cell>
        </row>
        <row r="1209">
          <cell r="A1209" t="str">
            <v>PLAN 2007</v>
          </cell>
        </row>
        <row r="1210">
          <cell r="A1210" t="str">
            <v>PLAN 2007</v>
          </cell>
        </row>
        <row r="1211">
          <cell r="A1211" t="str">
            <v>PLAN 2007</v>
          </cell>
        </row>
        <row r="1212">
          <cell r="A1212" t="str">
            <v>PLAN 2007</v>
          </cell>
        </row>
        <row r="1213">
          <cell r="A1213" t="str">
            <v>PLAN 2007</v>
          </cell>
        </row>
        <row r="1214">
          <cell r="A1214" t="str">
            <v>PLAN 2005</v>
          </cell>
        </row>
        <row r="1215">
          <cell r="A1215" t="str">
            <v>PLAN 2005</v>
          </cell>
        </row>
        <row r="1216">
          <cell r="A1216" t="str">
            <v>PLAN 2005</v>
          </cell>
        </row>
        <row r="1217">
          <cell r="A1217" t="str">
            <v>PLAN 2005</v>
          </cell>
        </row>
        <row r="1218">
          <cell r="A1218" t="str">
            <v>PLAN 2005</v>
          </cell>
        </row>
        <row r="1219">
          <cell r="A1219" t="str">
            <v>PLAN 2005</v>
          </cell>
        </row>
        <row r="1220">
          <cell r="A1220" t="str">
            <v>PLAN 2005</v>
          </cell>
        </row>
        <row r="1221">
          <cell r="A1221" t="str">
            <v>PLAN 2005</v>
          </cell>
        </row>
        <row r="1222">
          <cell r="A1222" t="str">
            <v>ACT 2005</v>
          </cell>
        </row>
        <row r="1223">
          <cell r="A1223" t="str">
            <v>ACT 2005</v>
          </cell>
        </row>
        <row r="1224">
          <cell r="A1224" t="str">
            <v>ACT 2005</v>
          </cell>
        </row>
        <row r="1225">
          <cell r="A1225" t="str">
            <v>ACT 2005</v>
          </cell>
        </row>
        <row r="1226">
          <cell r="A1226" t="str">
            <v>ACT 2005</v>
          </cell>
        </row>
        <row r="1227">
          <cell r="A1227" t="str">
            <v>ACT 2005</v>
          </cell>
        </row>
        <row r="1228">
          <cell r="A1228" t="str">
            <v>ACT 2005</v>
          </cell>
        </row>
        <row r="1229">
          <cell r="A1229" t="str">
            <v>ACT 2005</v>
          </cell>
        </row>
        <row r="1230">
          <cell r="A1230" t="str">
            <v>PLAN 2006</v>
          </cell>
        </row>
        <row r="1231">
          <cell r="A1231" t="str">
            <v>PLAN 2006</v>
          </cell>
        </row>
        <row r="1232">
          <cell r="A1232" t="str">
            <v>PLAN 2006</v>
          </cell>
        </row>
        <row r="1233">
          <cell r="A1233" t="str">
            <v>PLAN 2006</v>
          </cell>
        </row>
        <row r="1234">
          <cell r="A1234" t="str">
            <v>PLAN 2006</v>
          </cell>
        </row>
        <row r="1235">
          <cell r="A1235" t="str">
            <v>PLAN 2006</v>
          </cell>
        </row>
        <row r="1236">
          <cell r="A1236" t="str">
            <v>PLAN 2006</v>
          </cell>
        </row>
        <row r="1237">
          <cell r="A1237" t="str">
            <v>PLAN 2006</v>
          </cell>
        </row>
        <row r="1238">
          <cell r="A1238" t="str">
            <v>PLAN 2006</v>
          </cell>
        </row>
        <row r="1239">
          <cell r="A1239" t="str">
            <v>PLAN 2006</v>
          </cell>
        </row>
        <row r="1240">
          <cell r="A1240" t="str">
            <v>PLAN 2007</v>
          </cell>
        </row>
        <row r="1241">
          <cell r="A1241" t="str">
            <v>PLAN 2007</v>
          </cell>
        </row>
        <row r="1242">
          <cell r="A1242" t="str">
            <v>PLAN 2007</v>
          </cell>
        </row>
        <row r="1243">
          <cell r="A1243" t="str">
            <v>PLAN 2007</v>
          </cell>
        </row>
        <row r="1244">
          <cell r="A1244" t="str">
            <v>PLAN 2007</v>
          </cell>
        </row>
        <row r="1245">
          <cell r="A1245" t="str">
            <v>PLAN 2007</v>
          </cell>
        </row>
        <row r="1246">
          <cell r="A1246" t="str">
            <v>PLAN 2007</v>
          </cell>
        </row>
        <row r="1247">
          <cell r="A1247" t="str">
            <v>PLAN 2007</v>
          </cell>
        </row>
        <row r="1248">
          <cell r="A1248" t="str">
            <v>PLAN 2007</v>
          </cell>
        </row>
        <row r="1249">
          <cell r="A1249" t="str">
            <v>PLAN 2007</v>
          </cell>
        </row>
        <row r="1250">
          <cell r="A1250" t="str">
            <v>PLAN 2005</v>
          </cell>
        </row>
        <row r="1251">
          <cell r="A1251" t="str">
            <v>ACT 2005</v>
          </cell>
        </row>
        <row r="1252">
          <cell r="A1252" t="str">
            <v>PLAN 2006</v>
          </cell>
        </row>
        <row r="1253">
          <cell r="A1253" t="str">
            <v>PLAN 2007</v>
          </cell>
        </row>
        <row r="1254">
          <cell r="A1254" t="str">
            <v>PLAN 2005</v>
          </cell>
        </row>
        <row r="1255">
          <cell r="A1255" t="str">
            <v>PLAN 2005</v>
          </cell>
        </row>
        <row r="1256">
          <cell r="A1256" t="str">
            <v>PLAN 2005</v>
          </cell>
        </row>
        <row r="1257">
          <cell r="A1257" t="str">
            <v>PLAN 2005</v>
          </cell>
        </row>
        <row r="1258">
          <cell r="A1258" t="str">
            <v>ACT 2005</v>
          </cell>
        </row>
        <row r="1259">
          <cell r="A1259" t="str">
            <v>ACT 2005</v>
          </cell>
        </row>
        <row r="1260">
          <cell r="A1260" t="str">
            <v>ACT 2005</v>
          </cell>
        </row>
        <row r="1261">
          <cell r="A1261" t="str">
            <v>ACT 2005</v>
          </cell>
        </row>
        <row r="1262">
          <cell r="A1262" t="str">
            <v>PLAN 2006</v>
          </cell>
        </row>
        <row r="1263">
          <cell r="A1263" t="str">
            <v>PLAN 2006</v>
          </cell>
        </row>
        <row r="1264">
          <cell r="A1264" t="str">
            <v>PLAN 2006</v>
          </cell>
        </row>
        <row r="1265">
          <cell r="A1265" t="str">
            <v>PLAN 2006</v>
          </cell>
        </row>
        <row r="1266">
          <cell r="A1266" t="str">
            <v>PLAN 2007</v>
          </cell>
        </row>
        <row r="1267">
          <cell r="A1267" t="str">
            <v>PLAN 2007</v>
          </cell>
        </row>
        <row r="1268">
          <cell r="A1268" t="str">
            <v>PLAN 2007</v>
          </cell>
        </row>
        <row r="1269">
          <cell r="A1269" t="str">
            <v>PLAN 2007</v>
          </cell>
        </row>
        <row r="1270">
          <cell r="A1270" t="str">
            <v>ACT 2005</v>
          </cell>
        </row>
        <row r="1271">
          <cell r="A1271" t="str">
            <v>PLAN 2005</v>
          </cell>
        </row>
        <row r="1272">
          <cell r="A1272" t="str">
            <v>PLAN 2005</v>
          </cell>
        </row>
        <row r="1273">
          <cell r="A1273" t="str">
            <v>PLAN 2005</v>
          </cell>
        </row>
        <row r="1274">
          <cell r="A1274" t="str">
            <v>PLAN 2005</v>
          </cell>
        </row>
        <row r="1275">
          <cell r="A1275" t="str">
            <v>PLAN 2005</v>
          </cell>
        </row>
        <row r="1276">
          <cell r="A1276" t="str">
            <v>PLAN 2005</v>
          </cell>
        </row>
        <row r="1277">
          <cell r="A1277" t="str">
            <v>PLAN 2005</v>
          </cell>
        </row>
        <row r="1278">
          <cell r="A1278" t="str">
            <v>PLAN 2005</v>
          </cell>
        </row>
        <row r="1279">
          <cell r="A1279" t="str">
            <v>PLAN 2005</v>
          </cell>
        </row>
        <row r="1280">
          <cell r="A1280" t="str">
            <v>PLAN 2005</v>
          </cell>
        </row>
        <row r="1281">
          <cell r="A1281" t="str">
            <v>PLAN 2005</v>
          </cell>
        </row>
        <row r="1282">
          <cell r="A1282" t="str">
            <v>PLAN 2005</v>
          </cell>
        </row>
        <row r="1283">
          <cell r="A1283" t="str">
            <v>PLAN 2005</v>
          </cell>
        </row>
        <row r="1284">
          <cell r="A1284" t="str">
            <v>PLAN 2005</v>
          </cell>
        </row>
        <row r="1285">
          <cell r="A1285" t="str">
            <v>PLAN 2005</v>
          </cell>
        </row>
        <row r="1286">
          <cell r="A1286" t="str">
            <v>PLAN 2005</v>
          </cell>
        </row>
        <row r="1287">
          <cell r="A1287" t="str">
            <v>PLAN 2005</v>
          </cell>
        </row>
        <row r="1288">
          <cell r="A1288" t="str">
            <v>ACT 2005</v>
          </cell>
        </row>
        <row r="1289">
          <cell r="A1289" t="str">
            <v>ACT 2005</v>
          </cell>
        </row>
        <row r="1290">
          <cell r="A1290" t="str">
            <v>ACT 2005</v>
          </cell>
        </row>
        <row r="1291">
          <cell r="A1291" t="str">
            <v>ACT 2005</v>
          </cell>
        </row>
        <row r="1292">
          <cell r="A1292" t="str">
            <v>ACT 2005</v>
          </cell>
        </row>
        <row r="1293">
          <cell r="A1293" t="str">
            <v>ACT 2005</v>
          </cell>
        </row>
        <row r="1294">
          <cell r="A1294" t="str">
            <v>ACT 2005</v>
          </cell>
        </row>
        <row r="1295">
          <cell r="A1295" t="str">
            <v>ACT 2005</v>
          </cell>
        </row>
        <row r="1296">
          <cell r="A1296" t="str">
            <v>ACT 2005</v>
          </cell>
        </row>
        <row r="1297">
          <cell r="A1297" t="str">
            <v>ACT 2005</v>
          </cell>
        </row>
        <row r="1298">
          <cell r="A1298" t="str">
            <v>ACT 2005</v>
          </cell>
        </row>
        <row r="1299">
          <cell r="A1299" t="str">
            <v>ACT 2005</v>
          </cell>
        </row>
        <row r="1300">
          <cell r="A1300" t="str">
            <v>ACT 2005</v>
          </cell>
        </row>
        <row r="1301">
          <cell r="A1301" t="str">
            <v>ACT 2005</v>
          </cell>
        </row>
        <row r="1302">
          <cell r="A1302" t="str">
            <v>ACT 2005</v>
          </cell>
        </row>
        <row r="1303">
          <cell r="A1303" t="str">
            <v>ACT 2005</v>
          </cell>
        </row>
        <row r="1304">
          <cell r="A1304" t="str">
            <v>ACT 2005</v>
          </cell>
        </row>
        <row r="1305">
          <cell r="A1305" t="str">
            <v>PLAN 2006</v>
          </cell>
        </row>
        <row r="1306">
          <cell r="A1306" t="str">
            <v>PLAN 2006</v>
          </cell>
        </row>
        <row r="1307">
          <cell r="A1307" t="str">
            <v>PLAN 2006</v>
          </cell>
        </row>
        <row r="1308">
          <cell r="A1308" t="str">
            <v>PLAN 2006</v>
          </cell>
        </row>
        <row r="1309">
          <cell r="A1309" t="str">
            <v>PLAN 2006</v>
          </cell>
        </row>
        <row r="1310">
          <cell r="A1310" t="str">
            <v>PLAN 2006</v>
          </cell>
        </row>
        <row r="1311">
          <cell r="A1311" t="str">
            <v>PLAN 2006</v>
          </cell>
        </row>
        <row r="1312">
          <cell r="A1312" t="str">
            <v>PLAN 2006</v>
          </cell>
        </row>
        <row r="1313">
          <cell r="A1313" t="str">
            <v>PLAN 2006</v>
          </cell>
        </row>
        <row r="1314">
          <cell r="A1314" t="str">
            <v>PLAN 2006</v>
          </cell>
        </row>
        <row r="1315">
          <cell r="A1315" t="str">
            <v>PLAN 2006</v>
          </cell>
        </row>
        <row r="1316">
          <cell r="A1316" t="str">
            <v>PLAN 2006</v>
          </cell>
        </row>
        <row r="1317">
          <cell r="A1317" t="str">
            <v>PLAN 2006</v>
          </cell>
        </row>
        <row r="1318">
          <cell r="A1318" t="str">
            <v>PLAN 2006</v>
          </cell>
        </row>
        <row r="1319">
          <cell r="A1319" t="str">
            <v>PLAN 2006</v>
          </cell>
        </row>
        <row r="1320">
          <cell r="A1320" t="str">
            <v>PLAN 2006</v>
          </cell>
        </row>
        <row r="1321">
          <cell r="A1321" t="str">
            <v>PLAN 2006</v>
          </cell>
        </row>
        <row r="1322">
          <cell r="A1322" t="str">
            <v>PLAN 2006</v>
          </cell>
        </row>
        <row r="1323">
          <cell r="A1323" t="str">
            <v>PLAN 2006</v>
          </cell>
        </row>
        <row r="1324">
          <cell r="A1324" t="str">
            <v>PLAN 2007</v>
          </cell>
        </row>
        <row r="1325">
          <cell r="A1325" t="str">
            <v>PLAN 2007</v>
          </cell>
        </row>
        <row r="1326">
          <cell r="A1326" t="str">
            <v>PLAN 2007</v>
          </cell>
        </row>
        <row r="1327">
          <cell r="A1327" t="str">
            <v>PLAN 2007</v>
          </cell>
        </row>
        <row r="1328">
          <cell r="A1328" t="str">
            <v>PLAN 2007</v>
          </cell>
        </row>
        <row r="1329">
          <cell r="A1329" t="str">
            <v>PLAN 2007</v>
          </cell>
        </row>
        <row r="1330">
          <cell r="A1330" t="str">
            <v>PLAN 2007</v>
          </cell>
        </row>
        <row r="1331">
          <cell r="A1331" t="str">
            <v>PLAN 2007</v>
          </cell>
        </row>
        <row r="1332">
          <cell r="A1332" t="str">
            <v>PLAN 2007</v>
          </cell>
        </row>
        <row r="1333">
          <cell r="A1333" t="str">
            <v>PLAN 2007</v>
          </cell>
        </row>
        <row r="1334">
          <cell r="A1334" t="str">
            <v>PLAN 2007</v>
          </cell>
        </row>
        <row r="1335">
          <cell r="A1335" t="str">
            <v>PLAN 2007</v>
          </cell>
        </row>
        <row r="1336">
          <cell r="A1336" t="str">
            <v>PLAN 2007</v>
          </cell>
        </row>
        <row r="1337">
          <cell r="A1337" t="str">
            <v>PLAN 2007</v>
          </cell>
        </row>
        <row r="1338">
          <cell r="A1338" t="str">
            <v>PLAN 2007</v>
          </cell>
        </row>
        <row r="1339">
          <cell r="A1339" t="str">
            <v>PLAN 2007</v>
          </cell>
        </row>
        <row r="1340">
          <cell r="A1340" t="str">
            <v>PLAN 2007</v>
          </cell>
        </row>
        <row r="1341">
          <cell r="A1341" t="str">
            <v>PLAN 2007</v>
          </cell>
        </row>
        <row r="1342">
          <cell r="A1342" t="str">
            <v>PLAN 2007</v>
          </cell>
        </row>
        <row r="1343">
          <cell r="A1343" t="str">
            <v>PLAN 2005</v>
          </cell>
        </row>
        <row r="1344">
          <cell r="A1344" t="str">
            <v>PLAN 2005</v>
          </cell>
        </row>
        <row r="1345">
          <cell r="A1345" t="str">
            <v>PLAN 2005</v>
          </cell>
        </row>
        <row r="1346">
          <cell r="A1346" t="str">
            <v>PLAN 2005</v>
          </cell>
        </row>
        <row r="1347">
          <cell r="A1347" t="str">
            <v>PLAN 2005</v>
          </cell>
        </row>
        <row r="1348">
          <cell r="A1348" t="str">
            <v>PLAN 2005</v>
          </cell>
        </row>
        <row r="1349">
          <cell r="A1349" t="str">
            <v>PLAN 2005</v>
          </cell>
        </row>
        <row r="1350">
          <cell r="A1350" t="str">
            <v>PLAN 2005</v>
          </cell>
        </row>
        <row r="1351">
          <cell r="A1351" t="str">
            <v>PLAN 2005</v>
          </cell>
        </row>
        <row r="1352">
          <cell r="A1352" t="str">
            <v>PLAN 2005</v>
          </cell>
        </row>
        <row r="1353">
          <cell r="A1353" t="str">
            <v>PLAN 2005</v>
          </cell>
        </row>
        <row r="1354">
          <cell r="A1354" t="str">
            <v>PLAN 2005</v>
          </cell>
        </row>
        <row r="1355">
          <cell r="A1355" t="str">
            <v>PLAN 2005</v>
          </cell>
        </row>
        <row r="1356">
          <cell r="A1356" t="str">
            <v>PLAN 2005</v>
          </cell>
        </row>
        <row r="1357">
          <cell r="A1357" t="str">
            <v>ACT 2005</v>
          </cell>
        </row>
        <row r="1358">
          <cell r="A1358" t="str">
            <v>ACT 2005</v>
          </cell>
        </row>
        <row r="1359">
          <cell r="A1359" t="str">
            <v>ACT 2005</v>
          </cell>
        </row>
        <row r="1360">
          <cell r="A1360" t="str">
            <v>ACT 2005</v>
          </cell>
        </row>
        <row r="1361">
          <cell r="A1361" t="str">
            <v>ACT 2005</v>
          </cell>
        </row>
        <row r="1362">
          <cell r="A1362" t="str">
            <v>ACT 2005</v>
          </cell>
        </row>
        <row r="1363">
          <cell r="A1363" t="str">
            <v>ACT 2005</v>
          </cell>
        </row>
        <row r="1364">
          <cell r="A1364" t="str">
            <v>ACT 2005</v>
          </cell>
        </row>
        <row r="1365">
          <cell r="A1365" t="str">
            <v>ACT 2005</v>
          </cell>
        </row>
        <row r="1366">
          <cell r="A1366" t="str">
            <v>ACT 2005</v>
          </cell>
        </row>
        <row r="1367">
          <cell r="A1367" t="str">
            <v>ACT 2005</v>
          </cell>
        </row>
        <row r="1368">
          <cell r="A1368" t="str">
            <v>ACT 2005</v>
          </cell>
        </row>
        <row r="1369">
          <cell r="A1369" t="str">
            <v>ACT 2005</v>
          </cell>
        </row>
        <row r="1370">
          <cell r="A1370" t="str">
            <v>PLAN 2006</v>
          </cell>
        </row>
        <row r="1371">
          <cell r="A1371" t="str">
            <v>PLAN 2006</v>
          </cell>
        </row>
        <row r="1372">
          <cell r="A1372" t="str">
            <v>PLAN 2006</v>
          </cell>
        </row>
        <row r="1373">
          <cell r="A1373" t="str">
            <v>PLAN 2006</v>
          </cell>
        </row>
        <row r="1374">
          <cell r="A1374" t="str">
            <v>PLAN 2006</v>
          </cell>
        </row>
        <row r="1375">
          <cell r="A1375" t="str">
            <v>PLAN 2006</v>
          </cell>
        </row>
        <row r="1376">
          <cell r="A1376" t="str">
            <v>PLAN 2006</v>
          </cell>
        </row>
        <row r="1377">
          <cell r="A1377" t="str">
            <v>PLAN 2006</v>
          </cell>
        </row>
        <row r="1378">
          <cell r="A1378" t="str">
            <v>PLAN 2006</v>
          </cell>
        </row>
        <row r="1379">
          <cell r="A1379" t="str">
            <v>PLAN 2006</v>
          </cell>
        </row>
        <row r="1380">
          <cell r="A1380" t="str">
            <v>PLAN 2006</v>
          </cell>
        </row>
        <row r="1381">
          <cell r="A1381" t="str">
            <v>PLAN 2006</v>
          </cell>
        </row>
        <row r="1382">
          <cell r="A1382" t="str">
            <v>PLAN 2006</v>
          </cell>
        </row>
        <row r="1383">
          <cell r="A1383" t="str">
            <v>PLAN 2006</v>
          </cell>
        </row>
        <row r="1384">
          <cell r="A1384" t="str">
            <v>PLAN 2007</v>
          </cell>
        </row>
        <row r="1385">
          <cell r="A1385" t="str">
            <v>PLAN 2007</v>
          </cell>
        </row>
        <row r="1386">
          <cell r="A1386" t="str">
            <v>PLAN 2007</v>
          </cell>
        </row>
        <row r="1387">
          <cell r="A1387" t="str">
            <v>PLAN 2007</v>
          </cell>
        </row>
        <row r="1388">
          <cell r="A1388" t="str">
            <v>PLAN 2007</v>
          </cell>
        </row>
        <row r="1389">
          <cell r="A1389" t="str">
            <v>PLAN 2007</v>
          </cell>
        </row>
        <row r="1390">
          <cell r="A1390" t="str">
            <v>PLAN 2007</v>
          </cell>
        </row>
        <row r="1391">
          <cell r="A1391" t="str">
            <v>PLAN 2007</v>
          </cell>
        </row>
        <row r="1392">
          <cell r="A1392" t="str">
            <v>PLAN 2007</v>
          </cell>
        </row>
        <row r="1393">
          <cell r="A1393" t="str">
            <v>PLAN 2007</v>
          </cell>
        </row>
        <row r="1394">
          <cell r="A1394" t="str">
            <v>PLAN 2007</v>
          </cell>
        </row>
        <row r="1395">
          <cell r="A1395" t="str">
            <v>PLAN 2007</v>
          </cell>
        </row>
        <row r="1396">
          <cell r="A1396" t="str">
            <v>PLAN 2007</v>
          </cell>
        </row>
        <row r="1397">
          <cell r="A1397" t="str">
            <v>PLAN 2007</v>
          </cell>
        </row>
        <row r="1398">
          <cell r="A1398" t="str">
            <v>PLAN 2005</v>
          </cell>
        </row>
        <row r="1399">
          <cell r="A1399" t="str">
            <v>PLAN 2005</v>
          </cell>
        </row>
        <row r="1400">
          <cell r="A1400" t="str">
            <v>ACT 2005</v>
          </cell>
        </row>
        <row r="1401">
          <cell r="A1401" t="str">
            <v>ACT 2005</v>
          </cell>
        </row>
        <row r="1402">
          <cell r="A1402" t="str">
            <v>PLAN 2006</v>
          </cell>
        </row>
        <row r="1403">
          <cell r="A1403" t="str">
            <v>PLAN 2006</v>
          </cell>
        </row>
        <row r="1404">
          <cell r="A1404" t="str">
            <v>PLAN 2007</v>
          </cell>
        </row>
        <row r="1405">
          <cell r="A1405" t="str">
            <v>PLAN 2007</v>
          </cell>
        </row>
        <row r="1406">
          <cell r="A1406" t="str">
            <v>PLAN 2006</v>
          </cell>
        </row>
        <row r="1407">
          <cell r="A1407" t="str">
            <v>PLAN 2006</v>
          </cell>
        </row>
        <row r="1408">
          <cell r="A1408" t="str">
            <v>PLAN 2007</v>
          </cell>
        </row>
        <row r="1409">
          <cell r="A1409" t="str">
            <v>PLAN 2007</v>
          </cell>
        </row>
      </sheetData>
      <sheetData sheetId="2" refreshError="1"/>
      <sheetData sheetId="3" refreshError="1"/>
      <sheetData sheetId="4" refreshError="1"/>
      <sheetData sheetId="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_XL"/>
    </sheetNames>
    <definedNames>
      <definedName name="Macro2"/>
    </defined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C"/>
      <sheetName val="FuelAllocation"/>
      <sheetName val="Ramp Loss Adjustment"/>
      <sheetName val="lookup"/>
    </sheetNames>
    <sheetDataSet>
      <sheetData sheetId="0">
        <row r="1">
          <cell r="A1" t="str">
            <v>PacifiCorp</v>
          </cell>
        </row>
      </sheetData>
      <sheetData sheetId="1">
        <row r="3">
          <cell r="Q3">
            <v>40878</v>
          </cell>
        </row>
      </sheetData>
      <sheetData sheetId="2"/>
      <sheetData sheetId="3">
        <row r="3">
          <cell r="C3" t="str">
            <v>Black Hills s27013/s28160</v>
          </cell>
          <cell r="D3" t="str">
            <v>Pacific Pre Merger</v>
          </cell>
        </row>
        <row r="4">
          <cell r="C4" t="str">
            <v>BPA Wind s42818</v>
          </cell>
          <cell r="D4" t="str">
            <v>Post Merger</v>
          </cell>
        </row>
        <row r="5">
          <cell r="C5" t="str">
            <v>East Area Sales (WCA Sale)</v>
          </cell>
          <cell r="D5" t="str">
            <v>Post Merger</v>
          </cell>
        </row>
        <row r="6">
          <cell r="C6" t="str">
            <v>Hurricane Sale s393046</v>
          </cell>
          <cell r="D6" t="str">
            <v>Post Merger</v>
          </cell>
        </row>
        <row r="7">
          <cell r="C7" t="str">
            <v>LADWP (IPP Layoff)</v>
          </cell>
          <cell r="D7" t="str">
            <v>Utah Pre Merger</v>
          </cell>
        </row>
        <row r="8">
          <cell r="C8" t="str">
            <v>NVE s523485</v>
          </cell>
          <cell r="D8" t="str">
            <v>Post Merger</v>
          </cell>
        </row>
        <row r="9">
          <cell r="C9" t="str">
            <v>NVE s811499</v>
          </cell>
          <cell r="D9" t="str">
            <v>Post Merger</v>
          </cell>
        </row>
        <row r="10">
          <cell r="C10" t="str">
            <v>Pacific Gas &amp; Electric s524491</v>
          </cell>
          <cell r="D10" t="str">
            <v>Post Merger</v>
          </cell>
        </row>
        <row r="11">
          <cell r="C11" t="str">
            <v>PSCO s100035</v>
          </cell>
          <cell r="D11" t="str">
            <v>Post Merger</v>
          </cell>
        </row>
        <row r="12">
          <cell r="C12" t="str">
            <v>Salt River Project s322940</v>
          </cell>
          <cell r="D12" t="str">
            <v>Post Merger</v>
          </cell>
        </row>
        <row r="13">
          <cell r="C13" t="str">
            <v>Sierra Pac 2 s25270</v>
          </cell>
          <cell r="D13" t="str">
            <v>Post Merger</v>
          </cell>
        </row>
        <row r="14">
          <cell r="C14" t="str">
            <v>SCE s513948</v>
          </cell>
          <cell r="D14" t="str">
            <v>Post Merger</v>
          </cell>
        </row>
        <row r="15">
          <cell r="C15" t="str">
            <v>SDG&amp;E s513949</v>
          </cell>
          <cell r="D15" t="str">
            <v>Post Merger</v>
          </cell>
        </row>
        <row r="16">
          <cell r="C16" t="str">
            <v>SMUD s24296</v>
          </cell>
          <cell r="D16" t="str">
            <v>Pacific Pre Merger</v>
          </cell>
        </row>
        <row r="17">
          <cell r="C17" t="str">
            <v>UAMPS s223863</v>
          </cell>
          <cell r="D17" t="str">
            <v>Post Merger</v>
          </cell>
        </row>
        <row r="18">
          <cell r="C18" t="str">
            <v>UAMPS s404236</v>
          </cell>
          <cell r="D18" t="str">
            <v>Post Merger</v>
          </cell>
        </row>
        <row r="19">
          <cell r="C19" t="str">
            <v>UMPA II s45631</v>
          </cell>
          <cell r="D19" t="str">
            <v>Post Merger</v>
          </cell>
        </row>
        <row r="21">
          <cell r="C21" t="str">
            <v>APS Supplemental p27875</v>
          </cell>
          <cell r="D21" t="str">
            <v>Post Merger</v>
          </cell>
        </row>
        <row r="22">
          <cell r="C22" t="str">
            <v>Avoided Cost Resource</v>
          </cell>
          <cell r="D22" t="str">
            <v>Post Merger</v>
          </cell>
        </row>
        <row r="23">
          <cell r="C23" t="str">
            <v>Blanding Purchase p379174</v>
          </cell>
          <cell r="D23" t="str">
            <v>Post Merger</v>
          </cell>
        </row>
        <row r="24">
          <cell r="C24" t="str">
            <v>BPA Reserve Purchase</v>
          </cell>
          <cell r="D24" t="str">
            <v>Post Merger</v>
          </cell>
        </row>
        <row r="25">
          <cell r="C25" t="str">
            <v>Chehalis Station Service</v>
          </cell>
          <cell r="D25" t="str">
            <v>Post Merger</v>
          </cell>
        </row>
        <row r="26">
          <cell r="C26" t="str">
            <v xml:space="preserve">Combine Hills Wind p160595 </v>
          </cell>
          <cell r="D26" t="str">
            <v>Post Merger</v>
          </cell>
        </row>
        <row r="27">
          <cell r="C27" t="str">
            <v>Constellation p257677</v>
          </cell>
          <cell r="D27" t="str">
            <v>Post Merger</v>
          </cell>
        </row>
        <row r="28">
          <cell r="C28" t="str">
            <v>Constellation p257678</v>
          </cell>
          <cell r="D28" t="str">
            <v>Post Merger</v>
          </cell>
        </row>
        <row r="29">
          <cell r="C29" t="str">
            <v>Constellation p268849</v>
          </cell>
          <cell r="D29" t="str">
            <v>Post Merger</v>
          </cell>
        </row>
        <row r="30">
          <cell r="C30" t="str">
            <v>Deseret Purchase p194277</v>
          </cell>
          <cell r="D30" t="str">
            <v>Post Merger</v>
          </cell>
        </row>
        <row r="31">
          <cell r="C31" t="str">
            <v>Douglas PUD Settlement p38185</v>
          </cell>
          <cell r="D31" t="str">
            <v>Mid Columbia</v>
          </cell>
        </row>
        <row r="32">
          <cell r="C32" t="str">
            <v>Gemstate p99489</v>
          </cell>
          <cell r="D32" t="str">
            <v>Gemstate</v>
          </cell>
        </row>
        <row r="33">
          <cell r="C33" t="str">
            <v>Georgia-Pacific Camas</v>
          </cell>
          <cell r="D33" t="str">
            <v>Post Merger</v>
          </cell>
        </row>
        <row r="34">
          <cell r="C34" t="str">
            <v>Grant County 10 aMW p66274</v>
          </cell>
          <cell r="D34" t="str">
            <v>Misc/Pacific</v>
          </cell>
        </row>
        <row r="35">
          <cell r="C35" t="str">
            <v>Hermiston Purchase p99563</v>
          </cell>
          <cell r="D35" t="str">
            <v>Post Merger</v>
          </cell>
        </row>
        <row r="36">
          <cell r="C36" t="str">
            <v>Hurricane Purchase p393045</v>
          </cell>
          <cell r="D36" t="str">
            <v>Post Merger</v>
          </cell>
        </row>
        <row r="37">
          <cell r="C37" t="str">
            <v>Idaho Power p278538</v>
          </cell>
          <cell r="D37" t="str">
            <v>Post Merger</v>
          </cell>
        </row>
        <row r="38">
          <cell r="C38" t="str">
            <v>IPP Purchase</v>
          </cell>
          <cell r="D38" t="str">
            <v>IPP Layoff</v>
          </cell>
        </row>
        <row r="39">
          <cell r="C39" t="str">
            <v>Kennecott Generation Incentive</v>
          </cell>
          <cell r="D39" t="str">
            <v>Post Merger</v>
          </cell>
        </row>
        <row r="40">
          <cell r="C40" t="str">
            <v>LADWP p491303-4</v>
          </cell>
          <cell r="D40" t="str">
            <v>Post Merger</v>
          </cell>
        </row>
        <row r="41">
          <cell r="C41" t="str">
            <v>MagCorp p229846</v>
          </cell>
          <cell r="D41" t="str">
            <v>Post Merger</v>
          </cell>
        </row>
        <row r="42">
          <cell r="C42" t="str">
            <v>MagCorp Reserves p510378</v>
          </cell>
          <cell r="D42" t="str">
            <v>Post Merger</v>
          </cell>
        </row>
        <row r="43">
          <cell r="C43" t="str">
            <v>Morgan Stanley p189046</v>
          </cell>
          <cell r="D43" t="str">
            <v>Post Merger</v>
          </cell>
        </row>
        <row r="44">
          <cell r="C44" t="str">
            <v>Morgan Stanley p244840</v>
          </cell>
          <cell r="D44" t="str">
            <v>Post Merger</v>
          </cell>
        </row>
        <row r="45">
          <cell r="C45" t="str">
            <v>Morgan Stanley p244841</v>
          </cell>
          <cell r="D45" t="str">
            <v>Post Merger</v>
          </cell>
        </row>
        <row r="46">
          <cell r="C46" t="str">
            <v>Morgan Stanley p272153-6-8</v>
          </cell>
          <cell r="D46" t="str">
            <v>Post Merger</v>
          </cell>
        </row>
        <row r="47">
          <cell r="C47" t="str">
            <v>Morgan Stanley p272154-7</v>
          </cell>
          <cell r="D47" t="str">
            <v>Post Merger</v>
          </cell>
        </row>
        <row r="48">
          <cell r="C48" t="str">
            <v>Nebo Heat Rate Option p360539</v>
          </cell>
          <cell r="D48" t="str">
            <v>Post Merger</v>
          </cell>
        </row>
        <row r="49">
          <cell r="C49" t="str">
            <v>Nucor p346856</v>
          </cell>
          <cell r="D49" t="str">
            <v>Post Merger</v>
          </cell>
        </row>
        <row r="50">
          <cell r="C50" t="str">
            <v>P4 Production p137215/p145258</v>
          </cell>
          <cell r="D50" t="str">
            <v>Post Merger</v>
          </cell>
        </row>
        <row r="51">
          <cell r="C51" t="str">
            <v>PGE Cove p83984</v>
          </cell>
          <cell r="D51" t="str">
            <v>Misc/Pacific</v>
          </cell>
        </row>
        <row r="52">
          <cell r="C52" t="str">
            <v>Rock River Wind p100371</v>
          </cell>
          <cell r="D52" t="str">
            <v>Post Merger</v>
          </cell>
        </row>
        <row r="53">
          <cell r="C53" t="str">
            <v>Roseburg Forest Products p312292</v>
          </cell>
          <cell r="D53" t="str">
            <v>Post Merger</v>
          </cell>
        </row>
        <row r="54">
          <cell r="C54" t="str">
            <v>Small Purchases east</v>
          </cell>
          <cell r="D54" t="str">
            <v>Pre Merger</v>
          </cell>
        </row>
        <row r="55">
          <cell r="C55" t="str">
            <v>Small Purchases west</v>
          </cell>
          <cell r="D55" t="str">
            <v>Pre Merger</v>
          </cell>
        </row>
        <row r="56">
          <cell r="C56" t="str">
            <v>Three Buttes Wind p460457</v>
          </cell>
          <cell r="D56" t="str">
            <v>Post Merger</v>
          </cell>
        </row>
        <row r="57">
          <cell r="C57" t="str">
            <v>Top of the World Wind p522807</v>
          </cell>
          <cell r="D57" t="str">
            <v>Post Merger</v>
          </cell>
        </row>
        <row r="58">
          <cell r="C58" t="str">
            <v>Tri-State Purchase p27057</v>
          </cell>
          <cell r="D58" t="str">
            <v>Post Merger</v>
          </cell>
        </row>
        <row r="59">
          <cell r="C59" t="str">
            <v>UBS p268848</v>
          </cell>
          <cell r="D59" t="str">
            <v>Post Merger</v>
          </cell>
        </row>
        <row r="60">
          <cell r="C60" t="str">
            <v>UBS p268850</v>
          </cell>
          <cell r="D60" t="str">
            <v>Post Merger</v>
          </cell>
        </row>
        <row r="61">
          <cell r="C61" t="str">
            <v>Weyerhaeuser Reserve p356685</v>
          </cell>
          <cell r="D61" t="str">
            <v>Post Merger</v>
          </cell>
        </row>
        <row r="62">
          <cell r="C62" t="str">
            <v>Wolverine Creek Wind p244520</v>
          </cell>
          <cell r="D62" t="str">
            <v>Post Merger</v>
          </cell>
        </row>
        <row r="63">
          <cell r="C63" t="str">
            <v>Place Holder</v>
          </cell>
          <cell r="D63" t="str">
            <v>Post Merger</v>
          </cell>
        </row>
        <row r="64">
          <cell r="C64" t="str">
            <v>DSM (Irrigation)</v>
          </cell>
          <cell r="D64" t="str">
            <v>Post Merger</v>
          </cell>
        </row>
        <row r="66">
          <cell r="C66" t="str">
            <v>QF California</v>
          </cell>
          <cell r="D66" t="str">
            <v>QF by State PPL</v>
          </cell>
        </row>
        <row r="67">
          <cell r="C67" t="str">
            <v>QF Idaho</v>
          </cell>
          <cell r="D67" t="str">
            <v>QF by State UPL</v>
          </cell>
        </row>
        <row r="68">
          <cell r="C68" t="str">
            <v>QF Oregon</v>
          </cell>
          <cell r="D68" t="str">
            <v>QF by State PPL</v>
          </cell>
        </row>
        <row r="69">
          <cell r="C69" t="str">
            <v>QF Utah</v>
          </cell>
          <cell r="D69" t="str">
            <v>QF by State UPL</v>
          </cell>
        </row>
        <row r="70">
          <cell r="C70" t="str">
            <v>QF Washington</v>
          </cell>
          <cell r="D70" t="str">
            <v>QF by State PPL</v>
          </cell>
        </row>
        <row r="71">
          <cell r="C71" t="str">
            <v>QF Wyoming</v>
          </cell>
          <cell r="D71" t="str">
            <v>QF by State UPL</v>
          </cell>
        </row>
        <row r="72">
          <cell r="C72" t="str">
            <v>Biomass p234159 QF</v>
          </cell>
          <cell r="D72" t="str">
            <v>QF PPL Pre Merger</v>
          </cell>
        </row>
        <row r="73">
          <cell r="C73" t="str">
            <v>Chevron Wind p499335 QF</v>
          </cell>
          <cell r="D73" t="str">
            <v>QF UPL Post Merger</v>
          </cell>
        </row>
        <row r="74">
          <cell r="C74" t="str">
            <v>Co-Gen II p349170 QF</v>
          </cell>
          <cell r="D74" t="str">
            <v>QF PPL Post Merger</v>
          </cell>
        </row>
        <row r="75">
          <cell r="C75" t="str">
            <v>DCFP p316701 QF</v>
          </cell>
          <cell r="D75" t="str">
            <v>QF PPL Post Merger</v>
          </cell>
        </row>
        <row r="76">
          <cell r="C76" t="str">
            <v>D.R. Johnson</v>
          </cell>
          <cell r="D76" t="str">
            <v>QF PPL Post Merger</v>
          </cell>
        </row>
        <row r="77">
          <cell r="C77" t="str">
            <v>ExxonMobil p255042 QF</v>
          </cell>
          <cell r="D77" t="str">
            <v>QF UPL Post Merger</v>
          </cell>
        </row>
        <row r="78">
          <cell r="C78" t="str">
            <v>Kennecott Refinery QF</v>
          </cell>
          <cell r="D78" t="str">
            <v>QF UPL Post Merger</v>
          </cell>
        </row>
        <row r="79">
          <cell r="C79" t="str">
            <v>Kennecott Smelter QF</v>
          </cell>
          <cell r="D79" t="str">
            <v>QF UPL Post Merger</v>
          </cell>
        </row>
        <row r="80">
          <cell r="C80" t="str">
            <v>Kennecott QF</v>
          </cell>
          <cell r="D80" t="str">
            <v>QF UPL Post Merger</v>
          </cell>
        </row>
        <row r="81">
          <cell r="C81" t="str">
            <v>Oregon Wind Farm QF</v>
          </cell>
          <cell r="D81" t="str">
            <v>QF PPL Post Merger</v>
          </cell>
        </row>
        <row r="82">
          <cell r="C82" t="str">
            <v>Pioneer Wind Park I QF</v>
          </cell>
          <cell r="D82" t="str">
            <v>QF UPL Post Merger</v>
          </cell>
        </row>
        <row r="83">
          <cell r="C83" t="str">
            <v>Pioneer Wind Park II QF</v>
          </cell>
          <cell r="D83" t="str">
            <v>QF UPL Post Merger</v>
          </cell>
        </row>
        <row r="84">
          <cell r="C84" t="str">
            <v>Power County North Wind QF p575612</v>
          </cell>
          <cell r="D84" t="str">
            <v>QF UPL Post Merger</v>
          </cell>
        </row>
        <row r="85">
          <cell r="C85" t="str">
            <v>Power County South Wind QF p575614</v>
          </cell>
          <cell r="D85" t="str">
            <v>QF UPL Post Merger</v>
          </cell>
        </row>
        <row r="86">
          <cell r="C86" t="str">
            <v>Schwendiman QF</v>
          </cell>
          <cell r="D86" t="str">
            <v>QF UPL Post Merger</v>
          </cell>
        </row>
        <row r="87">
          <cell r="C87" t="str">
            <v>SF Phosphates</v>
          </cell>
          <cell r="D87" t="str">
            <v>QF UPL Post Merger</v>
          </cell>
        </row>
        <row r="88">
          <cell r="C88" t="str">
            <v>Spanish Fork Wind 2 p311681 QF</v>
          </cell>
          <cell r="D88" t="str">
            <v>QF UPL Post Merger</v>
          </cell>
        </row>
        <row r="89">
          <cell r="C89" t="str">
            <v>Sunnyside p83997/p59965 QF</v>
          </cell>
          <cell r="D89" t="str">
            <v>QF UPL Pre Merger</v>
          </cell>
        </row>
        <row r="90">
          <cell r="C90" t="str">
            <v>Tesoro QF</v>
          </cell>
          <cell r="D90" t="str">
            <v>QF UPL Post Merger</v>
          </cell>
        </row>
        <row r="91">
          <cell r="C91" t="str">
            <v>Threemile Canyon Wind QF p500139</v>
          </cell>
          <cell r="D91" t="str">
            <v>QF PPL Post Merger</v>
          </cell>
        </row>
        <row r="92">
          <cell r="C92" t="str">
            <v>Evergreen BioPower p351030 QF</v>
          </cell>
          <cell r="D92" t="str">
            <v>QF PPL Post Merger</v>
          </cell>
        </row>
        <row r="93">
          <cell r="C93" t="str">
            <v>Mountain Wind 1 p367721 QF</v>
          </cell>
          <cell r="D93" t="str">
            <v>QF UPL Post Merger</v>
          </cell>
        </row>
        <row r="94">
          <cell r="C94" t="str">
            <v>Mountain Wind 2 p398449 QF</v>
          </cell>
          <cell r="D94" t="str">
            <v>QF UPL Post Merger</v>
          </cell>
        </row>
        <row r="95">
          <cell r="C95" t="str">
            <v>Weyerhaeuser QF</v>
          </cell>
          <cell r="D95" t="str">
            <v>QF PPL Post Merger</v>
          </cell>
        </row>
        <row r="96">
          <cell r="C96" t="str">
            <v>US Magnesium QF</v>
          </cell>
          <cell r="D96" t="str">
            <v>QF UPL Post Merger</v>
          </cell>
        </row>
        <row r="98">
          <cell r="C98" t="str">
            <v>Canadian Entitlement p60828</v>
          </cell>
          <cell r="D98" t="str">
            <v>Post Merger</v>
          </cell>
        </row>
        <row r="99">
          <cell r="C99" t="str">
            <v>Chelan - Rocky Reach p60827</v>
          </cell>
          <cell r="D99" t="str">
            <v>Mid Columbia</v>
          </cell>
        </row>
        <row r="100">
          <cell r="C100" t="str">
            <v>Douglas - Wells p60828</v>
          </cell>
          <cell r="D100" t="str">
            <v>Mid Columbia</v>
          </cell>
        </row>
        <row r="101">
          <cell r="C101" t="str">
            <v>Grant Displacement p270294</v>
          </cell>
          <cell r="D101" t="str">
            <v>Mid Columbia</v>
          </cell>
        </row>
        <row r="102">
          <cell r="C102" t="str">
            <v>Grant Reasonable</v>
          </cell>
          <cell r="D102" t="str">
            <v>Mid Columbia</v>
          </cell>
        </row>
        <row r="103">
          <cell r="C103" t="str">
            <v>Grant Meaningful Priority p390668</v>
          </cell>
          <cell r="D103" t="str">
            <v>Mid Columbia</v>
          </cell>
        </row>
        <row r="104">
          <cell r="C104" t="str">
            <v>Grant Surplus p258951</v>
          </cell>
          <cell r="D104" t="str">
            <v>Mid Columbia</v>
          </cell>
        </row>
        <row r="105">
          <cell r="C105" t="str">
            <v>Grant Power Auction</v>
          </cell>
          <cell r="D105" t="str">
            <v>Mid Columbia</v>
          </cell>
        </row>
        <row r="106">
          <cell r="C106" t="str">
            <v>Grant - Priest Rapids</v>
          </cell>
          <cell r="D106" t="str">
            <v>Mid Columbia</v>
          </cell>
        </row>
        <row r="107">
          <cell r="C107" t="str">
            <v>Grant - Wanapum p60825</v>
          </cell>
          <cell r="D107" t="str">
            <v>Mid Columbia</v>
          </cell>
        </row>
        <row r="109">
          <cell r="C109" t="str">
            <v>APGI/Colockum s191690</v>
          </cell>
          <cell r="D109" t="str">
            <v>Post Merger</v>
          </cell>
        </row>
        <row r="110">
          <cell r="C110" t="str">
            <v>APS Exchange p58118/s58119</v>
          </cell>
          <cell r="D110" t="str">
            <v>Post Merger</v>
          </cell>
        </row>
        <row r="111">
          <cell r="C111" t="str">
            <v>Black Hills CTs p64676</v>
          </cell>
          <cell r="D111" t="str">
            <v>Pacific Capacity</v>
          </cell>
        </row>
        <row r="112">
          <cell r="C112" t="str">
            <v>BPA Exchange p64706/p64888</v>
          </cell>
          <cell r="D112" t="str">
            <v>Pacific Pre Merger</v>
          </cell>
        </row>
        <row r="113">
          <cell r="C113" t="str">
            <v xml:space="preserve">BPA FC II Wind p63507 </v>
          </cell>
          <cell r="D113" t="str">
            <v>Post Merger</v>
          </cell>
        </row>
        <row r="114">
          <cell r="C114" t="str">
            <v xml:space="preserve">BPA FC IV Wind p79207 </v>
          </cell>
          <cell r="D114" t="str">
            <v>Post Merger</v>
          </cell>
        </row>
        <row r="115">
          <cell r="C115" t="str">
            <v>BPA Peaking p59820</v>
          </cell>
          <cell r="D115" t="str">
            <v>BPA Peak Purchase</v>
          </cell>
        </row>
        <row r="116">
          <cell r="C116" t="str">
            <v>BPA So. Idaho p64885/p83975/p64705</v>
          </cell>
          <cell r="D116" t="str">
            <v>Post Merger</v>
          </cell>
        </row>
        <row r="117">
          <cell r="C117" t="str">
            <v>Cargill p483225/s6 p485390/s89</v>
          </cell>
          <cell r="D117" t="str">
            <v>Post Merger</v>
          </cell>
        </row>
        <row r="118">
          <cell r="C118" t="str">
            <v>Cowlitz Swift p65787</v>
          </cell>
          <cell r="D118" t="str">
            <v>Pacific Pre Merger</v>
          </cell>
        </row>
        <row r="119">
          <cell r="C119" t="str">
            <v>EWEB FC I p63508/p63510</v>
          </cell>
          <cell r="D119" t="str">
            <v>Post Merger</v>
          </cell>
        </row>
        <row r="120">
          <cell r="C120" t="str">
            <v>PSCo Exchange p340325</v>
          </cell>
          <cell r="D120" t="str">
            <v>Post Merger</v>
          </cell>
        </row>
        <row r="121">
          <cell r="C121" t="str">
            <v>PSCO FC III p63362/s63361</v>
          </cell>
          <cell r="D121" t="str">
            <v>Post Merger</v>
          </cell>
        </row>
        <row r="122">
          <cell r="C122" t="str">
            <v>Redding Exchange p66276</v>
          </cell>
          <cell r="D122" t="str">
            <v>Post Merger</v>
          </cell>
        </row>
        <row r="123">
          <cell r="C123" t="str">
            <v>SCL State Line p105228</v>
          </cell>
          <cell r="D123" t="str">
            <v>Post Merger</v>
          </cell>
        </row>
        <row r="124">
          <cell r="C124" t="str">
            <v>Shell p489963/s489962</v>
          </cell>
          <cell r="D124" t="str">
            <v>Post Merger</v>
          </cell>
        </row>
        <row r="125">
          <cell r="C125" t="str">
            <v>TransAlta p371343/s371344</v>
          </cell>
          <cell r="D125" t="str">
            <v>Post Merger</v>
          </cell>
        </row>
        <row r="126">
          <cell r="C126" t="str">
            <v>Tri-State Exchange</v>
          </cell>
          <cell r="D126" t="str">
            <v>Post Merger</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sheetData sheetId="7"/>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Report"/>
      <sheetName val="Results"/>
      <sheetName val="NRO"/>
      <sheetName val="ADJ"/>
      <sheetName val="UTCR"/>
      <sheetName val="URO"/>
      <sheetName val="Unadj Data for RAM"/>
      <sheetName val="CWC"/>
      <sheetName val="Inputs"/>
      <sheetName val="Adjustments"/>
      <sheetName val="Adj Summary"/>
      <sheetName val="UIEC Summary"/>
      <sheetName val="UAE Summary"/>
      <sheetName val="AARP Summary"/>
      <sheetName val="Revised(2) DPU Summary"/>
      <sheetName val="Revised DPU Summary"/>
      <sheetName val="DPU Summary"/>
      <sheetName val="Revised Inputs"/>
      <sheetName val="Variables"/>
      <sheetName val="Factors"/>
      <sheetName val="Embedded Cost"/>
      <sheetName val="Check"/>
      <sheetName val="WelcomeDialog"/>
      <sheetName val="Mac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Page3"/>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8">
          <cell r="G8">
            <v>0.61779709495561286</v>
          </cell>
        </row>
        <row r="24">
          <cell r="N24">
            <v>0</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 Earned"/>
      <sheetName val="Summary Table - Target"/>
      <sheetName val="Unit Costs -  Earned"/>
      <sheetName val="Unit Costs - Target"/>
      <sheetName val="Sheet1"/>
      <sheetName val="Sheet2"/>
      <sheetName val="Sheet3"/>
    </sheetNames>
    <sheetDataSet>
      <sheetData sheetId="0"/>
      <sheetData sheetId="1"/>
      <sheetData sheetId="2"/>
      <sheetData sheetId="3"/>
      <sheetData sheetId="4"/>
      <sheetData sheetId="5"/>
      <sheetData sheetId="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1814329680.1926062</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0.81318732477822031</v>
          </cell>
        </row>
      </sheetData>
      <sheetData sheetId="23"/>
      <sheetData sheetId="24">
        <row r="251">
          <cell r="AG251" t="str">
            <v>DIS</v>
          </cell>
        </row>
        <row r="689">
          <cell r="AG689">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sheetName val="2003"/>
      <sheetName val="2002"/>
      <sheetName val="2001"/>
      <sheetName val="2000"/>
      <sheetName val="1999"/>
      <sheetName val="1998"/>
      <sheetName val="1997"/>
      <sheetName val="1996"/>
      <sheetName val="1995"/>
      <sheetName val="1994"/>
      <sheetName val="1993"/>
      <sheetName val="1992"/>
      <sheetName val="1994 Notes"/>
      <sheetName val="1993 Notes"/>
      <sheetName val="1992 Notes"/>
      <sheetName val="Old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NPC"/>
      <sheetName val="FuelAllocation"/>
      <sheetName val="West Valley"/>
      <sheetName val="Hermiston"/>
      <sheetName val="Generation Adj"/>
      <sheetName val="GRID LTC ($)"/>
      <sheetName val="GRID LTC (MWH)"/>
      <sheetName val="GRID Emergency Purchase (MWh)"/>
      <sheetName val="GRID Emergency Purchase ($)"/>
      <sheetName val="GRID Transmission Costs ($)"/>
      <sheetName val="GRID Fuel Price ($MMBtu)"/>
      <sheetName val="GRID Fuel Used (MMBtu)"/>
      <sheetName val="GRID Thermal Fuel Burn ($)"/>
      <sheetName val="GRID Thermal Generation (MWH)"/>
      <sheetName val="GRID Hydro Generation (MWH)"/>
      <sheetName val="GRID Purchases (MWH)"/>
      <sheetName val="GRID Purchases ($)"/>
      <sheetName val="GRID Sales (MWH)"/>
      <sheetName val="GRID Sales ($)"/>
      <sheetName val="GRID Nameplate (MW)"/>
      <sheetName val="GRID Load (MWH)"/>
      <sheetName val="GRID ST Firm Sales (MWH)"/>
      <sheetName val="GRID ST Firm Sales ($)"/>
      <sheetName val="GRID ST Firm Purchases (MWH)"/>
      <sheetName val="GRID ST Firm Purchases ($)"/>
      <sheetName val="Wind Integration"/>
      <sheetName val="MacroBuilder"/>
    </sheetNames>
    <sheetDataSet>
      <sheetData sheetId="0"/>
      <sheetData sheetId="1">
        <row r="256">
          <cell r="E256">
            <v>160993155.84423539</v>
          </cell>
        </row>
      </sheetData>
      <sheetData sheetId="2"/>
      <sheetData sheetId="3"/>
      <sheetData sheetId="4">
        <row r="32">
          <cell r="A32">
            <v>37196</v>
          </cell>
          <cell r="B32">
            <v>0.44227329059218473</v>
          </cell>
          <cell r="C32">
            <v>0.61387460599846122</v>
          </cell>
          <cell r="D32">
            <v>0</v>
          </cell>
          <cell r="E32">
            <v>0</v>
          </cell>
        </row>
        <row r="33">
          <cell r="A33">
            <v>37561</v>
          </cell>
          <cell r="B33">
            <v>0.46217558866883307</v>
          </cell>
          <cell r="C33">
            <v>0.6476377093283765</v>
          </cell>
          <cell r="D33">
            <v>0</v>
          </cell>
          <cell r="E33">
            <v>0</v>
          </cell>
        </row>
        <row r="34">
          <cell r="A34">
            <v>37926</v>
          </cell>
          <cell r="B34">
            <v>0.48297349015893043</v>
          </cell>
          <cell r="C34">
            <v>0.68325778334143727</v>
          </cell>
          <cell r="D34">
            <v>0</v>
          </cell>
          <cell r="E34">
            <v>0</v>
          </cell>
        </row>
        <row r="35">
          <cell r="A35">
            <v>38292</v>
          </cell>
          <cell r="B35">
            <v>0.50470729721608232</v>
          </cell>
          <cell r="C35">
            <v>0.72083696142521614</v>
          </cell>
          <cell r="D35">
            <v>0</v>
          </cell>
          <cell r="E35">
            <v>0</v>
          </cell>
        </row>
        <row r="36">
          <cell r="A36">
            <v>38657</v>
          </cell>
          <cell r="B36">
            <v>0.52741912559080595</v>
          </cell>
          <cell r="C36">
            <v>0.76048299430360311</v>
          </cell>
          <cell r="D36">
            <v>0</v>
          </cell>
          <cell r="E36">
            <v>0</v>
          </cell>
        </row>
        <row r="37">
          <cell r="A37">
            <v>39022</v>
          </cell>
          <cell r="B37">
            <v>0.55115298624239217</v>
          </cell>
          <cell r="C37">
            <v>0.80230955899030121</v>
          </cell>
          <cell r="D37">
            <v>0</v>
          </cell>
          <cell r="E37">
            <v>0</v>
          </cell>
        </row>
        <row r="38">
          <cell r="A38">
            <v>39387</v>
          </cell>
          <cell r="B38">
            <v>0.57595487062329975</v>
          </cell>
          <cell r="C38">
            <v>0.84643658473476779</v>
          </cell>
          <cell r="D38">
            <v>0</v>
          </cell>
          <cell r="E38">
            <v>0</v>
          </cell>
        </row>
        <row r="39">
          <cell r="A39">
            <v>39753</v>
          </cell>
          <cell r="B39">
            <v>0.6018728398013482</v>
          </cell>
          <cell r="C39">
            <v>0.8929905968951799</v>
          </cell>
          <cell r="D39">
            <v>0</v>
          </cell>
          <cell r="E39">
            <v>0</v>
          </cell>
        </row>
        <row r="40">
          <cell r="A40">
            <v>40118</v>
          </cell>
          <cell r="B40">
            <v>0.62895711759240869</v>
          </cell>
          <cell r="C40">
            <v>0.94210507972441482</v>
          </cell>
          <cell r="D40">
            <v>0</v>
          </cell>
          <cell r="E40">
            <v>0</v>
          </cell>
        </row>
        <row r="41">
          <cell r="A41">
            <v>40483</v>
          </cell>
          <cell r="B41">
            <v>0.65726018788406704</v>
          </cell>
          <cell r="C41">
            <v>0.99392085910925754</v>
          </cell>
          <cell r="D41">
            <v>0</v>
          </cell>
          <cell r="E41">
            <v>0</v>
          </cell>
        </row>
        <row r="42">
          <cell r="A42">
            <v>40848</v>
          </cell>
          <cell r="B42">
            <v>0.68683689633884992</v>
          </cell>
          <cell r="C42">
            <v>0</v>
          </cell>
          <cell r="D42">
            <v>0</v>
          </cell>
          <cell r="E42">
            <v>0</v>
          </cell>
        </row>
        <row r="43">
          <cell r="A43">
            <v>41214</v>
          </cell>
          <cell r="B43">
            <v>0.7177445566740982</v>
          </cell>
          <cell r="C43">
            <v>0</v>
          </cell>
          <cell r="D43">
            <v>0</v>
          </cell>
          <cell r="E43">
            <v>0</v>
          </cell>
        </row>
        <row r="44">
          <cell r="A44">
            <v>41579</v>
          </cell>
          <cell r="B44">
            <v>0.75004306172443236</v>
          </cell>
          <cell r="C44">
            <v>0</v>
          </cell>
          <cell r="D44">
            <v>0</v>
          </cell>
          <cell r="E44">
            <v>0</v>
          </cell>
        </row>
        <row r="45">
          <cell r="A45">
            <v>41944</v>
          </cell>
          <cell r="B45">
            <v>0.78379499950203191</v>
          </cell>
          <cell r="C45">
            <v>0</v>
          </cell>
          <cell r="D45">
            <v>0</v>
          </cell>
          <cell r="E45">
            <v>0</v>
          </cell>
        </row>
        <row r="46">
          <cell r="A46">
            <v>42309</v>
          </cell>
          <cell r="B46">
            <v>0.81906577447962303</v>
          </cell>
          <cell r="C46">
            <v>0</v>
          </cell>
          <cell r="D46">
            <v>0</v>
          </cell>
          <cell r="E46">
            <v>0</v>
          </cell>
        </row>
        <row r="47">
          <cell r="A47">
            <v>42675</v>
          </cell>
          <cell r="B47">
            <v>0.85592373433120617</v>
          </cell>
          <cell r="C47">
            <v>0</v>
          </cell>
          <cell r="D47">
            <v>0</v>
          </cell>
          <cell r="E47">
            <v>0</v>
          </cell>
        </row>
        <row r="48">
          <cell r="A48">
            <v>43040</v>
          </cell>
          <cell r="B48">
            <v>0.89444030237611027</v>
          </cell>
        </row>
        <row r="49">
          <cell r="A49">
            <v>43405</v>
          </cell>
          <cell r="B49">
            <v>0.9346901159830352</v>
          </cell>
        </row>
        <row r="50">
          <cell r="A50">
            <v>43770</v>
          </cell>
          <cell r="B50">
            <v>0.9767511712022714</v>
          </cell>
        </row>
        <row r="51">
          <cell r="A51">
            <v>44136</v>
          </cell>
          <cell r="B51">
            <v>1.0207049739063736</v>
          </cell>
        </row>
        <row r="52">
          <cell r="A52">
            <v>44501</v>
          </cell>
          <cell r="B52">
            <v>1.0666366977321602</v>
          </cell>
        </row>
        <row r="53">
          <cell r="A53">
            <v>44866</v>
          </cell>
          <cell r="B53">
            <v>1.1146353491301078</v>
          </cell>
        </row>
        <row r="54">
          <cell r="A54">
            <v>45231</v>
          </cell>
          <cell r="B54">
            <v>1.1647939398409621</v>
          </cell>
        </row>
        <row r="55">
          <cell r="A55">
            <v>45597</v>
          </cell>
          <cell r="B55">
            <v>1.2172096671338055</v>
          </cell>
        </row>
        <row r="56">
          <cell r="A56">
            <v>45962</v>
          </cell>
          <cell r="B56">
            <v>1.2719841021548262</v>
          </cell>
        </row>
        <row r="57">
          <cell r="A57">
            <v>46327</v>
          </cell>
          <cell r="B57">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
      <sheetName val="Error Check"/>
      <sheetName val="Message"/>
      <sheetName val="Dialog"/>
      <sheetName val="Print Module"/>
      <sheetName val="Menu_Options"/>
      <sheetName val="Menu_Unbundle"/>
    </sheetNames>
    <sheetDataSet>
      <sheetData sheetId="0"/>
      <sheetData sheetId="1">
        <row r="29">
          <cell r="N29">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30">
          <cell r="G30">
            <v>8.2617300454857379E-2</v>
          </cell>
        </row>
      </sheetData>
      <sheetData sheetId="1" refreshError="1"/>
      <sheetData sheetId="2" refreshError="1"/>
      <sheetData sheetId="3" refreshError="1"/>
      <sheetData sheetId="4">
        <row r="16">
          <cell r="D16">
            <v>7696713.2449887665</v>
          </cell>
        </row>
      </sheetData>
      <sheetData sheetId="5" refreshError="1"/>
      <sheetData sheetId="6" refreshError="1"/>
      <sheetData sheetId="7" refreshError="1"/>
      <sheetData sheetId="8">
        <row r="71">
          <cell r="E71">
            <v>-489685.98169817787</v>
          </cell>
        </row>
      </sheetData>
      <sheetData sheetId="9">
        <row r="136">
          <cell r="E136">
            <v>57715011.020101152</v>
          </cell>
        </row>
      </sheetData>
      <sheetData sheetId="10">
        <row r="136">
          <cell r="E136">
            <v>14389918.281402655</v>
          </cell>
        </row>
      </sheetData>
      <sheetData sheetId="11">
        <row r="68">
          <cell r="E68">
            <v>7664070.6445309613</v>
          </cell>
        </row>
      </sheetData>
      <sheetData sheetId="12">
        <row r="68">
          <cell r="E68">
            <v>3802158.1253485414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P1">
            <v>1</v>
          </cell>
          <cell r="AQ1" t="str">
            <v>January</v>
          </cell>
        </row>
        <row r="2">
          <cell r="AP2">
            <v>2</v>
          </cell>
          <cell r="AQ2" t="str">
            <v>February</v>
          </cell>
        </row>
        <row r="3">
          <cell r="AP3">
            <v>3</v>
          </cell>
          <cell r="AQ3" t="str">
            <v>March</v>
          </cell>
        </row>
        <row r="4">
          <cell r="AP4">
            <v>4</v>
          </cell>
          <cell r="AQ4" t="str">
            <v>April</v>
          </cell>
        </row>
        <row r="5">
          <cell r="AP5">
            <v>5</v>
          </cell>
          <cell r="AQ5" t="str">
            <v>May</v>
          </cell>
        </row>
        <row r="6">
          <cell r="AP6">
            <v>6</v>
          </cell>
          <cell r="AQ6" t="str">
            <v>June</v>
          </cell>
        </row>
        <row r="7">
          <cell r="AP7">
            <v>7</v>
          </cell>
          <cell r="AQ7" t="str">
            <v>July</v>
          </cell>
        </row>
        <row r="8">
          <cell r="AP8">
            <v>8</v>
          </cell>
          <cell r="AQ8" t="str">
            <v>August</v>
          </cell>
        </row>
        <row r="9">
          <cell r="AP9">
            <v>9</v>
          </cell>
          <cell r="AQ9" t="str">
            <v>September</v>
          </cell>
        </row>
        <row r="10">
          <cell r="AP10">
            <v>10</v>
          </cell>
          <cell r="AQ10" t="str">
            <v>October</v>
          </cell>
        </row>
        <row r="11">
          <cell r="AP11">
            <v>11</v>
          </cell>
          <cell r="AQ11" t="str">
            <v>November</v>
          </cell>
        </row>
        <row r="12">
          <cell r="AP12">
            <v>12</v>
          </cell>
          <cell r="AQ12" t="str">
            <v>December</v>
          </cell>
        </row>
        <row r="41">
          <cell r="O41">
            <v>1326499816</v>
          </cell>
          <cell r="P41">
            <v>1122666395</v>
          </cell>
          <cell r="Q41">
            <v>1057302982</v>
          </cell>
          <cell r="R41">
            <v>1017904609</v>
          </cell>
          <cell r="S41">
            <v>931714034</v>
          </cell>
          <cell r="T41">
            <v>985735115</v>
          </cell>
          <cell r="U41">
            <v>0</v>
          </cell>
          <cell r="V41">
            <v>0</v>
          </cell>
          <cell r="W41">
            <v>0</v>
          </cell>
          <cell r="X41">
            <v>0</v>
          </cell>
          <cell r="Y41">
            <v>0</v>
          </cell>
          <cell r="Z41">
            <v>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 val="Actual"/>
      <sheetName val="Workforce"/>
      <sheetName val="org"/>
      <sheetName val="cost center"/>
    </sheetNames>
    <sheetDataSet>
      <sheetData sheetId="0"/>
      <sheetData sheetId="1"/>
      <sheetData sheetId="2" refreshError="1"/>
      <sheetData sheetId="3"/>
      <sheetData sheetId="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refreshError="1"/>
      <sheetData sheetId="1" refreshError="1"/>
      <sheetData sheetId="2" refreshError="1"/>
      <sheetData sheetId="3" refreshError="1"/>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2.1"/>
      <sheetName val="Exhibit 2.2"/>
      <sheetName val="Exhibit 2.3"/>
      <sheetName val="Exhibit 2.4"/>
      <sheetName val="Exhibit 2.5"/>
      <sheetName val="Exhibit 2.6"/>
      <sheetName val="Exhibit 2.7"/>
      <sheetName val="Exhibit 2.8"/>
      <sheetName val="Internal Backup"/>
      <sheetName val="Variables"/>
      <sheetName val="Exhibit 5 - ECD Inputs"/>
      <sheetName val="Adjusted Actual NPC"/>
      <sheetName val="2012 Actual NPC"/>
      <sheetName val="20000-384-ER-10 Factors"/>
      <sheetName val="20000-ER-405-11 Factors"/>
      <sheetName val="December 2012 Actual Factors"/>
      <sheetName val="O&amp;M Summary Dec 2011"/>
      <sheetName val="O&amp;M Summary Mar 20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v>0.80601092896174864</v>
          </cell>
        </row>
        <row r="3">
          <cell r="C3">
            <v>0.19398907103825136</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B"/>
      <sheetName val="Attachment C"/>
      <sheetName val="Attachment D"/>
    </sheetNames>
    <sheetDataSet>
      <sheetData sheetId="0"/>
      <sheetData sheetId="1"/>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 Red Cross-Old"/>
    </sheetNames>
    <sheetDataSet>
      <sheetData sheetId="0">
        <row r="2">
          <cell r="B2" t="str">
            <v>one month</v>
          </cell>
        </row>
        <row r="9">
          <cell r="B9" t="str">
            <v>Amt.in loc.cur.</v>
          </cell>
        </row>
        <row r="10">
          <cell r="B10">
            <v>3591.22</v>
          </cell>
        </row>
        <row r="11">
          <cell r="B11">
            <v>1157</v>
          </cell>
        </row>
        <row r="12">
          <cell r="B12">
            <v>4748.2199999999993</v>
          </cell>
        </row>
        <row r="13">
          <cell r="B13">
            <v>52</v>
          </cell>
        </row>
        <row r="14">
          <cell r="B14">
            <v>17293</v>
          </cell>
        </row>
        <row r="15">
          <cell r="B15">
            <v>36000</v>
          </cell>
        </row>
        <row r="16">
          <cell r="B16">
            <v>3851.53</v>
          </cell>
        </row>
        <row r="17">
          <cell r="B17">
            <v>637</v>
          </cell>
        </row>
        <row r="18">
          <cell r="B18">
            <v>57833.53</v>
          </cell>
        </row>
        <row r="19">
          <cell r="B19">
            <v>50000</v>
          </cell>
        </row>
        <row r="20">
          <cell r="B20">
            <v>194</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 Red Cross-Old"/>
    </sheetNames>
    <sheetDataSet>
      <sheetData sheetId="0">
        <row r="2">
          <cell r="B2" t="str">
            <v>one month</v>
          </cell>
        </row>
        <row r="9">
          <cell r="B9" t="str">
            <v>Amt.in loc.cur.</v>
          </cell>
        </row>
        <row r="10">
          <cell r="B10">
            <v>3591.22</v>
          </cell>
        </row>
        <row r="11">
          <cell r="B11">
            <v>1157</v>
          </cell>
        </row>
        <row r="12">
          <cell r="B12">
            <v>4748.2199999999993</v>
          </cell>
        </row>
        <row r="13">
          <cell r="B13">
            <v>52</v>
          </cell>
        </row>
        <row r="14">
          <cell r="B14">
            <v>17293</v>
          </cell>
        </row>
        <row r="15">
          <cell r="B15">
            <v>36000</v>
          </cell>
        </row>
        <row r="16">
          <cell r="B16">
            <v>3851.53</v>
          </cell>
        </row>
        <row r="17">
          <cell r="B17">
            <v>637</v>
          </cell>
        </row>
        <row r="18">
          <cell r="B18">
            <v>57833.53</v>
          </cell>
        </row>
        <row r="19">
          <cell r="B19">
            <v>50000</v>
          </cell>
        </row>
        <row r="20">
          <cell r="B20">
            <v>194</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ing Hours &amp; Dollars"/>
      <sheetName val="TAC Hours Monthly Report"/>
    </sheetNames>
    <sheetDataSet>
      <sheetData sheetId="0">
        <row r="20">
          <cell r="Y20">
            <v>163</v>
          </cell>
        </row>
        <row r="21">
          <cell r="Y21">
            <v>135</v>
          </cell>
        </row>
        <row r="22">
          <cell r="Y22">
            <v>135</v>
          </cell>
        </row>
        <row r="23">
          <cell r="Y23">
            <v>95</v>
          </cell>
        </row>
        <row r="24">
          <cell r="Y24">
            <v>65</v>
          </cell>
        </row>
        <row r="25">
          <cell r="Y25">
            <v>135</v>
          </cell>
        </row>
        <row r="28">
          <cell r="Y28">
            <v>0</v>
          </cell>
        </row>
        <row r="29">
          <cell r="Y29">
            <v>0</v>
          </cell>
        </row>
        <row r="30">
          <cell r="Y30">
            <v>0</v>
          </cell>
        </row>
      </sheetData>
      <sheetData sheetId="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Factors"/>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sheetData sheetId="1"/>
      <sheetData sheetId="2"/>
      <sheetData sheetId="3"/>
      <sheetData sheetId="4"/>
      <sheetData sheetId="5"/>
      <sheetData sheetId="6"/>
      <sheetData sheetId="7"/>
      <sheetData sheetId="8"/>
      <sheetData sheetId="9"/>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4">
          <cell r="AP14">
            <v>1</v>
          </cell>
        </row>
        <row r="15">
          <cell r="AK15" t="str">
            <v>WASHINGTON</v>
          </cell>
          <cell r="AL15">
            <v>3</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551</v>
          </cell>
        </row>
        <row r="187">
          <cell r="AK187">
            <v>552</v>
          </cell>
        </row>
        <row r="188">
          <cell r="AK188">
            <v>553</v>
          </cell>
        </row>
        <row r="189">
          <cell r="AK189">
            <v>554</v>
          </cell>
        </row>
        <row r="190">
          <cell r="AK190">
            <v>555</v>
          </cell>
        </row>
        <row r="191">
          <cell r="AK191">
            <v>556</v>
          </cell>
        </row>
        <row r="192">
          <cell r="AK192">
            <v>557</v>
          </cell>
        </row>
        <row r="193">
          <cell r="AK193">
            <v>560</v>
          </cell>
        </row>
        <row r="194">
          <cell r="AK194">
            <v>561</v>
          </cell>
        </row>
        <row r="195">
          <cell r="AK195">
            <v>562</v>
          </cell>
        </row>
        <row r="196">
          <cell r="AK196">
            <v>563</v>
          </cell>
        </row>
        <row r="197">
          <cell r="AK197">
            <v>564</v>
          </cell>
        </row>
        <row r="198">
          <cell r="AK198">
            <v>565</v>
          </cell>
        </row>
        <row r="199">
          <cell r="AK199">
            <v>566</v>
          </cell>
        </row>
        <row r="200">
          <cell r="AK200">
            <v>567</v>
          </cell>
        </row>
        <row r="201">
          <cell r="AK201">
            <v>568</v>
          </cell>
        </row>
        <row r="202">
          <cell r="AK202">
            <v>569</v>
          </cell>
        </row>
        <row r="203">
          <cell r="AK203">
            <v>570</v>
          </cell>
        </row>
        <row r="204">
          <cell r="AK204">
            <v>571</v>
          </cell>
        </row>
        <row r="205">
          <cell r="AK205">
            <v>572</v>
          </cell>
        </row>
        <row r="206">
          <cell r="AK206">
            <v>573</v>
          </cell>
        </row>
        <row r="207">
          <cell r="AK207">
            <v>580</v>
          </cell>
        </row>
        <row r="208">
          <cell r="AK208">
            <v>581</v>
          </cell>
        </row>
        <row r="209">
          <cell r="AK209">
            <v>582</v>
          </cell>
        </row>
        <row r="210">
          <cell r="AK210">
            <v>583</v>
          </cell>
        </row>
        <row r="211">
          <cell r="AK211">
            <v>584</v>
          </cell>
        </row>
        <row r="212">
          <cell r="AK212">
            <v>585</v>
          </cell>
        </row>
        <row r="213">
          <cell r="AK213">
            <v>586</v>
          </cell>
        </row>
        <row r="214">
          <cell r="AK214">
            <v>587</v>
          </cell>
        </row>
        <row r="215">
          <cell r="AK215">
            <v>588</v>
          </cell>
        </row>
        <row r="216">
          <cell r="AK216">
            <v>589</v>
          </cell>
        </row>
        <row r="217">
          <cell r="AK217">
            <v>590</v>
          </cell>
        </row>
        <row r="218">
          <cell r="AK218">
            <v>591</v>
          </cell>
        </row>
        <row r="219">
          <cell r="AK219">
            <v>592</v>
          </cell>
        </row>
        <row r="220">
          <cell r="AK220">
            <v>593</v>
          </cell>
        </row>
        <row r="221">
          <cell r="AK221">
            <v>594</v>
          </cell>
        </row>
        <row r="222">
          <cell r="AK222">
            <v>595</v>
          </cell>
        </row>
        <row r="223">
          <cell r="AK223">
            <v>596</v>
          </cell>
        </row>
        <row r="224">
          <cell r="AK224">
            <v>597</v>
          </cell>
        </row>
        <row r="225">
          <cell r="AK225">
            <v>598</v>
          </cell>
        </row>
        <row r="226">
          <cell r="AK226">
            <v>901</v>
          </cell>
        </row>
        <row r="227">
          <cell r="AK227">
            <v>902</v>
          </cell>
        </row>
        <row r="228">
          <cell r="AK228">
            <v>903</v>
          </cell>
        </row>
        <row r="229">
          <cell r="AK229">
            <v>904</v>
          </cell>
        </row>
        <row r="230">
          <cell r="AK230">
            <v>905</v>
          </cell>
        </row>
        <row r="231">
          <cell r="AK231">
            <v>907</v>
          </cell>
        </row>
        <row r="232">
          <cell r="AK232">
            <v>908</v>
          </cell>
        </row>
        <row r="233">
          <cell r="AK233">
            <v>909</v>
          </cell>
        </row>
        <row r="234">
          <cell r="AK234">
            <v>910</v>
          </cell>
        </row>
        <row r="235">
          <cell r="AK235">
            <v>911</v>
          </cell>
        </row>
        <row r="236">
          <cell r="AK236">
            <v>912</v>
          </cell>
        </row>
        <row r="237">
          <cell r="AK237">
            <v>913</v>
          </cell>
        </row>
        <row r="238">
          <cell r="AK238">
            <v>916</v>
          </cell>
        </row>
        <row r="239">
          <cell r="AK239">
            <v>920</v>
          </cell>
        </row>
        <row r="240">
          <cell r="AK240">
            <v>921</v>
          </cell>
        </row>
        <row r="241">
          <cell r="AK241">
            <v>923</v>
          </cell>
        </row>
        <row r="242">
          <cell r="AK242">
            <v>924</v>
          </cell>
        </row>
        <row r="243">
          <cell r="AK243">
            <v>925</v>
          </cell>
        </row>
        <row r="244">
          <cell r="AK244">
            <v>926</v>
          </cell>
        </row>
        <row r="245">
          <cell r="AK245">
            <v>927</v>
          </cell>
        </row>
        <row r="246">
          <cell r="AK246">
            <v>928</v>
          </cell>
        </row>
        <row r="247">
          <cell r="AK247">
            <v>929</v>
          </cell>
        </row>
        <row r="248">
          <cell r="AK248">
            <v>930</v>
          </cell>
        </row>
        <row r="249">
          <cell r="AK249">
            <v>931</v>
          </cell>
        </row>
        <row r="250">
          <cell r="AK250">
            <v>935</v>
          </cell>
        </row>
        <row r="251">
          <cell r="AK251">
            <v>1869</v>
          </cell>
        </row>
        <row r="252">
          <cell r="AK252">
            <v>2281</v>
          </cell>
        </row>
        <row r="253">
          <cell r="AK253">
            <v>2282</v>
          </cell>
        </row>
        <row r="254">
          <cell r="AK254">
            <v>2283</v>
          </cell>
        </row>
        <row r="255">
          <cell r="AK255">
            <v>4118</v>
          </cell>
        </row>
        <row r="256">
          <cell r="AK256">
            <v>4194</v>
          </cell>
        </row>
        <row r="257">
          <cell r="AK257">
            <v>4311</v>
          </cell>
        </row>
        <row r="258">
          <cell r="AK258">
            <v>18221</v>
          </cell>
        </row>
        <row r="259">
          <cell r="AK259">
            <v>18222</v>
          </cell>
        </row>
        <row r="260">
          <cell r="AK260">
            <v>22842</v>
          </cell>
        </row>
        <row r="261">
          <cell r="AK261">
            <v>25316</v>
          </cell>
        </row>
        <row r="262">
          <cell r="AK262">
            <v>25317</v>
          </cell>
        </row>
        <row r="263">
          <cell r="AK263">
            <v>25318</v>
          </cell>
        </row>
        <row r="264">
          <cell r="AK264">
            <v>25319</v>
          </cell>
        </row>
        <row r="265">
          <cell r="AK265">
            <v>25399</v>
          </cell>
        </row>
        <row r="266">
          <cell r="AK266">
            <v>40910</v>
          </cell>
        </row>
        <row r="267">
          <cell r="AK267">
            <v>40911</v>
          </cell>
        </row>
        <row r="268">
          <cell r="AK268">
            <v>41010</v>
          </cell>
        </row>
        <row r="269">
          <cell r="AK269">
            <v>41011</v>
          </cell>
        </row>
        <row r="270">
          <cell r="AK270">
            <v>41110</v>
          </cell>
        </row>
        <row r="271">
          <cell r="AK271">
            <v>41111</v>
          </cell>
        </row>
        <row r="272">
          <cell r="AK272">
            <v>41140</v>
          </cell>
        </row>
        <row r="273">
          <cell r="AK273">
            <v>41141</v>
          </cell>
        </row>
        <row r="274">
          <cell r="AK274">
            <v>41160</v>
          </cell>
        </row>
        <row r="275">
          <cell r="AK275">
            <v>41170</v>
          </cell>
        </row>
        <row r="276">
          <cell r="AK276">
            <v>41181</v>
          </cell>
        </row>
        <row r="277">
          <cell r="AK277">
            <v>108360</v>
          </cell>
        </row>
        <row r="278">
          <cell r="AK278">
            <v>108361</v>
          </cell>
        </row>
        <row r="279">
          <cell r="AK279">
            <v>108362</v>
          </cell>
        </row>
        <row r="280">
          <cell r="AK280">
            <v>108364</v>
          </cell>
        </row>
        <row r="281">
          <cell r="AK281">
            <v>108365</v>
          </cell>
        </row>
        <row r="282">
          <cell r="AK282">
            <v>108366</v>
          </cell>
        </row>
        <row r="283">
          <cell r="AK283">
            <v>108367</v>
          </cell>
        </row>
        <row r="284">
          <cell r="AK284">
            <v>108368</v>
          </cell>
        </row>
        <row r="285">
          <cell r="AK285">
            <v>108369</v>
          </cell>
        </row>
        <row r="286">
          <cell r="AK286">
            <v>108370</v>
          </cell>
        </row>
        <row r="287">
          <cell r="AK287">
            <v>108371</v>
          </cell>
        </row>
        <row r="288">
          <cell r="AK288">
            <v>108372</v>
          </cell>
        </row>
        <row r="289">
          <cell r="AK289">
            <v>108373</v>
          </cell>
        </row>
        <row r="290">
          <cell r="AK290">
            <v>111399</v>
          </cell>
        </row>
        <row r="291">
          <cell r="AK291">
            <v>403360</v>
          </cell>
        </row>
        <row r="292">
          <cell r="AK292">
            <v>403361</v>
          </cell>
        </row>
        <row r="293">
          <cell r="AK293">
            <v>403362</v>
          </cell>
        </row>
        <row r="294">
          <cell r="AK294">
            <v>403364</v>
          </cell>
        </row>
        <row r="295">
          <cell r="AK295">
            <v>403365</v>
          </cell>
        </row>
        <row r="296">
          <cell r="AK296">
            <v>403366</v>
          </cell>
        </row>
        <row r="297">
          <cell r="AK297">
            <v>403367</v>
          </cell>
        </row>
        <row r="298">
          <cell r="AK298">
            <v>403368</v>
          </cell>
        </row>
        <row r="299">
          <cell r="AK299">
            <v>403369</v>
          </cell>
        </row>
        <row r="300">
          <cell r="AK300">
            <v>403370</v>
          </cell>
        </row>
        <row r="301">
          <cell r="AK301">
            <v>403371</v>
          </cell>
        </row>
        <row r="302">
          <cell r="AK302">
            <v>403372</v>
          </cell>
        </row>
        <row r="303">
          <cell r="AK303">
            <v>403373</v>
          </cell>
        </row>
        <row r="304">
          <cell r="AK304">
            <v>404330</v>
          </cell>
        </row>
        <row r="305">
          <cell r="AK305">
            <v>1081390</v>
          </cell>
        </row>
        <row r="306">
          <cell r="AK306">
            <v>1081399</v>
          </cell>
        </row>
        <row r="307">
          <cell r="AK307" t="str">
            <v>108D</v>
          </cell>
        </row>
        <row r="308">
          <cell r="AK308" t="str">
            <v>108D00</v>
          </cell>
        </row>
        <row r="309">
          <cell r="AK309" t="str">
            <v>108DS</v>
          </cell>
        </row>
        <row r="310">
          <cell r="AK310" t="str">
            <v>108EP</v>
          </cell>
        </row>
        <row r="311">
          <cell r="AK311" t="str">
            <v>108GP</v>
          </cell>
        </row>
        <row r="312">
          <cell r="AK312" t="str">
            <v>108HP</v>
          </cell>
        </row>
        <row r="313">
          <cell r="AK313" t="str">
            <v>108MP</v>
          </cell>
        </row>
        <row r="314">
          <cell r="AK314" t="str">
            <v>108MP</v>
          </cell>
        </row>
        <row r="315">
          <cell r="AK315" t="str">
            <v>108NP</v>
          </cell>
        </row>
        <row r="316">
          <cell r="AK316" t="str">
            <v>108OP</v>
          </cell>
        </row>
        <row r="317">
          <cell r="AK317" t="str">
            <v>108SP</v>
          </cell>
        </row>
        <row r="318">
          <cell r="AK318" t="str">
            <v>108TP</v>
          </cell>
        </row>
        <row r="319">
          <cell r="AK319" t="str">
            <v>111CLG</v>
          </cell>
        </row>
        <row r="320">
          <cell r="AK320" t="str">
            <v>111CLH</v>
          </cell>
        </row>
        <row r="321">
          <cell r="AK321" t="str">
            <v>111CLS</v>
          </cell>
        </row>
        <row r="322">
          <cell r="AK322" t="str">
            <v>111IP</v>
          </cell>
        </row>
        <row r="323">
          <cell r="AK323" t="str">
            <v>111IP</v>
          </cell>
        </row>
        <row r="324">
          <cell r="AK324" t="str">
            <v>182M</v>
          </cell>
        </row>
        <row r="325">
          <cell r="AK325" t="str">
            <v>186M</v>
          </cell>
        </row>
        <row r="326">
          <cell r="AK326" t="str">
            <v>390L</v>
          </cell>
        </row>
        <row r="327">
          <cell r="AK327" t="str">
            <v>392L</v>
          </cell>
        </row>
        <row r="328">
          <cell r="AK328" t="str">
            <v>399G</v>
          </cell>
        </row>
        <row r="329">
          <cell r="AK329" t="str">
            <v>399L</v>
          </cell>
        </row>
        <row r="330">
          <cell r="AK330" t="str">
            <v>403EP</v>
          </cell>
        </row>
        <row r="331">
          <cell r="AK331" t="str">
            <v>403GP</v>
          </cell>
        </row>
        <row r="332">
          <cell r="AK332" t="str">
            <v>403GV0</v>
          </cell>
        </row>
        <row r="333">
          <cell r="AK333" t="str">
            <v>403HP</v>
          </cell>
        </row>
        <row r="334">
          <cell r="AK334" t="str">
            <v>403MP</v>
          </cell>
        </row>
        <row r="335">
          <cell r="AK335" t="str">
            <v>403NP</v>
          </cell>
        </row>
        <row r="336">
          <cell r="AK336" t="str">
            <v>403OP</v>
          </cell>
        </row>
        <row r="337">
          <cell r="AK337" t="str">
            <v>403SP</v>
          </cell>
        </row>
        <row r="338">
          <cell r="AK338" t="str">
            <v>403TP</v>
          </cell>
        </row>
        <row r="339">
          <cell r="AK339" t="str">
            <v>404CLG</v>
          </cell>
        </row>
        <row r="340">
          <cell r="AK340" t="str">
            <v>404CLS</v>
          </cell>
        </row>
        <row r="341">
          <cell r="AK341" t="str">
            <v>404IP</v>
          </cell>
        </row>
        <row r="342">
          <cell r="AK342" t="str">
            <v>404M</v>
          </cell>
        </row>
        <row r="343">
          <cell r="AK343" t="str">
            <v>CWC</v>
          </cell>
        </row>
        <row r="344">
          <cell r="AK344" t="str">
            <v>D00</v>
          </cell>
        </row>
        <row r="345">
          <cell r="AK345" t="str">
            <v>DS0</v>
          </cell>
        </row>
        <row r="346">
          <cell r="AK346" t="str">
            <v>FITOTH</v>
          </cell>
        </row>
        <row r="347">
          <cell r="AK347" t="str">
            <v>FITPMI</v>
          </cell>
        </row>
        <row r="348">
          <cell r="AK348" t="str">
            <v>G00</v>
          </cell>
        </row>
        <row r="349">
          <cell r="AK349" t="str">
            <v>H00</v>
          </cell>
        </row>
        <row r="350">
          <cell r="AK350" t="str">
            <v>I00</v>
          </cell>
        </row>
        <row r="351">
          <cell r="AK351" t="str">
            <v>N00</v>
          </cell>
        </row>
        <row r="352">
          <cell r="AK352" t="str">
            <v>O00</v>
          </cell>
        </row>
        <row r="353">
          <cell r="AK353" t="str">
            <v>OWC131</v>
          </cell>
        </row>
        <row r="354">
          <cell r="AK354" t="str">
            <v>OWC135</v>
          </cell>
        </row>
        <row r="355">
          <cell r="AK355" t="str">
            <v>OWC143</v>
          </cell>
        </row>
        <row r="356">
          <cell r="AK356" t="str">
            <v>OWC232</v>
          </cell>
        </row>
        <row r="357">
          <cell r="AK357" t="str">
            <v>OWC25330</v>
          </cell>
        </row>
        <row r="358">
          <cell r="AK358" t="str">
            <v>DFA</v>
          </cell>
        </row>
        <row r="359">
          <cell r="AK359" t="str">
            <v>S00</v>
          </cell>
        </row>
        <row r="360">
          <cell r="AK360" t="str">
            <v>SCHMAF</v>
          </cell>
        </row>
        <row r="361">
          <cell r="AK361" t="str">
            <v>SCHMAP</v>
          </cell>
        </row>
        <row r="362">
          <cell r="AK362" t="str">
            <v>SCHMAT</v>
          </cell>
        </row>
        <row r="363">
          <cell r="AK363" t="str">
            <v>SCHMDF</v>
          </cell>
        </row>
        <row r="364">
          <cell r="AK364" t="str">
            <v>SCHMDP</v>
          </cell>
        </row>
        <row r="365">
          <cell r="AK365" t="str">
            <v>SCHMDT</v>
          </cell>
        </row>
        <row r="366">
          <cell r="AK366" t="str">
            <v>T00</v>
          </cell>
        </row>
        <row r="367">
          <cell r="AK367" t="str">
            <v>TS0</v>
          </cell>
        </row>
      </sheetData>
      <sheetData sheetId="11"/>
      <sheetData sheetId="12"/>
      <sheetData sheetId="13">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OTHER</v>
          </cell>
          <cell r="P3" t="str">
            <v>NON-UTIL</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OTHER</v>
          </cell>
          <cell r="AG3" t="str">
            <v>NON-UTIL</v>
          </cell>
        </row>
        <row r="4">
          <cell r="B4" t="str">
            <v>SG</v>
          </cell>
          <cell r="E4">
            <v>0.99999999999999989</v>
          </cell>
          <cell r="F4">
            <v>0</v>
          </cell>
          <cell r="G4">
            <v>0.35082762132676287</v>
          </cell>
          <cell r="H4">
            <v>9.6944050780598742E-2</v>
          </cell>
          <cell r="I4">
            <v>0</v>
          </cell>
          <cell r="J4">
            <v>0.12676877833264519</v>
          </cell>
          <cell r="K4">
            <v>0.36303713480947541</v>
          </cell>
          <cell r="L4">
            <v>4.4512270624606991E-2</v>
          </cell>
          <cell r="M4">
            <v>1.6042572055640081E-2</v>
          </cell>
          <cell r="N4">
            <v>1.8675720702706947E-3</v>
          </cell>
          <cell r="O4">
            <v>0</v>
          </cell>
          <cell r="P4">
            <v>0</v>
          </cell>
          <cell r="S4" t="str">
            <v>SG</v>
          </cell>
          <cell r="V4">
            <v>0.99999999999999989</v>
          </cell>
          <cell r="W4">
            <v>2.2458211140863396E-2</v>
          </cell>
          <cell r="X4">
            <v>0.33705100044538938</v>
          </cell>
          <cell r="Y4">
            <v>9.3136981738394464E-2</v>
          </cell>
          <cell r="Z4">
            <v>1.6809430292650182E-2</v>
          </cell>
          <cell r="AA4">
            <v>0.12179157728178706</v>
          </cell>
          <cell r="AB4">
            <v>0.3487813850235344</v>
          </cell>
          <cell r="AC4">
            <v>4.2764450621661579E-2</v>
          </cell>
          <cell r="AD4">
            <v>1.5412729858099435E-2</v>
          </cell>
          <cell r="AE4">
            <v>1.7942335976200712E-3</v>
          </cell>
          <cell r="AF4">
            <v>0</v>
          </cell>
          <cell r="AG4">
            <v>0</v>
          </cell>
        </row>
        <row r="5">
          <cell r="B5" t="str">
            <v>SG-P</v>
          </cell>
          <cell r="E5">
            <v>0.99999999999999989</v>
          </cell>
          <cell r="F5">
            <v>0</v>
          </cell>
          <cell r="G5">
            <v>0.35082762132676287</v>
          </cell>
          <cell r="H5">
            <v>9.6944050780598742E-2</v>
          </cell>
          <cell r="I5">
            <v>0</v>
          </cell>
          <cell r="J5">
            <v>0.12676877833264519</v>
          </cell>
          <cell r="K5">
            <v>0.36303713480947541</v>
          </cell>
          <cell r="L5">
            <v>4.4512270624606991E-2</v>
          </cell>
          <cell r="M5">
            <v>1.6042572055640081E-2</v>
          </cell>
          <cell r="N5">
            <v>1.8675720702706947E-3</v>
          </cell>
          <cell r="O5">
            <v>0</v>
          </cell>
          <cell r="P5">
            <v>0</v>
          </cell>
          <cell r="S5" t="str">
            <v>SG-P</v>
          </cell>
          <cell r="V5">
            <v>0.99999999999999989</v>
          </cell>
          <cell r="W5">
            <v>2.2458211140863396E-2</v>
          </cell>
          <cell r="X5">
            <v>0.33705100044538938</v>
          </cell>
          <cell r="Y5">
            <v>9.3136981738394464E-2</v>
          </cell>
          <cell r="Z5">
            <v>1.6809430292650182E-2</v>
          </cell>
          <cell r="AA5">
            <v>0.12179157728178706</v>
          </cell>
          <cell r="AB5">
            <v>0.3487813850235344</v>
          </cell>
          <cell r="AC5">
            <v>4.2764450621661579E-2</v>
          </cell>
          <cell r="AD5">
            <v>1.5412729858099435E-2</v>
          </cell>
          <cell r="AE5">
            <v>1.7942335976200712E-3</v>
          </cell>
          <cell r="AF5">
            <v>0</v>
          </cell>
          <cell r="AG5">
            <v>0</v>
          </cell>
        </row>
        <row r="6">
          <cell r="B6" t="str">
            <v>SG-U</v>
          </cell>
          <cell r="E6">
            <v>0.99999999999999989</v>
          </cell>
          <cell r="F6">
            <v>0</v>
          </cell>
          <cell r="G6">
            <v>0.35082762132676287</v>
          </cell>
          <cell r="H6">
            <v>9.6944050780598742E-2</v>
          </cell>
          <cell r="I6">
            <v>0</v>
          </cell>
          <cell r="J6">
            <v>0.12676877833264519</v>
          </cell>
          <cell r="K6">
            <v>0.36303713480947541</v>
          </cell>
          <cell r="L6">
            <v>4.4512270624606991E-2</v>
          </cell>
          <cell r="M6">
            <v>1.6042572055640081E-2</v>
          </cell>
          <cell r="N6">
            <v>1.8675720702706947E-3</v>
          </cell>
          <cell r="O6">
            <v>0</v>
          </cell>
          <cell r="P6">
            <v>0</v>
          </cell>
          <cell r="S6" t="str">
            <v>SG-U</v>
          </cell>
          <cell r="V6">
            <v>0.99999999999999989</v>
          </cell>
          <cell r="W6">
            <v>2.2458211140863396E-2</v>
          </cell>
          <cell r="X6">
            <v>0.33705100044538938</v>
          </cell>
          <cell r="Y6">
            <v>9.3136981738394464E-2</v>
          </cell>
          <cell r="Z6">
            <v>1.6809430292650182E-2</v>
          </cell>
          <cell r="AA6">
            <v>0.12179157728178706</v>
          </cell>
          <cell r="AB6">
            <v>0.3487813850235344</v>
          </cell>
          <cell r="AC6">
            <v>4.2764450621661579E-2</v>
          </cell>
          <cell r="AD6">
            <v>1.5412729858099435E-2</v>
          </cell>
          <cell r="AE6">
            <v>1.7942335976200712E-3</v>
          </cell>
          <cell r="AF6">
            <v>0</v>
          </cell>
          <cell r="AG6">
            <v>0</v>
          </cell>
        </row>
        <row r="7">
          <cell r="B7" t="str">
            <v>DGP</v>
          </cell>
          <cell r="E7">
            <v>1</v>
          </cell>
          <cell r="F7">
            <v>0</v>
          </cell>
          <cell r="G7">
            <v>0.61062301367655591</v>
          </cell>
          <cell r="H7">
            <v>0.1687332035653103</v>
          </cell>
          <cell r="I7">
            <v>0</v>
          </cell>
          <cell r="J7">
            <v>0.22064378275813379</v>
          </cell>
          <cell r="K7">
            <v>0</v>
          </cell>
          <cell r="L7">
            <v>0</v>
          </cell>
          <cell r="M7">
            <v>0</v>
          </cell>
          <cell r="N7">
            <v>0</v>
          </cell>
          <cell r="O7">
            <v>0</v>
          </cell>
          <cell r="P7">
            <v>0</v>
          </cell>
          <cell r="S7" t="str">
            <v>DGP</v>
          </cell>
          <cell r="V7">
            <v>1</v>
          </cell>
          <cell r="W7">
            <v>3.798446928241208E-2</v>
          </cell>
          <cell r="X7">
            <v>0.5700678158524054</v>
          </cell>
          <cell r="Y7">
            <v>0.15752629627128048</v>
          </cell>
          <cell r="Z7">
            <v>2.8430460672099245E-2</v>
          </cell>
          <cell r="AA7">
            <v>0.20599095792180291</v>
          </cell>
          <cell r="AB7">
            <v>0</v>
          </cell>
          <cell r="AC7">
            <v>0</v>
          </cell>
          <cell r="AD7">
            <v>0</v>
          </cell>
          <cell r="AE7">
            <v>0</v>
          </cell>
          <cell r="AF7">
            <v>0</v>
          </cell>
          <cell r="AG7">
            <v>0</v>
          </cell>
        </row>
        <row r="8">
          <cell r="B8" t="str">
            <v>DGU</v>
          </cell>
          <cell r="E8">
            <v>0.99999999999999989</v>
          </cell>
          <cell r="F8">
            <v>0</v>
          </cell>
          <cell r="G8">
            <v>0</v>
          </cell>
          <cell r="H8">
            <v>0</v>
          </cell>
          <cell r="I8">
            <v>0</v>
          </cell>
          <cell r="J8">
            <v>0</v>
          </cell>
          <cell r="K8">
            <v>0.85328237475201918</v>
          </cell>
          <cell r="L8">
            <v>0.1046216277684711</v>
          </cell>
          <cell r="M8">
            <v>3.7706456635492561E-2</v>
          </cell>
          <cell r="N8">
            <v>4.3895408440170688E-3</v>
          </cell>
          <cell r="O8">
            <v>0</v>
          </cell>
          <cell r="P8">
            <v>0</v>
          </cell>
          <cell r="S8" t="str">
            <v>DGU</v>
          </cell>
          <cell r="V8">
            <v>1</v>
          </cell>
          <cell r="W8">
            <v>0</v>
          </cell>
          <cell r="X8">
            <v>0</v>
          </cell>
          <cell r="Y8">
            <v>0</v>
          </cell>
          <cell r="Z8">
            <v>0</v>
          </cell>
          <cell r="AA8">
            <v>0</v>
          </cell>
          <cell r="AB8">
            <v>0.85328194887155995</v>
          </cell>
          <cell r="AC8">
            <v>0.10462179272099277</v>
          </cell>
          <cell r="AD8">
            <v>3.7706726148422638E-2</v>
          </cell>
          <cell r="AE8">
            <v>4.3895322590246028E-3</v>
          </cell>
          <cell r="AF8">
            <v>0</v>
          </cell>
          <cell r="AG8">
            <v>0</v>
          </cell>
        </row>
        <row r="9">
          <cell r="B9" t="str">
            <v>SC</v>
          </cell>
          <cell r="E9">
            <v>0.99999999999999989</v>
          </cell>
          <cell r="F9">
            <v>0</v>
          </cell>
          <cell r="G9">
            <v>0.35363759023409819</v>
          </cell>
          <cell r="H9">
            <v>9.8857468493969702E-2</v>
          </cell>
          <cell r="I9">
            <v>0</v>
          </cell>
          <cell r="J9">
            <v>0.12231266206771377</v>
          </cell>
          <cell r="K9">
            <v>0.36390182316585723</v>
          </cell>
          <cell r="L9">
            <v>4.4061064912498442E-2</v>
          </cell>
          <cell r="M9">
            <v>1.5340964445529893E-2</v>
          </cell>
          <cell r="N9">
            <v>1.8884266803327371E-3</v>
          </cell>
          <cell r="O9">
            <v>0</v>
          </cell>
          <cell r="P9">
            <v>0</v>
          </cell>
          <cell r="S9" t="str">
            <v>SC</v>
          </cell>
          <cell r="V9">
            <v>1</v>
          </cell>
          <cell r="W9">
            <v>2.2736771927125397E-2</v>
          </cell>
          <cell r="X9">
            <v>0.33973229739605371</v>
          </cell>
          <cell r="Y9">
            <v>9.4970319371257869E-2</v>
          </cell>
          <cell r="Z9">
            <v>1.6583971178378659E-2</v>
          </cell>
          <cell r="AA9">
            <v>0.11750323730399886</v>
          </cell>
          <cell r="AB9">
            <v>0.349592933061528</v>
          </cell>
          <cell r="AC9">
            <v>4.2328551098119158E-2</v>
          </cell>
          <cell r="AD9">
            <v>1.4737746323576542E-2</v>
          </cell>
          <cell r="AE9">
            <v>1.8141723399617937E-3</v>
          </cell>
          <cell r="AF9">
            <v>0</v>
          </cell>
          <cell r="AG9">
            <v>0</v>
          </cell>
        </row>
        <row r="10">
          <cell r="B10" t="str">
            <v>SE</v>
          </cell>
          <cell r="E10">
            <v>1</v>
          </cell>
          <cell r="F10">
            <v>0</v>
          </cell>
          <cell r="G10">
            <v>0.34239771460475693</v>
          </cell>
          <cell r="H10">
            <v>9.1203797640485848E-2</v>
          </cell>
          <cell r="I10">
            <v>0</v>
          </cell>
          <cell r="J10">
            <v>0.14013712712743945</v>
          </cell>
          <cell r="K10">
            <v>0.36044306974032991</v>
          </cell>
          <cell r="L10">
            <v>4.5865887760932651E-2</v>
          </cell>
          <cell r="M10">
            <v>1.8147394885970638E-2</v>
          </cell>
          <cell r="N10">
            <v>1.8050082400845669E-3</v>
          </cell>
          <cell r="O10">
            <v>0</v>
          </cell>
          <cell r="P10">
            <v>0</v>
          </cell>
          <cell r="S10" t="str">
            <v>SE</v>
          </cell>
          <cell r="V10">
            <v>1.0000000000000002</v>
          </cell>
          <cell r="W10">
            <v>2.1622528782077387E-2</v>
          </cell>
          <cell r="X10">
            <v>0.32900710959339652</v>
          </cell>
          <cell r="Y10">
            <v>8.7636968839804291E-2</v>
          </cell>
          <cell r="Z10">
            <v>1.7485807635464756E-2</v>
          </cell>
          <cell r="AA10">
            <v>0.13465659721515166</v>
          </cell>
          <cell r="AB10">
            <v>0.34634674090955353</v>
          </cell>
          <cell r="AC10">
            <v>4.4072149192288863E-2</v>
          </cell>
          <cell r="AD10">
            <v>1.7437680461668114E-2</v>
          </cell>
          <cell r="AE10">
            <v>1.734417370594904E-3</v>
          </cell>
          <cell r="AF10">
            <v>0</v>
          </cell>
          <cell r="AG10">
            <v>0</v>
          </cell>
        </row>
        <row r="11">
          <cell r="B11" t="str">
            <v>SE-P</v>
          </cell>
          <cell r="E11">
            <v>1</v>
          </cell>
          <cell r="F11">
            <v>0</v>
          </cell>
          <cell r="G11">
            <v>0.34239771460475693</v>
          </cell>
          <cell r="H11">
            <v>9.1203797640485848E-2</v>
          </cell>
          <cell r="I11">
            <v>0</v>
          </cell>
          <cell r="J11">
            <v>0.14013712712743945</v>
          </cell>
          <cell r="K11">
            <v>0.36044306974032991</v>
          </cell>
          <cell r="L11">
            <v>4.5865887760932651E-2</v>
          </cell>
          <cell r="M11">
            <v>1.8147394885970638E-2</v>
          </cell>
          <cell r="N11">
            <v>1.8050082400845669E-3</v>
          </cell>
          <cell r="O11">
            <v>0</v>
          </cell>
          <cell r="P11">
            <v>0</v>
          </cell>
          <cell r="S11" t="str">
            <v>SE-P</v>
          </cell>
          <cell r="V11">
            <v>1.0000000000000002</v>
          </cell>
          <cell r="W11">
            <v>2.1622528782077387E-2</v>
          </cell>
          <cell r="X11">
            <v>0.32900710959339652</v>
          </cell>
          <cell r="Y11">
            <v>8.7636968839804291E-2</v>
          </cell>
          <cell r="Z11">
            <v>1.7485807635464756E-2</v>
          </cell>
          <cell r="AA11">
            <v>0.13465659721515166</v>
          </cell>
          <cell r="AB11">
            <v>0.34634674090955353</v>
          </cell>
          <cell r="AC11">
            <v>4.4072149192288863E-2</v>
          </cell>
          <cell r="AD11">
            <v>1.7437680461668114E-2</v>
          </cell>
          <cell r="AE11">
            <v>1.734417370594904E-3</v>
          </cell>
          <cell r="AF11">
            <v>0</v>
          </cell>
          <cell r="AG11">
            <v>0</v>
          </cell>
        </row>
        <row r="12">
          <cell r="B12" t="str">
            <v>SE-U</v>
          </cell>
          <cell r="E12">
            <v>1</v>
          </cell>
          <cell r="F12">
            <v>0</v>
          </cell>
          <cell r="G12">
            <v>0.34239771460475693</v>
          </cell>
          <cell r="H12">
            <v>9.1203797640485848E-2</v>
          </cell>
          <cell r="I12">
            <v>0</v>
          </cell>
          <cell r="J12">
            <v>0.14013712712743945</v>
          </cell>
          <cell r="K12">
            <v>0.36044306974032991</v>
          </cell>
          <cell r="L12">
            <v>4.5865887760932651E-2</v>
          </cell>
          <cell r="M12">
            <v>1.8147394885970638E-2</v>
          </cell>
          <cell r="N12">
            <v>1.8050082400845669E-3</v>
          </cell>
          <cell r="O12">
            <v>0</v>
          </cell>
          <cell r="P12">
            <v>0</v>
          </cell>
          <cell r="S12" t="str">
            <v>SE-U</v>
          </cell>
          <cell r="V12">
            <v>1.0000000000000002</v>
          </cell>
          <cell r="W12">
            <v>2.1622528782077387E-2</v>
          </cell>
          <cell r="X12">
            <v>0.32900710959339652</v>
          </cell>
          <cell r="Y12">
            <v>8.7636968839804291E-2</v>
          </cell>
          <cell r="Z12">
            <v>1.7485807635464756E-2</v>
          </cell>
          <cell r="AA12">
            <v>0.13465659721515166</v>
          </cell>
          <cell r="AB12">
            <v>0.34634674090955353</v>
          </cell>
          <cell r="AC12">
            <v>4.4072149192288863E-2</v>
          </cell>
          <cell r="AD12">
            <v>1.7437680461668114E-2</v>
          </cell>
          <cell r="AE12">
            <v>1.734417370594904E-3</v>
          </cell>
          <cell r="AF12">
            <v>0</v>
          </cell>
          <cell r="AG12">
            <v>0</v>
          </cell>
        </row>
        <row r="13">
          <cell r="B13" t="str">
            <v>DEP</v>
          </cell>
          <cell r="E13">
            <v>1</v>
          </cell>
          <cell r="F13">
            <v>0</v>
          </cell>
          <cell r="G13">
            <v>0.5967834325732877</v>
          </cell>
          <cell r="H13">
            <v>0.15896401493928805</v>
          </cell>
          <cell r="I13">
            <v>0</v>
          </cell>
          <cell r="J13">
            <v>0.24425255248742425</v>
          </cell>
          <cell r="K13">
            <v>0</v>
          </cell>
          <cell r="L13">
            <v>0</v>
          </cell>
          <cell r="M13">
            <v>0</v>
          </cell>
          <cell r="N13">
            <v>0</v>
          </cell>
          <cell r="O13">
            <v>0</v>
          </cell>
          <cell r="P13">
            <v>0</v>
          </cell>
          <cell r="S13" t="str">
            <v>DEP</v>
          </cell>
          <cell r="V13">
            <v>1.0000000000000002</v>
          </cell>
          <cell r="W13">
            <v>3.6622965334519877E-2</v>
          </cell>
          <cell r="X13">
            <v>0.55725285839078043</v>
          </cell>
          <cell r="Y13">
            <v>0.14843433458638208</v>
          </cell>
          <cell r="Z13">
            <v>2.9616430776150129E-2</v>
          </cell>
          <cell r="AA13">
            <v>0.22807341091216754</v>
          </cell>
          <cell r="AB13">
            <v>0</v>
          </cell>
          <cell r="AC13">
            <v>0</v>
          </cell>
          <cell r="AD13">
            <v>0</v>
          </cell>
          <cell r="AE13">
            <v>0</v>
          </cell>
          <cell r="AF13">
            <v>0</v>
          </cell>
          <cell r="AG13">
            <v>0</v>
          </cell>
        </row>
        <row r="14">
          <cell r="B14" t="str">
            <v>DEU</v>
          </cell>
          <cell r="E14">
            <v>1</v>
          </cell>
          <cell r="F14">
            <v>0</v>
          </cell>
          <cell r="G14">
            <v>0</v>
          </cell>
          <cell r="H14">
            <v>0</v>
          </cell>
          <cell r="I14">
            <v>0</v>
          </cell>
          <cell r="J14">
            <v>0</v>
          </cell>
          <cell r="K14">
            <v>0.84559170272875595</v>
          </cell>
          <cell r="L14">
            <v>0.10760038792498812</v>
          </cell>
          <cell r="M14">
            <v>4.2573398769392527E-2</v>
          </cell>
          <cell r="N14">
            <v>4.2345105768634133E-3</v>
          </cell>
          <cell r="O14">
            <v>0</v>
          </cell>
          <cell r="P14">
            <v>0</v>
          </cell>
          <cell r="S14" t="str">
            <v>DEU</v>
          </cell>
          <cell r="V14">
            <v>1</v>
          </cell>
          <cell r="W14">
            <v>0</v>
          </cell>
          <cell r="X14">
            <v>0</v>
          </cell>
          <cell r="Y14">
            <v>0</v>
          </cell>
          <cell r="Z14">
            <v>0</v>
          </cell>
          <cell r="AA14">
            <v>0</v>
          </cell>
          <cell r="AB14">
            <v>0.84559170272875595</v>
          </cell>
          <cell r="AC14">
            <v>0.10760038792498812</v>
          </cell>
          <cell r="AD14">
            <v>4.2573398769392527E-2</v>
          </cell>
          <cell r="AE14">
            <v>4.2345105768634133E-3</v>
          </cell>
          <cell r="AF14">
            <v>0</v>
          </cell>
          <cell r="AG14">
            <v>0</v>
          </cell>
        </row>
        <row r="15">
          <cell r="B15" t="str">
            <v>SO</v>
          </cell>
          <cell r="E15">
            <v>0.99999999999999967</v>
          </cell>
          <cell r="F15">
            <v>0</v>
          </cell>
          <cell r="G15">
            <v>0.3335344419349226</v>
          </cell>
          <cell r="H15">
            <v>8.6764024570700427E-2</v>
          </cell>
          <cell r="I15">
            <v>0</v>
          </cell>
          <cell r="J15">
            <v>0.11006143148095635</v>
          </cell>
          <cell r="K15">
            <v>0.39761088335503381</v>
          </cell>
          <cell r="L15">
            <v>5.2028707667317028E-2</v>
          </cell>
          <cell r="M15">
            <v>1.86027893354191E-2</v>
          </cell>
          <cell r="N15">
            <v>1.3977216556503183E-3</v>
          </cell>
          <cell r="O15">
            <v>0</v>
          </cell>
          <cell r="P15">
            <v>0</v>
          </cell>
          <cell r="S15" t="str">
            <v>SO</v>
          </cell>
          <cell r="V15">
            <v>0.99999999999999989</v>
          </cell>
          <cell r="W15">
            <v>2.8381458379249377E-2</v>
          </cell>
          <cell r="X15">
            <v>0.32000951495559621</v>
          </cell>
          <cell r="Y15">
            <v>8.3298350135781532E-2</v>
          </cell>
          <cell r="Z15">
            <v>1.1387504279758204E-2</v>
          </cell>
          <cell r="AA15">
            <v>0.10575392030715786</v>
          </cell>
          <cell r="AB15">
            <v>0.38211986314288027</v>
          </cell>
          <cell r="AC15">
            <v>4.9885822057145764E-2</v>
          </cell>
          <cell r="AD15">
            <v>1.7826485825883347E-2</v>
          </cell>
          <cell r="AE15">
            <v>1.3370809165474365E-3</v>
          </cell>
          <cell r="AF15">
            <v>0</v>
          </cell>
          <cell r="AG15">
            <v>0</v>
          </cell>
        </row>
        <row r="16">
          <cell r="B16" t="str">
            <v>SO-P</v>
          </cell>
          <cell r="E16">
            <v>0.99999999999999967</v>
          </cell>
          <cell r="F16">
            <v>0</v>
          </cell>
          <cell r="G16">
            <v>0.3335344419349226</v>
          </cell>
          <cell r="H16">
            <v>8.6764024570700427E-2</v>
          </cell>
          <cell r="I16">
            <v>0</v>
          </cell>
          <cell r="J16">
            <v>0.11006143148095635</v>
          </cell>
          <cell r="K16">
            <v>0.39761088335503381</v>
          </cell>
          <cell r="L16">
            <v>5.2028707667317028E-2</v>
          </cell>
          <cell r="M16">
            <v>1.86027893354191E-2</v>
          </cell>
          <cell r="N16">
            <v>1.3977216556503183E-3</v>
          </cell>
          <cell r="O16">
            <v>0</v>
          </cell>
          <cell r="P16">
            <v>0</v>
          </cell>
          <cell r="S16" t="str">
            <v>SO-P</v>
          </cell>
          <cell r="V16">
            <v>0.99999999999999989</v>
          </cell>
          <cell r="W16">
            <v>2.8381458379249377E-2</v>
          </cell>
          <cell r="X16">
            <v>0.32000951495559621</v>
          </cell>
          <cell r="Y16">
            <v>8.3298350135781532E-2</v>
          </cell>
          <cell r="Z16">
            <v>1.1387504279758204E-2</v>
          </cell>
          <cell r="AA16">
            <v>0.10575392030715786</v>
          </cell>
          <cell r="AB16">
            <v>0.38211986314288027</v>
          </cell>
          <cell r="AC16">
            <v>4.9885822057145764E-2</v>
          </cell>
          <cell r="AD16">
            <v>1.7826485825883347E-2</v>
          </cell>
          <cell r="AE16">
            <v>1.3370809165474365E-3</v>
          </cell>
          <cell r="AF16">
            <v>0</v>
          </cell>
          <cell r="AG16">
            <v>0</v>
          </cell>
        </row>
        <row r="17">
          <cell r="B17" t="str">
            <v>SO-U</v>
          </cell>
          <cell r="E17">
            <v>0.99999999999999967</v>
          </cell>
          <cell r="F17">
            <v>0</v>
          </cell>
          <cell r="G17">
            <v>0.3335344419349226</v>
          </cell>
          <cell r="H17">
            <v>8.6764024570700427E-2</v>
          </cell>
          <cell r="I17">
            <v>0</v>
          </cell>
          <cell r="J17">
            <v>0.11006143148095635</v>
          </cell>
          <cell r="K17">
            <v>0.39761088335503381</v>
          </cell>
          <cell r="L17">
            <v>5.2028707667317028E-2</v>
          </cell>
          <cell r="M17">
            <v>1.86027893354191E-2</v>
          </cell>
          <cell r="N17">
            <v>1.3977216556503183E-3</v>
          </cell>
          <cell r="O17">
            <v>0</v>
          </cell>
          <cell r="P17">
            <v>0</v>
          </cell>
          <cell r="S17" t="str">
            <v>SO-U</v>
          </cell>
          <cell r="V17">
            <v>0.99999999999999989</v>
          </cell>
          <cell r="W17">
            <v>2.8381458379249377E-2</v>
          </cell>
          <cell r="X17">
            <v>0.32000951495559621</v>
          </cell>
          <cell r="Y17">
            <v>8.3298350135781532E-2</v>
          </cell>
          <cell r="Z17">
            <v>1.1387504279758204E-2</v>
          </cell>
          <cell r="AA17">
            <v>0.10575392030715786</v>
          </cell>
          <cell r="AB17">
            <v>0.38211986314288027</v>
          </cell>
          <cell r="AC17">
            <v>4.9885822057145764E-2</v>
          </cell>
          <cell r="AD17">
            <v>1.7826485825883347E-2</v>
          </cell>
          <cell r="AE17">
            <v>1.3370809165474365E-3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0.99999999999999978</v>
          </cell>
          <cell r="F20">
            <v>0</v>
          </cell>
          <cell r="G20">
            <v>0.33353444193492265</v>
          </cell>
          <cell r="H20">
            <v>8.676402457070044E-2</v>
          </cell>
          <cell r="I20">
            <v>0</v>
          </cell>
          <cell r="J20">
            <v>0.11006143148095636</v>
          </cell>
          <cell r="K20">
            <v>0.39761088335503381</v>
          </cell>
          <cell r="L20">
            <v>5.2028707667317035E-2</v>
          </cell>
          <cell r="M20">
            <v>1.8602789335419104E-2</v>
          </cell>
          <cell r="N20">
            <v>1.3977216556503181E-3</v>
          </cell>
          <cell r="O20">
            <v>0</v>
          </cell>
          <cell r="P20">
            <v>0</v>
          </cell>
          <cell r="S20" t="str">
            <v>GPS</v>
          </cell>
          <cell r="V20">
            <v>0.99999999999999989</v>
          </cell>
          <cell r="W20">
            <v>2.8381458379249377E-2</v>
          </cell>
          <cell r="X20">
            <v>0.32000951495559621</v>
          </cell>
          <cell r="Y20">
            <v>8.3298350135781518E-2</v>
          </cell>
          <cell r="Z20">
            <v>1.1387504279758206E-2</v>
          </cell>
          <cell r="AA20">
            <v>0.1057539203071579</v>
          </cell>
          <cell r="AB20">
            <v>0.38211986314288027</v>
          </cell>
          <cell r="AC20">
            <v>4.9885822057145771E-2</v>
          </cell>
          <cell r="AD20">
            <v>1.7826485825883347E-2</v>
          </cell>
          <cell r="AE20">
            <v>1.3370809165474363E-3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0.99999999999999956</v>
          </cell>
          <cell r="F23">
            <v>0</v>
          </cell>
          <cell r="G23">
            <v>0.3397234556004271</v>
          </cell>
          <cell r="H23">
            <v>8.6658349600544082E-2</v>
          </cell>
          <cell r="I23">
            <v>0</v>
          </cell>
          <cell r="J23">
            <v>0.10942778357153662</v>
          </cell>
          <cell r="K23">
            <v>0.39468501328699757</v>
          </cell>
          <cell r="L23">
            <v>4.9777111608450844E-2</v>
          </cell>
          <cell r="M23">
            <v>1.8390637362508119E-2</v>
          </cell>
          <cell r="N23">
            <v>1.3376489695351634E-3</v>
          </cell>
          <cell r="O23">
            <v>0</v>
          </cell>
          <cell r="P23">
            <v>0</v>
          </cell>
          <cell r="S23" t="str">
            <v>SNP</v>
          </cell>
          <cell r="V23">
            <v>1</v>
          </cell>
          <cell r="W23">
            <v>2.9070740076263393E-2</v>
          </cell>
          <cell r="X23">
            <v>0.32414496251842601</v>
          </cell>
          <cell r="Y23">
            <v>8.2782157924359195E-2</v>
          </cell>
          <cell r="Z23">
            <v>1.1188785030838313E-2</v>
          </cell>
          <cell r="AA23">
            <v>0.10455351658922471</v>
          </cell>
          <cell r="AB23">
            <v>0.38142535766988117</v>
          </cell>
          <cell r="AC23">
            <v>4.7896247639563121E-2</v>
          </cell>
          <cell r="AD23">
            <v>1.7656942493020709E-2</v>
          </cell>
          <cell r="AE23">
            <v>1.2812900584234762E-3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0</v>
          </cell>
          <cell r="G32">
            <v>0.68362755124766594</v>
          </cell>
          <cell r="H32">
            <v>0.14532373715039246</v>
          </cell>
          <cell r="I32">
            <v>0</v>
          </cell>
          <cell r="J32">
            <v>0.17104871160194157</v>
          </cell>
          <cell r="K32">
            <v>0</v>
          </cell>
          <cell r="L32">
            <v>0</v>
          </cell>
          <cell r="M32">
            <v>0</v>
          </cell>
          <cell r="N32">
            <v>0</v>
          </cell>
          <cell r="O32">
            <v>0</v>
          </cell>
          <cell r="P32">
            <v>0</v>
          </cell>
          <cell r="S32" t="str">
            <v>DNPDP</v>
          </cell>
          <cell r="V32">
            <v>1.0000000000000002</v>
          </cell>
          <cell r="W32">
            <v>8.0809844848375292E-2</v>
          </cell>
          <cell r="X32">
            <v>0.6225039206017049</v>
          </cell>
          <cell r="Y32">
            <v>0.13348927244014278</v>
          </cell>
          <cell r="Z32">
            <v>6.3998799639009051E-3</v>
          </cell>
          <cell r="AA32">
            <v>0.15679708214587634</v>
          </cell>
          <cell r="AB32">
            <v>0</v>
          </cell>
          <cell r="AC32">
            <v>0</v>
          </cell>
          <cell r="AD32">
            <v>0</v>
          </cell>
          <cell r="AE32">
            <v>0</v>
          </cell>
          <cell r="AF32">
            <v>0</v>
          </cell>
          <cell r="AG32">
            <v>0</v>
          </cell>
        </row>
        <row r="33">
          <cell r="B33" t="str">
            <v>DNPDU</v>
          </cell>
          <cell r="E33">
            <v>0.99999999999999978</v>
          </cell>
          <cell r="F33">
            <v>0</v>
          </cell>
          <cell r="G33">
            <v>0</v>
          </cell>
          <cell r="H33">
            <v>0</v>
          </cell>
          <cell r="I33">
            <v>0</v>
          </cell>
          <cell r="J33">
            <v>0</v>
          </cell>
          <cell r="K33">
            <v>0.85178629561925034</v>
          </cell>
          <cell r="L33">
            <v>0.10789744734256068</v>
          </cell>
          <cell r="M33">
            <v>4.0316257038188759E-2</v>
          </cell>
          <cell r="N33">
            <v>0</v>
          </cell>
          <cell r="O33">
            <v>0</v>
          </cell>
          <cell r="P33">
            <v>0</v>
          </cell>
          <cell r="S33" t="str">
            <v>DNPDU</v>
          </cell>
          <cell r="V33">
            <v>1.0000000000000002</v>
          </cell>
          <cell r="W33">
            <v>0</v>
          </cell>
          <cell r="X33">
            <v>0</v>
          </cell>
          <cell r="Y33">
            <v>0</v>
          </cell>
          <cell r="Z33">
            <v>0</v>
          </cell>
          <cell r="AA33">
            <v>0</v>
          </cell>
          <cell r="AB33">
            <v>0.85457085751677209</v>
          </cell>
          <cell r="AC33">
            <v>0.10614902050915211</v>
          </cell>
          <cell r="AD33">
            <v>3.9280121974075967E-2</v>
          </cell>
          <cell r="AE33">
            <v>0</v>
          </cell>
          <cell r="AF33">
            <v>0</v>
          </cell>
          <cell r="AG33">
            <v>0</v>
          </cell>
        </row>
        <row r="34">
          <cell r="B34" t="str">
            <v>SNPD</v>
          </cell>
          <cell r="E34">
            <v>0.99999999999999989</v>
          </cell>
          <cell r="F34">
            <v>0</v>
          </cell>
          <cell r="G34">
            <v>0.38149288161482081</v>
          </cell>
          <cell r="H34">
            <v>8.1096748004606242E-2</v>
          </cell>
          <cell r="I34">
            <v>0</v>
          </cell>
          <cell r="J34">
            <v>9.5452364034238318E-2</v>
          </cell>
          <cell r="K34">
            <v>0.37645377304501354</v>
          </cell>
          <cell r="L34">
            <v>4.768614071737675E-2</v>
          </cell>
          <cell r="M34">
            <v>1.7818092583944289E-2</v>
          </cell>
          <cell r="N34">
            <v>0</v>
          </cell>
          <cell r="O34">
            <v>0</v>
          </cell>
          <cell r="P34">
            <v>0</v>
          </cell>
          <cell r="S34" t="str">
            <v>SNPD</v>
          </cell>
          <cell r="V34">
            <v>1</v>
          </cell>
          <cell r="W34">
            <v>4.6633588918287248E-2</v>
          </cell>
          <cell r="X34">
            <v>0.35923335811163459</v>
          </cell>
          <cell r="Y34">
            <v>7.7033731071444164E-2</v>
          </cell>
          <cell r="Z34">
            <v>3.6932303474028795E-3</v>
          </cell>
          <cell r="AA34">
            <v>9.048415680165392E-2</v>
          </cell>
          <cell r="AB34">
            <v>0.36141676044159859</v>
          </cell>
          <cell r="AC34">
            <v>4.4892749125503173E-2</v>
          </cell>
          <cell r="AD34">
            <v>1.6612425182475594E-2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1.0000000000000002</v>
          </cell>
          <cell r="F38">
            <v>0</v>
          </cell>
          <cell r="G38">
            <v>0.34239771460475699</v>
          </cell>
          <cell r="H38">
            <v>9.1203797640485848E-2</v>
          </cell>
          <cell r="I38">
            <v>0</v>
          </cell>
          <cell r="J38">
            <v>0.14013712712743948</v>
          </cell>
          <cell r="K38">
            <v>0.36044306974032991</v>
          </cell>
          <cell r="L38">
            <v>4.5865887760932665E-2</v>
          </cell>
          <cell r="M38">
            <v>1.8147394885970638E-2</v>
          </cell>
          <cell r="N38">
            <v>1.8050082400845665E-3</v>
          </cell>
          <cell r="O38">
            <v>0</v>
          </cell>
          <cell r="P38">
            <v>0</v>
          </cell>
          <cell r="S38" t="str">
            <v>DNPGMU</v>
          </cell>
          <cell r="V38">
            <v>1.0000000000000002</v>
          </cell>
          <cell r="W38">
            <v>2.1622528782077391E-2</v>
          </cell>
          <cell r="X38">
            <v>0.32900710959339652</v>
          </cell>
          <cell r="Y38">
            <v>8.7636968839804291E-2</v>
          </cell>
          <cell r="Z38">
            <v>1.748580763546476E-2</v>
          </cell>
          <cell r="AA38">
            <v>0.13465659721515166</v>
          </cell>
          <cell r="AB38">
            <v>0.34634674090955347</v>
          </cell>
          <cell r="AC38">
            <v>4.4072149192288856E-2</v>
          </cell>
          <cell r="AD38">
            <v>1.7437680461668117E-2</v>
          </cell>
          <cell r="AE38">
            <v>1.7344173705949044E-3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1</v>
          </cell>
          <cell r="F47">
            <v>0</v>
          </cell>
          <cell r="G47">
            <v>0.34730657541284082</v>
          </cell>
          <cell r="H47">
            <v>8.4116638875464944E-2</v>
          </cell>
          <cell r="I47">
            <v>0</v>
          </cell>
          <cell r="J47">
            <v>7.6767571223117642E-2</v>
          </cell>
          <cell r="K47">
            <v>0.4441034035877498</v>
          </cell>
          <cell r="L47">
            <v>3.8456347495961933E-2</v>
          </cell>
          <cell r="M47">
            <v>9.249463404864839E-3</v>
          </cell>
          <cell r="N47">
            <v>0</v>
          </cell>
          <cell r="O47">
            <v>0</v>
          </cell>
          <cell r="P47">
            <v>0</v>
          </cell>
          <cell r="S47" t="str">
            <v>CN</v>
          </cell>
          <cell r="V47">
            <v>0.99999999999999989</v>
          </cell>
          <cell r="W47">
            <v>2.8382689399591928E-2</v>
          </cell>
          <cell r="X47">
            <v>0.329148560578918</v>
          </cell>
          <cell r="Y47">
            <v>7.9718820680791197E-2</v>
          </cell>
          <cell r="Z47">
            <v>2.3899691987338403E-2</v>
          </cell>
          <cell r="AA47">
            <v>7.2753979786282258E-2</v>
          </cell>
          <cell r="AB47">
            <v>0.42088462006614125</v>
          </cell>
          <cell r="AC47">
            <v>3.6445758069429728E-2</v>
          </cell>
          <cell r="AD47">
            <v>8.7658794315072404E-3</v>
          </cell>
          <cell r="AE47">
            <v>0</v>
          </cell>
          <cell r="AF47">
            <v>0</v>
          </cell>
          <cell r="AG47">
            <v>0</v>
          </cell>
        </row>
        <row r="48">
          <cell r="B48" t="str">
            <v>CNP</v>
          </cell>
          <cell r="E48">
            <v>1</v>
          </cell>
          <cell r="F48">
            <v>0</v>
          </cell>
          <cell r="G48">
            <v>0.68341769531166341</v>
          </cell>
          <cell r="H48">
            <v>0.16552177110179839</v>
          </cell>
          <cell r="I48">
            <v>0</v>
          </cell>
          <cell r="J48">
            <v>0.15106053358653826</v>
          </cell>
          <cell r="K48">
            <v>0</v>
          </cell>
          <cell r="L48">
            <v>0</v>
          </cell>
          <cell r="M48">
            <v>0</v>
          </cell>
          <cell r="N48">
            <v>0</v>
          </cell>
          <cell r="O48">
            <v>0</v>
          </cell>
          <cell r="P48">
            <v>0</v>
          </cell>
          <cell r="S48" t="str">
            <v>CNP</v>
          </cell>
          <cell r="V48">
            <v>1.0000000000000002</v>
          </cell>
          <cell r="W48">
            <v>5.3160686363156281E-2</v>
          </cell>
          <cell r="X48">
            <v>0.61649420002009325</v>
          </cell>
          <cell r="Y48">
            <v>0.14931309587290792</v>
          </cell>
          <cell r="Z48">
            <v>4.4764046564706547E-2</v>
          </cell>
          <cell r="AA48">
            <v>0.13626797117913605</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0.90299935524706432</v>
          </cell>
          <cell r="L49">
            <v>7.8193629486897648E-2</v>
          </cell>
          <cell r="M49">
            <v>1.8807015266038046E-2</v>
          </cell>
          <cell r="N49">
            <v>0</v>
          </cell>
          <cell r="O49">
            <v>0</v>
          </cell>
          <cell r="P49">
            <v>0</v>
          </cell>
          <cell r="S49" t="str">
            <v>CNU</v>
          </cell>
          <cell r="V49">
            <v>1</v>
          </cell>
          <cell r="W49">
            <v>0</v>
          </cell>
          <cell r="X49">
            <v>0</v>
          </cell>
          <cell r="Y49">
            <v>0</v>
          </cell>
          <cell r="Z49">
            <v>0</v>
          </cell>
          <cell r="AA49">
            <v>0</v>
          </cell>
          <cell r="AB49">
            <v>0.90299935524706432</v>
          </cell>
          <cell r="AC49">
            <v>7.8193629486897648E-2</v>
          </cell>
          <cell r="AD49">
            <v>1.8807015266038046E-2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1.0000000000000022</v>
          </cell>
          <cell r="F53">
            <v>0</v>
          </cell>
          <cell r="G53">
            <v>0.3816896906085675</v>
          </cell>
          <cell r="H53">
            <v>8.5957376024456481E-2</v>
          </cell>
          <cell r="I53">
            <v>0</v>
          </cell>
          <cell r="J53">
            <v>8.7750068936117392E-2</v>
          </cell>
          <cell r="K53">
            <v>0.36073559816351231</v>
          </cell>
          <cell r="L53">
            <v>5.1975161827008586E-2</v>
          </cell>
          <cell r="M53">
            <v>1.1563833346918261E-2</v>
          </cell>
          <cell r="N53">
            <v>1.0092868399971932E-3</v>
          </cell>
          <cell r="O53">
            <v>2.2886988525167861E-2</v>
          </cell>
          <cell r="P53">
            <v>-3.5680042717433657E-3</v>
          </cell>
          <cell r="S53" t="str">
            <v>EXCTAX</v>
          </cell>
          <cell r="V53">
            <v>0.98213597542665398</v>
          </cell>
          <cell r="W53">
            <v>1.5138877192655666E-2</v>
          </cell>
          <cell r="X53">
            <v>0.32943111278859438</v>
          </cell>
          <cell r="Y53">
            <v>7.5292075047269522E-2</v>
          </cell>
          <cell r="Z53">
            <v>0.11890483182898383</v>
          </cell>
          <cell r="AA53">
            <v>7.8791992825786555E-2</v>
          </cell>
          <cell r="AB53">
            <v>0.3093332592586997</v>
          </cell>
          <cell r="AC53">
            <v>4.4139979850285678E-2</v>
          </cell>
          <cell r="AD53">
            <v>1.0223252642474286E-2</v>
          </cell>
          <cell r="AE53">
            <v>8.8059399190434137E-4</v>
          </cell>
          <cell r="AF53">
            <v>0</v>
          </cell>
          <cell r="AG53">
            <v>0</v>
          </cell>
        </row>
        <row r="54">
          <cell r="B54" t="str">
            <v>INT</v>
          </cell>
          <cell r="E54">
            <v>0.99999999999999956</v>
          </cell>
          <cell r="F54">
            <v>0</v>
          </cell>
          <cell r="G54">
            <v>0.33881281027729271</v>
          </cell>
          <cell r="H54">
            <v>8.6426057659927835E-2</v>
          </cell>
          <cell r="I54">
            <v>0</v>
          </cell>
          <cell r="J54">
            <v>0.10913445705054542</v>
          </cell>
          <cell r="K54">
            <v>0.39362704082281841</v>
          </cell>
          <cell r="L54">
            <v>4.9643681628453555E-2</v>
          </cell>
          <cell r="M54">
            <v>1.8341340360409665E-2</v>
          </cell>
          <cell r="N54">
            <v>1.3340633361088525E-3</v>
          </cell>
          <cell r="O54">
            <v>0</v>
          </cell>
          <cell r="P54">
            <v>2.6805488644429869E-3</v>
          </cell>
          <cell r="S54" t="str">
            <v>INT</v>
          </cell>
          <cell r="V54">
            <v>0.99731945113555709</v>
          </cell>
          <cell r="W54">
            <v>2.8992814536963448E-2</v>
          </cell>
          <cell r="X54">
            <v>0.3232760761072323</v>
          </cell>
          <cell r="Y54">
            <v>8.2560256304938906E-2</v>
          </cell>
          <cell r="Z54">
            <v>1.1158792945829402E-2</v>
          </cell>
          <cell r="AA54">
            <v>0.10427325577905794</v>
          </cell>
          <cell r="AB54">
            <v>0.38040292836050937</v>
          </cell>
          <cell r="AC54">
            <v>4.7767859407341809E-2</v>
          </cell>
          <cell r="AD54">
            <v>1.7609612195871507E-2</v>
          </cell>
          <cell r="AE54">
            <v>1.277855497812347E-3</v>
          </cell>
          <cell r="AF54">
            <v>0</v>
          </cell>
          <cell r="AG54">
            <v>0</v>
          </cell>
        </row>
        <row r="55">
          <cell r="B55" t="str">
            <v>CIAC</v>
          </cell>
          <cell r="E55">
            <v>1</v>
          </cell>
          <cell r="F55">
            <v>0</v>
          </cell>
          <cell r="G55">
            <v>0.43662066258948778</v>
          </cell>
          <cell r="H55">
            <v>3.8253899152863841E-2</v>
          </cell>
          <cell r="I55">
            <v>0</v>
          </cell>
          <cell r="J55">
            <v>7.272931601924415E-2</v>
          </cell>
          <cell r="K55">
            <v>0.35874358220324826</v>
          </cell>
          <cell r="L55">
            <v>6.3004037500188292E-2</v>
          </cell>
          <cell r="M55">
            <v>3.0648502534967613E-2</v>
          </cell>
          <cell r="N55">
            <v>0</v>
          </cell>
          <cell r="O55">
            <v>0</v>
          </cell>
          <cell r="P55">
            <v>0</v>
          </cell>
          <cell r="S55" t="str">
            <v>CIAC</v>
          </cell>
          <cell r="V55">
            <v>1</v>
          </cell>
          <cell r="W55">
            <v>2.5558241351315639E-2</v>
          </cell>
          <cell r="X55">
            <v>0.41597697773896186</v>
          </cell>
          <cell r="Y55">
            <v>3.6445232028106164E-2</v>
          </cell>
          <cell r="Z55">
            <v>2.1722353955588556E-2</v>
          </cell>
          <cell r="AA55">
            <v>6.929063066159033E-2</v>
          </cell>
          <cell r="AB55">
            <v>0.3417819720741474</v>
          </cell>
          <cell r="AC55">
            <v>6.0025169100440874E-2</v>
          </cell>
          <cell r="AD55">
            <v>2.9199423089849182E-2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0.99999999999999989</v>
          </cell>
          <cell r="F57">
            <v>3.1319071324450505E-2</v>
          </cell>
          <cell r="G57">
            <v>0.33884831382539715</v>
          </cell>
          <cell r="H57">
            <v>8.7665272136688857E-2</v>
          </cell>
          <cell r="I57">
            <v>9.1746113092770129E-3</v>
          </cell>
          <cell r="J57">
            <v>0.10743579459157279</v>
          </cell>
          <cell r="K57">
            <v>0.36105636042646722</v>
          </cell>
          <cell r="L57">
            <v>4.6988125623485429E-2</v>
          </cell>
          <cell r="M57">
            <v>1.6468237999570191E-2</v>
          </cell>
          <cell r="N57">
            <v>1.0442127630908393E-3</v>
          </cell>
          <cell r="O57">
            <v>0</v>
          </cell>
          <cell r="P57">
            <v>0</v>
          </cell>
          <cell r="S57" t="str">
            <v>TAXDEPR</v>
          </cell>
          <cell r="V57">
            <v>0.99999999999999989</v>
          </cell>
          <cell r="W57">
            <v>3.1319071324450505E-2</v>
          </cell>
          <cell r="X57">
            <v>0.33884831382539715</v>
          </cell>
          <cell r="Y57">
            <v>8.7665272136688857E-2</v>
          </cell>
          <cell r="Z57">
            <v>9.1746113092770129E-3</v>
          </cell>
          <cell r="AA57">
            <v>0.10743579459157279</v>
          </cell>
          <cell r="AB57">
            <v>0.36105636042646722</v>
          </cell>
          <cell r="AC57">
            <v>4.6988125623485429E-2</v>
          </cell>
          <cell r="AD57">
            <v>1.6468237999570191E-2</v>
          </cell>
          <cell r="AE57">
            <v>1.0442127630908393E-3</v>
          </cell>
          <cell r="AF57">
            <v>0</v>
          </cell>
          <cell r="AG57">
            <v>0</v>
          </cell>
        </row>
        <row r="58">
          <cell r="B58" t="str">
            <v>BADDEBT</v>
          </cell>
          <cell r="E58">
            <v>1</v>
          </cell>
          <cell r="F58">
            <v>0</v>
          </cell>
          <cell r="G58">
            <v>0.34925100486525384</v>
          </cell>
          <cell r="H58">
            <v>3.2451583787493667E-2</v>
          </cell>
          <cell r="I58">
            <v>0</v>
          </cell>
          <cell r="J58">
            <v>8.2525559024667933E-2</v>
          </cell>
          <cell r="K58">
            <v>0.49046841848216705</v>
          </cell>
          <cell r="L58">
            <v>3.7565122505869131E-2</v>
          </cell>
          <cell r="M58">
            <v>7.7383113345484093E-3</v>
          </cell>
          <cell r="N58">
            <v>0</v>
          </cell>
          <cell r="O58">
            <v>0</v>
          </cell>
          <cell r="P58">
            <v>0</v>
          </cell>
          <cell r="S58" t="str">
            <v>BADDEBT</v>
          </cell>
          <cell r="V58">
            <v>1</v>
          </cell>
          <cell r="W58">
            <v>1.9021506116633939E-2</v>
          </cell>
          <cell r="X58">
            <v>0.33476158270030576</v>
          </cell>
          <cell r="Y58">
            <v>2.7670162453887127E-2</v>
          </cell>
          <cell r="Z58">
            <v>2.2834501080535786E-2</v>
          </cell>
          <cell r="AA58">
            <v>7.9452870732245051E-2</v>
          </cell>
          <cell r="AB58">
            <v>0.47301133618230262</v>
          </cell>
          <cell r="AC58">
            <v>3.5933747331801928E-2</v>
          </cell>
          <cell r="AD58">
            <v>7.3142934022877885E-3</v>
          </cell>
          <cell r="AE58">
            <v>0</v>
          </cell>
          <cell r="AF58">
            <v>0</v>
          </cell>
          <cell r="AG58">
            <v>0</v>
          </cell>
        </row>
        <row r="59">
          <cell r="B59" t="str">
            <v>DITEXP</v>
          </cell>
          <cell r="E59">
            <v>1.0000000000000002</v>
          </cell>
          <cell r="F59">
            <v>5.0588018361418574E-2</v>
          </cell>
          <cell r="G59">
            <v>0.54336459047092767</v>
          </cell>
          <cell r="H59">
            <v>0.12367959285937885</v>
          </cell>
          <cell r="I59">
            <v>-8.9326254637259475E-2</v>
          </cell>
          <cell r="J59">
            <v>0.12386593417984204</v>
          </cell>
          <cell r="K59">
            <v>0.32285230345311444</v>
          </cell>
          <cell r="L59">
            <v>2.054440652035749E-3</v>
          </cell>
          <cell r="M59">
            <v>-5.578034383271805E-2</v>
          </cell>
          <cell r="N59">
            <v>-2.670317789865024E-4</v>
          </cell>
          <cell r="O59">
            <v>0</v>
          </cell>
          <cell r="P59">
            <v>-2.1031249727753224E-2</v>
          </cell>
          <cell r="S59" t="str">
            <v>DITEXP</v>
          </cell>
          <cell r="V59">
            <v>1.0210888282473278</v>
          </cell>
          <cell r="W59">
            <v>5.0590871146978529E-2</v>
          </cell>
          <cell r="X59">
            <v>0.543395232166485</v>
          </cell>
          <cell r="Y59">
            <v>0.12368656746261493</v>
          </cell>
          <cell r="Z59">
            <v>-8.9331291969371077E-2</v>
          </cell>
          <cell r="AA59">
            <v>0.12387291929133372</v>
          </cell>
          <cell r="AB59">
            <v>0.32287050990632449</v>
          </cell>
          <cell r="AC59">
            <v>2.0545565071100479E-3</v>
          </cell>
          <cell r="AD59">
            <v>-5.578348942656753E-2</v>
          </cell>
          <cell r="AE59">
            <v>-2.6704683757997608E-4</v>
          </cell>
          <cell r="AF59">
            <v>0</v>
          </cell>
          <cell r="AG59">
            <v>0</v>
          </cell>
        </row>
        <row r="60">
          <cell r="B60" t="str">
            <v>DITBAL</v>
          </cell>
          <cell r="E60">
            <v>1.0000000000000002</v>
          </cell>
          <cell r="F60">
            <v>1.9116246939984507E-2</v>
          </cell>
          <cell r="G60">
            <v>0.20805838140218072</v>
          </cell>
          <cell r="H60">
            <v>5.5878442500252319E-2</v>
          </cell>
          <cell r="I60">
            <v>1.0626278162979877E-2</v>
          </cell>
          <cell r="J60">
            <v>7.9882324149611036E-2</v>
          </cell>
          <cell r="K60">
            <v>0.50999998112374045</v>
          </cell>
          <cell r="L60">
            <v>6.9861762761910848E-2</v>
          </cell>
          <cell r="M60">
            <v>2.9841276994295347E-2</v>
          </cell>
          <cell r="N60">
            <v>3.4836429123730819E-3</v>
          </cell>
          <cell r="O60">
            <v>1.1653091121291802E-5</v>
          </cell>
          <cell r="P60">
            <v>1.3240009961550522E-2</v>
          </cell>
          <cell r="S60" t="str">
            <v>DITBAL</v>
          </cell>
          <cell r="V60">
            <v>0.98774775976513296</v>
          </cell>
          <cell r="W60">
            <v>2.0182516375821545E-2</v>
          </cell>
          <cell r="X60">
            <v>0.2291971279824393</v>
          </cell>
          <cell r="Y60">
            <v>6.0801305104889923E-2</v>
          </cell>
          <cell r="Z60">
            <v>7.2622677728882987E-3</v>
          </cell>
          <cell r="AA60">
            <v>7.6819950429562925E-2</v>
          </cell>
          <cell r="AB60">
            <v>0.50124849462251964</v>
          </cell>
          <cell r="AC60">
            <v>6.6213811835190373E-2</v>
          </cell>
          <cell r="AD60">
            <v>2.4069310782990405E-2</v>
          </cell>
          <cell r="AE60">
            <v>1.9529748588305287E-3</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0.99999999999999989</v>
          </cell>
          <cell r="W61">
            <v>3.2870000000000003E-2</v>
          </cell>
          <cell r="X61">
            <v>0.70975999999999995</v>
          </cell>
          <cell r="Y61">
            <v>0.14180000000000001</v>
          </cell>
          <cell r="Z61">
            <v>6.11E-3</v>
          </cell>
          <cell r="AA61">
            <v>0.10946</v>
          </cell>
          <cell r="AB61">
            <v>0</v>
          </cell>
          <cell r="AC61">
            <v>0</v>
          </cell>
          <cell r="AD61">
            <v>0</v>
          </cell>
          <cell r="AE61">
            <v>0</v>
          </cell>
          <cell r="AF61">
            <v>0</v>
          </cell>
          <cell r="AG61">
            <v>0</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5.4199999999999998E-2</v>
          </cell>
          <cell r="X62">
            <v>0.67689999999999995</v>
          </cell>
          <cell r="Y62">
            <v>0.1336</v>
          </cell>
          <cell r="Z62">
            <v>1.9199999999999998E-2</v>
          </cell>
          <cell r="AA62">
            <v>0.11609999999999999</v>
          </cell>
          <cell r="AB62">
            <v>0</v>
          </cell>
          <cell r="AC62">
            <v>0</v>
          </cell>
          <cell r="AD62">
            <v>0</v>
          </cell>
          <cell r="AE62">
            <v>0</v>
          </cell>
          <cell r="AF62">
            <v>0</v>
          </cell>
          <cell r="AG62">
            <v>0</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0.99999999999999989</v>
          </cell>
          <cell r="W63">
            <v>4.7890000000000002E-2</v>
          </cell>
          <cell r="X63">
            <v>0.64607999999999999</v>
          </cell>
          <cell r="Y63">
            <v>0.13125999999999999</v>
          </cell>
          <cell r="Z63">
            <v>1.9769999999999999E-2</v>
          </cell>
          <cell r="AA63">
            <v>0.155</v>
          </cell>
          <cell r="AB63">
            <v>0</v>
          </cell>
          <cell r="AC63">
            <v>0</v>
          </cell>
          <cell r="AD63">
            <v>0</v>
          </cell>
          <cell r="AE63">
            <v>0</v>
          </cell>
          <cell r="AF63">
            <v>0</v>
          </cell>
          <cell r="AG63">
            <v>0</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4.2700000000000002E-2</v>
          </cell>
          <cell r="X64">
            <v>0.61199999999999999</v>
          </cell>
          <cell r="Y64">
            <v>0.14960000000000001</v>
          </cell>
          <cell r="Z64">
            <v>2.86E-2</v>
          </cell>
          <cell r="AA64">
            <v>0.1671</v>
          </cell>
          <cell r="AB64">
            <v>0</v>
          </cell>
          <cell r="AC64">
            <v>0</v>
          </cell>
          <cell r="AD64">
            <v>0</v>
          </cell>
          <cell r="AE64">
            <v>0</v>
          </cell>
          <cell r="AF64">
            <v>0</v>
          </cell>
          <cell r="AG64">
            <v>0</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1</v>
          </cell>
          <cell r="W65">
            <v>4.8806000000000002E-2</v>
          </cell>
          <cell r="X65">
            <v>0.563558</v>
          </cell>
          <cell r="Y65">
            <v>0.15268799999999999</v>
          </cell>
          <cell r="Z65">
            <v>2.8171999999999999E-2</v>
          </cell>
          <cell r="AA65">
            <v>0.20677599999999999</v>
          </cell>
          <cell r="AB65">
            <v>0</v>
          </cell>
          <cell r="AC65">
            <v>0</v>
          </cell>
          <cell r="AD65">
            <v>0</v>
          </cell>
          <cell r="AE65">
            <v>0</v>
          </cell>
          <cell r="AF65">
            <v>0</v>
          </cell>
          <cell r="AG65">
            <v>0</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1.5047E-2</v>
          </cell>
          <cell r="X66">
            <v>0.159356</v>
          </cell>
          <cell r="Y66">
            <v>3.9132E-2</v>
          </cell>
          <cell r="Z66">
            <v>3.8600000000000001E-3</v>
          </cell>
          <cell r="AA66">
            <v>3.8051000000000001E-2</v>
          </cell>
          <cell r="AB66">
            <v>0.46935500000000002</v>
          </cell>
          <cell r="AC66">
            <v>0.13981499999999999</v>
          </cell>
          <cell r="AD66">
            <v>0.135384</v>
          </cell>
          <cell r="AE66">
            <v>0</v>
          </cell>
          <cell r="AF66">
            <v>0</v>
          </cell>
          <cell r="AG66">
            <v>0</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0</v>
          </cell>
          <cell r="W67">
            <v>0</v>
          </cell>
          <cell r="X67">
            <v>0</v>
          </cell>
          <cell r="Y67">
            <v>0</v>
          </cell>
          <cell r="Z67">
            <v>0</v>
          </cell>
          <cell r="AA67">
            <v>0</v>
          </cell>
          <cell r="AB67">
            <v>0</v>
          </cell>
          <cell r="AC67">
            <v>0</v>
          </cell>
          <cell r="AD67">
            <v>0</v>
          </cell>
          <cell r="AE67">
            <v>0</v>
          </cell>
          <cell r="AF67">
            <v>0</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0</v>
          </cell>
          <cell r="W68">
            <v>0</v>
          </cell>
          <cell r="X68">
            <v>0</v>
          </cell>
          <cell r="Y68">
            <v>0</v>
          </cell>
          <cell r="Z68">
            <v>0</v>
          </cell>
          <cell r="AA68">
            <v>0</v>
          </cell>
          <cell r="AB68">
            <v>0</v>
          </cell>
          <cell r="AC68">
            <v>0</v>
          </cell>
          <cell r="AD68">
            <v>0</v>
          </cell>
          <cell r="AE68">
            <v>0</v>
          </cell>
          <cell r="AF68">
            <v>0</v>
          </cell>
          <cell r="AG68">
            <v>0</v>
          </cell>
        </row>
        <row r="69">
          <cell r="B69" t="str">
            <v>SNPPS</v>
          </cell>
          <cell r="E69">
            <v>1</v>
          </cell>
          <cell r="F69">
            <v>0</v>
          </cell>
          <cell r="G69">
            <v>0.31099976565092724</v>
          </cell>
          <cell r="H69">
            <v>8.5938435976043948E-2</v>
          </cell>
          <cell r="I69">
            <v>0</v>
          </cell>
          <cell r="J69">
            <v>0.11237729858387135</v>
          </cell>
          <cell r="K69">
            <v>0.41869243523409899</v>
          </cell>
          <cell r="L69">
            <v>5.1336211088699679E-2</v>
          </cell>
          <cell r="M69">
            <v>1.8501973813008232E-2</v>
          </cell>
          <cell r="N69">
            <v>2.1538796533505911E-3</v>
          </cell>
          <cell r="O69">
            <v>0</v>
          </cell>
          <cell r="P69">
            <v>0</v>
          </cell>
          <cell r="S69" t="str">
            <v>SNPPS</v>
          </cell>
          <cell r="V69">
            <v>1</v>
          </cell>
          <cell r="W69">
            <v>1.999585083642685E-2</v>
          </cell>
          <cell r="X69">
            <v>0.30009609789942271</v>
          </cell>
          <cell r="Y69">
            <v>8.292526873644622E-2</v>
          </cell>
          <cell r="Z69">
            <v>1.4966412893214348E-2</v>
          </cell>
          <cell r="AA69">
            <v>0.10843812079175877</v>
          </cell>
          <cell r="AB69">
            <v>0.40409577111570633</v>
          </cell>
          <cell r="AC69">
            <v>4.9546605387594971E-2</v>
          </cell>
          <cell r="AD69">
            <v>1.7857085338962419E-2</v>
          </cell>
          <cell r="AE69">
            <v>2.07878700046755E-3</v>
          </cell>
          <cell r="AF69">
            <v>0</v>
          </cell>
          <cell r="AG69">
            <v>0</v>
          </cell>
        </row>
        <row r="70">
          <cell r="B70" t="str">
            <v>SNPT</v>
          </cell>
          <cell r="E70">
            <v>1</v>
          </cell>
          <cell r="F70">
            <v>0</v>
          </cell>
          <cell r="G70">
            <v>0.30600481740492458</v>
          </cell>
          <cell r="H70">
            <v>8.455818400336379E-2</v>
          </cell>
          <cell r="I70">
            <v>0</v>
          </cell>
          <cell r="J70">
            <v>0.11057241365324395</v>
          </cell>
          <cell r="K70">
            <v>0.425672357715976</v>
          </cell>
          <cell r="L70">
            <v>5.2192024912305186E-2</v>
          </cell>
          <cell r="M70">
            <v>1.8810415838965321E-2</v>
          </cell>
          <cell r="N70">
            <v>2.1897864712210257E-3</v>
          </cell>
          <cell r="O70">
            <v>0</v>
          </cell>
          <cell r="P70">
            <v>0</v>
          </cell>
          <cell r="S70" t="str">
            <v>SNPT</v>
          </cell>
          <cell r="V70">
            <v>1.0000000000000002</v>
          </cell>
          <cell r="W70">
            <v>1.9331381760247152E-2</v>
          </cell>
          <cell r="X70">
            <v>0.29012380021789058</v>
          </cell>
          <cell r="Y70">
            <v>8.0169633221858341E-2</v>
          </cell>
          <cell r="Z70">
            <v>1.4469073788705647E-2</v>
          </cell>
          <cell r="AA70">
            <v>0.10483468433213584</v>
          </cell>
          <cell r="AB70">
            <v>0.41902238399193348</v>
          </cell>
          <cell r="AC70">
            <v>5.1376773013229564E-2</v>
          </cell>
          <cell r="AD70">
            <v>1.8516695805106394E-2</v>
          </cell>
          <cell r="AE70">
            <v>2.1555738688934195E-3</v>
          </cell>
          <cell r="AF70">
            <v>0</v>
          </cell>
          <cell r="AG70">
            <v>0</v>
          </cell>
        </row>
        <row r="71">
          <cell r="B71" t="str">
            <v>SNPP</v>
          </cell>
          <cell r="E71">
            <v>0.99999999999999989</v>
          </cell>
          <cell r="F71">
            <v>0</v>
          </cell>
          <cell r="G71">
            <v>0.32561328382540505</v>
          </cell>
          <cell r="H71">
            <v>8.9976583379124994E-2</v>
          </cell>
          <cell r="I71">
            <v>0</v>
          </cell>
          <cell r="J71">
            <v>0.11765777746724582</v>
          </cell>
          <cell r="K71">
            <v>0.3982715581755652</v>
          </cell>
          <cell r="L71">
            <v>4.8832391179206597E-2</v>
          </cell>
          <cell r="M71">
            <v>1.7599577445697692E-2</v>
          </cell>
          <cell r="N71">
            <v>2.0488285277544065E-3</v>
          </cell>
          <cell r="O71">
            <v>0</v>
          </cell>
          <cell r="P71">
            <v>0</v>
          </cell>
          <cell r="S71" t="str">
            <v>SNPP</v>
          </cell>
          <cell r="V71">
            <v>1.0000000000000002</v>
          </cell>
          <cell r="W71">
            <v>2.0840892136044984E-2</v>
          </cell>
          <cell r="X71">
            <v>0.31277840877750146</v>
          </cell>
          <cell r="Y71">
            <v>8.6429759614952459E-2</v>
          </cell>
          <cell r="Z71">
            <v>1.5598905959168992E-2</v>
          </cell>
          <cell r="AA71">
            <v>0.11302080603339315</v>
          </cell>
          <cell r="AB71">
            <v>0.38511278936982263</v>
          </cell>
          <cell r="AC71">
            <v>4.7219082129812802E-2</v>
          </cell>
          <cell r="AD71">
            <v>1.7018222996779801E-2</v>
          </cell>
          <cell r="AE71">
            <v>1.9811329825239745E-3</v>
          </cell>
          <cell r="AF71">
            <v>0</v>
          </cell>
          <cell r="AG71">
            <v>0</v>
          </cell>
        </row>
        <row r="72">
          <cell r="B72" t="str">
            <v>SNPPH</v>
          </cell>
          <cell r="E72">
            <v>0.99999999999999978</v>
          </cell>
          <cell r="F72">
            <v>0</v>
          </cell>
          <cell r="G72">
            <v>0.42918336099690912</v>
          </cell>
          <cell r="H72">
            <v>0.11859605975528251</v>
          </cell>
          <cell r="I72">
            <v>0</v>
          </cell>
          <cell r="J72">
            <v>0.15508200337396399</v>
          </cell>
          <cell r="K72">
            <v>0.25354310965206672</v>
          </cell>
          <cell r="L72">
            <v>3.1087121480726929E-2</v>
          </cell>
          <cell r="M72">
            <v>1.1204042825919119E-2</v>
          </cell>
          <cell r="N72">
            <v>1.304301915131304E-3</v>
          </cell>
          <cell r="O72">
            <v>0</v>
          </cell>
          <cell r="P72">
            <v>0</v>
          </cell>
          <cell r="S72" t="str">
            <v>SNPPH</v>
          </cell>
          <cell r="V72">
            <v>1.0000000000000002</v>
          </cell>
          <cell r="W72">
            <v>2.6905560189435573E-2</v>
          </cell>
          <cell r="X72">
            <v>0.40379645210888626</v>
          </cell>
          <cell r="Y72">
            <v>0.11158068878714779</v>
          </cell>
          <cell r="Z72">
            <v>2.0138163972735445E-2</v>
          </cell>
          <cell r="AA72">
            <v>0.14590968944801894</v>
          </cell>
          <cell r="AB72">
            <v>0.24887627287721659</v>
          </cell>
          <cell r="AC72">
            <v>3.0514980269496759E-2</v>
          </cell>
          <cell r="AD72">
            <v>1.0997899907096107E-2</v>
          </cell>
          <cell r="AE72">
            <v>1.2802924399667487E-3</v>
          </cell>
          <cell r="AF72">
            <v>0</v>
          </cell>
          <cell r="AG72">
            <v>0</v>
          </cell>
        </row>
        <row r="73">
          <cell r="B73" t="str">
            <v>SNPPN</v>
          </cell>
          <cell r="E73">
            <v>1</v>
          </cell>
          <cell r="F73">
            <v>0</v>
          </cell>
          <cell r="G73">
            <v>0.53411027473518491</v>
          </cell>
          <cell r="H73">
            <v>0.14759047021597035</v>
          </cell>
          <cell r="I73">
            <v>0</v>
          </cell>
          <cell r="J73">
            <v>0.19299651141216384</v>
          </cell>
          <cell r="K73">
            <v>0.10691862265325058</v>
          </cell>
          <cell r="L73">
            <v>1.3109377003124995E-2</v>
          </cell>
          <cell r="M73">
            <v>4.7247224692447513E-3</v>
          </cell>
          <cell r="N73">
            <v>5.5002151106061097E-4</v>
          </cell>
          <cell r="O73">
            <v>0</v>
          </cell>
          <cell r="P73">
            <v>0</v>
          </cell>
          <cell r="S73" t="str">
            <v>SNPPN</v>
          </cell>
          <cell r="V73">
            <v>1</v>
          </cell>
          <cell r="W73">
            <v>3.3411807214867917E-2</v>
          </cell>
          <cell r="X73">
            <v>0.50144167662441741</v>
          </cell>
          <cell r="Y73">
            <v>0.13856290062015486</v>
          </cell>
          <cell r="Z73">
            <v>2.5007933214586251E-2</v>
          </cell>
          <cell r="AA73">
            <v>0.18119326935748611</v>
          </cell>
          <cell r="AB73">
            <v>0.10272013994761194</v>
          </cell>
          <cell r="AC73">
            <v>1.2594623856842046E-2</v>
          </cell>
          <cell r="AD73">
            <v>4.539226678889079E-3</v>
          </cell>
          <cell r="AE73">
            <v>5.2842248514439738E-4</v>
          </cell>
          <cell r="AF73">
            <v>0</v>
          </cell>
          <cell r="AG73">
            <v>0</v>
          </cell>
        </row>
        <row r="74">
          <cell r="B74" t="str">
            <v>SNPPO</v>
          </cell>
          <cell r="E74">
            <v>1.0000000000000002</v>
          </cell>
          <cell r="F74">
            <v>0</v>
          </cell>
          <cell r="G74">
            <v>0.3522037602074003</v>
          </cell>
          <cell r="H74">
            <v>9.7324318665496595E-2</v>
          </cell>
          <cell r="I74">
            <v>0</v>
          </cell>
          <cell r="J74">
            <v>0.12726603520214344</v>
          </cell>
          <cell r="K74">
            <v>0.36111412335108189</v>
          </cell>
          <cell r="L74">
            <v>4.4276488666667183E-2</v>
          </cell>
          <cell r="M74">
            <v>1.5957594385514709E-2</v>
          </cell>
          <cell r="N74">
            <v>1.8576795216960398E-3</v>
          </cell>
          <cell r="O74">
            <v>0</v>
          </cell>
          <cell r="P74">
            <v>0</v>
          </cell>
          <cell r="S74" t="str">
            <v>SNPPO</v>
          </cell>
          <cell r="V74">
            <v>1.0000000000000002</v>
          </cell>
          <cell r="W74">
            <v>2.2542608934372429E-2</v>
          </cell>
          <cell r="X74">
            <v>0.33831763564438988</v>
          </cell>
          <cell r="Y74">
            <v>9.3486989835811857E-2</v>
          </cell>
          <cell r="Z74">
            <v>1.6872600008971093E-2</v>
          </cell>
          <cell r="AA74">
            <v>0.12224926914006089</v>
          </cell>
          <cell r="AB74">
            <v>0.34688547558774857</v>
          </cell>
          <cell r="AC74">
            <v>4.2531991181647785E-2</v>
          </cell>
          <cell r="AD74">
            <v>1.5328949182799879E-2</v>
          </cell>
          <cell r="AE74">
            <v>1.784480484197742E-3</v>
          </cell>
          <cell r="AF74">
            <v>0</v>
          </cell>
          <cell r="AG74">
            <v>0</v>
          </cell>
        </row>
        <row r="75">
          <cell r="B75" t="str">
            <v>SNPG</v>
          </cell>
          <cell r="E75">
            <v>0.99999999999999978</v>
          </cell>
          <cell r="F75">
            <v>0</v>
          </cell>
          <cell r="G75">
            <v>0.33313536928195198</v>
          </cell>
          <cell r="H75">
            <v>9.7421547751824294E-2</v>
          </cell>
          <cell r="I75">
            <v>0</v>
          </cell>
          <cell r="J75">
            <v>0.11384123488835274</v>
          </cell>
          <cell r="K75">
            <v>0.37181540034513777</v>
          </cell>
          <cell r="L75">
            <v>5.849999870203728E-2</v>
          </cell>
          <cell r="M75">
            <v>2.447738011018652E-2</v>
          </cell>
          <cell r="N75">
            <v>8.0906892050920795E-4</v>
          </cell>
          <cell r="O75">
            <v>0</v>
          </cell>
          <cell r="P75">
            <v>0</v>
          </cell>
          <cell r="S75" t="str">
            <v>SNPG</v>
          </cell>
          <cell r="V75">
            <v>1</v>
          </cell>
          <cell r="W75">
            <v>2.547225245280995E-2</v>
          </cell>
          <cell r="X75">
            <v>0.3212137757512355</v>
          </cell>
          <cell r="Y75">
            <v>9.3841899096559989E-2</v>
          </cell>
          <cell r="Z75">
            <v>7.9249006701563353E-3</v>
          </cell>
          <cell r="AA75">
            <v>0.11046489867123281</v>
          </cell>
          <cell r="AB75">
            <v>0.35995075912352414</v>
          </cell>
          <cell r="AC75">
            <v>5.6677829069205897E-2</v>
          </cell>
          <cell r="AD75">
            <v>2.3659924437277723E-2</v>
          </cell>
          <cell r="AE75">
            <v>7.9376072799761284E-4</v>
          </cell>
          <cell r="AF75">
            <v>0</v>
          </cell>
          <cell r="AG75">
            <v>0</v>
          </cell>
        </row>
        <row r="76">
          <cell r="B76" t="str">
            <v>SNPI</v>
          </cell>
          <cell r="E76">
            <v>0.99999999999999989</v>
          </cell>
          <cell r="F76">
            <v>0</v>
          </cell>
          <cell r="G76">
            <v>0.33522754849475356</v>
          </cell>
          <cell r="H76">
            <v>8.5751104893102864E-2</v>
          </cell>
          <cell r="I76">
            <v>0</v>
          </cell>
          <cell r="J76">
            <v>0.10369164383595707</v>
          </cell>
          <cell r="K76">
            <v>0.40772399827884498</v>
          </cell>
          <cell r="L76">
            <v>4.9400314315431702E-2</v>
          </cell>
          <cell r="M76">
            <v>1.7295490190368377E-2</v>
          </cell>
          <cell r="N76">
            <v>9.098999915413122E-4</v>
          </cell>
          <cell r="O76">
            <v>0</v>
          </cell>
          <cell r="P76">
            <v>0</v>
          </cell>
          <cell r="S76" t="str">
            <v>SNPI</v>
          </cell>
          <cell r="V76">
            <v>0.99999999999999989</v>
          </cell>
          <cell r="W76">
            <v>2.7401908583428052E-2</v>
          </cell>
          <cell r="X76">
            <v>0.3212438771413344</v>
          </cell>
          <cell r="Y76">
            <v>8.2164520126930887E-2</v>
          </cell>
          <cell r="Z76">
            <v>1.5054317110295486E-2</v>
          </cell>
          <cell r="AA76">
            <v>0.10059001252616902</v>
          </cell>
          <cell r="AB76">
            <v>0.38775250157936814</v>
          </cell>
          <cell r="AC76">
            <v>4.7968418481520829E-2</v>
          </cell>
          <cell r="AD76">
            <v>1.6868057303454972E-2</v>
          </cell>
          <cell r="AE76">
            <v>9.563871474981702E-4</v>
          </cell>
          <cell r="AF76">
            <v>0</v>
          </cell>
          <cell r="AG76">
            <v>0</v>
          </cell>
        </row>
        <row r="77">
          <cell r="B77" t="str">
            <v>TROJP</v>
          </cell>
          <cell r="E77">
            <v>1</v>
          </cell>
          <cell r="F77">
            <v>0</v>
          </cell>
          <cell r="G77">
            <v>0.50578650344508791</v>
          </cell>
          <cell r="H77">
            <v>0.13924564452772667</v>
          </cell>
          <cell r="I77">
            <v>0</v>
          </cell>
          <cell r="J77">
            <v>0.18525541865525974</v>
          </cell>
          <cell r="K77">
            <v>0.14431463898665339</v>
          </cell>
          <cell r="L77">
            <v>1.7948472790601546E-2</v>
          </cell>
          <cell r="M77">
            <v>6.714400512768246E-3</v>
          </cell>
          <cell r="N77">
            <v>7.3492108190252147E-4</v>
          </cell>
          <cell r="O77">
            <v>0</v>
          </cell>
          <cell r="P77">
            <v>0</v>
          </cell>
          <cell r="S77" t="str">
            <v>TROJP</v>
          </cell>
          <cell r="V77">
            <v>1</v>
          </cell>
          <cell r="W77">
            <v>3.1668666626398209E-2</v>
          </cell>
          <cell r="X77">
            <v>0.47596403971658258</v>
          </cell>
          <cell r="Y77">
            <v>0.13102484980275309</v>
          </cell>
          <cell r="Z77">
            <v>2.3900997783024926E-2</v>
          </cell>
          <cell r="AA77">
            <v>0.17438289379977429</v>
          </cell>
          <cell r="AB77">
            <v>0.1386564321033838</v>
          </cell>
          <cell r="AC77">
            <v>1.7244806267758858E-2</v>
          </cell>
          <cell r="AD77">
            <v>6.4512085749695094E-3</v>
          </cell>
          <cell r="AE77">
            <v>7.0610532535475795E-4</v>
          </cell>
          <cell r="AF77">
            <v>0</v>
          </cell>
          <cell r="AG77">
            <v>0</v>
          </cell>
        </row>
        <row r="78">
          <cell r="B78" t="str">
            <v>TROJD</v>
          </cell>
          <cell r="E78">
            <v>0.99999999999999989</v>
          </cell>
          <cell r="F78">
            <v>0</v>
          </cell>
          <cell r="G78">
            <v>0.51865831554239317</v>
          </cell>
          <cell r="H78">
            <v>0.14271099483085953</v>
          </cell>
          <cell r="I78">
            <v>0</v>
          </cell>
          <cell r="J78">
            <v>0.19034694435469224</v>
          </cell>
          <cell r="K78">
            <v>0.12594196216235745</v>
          </cell>
          <cell r="L78">
            <v>1.5740635377385053E-2</v>
          </cell>
          <cell r="M78">
            <v>5.9620617674812906E-3</v>
          </cell>
          <cell r="N78">
            <v>6.3908596483125077E-4</v>
          </cell>
          <cell r="O78">
            <v>0</v>
          </cell>
          <cell r="P78">
            <v>0</v>
          </cell>
          <cell r="S78" t="str">
            <v>TROJD</v>
          </cell>
          <cell r="V78">
            <v>1</v>
          </cell>
          <cell r="W78">
            <v>3.2429025597961375E-2</v>
          </cell>
          <cell r="X78">
            <v>0.48749612526695679</v>
          </cell>
          <cell r="Y78">
            <v>0.13412357146179635</v>
          </cell>
          <cell r="Z78">
            <v>2.4505037165893608E-2</v>
          </cell>
          <cell r="AA78">
            <v>0.17897310368015043</v>
          </cell>
          <cell r="AB78">
            <v>0.12100675819227386</v>
          </cell>
          <cell r="AC78">
            <v>1.5123855907568401E-2</v>
          </cell>
          <cell r="AD78">
            <v>5.7284813285987451E-3</v>
          </cell>
          <cell r="AE78">
            <v>6.1404139880051221E-4</v>
          </cell>
          <cell r="AF78">
            <v>0</v>
          </cell>
          <cell r="AG78">
            <v>0</v>
          </cell>
        </row>
        <row r="79">
          <cell r="B79" t="str">
            <v>IBT</v>
          </cell>
          <cell r="E79">
            <v>1.0000000000000022</v>
          </cell>
          <cell r="F79">
            <v>0</v>
          </cell>
          <cell r="G79">
            <v>0.39054989353496899</v>
          </cell>
          <cell r="H79">
            <v>8.7952713633348611E-2</v>
          </cell>
          <cell r="I79">
            <v>0</v>
          </cell>
          <cell r="J79">
            <v>8.9787020514086643E-2</v>
          </cell>
          <cell r="K79">
            <v>0.36910939153846445</v>
          </cell>
          <cell r="L79">
            <v>5.3181666724182022E-2</v>
          </cell>
          <cell r="M79">
            <v>1.183226582644744E-2</v>
          </cell>
          <cell r="N79">
            <v>1.0327155215501681E-3</v>
          </cell>
          <cell r="O79">
            <v>-3.4456672930459646E-3</v>
          </cell>
          <cell r="P79">
            <v>0</v>
          </cell>
          <cell r="S79" t="str">
            <v>IBT</v>
          </cell>
          <cell r="V79">
            <v>0.99999999999999922</v>
          </cell>
          <cell r="W79">
            <v>1.5414237510319392E-2</v>
          </cell>
          <cell r="X79">
            <v>0.33542311964031712</v>
          </cell>
          <cell r="Y79">
            <v>7.6661559021459838E-2</v>
          </cell>
          <cell r="Z79">
            <v>0.12106758616323952</v>
          </cell>
          <cell r="AA79">
            <v>8.0225136638089362E-2</v>
          </cell>
          <cell r="AB79">
            <v>0.31495970720787481</v>
          </cell>
          <cell r="AC79">
            <v>4.4942839845684909E-2</v>
          </cell>
          <cell r="AD79">
            <v>1.0409202898848247E-2</v>
          </cell>
          <cell r="AE79">
            <v>8.9661107416597584E-4</v>
          </cell>
          <cell r="AF79">
            <v>0</v>
          </cell>
          <cell r="AG79">
            <v>0</v>
          </cell>
        </row>
        <row r="80">
          <cell r="B80" t="str">
            <v>DITEXPRL</v>
          </cell>
          <cell r="E80">
            <v>1.0000000000000002</v>
          </cell>
          <cell r="F80">
            <v>2.4448454021395033E-2</v>
          </cell>
          <cell r="G80">
            <v>0.52298732707072593</v>
          </cell>
          <cell r="H80">
            <v>0.11931148242180901</v>
          </cell>
          <cell r="I80">
            <v>2.1814006162879294E-2</v>
          </cell>
          <cell r="J80">
            <v>0.15581519825253393</v>
          </cell>
          <cell r="K80">
            <v>0.16664568545740793</v>
          </cell>
          <cell r="L80">
            <v>7.6043078912605561E-3</v>
          </cell>
          <cell r="M80">
            <v>8.5074016072851973E-3</v>
          </cell>
          <cell r="N80">
            <v>-8.8674566347594248E-3</v>
          </cell>
          <cell r="O80">
            <v>0</v>
          </cell>
          <cell r="P80">
            <v>-1.826640625053743E-2</v>
          </cell>
          <cell r="S80" t="str">
            <v>DITEXPRL</v>
          </cell>
          <cell r="V80">
            <v>1.0182664062505375</v>
          </cell>
          <cell r="W80">
            <v>2.4448454021395033E-2</v>
          </cell>
          <cell r="X80">
            <v>0.52298732707072593</v>
          </cell>
          <cell r="Y80">
            <v>0.11931148242180903</v>
          </cell>
          <cell r="Z80">
            <v>2.1814006162879294E-2</v>
          </cell>
          <cell r="AA80">
            <v>0.15581519825253393</v>
          </cell>
          <cell r="AB80">
            <v>0.16664568545740796</v>
          </cell>
          <cell r="AC80">
            <v>7.6043078912605561E-3</v>
          </cell>
          <cell r="AD80">
            <v>8.5074016072851956E-3</v>
          </cell>
          <cell r="AE80">
            <v>-8.8674566347594248E-3</v>
          </cell>
          <cell r="AF80">
            <v>0</v>
          </cell>
          <cell r="AG80">
            <v>0</v>
          </cell>
        </row>
        <row r="81">
          <cell r="B81" t="str">
            <v>DITBALRL</v>
          </cell>
          <cell r="E81">
            <v>0.99999999999999989</v>
          </cell>
          <cell r="F81">
            <v>2.4622048212992194E-2</v>
          </cell>
          <cell r="G81">
            <v>0.29327015527105715</v>
          </cell>
          <cell r="H81">
            <v>7.6621633070413628E-2</v>
          </cell>
          <cell r="I81">
            <v>1.5313923770348013E-2</v>
          </cell>
          <cell r="J81">
            <v>0.10747418151053321</v>
          </cell>
          <cell r="K81">
            <v>0.38716253684819762</v>
          </cell>
          <cell r="L81">
            <v>5.4991640756182389E-2</v>
          </cell>
          <cell r="M81">
            <v>2.3666719559338793E-2</v>
          </cell>
          <cell r="N81">
            <v>3.5620336742395032E-3</v>
          </cell>
          <cell r="O81">
            <v>1.164448010082664E-5</v>
          </cell>
          <cell r="P81">
            <v>1.3303482846596645E-2</v>
          </cell>
          <cell r="S81" t="str">
            <v>DITBALRL</v>
          </cell>
          <cell r="V81">
            <v>0.98762446670206983</v>
          </cell>
          <cell r="W81">
            <v>2.4157709339552198E-2</v>
          </cell>
          <cell r="X81">
            <v>0.29056495504937208</v>
          </cell>
          <cell r="Y81">
            <v>7.1295099333930578E-2</v>
          </cell>
          <cell r="Z81">
            <v>1.0073739825824905E-2</v>
          </cell>
          <cell r="AA81">
            <v>9.0645542532472548E-2</v>
          </cell>
          <cell r="AB81">
            <v>0.4194128693745186</v>
          </cell>
          <cell r="AC81">
            <v>5.7711799101150055E-2</v>
          </cell>
          <cell r="AD81">
            <v>2.0797456384665059E-2</v>
          </cell>
          <cell r="AE81">
            <v>2.9652957605838374E-3</v>
          </cell>
          <cell r="AF81">
            <v>0</v>
          </cell>
          <cell r="AG81">
            <v>0</v>
          </cell>
        </row>
        <row r="82">
          <cell r="B82" t="str">
            <v>TAXDEPRL</v>
          </cell>
          <cell r="E82">
            <v>1</v>
          </cell>
          <cell r="F82">
            <v>3.1747297867528529E-2</v>
          </cell>
          <cell r="G82">
            <v>0.3454588694926759</v>
          </cell>
          <cell r="H82">
            <v>8.951565422866295E-2</v>
          </cell>
          <cell r="I82">
            <v>9.5164899859036568E-3</v>
          </cell>
          <cell r="J82">
            <v>0.10983768252885183</v>
          </cell>
          <cell r="K82">
            <v>0.35107939185167286</v>
          </cell>
          <cell r="L82">
            <v>4.5799423570699854E-2</v>
          </cell>
          <cell r="M82">
            <v>1.6054619402990831E-2</v>
          </cell>
          <cell r="N82">
            <v>9.9057107101362053E-4</v>
          </cell>
          <cell r="O82">
            <v>0</v>
          </cell>
          <cell r="P82">
            <v>0</v>
          </cell>
          <cell r="S82" t="str">
            <v>TAXDEPRL</v>
          </cell>
          <cell r="V82">
            <v>1</v>
          </cell>
          <cell r="W82">
            <v>3.1747297867528529E-2</v>
          </cell>
          <cell r="X82">
            <v>0.3454588694926759</v>
          </cell>
          <cell r="Y82">
            <v>8.951565422866295E-2</v>
          </cell>
          <cell r="Z82">
            <v>9.5164899859036568E-3</v>
          </cell>
          <cell r="AA82">
            <v>0.10983768252885183</v>
          </cell>
          <cell r="AB82">
            <v>0.35107939185167286</v>
          </cell>
          <cell r="AC82">
            <v>4.5799423570699854E-2</v>
          </cell>
          <cell r="AD82">
            <v>1.6054619402990831E-2</v>
          </cell>
          <cell r="AE82">
            <v>9.9057107101362053E-4</v>
          </cell>
          <cell r="AF82">
            <v>0</v>
          </cell>
          <cell r="AG82">
            <v>0</v>
          </cell>
        </row>
        <row r="83">
          <cell r="B83" t="str">
            <v>DITEXPMA</v>
          </cell>
          <cell r="E83">
            <v>1</v>
          </cell>
          <cell r="F83">
            <v>0</v>
          </cell>
          <cell r="G83">
            <v>0.48564572727640715</v>
          </cell>
          <cell r="H83">
            <v>0.12384482630949598</v>
          </cell>
          <cell r="I83">
            <v>0</v>
          </cell>
          <cell r="J83">
            <v>0.14701414386542996</v>
          </cell>
          <cell r="K83">
            <v>0.20244976054174327</v>
          </cell>
          <cell r="L83">
            <v>3.6497102475316762E-2</v>
          </cell>
          <cell r="M83">
            <v>1.0049671051121117E-2</v>
          </cell>
          <cell r="N83">
            <v>3.7377091568214696E-4</v>
          </cell>
          <cell r="O83">
            <v>0</v>
          </cell>
          <cell r="P83">
            <v>-5.875002435196325E-3</v>
          </cell>
          <cell r="S83" t="str">
            <v>DITEXPMA</v>
          </cell>
          <cell r="V83">
            <v>1.0190541125008514</v>
          </cell>
          <cell r="W83">
            <v>2.4162165037002661E-2</v>
          </cell>
          <cell r="X83">
            <v>0.55123647283214405</v>
          </cell>
          <cell r="Y83">
            <v>0.11897545851895405</v>
          </cell>
          <cell r="Z83">
            <v>2.2948216831901413E-2</v>
          </cell>
          <cell r="AA83">
            <v>0.16943053558424293</v>
          </cell>
          <cell r="AB83">
            <v>0.12709099115722403</v>
          </cell>
          <cell r="AC83">
            <v>5.6668542373037017E-3</v>
          </cell>
          <cell r="AD83">
            <v>8.1763816851274217E-3</v>
          </cell>
          <cell r="AE83">
            <v>-8.6329633830488847E-3</v>
          </cell>
          <cell r="AF83">
            <v>0</v>
          </cell>
          <cell r="AG83">
            <v>0</v>
          </cell>
        </row>
        <row r="84">
          <cell r="B84" t="str">
            <v>DITBALMA</v>
          </cell>
          <cell r="E84">
            <v>0.99999707095677981</v>
          </cell>
          <cell r="F84">
            <v>0</v>
          </cell>
          <cell r="G84">
            <v>0.26169060049660414</v>
          </cell>
          <cell r="H84">
            <v>6.1839345867432963E-2</v>
          </cell>
          <cell r="I84">
            <v>0</v>
          </cell>
          <cell r="J84">
            <v>7.7173252509691231E-2</v>
          </cell>
          <cell r="K84">
            <v>0.50610028504794224</v>
          </cell>
          <cell r="L84">
            <v>6.7719499596574736E-2</v>
          </cell>
          <cell r="M84">
            <v>2.4323684259870571E-2</v>
          </cell>
          <cell r="N84">
            <v>2.2726412664476176E-3</v>
          </cell>
          <cell r="O84">
            <v>0</v>
          </cell>
          <cell r="P84">
            <v>-1.1222380877835946E-3</v>
          </cell>
          <cell r="S84" t="str">
            <v>DITBALMA</v>
          </cell>
          <cell r="V84">
            <v>0.98763066692298385</v>
          </cell>
          <cell r="W84">
            <v>2.1108780068358229E-2</v>
          </cell>
          <cell r="X84">
            <v>0.23214208256515342</v>
          </cell>
          <cell r="Y84">
            <v>5.8570400939643628E-2</v>
          </cell>
          <cell r="Z84">
            <v>7.25929458119346E-3</v>
          </cell>
          <cell r="AA84">
            <v>7.3938501070354615E-2</v>
          </cell>
          <cell r="AB84">
            <v>0.49993252346757822</v>
          </cell>
          <cell r="AC84">
            <v>6.8008188712656042E-2</v>
          </cell>
          <cell r="AD84">
            <v>2.4524185164321411E-2</v>
          </cell>
          <cell r="AE84">
            <v>2.1467103537248654E-3</v>
          </cell>
          <cell r="AF84">
            <v>0</v>
          </cell>
          <cell r="AG84">
            <v>0</v>
          </cell>
        </row>
        <row r="85">
          <cell r="B85" t="str">
            <v>TAXDEPRMA</v>
          </cell>
          <cell r="E85">
            <v>1</v>
          </cell>
          <cell r="F85">
            <v>0</v>
          </cell>
          <cell r="G85">
            <v>0.35483642945318689</v>
          </cell>
          <cell r="H85">
            <v>9.1849273135129444E-2</v>
          </cell>
          <cell r="I85">
            <v>0</v>
          </cell>
          <cell r="J85">
            <v>0.1128247507636827</v>
          </cell>
          <cell r="K85">
            <v>0.3709213386718162</v>
          </cell>
          <cell r="L85">
            <v>4.8144038070712727E-2</v>
          </cell>
          <cell r="M85">
            <v>1.6829179252356632E-2</v>
          </cell>
          <cell r="N85">
            <v>1.0651453428735978E-3</v>
          </cell>
          <cell r="O85">
            <v>0</v>
          </cell>
          <cell r="P85">
            <v>3.5298453102418159E-3</v>
          </cell>
          <cell r="S85" t="str">
            <v>TAXDEPRMA</v>
          </cell>
          <cell r="V85">
            <v>0.99999999999999989</v>
          </cell>
          <cell r="W85">
            <v>3.1319071324450505E-2</v>
          </cell>
          <cell r="X85">
            <v>0.33884831382539715</v>
          </cell>
          <cell r="Y85">
            <v>8.7665272136688857E-2</v>
          </cell>
          <cell r="Z85">
            <v>9.1746113092770129E-3</v>
          </cell>
          <cell r="AA85">
            <v>0.10743579459157279</v>
          </cell>
          <cell r="AB85">
            <v>0.36105636042646722</v>
          </cell>
          <cell r="AC85">
            <v>4.6988125623485429E-2</v>
          </cell>
          <cell r="AD85">
            <v>1.6468237999570191E-2</v>
          </cell>
          <cell r="AE85">
            <v>1.0442127630908393E-3</v>
          </cell>
          <cell r="AF85">
            <v>0</v>
          </cell>
          <cell r="AG85">
            <v>0</v>
          </cell>
        </row>
        <row r="86">
          <cell r="B86" t="str">
            <v>SCHMDEXP</v>
          </cell>
          <cell r="E86">
            <v>1</v>
          </cell>
          <cell r="F86">
            <v>0</v>
          </cell>
          <cell r="G86">
            <v>0.34319127277498196</v>
          </cell>
          <cell r="H86">
            <v>8.6050771912269813E-2</v>
          </cell>
          <cell r="I86">
            <v>0</v>
          </cell>
          <cell r="J86">
            <v>0.10556579955111375</v>
          </cell>
          <cell r="K86">
            <v>0.39292205105799061</v>
          </cell>
          <cell r="L86">
            <v>5.2856504407368041E-2</v>
          </cell>
          <cell r="M86">
            <v>1.812174577545498E-2</v>
          </cell>
          <cell r="N86">
            <v>1.2918545208208977E-3</v>
          </cell>
          <cell r="O86">
            <v>0</v>
          </cell>
          <cell r="P86">
            <v>0</v>
          </cell>
          <cell r="S86" t="str">
            <v>SCHMDEXP</v>
          </cell>
          <cell r="V86">
            <v>1</v>
          </cell>
          <cell r="W86">
            <v>2.9719535642172622E-2</v>
          </cell>
          <cell r="X86">
            <v>0.32689968148662552</v>
          </cell>
          <cell r="Y86">
            <v>8.1893247050062901E-2</v>
          </cell>
          <cell r="Z86">
            <v>1.6596160900088881E-2</v>
          </cell>
          <cell r="AA86">
            <v>0.10040770919137852</v>
          </cell>
          <cell r="AB86">
            <v>0.37540892821007688</v>
          </cell>
          <cell r="AC86">
            <v>5.0526460106581308E-2</v>
          </cell>
          <cell r="AD86">
            <v>1.7317783812411714E-2</v>
          </cell>
          <cell r="AE86">
            <v>1.2304936006017346E-3</v>
          </cell>
          <cell r="AF86">
            <v>0</v>
          </cell>
          <cell r="AG86">
            <v>0</v>
          </cell>
        </row>
        <row r="87">
          <cell r="B87" t="str">
            <v>SCHMAEXP</v>
          </cell>
          <cell r="E87">
            <v>0.99999999999999956</v>
          </cell>
          <cell r="F87">
            <v>0</v>
          </cell>
          <cell r="G87">
            <v>0.35173085581134933</v>
          </cell>
          <cell r="H87">
            <v>8.7319881153653675E-2</v>
          </cell>
          <cell r="I87">
            <v>0</v>
          </cell>
          <cell r="J87">
            <v>0.13128662494790996</v>
          </cell>
          <cell r="K87">
            <v>0.36799853017825357</v>
          </cell>
          <cell r="L87">
            <v>4.446947846988953E-2</v>
          </cell>
          <cell r="M87">
            <v>1.6172066698832411E-2</v>
          </cell>
          <cell r="N87">
            <v>1.0225627401110771E-3</v>
          </cell>
          <cell r="O87">
            <v>0</v>
          </cell>
          <cell r="P87">
            <v>0</v>
          </cell>
          <cell r="S87" t="str">
            <v>SCHMAEXP</v>
          </cell>
          <cell r="V87">
            <v>1</v>
          </cell>
          <cell r="W87">
            <v>2.7464054850400925E-2</v>
          </cell>
          <cell r="X87">
            <v>0.33597494675764028</v>
          </cell>
          <cell r="Y87">
            <v>8.3272353887515527E-2</v>
          </cell>
          <cell r="Z87">
            <v>1.6533592188818055E-2</v>
          </cell>
          <cell r="AA87">
            <v>0.12635575317673564</v>
          </cell>
          <cell r="AB87">
            <v>0.35143267425223434</v>
          </cell>
          <cell r="AC87">
            <v>4.248879917662074E-2</v>
          </cell>
          <cell r="AD87">
            <v>1.5503056709335782E-2</v>
          </cell>
          <cell r="AE87">
            <v>9.7476900069865674E-4</v>
          </cell>
          <cell r="AF87">
            <v>0</v>
          </cell>
          <cell r="AG87">
            <v>0</v>
          </cell>
        </row>
        <row r="88">
          <cell r="B88" t="str">
            <v>SGCT</v>
          </cell>
          <cell r="E88">
            <v>1</v>
          </cell>
          <cell r="F88">
            <v>0</v>
          </cell>
          <cell r="G88">
            <v>0.35148404310881876</v>
          </cell>
          <cell r="H88">
            <v>9.712543953879417E-2</v>
          </cell>
          <cell r="I88">
            <v>0</v>
          </cell>
          <cell r="J88">
            <v>0.12700597113709844</v>
          </cell>
          <cell r="K88">
            <v>0.3637164014022336</v>
          </cell>
          <cell r="L88">
            <v>4.45955560395246E-2</v>
          </cell>
          <cell r="M88">
            <v>1.6072588773530475E-2</v>
          </cell>
          <cell r="N88">
            <v>0</v>
          </cell>
          <cell r="O88">
            <v>0</v>
          </cell>
          <cell r="P88">
            <v>0</v>
          </cell>
          <cell r="S88" t="str">
            <v>SGCT</v>
          </cell>
          <cell r="V88">
            <v>1.0000000000000002</v>
          </cell>
          <cell r="W88">
            <v>2.2498578846929265E-2</v>
          </cell>
          <cell r="X88">
            <v>0.33765683568444055</v>
          </cell>
          <cell r="Y88">
            <v>9.3304391612631363E-2</v>
          </cell>
          <cell r="Z88">
            <v>1.683964454867139E-2</v>
          </cell>
          <cell r="AA88">
            <v>0.12201049260688453</v>
          </cell>
          <cell r="AB88">
            <v>0.34940830514391114</v>
          </cell>
          <cell r="AC88">
            <v>4.2841317953700435E-2</v>
          </cell>
          <cell r="AD88">
            <v>1.544043360283146E-2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4"/>
      <sheetData sheetId="15"/>
      <sheetData sheetId="16"/>
      <sheetData sheetId="17"/>
      <sheetData sheetId="18" refreshError="1"/>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refreshError="1"/>
      <sheetData sheetId="31"/>
      <sheetData sheetId="32"/>
      <sheetData sheetId="33"/>
      <sheetData sheetId="3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Tracking"/>
      <sheetName val="Delivery_Group Budgets"/>
      <sheetName val="Backlog Forecast Tables"/>
      <sheetName val="RMP BUDGET"/>
      <sheetName val="ALL Tbls"/>
      <sheetName val="INQ"/>
      <sheetName val="MID"/>
      <sheetName val="PFA"/>
      <sheetName val="REG"/>
      <sheetName val="SMB"/>
      <sheetName val="TAC"/>
      <sheetName val="A02648 ODC Pivot"/>
      <sheetName val="A02649 ODC Pivot"/>
      <sheetName val="A02648 YTD Pivot"/>
      <sheetName val="A02649 YTD Pivot"/>
      <sheetName val="A02648 PFA YTD"/>
      <sheetName val="A02649 PFA YTD"/>
      <sheetName val="Retainage Summary"/>
      <sheetName val="A02648 YTD"/>
      <sheetName val="A02649 YTD"/>
      <sheetName val="References"/>
      <sheetName val="Rates"/>
      <sheetName val="A02648 ODC"/>
      <sheetName val="A02649 ODC"/>
      <sheetName val="A02648 Accruals"/>
      <sheetName val="A02649 Accruals"/>
      <sheetName val="Cogons Accrua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Name</v>
          </cell>
          <cell r="B1" t="str">
            <v>Billing Rate</v>
          </cell>
          <cell r="C1" t="str">
            <v>Group</v>
          </cell>
          <cell r="D1" t="str">
            <v>Group2</v>
          </cell>
          <cell r="E1" t="str">
            <v>PLC</v>
          </cell>
          <cell r="F1">
            <v>0</v>
          </cell>
          <cell r="G1" t="str">
            <v>Delivery Task</v>
          </cell>
          <cell r="H1" t="str">
            <v>Delivery Group</v>
          </cell>
        </row>
        <row r="2">
          <cell r="A2" t="str">
            <v>Alexander, Michael A. (11315)</v>
          </cell>
          <cell r="B2">
            <v>207</v>
          </cell>
          <cell r="C2" t="str">
            <v>BM</v>
          </cell>
          <cell r="D2" t="str">
            <v>BM</v>
          </cell>
          <cell r="E2" t="str">
            <v>VP</v>
          </cell>
          <cell r="G2" t="str">
            <v>A1</v>
          </cell>
          <cell r="H2" t="str">
            <v>BM</v>
          </cell>
        </row>
        <row r="3">
          <cell r="A3" t="str">
            <v>Anderson, Melinda S. (10544)</v>
          </cell>
          <cell r="B3">
            <v>67</v>
          </cell>
          <cell r="C3" t="str">
            <v>BP</v>
          </cell>
          <cell r="D3" t="str">
            <v>BP</v>
          </cell>
          <cell r="E3" t="str">
            <v>CSTAG3</v>
          </cell>
          <cell r="G3" t="str">
            <v>A2</v>
          </cell>
          <cell r="H3" t="str">
            <v>TA</v>
          </cell>
        </row>
        <row r="4">
          <cell r="A4" t="str">
            <v>Anderson, Stephanie   (10713)</v>
          </cell>
          <cell r="B4">
            <v>79</v>
          </cell>
          <cell r="C4" t="str">
            <v>BM</v>
          </cell>
          <cell r="D4" t="str">
            <v>BM</v>
          </cell>
          <cell r="E4" t="str">
            <v>TECHN1</v>
          </cell>
          <cell r="G4" t="str">
            <v>A3</v>
          </cell>
          <cell r="H4" t="str">
            <v>TA</v>
          </cell>
        </row>
        <row r="5">
          <cell r="A5" t="str">
            <v>Beadle, Richard D. (11008)</v>
          </cell>
          <cell r="B5">
            <v>156</v>
          </cell>
          <cell r="C5" t="str">
            <v>BM</v>
          </cell>
          <cell r="D5" t="str">
            <v>BM</v>
          </cell>
          <cell r="E5" t="str">
            <v>SRPJAN</v>
          </cell>
          <cell r="G5" t="str">
            <v>A4</v>
          </cell>
          <cell r="H5" t="str">
            <v>TA</v>
          </cell>
        </row>
        <row r="6">
          <cell r="A6" t="str">
            <v>Bigler, Ashley M. (11273)</v>
          </cell>
          <cell r="B6">
            <v>52</v>
          </cell>
          <cell r="C6" t="str">
            <v>BP</v>
          </cell>
          <cell r="D6" t="str">
            <v>BP</v>
          </cell>
          <cell r="E6" t="str">
            <v>CSTAG2</v>
          </cell>
          <cell r="G6" t="str">
            <v>A5</v>
          </cell>
          <cell r="H6" t="str">
            <v>BP</v>
          </cell>
        </row>
        <row r="7">
          <cell r="A7" t="str">
            <v>Breach, Taylor T. (11199)</v>
          </cell>
          <cell r="B7">
            <v>79</v>
          </cell>
          <cell r="C7" t="str">
            <v>TA</v>
          </cell>
          <cell r="D7" t="str">
            <v>TA</v>
          </cell>
          <cell r="E7" t="str">
            <v>TECHN1</v>
          </cell>
          <cell r="G7" t="str">
            <v>A6</v>
          </cell>
          <cell r="H7" t="str">
            <v>BM</v>
          </cell>
        </row>
        <row r="8">
          <cell r="A8" t="str">
            <v>Brinkmoeller, Jaclyn E. (11434)</v>
          </cell>
          <cell r="B8">
            <v>79</v>
          </cell>
          <cell r="C8" t="str">
            <v>TA</v>
          </cell>
          <cell r="D8" t="str">
            <v>TA</v>
          </cell>
          <cell r="E8" t="str">
            <v>TECHN1</v>
          </cell>
          <cell r="G8" t="str">
            <v>01</v>
          </cell>
          <cell r="H8" t="str">
            <v>BM</v>
          </cell>
        </row>
        <row r="9">
          <cell r="A9" t="str">
            <v>Bruckman, Stephanie A. (11311)</v>
          </cell>
          <cell r="B9">
            <v>64</v>
          </cell>
          <cell r="C9" t="str">
            <v>BP</v>
          </cell>
          <cell r="D9" t="str">
            <v>BP</v>
          </cell>
          <cell r="E9" t="str">
            <v>ADMN2</v>
          </cell>
        </row>
        <row r="10">
          <cell r="A10" t="str">
            <v>Bunn, Adrian   (11258)</v>
          </cell>
          <cell r="B10">
            <v>92</v>
          </cell>
          <cell r="C10" t="str">
            <v>TA</v>
          </cell>
          <cell r="D10" t="str">
            <v>TA</v>
          </cell>
          <cell r="E10" t="str">
            <v>TECHN2</v>
          </cell>
        </row>
        <row r="11">
          <cell r="A11" t="str">
            <v>Camp, Kellen I. (10957)</v>
          </cell>
          <cell r="B11">
            <v>102</v>
          </cell>
          <cell r="C11" t="str">
            <v>TA</v>
          </cell>
          <cell r="D11" t="str">
            <v>TA</v>
          </cell>
          <cell r="E11" t="str">
            <v>TECHN3</v>
          </cell>
        </row>
        <row r="12">
          <cell r="A12" t="str">
            <v>Canfield, Tyla M. (11090)</v>
          </cell>
          <cell r="B12">
            <v>64</v>
          </cell>
          <cell r="C12" t="str">
            <v>BP</v>
          </cell>
          <cell r="D12" t="str">
            <v>BP</v>
          </cell>
          <cell r="E12" t="str">
            <v>ADMN2</v>
          </cell>
        </row>
        <row r="13">
          <cell r="A13" t="str">
            <v>Clement, Duncan T. (11440)</v>
          </cell>
          <cell r="B13">
            <v>0</v>
          </cell>
          <cell r="C13" t="str">
            <v>BM</v>
          </cell>
          <cell r="D13" t="str">
            <v>BM</v>
          </cell>
          <cell r="E13">
            <v>0</v>
          </cell>
        </row>
        <row r="14">
          <cell r="A14" t="str">
            <v>Clifford, Michelle L. (11210)</v>
          </cell>
          <cell r="B14">
            <v>77</v>
          </cell>
          <cell r="C14" t="str">
            <v>BP</v>
          </cell>
          <cell r="D14" t="str">
            <v>BP</v>
          </cell>
          <cell r="E14" t="str">
            <v>SRCUSV</v>
          </cell>
        </row>
        <row r="15">
          <cell r="A15" t="str">
            <v>Coffer, Sheila G. (10909)</v>
          </cell>
          <cell r="B15">
            <v>156</v>
          </cell>
          <cell r="C15" t="str">
            <v>TA</v>
          </cell>
          <cell r="D15" t="str">
            <v>TA</v>
          </cell>
          <cell r="E15" t="str">
            <v>SRPJAN</v>
          </cell>
        </row>
        <row r="16">
          <cell r="A16" t="str">
            <v>Conway, Valeen I. (10643)</v>
          </cell>
          <cell r="B16">
            <v>92</v>
          </cell>
          <cell r="C16" t="str">
            <v>BP</v>
          </cell>
          <cell r="D16" t="str">
            <v>BP</v>
          </cell>
          <cell r="E16" t="str">
            <v>TECHN2</v>
          </cell>
        </row>
        <row r="17">
          <cell r="A17" t="str">
            <v>Cox, Christopher B. (10394)</v>
          </cell>
          <cell r="B17">
            <v>133</v>
          </cell>
          <cell r="C17" t="str">
            <v>BM</v>
          </cell>
          <cell r="D17" t="str">
            <v>ENG</v>
          </cell>
          <cell r="E17" t="str">
            <v>PRJEN</v>
          </cell>
        </row>
        <row r="18">
          <cell r="A18" t="str">
            <v>Coyle, Cheya   (10692)</v>
          </cell>
          <cell r="B18">
            <v>79</v>
          </cell>
          <cell r="C18" t="str">
            <v>BM</v>
          </cell>
          <cell r="D18" t="str">
            <v>BizOps</v>
          </cell>
          <cell r="E18" t="str">
            <v>TECHN1</v>
          </cell>
        </row>
        <row r="19">
          <cell r="A19" t="str">
            <v>Crockett, James P. (10479)</v>
          </cell>
          <cell r="B19">
            <v>176</v>
          </cell>
          <cell r="C19" t="str">
            <v>BM</v>
          </cell>
          <cell r="D19" t="str">
            <v>ENG</v>
          </cell>
          <cell r="E19" t="str">
            <v>PRJMGR</v>
          </cell>
        </row>
        <row r="20">
          <cell r="A20" t="str">
            <v>DeMann, Jacob N. (10774)</v>
          </cell>
          <cell r="B20">
            <v>112</v>
          </cell>
          <cell r="C20" t="str">
            <v>BM</v>
          </cell>
          <cell r="D20" t="str">
            <v>BM</v>
          </cell>
          <cell r="E20" t="str">
            <v>ANLYST</v>
          </cell>
        </row>
        <row r="21">
          <cell r="A21" t="str">
            <v>Denherder, Jennifer L. (10933)</v>
          </cell>
          <cell r="B21">
            <v>156</v>
          </cell>
          <cell r="C21" t="str">
            <v>TA</v>
          </cell>
          <cell r="D21" t="str">
            <v>TA</v>
          </cell>
          <cell r="E21" t="str">
            <v>SRPJAN</v>
          </cell>
        </row>
        <row r="22">
          <cell r="A22" t="str">
            <v>Dolbeer, Michelle M. (11333)</v>
          </cell>
          <cell r="B22">
            <v>112</v>
          </cell>
          <cell r="C22" t="str">
            <v>BM</v>
          </cell>
          <cell r="D22" t="str">
            <v>Marketing</v>
          </cell>
          <cell r="E22" t="str">
            <v>ANLYST</v>
          </cell>
        </row>
        <row r="23">
          <cell r="A23" t="str">
            <v>Dwire, Scott A. (10791)</v>
          </cell>
          <cell r="B23">
            <v>156</v>
          </cell>
          <cell r="C23" t="str">
            <v>TA</v>
          </cell>
          <cell r="D23" t="str">
            <v>TA</v>
          </cell>
          <cell r="E23" t="str">
            <v>SRPJAN</v>
          </cell>
        </row>
        <row r="24">
          <cell r="A24" t="str">
            <v>Evans, Austin G. (11203)</v>
          </cell>
          <cell r="B24">
            <v>133</v>
          </cell>
          <cell r="C24" t="str">
            <v>BP</v>
          </cell>
          <cell r="D24" t="str">
            <v>BP</v>
          </cell>
          <cell r="E24" t="str">
            <v>PRJANL</v>
          </cell>
        </row>
        <row r="25">
          <cell r="A25" t="str">
            <v>Gallagher, Cameron W. (10601)</v>
          </cell>
          <cell r="B25">
            <v>133</v>
          </cell>
          <cell r="C25" t="str">
            <v>BM</v>
          </cell>
          <cell r="D25" t="str">
            <v>BM</v>
          </cell>
          <cell r="E25" t="str">
            <v>PRJANL</v>
          </cell>
        </row>
        <row r="26">
          <cell r="A26" t="str">
            <v>Gantman, Michael D. (10951)</v>
          </cell>
          <cell r="B26">
            <v>133</v>
          </cell>
          <cell r="C26" t="str">
            <v>TA</v>
          </cell>
          <cell r="D26" t="str">
            <v>TA</v>
          </cell>
          <cell r="E26" t="str">
            <v>PRJANL</v>
          </cell>
        </row>
        <row r="27">
          <cell r="A27" t="str">
            <v>Gibson, Jean E. (11058)</v>
          </cell>
          <cell r="B27">
            <v>156</v>
          </cell>
          <cell r="C27" t="str">
            <v>BM</v>
          </cell>
          <cell r="D27" t="str">
            <v>Marketing</v>
          </cell>
          <cell r="E27" t="str">
            <v>SRPREN</v>
          </cell>
        </row>
        <row r="28">
          <cell r="A28" t="str">
            <v>Gibson, Joshua G. (10657)</v>
          </cell>
          <cell r="B28">
            <v>133</v>
          </cell>
          <cell r="C28" t="str">
            <v>BM</v>
          </cell>
          <cell r="D28" t="str">
            <v>ENG</v>
          </cell>
          <cell r="E28" t="str">
            <v>PRJEN</v>
          </cell>
        </row>
        <row r="29">
          <cell r="A29" t="str">
            <v>Goodman, Jessica   (11308)</v>
          </cell>
          <cell r="B29">
            <v>52</v>
          </cell>
          <cell r="C29" t="str">
            <v>BP</v>
          </cell>
          <cell r="D29" t="str">
            <v>BP</v>
          </cell>
          <cell r="E29" t="str">
            <v>CSTAG2</v>
          </cell>
        </row>
        <row r="30">
          <cell r="A30" t="str">
            <v>Grover, Kristina N. (10661)</v>
          </cell>
          <cell r="B30">
            <v>92</v>
          </cell>
          <cell r="C30" t="str">
            <v>TA</v>
          </cell>
          <cell r="D30" t="str">
            <v>TA</v>
          </cell>
          <cell r="E30" t="str">
            <v>TECHN2</v>
          </cell>
        </row>
        <row r="31">
          <cell r="A31" t="str">
            <v>Haney, Bryan J. (10400)</v>
          </cell>
          <cell r="B31">
            <v>207</v>
          </cell>
          <cell r="C31" t="str">
            <v>BM</v>
          </cell>
          <cell r="D31" t="str">
            <v>BM</v>
          </cell>
          <cell r="E31" t="str">
            <v>VP</v>
          </cell>
        </row>
        <row r="32">
          <cell r="A32" t="str">
            <v>Hickman, Jacob J. (11370)</v>
          </cell>
          <cell r="B32">
            <v>133</v>
          </cell>
          <cell r="C32" t="str">
            <v>BM</v>
          </cell>
          <cell r="D32" t="str">
            <v>ENG</v>
          </cell>
          <cell r="E32" t="str">
            <v>PRJEN</v>
          </cell>
        </row>
        <row r="33">
          <cell r="A33" t="str">
            <v>Johnson, Tawny   (11096)</v>
          </cell>
          <cell r="B33">
            <v>52</v>
          </cell>
          <cell r="C33" t="str">
            <v>BP</v>
          </cell>
          <cell r="D33" t="str">
            <v>BP</v>
          </cell>
          <cell r="E33" t="str">
            <v>CSTAG2</v>
          </cell>
        </row>
        <row r="34">
          <cell r="A34" t="str">
            <v>Kaldahl, Robert E. (10822)</v>
          </cell>
          <cell r="B34">
            <v>79</v>
          </cell>
          <cell r="C34" t="str">
            <v>TA</v>
          </cell>
          <cell r="D34" t="str">
            <v>TA</v>
          </cell>
          <cell r="E34" t="str">
            <v>TECHN1</v>
          </cell>
        </row>
        <row r="35">
          <cell r="A35" t="str">
            <v>Lang Mulder, Kelly C. (10861)</v>
          </cell>
          <cell r="B35">
            <v>176</v>
          </cell>
          <cell r="C35" t="str">
            <v>BM</v>
          </cell>
          <cell r="D35" t="str">
            <v>ICS</v>
          </cell>
          <cell r="E35" t="str">
            <v>PRJMGR</v>
          </cell>
        </row>
        <row r="36">
          <cell r="A36" t="str">
            <v>Larsen, Joseph C. (10650)</v>
          </cell>
          <cell r="B36">
            <v>156</v>
          </cell>
          <cell r="C36" t="str">
            <v>BM</v>
          </cell>
          <cell r="D36" t="str">
            <v>BM</v>
          </cell>
          <cell r="E36" t="str">
            <v>SRPJAN</v>
          </cell>
        </row>
        <row r="37">
          <cell r="A37" t="str">
            <v>Le, Van T. (11442)</v>
          </cell>
          <cell r="B37">
            <v>112</v>
          </cell>
          <cell r="C37" t="str">
            <v>BM</v>
          </cell>
          <cell r="D37" t="str">
            <v>BM</v>
          </cell>
          <cell r="E37" t="str">
            <v>ANLYST</v>
          </cell>
        </row>
        <row r="38">
          <cell r="A38" t="str">
            <v>Mata, Heather A. (10478)</v>
          </cell>
          <cell r="B38">
            <v>92</v>
          </cell>
          <cell r="C38" t="str">
            <v>BP</v>
          </cell>
          <cell r="D38" t="str">
            <v>BP</v>
          </cell>
          <cell r="E38" t="str">
            <v>TECHN2</v>
          </cell>
        </row>
        <row r="39">
          <cell r="A39" t="str">
            <v>Metaxas, Athena S. (11362)</v>
          </cell>
          <cell r="B39">
            <v>102</v>
          </cell>
          <cell r="C39" t="str">
            <v>BM</v>
          </cell>
          <cell r="D39" t="str">
            <v>Marketing</v>
          </cell>
          <cell r="E39" t="str">
            <v>TECHN3</v>
          </cell>
        </row>
        <row r="40">
          <cell r="A40" t="str">
            <v>Miller, Devin B. (11234)</v>
          </cell>
          <cell r="B40">
            <v>54</v>
          </cell>
          <cell r="C40" t="str">
            <v>BP</v>
          </cell>
          <cell r="D40" t="str">
            <v>BP</v>
          </cell>
          <cell r="E40" t="str">
            <v>ADMN1</v>
          </cell>
        </row>
        <row r="41">
          <cell r="A41" t="str">
            <v>Monsen, James W. (11228)</v>
          </cell>
          <cell r="B41">
            <v>112</v>
          </cell>
          <cell r="C41" t="str">
            <v>TA</v>
          </cell>
          <cell r="D41" t="str">
            <v>TA</v>
          </cell>
          <cell r="E41" t="str">
            <v>ANLYST</v>
          </cell>
        </row>
        <row r="42">
          <cell r="A42" t="str">
            <v>Murtagh, Sarah A. (11402)</v>
          </cell>
          <cell r="B42">
            <v>54</v>
          </cell>
          <cell r="C42" t="str">
            <v>BP</v>
          </cell>
          <cell r="D42" t="str">
            <v>BP</v>
          </cell>
          <cell r="E42" t="str">
            <v>ADMN1</v>
          </cell>
        </row>
        <row r="43">
          <cell r="A43" t="str">
            <v>Mustafa, Waqar   (10455)</v>
          </cell>
          <cell r="B43">
            <v>176</v>
          </cell>
          <cell r="C43" t="str">
            <v>BM</v>
          </cell>
          <cell r="D43" t="str">
            <v>BM</v>
          </cell>
          <cell r="E43" t="str">
            <v>PRJMGR</v>
          </cell>
        </row>
        <row r="44">
          <cell r="A44" t="str">
            <v>Nelson, Chanin M. (10714)</v>
          </cell>
          <cell r="B44">
            <v>129</v>
          </cell>
          <cell r="C44" t="str">
            <v>BP</v>
          </cell>
          <cell r="D44" t="str">
            <v>BP</v>
          </cell>
          <cell r="E44" t="str">
            <v>CUSMGR</v>
          </cell>
          <cell r="G44">
            <v>0</v>
          </cell>
        </row>
        <row r="45">
          <cell r="A45" t="str">
            <v>Nicol, Glen C. (10319)</v>
          </cell>
          <cell r="B45">
            <v>112</v>
          </cell>
          <cell r="C45" t="str">
            <v>BM</v>
          </cell>
          <cell r="D45" t="str">
            <v>ENG</v>
          </cell>
          <cell r="E45" t="str">
            <v>ENGNR</v>
          </cell>
        </row>
        <row r="46">
          <cell r="A46" t="str">
            <v>Pearson, Capri G. (11004)</v>
          </cell>
          <cell r="B46">
            <v>112</v>
          </cell>
          <cell r="C46" t="str">
            <v>BM</v>
          </cell>
          <cell r="D46" t="str">
            <v>BM</v>
          </cell>
          <cell r="E46" t="str">
            <v>ANLYST</v>
          </cell>
        </row>
        <row r="47">
          <cell r="A47" t="str">
            <v>Peet, Lonny J. (10488)</v>
          </cell>
          <cell r="B47">
            <v>186</v>
          </cell>
          <cell r="C47" t="str">
            <v>BM</v>
          </cell>
          <cell r="D47" t="str">
            <v>BM</v>
          </cell>
          <cell r="E47" t="str">
            <v>SRPJMN</v>
          </cell>
        </row>
        <row r="48">
          <cell r="A48" t="str">
            <v>Peterson, Michael B. (11046)</v>
          </cell>
          <cell r="B48">
            <v>112</v>
          </cell>
          <cell r="C48" t="str">
            <v>BM</v>
          </cell>
          <cell r="D48" t="str">
            <v>BM</v>
          </cell>
          <cell r="E48" t="str">
            <v>ANLYST</v>
          </cell>
        </row>
        <row r="49">
          <cell r="A49" t="str">
            <v>Phillips, Laura   (11390)</v>
          </cell>
          <cell r="B49">
            <v>112</v>
          </cell>
          <cell r="C49" t="str">
            <v>TA</v>
          </cell>
          <cell r="D49" t="str">
            <v>ENG</v>
          </cell>
          <cell r="E49" t="str">
            <v>ENGNR</v>
          </cell>
        </row>
        <row r="50">
          <cell r="A50" t="str">
            <v>Pierce, Bradley R. (10645)</v>
          </cell>
          <cell r="B50">
            <v>197</v>
          </cell>
          <cell r="C50" t="str">
            <v>BP</v>
          </cell>
          <cell r="D50" t="str">
            <v>BP</v>
          </cell>
          <cell r="E50" t="str">
            <v>PRIN</v>
          </cell>
        </row>
        <row r="51">
          <cell r="A51" t="str">
            <v>Pohren, Andrew G. (11221)</v>
          </cell>
          <cell r="B51">
            <v>133</v>
          </cell>
          <cell r="C51" t="str">
            <v>TA</v>
          </cell>
          <cell r="D51" t="str">
            <v>TA</v>
          </cell>
          <cell r="E51" t="str">
            <v>PRJANL</v>
          </cell>
          <cell r="F51">
            <v>0</v>
          </cell>
        </row>
        <row r="52">
          <cell r="A52" t="str">
            <v>Pomeroy, Barry D. (10486)</v>
          </cell>
          <cell r="B52">
            <v>133</v>
          </cell>
          <cell r="C52" t="str">
            <v>TA</v>
          </cell>
          <cell r="D52" t="str">
            <v>TA</v>
          </cell>
          <cell r="E52" t="str">
            <v>PRJANL</v>
          </cell>
          <cell r="F52">
            <v>0</v>
          </cell>
        </row>
        <row r="53">
          <cell r="A53" t="str">
            <v>Robbins, Rebecca C. (10810)</v>
          </cell>
          <cell r="B53">
            <v>133</v>
          </cell>
          <cell r="C53" t="str">
            <v>TA</v>
          </cell>
          <cell r="D53" t="str">
            <v>BM</v>
          </cell>
          <cell r="E53" t="str">
            <v>PRJANL</v>
          </cell>
          <cell r="F53">
            <v>0</v>
          </cell>
        </row>
        <row r="54">
          <cell r="A54" t="str">
            <v>Rusk, Richard P. (10411)</v>
          </cell>
          <cell r="B54">
            <v>176</v>
          </cell>
          <cell r="C54" t="str">
            <v>BM</v>
          </cell>
          <cell r="D54" t="str">
            <v>ENG</v>
          </cell>
          <cell r="E54" t="str">
            <v>PRJMGR</v>
          </cell>
        </row>
        <row r="55">
          <cell r="A55" t="str">
            <v>Schoellerman, Jennifer L. (10933)</v>
          </cell>
          <cell r="B55">
            <v>156</v>
          </cell>
          <cell r="C55" t="str">
            <v>TA</v>
          </cell>
          <cell r="D55" t="str">
            <v>TA</v>
          </cell>
          <cell r="E55" t="str">
            <v>SRPJAN</v>
          </cell>
          <cell r="F55">
            <v>0</v>
          </cell>
        </row>
        <row r="56">
          <cell r="A56" t="str">
            <v>Selgert, Anna M. (10959)</v>
          </cell>
          <cell r="B56">
            <v>133</v>
          </cell>
          <cell r="C56" t="str">
            <v>BM</v>
          </cell>
          <cell r="D56" t="str">
            <v>Marketing</v>
          </cell>
          <cell r="E56" t="str">
            <v>PRJANL</v>
          </cell>
        </row>
        <row r="57">
          <cell r="A57" t="str">
            <v>Shaffer, Blake   (11378)</v>
          </cell>
          <cell r="B57">
            <v>102</v>
          </cell>
          <cell r="C57" t="str">
            <v>TA</v>
          </cell>
          <cell r="D57" t="str">
            <v>TA</v>
          </cell>
          <cell r="E57" t="str">
            <v>TECHN3</v>
          </cell>
        </row>
        <row r="58">
          <cell r="A58" t="str">
            <v>Sherman, Daniel J. (11218)</v>
          </cell>
          <cell r="B58">
            <v>133</v>
          </cell>
          <cell r="C58" t="str">
            <v>TA</v>
          </cell>
          <cell r="D58" t="str">
            <v>TA</v>
          </cell>
          <cell r="E58" t="str">
            <v>PRJANL</v>
          </cell>
        </row>
        <row r="59">
          <cell r="A59" t="str">
            <v>Sorensen, Travis J. (11072)</v>
          </cell>
          <cell r="B59">
            <v>64</v>
          </cell>
          <cell r="C59" t="str">
            <v>BP</v>
          </cell>
          <cell r="D59" t="str">
            <v>BP</v>
          </cell>
          <cell r="E59" t="str">
            <v>ADMN2</v>
          </cell>
        </row>
        <row r="60">
          <cell r="A60" t="str">
            <v>Stoddard, Jaedine M. (11291)</v>
          </cell>
          <cell r="B60">
            <v>67</v>
          </cell>
          <cell r="C60" t="str">
            <v>TA</v>
          </cell>
          <cell r="D60" t="str">
            <v>ENG</v>
          </cell>
          <cell r="E60" t="str">
            <v>ENGINT</v>
          </cell>
        </row>
        <row r="61">
          <cell r="A61" t="str">
            <v>Stude, Matthew D. (10575)</v>
          </cell>
          <cell r="B61">
            <v>133</v>
          </cell>
          <cell r="C61" t="str">
            <v>BP</v>
          </cell>
          <cell r="D61" t="str">
            <v>BP</v>
          </cell>
          <cell r="E61" t="str">
            <v>PRJANL</v>
          </cell>
        </row>
        <row r="62">
          <cell r="A62" t="str">
            <v>Taylor, Jarom E. (11198)</v>
          </cell>
          <cell r="B62">
            <v>112</v>
          </cell>
          <cell r="C62" t="str">
            <v>BM</v>
          </cell>
          <cell r="D62" t="str">
            <v>ENG</v>
          </cell>
          <cell r="E62" t="str">
            <v>ENGNR</v>
          </cell>
        </row>
        <row r="63">
          <cell r="A63" t="str">
            <v>Toutai, Eni K. (10816)</v>
          </cell>
          <cell r="B63">
            <v>92</v>
          </cell>
          <cell r="C63" t="str">
            <v>BM</v>
          </cell>
          <cell r="D63" t="str">
            <v>BM</v>
          </cell>
          <cell r="E63" t="str">
            <v>TECHN2</v>
          </cell>
        </row>
        <row r="64">
          <cell r="A64" t="str">
            <v>Usabiaga Zabaleta, Milena   (10408)</v>
          </cell>
          <cell r="B64">
            <v>176</v>
          </cell>
          <cell r="C64" t="str">
            <v>BM</v>
          </cell>
          <cell r="D64" t="str">
            <v>BM</v>
          </cell>
          <cell r="E64" t="str">
            <v>PRJMGR</v>
          </cell>
          <cell r="G64">
            <v>0</v>
          </cell>
        </row>
        <row r="65">
          <cell r="A65" t="str">
            <v>Wadwalkar, Saurabh S. (11250)</v>
          </cell>
          <cell r="B65">
            <v>156</v>
          </cell>
          <cell r="C65" t="str">
            <v>BM</v>
          </cell>
          <cell r="D65" t="str">
            <v>ENG</v>
          </cell>
          <cell r="E65" t="str">
            <v>SRPREN</v>
          </cell>
        </row>
        <row r="66">
          <cell r="A66" t="str">
            <v>Williams, Terry T. (10938)</v>
          </cell>
          <cell r="B66">
            <v>133</v>
          </cell>
          <cell r="C66" t="str">
            <v>BM</v>
          </cell>
          <cell r="D66" t="str">
            <v>BM</v>
          </cell>
          <cell r="E66" t="str">
            <v>PRJANL</v>
          </cell>
        </row>
        <row r="67">
          <cell r="A67" t="str">
            <v>Zimmerman, Ronnie J. (11293)</v>
          </cell>
          <cell r="B67">
            <v>133</v>
          </cell>
          <cell r="C67" t="str">
            <v>TA</v>
          </cell>
          <cell r="D67" t="str">
            <v>ENG</v>
          </cell>
          <cell r="E67" t="str">
            <v>PRJEN</v>
          </cell>
        </row>
        <row r="68">
          <cell r="A68" t="str">
            <v>Stoner, Tracy L. (10868)</v>
          </cell>
          <cell r="B68">
            <v>156</v>
          </cell>
          <cell r="C68" t="str">
            <v>BM</v>
          </cell>
          <cell r="D68" t="str">
            <v>BM</v>
          </cell>
          <cell r="E68" t="str">
            <v>SRPJAN</v>
          </cell>
        </row>
        <row r="69">
          <cell r="A69" t="str">
            <v>Roy, Lynn M. (10189)</v>
          </cell>
          <cell r="B69">
            <v>197</v>
          </cell>
          <cell r="C69" t="str">
            <v>BM</v>
          </cell>
          <cell r="D69" t="str">
            <v>BM</v>
          </cell>
          <cell r="E69" t="str">
            <v>PRIN</v>
          </cell>
        </row>
        <row r="70">
          <cell r="A70" t="str">
            <v>Johnson, Joshua J. (11461)</v>
          </cell>
          <cell r="B70">
            <v>92</v>
          </cell>
          <cell r="C70" t="str">
            <v>TA</v>
          </cell>
          <cell r="D70" t="str">
            <v>TA</v>
          </cell>
          <cell r="E70" t="str">
            <v>TECHN2</v>
          </cell>
        </row>
        <row r="71">
          <cell r="A71" t="str">
            <v>Hammer, Tyler G. (10835)</v>
          </cell>
        </row>
        <row r="72">
          <cell r="A72" t="str">
            <v>Simhai, Natan   (11388)</v>
          </cell>
          <cell r="B72">
            <v>0</v>
          </cell>
        </row>
        <row r="73">
          <cell r="A73" t="str">
            <v>Husmann, Diana I. (10749)</v>
          </cell>
          <cell r="B73">
            <v>0</v>
          </cell>
        </row>
        <row r="74">
          <cell r="A74" t="str">
            <v>Sperber, Daniel T. (10809)</v>
          </cell>
          <cell r="B74">
            <v>133</v>
          </cell>
          <cell r="C74" t="str">
            <v>BM</v>
          </cell>
          <cell r="D74" t="str">
            <v>BM</v>
          </cell>
          <cell r="E74" t="str">
            <v>PRJANL</v>
          </cell>
        </row>
        <row r="75">
          <cell r="B75">
            <v>0</v>
          </cell>
        </row>
        <row r="76">
          <cell r="B76">
            <v>0</v>
          </cell>
        </row>
        <row r="77">
          <cell r="B77">
            <v>0</v>
          </cell>
        </row>
        <row r="78">
          <cell r="B78">
            <v>0</v>
          </cell>
        </row>
        <row r="79">
          <cell r="B79">
            <v>0</v>
          </cell>
        </row>
        <row r="81">
          <cell r="B81">
            <v>0</v>
          </cell>
        </row>
        <row r="82">
          <cell r="C82" t="str">
            <v>BPG</v>
          </cell>
          <cell r="D82" t="str">
            <v>BPG</v>
          </cell>
        </row>
        <row r="83">
          <cell r="C83" t="str">
            <v>BM</v>
          </cell>
          <cell r="D83" t="str">
            <v>BM</v>
          </cell>
        </row>
        <row r="84">
          <cell r="C84" t="str">
            <v>BPG</v>
          </cell>
          <cell r="D84" t="str">
            <v>BPG</v>
          </cell>
        </row>
      </sheetData>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
      <sheetName val="WA"/>
      <sheetName val="WY"/>
      <sheetName val="ID"/>
      <sheetName val="TOTALS"/>
      <sheetName val="UT"/>
      <sheetName val="first half summary"/>
      <sheetName val="UT no Thrive Life"/>
      <sheetName val="rates"/>
    </sheetNames>
    <sheetDataSet>
      <sheetData sheetId="0">
        <row r="1">
          <cell r="AT1">
            <v>0.11926265372755306</v>
          </cell>
        </row>
        <row r="2">
          <cell r="AT2">
            <v>0.51383315059860646</v>
          </cell>
        </row>
      </sheetData>
      <sheetData sheetId="1"/>
      <sheetData sheetId="2">
        <row r="1">
          <cell r="AX1">
            <v>0.12</v>
          </cell>
        </row>
        <row r="2">
          <cell r="AX2">
            <v>0.29085336905435522</v>
          </cell>
        </row>
      </sheetData>
      <sheetData sheetId="3">
        <row r="1">
          <cell r="AS1">
            <v>0.14599999999999999</v>
          </cell>
        </row>
        <row r="2">
          <cell r="AS2">
            <v>0.39</v>
          </cell>
        </row>
      </sheetData>
      <sheetData sheetId="4"/>
      <sheetData sheetId="5"/>
      <sheetData sheetId="6"/>
      <sheetData sheetId="7">
        <row r="1">
          <cell r="Y1">
            <v>0.10666632793553311</v>
          </cell>
        </row>
        <row r="2">
          <cell r="Y2">
            <v>0.24149150051031121</v>
          </cell>
        </row>
        <row r="5">
          <cell r="AG5">
            <v>1900</v>
          </cell>
          <cell r="AH5">
            <v>1</v>
          </cell>
        </row>
        <row r="6">
          <cell r="AG6">
            <v>1900</v>
          </cell>
          <cell r="AH6">
            <v>1</v>
          </cell>
        </row>
        <row r="7">
          <cell r="AG7">
            <v>1900</v>
          </cell>
          <cell r="AH7">
            <v>1</v>
          </cell>
        </row>
        <row r="8">
          <cell r="AG8">
            <v>1900</v>
          </cell>
          <cell r="AH8">
            <v>1</v>
          </cell>
        </row>
        <row r="9">
          <cell r="AG9">
            <v>1900</v>
          </cell>
          <cell r="AH9">
            <v>1</v>
          </cell>
        </row>
        <row r="10">
          <cell r="AG10">
            <v>1900</v>
          </cell>
          <cell r="AH10">
            <v>1</v>
          </cell>
        </row>
        <row r="11">
          <cell r="AG11">
            <v>1900</v>
          </cell>
          <cell r="AH11">
            <v>1</v>
          </cell>
        </row>
        <row r="12">
          <cell r="AG12">
            <v>1900</v>
          </cell>
          <cell r="AH12">
            <v>1</v>
          </cell>
        </row>
        <row r="13">
          <cell r="AG13">
            <v>1900</v>
          </cell>
          <cell r="AH13">
            <v>1</v>
          </cell>
        </row>
        <row r="14">
          <cell r="AG14">
            <v>1900</v>
          </cell>
          <cell r="AH14">
            <v>1</v>
          </cell>
        </row>
        <row r="15">
          <cell r="AG15">
            <v>1900</v>
          </cell>
          <cell r="AH15">
            <v>1</v>
          </cell>
        </row>
        <row r="16">
          <cell r="AG16">
            <v>1900</v>
          </cell>
          <cell r="AH16">
            <v>1</v>
          </cell>
        </row>
        <row r="17">
          <cell r="AG17">
            <v>1900</v>
          </cell>
          <cell r="AH17">
            <v>1</v>
          </cell>
        </row>
        <row r="18">
          <cell r="AG18">
            <v>1900</v>
          </cell>
          <cell r="AH18">
            <v>1</v>
          </cell>
        </row>
        <row r="19">
          <cell r="AG19">
            <v>1900</v>
          </cell>
          <cell r="AH19">
            <v>1</v>
          </cell>
        </row>
        <row r="20">
          <cell r="AG20">
            <v>1900</v>
          </cell>
          <cell r="AH20">
            <v>1</v>
          </cell>
        </row>
        <row r="21">
          <cell r="AG21">
            <v>1900</v>
          </cell>
          <cell r="AH21">
            <v>1</v>
          </cell>
        </row>
        <row r="22">
          <cell r="AG22">
            <v>1900</v>
          </cell>
          <cell r="AH22">
            <v>1</v>
          </cell>
        </row>
        <row r="23">
          <cell r="AG23">
            <v>1900</v>
          </cell>
          <cell r="AH23">
            <v>1</v>
          </cell>
        </row>
        <row r="24">
          <cell r="AG24">
            <v>1900</v>
          </cell>
          <cell r="AH24">
            <v>1</v>
          </cell>
        </row>
        <row r="25">
          <cell r="AG25">
            <v>1900</v>
          </cell>
          <cell r="AH25">
            <v>1</v>
          </cell>
        </row>
        <row r="26">
          <cell r="AG26">
            <v>1900</v>
          </cell>
          <cell r="AH26">
            <v>1</v>
          </cell>
        </row>
        <row r="27">
          <cell r="AG27">
            <v>1900</v>
          </cell>
          <cell r="AH27">
            <v>1</v>
          </cell>
        </row>
        <row r="28">
          <cell r="AG28">
            <v>1900</v>
          </cell>
          <cell r="AH28">
            <v>1</v>
          </cell>
        </row>
        <row r="29">
          <cell r="AG29">
            <v>1900</v>
          </cell>
          <cell r="AH29">
            <v>1</v>
          </cell>
        </row>
        <row r="30">
          <cell r="AG30">
            <v>1900</v>
          </cell>
          <cell r="AH30">
            <v>1</v>
          </cell>
        </row>
        <row r="31">
          <cell r="AG31">
            <v>1900</v>
          </cell>
          <cell r="AH31">
            <v>1</v>
          </cell>
        </row>
        <row r="32">
          <cell r="AG32">
            <v>1900</v>
          </cell>
          <cell r="AH32">
            <v>1</v>
          </cell>
        </row>
        <row r="33">
          <cell r="AG33">
            <v>1900</v>
          </cell>
          <cell r="AH33">
            <v>1</v>
          </cell>
        </row>
        <row r="34">
          <cell r="AG34">
            <v>1900</v>
          </cell>
          <cell r="AH34">
            <v>1</v>
          </cell>
        </row>
        <row r="35">
          <cell r="AG35">
            <v>1900</v>
          </cell>
          <cell r="AH35">
            <v>1</v>
          </cell>
        </row>
        <row r="36">
          <cell r="AG36">
            <v>1900</v>
          </cell>
          <cell r="AH36">
            <v>1</v>
          </cell>
        </row>
        <row r="37">
          <cell r="AG37">
            <v>1900</v>
          </cell>
          <cell r="AH37">
            <v>1</v>
          </cell>
        </row>
        <row r="38">
          <cell r="AG38">
            <v>1900</v>
          </cell>
          <cell r="AH38">
            <v>1</v>
          </cell>
        </row>
        <row r="39">
          <cell r="AG39">
            <v>1900</v>
          </cell>
          <cell r="AH39">
            <v>1</v>
          </cell>
        </row>
        <row r="40">
          <cell r="AG40">
            <v>1900</v>
          </cell>
          <cell r="AH40">
            <v>1</v>
          </cell>
        </row>
        <row r="41">
          <cell r="AG41">
            <v>1900</v>
          </cell>
          <cell r="AH41">
            <v>1</v>
          </cell>
        </row>
        <row r="42">
          <cell r="AG42">
            <v>1900</v>
          </cell>
          <cell r="AH42">
            <v>1</v>
          </cell>
        </row>
        <row r="43">
          <cell r="AG43">
            <v>1900</v>
          </cell>
          <cell r="AH43">
            <v>1</v>
          </cell>
        </row>
        <row r="44">
          <cell r="AG44">
            <v>1900</v>
          </cell>
          <cell r="AH44">
            <v>1</v>
          </cell>
        </row>
        <row r="45">
          <cell r="AG45">
            <v>1900</v>
          </cell>
          <cell r="AH45">
            <v>1</v>
          </cell>
        </row>
        <row r="46">
          <cell r="AG46">
            <v>1900</v>
          </cell>
          <cell r="AH46">
            <v>1</v>
          </cell>
        </row>
        <row r="47">
          <cell r="AG47">
            <v>1900</v>
          </cell>
          <cell r="AH47">
            <v>1</v>
          </cell>
        </row>
        <row r="48">
          <cell r="AG48">
            <v>1900</v>
          </cell>
          <cell r="AH48">
            <v>1</v>
          </cell>
        </row>
        <row r="49">
          <cell r="AG49">
            <v>1900</v>
          </cell>
          <cell r="AH49">
            <v>1</v>
          </cell>
        </row>
        <row r="50">
          <cell r="AG50">
            <v>1900</v>
          </cell>
          <cell r="AH50">
            <v>1</v>
          </cell>
        </row>
        <row r="51">
          <cell r="AG51">
            <v>1900</v>
          </cell>
          <cell r="AH51">
            <v>1</v>
          </cell>
        </row>
        <row r="52">
          <cell r="AG52">
            <v>1900</v>
          </cell>
          <cell r="AH52">
            <v>1</v>
          </cell>
        </row>
        <row r="53">
          <cell r="AG53">
            <v>1900</v>
          </cell>
          <cell r="AH53">
            <v>1</v>
          </cell>
        </row>
        <row r="54">
          <cell r="AG54">
            <v>1900</v>
          </cell>
          <cell r="AH54">
            <v>1</v>
          </cell>
        </row>
        <row r="55">
          <cell r="AG55">
            <v>1900</v>
          </cell>
          <cell r="AH55">
            <v>1</v>
          </cell>
        </row>
        <row r="56">
          <cell r="AG56">
            <v>1900</v>
          </cell>
          <cell r="AH56">
            <v>1</v>
          </cell>
        </row>
        <row r="57">
          <cell r="AG57">
            <v>1900</v>
          </cell>
          <cell r="AH57">
            <v>1</v>
          </cell>
        </row>
        <row r="58">
          <cell r="AG58">
            <v>1900</v>
          </cell>
          <cell r="AH58">
            <v>1</v>
          </cell>
        </row>
        <row r="59">
          <cell r="AG59">
            <v>1900</v>
          </cell>
          <cell r="AH59">
            <v>1</v>
          </cell>
        </row>
        <row r="60">
          <cell r="AG60">
            <v>1900</v>
          </cell>
          <cell r="AH60">
            <v>1</v>
          </cell>
        </row>
        <row r="61">
          <cell r="AG61">
            <v>1900</v>
          </cell>
          <cell r="AH61">
            <v>1</v>
          </cell>
        </row>
        <row r="62">
          <cell r="AG62">
            <v>1900</v>
          </cell>
          <cell r="AH62">
            <v>1</v>
          </cell>
        </row>
        <row r="63">
          <cell r="AG63">
            <v>1900</v>
          </cell>
          <cell r="AH63">
            <v>1</v>
          </cell>
        </row>
        <row r="64">
          <cell r="AG64">
            <v>1900</v>
          </cell>
          <cell r="AH64">
            <v>1</v>
          </cell>
        </row>
        <row r="65">
          <cell r="AG65">
            <v>1900</v>
          </cell>
          <cell r="AH65">
            <v>1</v>
          </cell>
        </row>
        <row r="66">
          <cell r="AG66">
            <v>1900</v>
          </cell>
          <cell r="AH66">
            <v>1</v>
          </cell>
        </row>
        <row r="67">
          <cell r="AG67">
            <v>1900</v>
          </cell>
          <cell r="AH67">
            <v>1</v>
          </cell>
        </row>
        <row r="68">
          <cell r="AG68">
            <v>1900</v>
          </cell>
          <cell r="AH68">
            <v>1</v>
          </cell>
        </row>
        <row r="69">
          <cell r="AG69">
            <v>1900</v>
          </cell>
          <cell r="AH69">
            <v>1</v>
          </cell>
        </row>
        <row r="70">
          <cell r="AG70">
            <v>1900</v>
          </cell>
          <cell r="AH70">
            <v>1</v>
          </cell>
        </row>
        <row r="71">
          <cell r="AG71">
            <v>1900</v>
          </cell>
          <cell r="AH71">
            <v>1</v>
          </cell>
        </row>
        <row r="72">
          <cell r="AG72">
            <v>1900</v>
          </cell>
          <cell r="AH72">
            <v>1</v>
          </cell>
        </row>
        <row r="73">
          <cell r="AG73">
            <v>1900</v>
          </cell>
          <cell r="AH73">
            <v>1</v>
          </cell>
        </row>
        <row r="74">
          <cell r="AG74">
            <v>1900</v>
          </cell>
          <cell r="AH74">
            <v>1</v>
          </cell>
        </row>
        <row r="75">
          <cell r="AG75">
            <v>1900</v>
          </cell>
          <cell r="AH75">
            <v>1</v>
          </cell>
        </row>
        <row r="76">
          <cell r="AG76">
            <v>1900</v>
          </cell>
          <cell r="AH76">
            <v>1</v>
          </cell>
        </row>
        <row r="77">
          <cell r="AG77">
            <v>1900</v>
          </cell>
          <cell r="AH77">
            <v>1</v>
          </cell>
        </row>
        <row r="78">
          <cell r="AG78">
            <v>1900</v>
          </cell>
          <cell r="AH78">
            <v>1</v>
          </cell>
        </row>
        <row r="79">
          <cell r="AG79">
            <v>1900</v>
          </cell>
          <cell r="AH79">
            <v>1</v>
          </cell>
        </row>
        <row r="80">
          <cell r="AG80">
            <v>1900</v>
          </cell>
          <cell r="AH80">
            <v>1</v>
          </cell>
        </row>
        <row r="81">
          <cell r="AG81">
            <v>1900</v>
          </cell>
          <cell r="AH81">
            <v>1</v>
          </cell>
        </row>
        <row r="82">
          <cell r="AG82">
            <v>1900</v>
          </cell>
          <cell r="AH82">
            <v>1</v>
          </cell>
        </row>
        <row r="83">
          <cell r="AG83">
            <v>1900</v>
          </cell>
          <cell r="AH83">
            <v>1</v>
          </cell>
        </row>
        <row r="84">
          <cell r="AG84">
            <v>1900</v>
          </cell>
          <cell r="AH84">
            <v>1</v>
          </cell>
        </row>
        <row r="85">
          <cell r="AG85">
            <v>1900</v>
          </cell>
          <cell r="AH85">
            <v>1</v>
          </cell>
        </row>
        <row r="86">
          <cell r="AG86">
            <v>1900</v>
          </cell>
          <cell r="AH86">
            <v>1</v>
          </cell>
        </row>
        <row r="87">
          <cell r="AG87">
            <v>1900</v>
          </cell>
          <cell r="AH87">
            <v>1</v>
          </cell>
        </row>
        <row r="88">
          <cell r="AG88">
            <v>1900</v>
          </cell>
          <cell r="AH88">
            <v>1</v>
          </cell>
        </row>
        <row r="89">
          <cell r="AG89">
            <v>1900</v>
          </cell>
          <cell r="AH89">
            <v>1</v>
          </cell>
        </row>
        <row r="90">
          <cell r="AG90">
            <v>1900</v>
          </cell>
          <cell r="AH90">
            <v>1</v>
          </cell>
        </row>
        <row r="91">
          <cell r="AG91">
            <v>1900</v>
          </cell>
          <cell r="AH91">
            <v>1</v>
          </cell>
        </row>
        <row r="92">
          <cell r="AG92">
            <v>1900</v>
          </cell>
          <cell r="AH92">
            <v>1</v>
          </cell>
        </row>
        <row r="93">
          <cell r="AG93">
            <v>1900</v>
          </cell>
          <cell r="AH93">
            <v>1</v>
          </cell>
        </row>
        <row r="94">
          <cell r="AG94">
            <v>1900</v>
          </cell>
          <cell r="AH94">
            <v>1</v>
          </cell>
        </row>
        <row r="95">
          <cell r="AG95">
            <v>1900</v>
          </cell>
          <cell r="AH95">
            <v>1</v>
          </cell>
        </row>
        <row r="96">
          <cell r="AG96">
            <v>1900</v>
          </cell>
          <cell r="AH96">
            <v>1</v>
          </cell>
        </row>
        <row r="97">
          <cell r="AG97">
            <v>1900</v>
          </cell>
          <cell r="AH97">
            <v>1</v>
          </cell>
        </row>
        <row r="98">
          <cell r="AG98">
            <v>1900</v>
          </cell>
          <cell r="AH98">
            <v>1</v>
          </cell>
        </row>
        <row r="99">
          <cell r="AG99">
            <v>1900</v>
          </cell>
          <cell r="AH99">
            <v>1</v>
          </cell>
        </row>
        <row r="100">
          <cell r="AG100">
            <v>1900</v>
          </cell>
          <cell r="AH100">
            <v>1</v>
          </cell>
        </row>
        <row r="101">
          <cell r="AG101">
            <v>1900</v>
          </cell>
          <cell r="AH101">
            <v>1</v>
          </cell>
        </row>
        <row r="102">
          <cell r="AG102">
            <v>1900</v>
          </cell>
          <cell r="AH102">
            <v>1</v>
          </cell>
        </row>
        <row r="103">
          <cell r="AG103">
            <v>1900</v>
          </cell>
          <cell r="AH103">
            <v>1</v>
          </cell>
        </row>
        <row r="104">
          <cell r="AG104">
            <v>1900</v>
          </cell>
          <cell r="AH104">
            <v>1</v>
          </cell>
        </row>
        <row r="105">
          <cell r="AG105">
            <v>1900</v>
          </cell>
          <cell r="AH105">
            <v>1</v>
          </cell>
        </row>
        <row r="106">
          <cell r="AG106">
            <v>1900</v>
          </cell>
          <cell r="AH106">
            <v>1</v>
          </cell>
        </row>
        <row r="107">
          <cell r="AG107">
            <v>1900</v>
          </cell>
          <cell r="AH107">
            <v>1</v>
          </cell>
        </row>
        <row r="108">
          <cell r="AG108">
            <v>1900</v>
          </cell>
          <cell r="AH108">
            <v>1</v>
          </cell>
        </row>
        <row r="109">
          <cell r="AG109">
            <v>1900</v>
          </cell>
          <cell r="AH109">
            <v>1</v>
          </cell>
        </row>
        <row r="110">
          <cell r="AG110">
            <v>1900</v>
          </cell>
          <cell r="AH110">
            <v>1</v>
          </cell>
        </row>
        <row r="111">
          <cell r="AG111">
            <v>1900</v>
          </cell>
          <cell r="AH111">
            <v>1</v>
          </cell>
        </row>
        <row r="112">
          <cell r="AG112">
            <v>1900</v>
          </cell>
          <cell r="AH112">
            <v>1</v>
          </cell>
        </row>
        <row r="113">
          <cell r="AG113">
            <v>1900</v>
          </cell>
          <cell r="AH113">
            <v>1</v>
          </cell>
        </row>
        <row r="114">
          <cell r="AG114">
            <v>1900</v>
          </cell>
          <cell r="AH114">
            <v>1</v>
          </cell>
        </row>
        <row r="115">
          <cell r="AG115">
            <v>1900</v>
          </cell>
          <cell r="AH115">
            <v>1</v>
          </cell>
        </row>
        <row r="116">
          <cell r="AG116">
            <v>1900</v>
          </cell>
          <cell r="AH116">
            <v>1</v>
          </cell>
        </row>
        <row r="117">
          <cell r="AG117">
            <v>1900</v>
          </cell>
          <cell r="AH117">
            <v>1</v>
          </cell>
        </row>
        <row r="118">
          <cell r="AG118">
            <v>1900</v>
          </cell>
          <cell r="AH118">
            <v>1</v>
          </cell>
        </row>
        <row r="119">
          <cell r="AG119">
            <v>1900</v>
          </cell>
          <cell r="AH119">
            <v>1</v>
          </cell>
        </row>
        <row r="120">
          <cell r="AG120">
            <v>1900</v>
          </cell>
          <cell r="AH120">
            <v>1</v>
          </cell>
        </row>
        <row r="121">
          <cell r="AG121">
            <v>1900</v>
          </cell>
          <cell r="AH121">
            <v>1</v>
          </cell>
        </row>
        <row r="122">
          <cell r="AG122">
            <v>1900</v>
          </cell>
          <cell r="AH122">
            <v>1</v>
          </cell>
        </row>
        <row r="123">
          <cell r="AG123">
            <v>1900</v>
          </cell>
          <cell r="AH123">
            <v>1</v>
          </cell>
        </row>
        <row r="124">
          <cell r="AG124">
            <v>1900</v>
          </cell>
          <cell r="AH124">
            <v>1</v>
          </cell>
        </row>
        <row r="125">
          <cell r="AG125">
            <v>1900</v>
          </cell>
          <cell r="AH125">
            <v>1</v>
          </cell>
        </row>
        <row r="126">
          <cell r="AG126">
            <v>1900</v>
          </cell>
          <cell r="AH126">
            <v>1</v>
          </cell>
        </row>
        <row r="127">
          <cell r="AG127">
            <v>1900</v>
          </cell>
          <cell r="AH127">
            <v>1</v>
          </cell>
        </row>
        <row r="128">
          <cell r="AG128">
            <v>1900</v>
          </cell>
          <cell r="AH128">
            <v>1</v>
          </cell>
        </row>
        <row r="129">
          <cell r="AG129">
            <v>1900</v>
          </cell>
          <cell r="AH129">
            <v>1</v>
          </cell>
        </row>
        <row r="130">
          <cell r="AG130">
            <v>1900</v>
          </cell>
          <cell r="AH130">
            <v>1</v>
          </cell>
        </row>
        <row r="131">
          <cell r="AG131">
            <v>1900</v>
          </cell>
          <cell r="AH131">
            <v>1</v>
          </cell>
        </row>
        <row r="132">
          <cell r="AG132">
            <v>1900</v>
          </cell>
          <cell r="AH132">
            <v>1</v>
          </cell>
        </row>
        <row r="133">
          <cell r="AG133">
            <v>1900</v>
          </cell>
          <cell r="AH133">
            <v>1</v>
          </cell>
        </row>
        <row r="134">
          <cell r="AG134">
            <v>1900</v>
          </cell>
          <cell r="AH134">
            <v>1</v>
          </cell>
        </row>
        <row r="135">
          <cell r="AG135">
            <v>1900</v>
          </cell>
          <cell r="AH135">
            <v>1</v>
          </cell>
        </row>
        <row r="136">
          <cell r="AG136">
            <v>1900</v>
          </cell>
          <cell r="AH136">
            <v>1</v>
          </cell>
        </row>
        <row r="137">
          <cell r="AG137">
            <v>1900</v>
          </cell>
          <cell r="AH137">
            <v>1</v>
          </cell>
        </row>
        <row r="138">
          <cell r="AG138">
            <v>1900</v>
          </cell>
          <cell r="AH138">
            <v>1</v>
          </cell>
        </row>
        <row r="139">
          <cell r="AG139">
            <v>1900</v>
          </cell>
          <cell r="AH139">
            <v>1</v>
          </cell>
        </row>
        <row r="140">
          <cell r="AG140">
            <v>1900</v>
          </cell>
          <cell r="AH140">
            <v>1</v>
          </cell>
        </row>
        <row r="141">
          <cell r="AG141">
            <v>1900</v>
          </cell>
          <cell r="AH141">
            <v>1</v>
          </cell>
        </row>
        <row r="142">
          <cell r="AG142">
            <v>1900</v>
          </cell>
          <cell r="AH142">
            <v>1</v>
          </cell>
        </row>
        <row r="143">
          <cell r="AG143">
            <v>1900</v>
          </cell>
          <cell r="AH143">
            <v>1</v>
          </cell>
        </row>
        <row r="144">
          <cell r="AG144">
            <v>1900</v>
          </cell>
          <cell r="AH144">
            <v>1</v>
          </cell>
        </row>
        <row r="145">
          <cell r="AG145">
            <v>1900</v>
          </cell>
          <cell r="AH145">
            <v>1</v>
          </cell>
        </row>
        <row r="146">
          <cell r="AG146">
            <v>1900</v>
          </cell>
          <cell r="AH146">
            <v>1</v>
          </cell>
        </row>
        <row r="147">
          <cell r="AG147">
            <v>1900</v>
          </cell>
          <cell r="AH147">
            <v>1</v>
          </cell>
        </row>
        <row r="148">
          <cell r="AG148">
            <v>1900</v>
          </cell>
          <cell r="AH148">
            <v>1</v>
          </cell>
        </row>
        <row r="149">
          <cell r="AG149">
            <v>1900</v>
          </cell>
          <cell r="AH149">
            <v>1</v>
          </cell>
        </row>
        <row r="150">
          <cell r="AG150">
            <v>1900</v>
          </cell>
          <cell r="AH150">
            <v>1</v>
          </cell>
        </row>
        <row r="151">
          <cell r="AG151">
            <v>1900</v>
          </cell>
          <cell r="AH151">
            <v>1</v>
          </cell>
        </row>
        <row r="152">
          <cell r="AG152">
            <v>1900</v>
          </cell>
          <cell r="AH152">
            <v>1</v>
          </cell>
        </row>
        <row r="153">
          <cell r="AG153">
            <v>1900</v>
          </cell>
          <cell r="AH153">
            <v>1</v>
          </cell>
        </row>
        <row r="154">
          <cell r="AG154">
            <v>1900</v>
          </cell>
          <cell r="AH154">
            <v>1</v>
          </cell>
        </row>
        <row r="155">
          <cell r="AG155">
            <v>1900</v>
          </cell>
          <cell r="AH155">
            <v>1</v>
          </cell>
        </row>
        <row r="156">
          <cell r="AG156">
            <v>1900</v>
          </cell>
          <cell r="AH156">
            <v>1</v>
          </cell>
        </row>
        <row r="157">
          <cell r="AG157">
            <v>1900</v>
          </cell>
          <cell r="AH157">
            <v>1</v>
          </cell>
        </row>
        <row r="158">
          <cell r="AG158">
            <v>1900</v>
          </cell>
          <cell r="AH158">
            <v>1</v>
          </cell>
        </row>
        <row r="159">
          <cell r="AG159">
            <v>1900</v>
          </cell>
          <cell r="AH159">
            <v>1</v>
          </cell>
        </row>
        <row r="160">
          <cell r="AG160">
            <v>1900</v>
          </cell>
          <cell r="AH160">
            <v>1</v>
          </cell>
        </row>
        <row r="161">
          <cell r="AG161">
            <v>1900</v>
          </cell>
          <cell r="AH161">
            <v>1</v>
          </cell>
        </row>
        <row r="162">
          <cell r="AG162">
            <v>1900</v>
          </cell>
          <cell r="AH162">
            <v>1</v>
          </cell>
        </row>
        <row r="163">
          <cell r="AG163">
            <v>1900</v>
          </cell>
          <cell r="AH163">
            <v>1</v>
          </cell>
        </row>
        <row r="164">
          <cell r="AG164">
            <v>1900</v>
          </cell>
          <cell r="AH164">
            <v>1</v>
          </cell>
        </row>
        <row r="165">
          <cell r="AG165">
            <v>1900</v>
          </cell>
          <cell r="AH165">
            <v>1</v>
          </cell>
        </row>
        <row r="166">
          <cell r="AG166">
            <v>1900</v>
          </cell>
          <cell r="AH166">
            <v>1</v>
          </cell>
        </row>
        <row r="167">
          <cell r="AG167">
            <v>1900</v>
          </cell>
          <cell r="AH167">
            <v>1</v>
          </cell>
        </row>
        <row r="168">
          <cell r="AG168">
            <v>1900</v>
          </cell>
          <cell r="AH168">
            <v>1</v>
          </cell>
        </row>
        <row r="169">
          <cell r="AG169">
            <v>1900</v>
          </cell>
          <cell r="AH169">
            <v>1</v>
          </cell>
        </row>
        <row r="170">
          <cell r="AG170">
            <v>1900</v>
          </cell>
          <cell r="AH170">
            <v>1</v>
          </cell>
        </row>
        <row r="171">
          <cell r="AG171">
            <v>1900</v>
          </cell>
          <cell r="AH171">
            <v>1</v>
          </cell>
        </row>
        <row r="172">
          <cell r="AG172">
            <v>1900</v>
          </cell>
          <cell r="AH172">
            <v>1</v>
          </cell>
        </row>
        <row r="173">
          <cell r="AG173">
            <v>1900</v>
          </cell>
          <cell r="AH173">
            <v>1</v>
          </cell>
        </row>
        <row r="174">
          <cell r="AG174">
            <v>1900</v>
          </cell>
          <cell r="AH174">
            <v>1</v>
          </cell>
        </row>
        <row r="175">
          <cell r="AG175">
            <v>1900</v>
          </cell>
          <cell r="AH175">
            <v>1</v>
          </cell>
        </row>
        <row r="176">
          <cell r="AG176">
            <v>1900</v>
          </cell>
          <cell r="AH176">
            <v>1</v>
          </cell>
        </row>
        <row r="177">
          <cell r="AG177">
            <v>1900</v>
          </cell>
          <cell r="AH177">
            <v>1</v>
          </cell>
        </row>
        <row r="178">
          <cell r="AG178">
            <v>1900</v>
          </cell>
          <cell r="AH178">
            <v>1</v>
          </cell>
        </row>
        <row r="179">
          <cell r="AG179">
            <v>1900</v>
          </cell>
          <cell r="AH179">
            <v>1</v>
          </cell>
        </row>
        <row r="180">
          <cell r="AG180">
            <v>1900</v>
          </cell>
          <cell r="AH180">
            <v>1</v>
          </cell>
        </row>
        <row r="181">
          <cell r="AG181">
            <v>1900</v>
          </cell>
          <cell r="AH181">
            <v>1</v>
          </cell>
        </row>
        <row r="182">
          <cell r="AG182">
            <v>1900</v>
          </cell>
          <cell r="AH182">
            <v>1</v>
          </cell>
        </row>
        <row r="183">
          <cell r="AG183">
            <v>1900</v>
          </cell>
          <cell r="AH183">
            <v>1</v>
          </cell>
        </row>
        <row r="184">
          <cell r="AG184">
            <v>1900</v>
          </cell>
          <cell r="AH184">
            <v>1</v>
          </cell>
        </row>
        <row r="185">
          <cell r="AG185">
            <v>1900</v>
          </cell>
          <cell r="AH185">
            <v>1</v>
          </cell>
        </row>
        <row r="186">
          <cell r="AG186">
            <v>1900</v>
          </cell>
          <cell r="AH186">
            <v>1</v>
          </cell>
        </row>
        <row r="187">
          <cell r="AG187">
            <v>1900</v>
          </cell>
          <cell r="AH187">
            <v>1</v>
          </cell>
        </row>
        <row r="188">
          <cell r="AG188">
            <v>1900</v>
          </cell>
          <cell r="AH188">
            <v>1</v>
          </cell>
        </row>
        <row r="189">
          <cell r="AG189">
            <v>1900</v>
          </cell>
          <cell r="AH189">
            <v>1</v>
          </cell>
        </row>
        <row r="190">
          <cell r="AG190">
            <v>1900</v>
          </cell>
          <cell r="AH190">
            <v>1</v>
          </cell>
        </row>
      </sheetData>
      <sheetData sheetId="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scade 2016 Forecast WA"/>
      <sheetName val="Cascade 2017 Washington"/>
      <sheetName val="Nexant 2016 Forecast WA"/>
      <sheetName val="WA TA 2017 CE Inputs"/>
      <sheetName val="WA Midstream 2017 CE Inputs"/>
      <sheetName val="WA Small Business 2017CE Inputs"/>
      <sheetName val="Nexant Option 2 Tables WA 2017"/>
      <sheetName val="3PP Exhibit B Tables 2017 An Pl"/>
      <sheetName val="PM delivery CE inputs (2)"/>
      <sheetName val="WA kWh Forecast 10-7-2016"/>
      <sheetName val="Nexant Trade ally CE Summary"/>
      <sheetName val="Nexant BP Midstream CE inputs"/>
      <sheetName val="Flex tariff midstream CE inputs"/>
      <sheetName val="Nexant BP Small Biz CE inputs"/>
      <sheetName val="WA SBL rev scenario9-4-15 nmg"/>
      <sheetName val="WA SBL rev scenario9-4-15"/>
      <sheetName val="WA SBL scenarios nmg"/>
      <sheetName val="Nexant 8-31SBL Forecasting - WA"/>
      <sheetName val="WA SBL scenarios"/>
      <sheetName val="Cascade Trade ally CE Summary"/>
      <sheetName val="PM delivery CE inputs"/>
      <sheetName val="In-house costs CE inputs"/>
      <sheetName val="pivot WA C-T"/>
      <sheetName val="WA C-T 2016"/>
      <sheetName val="WA EM"/>
      <sheetName val="Hallie"/>
      <sheetName val="Measure Life Summary"/>
      <sheetName val="FE eval measure life"/>
      <sheetName val="2014 Annual Report Measure Life"/>
      <sheetName val="2013 WSB cons filing meas life"/>
      <sheetName val="TRL - Measures tab"/>
    </sheetNames>
    <sheetDataSet>
      <sheetData sheetId="0"/>
      <sheetData sheetId="1">
        <row r="1">
          <cell r="AU1">
            <v>0.12619791253078946</v>
          </cell>
        </row>
        <row r="2">
          <cell r="AU2">
            <v>0.27286242000236938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Program_Summary"/>
      <sheetName val="2-Measure Summary"/>
      <sheetName val="3-Inputs"/>
      <sheetName val="4-Loads"/>
      <sheetName val="5-Sales_Forecast"/>
      <sheetName val="6-PV_Calcs"/>
      <sheetName val="7-CE Inputs"/>
      <sheetName val="8-Supplemental Data"/>
      <sheetName val="9-Program Costs"/>
      <sheetName val="New Decrement_2018"/>
      <sheetName val="New Decrement_2019"/>
      <sheetName val="New Decrement_2020"/>
    </sheetNames>
    <sheetDataSet>
      <sheetData sheetId="0"/>
      <sheetData sheetId="1"/>
      <sheetData sheetId="2">
        <row r="14">
          <cell r="C14">
            <v>6.5699999999999995E-2</v>
          </cell>
          <cell r="D14">
            <v>6.5699999999999995E-2</v>
          </cell>
          <cell r="E14">
            <v>6.5699999999999995E-2</v>
          </cell>
          <cell r="F14">
            <v>6.5699999999999995E-2</v>
          </cell>
          <cell r="G14" t="e">
            <v>#N/A</v>
          </cell>
        </row>
        <row r="17">
          <cell r="C17">
            <v>0.11433</v>
          </cell>
          <cell r="D17">
            <v>0.11143</v>
          </cell>
          <cell r="E17">
            <v>9.9169999999999994E-2</v>
          </cell>
          <cell r="F17">
            <v>0.11430999999999999</v>
          </cell>
          <cell r="G17" t="e">
            <v>#N/A</v>
          </cell>
        </row>
        <row r="18">
          <cell r="D18">
            <v>1.1000000000000001</v>
          </cell>
        </row>
        <row r="19">
          <cell r="C19">
            <v>2.2200000000000001E-2</v>
          </cell>
          <cell r="D19">
            <v>2.2200000000000001E-2</v>
          </cell>
          <cell r="E19">
            <v>2.2200000000000001E-2</v>
          </cell>
          <cell r="F19">
            <v>2.2200000000000001E-2</v>
          </cell>
          <cell r="G19" t="e">
            <v>#N/A</v>
          </cell>
        </row>
        <row r="20">
          <cell r="C20">
            <v>2.2200000000000001E-2</v>
          </cell>
          <cell r="D20">
            <v>2.2200000000000001E-2</v>
          </cell>
          <cell r="E20">
            <v>2.2200000000000001E-2</v>
          </cell>
          <cell r="F20">
            <v>2.2200000000000001E-2</v>
          </cell>
          <cell r="G20" t="e">
            <v>#N/A</v>
          </cell>
        </row>
        <row r="23">
          <cell r="C23">
            <v>0.13728145999999999</v>
          </cell>
          <cell r="D23">
            <v>0.15465886000000001</v>
          </cell>
          <cell r="E23">
            <v>0.12041515999999999</v>
          </cell>
          <cell r="F23">
            <v>0.15445441999999998</v>
          </cell>
          <cell r="G23" t="e">
            <v>#N/A</v>
          </cell>
        </row>
      </sheetData>
      <sheetData sheetId="3"/>
      <sheetData sheetId="4"/>
      <sheetData sheetId="5"/>
      <sheetData sheetId="6"/>
      <sheetData sheetId="7"/>
      <sheetData sheetId="8"/>
      <sheetData sheetId="9"/>
      <sheetData sheetId="10"/>
      <sheetData sheetId="1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Sales Data for PCorp UT"/>
      <sheetName val="EIA Sales Data for PCorp WA"/>
      <sheetName val="EIA Sales Data for PCorp OR"/>
      <sheetName val="EIA Sales Data for PCorp ID"/>
      <sheetName val="EIA Sales Data for PCorp WY"/>
      <sheetName val="EIA Sales Data for PCorp CA"/>
      <sheetName val="Building Stock Comparison"/>
      <sheetName val="CBECS"/>
    </sheetNames>
    <sheetDataSet>
      <sheetData sheetId="0"/>
      <sheetData sheetId="1"/>
      <sheetData sheetId="2"/>
      <sheetData sheetId="3"/>
      <sheetData sheetId="4"/>
      <sheetData sheetId="5"/>
      <sheetData sheetId="6"/>
      <sheetData sheetId="7">
        <row r="6">
          <cell r="G6">
            <v>8.6661020764769572E-2</v>
          </cell>
        </row>
        <row r="7">
          <cell r="G7">
            <v>0.25295284242573673</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
      <sheetName val="PROJECTIONS"/>
      <sheetName val="Study of Cost"/>
    </sheetNames>
    <sheetDataSet>
      <sheetData sheetId="0">
        <row r="2">
          <cell r="Z2" t="str">
            <v>CA</v>
          </cell>
          <cell r="AI2">
            <v>404.38</v>
          </cell>
          <cell r="AJ2">
            <v>102</v>
          </cell>
          <cell r="DJ2">
            <v>332.62</v>
          </cell>
        </row>
        <row r="3">
          <cell r="Z3" t="str">
            <v>CA</v>
          </cell>
          <cell r="AI3">
            <v>525</v>
          </cell>
          <cell r="AJ3">
            <v>150</v>
          </cell>
          <cell r="DJ3">
            <v>189.13</v>
          </cell>
        </row>
        <row r="4">
          <cell r="Z4" t="str">
            <v>CA</v>
          </cell>
          <cell r="AI4">
            <v>120</v>
          </cell>
          <cell r="AJ4">
            <v>40</v>
          </cell>
          <cell r="DJ4">
            <v>134.36000000000001</v>
          </cell>
        </row>
        <row r="5">
          <cell r="Z5" t="str">
            <v>CA</v>
          </cell>
          <cell r="AI5">
            <v>884.59</v>
          </cell>
          <cell r="AJ5">
            <v>354</v>
          </cell>
          <cell r="DJ5">
            <v>1189.04</v>
          </cell>
        </row>
        <row r="6">
          <cell r="Z6" t="str">
            <v>CA</v>
          </cell>
          <cell r="AI6">
            <v>120</v>
          </cell>
          <cell r="AJ6">
            <v>30</v>
          </cell>
          <cell r="DJ6">
            <v>75.92</v>
          </cell>
        </row>
        <row r="7">
          <cell r="Z7" t="str">
            <v>CA</v>
          </cell>
          <cell r="AI7">
            <v>1247.4000000000001</v>
          </cell>
          <cell r="AJ7">
            <v>210</v>
          </cell>
          <cell r="DJ7">
            <v>275</v>
          </cell>
        </row>
        <row r="8">
          <cell r="Z8" t="str">
            <v>CA</v>
          </cell>
          <cell r="AI8">
            <v>23.75</v>
          </cell>
          <cell r="AJ8">
            <v>13.75</v>
          </cell>
          <cell r="DJ8">
            <v>17.75</v>
          </cell>
        </row>
        <row r="9">
          <cell r="Z9" t="str">
            <v>CA</v>
          </cell>
          <cell r="AI9">
            <v>79.56</v>
          </cell>
          <cell r="AJ9">
            <v>40</v>
          </cell>
          <cell r="DJ9">
            <v>130.44</v>
          </cell>
        </row>
        <row r="10">
          <cell r="Z10" t="str">
            <v>CA</v>
          </cell>
          <cell r="AI10">
            <v>144.97</v>
          </cell>
          <cell r="AJ10">
            <v>93</v>
          </cell>
          <cell r="DJ10">
            <v>367.73</v>
          </cell>
        </row>
        <row r="11">
          <cell r="Z11" t="str">
            <v>CA</v>
          </cell>
          <cell r="AI11">
            <v>77.5</v>
          </cell>
          <cell r="AJ11">
            <v>12</v>
          </cell>
          <cell r="DJ11">
            <v>15.71</v>
          </cell>
        </row>
        <row r="12">
          <cell r="Z12" t="str">
            <v>CA</v>
          </cell>
          <cell r="AI12">
            <v>12.55</v>
          </cell>
          <cell r="AJ12">
            <v>0.75</v>
          </cell>
          <cell r="DJ12">
            <v>1.9</v>
          </cell>
        </row>
        <row r="13">
          <cell r="Z13" t="str">
            <v>CA</v>
          </cell>
          <cell r="AI13">
            <v>239.25</v>
          </cell>
          <cell r="AJ13">
            <v>15</v>
          </cell>
          <cell r="DJ13">
            <v>19.489999999999998</v>
          </cell>
        </row>
        <row r="14">
          <cell r="Z14" t="str">
            <v>CA</v>
          </cell>
          <cell r="AI14">
            <v>580.82000000000005</v>
          </cell>
          <cell r="AJ14">
            <v>90</v>
          </cell>
          <cell r="DJ14">
            <v>117.86</v>
          </cell>
        </row>
        <row r="15">
          <cell r="Z15" t="str">
            <v>CA</v>
          </cell>
          <cell r="AI15">
            <v>7.22</v>
          </cell>
          <cell r="AJ15">
            <v>1.75</v>
          </cell>
          <cell r="DJ15">
            <v>15.94</v>
          </cell>
        </row>
        <row r="16">
          <cell r="Z16" t="str">
            <v>CA</v>
          </cell>
          <cell r="AI16">
            <v>67.08</v>
          </cell>
          <cell r="AJ16">
            <v>26</v>
          </cell>
          <cell r="DJ16">
            <v>87.33</v>
          </cell>
        </row>
        <row r="17">
          <cell r="Z17" t="str">
            <v>CA</v>
          </cell>
          <cell r="AI17">
            <v>17.09</v>
          </cell>
          <cell r="AJ17">
            <v>6</v>
          </cell>
          <cell r="DJ17">
            <v>20.149999999999999</v>
          </cell>
        </row>
        <row r="18">
          <cell r="Z18" t="str">
            <v>CA</v>
          </cell>
          <cell r="AI18">
            <v>370.35</v>
          </cell>
          <cell r="AJ18">
            <v>80</v>
          </cell>
          <cell r="DJ18">
            <v>78.38</v>
          </cell>
        </row>
        <row r="19">
          <cell r="Z19" t="str">
            <v>CA</v>
          </cell>
          <cell r="AI19">
            <v>139.75</v>
          </cell>
          <cell r="AJ19">
            <v>15</v>
          </cell>
          <cell r="DJ19">
            <v>19.489999999999998</v>
          </cell>
        </row>
        <row r="20">
          <cell r="Z20" t="str">
            <v>CA</v>
          </cell>
          <cell r="AI20">
            <v>27</v>
          </cell>
          <cell r="AJ20">
            <v>15</v>
          </cell>
          <cell r="DJ20">
            <v>136.65</v>
          </cell>
        </row>
        <row r="21">
          <cell r="Z21" t="str">
            <v>CA</v>
          </cell>
          <cell r="AI21">
            <v>83.3</v>
          </cell>
          <cell r="AJ21">
            <v>6</v>
          </cell>
          <cell r="DJ21">
            <v>7.1</v>
          </cell>
        </row>
        <row r="22">
          <cell r="Z22" t="str">
            <v>CA</v>
          </cell>
          <cell r="AI22">
            <v>19.600000000000001</v>
          </cell>
          <cell r="AJ22">
            <v>20</v>
          </cell>
          <cell r="DJ22">
            <v>67.17</v>
          </cell>
        </row>
        <row r="23">
          <cell r="Z23" t="str">
            <v>CA</v>
          </cell>
          <cell r="AI23">
            <v>189.94</v>
          </cell>
          <cell r="AJ23">
            <v>54</v>
          </cell>
          <cell r="DJ23">
            <v>181.37</v>
          </cell>
        </row>
        <row r="24">
          <cell r="Z24" t="str">
            <v>CA</v>
          </cell>
          <cell r="AI24">
            <v>5216.29</v>
          </cell>
          <cell r="AJ24">
            <v>1976.88</v>
          </cell>
          <cell r="DJ24">
            <v>2131</v>
          </cell>
        </row>
        <row r="25">
          <cell r="Z25" t="str">
            <v>CA</v>
          </cell>
          <cell r="AI25">
            <v>134.74</v>
          </cell>
          <cell r="AJ25">
            <v>14</v>
          </cell>
          <cell r="DJ25">
            <v>45.65</v>
          </cell>
        </row>
        <row r="26">
          <cell r="Z26" t="str">
            <v>CA</v>
          </cell>
          <cell r="AI26">
            <v>471.32</v>
          </cell>
          <cell r="AJ26">
            <v>176</v>
          </cell>
          <cell r="DJ26">
            <v>250.17</v>
          </cell>
        </row>
        <row r="27">
          <cell r="Z27" t="str">
            <v>CA</v>
          </cell>
          <cell r="AI27">
            <v>1287.32</v>
          </cell>
          <cell r="AJ27">
            <v>192</v>
          </cell>
          <cell r="DJ27">
            <v>250.17</v>
          </cell>
        </row>
        <row r="28">
          <cell r="Z28" t="str">
            <v>CA</v>
          </cell>
          <cell r="AI28">
            <v>15.91</v>
          </cell>
          <cell r="AJ28">
            <v>12</v>
          </cell>
          <cell r="DJ28">
            <v>44.32</v>
          </cell>
        </row>
        <row r="29">
          <cell r="Z29" t="str">
            <v>CA</v>
          </cell>
          <cell r="AI29">
            <v>990.95</v>
          </cell>
          <cell r="AJ29">
            <v>64</v>
          </cell>
          <cell r="DJ29">
            <v>151.24</v>
          </cell>
        </row>
        <row r="30">
          <cell r="Z30" t="str">
            <v>CA</v>
          </cell>
          <cell r="AI30">
            <v>254.96</v>
          </cell>
          <cell r="AJ30">
            <v>240</v>
          </cell>
          <cell r="DJ30">
            <v>259.06</v>
          </cell>
        </row>
        <row r="31">
          <cell r="Z31" t="str">
            <v>CA</v>
          </cell>
          <cell r="AI31">
            <v>219.93</v>
          </cell>
          <cell r="AJ31">
            <v>30</v>
          </cell>
          <cell r="DJ31">
            <v>42.94</v>
          </cell>
        </row>
        <row r="32">
          <cell r="Z32" t="str">
            <v>CA</v>
          </cell>
          <cell r="AI32">
            <v>59.22</v>
          </cell>
          <cell r="AJ32">
            <v>40</v>
          </cell>
          <cell r="DJ32">
            <v>38.03</v>
          </cell>
        </row>
        <row r="33">
          <cell r="Z33" t="str">
            <v>CA</v>
          </cell>
          <cell r="AI33">
            <v>460.88</v>
          </cell>
          <cell r="AJ33">
            <v>56</v>
          </cell>
          <cell r="DJ33">
            <v>182.62</v>
          </cell>
        </row>
        <row r="34">
          <cell r="Z34" t="str">
            <v>CA</v>
          </cell>
          <cell r="AI34">
            <v>242.41</v>
          </cell>
          <cell r="AJ34">
            <v>64.5</v>
          </cell>
          <cell r="DJ34">
            <v>95.02</v>
          </cell>
        </row>
        <row r="35">
          <cell r="Z35" t="str">
            <v>CA</v>
          </cell>
          <cell r="AI35">
            <v>272.92</v>
          </cell>
          <cell r="AJ35">
            <v>45</v>
          </cell>
          <cell r="DJ35">
            <v>146.75</v>
          </cell>
        </row>
        <row r="36">
          <cell r="Z36" t="str">
            <v>CA</v>
          </cell>
          <cell r="AI36">
            <v>97.46</v>
          </cell>
          <cell r="AJ36">
            <v>21</v>
          </cell>
          <cell r="DJ36">
            <v>26.69</v>
          </cell>
        </row>
        <row r="37">
          <cell r="Z37" t="str">
            <v>CA</v>
          </cell>
          <cell r="AI37">
            <v>3600.27</v>
          </cell>
          <cell r="AJ37">
            <v>1603.08</v>
          </cell>
          <cell r="DJ37">
            <v>1727.72</v>
          </cell>
        </row>
        <row r="38">
          <cell r="Z38" t="str">
            <v>CA</v>
          </cell>
          <cell r="AI38">
            <v>172.12</v>
          </cell>
          <cell r="AJ38">
            <v>63</v>
          </cell>
          <cell r="DJ38">
            <v>211.61</v>
          </cell>
        </row>
        <row r="39">
          <cell r="Z39" t="str">
            <v>CA</v>
          </cell>
          <cell r="AI39">
            <v>902.03</v>
          </cell>
          <cell r="AJ39">
            <v>205.8</v>
          </cell>
          <cell r="DJ39">
            <v>198.12</v>
          </cell>
        </row>
        <row r="40">
          <cell r="Z40" t="str">
            <v>CA</v>
          </cell>
          <cell r="AI40">
            <v>205.03</v>
          </cell>
          <cell r="AJ40">
            <v>22</v>
          </cell>
          <cell r="DJ40">
            <v>73.89</v>
          </cell>
        </row>
        <row r="41">
          <cell r="Z41" t="str">
            <v>CA</v>
          </cell>
          <cell r="AI41">
            <v>28.31</v>
          </cell>
          <cell r="AJ41">
            <v>13</v>
          </cell>
          <cell r="DJ41">
            <v>43.66</v>
          </cell>
        </row>
        <row r="42">
          <cell r="Z42" t="str">
            <v>CA</v>
          </cell>
          <cell r="AI42">
            <v>146.63999999999999</v>
          </cell>
          <cell r="AJ42">
            <v>24</v>
          </cell>
          <cell r="DJ42">
            <v>31.43</v>
          </cell>
        </row>
        <row r="43">
          <cell r="Z43" t="str">
            <v>CA</v>
          </cell>
          <cell r="AI43">
            <v>33885.769999999997</v>
          </cell>
          <cell r="AJ43">
            <v>5586.48</v>
          </cell>
          <cell r="DJ43">
            <v>6315</v>
          </cell>
        </row>
        <row r="44">
          <cell r="Z44" t="str">
            <v>CA</v>
          </cell>
          <cell r="AI44">
            <v>40824</v>
          </cell>
          <cell r="AJ44">
            <v>6111.68</v>
          </cell>
          <cell r="DJ44">
            <v>6104</v>
          </cell>
        </row>
        <row r="45">
          <cell r="Z45" t="str">
            <v>CA</v>
          </cell>
          <cell r="AI45">
            <v>83766.73</v>
          </cell>
          <cell r="AJ45">
            <v>4071.12</v>
          </cell>
          <cell r="DJ45">
            <v>4602</v>
          </cell>
        </row>
        <row r="46">
          <cell r="Z46" t="str">
            <v>CA</v>
          </cell>
          <cell r="AI46">
            <v>86110.98</v>
          </cell>
          <cell r="AJ46">
            <v>3443.04</v>
          </cell>
          <cell r="DJ46">
            <v>3892</v>
          </cell>
        </row>
        <row r="47">
          <cell r="Z47" t="str">
            <v>CA</v>
          </cell>
          <cell r="AI47">
            <v>3857</v>
          </cell>
          <cell r="AJ47">
            <v>1686.48</v>
          </cell>
          <cell r="DJ47">
            <v>1906</v>
          </cell>
        </row>
        <row r="48">
          <cell r="Z48" t="str">
            <v>CA</v>
          </cell>
          <cell r="AI48">
            <v>7510.24</v>
          </cell>
          <cell r="AJ48">
            <v>2624</v>
          </cell>
          <cell r="DJ48">
            <v>4886</v>
          </cell>
        </row>
        <row r="49">
          <cell r="Z49" t="str">
            <v>CA</v>
          </cell>
          <cell r="AI49">
            <v>3110.5</v>
          </cell>
          <cell r="AJ49">
            <v>836.04</v>
          </cell>
          <cell r="DJ49">
            <v>945</v>
          </cell>
        </row>
        <row r="50">
          <cell r="Z50" t="str">
            <v>CA</v>
          </cell>
          <cell r="AI50">
            <v>4020.3</v>
          </cell>
          <cell r="AJ50">
            <v>2292.2399999999998</v>
          </cell>
          <cell r="DJ50">
            <v>2591</v>
          </cell>
        </row>
        <row r="51">
          <cell r="Z51" t="str">
            <v>CA</v>
          </cell>
          <cell r="AI51">
            <v>11866.34</v>
          </cell>
          <cell r="AJ51">
            <v>1867.8</v>
          </cell>
          <cell r="DJ51">
            <v>1688.9893</v>
          </cell>
        </row>
        <row r="52">
          <cell r="Z52" t="str">
            <v>CA</v>
          </cell>
          <cell r="AI52">
            <v>1368.25</v>
          </cell>
          <cell r="AJ52">
            <v>309</v>
          </cell>
          <cell r="DJ52">
            <v>404.66</v>
          </cell>
        </row>
        <row r="53">
          <cell r="Z53" t="str">
            <v>CA</v>
          </cell>
          <cell r="AI53">
            <v>525</v>
          </cell>
          <cell r="AJ53">
            <v>75</v>
          </cell>
          <cell r="DJ53">
            <v>97.46</v>
          </cell>
        </row>
        <row r="54">
          <cell r="Z54" t="str">
            <v>CA</v>
          </cell>
          <cell r="AI54">
            <v>99.4</v>
          </cell>
          <cell r="AJ54">
            <v>22</v>
          </cell>
          <cell r="DJ54">
            <v>73.89</v>
          </cell>
        </row>
        <row r="55">
          <cell r="Z55" t="str">
            <v>CA</v>
          </cell>
          <cell r="AI55">
            <v>370.36</v>
          </cell>
          <cell r="AJ55">
            <v>206</v>
          </cell>
          <cell r="DJ55">
            <v>691.92</v>
          </cell>
        </row>
        <row r="56">
          <cell r="Z56" t="str">
            <v>CA</v>
          </cell>
          <cell r="AI56">
            <v>444.05</v>
          </cell>
          <cell r="AJ56">
            <v>247</v>
          </cell>
          <cell r="DJ56">
            <v>829.64</v>
          </cell>
        </row>
        <row r="57">
          <cell r="Z57" t="str">
            <v>CA</v>
          </cell>
          <cell r="AI57">
            <v>83.7</v>
          </cell>
          <cell r="AJ57">
            <v>13.5</v>
          </cell>
          <cell r="DJ57">
            <v>24.96</v>
          </cell>
        </row>
        <row r="58">
          <cell r="Z58" t="str">
            <v>CA</v>
          </cell>
          <cell r="AI58">
            <v>67.8</v>
          </cell>
          <cell r="AJ58">
            <v>60</v>
          </cell>
          <cell r="DJ58">
            <v>213.7251</v>
          </cell>
        </row>
        <row r="59">
          <cell r="Z59" t="str">
            <v>CA</v>
          </cell>
          <cell r="AI59">
            <v>114.24</v>
          </cell>
          <cell r="AJ59">
            <v>66</v>
          </cell>
          <cell r="DJ59">
            <v>235.0976</v>
          </cell>
        </row>
        <row r="60">
          <cell r="Z60" t="str">
            <v>CA</v>
          </cell>
          <cell r="AI60">
            <v>29062</v>
          </cell>
          <cell r="AJ60">
            <v>2900.1</v>
          </cell>
          <cell r="DJ60">
            <v>2622.4638</v>
          </cell>
        </row>
        <row r="61">
          <cell r="Z61" t="str">
            <v>CA</v>
          </cell>
          <cell r="AI61">
            <v>24293.38</v>
          </cell>
          <cell r="AJ61">
            <v>1364.52</v>
          </cell>
          <cell r="DJ61">
            <v>1542.3624</v>
          </cell>
        </row>
        <row r="62">
          <cell r="Z62" t="str">
            <v>CA</v>
          </cell>
          <cell r="AI62">
            <v>67943.61</v>
          </cell>
          <cell r="AJ62">
            <v>12061.14</v>
          </cell>
          <cell r="DJ62">
            <v>14090.5087</v>
          </cell>
        </row>
        <row r="63">
          <cell r="Z63" t="str">
            <v>CA</v>
          </cell>
          <cell r="AI63">
            <v>32624.87</v>
          </cell>
          <cell r="AJ63">
            <v>2992.59</v>
          </cell>
          <cell r="DJ63">
            <v>3227.1401999999998</v>
          </cell>
        </row>
        <row r="64">
          <cell r="Z64" t="str">
            <v>CA</v>
          </cell>
          <cell r="AI64">
            <v>94771.38</v>
          </cell>
          <cell r="AJ64">
            <v>4660.58</v>
          </cell>
          <cell r="DJ64">
            <v>5046.7439999999997</v>
          </cell>
        </row>
        <row r="65">
          <cell r="Z65" t="str">
            <v>CA</v>
          </cell>
          <cell r="AI65">
            <v>83525.53</v>
          </cell>
          <cell r="AJ65">
            <v>8657.1299999999992</v>
          </cell>
          <cell r="DJ65">
            <v>9387.8888000000006</v>
          </cell>
        </row>
        <row r="66">
          <cell r="Z66" t="str">
            <v>CA</v>
          </cell>
          <cell r="AI66">
            <v>3937.97</v>
          </cell>
          <cell r="AJ66">
            <v>635</v>
          </cell>
          <cell r="DJ66">
            <v>874.68809999999996</v>
          </cell>
        </row>
        <row r="67">
          <cell r="Z67" t="str">
            <v>CA</v>
          </cell>
          <cell r="AI67">
            <v>9289.41</v>
          </cell>
          <cell r="AJ67">
            <v>1364.85</v>
          </cell>
          <cell r="DJ67">
            <v>1346.652</v>
          </cell>
        </row>
        <row r="68">
          <cell r="Z68" t="str">
            <v>ID</v>
          </cell>
          <cell r="AI68">
            <v>3420</v>
          </cell>
          <cell r="AJ68">
            <v>769.44</v>
          </cell>
          <cell r="DJ68">
            <v>266</v>
          </cell>
        </row>
        <row r="69">
          <cell r="Z69" t="str">
            <v>ID</v>
          </cell>
          <cell r="AI69">
            <v>23505</v>
          </cell>
          <cell r="AJ69">
            <v>1782.96</v>
          </cell>
          <cell r="DJ69">
            <v>1567</v>
          </cell>
        </row>
        <row r="70">
          <cell r="Z70" t="str">
            <v>ID</v>
          </cell>
          <cell r="AI70">
            <v>28440</v>
          </cell>
          <cell r="AJ70">
            <v>2168.96</v>
          </cell>
          <cell r="DJ70">
            <v>1896</v>
          </cell>
        </row>
        <row r="71">
          <cell r="Z71" t="str">
            <v>ID</v>
          </cell>
          <cell r="AI71">
            <v>53010</v>
          </cell>
          <cell r="AJ71">
            <v>5340.16</v>
          </cell>
          <cell r="DJ71">
            <v>3534</v>
          </cell>
        </row>
        <row r="72">
          <cell r="Z72" t="str">
            <v>ID</v>
          </cell>
          <cell r="AI72">
            <v>45255</v>
          </cell>
          <cell r="AJ72">
            <v>4195.6000000000004</v>
          </cell>
          <cell r="DJ72">
            <v>3017</v>
          </cell>
        </row>
        <row r="73">
          <cell r="Z73" t="str">
            <v>ID</v>
          </cell>
          <cell r="AI73">
            <v>38145</v>
          </cell>
          <cell r="AJ73">
            <v>3678.8</v>
          </cell>
          <cell r="DJ73">
            <v>2543</v>
          </cell>
        </row>
        <row r="74">
          <cell r="Z74" t="str">
            <v>ID</v>
          </cell>
          <cell r="AI74">
            <v>44400.09</v>
          </cell>
          <cell r="AJ74">
            <v>5690.88</v>
          </cell>
          <cell r="DJ74">
            <v>3913</v>
          </cell>
        </row>
        <row r="75">
          <cell r="Z75" t="str">
            <v>ID</v>
          </cell>
          <cell r="AI75">
            <v>59324.49</v>
          </cell>
          <cell r="AJ75">
            <v>20553.36</v>
          </cell>
          <cell r="DJ75">
            <v>12780</v>
          </cell>
        </row>
        <row r="76">
          <cell r="Z76" t="str">
            <v>ID</v>
          </cell>
          <cell r="AI76">
            <v>51990</v>
          </cell>
          <cell r="AJ76">
            <v>5063.72</v>
          </cell>
          <cell r="DJ76">
            <v>3466</v>
          </cell>
        </row>
        <row r="77">
          <cell r="Z77" t="str">
            <v>ID</v>
          </cell>
          <cell r="AI77">
            <v>113310</v>
          </cell>
          <cell r="AJ77">
            <v>11139.96</v>
          </cell>
          <cell r="DJ77">
            <v>7554</v>
          </cell>
        </row>
        <row r="78">
          <cell r="Z78" t="str">
            <v>ID</v>
          </cell>
          <cell r="AI78">
            <v>45825</v>
          </cell>
          <cell r="AJ78">
            <v>4577.6000000000004</v>
          </cell>
          <cell r="DJ78">
            <v>3055</v>
          </cell>
        </row>
        <row r="79">
          <cell r="Z79" t="str">
            <v>ID</v>
          </cell>
          <cell r="AI79">
            <v>50835</v>
          </cell>
          <cell r="AJ79">
            <v>5007.6000000000004</v>
          </cell>
          <cell r="DJ79">
            <v>3389</v>
          </cell>
        </row>
        <row r="80">
          <cell r="Z80" t="str">
            <v>ID</v>
          </cell>
          <cell r="AI80">
            <v>49250.52</v>
          </cell>
          <cell r="AJ80">
            <v>8963.0400000000009</v>
          </cell>
          <cell r="DJ80">
            <v>5642</v>
          </cell>
        </row>
        <row r="81">
          <cell r="Z81" t="str">
            <v>ID</v>
          </cell>
          <cell r="AI81">
            <v>6043</v>
          </cell>
          <cell r="AJ81">
            <v>702.96</v>
          </cell>
          <cell r="DJ81">
            <v>534</v>
          </cell>
        </row>
        <row r="82">
          <cell r="Z82" t="str">
            <v>ID</v>
          </cell>
          <cell r="AI82">
            <v>31725</v>
          </cell>
          <cell r="AJ82">
            <v>2503.92</v>
          </cell>
          <cell r="DJ82">
            <v>2115</v>
          </cell>
        </row>
        <row r="83">
          <cell r="Z83" t="str">
            <v>ID</v>
          </cell>
          <cell r="AI83">
            <v>16937</v>
          </cell>
          <cell r="AJ83">
            <v>5611.8</v>
          </cell>
          <cell r="DJ83">
            <v>4260.29</v>
          </cell>
        </row>
        <row r="84">
          <cell r="Z84" t="str">
            <v>ID</v>
          </cell>
          <cell r="AI84">
            <v>68970</v>
          </cell>
          <cell r="AJ84">
            <v>6736.12</v>
          </cell>
          <cell r="DJ84">
            <v>4598</v>
          </cell>
        </row>
        <row r="85">
          <cell r="Z85" t="str">
            <v>ID</v>
          </cell>
          <cell r="AI85">
            <v>5969.76</v>
          </cell>
          <cell r="AJ85">
            <v>1660</v>
          </cell>
          <cell r="DJ85">
            <v>1438</v>
          </cell>
        </row>
        <row r="86">
          <cell r="Z86" t="str">
            <v>ID</v>
          </cell>
          <cell r="AI86">
            <v>66510</v>
          </cell>
          <cell r="AJ86">
            <v>6369.36</v>
          </cell>
          <cell r="DJ86">
            <v>4434</v>
          </cell>
        </row>
        <row r="87">
          <cell r="Z87" t="str">
            <v>ID</v>
          </cell>
          <cell r="AI87">
            <v>48255</v>
          </cell>
          <cell r="AJ87">
            <v>4704.72</v>
          </cell>
          <cell r="DJ87">
            <v>3217</v>
          </cell>
        </row>
        <row r="88">
          <cell r="Z88" t="str">
            <v>ID</v>
          </cell>
          <cell r="AI88">
            <v>16937</v>
          </cell>
          <cell r="AJ88">
            <v>3750.6</v>
          </cell>
          <cell r="DJ88">
            <v>2847.33</v>
          </cell>
        </row>
        <row r="89">
          <cell r="Z89" t="str">
            <v>ID</v>
          </cell>
          <cell r="AI89">
            <v>14137</v>
          </cell>
          <cell r="AJ89">
            <v>3554.64</v>
          </cell>
          <cell r="DJ89">
            <v>2698.56</v>
          </cell>
        </row>
        <row r="90">
          <cell r="Z90" t="str">
            <v>ID</v>
          </cell>
          <cell r="AI90">
            <v>15896</v>
          </cell>
          <cell r="AJ90">
            <v>5061</v>
          </cell>
          <cell r="DJ90">
            <v>3842.14</v>
          </cell>
        </row>
        <row r="91">
          <cell r="Z91" t="str">
            <v>ID</v>
          </cell>
          <cell r="AI91">
            <v>16937</v>
          </cell>
          <cell r="AJ91">
            <v>6311.04</v>
          </cell>
          <cell r="DJ91">
            <v>4791.13</v>
          </cell>
        </row>
        <row r="92">
          <cell r="Z92" t="str">
            <v>ID</v>
          </cell>
          <cell r="AI92">
            <v>14567</v>
          </cell>
          <cell r="AJ92">
            <v>5269.68</v>
          </cell>
          <cell r="DJ92">
            <v>4000.57</v>
          </cell>
        </row>
        <row r="93">
          <cell r="Z93" t="str">
            <v>ID</v>
          </cell>
          <cell r="AI93">
            <v>50835</v>
          </cell>
          <cell r="AJ93">
            <v>4928</v>
          </cell>
          <cell r="DJ93">
            <v>3389</v>
          </cell>
        </row>
        <row r="94">
          <cell r="Z94" t="str">
            <v>ID</v>
          </cell>
          <cell r="AI94">
            <v>7621.7</v>
          </cell>
          <cell r="AJ94">
            <v>563.70000000000005</v>
          </cell>
          <cell r="DJ94">
            <v>7058</v>
          </cell>
        </row>
        <row r="95">
          <cell r="Z95" t="str">
            <v>ID</v>
          </cell>
          <cell r="AI95">
            <v>3360</v>
          </cell>
          <cell r="AJ95">
            <v>1183.5</v>
          </cell>
          <cell r="DJ95">
            <v>480</v>
          </cell>
        </row>
        <row r="96">
          <cell r="Z96" t="str">
            <v>ID</v>
          </cell>
          <cell r="AI96">
            <v>20195.310000000001</v>
          </cell>
          <cell r="AJ96">
            <v>9189.2999999999993</v>
          </cell>
          <cell r="DJ96">
            <v>4516</v>
          </cell>
        </row>
        <row r="97">
          <cell r="Z97" t="str">
            <v>ID</v>
          </cell>
          <cell r="AI97">
            <v>14154</v>
          </cell>
          <cell r="AJ97">
            <v>5710.8</v>
          </cell>
          <cell r="DJ97">
            <v>2022</v>
          </cell>
        </row>
        <row r="98">
          <cell r="Z98" t="str">
            <v>ID</v>
          </cell>
          <cell r="AI98">
            <v>18151</v>
          </cell>
          <cell r="AJ98">
            <v>7324.05</v>
          </cell>
          <cell r="DJ98">
            <v>2593</v>
          </cell>
        </row>
        <row r="99">
          <cell r="Z99" t="str">
            <v>ID</v>
          </cell>
          <cell r="AI99">
            <v>5306</v>
          </cell>
          <cell r="AJ99">
            <v>1307.7</v>
          </cell>
          <cell r="DJ99">
            <v>757.67579999999998</v>
          </cell>
        </row>
        <row r="100">
          <cell r="Z100" t="str">
            <v>ID</v>
          </cell>
          <cell r="AI100">
            <v>8413.7999999999993</v>
          </cell>
          <cell r="AJ100">
            <v>5889.66</v>
          </cell>
          <cell r="DJ100">
            <v>1980.73</v>
          </cell>
        </row>
        <row r="101">
          <cell r="Z101" t="str">
            <v>ID</v>
          </cell>
          <cell r="AI101">
            <v>6832</v>
          </cell>
          <cell r="AJ101">
            <v>2272.52</v>
          </cell>
          <cell r="DJ101">
            <v>975.68920000000003</v>
          </cell>
        </row>
        <row r="102">
          <cell r="Z102" t="str">
            <v>ID</v>
          </cell>
          <cell r="AI102">
            <v>3481</v>
          </cell>
          <cell r="AJ102">
            <v>1143</v>
          </cell>
          <cell r="DJ102">
            <v>707.89800000000002</v>
          </cell>
        </row>
        <row r="103">
          <cell r="Z103" t="str">
            <v>ID</v>
          </cell>
          <cell r="AI103">
            <v>9065</v>
          </cell>
          <cell r="AJ103">
            <v>5106.1499999999996</v>
          </cell>
          <cell r="DJ103">
            <v>1294.6731</v>
          </cell>
        </row>
        <row r="104">
          <cell r="Z104" t="str">
            <v>ID</v>
          </cell>
          <cell r="AI104">
            <v>14085</v>
          </cell>
          <cell r="AJ104">
            <v>4795.2</v>
          </cell>
          <cell r="DJ104">
            <v>2283.6768000000002</v>
          </cell>
        </row>
        <row r="105">
          <cell r="Z105" t="str">
            <v>ID</v>
          </cell>
          <cell r="AI105">
            <v>40845</v>
          </cell>
          <cell r="AJ105">
            <v>14413.35</v>
          </cell>
          <cell r="DJ105">
            <v>5835.0459000000001</v>
          </cell>
        </row>
        <row r="106">
          <cell r="Z106" t="str">
            <v>ID</v>
          </cell>
          <cell r="AI106">
            <v>9646</v>
          </cell>
          <cell r="AJ106">
            <v>4719.45</v>
          </cell>
          <cell r="DJ106">
            <v>1377.5972999999999</v>
          </cell>
        </row>
        <row r="107">
          <cell r="Z107" t="str">
            <v>ID</v>
          </cell>
          <cell r="AI107">
            <v>7175</v>
          </cell>
          <cell r="AJ107">
            <v>2431.92</v>
          </cell>
          <cell r="DJ107">
            <v>1024.7941000000001</v>
          </cell>
        </row>
        <row r="108">
          <cell r="Z108" t="str">
            <v>ID</v>
          </cell>
          <cell r="AI108">
            <v>10892</v>
          </cell>
          <cell r="AJ108">
            <v>3328.05</v>
          </cell>
          <cell r="DJ108">
            <v>1555.9743000000001</v>
          </cell>
        </row>
        <row r="109">
          <cell r="Z109" t="str">
            <v>ID</v>
          </cell>
          <cell r="AI109">
            <v>6853.78</v>
          </cell>
          <cell r="AJ109">
            <v>2249.1</v>
          </cell>
          <cell r="DJ109">
            <v>1015.9974</v>
          </cell>
        </row>
        <row r="110">
          <cell r="Z110" t="str">
            <v>ID</v>
          </cell>
          <cell r="AI110">
            <v>5278</v>
          </cell>
          <cell r="AJ110">
            <v>1290.96</v>
          </cell>
          <cell r="DJ110">
            <v>754.45849999999996</v>
          </cell>
        </row>
        <row r="111">
          <cell r="Z111" t="str">
            <v>ID</v>
          </cell>
          <cell r="AI111">
            <v>7442</v>
          </cell>
          <cell r="AJ111">
            <v>3621.45</v>
          </cell>
          <cell r="DJ111">
            <v>1648.3533</v>
          </cell>
        </row>
        <row r="112">
          <cell r="Z112" t="str">
            <v>ID</v>
          </cell>
          <cell r="AI112">
            <v>7605</v>
          </cell>
          <cell r="AJ112">
            <v>3802.5</v>
          </cell>
          <cell r="DJ112">
            <v>2280.8625000000002</v>
          </cell>
        </row>
        <row r="113">
          <cell r="Z113" t="str">
            <v>ID</v>
          </cell>
          <cell r="AI113">
            <v>5985</v>
          </cell>
          <cell r="AJ113">
            <v>2926.8</v>
          </cell>
          <cell r="DJ113">
            <v>855</v>
          </cell>
        </row>
        <row r="114">
          <cell r="Z114" t="str">
            <v>ID</v>
          </cell>
          <cell r="AI114">
            <v>5698</v>
          </cell>
          <cell r="AJ114">
            <v>3988.6</v>
          </cell>
          <cell r="DJ114">
            <v>813.92370000000005</v>
          </cell>
        </row>
        <row r="115">
          <cell r="Z115" t="str">
            <v>ID</v>
          </cell>
          <cell r="AI115">
            <v>10831</v>
          </cell>
          <cell r="AJ115">
            <v>6261.75</v>
          </cell>
          <cell r="DJ115">
            <v>3660.2968999999998</v>
          </cell>
        </row>
        <row r="116">
          <cell r="Z116" t="str">
            <v>ID</v>
          </cell>
          <cell r="AI116">
            <v>8400</v>
          </cell>
          <cell r="AJ116">
            <v>2565.9</v>
          </cell>
          <cell r="DJ116">
            <v>1200</v>
          </cell>
        </row>
        <row r="117">
          <cell r="Z117" t="str">
            <v>ID</v>
          </cell>
          <cell r="AI117">
            <v>3668</v>
          </cell>
          <cell r="AJ117">
            <v>1276.6500000000001</v>
          </cell>
          <cell r="DJ117">
            <v>523.60440000000006</v>
          </cell>
        </row>
        <row r="118">
          <cell r="Z118" t="str">
            <v>ID</v>
          </cell>
          <cell r="AI118">
            <v>3458</v>
          </cell>
          <cell r="AJ118">
            <v>1189.2</v>
          </cell>
          <cell r="DJ118">
            <v>494.24880000000002</v>
          </cell>
        </row>
        <row r="119">
          <cell r="Z119" t="str">
            <v>ID</v>
          </cell>
          <cell r="AI119">
            <v>18200</v>
          </cell>
          <cell r="AJ119">
            <v>9913</v>
          </cell>
          <cell r="DJ119">
            <v>8287.0787999999993</v>
          </cell>
        </row>
        <row r="120">
          <cell r="Z120" t="str">
            <v>ID</v>
          </cell>
          <cell r="AI120">
            <v>4557</v>
          </cell>
          <cell r="AJ120">
            <v>1839.15</v>
          </cell>
          <cell r="DJ120">
            <v>651.05909999999994</v>
          </cell>
        </row>
        <row r="121">
          <cell r="Z121" t="str">
            <v>ID</v>
          </cell>
          <cell r="AI121">
            <v>11974</v>
          </cell>
          <cell r="AJ121">
            <v>8073.15</v>
          </cell>
          <cell r="DJ121">
            <v>3590.6151</v>
          </cell>
        </row>
        <row r="122">
          <cell r="Z122" t="str">
            <v>UT</v>
          </cell>
          <cell r="AI122">
            <v>127.64</v>
          </cell>
          <cell r="AJ122">
            <v>26</v>
          </cell>
          <cell r="DJ122">
            <v>99.83</v>
          </cell>
        </row>
        <row r="123">
          <cell r="Z123" t="str">
            <v>UT</v>
          </cell>
          <cell r="AI123">
            <v>10488.52</v>
          </cell>
          <cell r="AJ123">
            <v>2541</v>
          </cell>
          <cell r="DJ123">
            <v>930</v>
          </cell>
        </row>
        <row r="124">
          <cell r="Z124" t="str">
            <v>UT</v>
          </cell>
          <cell r="AI124">
            <v>5732</v>
          </cell>
          <cell r="AJ124">
            <v>2036.25</v>
          </cell>
          <cell r="DJ124">
            <v>1007</v>
          </cell>
        </row>
        <row r="125">
          <cell r="Z125" t="str">
            <v>UT</v>
          </cell>
          <cell r="AI125">
            <v>3016.63</v>
          </cell>
          <cell r="AJ125">
            <v>516</v>
          </cell>
          <cell r="DJ125">
            <v>663.86</v>
          </cell>
        </row>
        <row r="126">
          <cell r="Z126" t="str">
            <v>UT</v>
          </cell>
          <cell r="AI126">
            <v>95.1</v>
          </cell>
          <cell r="AJ126">
            <v>30</v>
          </cell>
          <cell r="DJ126">
            <v>445.53</v>
          </cell>
        </row>
        <row r="127">
          <cell r="Z127" t="str">
            <v>UT</v>
          </cell>
          <cell r="AI127">
            <v>581.54</v>
          </cell>
          <cell r="AJ127">
            <v>184</v>
          </cell>
          <cell r="DJ127">
            <v>710.18</v>
          </cell>
        </row>
        <row r="128">
          <cell r="Z128" t="str">
            <v>UT</v>
          </cell>
          <cell r="AI128">
            <v>367.92</v>
          </cell>
          <cell r="AJ128">
            <v>144</v>
          </cell>
          <cell r="DJ128">
            <v>137.96</v>
          </cell>
        </row>
        <row r="129">
          <cell r="Z129" t="str">
            <v>UT</v>
          </cell>
          <cell r="AI129">
            <v>646.25</v>
          </cell>
          <cell r="AJ129">
            <v>90</v>
          </cell>
          <cell r="DJ129">
            <v>115.46</v>
          </cell>
        </row>
        <row r="130">
          <cell r="Z130" t="str">
            <v>UT</v>
          </cell>
          <cell r="AI130">
            <v>10.8</v>
          </cell>
          <cell r="AJ130">
            <v>0.75</v>
          </cell>
          <cell r="DJ130">
            <v>1.91</v>
          </cell>
        </row>
        <row r="131">
          <cell r="Z131" t="str">
            <v>UT</v>
          </cell>
          <cell r="AI131">
            <v>2687.84</v>
          </cell>
          <cell r="AJ131">
            <v>535</v>
          </cell>
          <cell r="DJ131">
            <v>566.51</v>
          </cell>
        </row>
        <row r="132">
          <cell r="Z132" t="str">
            <v>UT</v>
          </cell>
          <cell r="AI132">
            <v>58.14</v>
          </cell>
          <cell r="AJ132">
            <v>9.5</v>
          </cell>
          <cell r="DJ132">
            <v>12.69</v>
          </cell>
        </row>
        <row r="133">
          <cell r="Z133" t="str">
            <v>UT</v>
          </cell>
          <cell r="AI133">
            <v>1433.78</v>
          </cell>
          <cell r="AJ133">
            <v>428</v>
          </cell>
          <cell r="DJ133">
            <v>142.78</v>
          </cell>
        </row>
        <row r="134">
          <cell r="Z134" t="str">
            <v>UT</v>
          </cell>
          <cell r="AI134">
            <v>1037.9000000000001</v>
          </cell>
          <cell r="AJ134">
            <v>642</v>
          </cell>
          <cell r="DJ134">
            <v>922.95</v>
          </cell>
        </row>
        <row r="135">
          <cell r="Z135" t="str">
            <v>UT</v>
          </cell>
          <cell r="AI135">
            <v>1456.92</v>
          </cell>
          <cell r="AJ135">
            <v>290</v>
          </cell>
          <cell r="DJ135">
            <v>307.08999999999997</v>
          </cell>
        </row>
        <row r="136">
          <cell r="Z136" t="str">
            <v>UT</v>
          </cell>
          <cell r="AI136">
            <v>128.52000000000001</v>
          </cell>
          <cell r="AJ136">
            <v>21</v>
          </cell>
          <cell r="DJ136">
            <v>28.02</v>
          </cell>
        </row>
        <row r="137">
          <cell r="Z137" t="str">
            <v>UT</v>
          </cell>
          <cell r="AI137">
            <v>714.91</v>
          </cell>
          <cell r="AJ137">
            <v>232</v>
          </cell>
          <cell r="DJ137">
            <v>77.430000000000007</v>
          </cell>
        </row>
        <row r="138">
          <cell r="Z138" t="str">
            <v>UT</v>
          </cell>
          <cell r="AI138">
            <v>562.6</v>
          </cell>
          <cell r="AJ138">
            <v>348</v>
          </cell>
          <cell r="DJ138">
            <v>500.28</v>
          </cell>
        </row>
        <row r="139">
          <cell r="Z139" t="str">
            <v>UT</v>
          </cell>
          <cell r="AI139">
            <v>1394.16</v>
          </cell>
          <cell r="AJ139">
            <v>277.5</v>
          </cell>
          <cell r="DJ139">
            <v>293.85000000000002</v>
          </cell>
        </row>
        <row r="140">
          <cell r="Z140" t="str">
            <v>UT</v>
          </cell>
          <cell r="AI140">
            <v>42.84</v>
          </cell>
          <cell r="AJ140">
            <v>7</v>
          </cell>
          <cell r="DJ140">
            <v>9.32</v>
          </cell>
        </row>
        <row r="141">
          <cell r="Z141" t="str">
            <v>UT</v>
          </cell>
          <cell r="AI141">
            <v>719.59</v>
          </cell>
          <cell r="AJ141">
            <v>222</v>
          </cell>
          <cell r="DJ141">
            <v>74.06</v>
          </cell>
        </row>
        <row r="142">
          <cell r="Z142" t="str">
            <v>UT</v>
          </cell>
          <cell r="AI142">
            <v>538.35</v>
          </cell>
          <cell r="AJ142">
            <v>333</v>
          </cell>
          <cell r="DJ142">
            <v>478.71</v>
          </cell>
        </row>
        <row r="143">
          <cell r="Z143" t="str">
            <v>UT</v>
          </cell>
          <cell r="AI143">
            <v>2387.7399999999998</v>
          </cell>
          <cell r="AJ143">
            <v>280</v>
          </cell>
          <cell r="DJ143">
            <v>296.5</v>
          </cell>
        </row>
        <row r="144">
          <cell r="Z144" t="str">
            <v>UT</v>
          </cell>
          <cell r="AI144">
            <v>881.87</v>
          </cell>
          <cell r="AJ144">
            <v>336</v>
          </cell>
          <cell r="DJ144">
            <v>483.01</v>
          </cell>
        </row>
        <row r="145">
          <cell r="Z145" t="str">
            <v>UT</v>
          </cell>
          <cell r="AI145">
            <v>1419.28</v>
          </cell>
          <cell r="AJ145">
            <v>282.5</v>
          </cell>
          <cell r="DJ145">
            <v>299.14</v>
          </cell>
        </row>
        <row r="146">
          <cell r="Z146" t="str">
            <v>UT</v>
          </cell>
          <cell r="AI146">
            <v>726.79</v>
          </cell>
          <cell r="AJ146">
            <v>226</v>
          </cell>
          <cell r="DJ146">
            <v>75.39</v>
          </cell>
        </row>
        <row r="147">
          <cell r="Z147" t="str">
            <v>UT</v>
          </cell>
          <cell r="AI147">
            <v>548.04999999999995</v>
          </cell>
          <cell r="AJ147">
            <v>339</v>
          </cell>
          <cell r="DJ147">
            <v>487.37</v>
          </cell>
        </row>
        <row r="148">
          <cell r="Z148" t="str">
            <v>UT</v>
          </cell>
          <cell r="AI148">
            <v>2041.2</v>
          </cell>
          <cell r="AJ148">
            <v>270</v>
          </cell>
          <cell r="DJ148">
            <v>285.91000000000003</v>
          </cell>
        </row>
        <row r="149">
          <cell r="Z149" t="str">
            <v>UT</v>
          </cell>
          <cell r="AI149">
            <v>853.43</v>
          </cell>
          <cell r="AJ149">
            <v>324</v>
          </cell>
          <cell r="DJ149">
            <v>465.8</v>
          </cell>
        </row>
        <row r="150">
          <cell r="Z150" t="str">
            <v>UT</v>
          </cell>
          <cell r="AI150">
            <v>1444.4</v>
          </cell>
          <cell r="AJ150">
            <v>287.5</v>
          </cell>
          <cell r="DJ150">
            <v>304.44</v>
          </cell>
        </row>
        <row r="151">
          <cell r="Z151" t="str">
            <v>UT</v>
          </cell>
          <cell r="AI151">
            <v>100.98</v>
          </cell>
          <cell r="AJ151">
            <v>16.5</v>
          </cell>
          <cell r="DJ151">
            <v>22</v>
          </cell>
        </row>
        <row r="152">
          <cell r="Z152" t="str">
            <v>UT</v>
          </cell>
          <cell r="AI152">
            <v>728.95</v>
          </cell>
          <cell r="AJ152">
            <v>230</v>
          </cell>
          <cell r="DJ152">
            <v>76.77</v>
          </cell>
        </row>
        <row r="153">
          <cell r="Z153" t="str">
            <v>UT</v>
          </cell>
          <cell r="AI153">
            <v>557.75</v>
          </cell>
          <cell r="AJ153">
            <v>345</v>
          </cell>
          <cell r="DJ153">
            <v>495.97</v>
          </cell>
        </row>
        <row r="154">
          <cell r="Z154" t="str">
            <v>UT</v>
          </cell>
          <cell r="AI154">
            <v>1695.6</v>
          </cell>
          <cell r="AJ154">
            <v>337.5</v>
          </cell>
          <cell r="DJ154">
            <v>357.38</v>
          </cell>
        </row>
        <row r="155">
          <cell r="Z155" t="str">
            <v>UT</v>
          </cell>
          <cell r="AI155">
            <v>79.56</v>
          </cell>
          <cell r="AJ155">
            <v>13</v>
          </cell>
          <cell r="DJ155">
            <v>17.38</v>
          </cell>
        </row>
        <row r="156">
          <cell r="Z156" t="str">
            <v>UT</v>
          </cell>
          <cell r="AI156">
            <v>777.16</v>
          </cell>
          <cell r="AJ156">
            <v>270</v>
          </cell>
          <cell r="DJ156">
            <v>90.11</v>
          </cell>
        </row>
        <row r="157">
          <cell r="Z157" t="str">
            <v>UT</v>
          </cell>
          <cell r="AI157">
            <v>654.75</v>
          </cell>
          <cell r="AJ157">
            <v>405</v>
          </cell>
          <cell r="DJ157">
            <v>582.23</v>
          </cell>
        </row>
        <row r="158">
          <cell r="Z158" t="str">
            <v>UT</v>
          </cell>
          <cell r="AI158">
            <v>3428.88</v>
          </cell>
          <cell r="AJ158">
            <v>682.5</v>
          </cell>
          <cell r="DJ158">
            <v>722.7</v>
          </cell>
        </row>
        <row r="159">
          <cell r="Z159" t="str">
            <v>UT</v>
          </cell>
          <cell r="AI159">
            <v>110.16</v>
          </cell>
          <cell r="AJ159">
            <v>18</v>
          </cell>
          <cell r="DJ159">
            <v>24.04</v>
          </cell>
        </row>
        <row r="160">
          <cell r="Z160" t="str">
            <v>UT</v>
          </cell>
          <cell r="AI160">
            <v>1324.05</v>
          </cell>
          <cell r="AJ160">
            <v>819</v>
          </cell>
          <cell r="DJ160">
            <v>1177.42</v>
          </cell>
        </row>
        <row r="161">
          <cell r="Z161" t="str">
            <v>UT</v>
          </cell>
          <cell r="AI161">
            <v>628</v>
          </cell>
          <cell r="AJ161">
            <v>125</v>
          </cell>
          <cell r="DJ161">
            <v>132.37</v>
          </cell>
        </row>
        <row r="162">
          <cell r="Z162" t="str">
            <v>UT</v>
          </cell>
          <cell r="AI162">
            <v>70.38</v>
          </cell>
          <cell r="AJ162">
            <v>11.5</v>
          </cell>
          <cell r="DJ162">
            <v>15.33</v>
          </cell>
        </row>
        <row r="163">
          <cell r="Z163" t="str">
            <v>UT</v>
          </cell>
          <cell r="AI163">
            <v>705.55</v>
          </cell>
          <cell r="AJ163">
            <v>280</v>
          </cell>
          <cell r="DJ163">
            <v>93.43</v>
          </cell>
        </row>
        <row r="164">
          <cell r="Z164" t="str">
            <v>UT</v>
          </cell>
          <cell r="AI164">
            <v>679</v>
          </cell>
          <cell r="AJ164">
            <v>420</v>
          </cell>
          <cell r="DJ164">
            <v>603.79</v>
          </cell>
        </row>
        <row r="165">
          <cell r="Z165" t="str">
            <v>UT</v>
          </cell>
          <cell r="AI165">
            <v>66.599999999999994</v>
          </cell>
          <cell r="AJ165">
            <v>45</v>
          </cell>
          <cell r="DJ165">
            <v>185.98</v>
          </cell>
        </row>
        <row r="166">
          <cell r="Z166" t="str">
            <v>UT</v>
          </cell>
          <cell r="AI166">
            <v>1431.84</v>
          </cell>
          <cell r="AJ166">
            <v>285</v>
          </cell>
          <cell r="DJ166">
            <v>301.79000000000002</v>
          </cell>
        </row>
        <row r="167">
          <cell r="Z167" t="str">
            <v>UT</v>
          </cell>
          <cell r="AI167">
            <v>30.6</v>
          </cell>
          <cell r="AJ167">
            <v>5</v>
          </cell>
          <cell r="DJ167">
            <v>6.68</v>
          </cell>
        </row>
        <row r="168">
          <cell r="Z168" t="str">
            <v>UT</v>
          </cell>
          <cell r="AI168">
            <v>646.15</v>
          </cell>
          <cell r="AJ168">
            <v>228</v>
          </cell>
          <cell r="DJ168">
            <v>76.05</v>
          </cell>
        </row>
        <row r="169">
          <cell r="Z169" t="str">
            <v>UT</v>
          </cell>
          <cell r="AI169">
            <v>552.9</v>
          </cell>
          <cell r="AJ169">
            <v>342</v>
          </cell>
          <cell r="DJ169">
            <v>491.67</v>
          </cell>
        </row>
        <row r="170">
          <cell r="Z170" t="str">
            <v>UT</v>
          </cell>
          <cell r="AI170">
            <v>1119.28</v>
          </cell>
          <cell r="AJ170">
            <v>282.5</v>
          </cell>
          <cell r="DJ170">
            <v>299.14</v>
          </cell>
        </row>
        <row r="171">
          <cell r="Z171" t="str">
            <v>UT</v>
          </cell>
          <cell r="AI171">
            <v>30.6</v>
          </cell>
          <cell r="AJ171">
            <v>5</v>
          </cell>
          <cell r="DJ171">
            <v>6.68</v>
          </cell>
        </row>
        <row r="172">
          <cell r="Z172" t="str">
            <v>UT</v>
          </cell>
          <cell r="AI172">
            <v>723.19</v>
          </cell>
          <cell r="AJ172">
            <v>226</v>
          </cell>
          <cell r="DJ172">
            <v>75.39</v>
          </cell>
        </row>
        <row r="173">
          <cell r="Z173" t="str">
            <v>UT</v>
          </cell>
          <cell r="AI173">
            <v>548.04999999999995</v>
          </cell>
          <cell r="AJ173">
            <v>339</v>
          </cell>
          <cell r="DJ173">
            <v>487.37</v>
          </cell>
        </row>
        <row r="174">
          <cell r="Z174" t="str">
            <v>UT</v>
          </cell>
          <cell r="AI174">
            <v>1406.72</v>
          </cell>
          <cell r="AJ174">
            <v>280</v>
          </cell>
          <cell r="DJ174">
            <v>296.5</v>
          </cell>
        </row>
        <row r="175">
          <cell r="Z175" t="str">
            <v>UT</v>
          </cell>
          <cell r="AI175">
            <v>42.84</v>
          </cell>
          <cell r="AJ175">
            <v>7</v>
          </cell>
          <cell r="DJ175">
            <v>9.32</v>
          </cell>
        </row>
        <row r="176">
          <cell r="Z176" t="str">
            <v>UT</v>
          </cell>
          <cell r="AI176">
            <v>720.31</v>
          </cell>
          <cell r="AJ176">
            <v>224</v>
          </cell>
          <cell r="DJ176">
            <v>74.72</v>
          </cell>
        </row>
        <row r="177">
          <cell r="Z177" t="str">
            <v>UT</v>
          </cell>
          <cell r="AI177">
            <v>543.20000000000005</v>
          </cell>
          <cell r="AJ177">
            <v>336</v>
          </cell>
          <cell r="DJ177">
            <v>483.01</v>
          </cell>
        </row>
        <row r="178">
          <cell r="Z178" t="str">
            <v>UT</v>
          </cell>
          <cell r="AI178">
            <v>2323.6</v>
          </cell>
          <cell r="AJ178">
            <v>462.5</v>
          </cell>
          <cell r="DJ178">
            <v>489.75</v>
          </cell>
        </row>
        <row r="179">
          <cell r="Z179" t="str">
            <v>UT</v>
          </cell>
          <cell r="AI179">
            <v>15.3</v>
          </cell>
          <cell r="AJ179">
            <v>2.5</v>
          </cell>
          <cell r="DJ179">
            <v>3.36</v>
          </cell>
        </row>
        <row r="180">
          <cell r="Z180" t="str">
            <v>UT</v>
          </cell>
          <cell r="AI180">
            <v>979.85</v>
          </cell>
          <cell r="AJ180">
            <v>370</v>
          </cell>
          <cell r="DJ180">
            <v>123.48</v>
          </cell>
        </row>
        <row r="181">
          <cell r="Z181" t="str">
            <v>UT</v>
          </cell>
          <cell r="AI181">
            <v>897.25</v>
          </cell>
          <cell r="AJ181">
            <v>555</v>
          </cell>
          <cell r="DJ181">
            <v>797.87</v>
          </cell>
        </row>
        <row r="182">
          <cell r="Z182" t="str">
            <v>UT</v>
          </cell>
          <cell r="AI182">
            <v>3114.88</v>
          </cell>
          <cell r="AJ182">
            <v>620</v>
          </cell>
          <cell r="DJ182">
            <v>656.53</v>
          </cell>
        </row>
        <row r="183">
          <cell r="Z183" t="str">
            <v>UT</v>
          </cell>
          <cell r="AI183">
            <v>137.69999999999999</v>
          </cell>
          <cell r="AJ183">
            <v>22.5</v>
          </cell>
          <cell r="DJ183">
            <v>30.05</v>
          </cell>
        </row>
        <row r="184">
          <cell r="Z184" t="str">
            <v>UT</v>
          </cell>
          <cell r="AI184">
            <v>1420.82</v>
          </cell>
          <cell r="AJ184">
            <v>496</v>
          </cell>
          <cell r="DJ184">
            <v>165.5</v>
          </cell>
        </row>
        <row r="185">
          <cell r="Z185" t="str">
            <v>UT</v>
          </cell>
          <cell r="AI185">
            <v>1202.8</v>
          </cell>
          <cell r="AJ185">
            <v>744</v>
          </cell>
          <cell r="DJ185">
            <v>1069.5899999999999</v>
          </cell>
        </row>
        <row r="186">
          <cell r="Z186" t="str">
            <v>UT</v>
          </cell>
          <cell r="AI186">
            <v>2675.28</v>
          </cell>
          <cell r="AJ186">
            <v>532.5</v>
          </cell>
          <cell r="DJ186">
            <v>563.87</v>
          </cell>
        </row>
        <row r="187">
          <cell r="Z187" t="str">
            <v>UT</v>
          </cell>
          <cell r="AI187">
            <v>55.08</v>
          </cell>
          <cell r="AJ187">
            <v>9</v>
          </cell>
          <cell r="DJ187">
            <v>12.03</v>
          </cell>
        </row>
        <row r="188">
          <cell r="Z188" t="str">
            <v>UT</v>
          </cell>
          <cell r="AI188">
            <v>1433.06</v>
          </cell>
          <cell r="AJ188">
            <v>426</v>
          </cell>
          <cell r="DJ188">
            <v>142.12</v>
          </cell>
        </row>
        <row r="189">
          <cell r="Z189" t="str">
            <v>UT</v>
          </cell>
          <cell r="AI189">
            <v>1033.05</v>
          </cell>
          <cell r="AJ189">
            <v>639</v>
          </cell>
          <cell r="DJ189">
            <v>918.65</v>
          </cell>
        </row>
        <row r="190">
          <cell r="Z190" t="str">
            <v>UT</v>
          </cell>
          <cell r="AI190">
            <v>1444.4</v>
          </cell>
          <cell r="AJ190">
            <v>287.5</v>
          </cell>
          <cell r="DJ190">
            <v>304.44</v>
          </cell>
        </row>
        <row r="191">
          <cell r="Z191" t="str">
            <v>UT</v>
          </cell>
          <cell r="AI191">
            <v>67.319999999999993</v>
          </cell>
          <cell r="AJ191">
            <v>11</v>
          </cell>
          <cell r="DJ191">
            <v>14.67</v>
          </cell>
        </row>
        <row r="192">
          <cell r="Z192" t="str">
            <v>UT</v>
          </cell>
          <cell r="AI192">
            <v>728.95</v>
          </cell>
          <cell r="AJ192">
            <v>230</v>
          </cell>
          <cell r="DJ192">
            <v>76.77</v>
          </cell>
        </row>
        <row r="193">
          <cell r="Z193" t="str">
            <v>UT</v>
          </cell>
          <cell r="AI193">
            <v>1492.31</v>
          </cell>
          <cell r="AJ193">
            <v>546</v>
          </cell>
          <cell r="DJ193">
            <v>182.16</v>
          </cell>
        </row>
        <row r="194">
          <cell r="Z194" t="str">
            <v>UT</v>
          </cell>
          <cell r="AI194">
            <v>557.75</v>
          </cell>
          <cell r="AJ194">
            <v>345</v>
          </cell>
          <cell r="DJ194">
            <v>495.97</v>
          </cell>
        </row>
        <row r="195">
          <cell r="Z195" t="str">
            <v>UT</v>
          </cell>
          <cell r="AI195">
            <v>2097.52</v>
          </cell>
          <cell r="AJ195">
            <v>417.5</v>
          </cell>
          <cell r="DJ195">
            <v>442.1</v>
          </cell>
        </row>
        <row r="196">
          <cell r="Z196" t="str">
            <v>UT</v>
          </cell>
          <cell r="AI196">
            <v>94.86</v>
          </cell>
          <cell r="AJ196">
            <v>15.5</v>
          </cell>
          <cell r="DJ196">
            <v>20.68</v>
          </cell>
        </row>
        <row r="197">
          <cell r="Z197" t="str">
            <v>UT</v>
          </cell>
          <cell r="AI197">
            <v>937.71</v>
          </cell>
          <cell r="AJ197">
            <v>334</v>
          </cell>
          <cell r="DJ197">
            <v>111.45</v>
          </cell>
        </row>
        <row r="198">
          <cell r="Z198" t="str">
            <v>UT</v>
          </cell>
          <cell r="AI198">
            <v>809.95</v>
          </cell>
          <cell r="AJ198">
            <v>501</v>
          </cell>
          <cell r="DJ198">
            <v>720.22</v>
          </cell>
        </row>
        <row r="199">
          <cell r="Z199" t="str">
            <v>UT</v>
          </cell>
          <cell r="AI199">
            <v>3190.24</v>
          </cell>
          <cell r="AJ199">
            <v>635</v>
          </cell>
          <cell r="DJ199">
            <v>672.41</v>
          </cell>
        </row>
        <row r="200">
          <cell r="Z200" t="str">
            <v>UT</v>
          </cell>
          <cell r="AI200">
            <v>220.32</v>
          </cell>
          <cell r="AJ200">
            <v>36</v>
          </cell>
          <cell r="DJ200">
            <v>48.03</v>
          </cell>
        </row>
        <row r="201">
          <cell r="Z201" t="str">
            <v>UT</v>
          </cell>
          <cell r="AI201">
            <v>1464.02</v>
          </cell>
          <cell r="AJ201">
            <v>508</v>
          </cell>
          <cell r="DJ201">
            <v>169.48</v>
          </cell>
        </row>
        <row r="202">
          <cell r="Z202" t="str">
            <v>UT</v>
          </cell>
          <cell r="AI202">
            <v>1231.9000000000001</v>
          </cell>
          <cell r="AJ202">
            <v>762</v>
          </cell>
          <cell r="DJ202">
            <v>1095.46</v>
          </cell>
        </row>
        <row r="203">
          <cell r="Z203" t="str">
            <v>UT</v>
          </cell>
          <cell r="AI203">
            <v>2110.08</v>
          </cell>
          <cell r="AJ203">
            <v>420</v>
          </cell>
          <cell r="DJ203">
            <v>444.75</v>
          </cell>
        </row>
        <row r="204">
          <cell r="Z204" t="str">
            <v>UT</v>
          </cell>
          <cell r="AI204">
            <v>6.12</v>
          </cell>
          <cell r="AJ204">
            <v>1</v>
          </cell>
          <cell r="DJ204">
            <v>1.33</v>
          </cell>
        </row>
        <row r="205">
          <cell r="Z205" t="str">
            <v>UT</v>
          </cell>
          <cell r="AI205">
            <v>846.66</v>
          </cell>
          <cell r="AJ205">
            <v>336</v>
          </cell>
          <cell r="DJ205">
            <v>112.12</v>
          </cell>
        </row>
        <row r="206">
          <cell r="Z206" t="str">
            <v>UT</v>
          </cell>
          <cell r="AI206">
            <v>814.8</v>
          </cell>
          <cell r="AJ206">
            <v>504</v>
          </cell>
          <cell r="DJ206">
            <v>724.57</v>
          </cell>
        </row>
        <row r="207">
          <cell r="Z207" t="str">
            <v>UT</v>
          </cell>
          <cell r="AI207">
            <v>7066.67</v>
          </cell>
          <cell r="AJ207">
            <v>2467.0500000000002</v>
          </cell>
          <cell r="DJ207">
            <v>903</v>
          </cell>
        </row>
        <row r="208">
          <cell r="Z208" t="str">
            <v>UT</v>
          </cell>
          <cell r="AI208">
            <v>223.11</v>
          </cell>
          <cell r="AJ208">
            <v>148</v>
          </cell>
          <cell r="DJ208">
            <v>571.23</v>
          </cell>
        </row>
        <row r="209">
          <cell r="Z209" t="str">
            <v>UT</v>
          </cell>
          <cell r="AI209">
            <v>811.74</v>
          </cell>
          <cell r="AJ209">
            <v>40</v>
          </cell>
          <cell r="DJ209">
            <v>80.13</v>
          </cell>
        </row>
        <row r="210">
          <cell r="Z210" t="str">
            <v>UT</v>
          </cell>
          <cell r="AI210">
            <v>214.31</v>
          </cell>
          <cell r="AJ210">
            <v>167</v>
          </cell>
          <cell r="DJ210">
            <v>644.55999999999995</v>
          </cell>
        </row>
        <row r="211">
          <cell r="Z211" t="str">
            <v>UT</v>
          </cell>
          <cell r="AI211">
            <v>128.05000000000001</v>
          </cell>
          <cell r="AJ211">
            <v>15</v>
          </cell>
          <cell r="DJ211">
            <v>19.239999999999998</v>
          </cell>
        </row>
        <row r="212">
          <cell r="Z212" t="str">
            <v>UT</v>
          </cell>
          <cell r="AI212">
            <v>24.18</v>
          </cell>
          <cell r="AJ212">
            <v>1.5</v>
          </cell>
          <cell r="DJ212">
            <v>3.83</v>
          </cell>
        </row>
        <row r="213">
          <cell r="Z213" t="str">
            <v>UT</v>
          </cell>
          <cell r="AI213">
            <v>1360.2</v>
          </cell>
          <cell r="AJ213">
            <v>225</v>
          </cell>
          <cell r="DJ213">
            <v>253.64</v>
          </cell>
        </row>
        <row r="214">
          <cell r="Z214" t="str">
            <v>UT</v>
          </cell>
          <cell r="AI214">
            <v>1462.65</v>
          </cell>
          <cell r="AJ214">
            <v>222</v>
          </cell>
          <cell r="DJ214">
            <v>285.61</v>
          </cell>
        </row>
        <row r="215">
          <cell r="Z215" t="str">
            <v>UT</v>
          </cell>
          <cell r="AI215">
            <v>13.24</v>
          </cell>
          <cell r="AJ215">
            <v>2.5</v>
          </cell>
          <cell r="DJ215">
            <v>37.130000000000003</v>
          </cell>
        </row>
        <row r="216">
          <cell r="Z216" t="str">
            <v>UT</v>
          </cell>
          <cell r="AI216">
            <v>487.5</v>
          </cell>
          <cell r="AJ216">
            <v>62.5</v>
          </cell>
          <cell r="DJ216">
            <v>83.44</v>
          </cell>
        </row>
        <row r="217">
          <cell r="Z217" t="str">
            <v>UT</v>
          </cell>
          <cell r="AI217">
            <v>1579.6</v>
          </cell>
          <cell r="AJ217">
            <v>40</v>
          </cell>
          <cell r="DJ217">
            <v>13.35</v>
          </cell>
        </row>
        <row r="218">
          <cell r="Z218" t="str">
            <v>UT</v>
          </cell>
          <cell r="AI218">
            <v>118.44</v>
          </cell>
          <cell r="AJ218">
            <v>500</v>
          </cell>
          <cell r="DJ218">
            <v>510.47</v>
          </cell>
        </row>
        <row r="219">
          <cell r="Z219" t="str">
            <v>UT</v>
          </cell>
          <cell r="AI219">
            <v>482.59</v>
          </cell>
          <cell r="AJ219">
            <v>64</v>
          </cell>
          <cell r="DJ219">
            <v>51.03</v>
          </cell>
        </row>
        <row r="220">
          <cell r="Z220" t="str">
            <v>UT</v>
          </cell>
          <cell r="AI220">
            <v>2368.6799999999998</v>
          </cell>
          <cell r="AJ220">
            <v>261</v>
          </cell>
          <cell r="DJ220">
            <v>307.08999999999997</v>
          </cell>
        </row>
        <row r="221">
          <cell r="Z221" t="str">
            <v>UT</v>
          </cell>
          <cell r="AI221">
            <v>878.48</v>
          </cell>
          <cell r="AJ221">
            <v>456</v>
          </cell>
          <cell r="DJ221">
            <v>655.53</v>
          </cell>
        </row>
        <row r="222">
          <cell r="Z222" t="str">
            <v>UT</v>
          </cell>
          <cell r="AI222">
            <v>2878.97</v>
          </cell>
          <cell r="AJ222">
            <v>228</v>
          </cell>
          <cell r="DJ222">
            <v>253.14</v>
          </cell>
        </row>
        <row r="223">
          <cell r="Z223" t="str">
            <v>UT</v>
          </cell>
          <cell r="AI223">
            <v>1111.93</v>
          </cell>
          <cell r="AJ223">
            <v>304</v>
          </cell>
          <cell r="DJ223">
            <v>101.42</v>
          </cell>
        </row>
        <row r="224">
          <cell r="Z224" t="str">
            <v>UT</v>
          </cell>
          <cell r="AI224">
            <v>4798.5600000000004</v>
          </cell>
          <cell r="AJ224">
            <v>444</v>
          </cell>
          <cell r="DJ224">
            <v>492.99</v>
          </cell>
        </row>
        <row r="225">
          <cell r="Z225" t="str">
            <v>UT</v>
          </cell>
          <cell r="AI225">
            <v>604.54999999999995</v>
          </cell>
          <cell r="AJ225">
            <v>321</v>
          </cell>
          <cell r="DJ225">
            <v>416.45</v>
          </cell>
        </row>
        <row r="226">
          <cell r="Z226" t="str">
            <v>UT</v>
          </cell>
          <cell r="AI226">
            <v>1806.76</v>
          </cell>
          <cell r="AJ226">
            <v>160.5</v>
          </cell>
          <cell r="DJ226">
            <v>178.19</v>
          </cell>
        </row>
        <row r="227">
          <cell r="Z227" t="str">
            <v>UT</v>
          </cell>
          <cell r="AI227">
            <v>468.95</v>
          </cell>
          <cell r="AJ227">
            <v>249</v>
          </cell>
          <cell r="DJ227">
            <v>357.99</v>
          </cell>
        </row>
        <row r="228">
          <cell r="Z228" t="str">
            <v>UT</v>
          </cell>
          <cell r="AI228">
            <v>1410.46</v>
          </cell>
          <cell r="AJ228">
            <v>124.5</v>
          </cell>
          <cell r="DJ228">
            <v>138.26</v>
          </cell>
        </row>
        <row r="229">
          <cell r="Z229" t="str">
            <v>UT</v>
          </cell>
          <cell r="AI229">
            <v>946.83</v>
          </cell>
          <cell r="AJ229">
            <v>501</v>
          </cell>
          <cell r="DJ229">
            <v>720.22</v>
          </cell>
        </row>
        <row r="230">
          <cell r="Z230" t="str">
            <v>UT</v>
          </cell>
          <cell r="AI230">
            <v>3307.97</v>
          </cell>
          <cell r="AJ230">
            <v>250.5</v>
          </cell>
          <cell r="DJ230">
            <v>278.12</v>
          </cell>
        </row>
        <row r="231">
          <cell r="Z231" t="str">
            <v>UT</v>
          </cell>
          <cell r="AI231">
            <v>2029.05</v>
          </cell>
          <cell r="AJ231">
            <v>983.55</v>
          </cell>
          <cell r="DJ231">
            <v>434</v>
          </cell>
        </row>
        <row r="232">
          <cell r="Z232" t="str">
            <v>UT</v>
          </cell>
          <cell r="AI232">
            <v>1232.32</v>
          </cell>
          <cell r="AJ232">
            <v>191.85</v>
          </cell>
          <cell r="DJ232">
            <v>86.08</v>
          </cell>
        </row>
        <row r="233">
          <cell r="Z233" t="str">
            <v>UT</v>
          </cell>
          <cell r="AI233">
            <v>6120</v>
          </cell>
          <cell r="AJ233">
            <v>2305.1999999999998</v>
          </cell>
          <cell r="DJ233">
            <v>843.86</v>
          </cell>
        </row>
        <row r="234">
          <cell r="Z234" t="str">
            <v>UT</v>
          </cell>
          <cell r="AI234">
            <v>9441.66</v>
          </cell>
          <cell r="AJ234">
            <v>1663.56</v>
          </cell>
          <cell r="DJ234">
            <v>789.5</v>
          </cell>
        </row>
        <row r="235">
          <cell r="Z235" t="str">
            <v>UT</v>
          </cell>
          <cell r="AI235">
            <v>460</v>
          </cell>
          <cell r="AJ235">
            <v>180</v>
          </cell>
          <cell r="DJ235">
            <v>258.77</v>
          </cell>
        </row>
        <row r="236">
          <cell r="Z236" t="str">
            <v>UT</v>
          </cell>
          <cell r="AI236">
            <v>1019.4</v>
          </cell>
          <cell r="AJ236">
            <v>180</v>
          </cell>
          <cell r="DJ236">
            <v>268.16000000000003</v>
          </cell>
        </row>
        <row r="237">
          <cell r="Z237" t="str">
            <v>UT</v>
          </cell>
          <cell r="AI237">
            <v>438.6</v>
          </cell>
          <cell r="AJ237">
            <v>120</v>
          </cell>
          <cell r="DJ237">
            <v>40.04</v>
          </cell>
        </row>
        <row r="238">
          <cell r="Z238" t="str">
            <v>UT</v>
          </cell>
          <cell r="AI238">
            <v>234</v>
          </cell>
          <cell r="AJ238">
            <v>30</v>
          </cell>
          <cell r="DJ238">
            <v>40.04</v>
          </cell>
        </row>
        <row r="239">
          <cell r="Z239" t="str">
            <v>UT</v>
          </cell>
          <cell r="AI239">
            <v>5040</v>
          </cell>
          <cell r="AJ239">
            <v>864</v>
          </cell>
          <cell r="DJ239">
            <v>1242.1099999999999</v>
          </cell>
        </row>
        <row r="240">
          <cell r="Z240" t="str">
            <v>UT</v>
          </cell>
          <cell r="AI240">
            <v>1785.6</v>
          </cell>
          <cell r="AJ240">
            <v>864</v>
          </cell>
          <cell r="DJ240">
            <v>1287.2</v>
          </cell>
        </row>
        <row r="241">
          <cell r="Z241" t="str">
            <v>UT</v>
          </cell>
          <cell r="AI241">
            <v>2486.4</v>
          </cell>
          <cell r="AJ241">
            <v>576</v>
          </cell>
          <cell r="DJ241">
            <v>192.2</v>
          </cell>
        </row>
        <row r="242">
          <cell r="Z242" t="str">
            <v>UT</v>
          </cell>
          <cell r="AI242">
            <v>1008</v>
          </cell>
          <cell r="AJ242">
            <v>144</v>
          </cell>
          <cell r="DJ242">
            <v>192.2</v>
          </cell>
        </row>
        <row r="243">
          <cell r="Z243" t="str">
            <v>UT</v>
          </cell>
          <cell r="AI243">
            <v>4270</v>
          </cell>
          <cell r="AJ243">
            <v>732</v>
          </cell>
          <cell r="DJ243">
            <v>1052.3399999999999</v>
          </cell>
        </row>
        <row r="244">
          <cell r="Z244" t="str">
            <v>UT</v>
          </cell>
          <cell r="AI244">
            <v>1512.8</v>
          </cell>
          <cell r="AJ244">
            <v>732</v>
          </cell>
          <cell r="DJ244">
            <v>1090.54</v>
          </cell>
        </row>
        <row r="245">
          <cell r="Z245" t="str">
            <v>UT</v>
          </cell>
          <cell r="AI245">
            <v>2078.1999999999998</v>
          </cell>
          <cell r="AJ245">
            <v>488</v>
          </cell>
          <cell r="DJ245">
            <v>162.80000000000001</v>
          </cell>
        </row>
        <row r="246">
          <cell r="Z246" t="str">
            <v>UT</v>
          </cell>
          <cell r="AI246">
            <v>854</v>
          </cell>
          <cell r="AJ246">
            <v>122</v>
          </cell>
          <cell r="DJ246">
            <v>162.80000000000001</v>
          </cell>
        </row>
        <row r="247">
          <cell r="Z247" t="str">
            <v>UT</v>
          </cell>
          <cell r="AI247">
            <v>1479.13</v>
          </cell>
          <cell r="AJ247">
            <v>649</v>
          </cell>
          <cell r="DJ247">
            <v>739.9</v>
          </cell>
        </row>
        <row r="248">
          <cell r="Z248" t="str">
            <v>UT</v>
          </cell>
          <cell r="AI248">
            <v>3391.18</v>
          </cell>
          <cell r="AJ248">
            <v>708</v>
          </cell>
          <cell r="DJ248">
            <v>793.3</v>
          </cell>
        </row>
        <row r="249">
          <cell r="Z249" t="str">
            <v>UT</v>
          </cell>
          <cell r="AI249">
            <v>4681.8</v>
          </cell>
          <cell r="AJ249">
            <v>3217.05</v>
          </cell>
          <cell r="DJ249">
            <v>1419.79</v>
          </cell>
        </row>
        <row r="250">
          <cell r="Z250" t="str">
            <v>UT</v>
          </cell>
          <cell r="AI250">
            <v>869</v>
          </cell>
          <cell r="AJ250">
            <v>225</v>
          </cell>
          <cell r="DJ250">
            <v>264.73</v>
          </cell>
        </row>
        <row r="251">
          <cell r="Z251" t="str">
            <v>UT</v>
          </cell>
          <cell r="AI251">
            <v>635.5</v>
          </cell>
          <cell r="AJ251">
            <v>316.25</v>
          </cell>
          <cell r="DJ251">
            <v>237.64</v>
          </cell>
        </row>
        <row r="252">
          <cell r="Z252" t="str">
            <v>UT</v>
          </cell>
          <cell r="AI252">
            <v>6046.71</v>
          </cell>
          <cell r="AJ252">
            <v>4211.7700000000004</v>
          </cell>
          <cell r="DJ252">
            <v>1834.94</v>
          </cell>
        </row>
        <row r="253">
          <cell r="Z253" t="str">
            <v>UT</v>
          </cell>
          <cell r="AI253">
            <v>169.19</v>
          </cell>
          <cell r="AJ253">
            <v>27</v>
          </cell>
          <cell r="DJ253">
            <v>31.77</v>
          </cell>
        </row>
        <row r="254">
          <cell r="Z254" t="str">
            <v>UT</v>
          </cell>
          <cell r="AI254">
            <v>9.81</v>
          </cell>
          <cell r="AJ254">
            <v>14</v>
          </cell>
          <cell r="DJ254">
            <v>83.17</v>
          </cell>
        </row>
        <row r="255">
          <cell r="Z255" t="str">
            <v>UT</v>
          </cell>
          <cell r="AI255">
            <v>4153.54</v>
          </cell>
          <cell r="AJ255">
            <v>2907.48</v>
          </cell>
          <cell r="DJ255">
            <v>989</v>
          </cell>
        </row>
        <row r="256">
          <cell r="Z256" t="str">
            <v>UT</v>
          </cell>
          <cell r="AI256">
            <v>662.5</v>
          </cell>
          <cell r="AJ256">
            <v>67.5</v>
          </cell>
          <cell r="DJ256">
            <v>79.41</v>
          </cell>
        </row>
        <row r="257">
          <cell r="Z257" t="str">
            <v>UT</v>
          </cell>
          <cell r="AI257">
            <v>508</v>
          </cell>
          <cell r="AJ257">
            <v>42</v>
          </cell>
          <cell r="DJ257">
            <v>55.15</v>
          </cell>
        </row>
        <row r="258">
          <cell r="Z258" t="str">
            <v>UT</v>
          </cell>
          <cell r="AI258">
            <v>361.25</v>
          </cell>
          <cell r="AJ258">
            <v>350</v>
          </cell>
          <cell r="DJ258">
            <v>276.43</v>
          </cell>
        </row>
        <row r="259">
          <cell r="Z259" t="str">
            <v>UT</v>
          </cell>
          <cell r="AI259">
            <v>473.6</v>
          </cell>
          <cell r="AJ259">
            <v>150</v>
          </cell>
          <cell r="DJ259">
            <v>890.99</v>
          </cell>
        </row>
        <row r="260">
          <cell r="Z260" t="str">
            <v>UT</v>
          </cell>
          <cell r="AI260">
            <v>139.4</v>
          </cell>
          <cell r="AJ260">
            <v>15</v>
          </cell>
          <cell r="DJ260">
            <v>61.99</v>
          </cell>
        </row>
        <row r="261">
          <cell r="Z261" t="str">
            <v>UT</v>
          </cell>
          <cell r="AI261">
            <v>4860.99</v>
          </cell>
          <cell r="AJ261">
            <v>3477.3</v>
          </cell>
          <cell r="DJ261">
            <v>1320.21</v>
          </cell>
        </row>
        <row r="262">
          <cell r="Z262" t="str">
            <v>UT</v>
          </cell>
          <cell r="AI262">
            <v>381.52</v>
          </cell>
          <cell r="AJ262">
            <v>228</v>
          </cell>
          <cell r="DJ262">
            <v>327.76</v>
          </cell>
        </row>
        <row r="263">
          <cell r="Z263" t="str">
            <v>UT</v>
          </cell>
          <cell r="AI263">
            <v>1205.3599999999999</v>
          </cell>
          <cell r="AJ263">
            <v>228</v>
          </cell>
          <cell r="DJ263">
            <v>339.66</v>
          </cell>
        </row>
        <row r="264">
          <cell r="Z264" t="str">
            <v>UT</v>
          </cell>
          <cell r="AI264">
            <v>302.48</v>
          </cell>
          <cell r="AJ264">
            <v>152</v>
          </cell>
          <cell r="DJ264">
            <v>50.73</v>
          </cell>
        </row>
        <row r="265">
          <cell r="Z265" t="str">
            <v>UT</v>
          </cell>
          <cell r="AI265">
            <v>361</v>
          </cell>
          <cell r="AJ265">
            <v>38</v>
          </cell>
          <cell r="DJ265">
            <v>50.73</v>
          </cell>
        </row>
        <row r="266">
          <cell r="Z266" t="str">
            <v>UT</v>
          </cell>
          <cell r="AI266">
            <v>88</v>
          </cell>
          <cell r="AJ266">
            <v>44</v>
          </cell>
          <cell r="DJ266">
            <v>33.08</v>
          </cell>
        </row>
        <row r="267">
          <cell r="Z267" t="str">
            <v>UT</v>
          </cell>
          <cell r="AI267">
            <v>839.56</v>
          </cell>
          <cell r="AJ267">
            <v>453</v>
          </cell>
          <cell r="DJ267">
            <v>651.22</v>
          </cell>
        </row>
        <row r="268">
          <cell r="Z268" t="str">
            <v>UT</v>
          </cell>
          <cell r="AI268">
            <v>2311.81</v>
          </cell>
          <cell r="AJ268">
            <v>453</v>
          </cell>
          <cell r="DJ268">
            <v>674.89</v>
          </cell>
        </row>
        <row r="269">
          <cell r="Z269" t="str">
            <v>UT</v>
          </cell>
          <cell r="AI269">
            <v>759.53</v>
          </cell>
          <cell r="AJ269">
            <v>302</v>
          </cell>
          <cell r="DJ269">
            <v>100.75</v>
          </cell>
        </row>
        <row r="270">
          <cell r="Z270" t="str">
            <v>UT</v>
          </cell>
          <cell r="AI270">
            <v>656.85</v>
          </cell>
          <cell r="AJ270">
            <v>75.5</v>
          </cell>
          <cell r="DJ270">
            <v>100.75</v>
          </cell>
        </row>
        <row r="271">
          <cell r="Z271" t="str">
            <v>UT</v>
          </cell>
          <cell r="AI271">
            <v>839.56</v>
          </cell>
          <cell r="AJ271">
            <v>453</v>
          </cell>
          <cell r="DJ271">
            <v>651.22</v>
          </cell>
        </row>
        <row r="272">
          <cell r="Z272" t="str">
            <v>UT</v>
          </cell>
          <cell r="AI272">
            <v>2311.81</v>
          </cell>
          <cell r="AJ272">
            <v>453</v>
          </cell>
          <cell r="DJ272">
            <v>674.89</v>
          </cell>
        </row>
        <row r="273">
          <cell r="Z273" t="str">
            <v>UT</v>
          </cell>
          <cell r="AI273">
            <v>759.53</v>
          </cell>
          <cell r="AJ273">
            <v>302</v>
          </cell>
          <cell r="DJ273">
            <v>100.75</v>
          </cell>
        </row>
        <row r="274">
          <cell r="Z274" t="str">
            <v>UT</v>
          </cell>
          <cell r="AI274">
            <v>656.85</v>
          </cell>
          <cell r="AJ274">
            <v>75.5</v>
          </cell>
          <cell r="DJ274">
            <v>100.75</v>
          </cell>
        </row>
        <row r="275">
          <cell r="Z275" t="str">
            <v>UT</v>
          </cell>
          <cell r="AI275">
            <v>21900</v>
          </cell>
          <cell r="AJ275">
            <v>11851.95</v>
          </cell>
          <cell r="DJ275">
            <v>4499.79</v>
          </cell>
        </row>
        <row r="276">
          <cell r="Z276" t="str">
            <v>UT</v>
          </cell>
          <cell r="AI276">
            <v>834</v>
          </cell>
          <cell r="AJ276">
            <v>450</v>
          </cell>
          <cell r="DJ276">
            <v>646.92999999999995</v>
          </cell>
        </row>
        <row r="277">
          <cell r="Z277" t="str">
            <v>UT</v>
          </cell>
          <cell r="AI277">
            <v>2296.5</v>
          </cell>
          <cell r="AJ277">
            <v>450</v>
          </cell>
          <cell r="DJ277">
            <v>670.4</v>
          </cell>
        </row>
        <row r="278">
          <cell r="Z278" t="str">
            <v>UT</v>
          </cell>
          <cell r="AI278">
            <v>754.5</v>
          </cell>
          <cell r="AJ278">
            <v>300</v>
          </cell>
          <cell r="DJ278">
            <v>100.1</v>
          </cell>
        </row>
        <row r="279">
          <cell r="Z279" t="str">
            <v>UT</v>
          </cell>
          <cell r="AI279">
            <v>652.5</v>
          </cell>
          <cell r="AJ279">
            <v>75</v>
          </cell>
          <cell r="DJ279">
            <v>100.1</v>
          </cell>
        </row>
        <row r="280">
          <cell r="Z280" t="str">
            <v>UT</v>
          </cell>
          <cell r="AI280">
            <v>469.42</v>
          </cell>
          <cell r="AJ280">
            <v>67.5</v>
          </cell>
          <cell r="DJ280">
            <v>79.41</v>
          </cell>
        </row>
        <row r="281">
          <cell r="Z281" t="str">
            <v>UT</v>
          </cell>
          <cell r="AI281">
            <v>10.16</v>
          </cell>
          <cell r="AJ281">
            <v>16</v>
          </cell>
          <cell r="DJ281">
            <v>95.03</v>
          </cell>
        </row>
        <row r="282">
          <cell r="Z282" t="str">
            <v>UT</v>
          </cell>
          <cell r="AI282">
            <v>9.7799999999999994</v>
          </cell>
          <cell r="AJ282">
            <v>30</v>
          </cell>
          <cell r="DJ282">
            <v>123.19</v>
          </cell>
        </row>
        <row r="283">
          <cell r="Z283" t="str">
            <v>UT</v>
          </cell>
          <cell r="AI283">
            <v>33.090000000000003</v>
          </cell>
          <cell r="AJ283">
            <v>9</v>
          </cell>
          <cell r="DJ283">
            <v>11.81</v>
          </cell>
        </row>
        <row r="284">
          <cell r="Z284" t="str">
            <v>UT</v>
          </cell>
          <cell r="AI284">
            <v>109.5</v>
          </cell>
          <cell r="AJ284">
            <v>30</v>
          </cell>
          <cell r="DJ284">
            <v>47.64</v>
          </cell>
        </row>
        <row r="285">
          <cell r="Z285" t="str">
            <v>UT</v>
          </cell>
          <cell r="AI285">
            <v>100</v>
          </cell>
          <cell r="AJ285">
            <v>22.5</v>
          </cell>
          <cell r="DJ285">
            <v>32.020000000000003</v>
          </cell>
        </row>
        <row r="286">
          <cell r="Z286" t="str">
            <v>UT</v>
          </cell>
          <cell r="AI286">
            <v>3632</v>
          </cell>
          <cell r="AJ286">
            <v>354</v>
          </cell>
          <cell r="DJ286">
            <v>181.6</v>
          </cell>
        </row>
        <row r="287">
          <cell r="Z287" t="str">
            <v>UT</v>
          </cell>
          <cell r="AI287">
            <v>7544</v>
          </cell>
          <cell r="AJ287">
            <v>1463.85</v>
          </cell>
          <cell r="DJ287">
            <v>383</v>
          </cell>
        </row>
        <row r="288">
          <cell r="Z288" t="str">
            <v>UT</v>
          </cell>
          <cell r="AI288">
            <v>1500.48</v>
          </cell>
          <cell r="AJ288">
            <v>792</v>
          </cell>
          <cell r="DJ288">
            <v>968.83</v>
          </cell>
        </row>
        <row r="289">
          <cell r="Z289" t="str">
            <v>UT</v>
          </cell>
          <cell r="AI289">
            <v>1771.4</v>
          </cell>
          <cell r="AJ289">
            <v>935</v>
          </cell>
          <cell r="DJ289">
            <v>1143.75</v>
          </cell>
        </row>
        <row r="290">
          <cell r="Z290" t="str">
            <v>UT</v>
          </cell>
          <cell r="AI290">
            <v>2584.16</v>
          </cell>
          <cell r="AJ290">
            <v>1364</v>
          </cell>
          <cell r="DJ290">
            <v>1668.54</v>
          </cell>
        </row>
        <row r="291">
          <cell r="Z291" t="str">
            <v>UT</v>
          </cell>
          <cell r="AI291">
            <v>3089.53</v>
          </cell>
          <cell r="AJ291">
            <v>1630.75</v>
          </cell>
          <cell r="DJ291">
            <v>1994.85</v>
          </cell>
        </row>
        <row r="292">
          <cell r="Z292" t="str">
            <v>UT</v>
          </cell>
          <cell r="AI292">
            <v>635.29</v>
          </cell>
          <cell r="AJ292">
            <v>135</v>
          </cell>
          <cell r="DJ292">
            <v>165.47</v>
          </cell>
        </row>
        <row r="293">
          <cell r="Z293" t="str">
            <v>UT</v>
          </cell>
          <cell r="AI293">
            <v>83.86</v>
          </cell>
          <cell r="AJ293">
            <v>36</v>
          </cell>
          <cell r="DJ293">
            <v>153.99</v>
          </cell>
        </row>
        <row r="294">
          <cell r="Z294" t="str">
            <v>UT</v>
          </cell>
          <cell r="AI294">
            <v>268.83999999999997</v>
          </cell>
          <cell r="AJ294">
            <v>36</v>
          </cell>
          <cell r="DJ294">
            <v>49.82</v>
          </cell>
        </row>
        <row r="295">
          <cell r="Z295" t="str">
            <v>UT</v>
          </cell>
          <cell r="AI295">
            <v>5940.14</v>
          </cell>
          <cell r="AJ295">
            <v>774</v>
          </cell>
          <cell r="DJ295">
            <v>397.06</v>
          </cell>
        </row>
        <row r="296">
          <cell r="Z296" t="str">
            <v>UT</v>
          </cell>
          <cell r="AI296">
            <v>4862.79</v>
          </cell>
          <cell r="AJ296">
            <v>1362.9</v>
          </cell>
          <cell r="DJ296">
            <v>611.49</v>
          </cell>
        </row>
        <row r="297">
          <cell r="Z297" t="str">
            <v>UT</v>
          </cell>
          <cell r="AI297">
            <v>4862.79</v>
          </cell>
          <cell r="AJ297">
            <v>195</v>
          </cell>
          <cell r="DJ297">
            <v>87.49</v>
          </cell>
        </row>
        <row r="298">
          <cell r="Z298" t="str">
            <v>UT</v>
          </cell>
          <cell r="AI298">
            <v>762.84</v>
          </cell>
          <cell r="AJ298">
            <v>103.5</v>
          </cell>
          <cell r="DJ298">
            <v>126.86</v>
          </cell>
        </row>
        <row r="299">
          <cell r="Z299" t="str">
            <v>UT</v>
          </cell>
          <cell r="AI299">
            <v>404.08</v>
          </cell>
          <cell r="AJ299">
            <v>219</v>
          </cell>
          <cell r="DJ299">
            <v>936.88</v>
          </cell>
        </row>
        <row r="300">
          <cell r="Z300" t="str">
            <v>UT</v>
          </cell>
          <cell r="AI300">
            <v>554.01</v>
          </cell>
          <cell r="AJ300">
            <v>135</v>
          </cell>
          <cell r="DJ300">
            <v>184.62</v>
          </cell>
        </row>
        <row r="301">
          <cell r="Z301" t="str">
            <v>UT</v>
          </cell>
          <cell r="AI301">
            <v>275</v>
          </cell>
          <cell r="AJ301">
            <v>100</v>
          </cell>
          <cell r="DJ301">
            <v>82.28</v>
          </cell>
        </row>
        <row r="302">
          <cell r="Z302" t="str">
            <v>UT</v>
          </cell>
          <cell r="AI302">
            <v>42.69</v>
          </cell>
          <cell r="AJ302">
            <v>20</v>
          </cell>
          <cell r="DJ302">
            <v>123.76</v>
          </cell>
        </row>
        <row r="303">
          <cell r="Z303" t="str">
            <v>UT</v>
          </cell>
          <cell r="AI303">
            <v>4947.84</v>
          </cell>
          <cell r="AJ303">
            <v>864</v>
          </cell>
          <cell r="DJ303">
            <v>968.83</v>
          </cell>
        </row>
        <row r="304">
          <cell r="Z304" t="str">
            <v>UT</v>
          </cell>
          <cell r="AI304">
            <v>5841.2</v>
          </cell>
          <cell r="AJ304">
            <v>1020</v>
          </cell>
          <cell r="DJ304">
            <v>1143.75</v>
          </cell>
        </row>
        <row r="305">
          <cell r="Z305" t="str">
            <v>UT</v>
          </cell>
          <cell r="AI305">
            <v>8521.2800000000007</v>
          </cell>
          <cell r="AJ305">
            <v>1488</v>
          </cell>
          <cell r="DJ305">
            <v>1668.54</v>
          </cell>
        </row>
        <row r="306">
          <cell r="Z306" t="str">
            <v>UT</v>
          </cell>
          <cell r="AI306">
            <v>10187.74</v>
          </cell>
          <cell r="AJ306">
            <v>1779</v>
          </cell>
          <cell r="DJ306">
            <v>1994.85</v>
          </cell>
        </row>
        <row r="307">
          <cell r="Z307" t="str">
            <v>UT</v>
          </cell>
          <cell r="AI307">
            <v>568.39</v>
          </cell>
          <cell r="AJ307">
            <v>198</v>
          </cell>
          <cell r="DJ307">
            <v>259.89</v>
          </cell>
        </row>
        <row r="308">
          <cell r="Z308" t="str">
            <v>UT</v>
          </cell>
          <cell r="AI308">
            <v>567.4</v>
          </cell>
          <cell r="AJ308">
            <v>48</v>
          </cell>
          <cell r="DJ308">
            <v>63.79</v>
          </cell>
        </row>
        <row r="309">
          <cell r="Z309" t="str">
            <v>UT</v>
          </cell>
          <cell r="AI309">
            <v>1017.75</v>
          </cell>
          <cell r="AJ309">
            <v>207</v>
          </cell>
          <cell r="DJ309">
            <v>381.05</v>
          </cell>
        </row>
        <row r="310">
          <cell r="Z310" t="str">
            <v>UT</v>
          </cell>
          <cell r="AI310">
            <v>434.7</v>
          </cell>
          <cell r="AJ310">
            <v>207</v>
          </cell>
          <cell r="DJ310">
            <v>367.72</v>
          </cell>
        </row>
        <row r="311">
          <cell r="Z311" t="str">
            <v>UT</v>
          </cell>
          <cell r="AI311">
            <v>51.9</v>
          </cell>
          <cell r="AJ311">
            <v>18</v>
          </cell>
          <cell r="DJ311">
            <v>91.32</v>
          </cell>
        </row>
        <row r="312">
          <cell r="Z312" t="str">
            <v>UT</v>
          </cell>
          <cell r="AI312">
            <v>400.64</v>
          </cell>
          <cell r="AJ312">
            <v>138</v>
          </cell>
          <cell r="DJ312">
            <v>56.9</v>
          </cell>
        </row>
        <row r="313">
          <cell r="Z313" t="str">
            <v>UT</v>
          </cell>
          <cell r="AI313">
            <v>227.01</v>
          </cell>
          <cell r="AJ313">
            <v>34.5</v>
          </cell>
          <cell r="DJ313">
            <v>56.9</v>
          </cell>
        </row>
        <row r="314">
          <cell r="Z314" t="str">
            <v>UT</v>
          </cell>
          <cell r="AI314">
            <v>169.6</v>
          </cell>
          <cell r="AJ314">
            <v>24.75</v>
          </cell>
          <cell r="DJ314">
            <v>30.34</v>
          </cell>
        </row>
        <row r="315">
          <cell r="Z315" t="str">
            <v>UT</v>
          </cell>
          <cell r="AI315">
            <v>205.22</v>
          </cell>
          <cell r="AJ315">
            <v>96.25</v>
          </cell>
          <cell r="DJ315">
            <v>75.349999999999994</v>
          </cell>
        </row>
        <row r="316">
          <cell r="Z316" t="str">
            <v>UT</v>
          </cell>
          <cell r="AI316">
            <v>40.090000000000003</v>
          </cell>
          <cell r="AJ316">
            <v>6.75</v>
          </cell>
          <cell r="DJ316">
            <v>8.27</v>
          </cell>
        </row>
        <row r="317">
          <cell r="Z317" t="str">
            <v>UT</v>
          </cell>
          <cell r="AI317">
            <v>275</v>
          </cell>
          <cell r="AJ317">
            <v>137.5</v>
          </cell>
          <cell r="DJ317">
            <v>107.65</v>
          </cell>
        </row>
        <row r="318">
          <cell r="Z318" t="str">
            <v>UT</v>
          </cell>
          <cell r="AI318">
            <v>117.66</v>
          </cell>
          <cell r="AJ318">
            <v>60</v>
          </cell>
          <cell r="DJ318">
            <v>256.68</v>
          </cell>
        </row>
        <row r="319">
          <cell r="Z319" t="str">
            <v>UT</v>
          </cell>
          <cell r="AI319">
            <v>181</v>
          </cell>
          <cell r="AJ319">
            <v>40</v>
          </cell>
          <cell r="DJ319">
            <v>32.92</v>
          </cell>
        </row>
        <row r="320">
          <cell r="Z320" t="str">
            <v>UT</v>
          </cell>
          <cell r="AI320">
            <v>13.5</v>
          </cell>
          <cell r="AJ320">
            <v>12</v>
          </cell>
          <cell r="DJ320">
            <v>16.59</v>
          </cell>
        </row>
        <row r="321">
          <cell r="Z321" t="str">
            <v>UT</v>
          </cell>
          <cell r="AI321">
            <v>5096</v>
          </cell>
          <cell r="AJ321">
            <v>3567.2</v>
          </cell>
          <cell r="DJ321">
            <v>1390.4</v>
          </cell>
        </row>
        <row r="322">
          <cell r="Z322" t="str">
            <v>UT</v>
          </cell>
          <cell r="AI322">
            <v>643.64</v>
          </cell>
          <cell r="AJ322">
            <v>48</v>
          </cell>
          <cell r="DJ322">
            <v>63.79</v>
          </cell>
        </row>
        <row r="323">
          <cell r="Z323" t="str">
            <v>UT</v>
          </cell>
          <cell r="AI323">
            <v>922.31</v>
          </cell>
          <cell r="AJ323">
            <v>447</v>
          </cell>
          <cell r="DJ323">
            <v>642.62</v>
          </cell>
        </row>
        <row r="324">
          <cell r="Z324" t="str">
            <v>UT</v>
          </cell>
          <cell r="AI324">
            <v>2267.7800000000002</v>
          </cell>
          <cell r="AJ324">
            <v>447</v>
          </cell>
          <cell r="DJ324">
            <v>655.91</v>
          </cell>
        </row>
        <row r="325">
          <cell r="Z325" t="str">
            <v>UT</v>
          </cell>
          <cell r="AI325">
            <v>223.02</v>
          </cell>
          <cell r="AJ325">
            <v>298</v>
          </cell>
          <cell r="DJ325">
            <v>99.44</v>
          </cell>
        </row>
        <row r="326">
          <cell r="Z326" t="str">
            <v>UT</v>
          </cell>
          <cell r="AI326">
            <v>198.9</v>
          </cell>
          <cell r="AJ326">
            <v>25.5</v>
          </cell>
          <cell r="DJ326">
            <v>34.03</v>
          </cell>
        </row>
        <row r="327">
          <cell r="Z327" t="str">
            <v>UT</v>
          </cell>
          <cell r="AI327">
            <v>2017.78</v>
          </cell>
          <cell r="AJ327">
            <v>551.70000000000005</v>
          </cell>
          <cell r="DJ327">
            <v>239.07</v>
          </cell>
        </row>
        <row r="328">
          <cell r="Z328" t="str">
            <v>UT</v>
          </cell>
          <cell r="AI328">
            <v>21641.200000000001</v>
          </cell>
          <cell r="AJ328">
            <v>7613.55</v>
          </cell>
          <cell r="DJ328">
            <v>3431.1732000000002</v>
          </cell>
        </row>
        <row r="329">
          <cell r="Z329" t="str">
            <v>UT</v>
          </cell>
          <cell r="AI329">
            <v>7140.4</v>
          </cell>
          <cell r="AJ329">
            <v>2440.5</v>
          </cell>
          <cell r="DJ329">
            <v>642</v>
          </cell>
        </row>
        <row r="330">
          <cell r="Z330" t="str">
            <v>UT</v>
          </cell>
          <cell r="AI330">
            <v>7432.67</v>
          </cell>
          <cell r="AJ330">
            <v>3243.67</v>
          </cell>
          <cell r="DJ330">
            <v>4189</v>
          </cell>
        </row>
        <row r="331">
          <cell r="Z331" t="str">
            <v>UT</v>
          </cell>
          <cell r="AI331">
            <v>3851</v>
          </cell>
          <cell r="AJ331">
            <v>850.5</v>
          </cell>
          <cell r="DJ331">
            <v>324</v>
          </cell>
        </row>
        <row r="332">
          <cell r="Z332" t="str">
            <v>UT</v>
          </cell>
          <cell r="AI332">
            <v>30189</v>
          </cell>
          <cell r="AJ332">
            <v>6071.85</v>
          </cell>
          <cell r="DJ332">
            <v>2315</v>
          </cell>
        </row>
        <row r="333">
          <cell r="Z333" t="str">
            <v>UT</v>
          </cell>
          <cell r="AI333">
            <v>30189</v>
          </cell>
          <cell r="AJ333">
            <v>6071.85</v>
          </cell>
          <cell r="DJ333">
            <v>2315</v>
          </cell>
        </row>
        <row r="334">
          <cell r="Z334" t="str">
            <v>UT</v>
          </cell>
          <cell r="AI334">
            <v>5986</v>
          </cell>
          <cell r="AJ334">
            <v>3067.5</v>
          </cell>
          <cell r="DJ334">
            <v>1170</v>
          </cell>
        </row>
        <row r="335">
          <cell r="Z335" t="str">
            <v>UT</v>
          </cell>
          <cell r="AI335">
            <v>3851</v>
          </cell>
          <cell r="AJ335">
            <v>622.65</v>
          </cell>
          <cell r="DJ335">
            <v>237</v>
          </cell>
        </row>
        <row r="336">
          <cell r="Z336" t="str">
            <v>UT</v>
          </cell>
          <cell r="AI336">
            <v>3851</v>
          </cell>
          <cell r="AJ336">
            <v>841.8</v>
          </cell>
          <cell r="DJ336">
            <v>321</v>
          </cell>
        </row>
        <row r="337">
          <cell r="Z337" t="str">
            <v>UT</v>
          </cell>
          <cell r="AI337">
            <v>3851</v>
          </cell>
          <cell r="AJ337">
            <v>841.8</v>
          </cell>
          <cell r="DJ337">
            <v>321</v>
          </cell>
        </row>
        <row r="338">
          <cell r="Z338" t="str">
            <v>UT</v>
          </cell>
          <cell r="AI338">
            <v>3851</v>
          </cell>
          <cell r="AJ338">
            <v>882.9</v>
          </cell>
          <cell r="DJ338">
            <v>337</v>
          </cell>
        </row>
        <row r="339">
          <cell r="Z339" t="str">
            <v>UT</v>
          </cell>
          <cell r="AI339">
            <v>3851</v>
          </cell>
          <cell r="AJ339">
            <v>1413.3</v>
          </cell>
          <cell r="DJ339">
            <v>539</v>
          </cell>
        </row>
        <row r="340">
          <cell r="Z340" t="str">
            <v>UT</v>
          </cell>
          <cell r="AI340">
            <v>17487.79</v>
          </cell>
          <cell r="AJ340">
            <v>14673.3</v>
          </cell>
          <cell r="DJ340">
            <v>3904.62</v>
          </cell>
        </row>
        <row r="341">
          <cell r="Z341" t="str">
            <v>UT</v>
          </cell>
          <cell r="AI341">
            <v>4484</v>
          </cell>
          <cell r="AJ341">
            <v>706.95</v>
          </cell>
          <cell r="DJ341">
            <v>185.74</v>
          </cell>
        </row>
        <row r="342">
          <cell r="Z342" t="str">
            <v>UT</v>
          </cell>
          <cell r="AI342">
            <v>2948</v>
          </cell>
          <cell r="AJ342">
            <v>235.35</v>
          </cell>
          <cell r="DJ342">
            <v>90</v>
          </cell>
        </row>
        <row r="343">
          <cell r="Z343" t="str">
            <v>UT</v>
          </cell>
          <cell r="AI343">
            <v>2931</v>
          </cell>
          <cell r="AJ343">
            <v>810</v>
          </cell>
          <cell r="DJ343">
            <v>0</v>
          </cell>
        </row>
        <row r="344">
          <cell r="Z344" t="str">
            <v>UT</v>
          </cell>
          <cell r="AI344">
            <v>3300</v>
          </cell>
          <cell r="AJ344">
            <v>437.25</v>
          </cell>
          <cell r="DJ344">
            <v>225.27</v>
          </cell>
        </row>
        <row r="345">
          <cell r="Z345" t="str">
            <v>UT</v>
          </cell>
          <cell r="AI345">
            <v>7546.85</v>
          </cell>
          <cell r="AJ345">
            <v>4964.8500000000004</v>
          </cell>
          <cell r="DJ345">
            <v>2582</v>
          </cell>
        </row>
        <row r="346">
          <cell r="Z346" t="str">
            <v>UT</v>
          </cell>
          <cell r="AI346">
            <v>89759</v>
          </cell>
          <cell r="AJ346">
            <v>10084.35</v>
          </cell>
          <cell r="DJ346">
            <v>4544.68</v>
          </cell>
        </row>
        <row r="347">
          <cell r="Z347" t="str">
            <v>UT</v>
          </cell>
          <cell r="AI347">
            <v>19023.560000000001</v>
          </cell>
          <cell r="AJ347">
            <v>2957.85</v>
          </cell>
          <cell r="DJ347">
            <v>1333</v>
          </cell>
        </row>
        <row r="348">
          <cell r="Z348" t="str">
            <v>UT</v>
          </cell>
          <cell r="AI348">
            <v>3944</v>
          </cell>
          <cell r="AJ348">
            <v>2681.03</v>
          </cell>
          <cell r="DJ348">
            <v>1263</v>
          </cell>
        </row>
        <row r="349">
          <cell r="Z349" t="str">
            <v>UT</v>
          </cell>
          <cell r="AI349">
            <v>3851</v>
          </cell>
          <cell r="AJ349">
            <v>850.5</v>
          </cell>
          <cell r="DJ349">
            <v>324</v>
          </cell>
        </row>
        <row r="350">
          <cell r="Z350" t="str">
            <v>UT</v>
          </cell>
          <cell r="AI350">
            <v>5986</v>
          </cell>
          <cell r="AJ350">
            <v>4444.95</v>
          </cell>
          <cell r="DJ350">
            <v>1695</v>
          </cell>
        </row>
        <row r="351">
          <cell r="Z351" t="str">
            <v>UT</v>
          </cell>
          <cell r="AI351">
            <v>3851</v>
          </cell>
          <cell r="AJ351">
            <v>850.5</v>
          </cell>
          <cell r="DJ351">
            <v>324</v>
          </cell>
        </row>
        <row r="352">
          <cell r="Z352" t="str">
            <v>UT</v>
          </cell>
          <cell r="AI352">
            <v>705</v>
          </cell>
          <cell r="AJ352">
            <v>175.5</v>
          </cell>
          <cell r="DJ352">
            <v>203.0119</v>
          </cell>
        </row>
        <row r="353">
          <cell r="Z353" t="str">
            <v>UT</v>
          </cell>
          <cell r="AI353">
            <v>512</v>
          </cell>
          <cell r="AJ353">
            <v>52.5</v>
          </cell>
          <cell r="DJ353">
            <v>60.736899999999999</v>
          </cell>
        </row>
        <row r="354">
          <cell r="Z354" t="str">
            <v>UT</v>
          </cell>
          <cell r="AI354">
            <v>1000</v>
          </cell>
          <cell r="AJ354">
            <v>174</v>
          </cell>
          <cell r="DJ354">
            <v>201.28800000000001</v>
          </cell>
        </row>
        <row r="355">
          <cell r="Z355" t="str">
            <v>UT</v>
          </cell>
          <cell r="AI355">
            <v>8018</v>
          </cell>
          <cell r="AJ355">
            <v>5562.43</v>
          </cell>
          <cell r="DJ355">
            <v>2455.5700000000002</v>
          </cell>
        </row>
        <row r="356">
          <cell r="Z356" t="str">
            <v>UT</v>
          </cell>
          <cell r="AI356">
            <v>20819</v>
          </cell>
          <cell r="AJ356">
            <v>8705.1</v>
          </cell>
          <cell r="DJ356">
            <v>3923.0983999999999</v>
          </cell>
        </row>
        <row r="357">
          <cell r="Z357" t="str">
            <v>UT</v>
          </cell>
          <cell r="AI357">
            <v>341.38</v>
          </cell>
          <cell r="AJ357">
            <v>45</v>
          </cell>
          <cell r="DJ357">
            <v>52.94</v>
          </cell>
        </row>
        <row r="358">
          <cell r="Z358" t="str">
            <v>UT</v>
          </cell>
          <cell r="AI358">
            <v>71.209999999999994</v>
          </cell>
          <cell r="AJ358">
            <v>15</v>
          </cell>
          <cell r="DJ358">
            <v>19.690000000000001</v>
          </cell>
        </row>
        <row r="359">
          <cell r="Z359" t="str">
            <v>UT</v>
          </cell>
          <cell r="AI359">
            <v>8295.8799999999992</v>
          </cell>
          <cell r="AJ359">
            <v>1700.4</v>
          </cell>
          <cell r="DJ359">
            <v>648.30999999999995</v>
          </cell>
        </row>
        <row r="360">
          <cell r="Z360" t="str">
            <v>UT</v>
          </cell>
          <cell r="AI360">
            <v>4880</v>
          </cell>
          <cell r="AJ360">
            <v>1700.4</v>
          </cell>
          <cell r="DJ360">
            <v>648.30999999999995</v>
          </cell>
        </row>
        <row r="361">
          <cell r="Z361" t="str">
            <v>UT</v>
          </cell>
          <cell r="AI361">
            <v>156.34</v>
          </cell>
          <cell r="AJ361">
            <v>62</v>
          </cell>
          <cell r="DJ361">
            <v>368.25</v>
          </cell>
        </row>
        <row r="362">
          <cell r="Z362" t="str">
            <v>UT</v>
          </cell>
          <cell r="AI362">
            <v>8340</v>
          </cell>
          <cell r="AJ362">
            <v>3996.45</v>
          </cell>
          <cell r="DJ362">
            <v>1801.0668000000001</v>
          </cell>
        </row>
        <row r="363">
          <cell r="Z363" t="str">
            <v>UT</v>
          </cell>
          <cell r="AI363">
            <v>30143</v>
          </cell>
          <cell r="AJ363">
            <v>7707.75</v>
          </cell>
          <cell r="DJ363">
            <v>3773.7640999999999</v>
          </cell>
        </row>
        <row r="364">
          <cell r="Z364" t="str">
            <v>UT</v>
          </cell>
          <cell r="AI364">
            <v>405</v>
          </cell>
          <cell r="AJ364">
            <v>2884.84</v>
          </cell>
          <cell r="DJ364">
            <v>5684.5771999999997</v>
          </cell>
        </row>
        <row r="365">
          <cell r="Z365" t="str">
            <v>UT</v>
          </cell>
          <cell r="AI365">
            <v>1679.45</v>
          </cell>
          <cell r="AJ365">
            <v>1137.3</v>
          </cell>
          <cell r="DJ365">
            <v>512.54319999999996</v>
          </cell>
        </row>
        <row r="366">
          <cell r="Z366" t="str">
            <v>UT</v>
          </cell>
          <cell r="AI366">
            <v>1679.44</v>
          </cell>
          <cell r="AJ366">
            <v>1308.75</v>
          </cell>
          <cell r="DJ366">
            <v>589.80999999999995</v>
          </cell>
        </row>
        <row r="367">
          <cell r="Z367" t="str">
            <v>UT</v>
          </cell>
          <cell r="AI367">
            <v>1679.44</v>
          </cell>
          <cell r="AJ367">
            <v>879.3</v>
          </cell>
          <cell r="DJ367">
            <v>610.63080000000002</v>
          </cell>
        </row>
        <row r="368">
          <cell r="Z368" t="str">
            <v>UT</v>
          </cell>
          <cell r="AI368">
            <v>194.85</v>
          </cell>
          <cell r="AJ368">
            <v>33.75</v>
          </cell>
          <cell r="DJ368">
            <v>41.3688</v>
          </cell>
        </row>
        <row r="369">
          <cell r="Z369" t="str">
            <v>UT</v>
          </cell>
          <cell r="AI369">
            <v>168.21</v>
          </cell>
          <cell r="AJ369">
            <v>81</v>
          </cell>
          <cell r="DJ369">
            <v>203.61</v>
          </cell>
        </row>
        <row r="370">
          <cell r="Z370" t="str">
            <v>UT</v>
          </cell>
          <cell r="AI370">
            <v>410.94</v>
          </cell>
          <cell r="AJ370">
            <v>81</v>
          </cell>
          <cell r="DJ370">
            <v>209.54</v>
          </cell>
        </row>
        <row r="371">
          <cell r="Z371" t="str">
            <v>UT</v>
          </cell>
          <cell r="AI371">
            <v>42.66</v>
          </cell>
          <cell r="AJ371">
            <v>54</v>
          </cell>
          <cell r="DJ371">
            <v>31.65</v>
          </cell>
        </row>
        <row r="372">
          <cell r="Z372" t="str">
            <v>UT</v>
          </cell>
          <cell r="AI372">
            <v>119.07</v>
          </cell>
          <cell r="AJ372">
            <v>13.5</v>
          </cell>
          <cell r="DJ372">
            <v>31.65</v>
          </cell>
        </row>
        <row r="373">
          <cell r="Z373" t="str">
            <v>UT</v>
          </cell>
          <cell r="AI373">
            <v>1816.05</v>
          </cell>
          <cell r="AJ373">
            <v>902.85</v>
          </cell>
          <cell r="DJ373">
            <v>869.79</v>
          </cell>
        </row>
        <row r="374">
          <cell r="Z374" t="str">
            <v>UT</v>
          </cell>
          <cell r="AI374">
            <v>20328</v>
          </cell>
          <cell r="AJ374">
            <v>4291.2</v>
          </cell>
          <cell r="DJ374">
            <v>1127.4413</v>
          </cell>
        </row>
        <row r="375">
          <cell r="Z375" t="str">
            <v>UT</v>
          </cell>
          <cell r="AI375">
            <v>2910</v>
          </cell>
          <cell r="AJ375">
            <v>391.95</v>
          </cell>
          <cell r="DJ375">
            <v>102.9783</v>
          </cell>
        </row>
        <row r="376">
          <cell r="Z376" t="str">
            <v>UT</v>
          </cell>
          <cell r="AI376">
            <v>11157.3</v>
          </cell>
          <cell r="AJ376">
            <v>1917.9</v>
          </cell>
          <cell r="DJ376">
            <v>728.16</v>
          </cell>
        </row>
        <row r="377">
          <cell r="Z377" t="str">
            <v>UT</v>
          </cell>
          <cell r="AI377">
            <v>99</v>
          </cell>
          <cell r="AJ377">
            <v>49.5</v>
          </cell>
          <cell r="DJ377">
            <v>38.728499999999997</v>
          </cell>
        </row>
        <row r="378">
          <cell r="Z378" t="str">
            <v>UT</v>
          </cell>
          <cell r="AI378">
            <v>1077.8699999999999</v>
          </cell>
          <cell r="AJ378">
            <v>447</v>
          </cell>
          <cell r="DJ378">
            <v>669.47709999999995</v>
          </cell>
        </row>
        <row r="379">
          <cell r="Z379" t="str">
            <v>UT</v>
          </cell>
          <cell r="AI379">
            <v>584.73</v>
          </cell>
          <cell r="AJ379">
            <v>74.5</v>
          </cell>
          <cell r="DJ379">
            <v>320.76350000000002</v>
          </cell>
        </row>
        <row r="380">
          <cell r="Z380" t="str">
            <v>UT</v>
          </cell>
          <cell r="AI380">
            <v>6619</v>
          </cell>
          <cell r="AJ380">
            <v>1461.45</v>
          </cell>
          <cell r="DJ380">
            <v>658.6268</v>
          </cell>
        </row>
        <row r="381">
          <cell r="Z381" t="str">
            <v>UT</v>
          </cell>
          <cell r="AI381">
            <v>298.58999999999997</v>
          </cell>
          <cell r="AJ381">
            <v>55.5</v>
          </cell>
          <cell r="DJ381">
            <v>238.97800000000001</v>
          </cell>
        </row>
        <row r="382">
          <cell r="Z382" t="str">
            <v>UT</v>
          </cell>
          <cell r="AI382">
            <v>918.75</v>
          </cell>
          <cell r="AJ382">
            <v>333</v>
          </cell>
          <cell r="DJ382">
            <v>498.71800000000002</v>
          </cell>
        </row>
        <row r="383">
          <cell r="Z383" t="str">
            <v>UT</v>
          </cell>
          <cell r="AI383">
            <v>13310.52</v>
          </cell>
          <cell r="AJ383">
            <v>9466.2000000000007</v>
          </cell>
          <cell r="DJ383">
            <v>3609.15</v>
          </cell>
        </row>
        <row r="384">
          <cell r="Z384" t="str">
            <v>UT</v>
          </cell>
          <cell r="AI384">
            <v>13385.52</v>
          </cell>
          <cell r="AJ384">
            <v>7251</v>
          </cell>
          <cell r="DJ384">
            <v>2764.5646000000002</v>
          </cell>
        </row>
        <row r="385">
          <cell r="Z385" t="str">
            <v>UT</v>
          </cell>
          <cell r="AI385">
            <v>10694.92</v>
          </cell>
          <cell r="AJ385">
            <v>6480.45</v>
          </cell>
          <cell r="DJ385">
            <v>2470.7795999999998</v>
          </cell>
        </row>
        <row r="386">
          <cell r="Z386" t="str">
            <v>UT</v>
          </cell>
          <cell r="AI386">
            <v>10860.52</v>
          </cell>
          <cell r="AJ386">
            <v>8443.65</v>
          </cell>
          <cell r="DJ386">
            <v>3219.2822999999999</v>
          </cell>
        </row>
        <row r="387">
          <cell r="Z387" t="str">
            <v>UT</v>
          </cell>
          <cell r="AI387">
            <v>13226.12</v>
          </cell>
          <cell r="AJ387">
            <v>6827.7</v>
          </cell>
          <cell r="DJ387">
            <v>2603.1743999999999</v>
          </cell>
        </row>
        <row r="388">
          <cell r="Z388" t="str">
            <v>UT</v>
          </cell>
          <cell r="AI388">
            <v>18741.71</v>
          </cell>
          <cell r="AJ388">
            <v>10129.950000000001</v>
          </cell>
          <cell r="DJ388">
            <v>3862.2123000000001</v>
          </cell>
        </row>
        <row r="389">
          <cell r="Z389" t="str">
            <v>UT</v>
          </cell>
          <cell r="AI389">
            <v>13426.11</v>
          </cell>
          <cell r="AJ389">
            <v>9367.7999999999993</v>
          </cell>
          <cell r="DJ389">
            <v>3571.6298999999999</v>
          </cell>
        </row>
        <row r="390">
          <cell r="Z390" t="str">
            <v>UT</v>
          </cell>
          <cell r="AI390">
            <v>35728.42</v>
          </cell>
          <cell r="AJ390">
            <v>10427.1</v>
          </cell>
          <cell r="DJ390">
            <v>2739.55</v>
          </cell>
        </row>
        <row r="391">
          <cell r="Z391" t="str">
            <v>UT</v>
          </cell>
          <cell r="AI391">
            <v>8344</v>
          </cell>
          <cell r="AJ391">
            <v>2974.8</v>
          </cell>
          <cell r="DJ391">
            <v>782</v>
          </cell>
        </row>
        <row r="392">
          <cell r="Z392" t="str">
            <v>UT</v>
          </cell>
          <cell r="AI392">
            <v>15.19</v>
          </cell>
          <cell r="AJ392">
            <v>2.5</v>
          </cell>
          <cell r="DJ392">
            <v>2.7578999999999998</v>
          </cell>
        </row>
        <row r="393">
          <cell r="Z393" t="str">
            <v>UT</v>
          </cell>
          <cell r="AI393">
            <v>233.43</v>
          </cell>
          <cell r="AJ393">
            <v>31.5</v>
          </cell>
          <cell r="DJ393">
            <v>38.610900000000001</v>
          </cell>
        </row>
        <row r="394">
          <cell r="Z394" t="str">
            <v>UT</v>
          </cell>
          <cell r="AI394">
            <v>11.35</v>
          </cell>
          <cell r="AJ394">
            <v>6</v>
          </cell>
          <cell r="DJ394">
            <v>37.1175</v>
          </cell>
        </row>
        <row r="395">
          <cell r="Z395" t="str">
            <v>UT</v>
          </cell>
          <cell r="AI395">
            <v>270.10000000000002</v>
          </cell>
          <cell r="AJ395">
            <v>78</v>
          </cell>
          <cell r="DJ395">
            <v>333.68</v>
          </cell>
        </row>
        <row r="396">
          <cell r="Z396" t="str">
            <v>UT</v>
          </cell>
          <cell r="AI396">
            <v>10.83</v>
          </cell>
          <cell r="AJ396">
            <v>3</v>
          </cell>
          <cell r="DJ396">
            <v>4.0796999999999999</v>
          </cell>
        </row>
        <row r="397">
          <cell r="Z397" t="str">
            <v>UT</v>
          </cell>
          <cell r="AI397">
            <v>25908</v>
          </cell>
          <cell r="AJ397">
            <v>16910.03</v>
          </cell>
          <cell r="DJ397">
            <v>8997.9699999999993</v>
          </cell>
        </row>
        <row r="398">
          <cell r="Z398" t="str">
            <v>UT</v>
          </cell>
          <cell r="AI398">
            <v>6960</v>
          </cell>
          <cell r="AJ398">
            <v>2720.9</v>
          </cell>
          <cell r="DJ398">
            <v>4412.4062000000004</v>
          </cell>
        </row>
        <row r="399">
          <cell r="Z399" t="str">
            <v>UT</v>
          </cell>
          <cell r="AI399">
            <v>430</v>
          </cell>
          <cell r="AJ399">
            <v>250</v>
          </cell>
          <cell r="DJ399">
            <v>183.69059999999999</v>
          </cell>
        </row>
        <row r="400">
          <cell r="Z400" t="str">
            <v>UT</v>
          </cell>
          <cell r="AI400">
            <v>540</v>
          </cell>
          <cell r="AJ400">
            <v>225</v>
          </cell>
          <cell r="DJ400">
            <v>138.00739999999999</v>
          </cell>
        </row>
        <row r="401">
          <cell r="Z401" t="str">
            <v>UT</v>
          </cell>
          <cell r="AI401">
            <v>3799.8</v>
          </cell>
          <cell r="AJ401">
            <v>594.45000000000005</v>
          </cell>
          <cell r="DJ401">
            <v>189.99</v>
          </cell>
        </row>
        <row r="402">
          <cell r="Z402" t="str">
            <v>UT</v>
          </cell>
          <cell r="AI402">
            <v>91139</v>
          </cell>
          <cell r="AJ402">
            <v>25346.55</v>
          </cell>
          <cell r="DJ402">
            <v>6659.3836000000001</v>
          </cell>
        </row>
        <row r="403">
          <cell r="Z403" t="str">
            <v>UT</v>
          </cell>
          <cell r="AI403">
            <v>6339.3</v>
          </cell>
          <cell r="AJ403">
            <v>3529.65</v>
          </cell>
          <cell r="DJ403">
            <v>1345.7379000000001</v>
          </cell>
        </row>
        <row r="404">
          <cell r="Z404" t="str">
            <v>UT</v>
          </cell>
          <cell r="AI404">
            <v>8933.2900000000009</v>
          </cell>
          <cell r="AJ404">
            <v>4899.8999999999996</v>
          </cell>
          <cell r="DJ404">
            <v>1868.1685</v>
          </cell>
        </row>
        <row r="405">
          <cell r="Z405" t="str">
            <v>UT</v>
          </cell>
          <cell r="AI405">
            <v>1688.13</v>
          </cell>
          <cell r="AJ405">
            <v>668.55</v>
          </cell>
          <cell r="DJ405">
            <v>254.89580000000001</v>
          </cell>
        </row>
        <row r="406">
          <cell r="Z406" t="str">
            <v>UT</v>
          </cell>
          <cell r="AI406">
            <v>5804.93</v>
          </cell>
          <cell r="AJ406">
            <v>3998.36</v>
          </cell>
          <cell r="DJ406">
            <v>1806.5749000000001</v>
          </cell>
        </row>
        <row r="407">
          <cell r="Z407" t="str">
            <v>UT</v>
          </cell>
          <cell r="AI407">
            <v>72.95</v>
          </cell>
          <cell r="AJ407">
            <v>12.5</v>
          </cell>
          <cell r="DJ407">
            <v>13.7896</v>
          </cell>
        </row>
        <row r="408">
          <cell r="Z408" t="str">
            <v>UT</v>
          </cell>
          <cell r="AI408">
            <v>176.13</v>
          </cell>
          <cell r="AJ408">
            <v>6</v>
          </cell>
          <cell r="DJ408">
            <v>37.1175</v>
          </cell>
        </row>
        <row r="409">
          <cell r="Z409" t="str">
            <v>UT</v>
          </cell>
          <cell r="AI409">
            <v>105</v>
          </cell>
          <cell r="AJ409">
            <v>100</v>
          </cell>
          <cell r="DJ409">
            <v>82.280100000000004</v>
          </cell>
        </row>
        <row r="410">
          <cell r="Z410" t="str">
            <v>UT</v>
          </cell>
          <cell r="AI410">
            <v>330</v>
          </cell>
          <cell r="AJ410">
            <v>140</v>
          </cell>
          <cell r="DJ410">
            <v>136.64009999999999</v>
          </cell>
        </row>
        <row r="411">
          <cell r="Z411" t="str">
            <v>UT</v>
          </cell>
          <cell r="AI411">
            <v>9541</v>
          </cell>
          <cell r="AJ411">
            <v>1044.9000000000001</v>
          </cell>
          <cell r="DJ411">
            <v>517.82000000000005</v>
          </cell>
        </row>
        <row r="412">
          <cell r="Z412" t="str">
            <v>UT</v>
          </cell>
          <cell r="AI412">
            <v>10549</v>
          </cell>
          <cell r="AJ412">
            <v>1273.3499999999999</v>
          </cell>
          <cell r="DJ412">
            <v>631.03</v>
          </cell>
        </row>
        <row r="413">
          <cell r="Z413" t="str">
            <v>WA</v>
          </cell>
          <cell r="AI413">
            <v>432.9</v>
          </cell>
          <cell r="AJ413">
            <v>37.409999999999997</v>
          </cell>
          <cell r="DJ413">
            <v>79.22</v>
          </cell>
        </row>
        <row r="414">
          <cell r="Z414" t="str">
            <v>WA</v>
          </cell>
          <cell r="AI414">
            <v>192</v>
          </cell>
          <cell r="AJ414">
            <v>12</v>
          </cell>
          <cell r="DJ414">
            <v>15.9</v>
          </cell>
        </row>
        <row r="415">
          <cell r="Z415" t="str">
            <v>WA</v>
          </cell>
          <cell r="AI415">
            <v>60.32</v>
          </cell>
          <cell r="AJ415">
            <v>10</v>
          </cell>
          <cell r="DJ415">
            <v>10.59</v>
          </cell>
        </row>
        <row r="416">
          <cell r="Z416" t="str">
            <v>WA</v>
          </cell>
          <cell r="AI416">
            <v>14497.45</v>
          </cell>
          <cell r="AJ416">
            <v>10317.299999999999</v>
          </cell>
          <cell r="DJ416">
            <v>3712</v>
          </cell>
        </row>
        <row r="417">
          <cell r="Z417" t="str">
            <v>WA</v>
          </cell>
          <cell r="AI417">
            <v>14497.44</v>
          </cell>
          <cell r="AJ417">
            <v>7599</v>
          </cell>
          <cell r="DJ417">
            <v>2734</v>
          </cell>
        </row>
        <row r="418">
          <cell r="Z418" t="str">
            <v>WA</v>
          </cell>
          <cell r="AI418">
            <v>173</v>
          </cell>
          <cell r="AJ418">
            <v>100</v>
          </cell>
          <cell r="DJ418">
            <v>593.1</v>
          </cell>
        </row>
        <row r="419">
          <cell r="Z419" t="str">
            <v>WA</v>
          </cell>
          <cell r="AI419">
            <v>715.5</v>
          </cell>
          <cell r="AJ419">
            <v>135</v>
          </cell>
          <cell r="DJ419">
            <v>142.62</v>
          </cell>
        </row>
        <row r="420">
          <cell r="Z420" t="str">
            <v>WA</v>
          </cell>
          <cell r="AI420">
            <v>43.6</v>
          </cell>
          <cell r="AJ420">
            <v>12</v>
          </cell>
          <cell r="DJ420">
            <v>49.21</v>
          </cell>
        </row>
        <row r="421">
          <cell r="Z421" t="str">
            <v>WA</v>
          </cell>
          <cell r="AI421">
            <v>171.6</v>
          </cell>
          <cell r="AJ421">
            <v>24</v>
          </cell>
          <cell r="DJ421">
            <v>31.81</v>
          </cell>
        </row>
        <row r="422">
          <cell r="Z422" t="str">
            <v>WA</v>
          </cell>
          <cell r="AI422">
            <v>788.4</v>
          </cell>
          <cell r="AJ422">
            <v>135</v>
          </cell>
          <cell r="DJ422">
            <v>158.44</v>
          </cell>
        </row>
        <row r="423">
          <cell r="Z423" t="str">
            <v>WA</v>
          </cell>
          <cell r="AI423">
            <v>29.12</v>
          </cell>
          <cell r="AJ423">
            <v>32</v>
          </cell>
          <cell r="DJ423">
            <v>189.78</v>
          </cell>
        </row>
        <row r="424">
          <cell r="Z424" t="str">
            <v>WA</v>
          </cell>
          <cell r="AI424">
            <v>261.7</v>
          </cell>
          <cell r="AJ424">
            <v>25.66</v>
          </cell>
          <cell r="DJ424">
            <v>260.93</v>
          </cell>
        </row>
        <row r="425">
          <cell r="Z425" t="str">
            <v>WA</v>
          </cell>
          <cell r="AI425">
            <v>42.76</v>
          </cell>
          <cell r="AJ425">
            <v>10</v>
          </cell>
          <cell r="DJ425">
            <v>7.87</v>
          </cell>
        </row>
        <row r="426">
          <cell r="Z426" t="str">
            <v>WA</v>
          </cell>
          <cell r="AI426">
            <v>3080</v>
          </cell>
          <cell r="AJ426">
            <v>360</v>
          </cell>
          <cell r="DJ426">
            <v>422.51</v>
          </cell>
        </row>
        <row r="427">
          <cell r="Z427" t="str">
            <v>WA</v>
          </cell>
          <cell r="AI427">
            <v>140.16</v>
          </cell>
          <cell r="AJ427">
            <v>22.5</v>
          </cell>
          <cell r="DJ427">
            <v>26.41</v>
          </cell>
        </row>
        <row r="428">
          <cell r="Z428" t="str">
            <v>WA</v>
          </cell>
          <cell r="AI428">
            <v>180.95</v>
          </cell>
          <cell r="AJ428">
            <v>82.5</v>
          </cell>
          <cell r="DJ428">
            <v>58.99</v>
          </cell>
        </row>
        <row r="429">
          <cell r="Z429" t="str">
            <v>WA</v>
          </cell>
          <cell r="AI429">
            <v>75.48</v>
          </cell>
          <cell r="AJ429">
            <v>15</v>
          </cell>
          <cell r="DJ429">
            <v>19.63</v>
          </cell>
        </row>
        <row r="430">
          <cell r="Z430" t="str">
            <v>WA</v>
          </cell>
          <cell r="AI430">
            <v>8239.65</v>
          </cell>
          <cell r="AJ430">
            <v>1526.7</v>
          </cell>
          <cell r="DJ430">
            <v>549.30999999999995</v>
          </cell>
        </row>
        <row r="431">
          <cell r="Z431" t="str">
            <v>WA</v>
          </cell>
          <cell r="AI431">
            <v>2328</v>
          </cell>
          <cell r="AJ431">
            <v>1164</v>
          </cell>
          <cell r="DJ431">
            <v>1674.62</v>
          </cell>
        </row>
        <row r="432">
          <cell r="Z432" t="str">
            <v>WA</v>
          </cell>
          <cell r="AI432">
            <v>6037.28</v>
          </cell>
          <cell r="AJ432">
            <v>552</v>
          </cell>
          <cell r="DJ432">
            <v>616.54</v>
          </cell>
        </row>
        <row r="433">
          <cell r="Z433" t="str">
            <v>WA</v>
          </cell>
          <cell r="AI433">
            <v>13210.82</v>
          </cell>
          <cell r="AJ433">
            <v>2601.6</v>
          </cell>
          <cell r="DJ433">
            <v>936</v>
          </cell>
        </row>
        <row r="434">
          <cell r="Z434" t="str">
            <v>WA</v>
          </cell>
          <cell r="AI434">
            <v>13210.81</v>
          </cell>
          <cell r="AJ434">
            <v>8667.75</v>
          </cell>
          <cell r="DJ434">
            <v>3119</v>
          </cell>
        </row>
        <row r="435">
          <cell r="Z435" t="str">
            <v>WA</v>
          </cell>
          <cell r="AI435">
            <v>18334.990000000002</v>
          </cell>
          <cell r="AJ435">
            <v>3193.35</v>
          </cell>
          <cell r="DJ435">
            <v>1149</v>
          </cell>
        </row>
        <row r="436">
          <cell r="Z436" t="str">
            <v>WA</v>
          </cell>
          <cell r="AI436">
            <v>1494</v>
          </cell>
          <cell r="AJ436">
            <v>270</v>
          </cell>
          <cell r="DJ436">
            <v>316.88</v>
          </cell>
        </row>
        <row r="437">
          <cell r="Z437" t="str">
            <v>WA</v>
          </cell>
          <cell r="AI437">
            <v>1329.33</v>
          </cell>
          <cell r="AJ437">
            <v>330</v>
          </cell>
          <cell r="DJ437">
            <v>235.95</v>
          </cell>
        </row>
        <row r="438">
          <cell r="Z438" t="str">
            <v>WA</v>
          </cell>
          <cell r="AI438">
            <v>1170.67</v>
          </cell>
          <cell r="AJ438">
            <v>400</v>
          </cell>
          <cell r="DJ438">
            <v>2372.38</v>
          </cell>
        </row>
        <row r="439">
          <cell r="Z439" t="str">
            <v>WA</v>
          </cell>
          <cell r="AI439">
            <v>1137.73</v>
          </cell>
          <cell r="AJ439">
            <v>135</v>
          </cell>
          <cell r="DJ439">
            <v>158.44</v>
          </cell>
        </row>
        <row r="440">
          <cell r="Z440" t="str">
            <v>WA</v>
          </cell>
          <cell r="AI440">
            <v>24210.53</v>
          </cell>
          <cell r="AJ440">
            <v>4167</v>
          </cell>
          <cell r="DJ440">
            <v>4890.55</v>
          </cell>
        </row>
        <row r="441">
          <cell r="Z441" t="str">
            <v>WA</v>
          </cell>
          <cell r="AI441">
            <v>4100.6000000000004</v>
          </cell>
          <cell r="AJ441">
            <v>2630</v>
          </cell>
          <cell r="DJ441">
            <v>15598.45</v>
          </cell>
        </row>
        <row r="442">
          <cell r="Z442" t="str">
            <v>WA</v>
          </cell>
          <cell r="AI442">
            <v>16813.79</v>
          </cell>
          <cell r="AJ442">
            <v>2073.3000000000002</v>
          </cell>
          <cell r="DJ442">
            <v>745.97</v>
          </cell>
        </row>
        <row r="443">
          <cell r="Z443" t="str">
            <v>WA</v>
          </cell>
          <cell r="AI443">
            <v>16813.79</v>
          </cell>
          <cell r="AJ443">
            <v>2073.3000000000002</v>
          </cell>
          <cell r="DJ443">
            <v>745.98</v>
          </cell>
        </row>
        <row r="444">
          <cell r="Z444" t="str">
            <v>WA</v>
          </cell>
          <cell r="AI444">
            <v>95.2</v>
          </cell>
          <cell r="AJ444">
            <v>51</v>
          </cell>
          <cell r="DJ444">
            <v>66.77</v>
          </cell>
        </row>
        <row r="445">
          <cell r="Z445" t="str">
            <v>WA</v>
          </cell>
          <cell r="AI445">
            <v>455</v>
          </cell>
          <cell r="AJ445">
            <v>162.5</v>
          </cell>
          <cell r="DJ445">
            <v>171.68</v>
          </cell>
        </row>
        <row r="446">
          <cell r="Z446" t="str">
            <v>WA</v>
          </cell>
          <cell r="AI446">
            <v>63.96</v>
          </cell>
          <cell r="AJ446">
            <v>36</v>
          </cell>
          <cell r="DJ446">
            <v>47.78</v>
          </cell>
        </row>
        <row r="447">
          <cell r="Z447" t="str">
            <v>WA</v>
          </cell>
          <cell r="AI447">
            <v>46.35</v>
          </cell>
          <cell r="AJ447">
            <v>45</v>
          </cell>
          <cell r="DJ447">
            <v>184.42</v>
          </cell>
        </row>
        <row r="448">
          <cell r="Z448" t="str">
            <v>WA</v>
          </cell>
          <cell r="AI448">
            <v>347.1</v>
          </cell>
          <cell r="AJ448">
            <v>130</v>
          </cell>
          <cell r="DJ448">
            <v>102.27</v>
          </cell>
        </row>
        <row r="449">
          <cell r="Z449" t="str">
            <v>WA</v>
          </cell>
          <cell r="AI449">
            <v>642.26</v>
          </cell>
          <cell r="AJ449">
            <v>276</v>
          </cell>
          <cell r="DJ449">
            <v>397.08</v>
          </cell>
        </row>
        <row r="450">
          <cell r="Z450" t="str">
            <v>WA</v>
          </cell>
          <cell r="AI450">
            <v>1414.96</v>
          </cell>
          <cell r="AJ450">
            <v>276</v>
          </cell>
          <cell r="DJ450">
            <v>408.8</v>
          </cell>
        </row>
        <row r="451">
          <cell r="Z451" t="str">
            <v>WA</v>
          </cell>
          <cell r="AI451">
            <v>441.6</v>
          </cell>
          <cell r="AJ451">
            <v>67.5</v>
          </cell>
          <cell r="DJ451">
            <v>79.22</v>
          </cell>
        </row>
        <row r="452">
          <cell r="Z452" t="str">
            <v>WA</v>
          </cell>
          <cell r="AI452">
            <v>26082.69</v>
          </cell>
          <cell r="AJ452">
            <v>8814.4500000000007</v>
          </cell>
          <cell r="DJ452">
            <v>4163</v>
          </cell>
        </row>
        <row r="453">
          <cell r="Z453" t="str">
            <v>WA</v>
          </cell>
          <cell r="AI453">
            <v>90.96</v>
          </cell>
          <cell r="AJ453">
            <v>9</v>
          </cell>
          <cell r="DJ453">
            <v>10.59</v>
          </cell>
        </row>
        <row r="454">
          <cell r="Z454" t="str">
            <v>WA</v>
          </cell>
          <cell r="AI454">
            <v>6988</v>
          </cell>
          <cell r="AJ454">
            <v>900</v>
          </cell>
          <cell r="DJ454">
            <v>1056.28</v>
          </cell>
        </row>
        <row r="455">
          <cell r="Z455" t="str">
            <v>WA</v>
          </cell>
          <cell r="AI455">
            <v>241</v>
          </cell>
          <cell r="AJ455">
            <v>137.5</v>
          </cell>
          <cell r="DJ455">
            <v>98.32</v>
          </cell>
        </row>
        <row r="456">
          <cell r="Z456" t="str">
            <v>WA</v>
          </cell>
          <cell r="AI456">
            <v>751.62</v>
          </cell>
          <cell r="AJ456">
            <v>478</v>
          </cell>
          <cell r="DJ456">
            <v>2834.97</v>
          </cell>
        </row>
        <row r="457">
          <cell r="Z457" t="str">
            <v>WA</v>
          </cell>
          <cell r="AI457">
            <v>5241</v>
          </cell>
          <cell r="AJ457">
            <v>675</v>
          </cell>
          <cell r="DJ457">
            <v>792.2</v>
          </cell>
        </row>
        <row r="458">
          <cell r="Z458" t="str">
            <v>WA</v>
          </cell>
          <cell r="AI458">
            <v>241</v>
          </cell>
          <cell r="AJ458">
            <v>137.5</v>
          </cell>
          <cell r="DJ458">
            <v>98.32</v>
          </cell>
        </row>
        <row r="459">
          <cell r="Z459" t="str">
            <v>WA</v>
          </cell>
          <cell r="AI459">
            <v>336</v>
          </cell>
          <cell r="AJ459">
            <v>400</v>
          </cell>
          <cell r="DJ459">
            <v>2372.38</v>
          </cell>
        </row>
        <row r="460">
          <cell r="Z460" t="str">
            <v>WA</v>
          </cell>
          <cell r="AI460">
            <v>510.5</v>
          </cell>
          <cell r="AJ460">
            <v>570</v>
          </cell>
          <cell r="DJ460">
            <v>448.3</v>
          </cell>
        </row>
        <row r="461">
          <cell r="Z461" t="str">
            <v>WA</v>
          </cell>
          <cell r="AI461">
            <v>8242.5499999999993</v>
          </cell>
          <cell r="AJ461">
            <v>2090.6999999999998</v>
          </cell>
          <cell r="DJ461">
            <v>1008.69</v>
          </cell>
        </row>
        <row r="462">
          <cell r="Z462" t="str">
            <v>WA</v>
          </cell>
          <cell r="AI462">
            <v>194.25</v>
          </cell>
          <cell r="AJ462">
            <v>33.75</v>
          </cell>
          <cell r="DJ462">
            <v>40.479999999999997</v>
          </cell>
        </row>
        <row r="463">
          <cell r="Z463" t="str">
            <v>WA</v>
          </cell>
          <cell r="AI463">
            <v>21041.5</v>
          </cell>
          <cell r="AJ463">
            <v>2731.95</v>
          </cell>
          <cell r="DJ463">
            <v>1000.08</v>
          </cell>
        </row>
        <row r="464">
          <cell r="Z464" t="str">
            <v>WA</v>
          </cell>
          <cell r="AI464">
            <v>4189.3</v>
          </cell>
          <cell r="AJ464">
            <v>675</v>
          </cell>
          <cell r="DJ464">
            <v>808.87</v>
          </cell>
        </row>
        <row r="465">
          <cell r="Z465" t="str">
            <v>WA</v>
          </cell>
          <cell r="AI465">
            <v>2153.5</v>
          </cell>
          <cell r="AJ465">
            <v>1570</v>
          </cell>
          <cell r="DJ465">
            <v>1260.83</v>
          </cell>
        </row>
        <row r="466">
          <cell r="Z466" t="str">
            <v>WA</v>
          </cell>
          <cell r="AI466">
            <v>304.39999999999998</v>
          </cell>
          <cell r="AJ466">
            <v>42.75</v>
          </cell>
          <cell r="DJ466">
            <v>50.16</v>
          </cell>
        </row>
        <row r="467">
          <cell r="Z467" t="str">
            <v>WA</v>
          </cell>
          <cell r="AI467">
            <v>147.47999999999999</v>
          </cell>
          <cell r="AJ467">
            <v>27.5</v>
          </cell>
          <cell r="DJ467">
            <v>108.15</v>
          </cell>
        </row>
        <row r="468">
          <cell r="Z468" t="str">
            <v>WA</v>
          </cell>
          <cell r="AI468">
            <v>21.72</v>
          </cell>
          <cell r="AJ468">
            <v>10</v>
          </cell>
          <cell r="DJ468">
            <v>59.35</v>
          </cell>
        </row>
        <row r="469">
          <cell r="Z469" t="str">
            <v>WA</v>
          </cell>
          <cell r="AI469">
            <v>243.06</v>
          </cell>
          <cell r="AJ469">
            <v>90</v>
          </cell>
          <cell r="DJ469">
            <v>368.85</v>
          </cell>
        </row>
        <row r="470">
          <cell r="Z470" t="str">
            <v>WA</v>
          </cell>
          <cell r="AI470">
            <v>75.91</v>
          </cell>
          <cell r="AJ470">
            <v>12</v>
          </cell>
          <cell r="DJ470">
            <v>15.9</v>
          </cell>
        </row>
        <row r="471">
          <cell r="Z471" t="str">
            <v>WA</v>
          </cell>
          <cell r="AI471">
            <v>68.760000000000005</v>
          </cell>
          <cell r="AJ471">
            <v>27</v>
          </cell>
          <cell r="DJ471">
            <v>110.68</v>
          </cell>
        </row>
        <row r="472">
          <cell r="Z472" t="str">
            <v>WA</v>
          </cell>
          <cell r="AI472">
            <v>12343</v>
          </cell>
          <cell r="AJ472">
            <v>4460.3999999999996</v>
          </cell>
          <cell r="DJ472">
            <v>1918</v>
          </cell>
        </row>
        <row r="473">
          <cell r="Z473" t="str">
            <v>WA</v>
          </cell>
          <cell r="AI473">
            <v>824.27</v>
          </cell>
          <cell r="AJ473">
            <v>417</v>
          </cell>
          <cell r="DJ473">
            <v>612.55999999999995</v>
          </cell>
        </row>
        <row r="474">
          <cell r="Z474" t="str">
            <v>WA</v>
          </cell>
          <cell r="AI474">
            <v>2233.73</v>
          </cell>
          <cell r="AJ474">
            <v>208.5</v>
          </cell>
          <cell r="DJ474">
            <v>237.78</v>
          </cell>
        </row>
        <row r="475">
          <cell r="Z475" t="str">
            <v>WA</v>
          </cell>
          <cell r="AI475">
            <v>622.5</v>
          </cell>
          <cell r="AJ475">
            <v>278</v>
          </cell>
          <cell r="DJ475">
            <v>94.69</v>
          </cell>
        </row>
        <row r="476">
          <cell r="Z476" t="str">
            <v>WA</v>
          </cell>
          <cell r="AI476">
            <v>366.96</v>
          </cell>
          <cell r="AJ476">
            <v>69.5</v>
          </cell>
          <cell r="DJ476">
            <v>94.69</v>
          </cell>
        </row>
        <row r="477">
          <cell r="Z477" t="str">
            <v>WA</v>
          </cell>
          <cell r="AI477">
            <v>4127.84</v>
          </cell>
          <cell r="AJ477">
            <v>1731.9</v>
          </cell>
          <cell r="DJ477">
            <v>835.58</v>
          </cell>
        </row>
        <row r="478">
          <cell r="Z478" t="str">
            <v>WA</v>
          </cell>
          <cell r="AI478">
            <v>418.3</v>
          </cell>
          <cell r="AJ478">
            <v>72</v>
          </cell>
          <cell r="DJ478">
            <v>86.3</v>
          </cell>
        </row>
        <row r="479">
          <cell r="Z479" t="str">
            <v>WA</v>
          </cell>
          <cell r="AI479">
            <v>16054.44</v>
          </cell>
          <cell r="AJ479">
            <v>3748.8</v>
          </cell>
          <cell r="DJ479">
            <v>1372.31</v>
          </cell>
        </row>
        <row r="480">
          <cell r="Z480" t="str">
            <v>WA</v>
          </cell>
          <cell r="AI480">
            <v>16968.36</v>
          </cell>
          <cell r="AJ480">
            <v>3759.6</v>
          </cell>
          <cell r="DJ480">
            <v>1376.26</v>
          </cell>
        </row>
        <row r="481">
          <cell r="Z481" t="str">
            <v>WA</v>
          </cell>
          <cell r="AI481">
            <v>8379.34</v>
          </cell>
          <cell r="AJ481">
            <v>1016.85</v>
          </cell>
          <cell r="DJ481">
            <v>490.6</v>
          </cell>
        </row>
        <row r="482">
          <cell r="Z482" t="str">
            <v>WA</v>
          </cell>
          <cell r="AI482">
            <v>42376</v>
          </cell>
          <cell r="AJ482">
            <v>20092.05</v>
          </cell>
          <cell r="DJ482">
            <v>7355</v>
          </cell>
        </row>
        <row r="483">
          <cell r="Z483" t="str">
            <v>WA</v>
          </cell>
          <cell r="AI483">
            <v>14497.44</v>
          </cell>
          <cell r="AJ483">
            <v>9407.85</v>
          </cell>
          <cell r="DJ483">
            <v>3443.9</v>
          </cell>
        </row>
        <row r="484">
          <cell r="Z484" t="str">
            <v>WA</v>
          </cell>
          <cell r="AI484">
            <v>14766.12</v>
          </cell>
          <cell r="AJ484">
            <v>8248.7999999999993</v>
          </cell>
          <cell r="DJ484">
            <v>3019.61</v>
          </cell>
        </row>
        <row r="485">
          <cell r="Z485" t="str">
            <v>WA</v>
          </cell>
          <cell r="AI485">
            <v>17319.03</v>
          </cell>
          <cell r="AJ485">
            <v>6598.5</v>
          </cell>
          <cell r="DJ485">
            <v>2415.4899999999998</v>
          </cell>
        </row>
        <row r="486">
          <cell r="Z486" t="str">
            <v>WA</v>
          </cell>
          <cell r="AI486">
            <v>12645</v>
          </cell>
          <cell r="AJ486">
            <v>2764.8</v>
          </cell>
          <cell r="DJ486">
            <v>1012.1</v>
          </cell>
        </row>
        <row r="487">
          <cell r="Z487" t="str">
            <v>WA</v>
          </cell>
          <cell r="AI487">
            <v>979.8</v>
          </cell>
          <cell r="AJ487">
            <v>390</v>
          </cell>
          <cell r="DJ487">
            <v>572.89</v>
          </cell>
        </row>
        <row r="488">
          <cell r="Z488" t="str">
            <v>WA</v>
          </cell>
          <cell r="AI488">
            <v>902.05</v>
          </cell>
          <cell r="AJ488">
            <v>250</v>
          </cell>
          <cell r="DJ488">
            <v>269.62580000000003</v>
          </cell>
        </row>
        <row r="489">
          <cell r="Z489" t="str">
            <v>WA</v>
          </cell>
          <cell r="AI489">
            <v>17512.05</v>
          </cell>
          <cell r="AJ489">
            <v>3863.1</v>
          </cell>
          <cell r="DJ489">
            <v>1863.817</v>
          </cell>
        </row>
        <row r="490">
          <cell r="Z490" t="str">
            <v>WA</v>
          </cell>
          <cell r="AI490">
            <v>15082</v>
          </cell>
          <cell r="AJ490">
            <v>7724.85</v>
          </cell>
          <cell r="DJ490">
            <v>3726.9825999999998</v>
          </cell>
        </row>
        <row r="491">
          <cell r="Z491" t="str">
            <v>WA</v>
          </cell>
          <cell r="AI491">
            <v>19274</v>
          </cell>
          <cell r="AJ491">
            <v>4631.7</v>
          </cell>
          <cell r="DJ491">
            <v>2234.6408999999999</v>
          </cell>
        </row>
        <row r="492">
          <cell r="Z492" t="str">
            <v>WA</v>
          </cell>
          <cell r="AI492">
            <v>32048.959999999999</v>
          </cell>
          <cell r="AJ492">
            <v>13122.6</v>
          </cell>
          <cell r="DJ492">
            <v>6331.2170999999998</v>
          </cell>
        </row>
        <row r="493">
          <cell r="Z493" t="str">
            <v>WA</v>
          </cell>
          <cell r="AI493">
            <v>32048.46</v>
          </cell>
          <cell r="AJ493">
            <v>12969</v>
          </cell>
          <cell r="DJ493">
            <v>6257.1102000000001</v>
          </cell>
        </row>
        <row r="494">
          <cell r="Z494" t="str">
            <v>WA</v>
          </cell>
          <cell r="AI494">
            <v>12971.98</v>
          </cell>
          <cell r="AJ494">
            <v>3050.7</v>
          </cell>
          <cell r="DJ494">
            <v>1471.8611000000001</v>
          </cell>
        </row>
        <row r="495">
          <cell r="Z495" t="str">
            <v>WA</v>
          </cell>
          <cell r="AI495">
            <v>10160</v>
          </cell>
          <cell r="AJ495">
            <v>4433.7</v>
          </cell>
          <cell r="DJ495">
            <v>1936.6402</v>
          </cell>
        </row>
        <row r="496">
          <cell r="Z496" t="str">
            <v>WA</v>
          </cell>
          <cell r="AI496">
            <v>34339.14</v>
          </cell>
          <cell r="AJ496">
            <v>23872.2</v>
          </cell>
          <cell r="DJ496">
            <v>8738.82</v>
          </cell>
        </row>
        <row r="497">
          <cell r="Z497" t="str">
            <v>WA</v>
          </cell>
          <cell r="AI497">
            <v>11377.36</v>
          </cell>
          <cell r="AJ497">
            <v>3377.1</v>
          </cell>
          <cell r="DJ497">
            <v>1629.3381999999999</v>
          </cell>
        </row>
        <row r="498">
          <cell r="Z498" t="str">
            <v>WA</v>
          </cell>
          <cell r="AI498">
            <v>9750.5</v>
          </cell>
          <cell r="AJ498">
            <v>2988.9</v>
          </cell>
          <cell r="DJ498">
            <v>1442.0445999999999</v>
          </cell>
        </row>
        <row r="499">
          <cell r="Z499" t="str">
            <v>WA</v>
          </cell>
          <cell r="AI499">
            <v>9915.9500000000007</v>
          </cell>
          <cell r="AJ499">
            <v>4317</v>
          </cell>
          <cell r="DJ499">
            <v>1885.6656</v>
          </cell>
        </row>
        <row r="500">
          <cell r="Z500" t="str">
            <v>WA</v>
          </cell>
          <cell r="AI500">
            <v>132133</v>
          </cell>
          <cell r="AJ500">
            <v>9438.75</v>
          </cell>
          <cell r="DJ500">
            <v>3782.0918000000001</v>
          </cell>
        </row>
        <row r="501">
          <cell r="Z501" t="str">
            <v>WA</v>
          </cell>
          <cell r="AI501">
            <v>3160</v>
          </cell>
          <cell r="AJ501">
            <v>7228.35</v>
          </cell>
          <cell r="DJ501">
            <v>2891.2179999999998</v>
          </cell>
        </row>
        <row r="502">
          <cell r="Z502" t="str">
            <v>WA</v>
          </cell>
          <cell r="AI502">
            <v>2192</v>
          </cell>
          <cell r="AJ502">
            <v>576.29999999999995</v>
          </cell>
          <cell r="DJ502">
            <v>210.96420000000001</v>
          </cell>
        </row>
        <row r="503">
          <cell r="Z503" t="str">
            <v>WA</v>
          </cell>
          <cell r="AI503">
            <v>23176.92</v>
          </cell>
          <cell r="AJ503">
            <v>4471.3500000000004</v>
          </cell>
          <cell r="DJ503">
            <v>2251.1756999999998</v>
          </cell>
        </row>
        <row r="504">
          <cell r="Z504" t="str">
            <v>WY</v>
          </cell>
          <cell r="AI504">
            <v>1233</v>
          </cell>
          <cell r="AJ504">
            <v>150</v>
          </cell>
          <cell r="DJ504">
            <v>170.3</v>
          </cell>
        </row>
        <row r="505">
          <cell r="Z505" t="str">
            <v>WY</v>
          </cell>
          <cell r="AI505">
            <v>1162.3499999999999</v>
          </cell>
          <cell r="AJ505">
            <v>789.25</v>
          </cell>
          <cell r="DJ505">
            <v>545.25</v>
          </cell>
        </row>
        <row r="506">
          <cell r="Z506" t="str">
            <v>WY</v>
          </cell>
          <cell r="AI506">
            <v>3802.75</v>
          </cell>
          <cell r="AJ506">
            <v>861</v>
          </cell>
          <cell r="DJ506">
            <v>545.25</v>
          </cell>
        </row>
        <row r="507">
          <cell r="Z507" t="str">
            <v>WY</v>
          </cell>
          <cell r="AI507">
            <v>8864</v>
          </cell>
          <cell r="AJ507">
            <v>5891.35</v>
          </cell>
          <cell r="DJ507">
            <v>2973</v>
          </cell>
        </row>
        <row r="508">
          <cell r="Z508" t="str">
            <v>WY</v>
          </cell>
          <cell r="AI508">
            <v>19463</v>
          </cell>
          <cell r="AJ508">
            <v>12995.7</v>
          </cell>
          <cell r="DJ508">
            <v>6467</v>
          </cell>
        </row>
        <row r="509">
          <cell r="Z509" t="str">
            <v>WY</v>
          </cell>
          <cell r="AI509">
            <v>27848.55</v>
          </cell>
          <cell r="AJ509">
            <v>19493.990000000002</v>
          </cell>
          <cell r="DJ509">
            <v>8178.9</v>
          </cell>
        </row>
        <row r="510">
          <cell r="Z510" t="str">
            <v>WY</v>
          </cell>
          <cell r="AI510">
            <v>1429.65</v>
          </cell>
          <cell r="AJ510">
            <v>1059</v>
          </cell>
          <cell r="DJ510">
            <v>1005.39</v>
          </cell>
        </row>
        <row r="511">
          <cell r="Z511" t="str">
            <v>WY</v>
          </cell>
          <cell r="AI511">
            <v>4611.25</v>
          </cell>
          <cell r="AJ511">
            <v>529.5</v>
          </cell>
          <cell r="DJ511">
            <v>397.68</v>
          </cell>
        </row>
        <row r="512">
          <cell r="Z512" t="str">
            <v>WY</v>
          </cell>
          <cell r="AI512">
            <v>1348.46</v>
          </cell>
          <cell r="AJ512">
            <v>706</v>
          </cell>
          <cell r="DJ512">
            <v>157.13999999999999</v>
          </cell>
        </row>
        <row r="513">
          <cell r="Z513" t="str">
            <v>WY</v>
          </cell>
          <cell r="AI513">
            <v>677.6</v>
          </cell>
          <cell r="AJ513">
            <v>77</v>
          </cell>
          <cell r="DJ513">
            <v>68.55</v>
          </cell>
        </row>
        <row r="514">
          <cell r="Z514" t="str">
            <v>WY</v>
          </cell>
          <cell r="AI514">
            <v>121738.88</v>
          </cell>
          <cell r="AJ514">
            <v>62790.2</v>
          </cell>
          <cell r="DJ514">
            <v>24515</v>
          </cell>
        </row>
        <row r="515">
          <cell r="Z515" t="str">
            <v>WY</v>
          </cell>
          <cell r="AI515">
            <v>5913.02</v>
          </cell>
          <cell r="AJ515">
            <v>3800.7</v>
          </cell>
          <cell r="DJ515">
            <v>2112.3200000000002</v>
          </cell>
        </row>
        <row r="516">
          <cell r="Z516" t="str">
            <v>WY</v>
          </cell>
          <cell r="AI516">
            <v>1463.76</v>
          </cell>
          <cell r="AJ516">
            <v>684</v>
          </cell>
          <cell r="DJ516">
            <v>830.61</v>
          </cell>
        </row>
        <row r="517">
          <cell r="Z517" t="str">
            <v>WY</v>
          </cell>
          <cell r="AI517">
            <v>4176.96</v>
          </cell>
          <cell r="AJ517">
            <v>684</v>
          </cell>
          <cell r="DJ517">
            <v>856.08</v>
          </cell>
        </row>
        <row r="518">
          <cell r="Z518" t="str">
            <v>WY</v>
          </cell>
          <cell r="AI518">
            <v>1516.2</v>
          </cell>
          <cell r="AJ518">
            <v>456</v>
          </cell>
          <cell r="DJ518">
            <v>129.79</v>
          </cell>
        </row>
        <row r="519">
          <cell r="Z519" t="str">
            <v>WY</v>
          </cell>
          <cell r="AI519">
            <v>1005.48</v>
          </cell>
          <cell r="AJ519">
            <v>114</v>
          </cell>
          <cell r="DJ519">
            <v>129.79</v>
          </cell>
        </row>
        <row r="520">
          <cell r="Z520" t="str">
            <v>WY</v>
          </cell>
          <cell r="AI520">
            <v>1185.93</v>
          </cell>
          <cell r="AJ520">
            <v>330</v>
          </cell>
          <cell r="DJ520">
            <v>330.41</v>
          </cell>
        </row>
        <row r="521">
          <cell r="Z521" t="str">
            <v>WY</v>
          </cell>
          <cell r="AI521">
            <v>1527.46</v>
          </cell>
          <cell r="AJ521">
            <v>220</v>
          </cell>
          <cell r="DJ521">
            <v>50.13</v>
          </cell>
        </row>
        <row r="522">
          <cell r="Z522" t="str">
            <v>WY</v>
          </cell>
          <cell r="AI522">
            <v>495.55</v>
          </cell>
          <cell r="AJ522">
            <v>55</v>
          </cell>
          <cell r="DJ522">
            <v>50.13</v>
          </cell>
        </row>
        <row r="523">
          <cell r="Z523" t="str">
            <v>WY</v>
          </cell>
          <cell r="AI523">
            <v>360</v>
          </cell>
          <cell r="AJ523">
            <v>75</v>
          </cell>
          <cell r="DJ523">
            <v>67.905199999999994</v>
          </cell>
        </row>
        <row r="524">
          <cell r="Z524" t="str">
            <v>WY</v>
          </cell>
          <cell r="AI524">
            <v>38.6</v>
          </cell>
          <cell r="AJ524">
            <v>12</v>
          </cell>
          <cell r="DJ524">
            <v>41.788899999999998</v>
          </cell>
        </row>
        <row r="525">
          <cell r="Z525" t="str">
            <v>WY</v>
          </cell>
          <cell r="AI525">
            <v>6.75</v>
          </cell>
          <cell r="AJ525">
            <v>10</v>
          </cell>
          <cell r="DJ525">
            <v>50.490400000000001</v>
          </cell>
        </row>
        <row r="526">
          <cell r="Z526" t="str">
            <v>WY</v>
          </cell>
          <cell r="AI526">
            <v>4861</v>
          </cell>
          <cell r="AJ526">
            <v>1878</v>
          </cell>
          <cell r="DJ526">
            <v>1825.2574999999999</v>
          </cell>
        </row>
        <row r="527">
          <cell r="Z527" t="str">
            <v>WY</v>
          </cell>
          <cell r="AI527">
            <v>6953.56</v>
          </cell>
          <cell r="AJ527">
            <v>939</v>
          </cell>
          <cell r="DJ527">
            <v>722.26229999999998</v>
          </cell>
        </row>
        <row r="528">
          <cell r="Z528" t="str">
            <v>WY</v>
          </cell>
          <cell r="AI528">
            <v>8564.43</v>
          </cell>
          <cell r="AJ528">
            <v>3179.7</v>
          </cell>
          <cell r="DJ528">
            <v>1223.49</v>
          </cell>
        </row>
        <row r="529">
          <cell r="Z529" t="str">
            <v>WY</v>
          </cell>
          <cell r="AI529">
            <v>17044.2</v>
          </cell>
          <cell r="AJ529">
            <v>8273.99</v>
          </cell>
          <cell r="DJ529">
            <v>8770.2099999999991</v>
          </cell>
        </row>
        <row r="530">
          <cell r="Z530" t="str">
            <v>WY</v>
          </cell>
          <cell r="AI530">
            <v>53012.18</v>
          </cell>
          <cell r="AJ530">
            <v>10297.4</v>
          </cell>
          <cell r="DJ530">
            <v>4103.3</v>
          </cell>
        </row>
        <row r="531">
          <cell r="Z531" t="str">
            <v>WY</v>
          </cell>
          <cell r="AI531">
            <v>2410.46</v>
          </cell>
          <cell r="AJ531">
            <v>909</v>
          </cell>
          <cell r="DJ531">
            <v>883.47109999999998</v>
          </cell>
        </row>
        <row r="532">
          <cell r="Z532" t="str">
            <v>WY</v>
          </cell>
          <cell r="AI532">
            <v>8007.32</v>
          </cell>
          <cell r="AJ532">
            <v>454.5</v>
          </cell>
          <cell r="DJ532">
            <v>349.61989999999997</v>
          </cell>
        </row>
        <row r="533">
          <cell r="Z533" t="str">
            <v>WY</v>
          </cell>
          <cell r="AI533">
            <v>1798.25</v>
          </cell>
          <cell r="AJ533">
            <v>606</v>
          </cell>
          <cell r="DJ533">
            <v>138.07259999999999</v>
          </cell>
        </row>
        <row r="534">
          <cell r="Z534" t="str">
            <v>WY</v>
          </cell>
          <cell r="AI534">
            <v>329.15</v>
          </cell>
          <cell r="AJ534">
            <v>32.5</v>
          </cell>
          <cell r="DJ534">
            <v>29.624099999999999</v>
          </cell>
        </row>
        <row r="535">
          <cell r="Z535" t="str">
            <v>WY</v>
          </cell>
          <cell r="AI535">
            <v>1923.67</v>
          </cell>
          <cell r="AJ535">
            <v>519</v>
          </cell>
          <cell r="DJ535">
            <v>504.42180000000002</v>
          </cell>
        </row>
        <row r="536">
          <cell r="Z536" t="str">
            <v>WY</v>
          </cell>
          <cell r="AI536">
            <v>3756.52</v>
          </cell>
          <cell r="AJ536">
            <v>519</v>
          </cell>
          <cell r="DJ536">
            <v>519.64949999999999</v>
          </cell>
        </row>
        <row r="537">
          <cell r="Z537" t="str">
            <v>WY</v>
          </cell>
          <cell r="AI537">
            <v>1105.78</v>
          </cell>
          <cell r="AJ537">
            <v>6</v>
          </cell>
          <cell r="DJ537">
            <v>5.4905999999999997</v>
          </cell>
        </row>
        <row r="538">
          <cell r="Z538" t="str">
            <v>WY</v>
          </cell>
          <cell r="AI538">
            <v>14297.88</v>
          </cell>
          <cell r="AJ538">
            <v>775.5</v>
          </cell>
          <cell r="DJ538">
            <v>596.50260000000003</v>
          </cell>
        </row>
        <row r="539">
          <cell r="Z539" t="str">
            <v>WY</v>
          </cell>
          <cell r="AI539">
            <v>1852.92</v>
          </cell>
          <cell r="AJ539">
            <v>201</v>
          </cell>
          <cell r="DJ539">
            <v>201.23660000000001</v>
          </cell>
        </row>
        <row r="540">
          <cell r="Z540" t="str">
            <v>WY</v>
          </cell>
          <cell r="AI540">
            <v>10186.81</v>
          </cell>
          <cell r="AJ540">
            <v>1752</v>
          </cell>
          <cell r="DJ540">
            <v>1702.8169</v>
          </cell>
        </row>
        <row r="541">
          <cell r="Z541" t="str">
            <v>WY</v>
          </cell>
          <cell r="AI541">
            <v>7859.89</v>
          </cell>
          <cell r="AJ541">
            <v>292</v>
          </cell>
          <cell r="DJ541">
            <v>266.1508</v>
          </cell>
        </row>
        <row r="542">
          <cell r="Z542" t="str">
            <v>WY</v>
          </cell>
          <cell r="AI542">
            <v>10739.54</v>
          </cell>
          <cell r="AJ542">
            <v>1168</v>
          </cell>
          <cell r="DJ542">
            <v>266.1508</v>
          </cell>
        </row>
        <row r="543">
          <cell r="Z543" t="str">
            <v>WY</v>
          </cell>
          <cell r="AI543">
            <v>2269.1999999999998</v>
          </cell>
          <cell r="AJ543">
            <v>316.8</v>
          </cell>
          <cell r="DJ543">
            <v>113.45659999999999</v>
          </cell>
        </row>
        <row r="544">
          <cell r="Z544" t="str">
            <v>WY</v>
          </cell>
          <cell r="AI544">
            <v>19418</v>
          </cell>
          <cell r="AJ544">
            <v>11196.81</v>
          </cell>
          <cell r="DJ544">
            <v>8222</v>
          </cell>
        </row>
      </sheetData>
      <sheetData sheetId="1"/>
      <sheetData sheetId="2"/>
      <sheetData sheetId="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rogram Details"/>
      <sheetName val="AvoidedCosts"/>
      <sheetName val="Load Shapes"/>
      <sheetName val="Calc"/>
      <sheetName val="Results adjusted for neg tRC"/>
      <sheetName val="SummaryResults"/>
      <sheetName val="Results"/>
      <sheetName val="Report Tables"/>
      <sheetName val="Life Cycle Retail Sales"/>
      <sheetName val="Line Loss Study"/>
    </sheetNames>
    <sheetDataSet>
      <sheetData sheetId="0" refreshError="1"/>
      <sheetData sheetId="1">
        <row r="3">
          <cell r="B3">
            <v>7.0999999999999994E-2</v>
          </cell>
        </row>
        <row r="4">
          <cell r="B4">
            <v>7.0999999999999994E-2</v>
          </cell>
        </row>
        <row r="16">
          <cell r="B16">
            <v>9</v>
          </cell>
          <cell r="C16">
            <v>30</v>
          </cell>
          <cell r="D16">
            <v>14</v>
          </cell>
          <cell r="E16">
            <v>6</v>
          </cell>
          <cell r="F16">
            <v>1</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OVERVIEW"/>
      <sheetName val="INQ"/>
      <sheetName val="MID"/>
      <sheetName val="PFA"/>
      <sheetName val="REG"/>
      <sheetName val="SMB"/>
      <sheetName val="TAC"/>
      <sheetName val="REPORT TAC"/>
      <sheetName val="REPORT MID"/>
      <sheetName val="REPORT SMB"/>
      <sheetName val="Total - IDA"/>
      <sheetName val="Total - UTA"/>
      <sheetName val="Total - WYO"/>
      <sheetName val="Total - CAL"/>
      <sheetName val="Total - WAS"/>
      <sheetName val="Total - Summary"/>
      <sheetName val="PF Forecast "/>
      <sheetName val="CAL-MID"/>
      <sheetName val="WAS-MID"/>
      <sheetName val="IDA-MID"/>
      <sheetName val="UTA-MID"/>
      <sheetName val="WYO-MID"/>
      <sheetName val="SMB Forecast"/>
      <sheetName val="MID - HVAC"/>
      <sheetName val="Date &amp; Goal"/>
      <sheetName val="Sheet1"/>
      <sheetName val="TA - TAC HVAC"/>
      <sheetName val="IDA-TAC"/>
      <sheetName val="UTA-TAC"/>
      <sheetName val="WYO-TAC"/>
      <sheetName val="CAL-TAC"/>
      <sheetName val="WAS-TAC"/>
      <sheetName val="ECG-TAC LTG"/>
      <sheetName val="ECG-LEDii"/>
      <sheetName val="ECG-TAC NLTG"/>
      <sheetName val="PF"/>
      <sheetName val="TOTAL - WSB FORECAST"/>
      <sheetName val="TA-TAC NLTG"/>
      <sheetName val="MID - Rebate Bus"/>
      <sheetName val="SMB Monthly Measures"/>
      <sheetName val="LEDii Monthly Report"/>
      <sheetName val="LEDii Average Lamp Cost"/>
      <sheetName val="Committed LEDii Projects"/>
      <sheetName val="CHUMRHUM"/>
      <sheetName val="Corrective Exception"/>
      <sheetName val="WSB Monthly p.1-3 Projects"/>
      <sheetName val="WSB Monthly p.2-3 Est. Date"/>
      <sheetName val="WSB Monthly p.3-3 Measures"/>
      <sheetName val="Insp_Dummy"/>
      <sheetName val="Insp_Exception"/>
      <sheetName val="Insp_Req"/>
      <sheetName val="TAC - Inc % of Cost"/>
      <sheetName val="CAL-TAC Add"/>
      <sheetName val="UTAH-TAC Add"/>
      <sheetName val="IDA-TAC Add"/>
      <sheetName val="WAS-TAC Add"/>
      <sheetName val="WYO-TAC Add"/>
      <sheetName val="CAL - LEDii Add"/>
      <sheetName val="UTA - LEDii Add"/>
      <sheetName val="WAS - LEDii Add"/>
      <sheetName val="WYO - LEDii Add"/>
      <sheetName val="IDA - LEDii Add"/>
      <sheetName val="Cumulative Variance"/>
      <sheetName val="Sheet2"/>
    </sheetNames>
    <sheetDataSet>
      <sheetData sheetId="0"/>
      <sheetData sheetId="1"/>
      <sheetData sheetId="2"/>
      <sheetData sheetId="3"/>
      <sheetData sheetId="4"/>
      <sheetData sheetId="5"/>
      <sheetData sheetId="6"/>
      <sheetData sheetId="7">
        <row r="2">
          <cell r="K2">
            <v>43678</v>
          </cell>
        </row>
      </sheetData>
      <sheetData sheetId="8"/>
      <sheetData sheetId="9"/>
      <sheetData sheetId="10">
        <row r="15">
          <cell r="P15">
            <v>0.79274771177315151</v>
          </cell>
        </row>
      </sheetData>
      <sheetData sheetId="11">
        <row r="15">
          <cell r="P15">
            <v>0.82347283179094699</v>
          </cell>
        </row>
      </sheetData>
      <sheetData sheetId="12">
        <row r="15">
          <cell r="P15">
            <v>0.80201177808094593</v>
          </cell>
        </row>
      </sheetData>
      <sheetData sheetId="13">
        <row r="15">
          <cell r="P15">
            <v>2.73899333433934</v>
          </cell>
        </row>
      </sheetData>
      <sheetData sheetId="14">
        <row r="15">
          <cell r="P15">
            <v>0.85832338801870089</v>
          </cell>
        </row>
      </sheetData>
      <sheetData sheetId="15"/>
      <sheetData sheetId="16"/>
      <sheetData sheetId="17">
        <row r="27">
          <cell r="D27">
            <v>4335.2131459637994</v>
          </cell>
        </row>
      </sheetData>
      <sheetData sheetId="18">
        <row r="19">
          <cell r="D19">
            <v>7657</v>
          </cell>
        </row>
      </sheetData>
      <sheetData sheetId="19">
        <row r="19">
          <cell r="D19">
            <v>5025</v>
          </cell>
        </row>
      </sheetData>
      <sheetData sheetId="20">
        <row r="27">
          <cell r="D27">
            <v>78391.867499999993</v>
          </cell>
        </row>
      </sheetData>
      <sheetData sheetId="21">
        <row r="27">
          <cell r="D27">
            <v>24854.371094073031</v>
          </cell>
        </row>
      </sheetData>
      <sheetData sheetId="22"/>
      <sheetData sheetId="23"/>
      <sheetData sheetId="24">
        <row r="2">
          <cell r="R2">
            <v>2019</v>
          </cell>
        </row>
      </sheetData>
      <sheetData sheetId="25"/>
      <sheetData sheetId="26"/>
      <sheetData sheetId="27">
        <row r="11">
          <cell r="D11">
            <v>341100</v>
          </cell>
        </row>
      </sheetData>
      <sheetData sheetId="28">
        <row r="11">
          <cell r="D11">
            <v>9889763</v>
          </cell>
        </row>
      </sheetData>
      <sheetData sheetId="29">
        <row r="11">
          <cell r="D11">
            <v>1157630</v>
          </cell>
        </row>
      </sheetData>
      <sheetData sheetId="30">
        <row r="11">
          <cell r="D11">
            <v>80000</v>
          </cell>
        </row>
      </sheetData>
      <sheetData sheetId="31">
        <row r="11">
          <cell r="D11">
            <v>523057</v>
          </cell>
        </row>
      </sheetData>
      <sheetData sheetId="32">
        <row r="2">
          <cell r="U2" t="str">
            <v>Project Count</v>
          </cell>
          <cell r="V2">
            <v>1</v>
          </cell>
        </row>
        <row r="3">
          <cell r="U3" t="str">
            <v>Deliverychannel</v>
          </cell>
          <cell r="V3" t="str">
            <v>(Multiple Items)</v>
          </cell>
        </row>
        <row r="4">
          <cell r="U4" t="str">
            <v>Project Status</v>
          </cell>
          <cell r="V4" t="str">
            <v>(All)</v>
          </cell>
        </row>
        <row r="5">
          <cell r="U5" t="str">
            <v>Program Name</v>
          </cell>
          <cell r="V5" t="str">
            <v>(Multiple Items)</v>
          </cell>
        </row>
        <row r="7">
          <cell r="U7" t="str">
            <v>Sum of Project Count</v>
          </cell>
          <cell r="V7" t="str">
            <v>Column Labels</v>
          </cell>
        </row>
        <row r="8">
          <cell r="T8">
            <v>0</v>
          </cell>
          <cell r="U8" t="str">
            <v>Row Labels</v>
          </cell>
          <cell r="V8" t="str">
            <v>CA</v>
          </cell>
          <cell r="W8" t="str">
            <v>ID</v>
          </cell>
          <cell r="X8" t="str">
            <v>UT</v>
          </cell>
          <cell r="Y8" t="str">
            <v>WA</v>
          </cell>
          <cell r="Z8" t="str">
            <v>WY</v>
          </cell>
          <cell r="AA8" t="str">
            <v>(blank)</v>
          </cell>
        </row>
        <row r="9">
          <cell r="T9">
            <v>43466</v>
          </cell>
          <cell r="U9" t="str">
            <v>2019-01</v>
          </cell>
          <cell r="V9">
            <v>10</v>
          </cell>
          <cell r="W9">
            <v>3</v>
          </cell>
          <cell r="X9">
            <v>12</v>
          </cell>
          <cell r="Y9">
            <v>3</v>
          </cell>
          <cell r="Z9">
            <v>11</v>
          </cell>
          <cell r="AA9">
            <v>0</v>
          </cell>
        </row>
        <row r="10">
          <cell r="T10">
            <v>43770</v>
          </cell>
          <cell r="U10" t="str">
            <v>2019-11</v>
          </cell>
          <cell r="V10">
            <v>0</v>
          </cell>
          <cell r="W10">
            <v>2</v>
          </cell>
          <cell r="X10">
            <v>9</v>
          </cell>
          <cell r="Y10">
            <v>5</v>
          </cell>
          <cell r="Z10">
            <v>7</v>
          </cell>
          <cell r="AA10">
            <v>8</v>
          </cell>
        </row>
        <row r="11">
          <cell r="T11">
            <v>43497</v>
          </cell>
          <cell r="U11" t="str">
            <v>2019-02</v>
          </cell>
          <cell r="V11">
            <v>2</v>
          </cell>
          <cell r="W11">
            <v>5</v>
          </cell>
          <cell r="X11">
            <v>19</v>
          </cell>
          <cell r="Y11">
            <v>5</v>
          </cell>
          <cell r="Z11">
            <v>12</v>
          </cell>
          <cell r="AA11">
            <v>0</v>
          </cell>
        </row>
        <row r="12">
          <cell r="T12">
            <v>43556</v>
          </cell>
          <cell r="U12" t="str">
            <v>2019-04</v>
          </cell>
          <cell r="V12">
            <v>5</v>
          </cell>
          <cell r="W12">
            <v>11</v>
          </cell>
          <cell r="X12">
            <v>27</v>
          </cell>
          <cell r="Y12">
            <v>12</v>
          </cell>
          <cell r="Z12">
            <v>10</v>
          </cell>
          <cell r="AA12">
            <v>0</v>
          </cell>
        </row>
        <row r="13">
          <cell r="T13">
            <v>43586</v>
          </cell>
          <cell r="U13" t="str">
            <v>2019-05</v>
          </cell>
          <cell r="V13">
            <v>4</v>
          </cell>
          <cell r="W13">
            <v>5</v>
          </cell>
          <cell r="X13">
            <v>41</v>
          </cell>
          <cell r="Y13">
            <v>6</v>
          </cell>
          <cell r="Z13">
            <v>5</v>
          </cell>
          <cell r="AA13">
            <v>0</v>
          </cell>
        </row>
        <row r="14">
          <cell r="T14">
            <v>43678</v>
          </cell>
          <cell r="U14" t="str">
            <v>2019-08</v>
          </cell>
          <cell r="V14">
            <v>4</v>
          </cell>
          <cell r="W14">
            <v>4</v>
          </cell>
          <cell r="X14">
            <v>42</v>
          </cell>
          <cell r="Y14">
            <v>15</v>
          </cell>
          <cell r="Z14">
            <v>15</v>
          </cell>
          <cell r="AA14">
            <v>10</v>
          </cell>
        </row>
        <row r="15">
          <cell r="T15">
            <v>43647</v>
          </cell>
          <cell r="U15" t="str">
            <v>2019-07</v>
          </cell>
          <cell r="V15">
            <v>9</v>
          </cell>
          <cell r="W15">
            <v>9</v>
          </cell>
          <cell r="X15">
            <v>59</v>
          </cell>
          <cell r="Y15">
            <v>26</v>
          </cell>
          <cell r="Z15">
            <v>9</v>
          </cell>
          <cell r="AA15">
            <v>0</v>
          </cell>
        </row>
        <row r="16">
          <cell r="T16">
            <v>43617</v>
          </cell>
          <cell r="U16" t="str">
            <v>2019-06</v>
          </cell>
          <cell r="V16">
            <v>3</v>
          </cell>
          <cell r="W16">
            <v>6</v>
          </cell>
          <cell r="X16">
            <v>29</v>
          </cell>
          <cell r="Y16">
            <v>7</v>
          </cell>
          <cell r="Z16">
            <v>3</v>
          </cell>
          <cell r="AA16">
            <v>0</v>
          </cell>
        </row>
        <row r="17">
          <cell r="T17">
            <v>43831</v>
          </cell>
          <cell r="U17" t="str">
            <v>2020-01</v>
          </cell>
          <cell r="V17">
            <v>1</v>
          </cell>
          <cell r="W17">
            <v>0</v>
          </cell>
          <cell r="X17">
            <v>1</v>
          </cell>
          <cell r="Y17">
            <v>0</v>
          </cell>
          <cell r="Z17">
            <v>0</v>
          </cell>
          <cell r="AA17">
            <v>7</v>
          </cell>
        </row>
        <row r="18">
          <cell r="T18">
            <v>43525</v>
          </cell>
          <cell r="U18" t="str">
            <v>2019-03</v>
          </cell>
          <cell r="V18">
            <v>4</v>
          </cell>
          <cell r="W18">
            <v>8</v>
          </cell>
          <cell r="X18">
            <v>29</v>
          </cell>
          <cell r="Y18">
            <v>10</v>
          </cell>
          <cell r="Z18">
            <v>14</v>
          </cell>
          <cell r="AA18">
            <v>0</v>
          </cell>
        </row>
        <row r="19">
          <cell r="T19">
            <v>43739</v>
          </cell>
          <cell r="U19" t="str">
            <v>2019-10</v>
          </cell>
          <cell r="V19">
            <v>0</v>
          </cell>
          <cell r="W19">
            <v>3</v>
          </cell>
          <cell r="X19">
            <v>31</v>
          </cell>
          <cell r="Y19">
            <v>3</v>
          </cell>
          <cell r="Z19">
            <v>4</v>
          </cell>
          <cell r="AA19">
            <v>5</v>
          </cell>
        </row>
        <row r="20">
          <cell r="T20">
            <v>43709</v>
          </cell>
          <cell r="U20" t="str">
            <v>2019-09</v>
          </cell>
          <cell r="V20">
            <v>4</v>
          </cell>
          <cell r="W20">
            <v>3</v>
          </cell>
          <cell r="X20">
            <v>49</v>
          </cell>
          <cell r="Y20">
            <v>2</v>
          </cell>
          <cell r="Z20">
            <v>8</v>
          </cell>
          <cell r="AA20">
            <v>2</v>
          </cell>
        </row>
        <row r="21">
          <cell r="T21">
            <v>43800</v>
          </cell>
          <cell r="U21" t="str">
            <v>2019-12</v>
          </cell>
          <cell r="V21">
            <v>0</v>
          </cell>
          <cell r="W21">
            <v>0</v>
          </cell>
          <cell r="X21">
            <v>3</v>
          </cell>
          <cell r="Y21">
            <v>13</v>
          </cell>
          <cell r="Z21">
            <v>3</v>
          </cell>
          <cell r="AA21">
            <v>3</v>
          </cell>
        </row>
        <row r="22">
          <cell r="T22">
            <v>43922</v>
          </cell>
          <cell r="U22" t="str">
            <v>2020-04</v>
          </cell>
          <cell r="V22">
            <v>0</v>
          </cell>
          <cell r="W22">
            <v>0</v>
          </cell>
          <cell r="X22">
            <v>1</v>
          </cell>
          <cell r="Y22">
            <v>0</v>
          </cell>
          <cell r="Z22">
            <v>0</v>
          </cell>
          <cell r="AA22">
            <v>3</v>
          </cell>
        </row>
        <row r="23">
          <cell r="T23">
            <v>44348</v>
          </cell>
          <cell r="U23" t="str">
            <v>2021-06</v>
          </cell>
          <cell r="V23">
            <v>0</v>
          </cell>
          <cell r="W23">
            <v>0</v>
          </cell>
          <cell r="X23">
            <v>0</v>
          </cell>
          <cell r="Y23">
            <v>0</v>
          </cell>
          <cell r="Z23">
            <v>0</v>
          </cell>
          <cell r="AA23">
            <v>1</v>
          </cell>
        </row>
        <row r="24">
          <cell r="T24">
            <v>43952</v>
          </cell>
          <cell r="U24" t="str">
            <v>2020-05</v>
          </cell>
          <cell r="V24">
            <v>0</v>
          </cell>
          <cell r="W24">
            <v>0</v>
          </cell>
          <cell r="X24">
            <v>0</v>
          </cell>
          <cell r="Y24">
            <v>0</v>
          </cell>
          <cell r="Z24">
            <v>0</v>
          </cell>
          <cell r="AA24">
            <v>1</v>
          </cell>
        </row>
        <row r="25">
          <cell r="T25">
            <v>44013</v>
          </cell>
          <cell r="U25" t="str">
            <v>2020-07</v>
          </cell>
          <cell r="V25">
            <v>0</v>
          </cell>
          <cell r="W25">
            <v>0</v>
          </cell>
          <cell r="X25">
            <v>0</v>
          </cell>
          <cell r="Y25">
            <v>0</v>
          </cell>
          <cell r="Z25">
            <v>0</v>
          </cell>
          <cell r="AA25">
            <v>1</v>
          </cell>
        </row>
        <row r="26">
          <cell r="T26" t="str">
            <v/>
          </cell>
        </row>
        <row r="27">
          <cell r="T27" t="str">
            <v/>
          </cell>
        </row>
        <row r="28">
          <cell r="T28" t="str">
            <v/>
          </cell>
        </row>
        <row r="29">
          <cell r="T29" t="str">
            <v/>
          </cell>
        </row>
        <row r="30">
          <cell r="T30" t="str">
            <v/>
          </cell>
        </row>
        <row r="31">
          <cell r="T31" t="str">
            <v/>
          </cell>
        </row>
        <row r="32">
          <cell r="T32" t="str">
            <v/>
          </cell>
        </row>
        <row r="33">
          <cell r="T33" t="str">
            <v/>
          </cell>
        </row>
        <row r="34">
          <cell r="T34" t="str">
            <v/>
          </cell>
        </row>
        <row r="35">
          <cell r="T35" t="str">
            <v/>
          </cell>
        </row>
        <row r="36">
          <cell r="T36" t="str">
            <v/>
          </cell>
        </row>
        <row r="37">
          <cell r="T37" t="str">
            <v/>
          </cell>
        </row>
        <row r="38">
          <cell r="T38" t="str">
            <v/>
          </cell>
        </row>
        <row r="39">
          <cell r="T39" t="str">
            <v/>
          </cell>
        </row>
        <row r="40">
          <cell r="T40" t="str">
            <v/>
          </cell>
        </row>
        <row r="41">
          <cell r="T41" t="str">
            <v/>
          </cell>
        </row>
        <row r="42">
          <cell r="T42" t="str">
            <v/>
          </cell>
        </row>
        <row r="43">
          <cell r="T43" t="str">
            <v/>
          </cell>
        </row>
        <row r="44">
          <cell r="T44" t="str">
            <v/>
          </cell>
        </row>
        <row r="57">
          <cell r="U57" t="str">
            <v>Project Count</v>
          </cell>
          <cell r="V57">
            <v>1</v>
          </cell>
        </row>
        <row r="58">
          <cell r="U58" t="str">
            <v>Application Status</v>
          </cell>
          <cell r="V58" t="str">
            <v>Request Payment</v>
          </cell>
        </row>
        <row r="59">
          <cell r="U59" t="str">
            <v>Deliverychannel</v>
          </cell>
          <cell r="V59" t="str">
            <v>(Multiple Items)</v>
          </cell>
        </row>
        <row r="60">
          <cell r="U60" t="str">
            <v>Program Name</v>
          </cell>
          <cell r="V60" t="str">
            <v>(All)</v>
          </cell>
        </row>
        <row r="62">
          <cell r="U62" t="str">
            <v>Sum of TotalCustomerCost_ForReport (Forecast)</v>
          </cell>
          <cell r="V62" t="str">
            <v>Column Labels</v>
          </cell>
        </row>
        <row r="63">
          <cell r="U63" t="str">
            <v>Row Labels</v>
          </cell>
          <cell r="V63" t="str">
            <v>CA</v>
          </cell>
          <cell r="W63" t="str">
            <v>ID</v>
          </cell>
          <cell r="X63" t="str">
            <v>UT</v>
          </cell>
          <cell r="Y63" t="str">
            <v>WA</v>
          </cell>
          <cell r="Z63" t="str">
            <v>WY</v>
          </cell>
        </row>
        <row r="64">
          <cell r="T64">
            <v>43466</v>
          </cell>
          <cell r="U64" t="str">
            <v>2019-01</v>
          </cell>
          <cell r="V64">
            <v>323751.06</v>
          </cell>
          <cell r="W64">
            <v>40773.229999999996</v>
          </cell>
          <cell r="X64">
            <v>633869.5</v>
          </cell>
          <cell r="Y64">
            <v>22903.1</v>
          </cell>
          <cell r="Z64">
            <v>172106.7</v>
          </cell>
        </row>
        <row r="65">
          <cell r="T65">
            <v>43497</v>
          </cell>
          <cell r="U65" t="str">
            <v>2019-02</v>
          </cell>
          <cell r="V65">
            <v>2321.46</v>
          </cell>
          <cell r="W65">
            <v>90128.65</v>
          </cell>
          <cell r="X65">
            <v>1212113.1100000001</v>
          </cell>
          <cell r="Y65">
            <v>61961.919999999998</v>
          </cell>
          <cell r="Z65">
            <v>329489.14</v>
          </cell>
        </row>
        <row r="66">
          <cell r="T66">
            <v>43556</v>
          </cell>
          <cell r="U66" t="str">
            <v>2019-04</v>
          </cell>
          <cell r="V66">
            <v>23699.29</v>
          </cell>
          <cell r="W66">
            <v>107725.39000000001</v>
          </cell>
          <cell r="X66">
            <v>1310156.99</v>
          </cell>
          <cell r="Y66">
            <v>71484.240000000005</v>
          </cell>
          <cell r="Z66">
            <v>64402.13</v>
          </cell>
        </row>
        <row r="67">
          <cell r="T67">
            <v>43586</v>
          </cell>
          <cell r="U67" t="str">
            <v>2019-05</v>
          </cell>
          <cell r="V67">
            <v>18760.18</v>
          </cell>
          <cell r="W67">
            <v>147226.29</v>
          </cell>
          <cell r="X67">
            <v>1084181.9799999997</v>
          </cell>
          <cell r="Y67">
            <v>174739.71000000002</v>
          </cell>
          <cell r="Z67">
            <v>170630.23</v>
          </cell>
        </row>
        <row r="68">
          <cell r="T68">
            <v>43647</v>
          </cell>
          <cell r="U68" t="str">
            <v>2019-07</v>
          </cell>
          <cell r="V68">
            <v>105644.45999999999</v>
          </cell>
          <cell r="W68">
            <v>185251.32</v>
          </cell>
          <cell r="X68">
            <v>2963825.8700000006</v>
          </cell>
          <cell r="Y68">
            <v>406123.22</v>
          </cell>
          <cell r="Z68">
            <v>105404.76000000001</v>
          </cell>
        </row>
        <row r="69">
          <cell r="T69">
            <v>43617</v>
          </cell>
          <cell r="U69" t="str">
            <v>2019-06</v>
          </cell>
          <cell r="V69">
            <v>17441.32</v>
          </cell>
          <cell r="W69">
            <v>64700.12</v>
          </cell>
          <cell r="X69">
            <v>3364431.2199999997</v>
          </cell>
          <cell r="Y69">
            <v>89431.6</v>
          </cell>
          <cell r="Z69">
            <v>124998.45000000001</v>
          </cell>
        </row>
        <row r="70">
          <cell r="T70">
            <v>43525</v>
          </cell>
          <cell r="U70" t="str">
            <v>2019-03</v>
          </cell>
          <cell r="V70">
            <v>38723.85</v>
          </cell>
          <cell r="W70">
            <v>174477</v>
          </cell>
          <cell r="X70">
            <v>955310.39000000013</v>
          </cell>
          <cell r="Y70">
            <v>244921.53999999998</v>
          </cell>
          <cell r="Z70">
            <v>369924.67</v>
          </cell>
        </row>
        <row r="71">
          <cell r="T71" t="str">
            <v/>
          </cell>
        </row>
        <row r="72">
          <cell r="T72" t="str">
            <v/>
          </cell>
        </row>
        <row r="73">
          <cell r="T73" t="str">
            <v/>
          </cell>
        </row>
        <row r="74">
          <cell r="T74" t="str">
            <v/>
          </cell>
        </row>
        <row r="75">
          <cell r="T75" t="str">
            <v/>
          </cell>
        </row>
        <row r="76">
          <cell r="T76" t="str">
            <v/>
          </cell>
        </row>
        <row r="77">
          <cell r="T77" t="str">
            <v/>
          </cell>
        </row>
        <row r="78">
          <cell r="T78" t="str">
            <v/>
          </cell>
        </row>
        <row r="79">
          <cell r="T79" t="str">
            <v/>
          </cell>
        </row>
        <row r="80">
          <cell r="T80" t="str">
            <v/>
          </cell>
        </row>
        <row r="81">
          <cell r="T81" t="str">
            <v/>
          </cell>
        </row>
        <row r="82">
          <cell r="T82" t="str">
            <v/>
          </cell>
        </row>
        <row r="83">
          <cell r="T83" t="str">
            <v/>
          </cell>
        </row>
        <row r="84">
          <cell r="T84" t="str">
            <v/>
          </cell>
        </row>
        <row r="85">
          <cell r="T85" t="str">
            <v/>
          </cell>
        </row>
        <row r="86">
          <cell r="T86" t="str">
            <v/>
          </cell>
        </row>
        <row r="87">
          <cell r="T87" t="str">
            <v/>
          </cell>
        </row>
        <row r="88">
          <cell r="T88" t="str">
            <v/>
          </cell>
        </row>
        <row r="89">
          <cell r="T89" t="str">
            <v/>
          </cell>
        </row>
        <row r="90">
          <cell r="T90" t="str">
            <v/>
          </cell>
        </row>
        <row r="91">
          <cell r="T91" t="str">
            <v/>
          </cell>
        </row>
        <row r="92">
          <cell r="T92" t="str">
            <v/>
          </cell>
        </row>
        <row r="93">
          <cell r="T93" t="str">
            <v/>
          </cell>
        </row>
        <row r="94">
          <cell r="T94" t="str">
            <v/>
          </cell>
        </row>
        <row r="95">
          <cell r="B95" t="str">
            <v>Program Name</v>
          </cell>
          <cell r="C95" t="str">
            <v>(Multiple Items)</v>
          </cell>
          <cell r="E95">
            <v>0</v>
          </cell>
          <cell r="T95" t="str">
            <v/>
          </cell>
        </row>
        <row r="96">
          <cell r="B96" t="str">
            <v>Project Count</v>
          </cell>
          <cell r="C96">
            <v>1</v>
          </cell>
          <cell r="E96">
            <v>0</v>
          </cell>
          <cell r="T96" t="str">
            <v/>
          </cell>
        </row>
        <row r="97">
          <cell r="B97" t="str">
            <v>Deliverychannel</v>
          </cell>
          <cell r="C97" t="str">
            <v>(Multiple Items)</v>
          </cell>
          <cell r="E97">
            <v>0</v>
          </cell>
          <cell r="T97" t="str">
            <v/>
          </cell>
        </row>
        <row r="98">
          <cell r="B98" t="str">
            <v>Project Status</v>
          </cell>
          <cell r="C98" t="str">
            <v>(All)</v>
          </cell>
          <cell r="E98">
            <v>0</v>
          </cell>
          <cell r="T98" t="str">
            <v/>
          </cell>
        </row>
        <row r="99">
          <cell r="E99">
            <v>0</v>
          </cell>
          <cell r="T99" t="str">
            <v/>
          </cell>
        </row>
        <row r="100">
          <cell r="B100" t="str">
            <v>Sum of Project kWh Savings</v>
          </cell>
          <cell r="C100" t="str">
            <v>Column Labels</v>
          </cell>
          <cell r="E100">
            <v>0</v>
          </cell>
          <cell r="T100" t="str">
            <v/>
          </cell>
        </row>
        <row r="101">
          <cell r="B101" t="str">
            <v>Row Labels</v>
          </cell>
          <cell r="C101" t="str">
            <v>Achieved</v>
          </cell>
          <cell r="D101" t="str">
            <v>Committed</v>
          </cell>
          <cell r="E101" t="str">
            <v>Uncommitted</v>
          </cell>
          <cell r="T101" t="str">
            <v/>
          </cell>
        </row>
        <row r="102">
          <cell r="A102">
            <v>43800</v>
          </cell>
          <cell r="B102" t="str">
            <v>2019-12</v>
          </cell>
          <cell r="C102">
            <v>0</v>
          </cell>
          <cell r="D102">
            <v>1798543</v>
          </cell>
          <cell r="E102">
            <v>2425233</v>
          </cell>
          <cell r="T102" t="str">
            <v/>
          </cell>
        </row>
        <row r="103">
          <cell r="A103">
            <v>43770</v>
          </cell>
          <cell r="B103" t="str">
            <v>2019-11</v>
          </cell>
          <cell r="C103">
            <v>0</v>
          </cell>
          <cell r="D103">
            <v>96302</v>
          </cell>
          <cell r="E103">
            <v>920498</v>
          </cell>
          <cell r="T103" t="str">
            <v/>
          </cell>
        </row>
        <row r="104">
          <cell r="A104">
            <v>43739</v>
          </cell>
          <cell r="B104" t="str">
            <v>2019-10</v>
          </cell>
          <cell r="C104">
            <v>0</v>
          </cell>
          <cell r="D104">
            <v>517018</v>
          </cell>
          <cell r="E104">
            <v>0</v>
          </cell>
          <cell r="T104" t="str">
            <v/>
          </cell>
        </row>
        <row r="105">
          <cell r="A105">
            <v>43709</v>
          </cell>
          <cell r="B105" t="str">
            <v>2019-09</v>
          </cell>
          <cell r="C105">
            <v>0</v>
          </cell>
          <cell r="D105">
            <v>91570</v>
          </cell>
          <cell r="E105">
            <v>0</v>
          </cell>
          <cell r="T105" t="str">
            <v/>
          </cell>
        </row>
        <row r="106">
          <cell r="A106">
            <v>43678</v>
          </cell>
          <cell r="B106" t="str">
            <v>2019-08</v>
          </cell>
          <cell r="C106">
            <v>0</v>
          </cell>
          <cell r="D106">
            <v>1748986</v>
          </cell>
          <cell r="E106">
            <v>0</v>
          </cell>
        </row>
        <row r="107">
          <cell r="A107">
            <v>43647</v>
          </cell>
          <cell r="B107" t="str">
            <v>2019-07</v>
          </cell>
          <cell r="C107">
            <v>1203869</v>
          </cell>
          <cell r="D107">
            <v>0</v>
          </cell>
          <cell r="E107">
            <v>0</v>
          </cell>
        </row>
        <row r="108">
          <cell r="A108">
            <v>43617</v>
          </cell>
          <cell r="B108" t="str">
            <v>2019-06</v>
          </cell>
          <cell r="C108">
            <v>412855</v>
          </cell>
          <cell r="D108">
            <v>0</v>
          </cell>
          <cell r="E108">
            <v>0</v>
          </cell>
        </row>
        <row r="109">
          <cell r="A109">
            <v>43586</v>
          </cell>
          <cell r="B109" t="str">
            <v>2019-05</v>
          </cell>
          <cell r="C109">
            <v>859058</v>
          </cell>
          <cell r="D109">
            <v>0</v>
          </cell>
          <cell r="E109">
            <v>0</v>
          </cell>
        </row>
        <row r="110">
          <cell r="A110">
            <v>43556</v>
          </cell>
          <cell r="B110" t="str">
            <v>2019-04</v>
          </cell>
          <cell r="C110">
            <v>261530</v>
          </cell>
          <cell r="D110">
            <v>0</v>
          </cell>
          <cell r="E110">
            <v>0</v>
          </cell>
        </row>
        <row r="111">
          <cell r="A111">
            <v>43525</v>
          </cell>
          <cell r="B111" t="str">
            <v>2019-03</v>
          </cell>
          <cell r="C111">
            <v>796692</v>
          </cell>
          <cell r="D111">
            <v>0</v>
          </cell>
          <cell r="E111">
            <v>0</v>
          </cell>
        </row>
        <row r="112">
          <cell r="A112">
            <v>43497</v>
          </cell>
          <cell r="B112" t="str">
            <v>2019-02</v>
          </cell>
          <cell r="C112">
            <v>315609</v>
          </cell>
          <cell r="D112">
            <v>0</v>
          </cell>
          <cell r="E112">
            <v>0</v>
          </cell>
        </row>
        <row r="113">
          <cell r="A113">
            <v>43466</v>
          </cell>
          <cell r="B113" t="str">
            <v>2019-01</v>
          </cell>
          <cell r="C113">
            <v>83922</v>
          </cell>
          <cell r="D113">
            <v>0</v>
          </cell>
          <cell r="E113">
            <v>0</v>
          </cell>
        </row>
        <row r="114">
          <cell r="A114" t="str">
            <v/>
          </cell>
          <cell r="E114">
            <v>0</v>
          </cell>
        </row>
        <row r="115">
          <cell r="A115" t="str">
            <v/>
          </cell>
          <cell r="E115">
            <v>0</v>
          </cell>
        </row>
        <row r="116">
          <cell r="A116" t="str">
            <v/>
          </cell>
          <cell r="E116">
            <v>0</v>
          </cell>
        </row>
        <row r="117">
          <cell r="A117" t="str">
            <v/>
          </cell>
          <cell r="E117">
            <v>0</v>
          </cell>
        </row>
        <row r="118">
          <cell r="A118" t="str">
            <v/>
          </cell>
          <cell r="E118">
            <v>0</v>
          </cell>
        </row>
        <row r="119">
          <cell r="A119" t="str">
            <v/>
          </cell>
          <cell r="E119">
            <v>0</v>
          </cell>
        </row>
        <row r="120">
          <cell r="A120" t="str">
            <v/>
          </cell>
          <cell r="E120">
            <v>0</v>
          </cell>
        </row>
        <row r="121">
          <cell r="A121" t="str">
            <v/>
          </cell>
          <cell r="E121">
            <v>0</v>
          </cell>
        </row>
        <row r="122">
          <cell r="A122" t="str">
            <v/>
          </cell>
          <cell r="E122">
            <v>0</v>
          </cell>
        </row>
        <row r="123">
          <cell r="A123" t="str">
            <v/>
          </cell>
          <cell r="E123">
            <v>0</v>
          </cell>
        </row>
        <row r="124">
          <cell r="A124" t="str">
            <v/>
          </cell>
          <cell r="E124">
            <v>0</v>
          </cell>
        </row>
        <row r="125">
          <cell r="A125" t="str">
            <v/>
          </cell>
          <cell r="E125">
            <v>0</v>
          </cell>
        </row>
        <row r="126">
          <cell r="A126" t="str">
            <v/>
          </cell>
          <cell r="E126">
            <v>0</v>
          </cell>
        </row>
        <row r="127">
          <cell r="A127" t="str">
            <v/>
          </cell>
          <cell r="E127">
            <v>0</v>
          </cell>
        </row>
        <row r="128">
          <cell r="A128" t="str">
            <v/>
          </cell>
          <cell r="E128">
            <v>0</v>
          </cell>
        </row>
        <row r="129">
          <cell r="A129" t="str">
            <v/>
          </cell>
          <cell r="E129">
            <v>0</v>
          </cell>
        </row>
        <row r="130">
          <cell r="A130" t="str">
            <v/>
          </cell>
          <cell r="E130">
            <v>0</v>
          </cell>
        </row>
        <row r="131">
          <cell r="A131" t="str">
            <v/>
          </cell>
          <cell r="C131">
            <v>0</v>
          </cell>
          <cell r="D131">
            <v>0</v>
          </cell>
        </row>
        <row r="132">
          <cell r="A132" t="str">
            <v/>
          </cell>
          <cell r="C132">
            <v>0</v>
          </cell>
          <cell r="D132">
            <v>0</v>
          </cell>
        </row>
        <row r="171">
          <cell r="B171" t="str">
            <v>Program Name</v>
          </cell>
          <cell r="C171" t="str">
            <v>(Multiple Items)</v>
          </cell>
        </row>
        <row r="172">
          <cell r="B172" t="str">
            <v>Project Count</v>
          </cell>
          <cell r="C172">
            <v>1</v>
          </cell>
        </row>
        <row r="173">
          <cell r="B173" t="str">
            <v>Deliverychannel</v>
          </cell>
          <cell r="C173" t="str">
            <v>(Multiple Items)</v>
          </cell>
        </row>
        <row r="174">
          <cell r="B174" t="str">
            <v>Project Status</v>
          </cell>
          <cell r="C174" t="str">
            <v>(All)</v>
          </cell>
        </row>
        <row r="176">
          <cell r="B176" t="str">
            <v>Sum of Project Incentives</v>
          </cell>
          <cell r="C176" t="str">
            <v>Column Labels</v>
          </cell>
          <cell r="E176">
            <v>0</v>
          </cell>
        </row>
        <row r="177">
          <cell r="B177" t="str">
            <v>Row Labels</v>
          </cell>
          <cell r="C177" t="str">
            <v>Committed</v>
          </cell>
          <cell r="D177" t="str">
            <v>Paid</v>
          </cell>
          <cell r="E177" t="str">
            <v>Uncommitted</v>
          </cell>
        </row>
        <row r="178">
          <cell r="A178">
            <v>43466</v>
          </cell>
          <cell r="B178" t="str">
            <v>2019-01</v>
          </cell>
          <cell r="C178">
            <v>0</v>
          </cell>
          <cell r="D178">
            <v>5218.08</v>
          </cell>
          <cell r="E178">
            <v>0</v>
          </cell>
        </row>
        <row r="179">
          <cell r="A179">
            <v>43770</v>
          </cell>
          <cell r="B179" t="str">
            <v>2019-11</v>
          </cell>
          <cell r="C179">
            <v>11721.060000000001</v>
          </cell>
          <cell r="D179">
            <v>0</v>
          </cell>
          <cell r="E179">
            <v>91729.23</v>
          </cell>
        </row>
        <row r="180">
          <cell r="A180">
            <v>43497</v>
          </cell>
          <cell r="B180" t="str">
            <v>2019-02</v>
          </cell>
          <cell r="C180">
            <v>0</v>
          </cell>
          <cell r="D180">
            <v>29885.760000000002</v>
          </cell>
          <cell r="E180">
            <v>0</v>
          </cell>
        </row>
        <row r="181">
          <cell r="A181">
            <v>43556</v>
          </cell>
          <cell r="B181" t="str">
            <v>2019-04</v>
          </cell>
          <cell r="C181">
            <v>0</v>
          </cell>
          <cell r="D181">
            <v>26898.960000000003</v>
          </cell>
          <cell r="E181">
            <v>0</v>
          </cell>
        </row>
        <row r="182">
          <cell r="A182">
            <v>43586</v>
          </cell>
          <cell r="B182" t="str">
            <v>2019-05</v>
          </cell>
          <cell r="C182">
            <v>0</v>
          </cell>
          <cell r="D182">
            <v>94453.6</v>
          </cell>
          <cell r="E182">
            <v>0</v>
          </cell>
        </row>
        <row r="183">
          <cell r="A183">
            <v>43678</v>
          </cell>
          <cell r="B183" t="str">
            <v>2019-08</v>
          </cell>
          <cell r="C183">
            <v>107236.30000000002</v>
          </cell>
          <cell r="D183">
            <v>0</v>
          </cell>
          <cell r="E183">
            <v>0</v>
          </cell>
        </row>
        <row r="184">
          <cell r="A184">
            <v>43647</v>
          </cell>
          <cell r="B184" t="str">
            <v>2019-07</v>
          </cell>
          <cell r="C184">
            <v>0</v>
          </cell>
          <cell r="D184">
            <v>90499.750000000015</v>
          </cell>
          <cell r="E184">
            <v>0</v>
          </cell>
        </row>
        <row r="185">
          <cell r="A185">
            <v>43617</v>
          </cell>
          <cell r="B185" t="str">
            <v>2019-06</v>
          </cell>
          <cell r="C185">
            <v>0</v>
          </cell>
          <cell r="D185">
            <v>28242.18</v>
          </cell>
          <cell r="E185">
            <v>0</v>
          </cell>
        </row>
        <row r="186">
          <cell r="A186">
            <v>43525</v>
          </cell>
          <cell r="B186" t="str">
            <v>2019-03</v>
          </cell>
          <cell r="C186">
            <v>0</v>
          </cell>
          <cell r="D186">
            <v>57527.639999999992</v>
          </cell>
          <cell r="E186">
            <v>0</v>
          </cell>
        </row>
        <row r="187">
          <cell r="A187">
            <v>43739</v>
          </cell>
          <cell r="B187" t="str">
            <v>2019-10</v>
          </cell>
          <cell r="C187">
            <v>59783.81</v>
          </cell>
          <cell r="D187">
            <v>0</v>
          </cell>
          <cell r="E187">
            <v>0</v>
          </cell>
        </row>
        <row r="188">
          <cell r="A188">
            <v>43709</v>
          </cell>
          <cell r="B188" t="str">
            <v>2019-09</v>
          </cell>
          <cell r="C188">
            <v>7365.7099999999991</v>
          </cell>
          <cell r="D188">
            <v>0</v>
          </cell>
          <cell r="E188">
            <v>0</v>
          </cell>
        </row>
        <row r="189">
          <cell r="A189">
            <v>43800</v>
          </cell>
          <cell r="B189" t="str">
            <v>2019-12</v>
          </cell>
          <cell r="C189">
            <v>89927.150000000009</v>
          </cell>
          <cell r="D189">
            <v>0</v>
          </cell>
          <cell r="E189">
            <v>207956.57</v>
          </cell>
        </row>
        <row r="190">
          <cell r="A190" t="str">
            <v/>
          </cell>
          <cell r="E190">
            <v>0</v>
          </cell>
        </row>
        <row r="191">
          <cell r="A191" t="str">
            <v/>
          </cell>
          <cell r="E191">
            <v>0</v>
          </cell>
        </row>
        <row r="192">
          <cell r="A192" t="str">
            <v/>
          </cell>
          <cell r="E192">
            <v>0</v>
          </cell>
        </row>
        <row r="193">
          <cell r="A193" t="str">
            <v/>
          </cell>
          <cell r="E193">
            <v>0</v>
          </cell>
        </row>
        <row r="194">
          <cell r="A194" t="str">
            <v/>
          </cell>
          <cell r="E194">
            <v>0</v>
          </cell>
        </row>
        <row r="195">
          <cell r="A195" t="str">
            <v/>
          </cell>
          <cell r="E195">
            <v>0</v>
          </cell>
        </row>
        <row r="196">
          <cell r="A196" t="str">
            <v/>
          </cell>
          <cell r="E196">
            <v>0</v>
          </cell>
        </row>
        <row r="197">
          <cell r="A197" t="str">
            <v/>
          </cell>
          <cell r="E197">
            <v>0</v>
          </cell>
        </row>
        <row r="198">
          <cell r="A198" t="str">
            <v/>
          </cell>
          <cell r="E198">
            <v>0</v>
          </cell>
        </row>
        <row r="199">
          <cell r="A199" t="str">
            <v/>
          </cell>
          <cell r="E199">
            <v>0</v>
          </cell>
        </row>
        <row r="200">
          <cell r="A200" t="str">
            <v/>
          </cell>
          <cell r="E200">
            <v>0</v>
          </cell>
        </row>
        <row r="201">
          <cell r="A201" t="str">
            <v/>
          </cell>
          <cell r="E201">
            <v>0</v>
          </cell>
        </row>
        <row r="202">
          <cell r="A202" t="str">
            <v/>
          </cell>
          <cell r="E202">
            <v>0</v>
          </cell>
        </row>
        <row r="203">
          <cell r="A203" t="str">
            <v/>
          </cell>
          <cell r="E203">
            <v>0</v>
          </cell>
        </row>
        <row r="204">
          <cell r="A204" t="str">
            <v/>
          </cell>
          <cell r="E204">
            <v>0</v>
          </cell>
        </row>
        <row r="205">
          <cell r="A205" t="str">
            <v/>
          </cell>
          <cell r="E205">
            <v>0</v>
          </cell>
        </row>
        <row r="206">
          <cell r="A206" t="str">
            <v/>
          </cell>
          <cell r="E206">
            <v>0</v>
          </cell>
        </row>
        <row r="207">
          <cell r="A207" t="str">
            <v/>
          </cell>
        </row>
        <row r="208">
          <cell r="A208" t="str">
            <v/>
          </cell>
        </row>
      </sheetData>
      <sheetData sheetId="33"/>
      <sheetData sheetId="34">
        <row r="2">
          <cell r="U2" t="str">
            <v>Project Count</v>
          </cell>
          <cell r="V2">
            <v>1</v>
          </cell>
        </row>
        <row r="3">
          <cell r="U3" t="str">
            <v>Deliverychannel</v>
          </cell>
          <cell r="V3" t="str">
            <v>Trade Ally - Non-Lighting</v>
          </cell>
        </row>
        <row r="4">
          <cell r="U4" t="str">
            <v>Project Status</v>
          </cell>
          <cell r="V4" t="str">
            <v>(All)</v>
          </cell>
        </row>
        <row r="5">
          <cell r="U5" t="str">
            <v>Program Name</v>
          </cell>
          <cell r="V5" t="str">
            <v>(All)</v>
          </cell>
        </row>
        <row r="7">
          <cell r="U7" t="str">
            <v>Sum of Project Count</v>
          </cell>
          <cell r="V7" t="str">
            <v>Column Labels</v>
          </cell>
        </row>
        <row r="8">
          <cell r="T8">
            <v>0</v>
          </cell>
          <cell r="U8" t="str">
            <v>Row Labels</v>
          </cell>
          <cell r="V8" t="str">
            <v>CA</v>
          </cell>
          <cell r="W8" t="str">
            <v>ID</v>
          </cell>
          <cell r="X8" t="str">
            <v>UT</v>
          </cell>
          <cell r="Y8" t="str">
            <v>WA</v>
          </cell>
          <cell r="Z8" t="str">
            <v>WY</v>
          </cell>
        </row>
        <row r="9">
          <cell r="T9">
            <v>42736</v>
          </cell>
          <cell r="U9" t="str">
            <v>2017-01</v>
          </cell>
          <cell r="V9">
            <v>0</v>
          </cell>
          <cell r="W9">
            <v>1</v>
          </cell>
          <cell r="X9">
            <v>7</v>
          </cell>
          <cell r="Y9">
            <v>0</v>
          </cell>
          <cell r="Z9">
            <v>0</v>
          </cell>
        </row>
        <row r="10">
          <cell r="T10">
            <v>42767</v>
          </cell>
          <cell r="U10" t="str">
            <v>2017-02</v>
          </cell>
          <cell r="V10">
            <v>1</v>
          </cell>
          <cell r="W10">
            <v>1</v>
          </cell>
          <cell r="X10">
            <v>22</v>
          </cell>
          <cell r="Y10">
            <v>5</v>
          </cell>
          <cell r="Z10">
            <v>4</v>
          </cell>
        </row>
        <row r="11">
          <cell r="T11">
            <v>42795</v>
          </cell>
          <cell r="U11" t="str">
            <v>2017-03</v>
          </cell>
          <cell r="V11">
            <v>0</v>
          </cell>
          <cell r="W11">
            <v>2</v>
          </cell>
          <cell r="X11">
            <v>55</v>
          </cell>
          <cell r="Y11">
            <v>0</v>
          </cell>
          <cell r="Z11">
            <v>13</v>
          </cell>
        </row>
        <row r="12">
          <cell r="T12">
            <v>42826</v>
          </cell>
          <cell r="U12" t="str">
            <v>2017-04</v>
          </cell>
          <cell r="V12">
            <v>0</v>
          </cell>
          <cell r="W12">
            <v>0</v>
          </cell>
          <cell r="X12">
            <v>26</v>
          </cell>
          <cell r="Y12">
            <v>3</v>
          </cell>
          <cell r="Z12">
            <v>4</v>
          </cell>
        </row>
        <row r="13">
          <cell r="T13">
            <v>42856</v>
          </cell>
          <cell r="U13" t="str">
            <v>2017-05</v>
          </cell>
          <cell r="V13">
            <v>0</v>
          </cell>
          <cell r="W13">
            <v>0</v>
          </cell>
          <cell r="X13">
            <v>11</v>
          </cell>
          <cell r="Y13">
            <v>2</v>
          </cell>
          <cell r="Z13">
            <v>4</v>
          </cell>
        </row>
        <row r="14">
          <cell r="T14">
            <v>42887</v>
          </cell>
          <cell r="U14" t="str">
            <v>2017-06</v>
          </cell>
          <cell r="V14">
            <v>0</v>
          </cell>
          <cell r="W14">
            <v>0</v>
          </cell>
          <cell r="X14">
            <v>11</v>
          </cell>
          <cell r="Y14">
            <v>1</v>
          </cell>
          <cell r="Z14">
            <v>1</v>
          </cell>
        </row>
        <row r="15">
          <cell r="T15">
            <v>42917</v>
          </cell>
          <cell r="U15" t="str">
            <v>2017-07</v>
          </cell>
          <cell r="V15">
            <v>1</v>
          </cell>
          <cell r="W15">
            <v>3</v>
          </cell>
          <cell r="X15">
            <v>17</v>
          </cell>
          <cell r="Y15">
            <v>0</v>
          </cell>
          <cell r="Z15">
            <v>9</v>
          </cell>
        </row>
        <row r="16">
          <cell r="T16">
            <v>43009</v>
          </cell>
          <cell r="U16" t="str">
            <v>2017-10</v>
          </cell>
          <cell r="V16">
            <v>0</v>
          </cell>
          <cell r="W16">
            <v>4</v>
          </cell>
          <cell r="X16">
            <v>14</v>
          </cell>
          <cell r="Y16">
            <v>2</v>
          </cell>
          <cell r="Z16">
            <v>10</v>
          </cell>
        </row>
        <row r="17">
          <cell r="T17">
            <v>42948</v>
          </cell>
          <cell r="U17" t="str">
            <v>2017-08</v>
          </cell>
          <cell r="V17">
            <v>1</v>
          </cell>
          <cell r="W17">
            <v>1</v>
          </cell>
          <cell r="X17">
            <v>13</v>
          </cell>
          <cell r="Y17">
            <v>1</v>
          </cell>
          <cell r="Z17">
            <v>15</v>
          </cell>
        </row>
        <row r="18">
          <cell r="T18">
            <v>42979</v>
          </cell>
          <cell r="U18" t="str">
            <v>2017-09</v>
          </cell>
          <cell r="V18">
            <v>1</v>
          </cell>
          <cell r="W18">
            <v>1</v>
          </cell>
          <cell r="X18">
            <v>11</v>
          </cell>
          <cell r="Y18">
            <v>1</v>
          </cell>
          <cell r="Z18">
            <v>3</v>
          </cell>
        </row>
        <row r="19">
          <cell r="T19">
            <v>43101</v>
          </cell>
          <cell r="U19" t="str">
            <v>2018-01</v>
          </cell>
          <cell r="V19">
            <v>0</v>
          </cell>
          <cell r="W19">
            <v>4</v>
          </cell>
          <cell r="X19">
            <v>23</v>
          </cell>
          <cell r="Y19">
            <v>1</v>
          </cell>
          <cell r="Z19">
            <v>3</v>
          </cell>
        </row>
        <row r="20">
          <cell r="T20">
            <v>43070</v>
          </cell>
          <cell r="U20" t="str">
            <v>2017-12</v>
          </cell>
          <cell r="V20">
            <v>4</v>
          </cell>
          <cell r="W20">
            <v>3</v>
          </cell>
          <cell r="X20">
            <v>18</v>
          </cell>
          <cell r="Y20">
            <v>5</v>
          </cell>
          <cell r="Z20">
            <v>12</v>
          </cell>
        </row>
        <row r="21">
          <cell r="T21">
            <v>43160</v>
          </cell>
          <cell r="U21" t="str">
            <v>2018-03</v>
          </cell>
          <cell r="V21">
            <v>0</v>
          </cell>
          <cell r="W21">
            <v>2</v>
          </cell>
          <cell r="X21">
            <v>16</v>
          </cell>
          <cell r="Y21">
            <v>0</v>
          </cell>
          <cell r="Z21">
            <v>1</v>
          </cell>
        </row>
        <row r="22">
          <cell r="T22">
            <v>43191</v>
          </cell>
          <cell r="U22" t="str">
            <v>2018-04</v>
          </cell>
          <cell r="V22">
            <v>0</v>
          </cell>
          <cell r="W22">
            <v>0</v>
          </cell>
          <cell r="X22">
            <v>11</v>
          </cell>
          <cell r="Y22">
            <v>0</v>
          </cell>
          <cell r="Z22">
            <v>0</v>
          </cell>
        </row>
        <row r="23">
          <cell r="T23">
            <v>43040</v>
          </cell>
          <cell r="U23" t="str">
            <v>2017-11</v>
          </cell>
          <cell r="V23">
            <v>0</v>
          </cell>
          <cell r="W23">
            <v>2</v>
          </cell>
          <cell r="X23">
            <v>19</v>
          </cell>
          <cell r="Y23">
            <v>0</v>
          </cell>
          <cell r="Z23">
            <v>3</v>
          </cell>
        </row>
        <row r="24">
          <cell r="T24">
            <v>43221</v>
          </cell>
          <cell r="U24" t="str">
            <v>2018-05</v>
          </cell>
          <cell r="V24">
            <v>0</v>
          </cell>
          <cell r="W24">
            <v>1</v>
          </cell>
          <cell r="X24">
            <v>29</v>
          </cell>
          <cell r="Y24">
            <v>1</v>
          </cell>
          <cell r="Z24">
            <v>8</v>
          </cell>
        </row>
        <row r="25">
          <cell r="T25">
            <v>43252</v>
          </cell>
          <cell r="U25" t="str">
            <v>2018-06</v>
          </cell>
          <cell r="V25">
            <v>0</v>
          </cell>
          <cell r="W25">
            <v>0</v>
          </cell>
          <cell r="X25">
            <v>10</v>
          </cell>
          <cell r="Y25">
            <v>3</v>
          </cell>
          <cell r="Z25">
            <v>3</v>
          </cell>
        </row>
        <row r="26">
          <cell r="T26">
            <v>43282</v>
          </cell>
          <cell r="U26" t="str">
            <v>2018-07</v>
          </cell>
          <cell r="V26">
            <v>1</v>
          </cell>
          <cell r="W26">
            <v>1</v>
          </cell>
          <cell r="X26">
            <v>15</v>
          </cell>
          <cell r="Y26">
            <v>2</v>
          </cell>
          <cell r="Z26">
            <v>6</v>
          </cell>
        </row>
        <row r="27">
          <cell r="T27">
            <v>43132</v>
          </cell>
          <cell r="U27" t="str">
            <v>2018-02</v>
          </cell>
          <cell r="V27">
            <v>1</v>
          </cell>
          <cell r="W27">
            <v>1</v>
          </cell>
          <cell r="X27">
            <v>20</v>
          </cell>
          <cell r="Y27">
            <v>2</v>
          </cell>
          <cell r="Z27">
            <v>0</v>
          </cell>
        </row>
        <row r="28">
          <cell r="T28">
            <v>43344</v>
          </cell>
          <cell r="U28" t="str">
            <v>2018-09</v>
          </cell>
          <cell r="V28">
            <v>0</v>
          </cell>
          <cell r="W28">
            <v>2</v>
          </cell>
          <cell r="X28">
            <v>0</v>
          </cell>
          <cell r="Y28">
            <v>0</v>
          </cell>
          <cell r="Z28">
            <v>1</v>
          </cell>
        </row>
        <row r="29">
          <cell r="T29">
            <v>32</v>
          </cell>
          <cell r="U29" t="str">
            <v>1900-02</v>
          </cell>
          <cell r="V29">
            <v>0</v>
          </cell>
          <cell r="W29">
            <v>0</v>
          </cell>
          <cell r="X29">
            <v>1</v>
          </cell>
          <cell r="Y29">
            <v>0</v>
          </cell>
          <cell r="Z29">
            <v>0</v>
          </cell>
        </row>
        <row r="30">
          <cell r="T30">
            <v>43313</v>
          </cell>
          <cell r="U30" t="str">
            <v>2018-08</v>
          </cell>
          <cell r="V30">
            <v>0</v>
          </cell>
          <cell r="W30">
            <v>0</v>
          </cell>
          <cell r="X30">
            <v>6</v>
          </cell>
          <cell r="Y30">
            <v>2</v>
          </cell>
          <cell r="Z30">
            <v>3</v>
          </cell>
        </row>
        <row r="31">
          <cell r="T31">
            <v>43374</v>
          </cell>
          <cell r="U31" t="str">
            <v>2018-10</v>
          </cell>
          <cell r="V31">
            <v>0</v>
          </cell>
          <cell r="W31">
            <v>0</v>
          </cell>
          <cell r="X31">
            <v>16</v>
          </cell>
          <cell r="Y31">
            <v>3</v>
          </cell>
          <cell r="Z31">
            <v>1</v>
          </cell>
        </row>
        <row r="32">
          <cell r="T32">
            <v>43466</v>
          </cell>
          <cell r="U32" t="str">
            <v>2019-01</v>
          </cell>
          <cell r="V32">
            <v>0</v>
          </cell>
          <cell r="W32">
            <v>2</v>
          </cell>
          <cell r="X32">
            <v>19</v>
          </cell>
          <cell r="Y32">
            <v>1</v>
          </cell>
          <cell r="Z32">
            <v>4</v>
          </cell>
        </row>
        <row r="33">
          <cell r="T33">
            <v>43435</v>
          </cell>
          <cell r="U33" t="str">
            <v>2018-12</v>
          </cell>
          <cell r="V33">
            <v>1</v>
          </cell>
          <cell r="W33">
            <v>5</v>
          </cell>
          <cell r="X33">
            <v>14</v>
          </cell>
          <cell r="Y33">
            <v>2</v>
          </cell>
          <cell r="Z33">
            <v>16</v>
          </cell>
        </row>
        <row r="34">
          <cell r="T34">
            <v>43405</v>
          </cell>
          <cell r="U34" t="str">
            <v>2018-11</v>
          </cell>
          <cell r="V34">
            <v>1</v>
          </cell>
          <cell r="W34">
            <v>0</v>
          </cell>
          <cell r="X34">
            <v>13</v>
          </cell>
          <cell r="Y34">
            <v>2</v>
          </cell>
          <cell r="Z34">
            <v>2</v>
          </cell>
        </row>
        <row r="35">
          <cell r="T35">
            <v>43497</v>
          </cell>
          <cell r="U35" t="str">
            <v>2019-02</v>
          </cell>
          <cell r="V35">
            <v>0</v>
          </cell>
          <cell r="W35">
            <v>0</v>
          </cell>
          <cell r="X35">
            <v>4</v>
          </cell>
          <cell r="Y35">
            <v>2</v>
          </cell>
          <cell r="Z35">
            <v>1</v>
          </cell>
        </row>
        <row r="36">
          <cell r="T36">
            <v>43556</v>
          </cell>
          <cell r="U36" t="str">
            <v>2019-04</v>
          </cell>
          <cell r="V36">
            <v>1</v>
          </cell>
          <cell r="W36">
            <v>1</v>
          </cell>
          <cell r="X36">
            <v>13</v>
          </cell>
          <cell r="Y36">
            <v>3</v>
          </cell>
          <cell r="Z36">
            <v>6</v>
          </cell>
        </row>
        <row r="37">
          <cell r="T37">
            <v>43586</v>
          </cell>
          <cell r="U37" t="str">
            <v>2019-05</v>
          </cell>
          <cell r="V37">
            <v>0</v>
          </cell>
          <cell r="W37">
            <v>1</v>
          </cell>
          <cell r="X37">
            <v>5</v>
          </cell>
          <cell r="Y37">
            <v>0</v>
          </cell>
          <cell r="Z37">
            <v>0</v>
          </cell>
        </row>
        <row r="38">
          <cell r="T38">
            <v>43678</v>
          </cell>
          <cell r="U38" t="str">
            <v>2019-08</v>
          </cell>
          <cell r="V38">
            <v>0</v>
          </cell>
          <cell r="W38">
            <v>0</v>
          </cell>
          <cell r="X38">
            <v>7</v>
          </cell>
          <cell r="Y38">
            <v>0</v>
          </cell>
          <cell r="Z38">
            <v>0</v>
          </cell>
        </row>
        <row r="39">
          <cell r="T39">
            <v>43647</v>
          </cell>
          <cell r="U39" t="str">
            <v>2019-07</v>
          </cell>
          <cell r="V39">
            <v>1</v>
          </cell>
          <cell r="W39">
            <v>2</v>
          </cell>
          <cell r="X39">
            <v>21</v>
          </cell>
          <cell r="Y39">
            <v>2</v>
          </cell>
          <cell r="Z39">
            <v>3</v>
          </cell>
        </row>
        <row r="40">
          <cell r="T40">
            <v>43617</v>
          </cell>
          <cell r="U40" t="str">
            <v>2019-06</v>
          </cell>
          <cell r="V40">
            <v>0</v>
          </cell>
          <cell r="W40">
            <v>1</v>
          </cell>
          <cell r="X40">
            <v>7</v>
          </cell>
          <cell r="Y40">
            <v>0</v>
          </cell>
          <cell r="Z40">
            <v>0</v>
          </cell>
        </row>
        <row r="41">
          <cell r="T41">
            <v>43525</v>
          </cell>
          <cell r="U41" t="str">
            <v>2019-03</v>
          </cell>
          <cell r="V41">
            <v>1</v>
          </cell>
          <cell r="W41">
            <v>0</v>
          </cell>
          <cell r="X41">
            <v>3</v>
          </cell>
          <cell r="Y41">
            <v>6</v>
          </cell>
          <cell r="Z41">
            <v>0</v>
          </cell>
        </row>
        <row r="42">
          <cell r="T42" t="str">
            <v/>
          </cell>
        </row>
        <row r="43">
          <cell r="T43" t="str">
            <v/>
          </cell>
        </row>
        <row r="57">
          <cell r="U57" t="str">
            <v>Project Count</v>
          </cell>
          <cell r="V57">
            <v>1</v>
          </cell>
        </row>
        <row r="58">
          <cell r="U58" t="str">
            <v>Deliverychannel</v>
          </cell>
          <cell r="V58" t="str">
            <v>Trade Ally - Non-Lighting</v>
          </cell>
        </row>
        <row r="59">
          <cell r="U59" t="str">
            <v>Project Status</v>
          </cell>
          <cell r="V59" t="str">
            <v>(All)</v>
          </cell>
        </row>
        <row r="60">
          <cell r="U60" t="str">
            <v>Program Name</v>
          </cell>
          <cell r="V60" t="str">
            <v>(All)</v>
          </cell>
        </row>
        <row r="62">
          <cell r="U62" t="str">
            <v>Sum of TotalCustomerCost_ForReport (Forecast)</v>
          </cell>
          <cell r="V62" t="str">
            <v>Column Labels</v>
          </cell>
        </row>
        <row r="63">
          <cell r="U63" t="str">
            <v>Row Labels</v>
          </cell>
          <cell r="V63" t="str">
            <v>CA</v>
          </cell>
          <cell r="W63" t="str">
            <v>ID</v>
          </cell>
          <cell r="X63" t="str">
            <v>UT</v>
          </cell>
          <cell r="Y63" t="str">
            <v>WA</v>
          </cell>
          <cell r="Z63" t="str">
            <v>WY</v>
          </cell>
        </row>
        <row r="64">
          <cell r="T64">
            <v>42736</v>
          </cell>
          <cell r="U64" t="str">
            <v>2017-01</v>
          </cell>
          <cell r="V64">
            <v>0</v>
          </cell>
          <cell r="W64">
            <v>9628.5</v>
          </cell>
          <cell r="X64">
            <v>100793.98</v>
          </cell>
          <cell r="Y64">
            <v>0</v>
          </cell>
          <cell r="Z64">
            <v>0</v>
          </cell>
        </row>
        <row r="65">
          <cell r="T65">
            <v>42767</v>
          </cell>
          <cell r="U65" t="str">
            <v>2017-02</v>
          </cell>
          <cell r="V65">
            <v>1395.38</v>
          </cell>
          <cell r="W65">
            <v>4631</v>
          </cell>
          <cell r="X65">
            <v>374684.52999999997</v>
          </cell>
          <cell r="Y65">
            <v>21141</v>
          </cell>
          <cell r="Z65">
            <v>4546</v>
          </cell>
        </row>
        <row r="66">
          <cell r="T66">
            <v>42795</v>
          </cell>
          <cell r="U66" t="str">
            <v>2017-03</v>
          </cell>
          <cell r="V66">
            <v>0</v>
          </cell>
          <cell r="W66">
            <v>2670</v>
          </cell>
          <cell r="X66">
            <v>171584.64000000001</v>
          </cell>
          <cell r="Y66">
            <v>0</v>
          </cell>
          <cell r="Z66">
            <v>13441</v>
          </cell>
        </row>
        <row r="67">
          <cell r="T67">
            <v>42826</v>
          </cell>
          <cell r="U67" t="str">
            <v>2017-04</v>
          </cell>
          <cell r="V67">
            <v>0</v>
          </cell>
          <cell r="W67">
            <v>0</v>
          </cell>
          <cell r="X67">
            <v>285117.72000000003</v>
          </cell>
          <cell r="Y67">
            <v>1226</v>
          </cell>
          <cell r="Z67">
            <v>26836.239999999998</v>
          </cell>
        </row>
        <row r="68">
          <cell r="T68">
            <v>42856</v>
          </cell>
          <cell r="U68" t="str">
            <v>2017-05</v>
          </cell>
          <cell r="V68">
            <v>0</v>
          </cell>
          <cell r="W68">
            <v>0</v>
          </cell>
          <cell r="X68">
            <v>98087.06</v>
          </cell>
          <cell r="Y68">
            <v>8325.83</v>
          </cell>
          <cell r="Z68">
            <v>833310.9</v>
          </cell>
        </row>
        <row r="69">
          <cell r="T69">
            <v>42887</v>
          </cell>
          <cell r="U69" t="str">
            <v>2017-06</v>
          </cell>
          <cell r="V69">
            <v>0</v>
          </cell>
          <cell r="W69">
            <v>0</v>
          </cell>
          <cell r="X69">
            <v>171733.65</v>
          </cell>
          <cell r="Y69">
            <v>3897</v>
          </cell>
          <cell r="Z69">
            <v>8505</v>
          </cell>
        </row>
        <row r="70">
          <cell r="T70">
            <v>42917</v>
          </cell>
          <cell r="U70" t="str">
            <v>2017-07</v>
          </cell>
          <cell r="V70">
            <v>3925</v>
          </cell>
          <cell r="W70">
            <v>3853</v>
          </cell>
          <cell r="X70">
            <v>734190.84</v>
          </cell>
          <cell r="Y70">
            <v>0</v>
          </cell>
          <cell r="Z70">
            <v>444553.53</v>
          </cell>
        </row>
        <row r="71">
          <cell r="T71">
            <v>43009</v>
          </cell>
          <cell r="U71" t="str">
            <v>2017-10</v>
          </cell>
          <cell r="V71">
            <v>0</v>
          </cell>
          <cell r="W71">
            <v>9031</v>
          </cell>
          <cell r="X71">
            <v>180012.90000000002</v>
          </cell>
          <cell r="Y71">
            <v>3201.9</v>
          </cell>
          <cell r="Z71">
            <v>10856</v>
          </cell>
        </row>
        <row r="72">
          <cell r="T72">
            <v>42948</v>
          </cell>
          <cell r="U72" t="str">
            <v>2017-08</v>
          </cell>
          <cell r="V72">
            <v>402</v>
          </cell>
          <cell r="W72">
            <v>1006</v>
          </cell>
          <cell r="X72">
            <v>85268.02</v>
          </cell>
          <cell r="Y72">
            <v>1350</v>
          </cell>
          <cell r="Z72">
            <v>18041</v>
          </cell>
        </row>
        <row r="73">
          <cell r="T73">
            <v>42979</v>
          </cell>
          <cell r="U73" t="str">
            <v>2017-09</v>
          </cell>
          <cell r="V73">
            <v>4000</v>
          </cell>
          <cell r="W73">
            <v>451</v>
          </cell>
          <cell r="X73">
            <v>114305.35</v>
          </cell>
          <cell r="Y73">
            <v>35530</v>
          </cell>
          <cell r="Z73">
            <v>8071</v>
          </cell>
        </row>
        <row r="74">
          <cell r="T74">
            <v>43101</v>
          </cell>
          <cell r="U74" t="str">
            <v>2018-01</v>
          </cell>
          <cell r="V74">
            <v>0</v>
          </cell>
          <cell r="W74">
            <v>13158</v>
          </cell>
          <cell r="X74">
            <v>776472.38</v>
          </cell>
          <cell r="Y74">
            <v>3153</v>
          </cell>
          <cell r="Z74">
            <v>1117</v>
          </cell>
        </row>
        <row r="75">
          <cell r="T75">
            <v>43070</v>
          </cell>
          <cell r="U75" t="str">
            <v>2017-12</v>
          </cell>
          <cell r="V75">
            <v>5057.2299999999996</v>
          </cell>
          <cell r="W75">
            <v>3535.92</v>
          </cell>
          <cell r="X75">
            <v>535948.29</v>
          </cell>
          <cell r="Y75">
            <v>44825.75</v>
          </cell>
          <cell r="Z75">
            <v>168189.02000000002</v>
          </cell>
        </row>
        <row r="76">
          <cell r="T76">
            <v>43160</v>
          </cell>
          <cell r="U76" t="str">
            <v>2018-03</v>
          </cell>
          <cell r="V76">
            <v>0</v>
          </cell>
          <cell r="W76">
            <v>1101</v>
          </cell>
          <cell r="X76">
            <v>160120.53</v>
          </cell>
          <cell r="Y76">
            <v>0</v>
          </cell>
          <cell r="Z76">
            <v>6464.56</v>
          </cell>
        </row>
        <row r="77">
          <cell r="T77">
            <v>43191</v>
          </cell>
          <cell r="U77" t="str">
            <v>2018-04</v>
          </cell>
          <cell r="V77">
            <v>0</v>
          </cell>
          <cell r="W77">
            <v>0</v>
          </cell>
          <cell r="X77">
            <v>266876.34999999998</v>
          </cell>
          <cell r="Y77">
            <v>0</v>
          </cell>
          <cell r="Z77">
            <v>0</v>
          </cell>
        </row>
        <row r="78">
          <cell r="T78">
            <v>43040</v>
          </cell>
          <cell r="U78" t="str">
            <v>2017-11</v>
          </cell>
          <cell r="V78">
            <v>0</v>
          </cell>
          <cell r="W78">
            <v>2781.5</v>
          </cell>
          <cell r="X78">
            <v>231914.84</v>
          </cell>
          <cell r="Y78">
            <v>0</v>
          </cell>
          <cell r="Z78">
            <v>6328.8</v>
          </cell>
        </row>
        <row r="79">
          <cell r="T79">
            <v>43221</v>
          </cell>
          <cell r="U79" t="str">
            <v>2018-05</v>
          </cell>
          <cell r="V79">
            <v>0</v>
          </cell>
          <cell r="W79">
            <v>4097.91</v>
          </cell>
          <cell r="X79">
            <v>241210.68000000005</v>
          </cell>
          <cell r="Y79">
            <v>27986.7</v>
          </cell>
          <cell r="Z79">
            <v>43355.14</v>
          </cell>
        </row>
        <row r="80">
          <cell r="T80">
            <v>43252</v>
          </cell>
          <cell r="U80" t="str">
            <v>2018-06</v>
          </cell>
          <cell r="V80">
            <v>0</v>
          </cell>
          <cell r="W80">
            <v>0</v>
          </cell>
          <cell r="X80">
            <v>-5928.3299999999945</v>
          </cell>
          <cell r="Y80">
            <v>22987.870000000003</v>
          </cell>
          <cell r="Z80">
            <v>54514</v>
          </cell>
        </row>
        <row r="81">
          <cell r="T81">
            <v>43282</v>
          </cell>
          <cell r="U81" t="str">
            <v>2018-07</v>
          </cell>
          <cell r="V81">
            <v>340.86</v>
          </cell>
          <cell r="W81">
            <v>12116.6</v>
          </cell>
          <cell r="X81">
            <v>586066.93000000005</v>
          </cell>
          <cell r="Y81">
            <v>6300.79</v>
          </cell>
          <cell r="Z81">
            <v>17831.650000000001</v>
          </cell>
        </row>
        <row r="82">
          <cell r="T82">
            <v>43132</v>
          </cell>
          <cell r="U82" t="str">
            <v>2018-02</v>
          </cell>
          <cell r="V82">
            <v>20250</v>
          </cell>
          <cell r="W82">
            <v>5390.63</v>
          </cell>
          <cell r="X82">
            <v>366467.11</v>
          </cell>
          <cell r="Y82">
            <v>10633</v>
          </cell>
          <cell r="Z82">
            <v>0</v>
          </cell>
        </row>
        <row r="83">
          <cell r="T83">
            <v>43344</v>
          </cell>
          <cell r="U83" t="str">
            <v>2018-09</v>
          </cell>
          <cell r="V83">
            <v>0</v>
          </cell>
          <cell r="W83">
            <v>63254.16</v>
          </cell>
          <cell r="X83">
            <v>0</v>
          </cell>
          <cell r="Y83">
            <v>0</v>
          </cell>
          <cell r="Z83">
            <v>710</v>
          </cell>
        </row>
        <row r="84">
          <cell r="T84">
            <v>32</v>
          </cell>
          <cell r="U84" t="str">
            <v>1900-02</v>
          </cell>
          <cell r="V84">
            <v>0</v>
          </cell>
          <cell r="W84">
            <v>0</v>
          </cell>
          <cell r="X84">
            <v>0</v>
          </cell>
          <cell r="Y84">
            <v>0</v>
          </cell>
          <cell r="Z84">
            <v>0</v>
          </cell>
        </row>
        <row r="85">
          <cell r="T85">
            <v>43313</v>
          </cell>
          <cell r="U85" t="str">
            <v>2018-08</v>
          </cell>
          <cell r="V85">
            <v>0</v>
          </cell>
          <cell r="W85">
            <v>0</v>
          </cell>
          <cell r="X85">
            <v>191120.37</v>
          </cell>
          <cell r="Y85">
            <v>5065.28</v>
          </cell>
          <cell r="Z85">
            <v>19510</v>
          </cell>
        </row>
        <row r="86">
          <cell r="T86">
            <v>43374</v>
          </cell>
          <cell r="U86" t="str">
            <v>2018-10</v>
          </cell>
          <cell r="V86">
            <v>0</v>
          </cell>
          <cell r="W86">
            <v>0</v>
          </cell>
          <cell r="X86">
            <v>128318.12000000001</v>
          </cell>
          <cell r="Y86">
            <v>27467.11</v>
          </cell>
          <cell r="Z86">
            <v>30188.68</v>
          </cell>
        </row>
        <row r="87">
          <cell r="T87">
            <v>43466</v>
          </cell>
          <cell r="U87" t="str">
            <v>2019-01</v>
          </cell>
          <cell r="V87">
            <v>0</v>
          </cell>
          <cell r="W87">
            <v>13022.05</v>
          </cell>
          <cell r="X87">
            <v>198353.72999999998</v>
          </cell>
          <cell r="Y87">
            <v>1773.87</v>
          </cell>
          <cell r="Z87">
            <v>24376</v>
          </cell>
        </row>
        <row r="88">
          <cell r="T88">
            <v>43435</v>
          </cell>
          <cell r="U88" t="str">
            <v>2018-12</v>
          </cell>
          <cell r="V88">
            <v>96.53</v>
          </cell>
          <cell r="W88">
            <v>9460.17</v>
          </cell>
          <cell r="X88">
            <v>24109.18</v>
          </cell>
          <cell r="Y88">
            <v>9182.5</v>
          </cell>
          <cell r="Z88">
            <v>360670.18</v>
          </cell>
        </row>
        <row r="89">
          <cell r="T89">
            <v>43405</v>
          </cell>
          <cell r="U89" t="str">
            <v>2018-11</v>
          </cell>
          <cell r="V89">
            <v>33192.5</v>
          </cell>
          <cell r="W89">
            <v>0</v>
          </cell>
          <cell r="X89">
            <v>383506.71</v>
          </cell>
          <cell r="Y89">
            <v>1509</v>
          </cell>
          <cell r="Z89">
            <v>1790</v>
          </cell>
        </row>
        <row r="90">
          <cell r="T90">
            <v>43497</v>
          </cell>
          <cell r="U90" t="str">
            <v>2019-02</v>
          </cell>
          <cell r="V90">
            <v>0</v>
          </cell>
          <cell r="W90">
            <v>0</v>
          </cell>
          <cell r="X90">
            <v>25906.77</v>
          </cell>
          <cell r="Y90">
            <v>11209.58</v>
          </cell>
          <cell r="Z90">
            <v>22522.25</v>
          </cell>
        </row>
        <row r="91">
          <cell r="T91">
            <v>43556</v>
          </cell>
          <cell r="U91" t="str">
            <v>2019-04</v>
          </cell>
          <cell r="V91">
            <v>188</v>
          </cell>
          <cell r="W91">
            <v>4297.08</v>
          </cell>
          <cell r="X91">
            <v>237791.31999999998</v>
          </cell>
          <cell r="Y91">
            <v>6446.45</v>
          </cell>
          <cell r="Z91">
            <v>3758</v>
          </cell>
        </row>
        <row r="92">
          <cell r="T92">
            <v>43586</v>
          </cell>
          <cell r="U92" t="str">
            <v>2019-05</v>
          </cell>
          <cell r="V92">
            <v>0</v>
          </cell>
          <cell r="W92">
            <v>6848.55</v>
          </cell>
          <cell r="X92">
            <v>97137.279999999999</v>
          </cell>
          <cell r="Y92">
            <v>0</v>
          </cell>
          <cell r="Z92">
            <v>0</v>
          </cell>
        </row>
        <row r="93">
          <cell r="T93">
            <v>43678</v>
          </cell>
          <cell r="U93" t="str">
            <v>2019-08</v>
          </cell>
          <cell r="V93">
            <v>0</v>
          </cell>
          <cell r="W93">
            <v>0</v>
          </cell>
          <cell r="X93">
            <v>52733.659999999996</v>
          </cell>
          <cell r="Y93">
            <v>0</v>
          </cell>
          <cell r="Z93">
            <v>0</v>
          </cell>
        </row>
        <row r="94">
          <cell r="T94">
            <v>43647</v>
          </cell>
          <cell r="U94" t="str">
            <v>2019-07</v>
          </cell>
          <cell r="V94">
            <v>3750</v>
          </cell>
          <cell r="W94">
            <v>4125</v>
          </cell>
          <cell r="X94">
            <v>199601.94999999998</v>
          </cell>
          <cell r="Y94">
            <v>1245</v>
          </cell>
          <cell r="Z94">
            <v>522</v>
          </cell>
        </row>
        <row r="95">
          <cell r="T95">
            <v>43617</v>
          </cell>
          <cell r="U95" t="str">
            <v>2019-06</v>
          </cell>
          <cell r="V95">
            <v>0</v>
          </cell>
          <cell r="W95">
            <v>1870</v>
          </cell>
          <cell r="X95">
            <v>29560.42</v>
          </cell>
          <cell r="Y95">
            <v>0</v>
          </cell>
          <cell r="Z95">
            <v>0</v>
          </cell>
        </row>
        <row r="96">
          <cell r="T96">
            <v>43525</v>
          </cell>
          <cell r="U96" t="str">
            <v>2019-03</v>
          </cell>
          <cell r="V96">
            <v>300.14999999999998</v>
          </cell>
          <cell r="W96">
            <v>0</v>
          </cell>
          <cell r="X96">
            <v>26227.18</v>
          </cell>
          <cell r="Y96">
            <v>50736.600000000006</v>
          </cell>
          <cell r="Z96">
            <v>0</v>
          </cell>
        </row>
        <row r="97">
          <cell r="T97" t="str">
            <v/>
          </cell>
        </row>
        <row r="98">
          <cell r="T98" t="str">
            <v/>
          </cell>
        </row>
        <row r="99">
          <cell r="T99" t="str">
            <v/>
          </cell>
        </row>
        <row r="100">
          <cell r="T100" t="str">
            <v/>
          </cell>
        </row>
        <row r="101">
          <cell r="T101" t="str">
            <v/>
          </cell>
        </row>
        <row r="102">
          <cell r="T102" t="str">
            <v/>
          </cell>
        </row>
        <row r="103">
          <cell r="T103" t="str">
            <v/>
          </cell>
        </row>
        <row r="104">
          <cell r="T104" t="str">
            <v/>
          </cell>
        </row>
        <row r="105">
          <cell r="T105" t="str">
            <v/>
          </cell>
        </row>
      </sheetData>
      <sheetData sheetId="35"/>
      <sheetData sheetId="36"/>
      <sheetData sheetId="37">
        <row r="5">
          <cell r="R5">
            <v>43678</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4">
          <cell r="D34">
            <v>43466</v>
          </cell>
          <cell r="E34">
            <v>0.21030495684807074</v>
          </cell>
          <cell r="K34">
            <v>43497</v>
          </cell>
          <cell r="L34">
            <v>0.36593670395583083</v>
          </cell>
          <cell r="R34">
            <v>43466</v>
          </cell>
          <cell r="S34">
            <v>0.25764342150463759</v>
          </cell>
          <cell r="Y34">
            <v>43556</v>
          </cell>
          <cell r="Z34">
            <v>0.86862106406080353</v>
          </cell>
          <cell r="AF34">
            <v>43466</v>
          </cell>
          <cell r="AG34">
            <v>9.2014195738472984E-2</v>
          </cell>
        </row>
        <row r="35">
          <cell r="D35">
            <v>43466</v>
          </cell>
          <cell r="E35">
            <v>0.125</v>
          </cell>
          <cell r="K35">
            <v>43586</v>
          </cell>
          <cell r="L35">
            <v>8.4582196275927557E-2</v>
          </cell>
          <cell r="R35">
            <v>43466</v>
          </cell>
          <cell r="S35">
            <v>2.0251405108504223</v>
          </cell>
          <cell r="Y35">
            <v>43556</v>
          </cell>
          <cell r="Z35">
            <v>0.86862106406080353</v>
          </cell>
          <cell r="AF35">
            <v>43466</v>
          </cell>
          <cell r="AG35">
            <v>0.34759358288770054</v>
          </cell>
        </row>
        <row r="36">
          <cell r="D36">
            <v>43466</v>
          </cell>
          <cell r="E36">
            <v>0.125</v>
          </cell>
          <cell r="K36">
            <v>43497</v>
          </cell>
          <cell r="L36">
            <v>0.62759284648574543</v>
          </cell>
          <cell r="R36">
            <v>43466</v>
          </cell>
          <cell r="S36">
            <v>0.16989235794998125</v>
          </cell>
          <cell r="Y36">
            <v>43647</v>
          </cell>
          <cell r="Z36">
            <v>0.83333333333333337</v>
          </cell>
          <cell r="AF36">
            <v>43466</v>
          </cell>
          <cell r="AG36">
            <v>0.34302857142857146</v>
          </cell>
        </row>
        <row r="37">
          <cell r="D37">
            <v>43466</v>
          </cell>
          <cell r="E37">
            <v>0.24424474187380496</v>
          </cell>
          <cell r="K37">
            <v>43497</v>
          </cell>
          <cell r="L37">
            <v>0.50865631523470234</v>
          </cell>
          <cell r="R37">
            <v>43466</v>
          </cell>
          <cell r="S37">
            <v>0.26476490793568758</v>
          </cell>
          <cell r="Y37">
            <v>43586</v>
          </cell>
          <cell r="Z37">
            <v>0.68459950352875232</v>
          </cell>
          <cell r="AF37">
            <v>43466</v>
          </cell>
          <cell r="AG37">
            <v>0.25818420397728559</v>
          </cell>
        </row>
        <row r="38">
          <cell r="D38">
            <v>43466</v>
          </cell>
          <cell r="E38">
            <v>0.21775734401699645</v>
          </cell>
          <cell r="K38">
            <v>43556</v>
          </cell>
          <cell r="L38">
            <v>0.23362607151131362</v>
          </cell>
          <cell r="R38">
            <v>43466</v>
          </cell>
          <cell r="S38">
            <v>0.61151771956856704</v>
          </cell>
          <cell r="Y38">
            <v>43739</v>
          </cell>
          <cell r="Z38">
            <v>0.68189094437257436</v>
          </cell>
          <cell r="AF38">
            <v>43466</v>
          </cell>
          <cell r="AG38">
            <v>0.13556724875679427</v>
          </cell>
        </row>
        <row r="39">
          <cell r="D39">
            <v>43466</v>
          </cell>
          <cell r="E39">
            <v>0.25389457977946622</v>
          </cell>
          <cell r="K39">
            <v>43556</v>
          </cell>
          <cell r="L39">
            <v>0</v>
          </cell>
          <cell r="R39">
            <v>43466</v>
          </cell>
          <cell r="S39">
            <v>0.20502376503366795</v>
          </cell>
          <cell r="Y39">
            <v>43466</v>
          </cell>
          <cell r="Z39">
            <v>0.67648700299345499</v>
          </cell>
          <cell r="AF39">
            <v>43466</v>
          </cell>
          <cell r="AG39">
            <v>0.20324790210412855</v>
          </cell>
        </row>
        <row r="40">
          <cell r="D40">
            <v>43466</v>
          </cell>
          <cell r="E40">
            <v>0.16646006113669762</v>
          </cell>
          <cell r="K40">
            <v>43525</v>
          </cell>
          <cell r="L40">
            <v>0.31766516011154916</v>
          </cell>
          <cell r="R40">
            <v>43466</v>
          </cell>
          <cell r="S40">
            <v>-0.23076923076923078</v>
          </cell>
          <cell r="Y40">
            <v>43497</v>
          </cell>
          <cell r="Z40">
            <v>0.66577896138482018</v>
          </cell>
          <cell r="AF40">
            <v>43466</v>
          </cell>
          <cell r="AG40">
            <v>9.7989949748743713E-2</v>
          </cell>
        </row>
        <row r="41">
          <cell r="D41">
            <v>43466</v>
          </cell>
          <cell r="E41">
            <v>0.40244634678772456</v>
          </cell>
          <cell r="K41">
            <v>43525</v>
          </cell>
          <cell r="L41">
            <v>0.22391770021724364</v>
          </cell>
          <cell r="R41">
            <v>43466</v>
          </cell>
          <cell r="S41">
            <v>0.49728897474697653</v>
          </cell>
          <cell r="Y41">
            <v>43525</v>
          </cell>
          <cell r="Z41">
            <v>0.64</v>
          </cell>
          <cell r="AF41">
            <v>43466</v>
          </cell>
          <cell r="AG41">
            <v>0.57660195348624421</v>
          </cell>
        </row>
        <row r="42">
          <cell r="D42">
            <v>43466</v>
          </cell>
          <cell r="E42">
            <v>0.2820742429176164</v>
          </cell>
          <cell r="K42">
            <v>43525</v>
          </cell>
          <cell r="L42">
            <v>0.57205875406967055</v>
          </cell>
          <cell r="R42">
            <v>43466</v>
          </cell>
          <cell r="S42">
            <v>0.22645581395348838</v>
          </cell>
          <cell r="Y42">
            <v>43586</v>
          </cell>
          <cell r="Z42">
            <v>0.6399056103283185</v>
          </cell>
          <cell r="AF42">
            <v>43466</v>
          </cell>
          <cell r="AG42">
            <v>0.44183945578231293</v>
          </cell>
        </row>
        <row r="43">
          <cell r="D43">
            <v>43466</v>
          </cell>
          <cell r="E43">
            <v>0.26619802774026663</v>
          </cell>
          <cell r="K43">
            <v>43556</v>
          </cell>
          <cell r="L43">
            <v>0.5235518449804164</v>
          </cell>
          <cell r="R43">
            <v>43466</v>
          </cell>
          <cell r="S43">
            <v>0.29768039481868575</v>
          </cell>
          <cell r="Y43">
            <v>43617</v>
          </cell>
          <cell r="Z43">
            <v>0.62060941828254845</v>
          </cell>
          <cell r="AF43">
            <v>43466</v>
          </cell>
          <cell r="AG43">
            <v>0.20532132132132133</v>
          </cell>
        </row>
        <row r="44">
          <cell r="D44">
            <v>43497</v>
          </cell>
          <cell r="E44">
            <v>0.23795265988720249</v>
          </cell>
          <cell r="K44">
            <v>43525</v>
          </cell>
          <cell r="L44">
            <v>0.34884459135373613</v>
          </cell>
          <cell r="R44">
            <v>43466</v>
          </cell>
          <cell r="S44">
            <v>0.26825534944832541</v>
          </cell>
          <cell r="Y44">
            <v>43556</v>
          </cell>
          <cell r="Z44">
            <v>0.60408148148148155</v>
          </cell>
          <cell r="AF44">
            <v>43466</v>
          </cell>
          <cell r="AG44">
            <v>0.22655999999999998</v>
          </cell>
        </row>
        <row r="45">
          <cell r="D45">
            <v>43497</v>
          </cell>
          <cell r="E45">
            <v>0.2540270848182466</v>
          </cell>
          <cell r="K45">
            <v>43525</v>
          </cell>
          <cell r="L45">
            <v>0.352112690031961</v>
          </cell>
          <cell r="R45">
            <v>43466</v>
          </cell>
          <cell r="S45">
            <v>9.9208695652173912E-2</v>
          </cell>
          <cell r="Y45">
            <v>43497</v>
          </cell>
          <cell r="Z45">
            <v>0.57975754587850037</v>
          </cell>
          <cell r="AF45">
            <v>43466</v>
          </cell>
          <cell r="AG45">
            <v>0.29442194045481745</v>
          </cell>
        </row>
        <row r="46">
          <cell r="D46">
            <v>43525</v>
          </cell>
          <cell r="E46">
            <v>0.63379540270222845</v>
          </cell>
          <cell r="K46">
            <v>43647</v>
          </cell>
          <cell r="L46">
            <v>0.69116920900561851</v>
          </cell>
          <cell r="R46">
            <v>43466</v>
          </cell>
          <cell r="S46">
            <v>-0.26471400694765723</v>
          </cell>
          <cell r="Y46">
            <v>43647</v>
          </cell>
          <cell r="Z46">
            <v>0.56796968403074288</v>
          </cell>
          <cell r="AF46">
            <v>43466</v>
          </cell>
          <cell r="AG46">
            <v>0.86862106406080353</v>
          </cell>
        </row>
        <row r="47">
          <cell r="D47">
            <v>43525</v>
          </cell>
          <cell r="E47">
            <v>0.24282812281866384</v>
          </cell>
          <cell r="K47">
            <v>43617</v>
          </cell>
          <cell r="L47">
            <v>0.12017384433030423</v>
          </cell>
          <cell r="R47">
            <v>43466</v>
          </cell>
          <cell r="S47">
            <v>0.78128338962235178</v>
          </cell>
          <cell r="Y47">
            <v>43800</v>
          </cell>
          <cell r="Z47">
            <v>0.56206923244290341</v>
          </cell>
          <cell r="AF47">
            <v>43466</v>
          </cell>
          <cell r="AG47">
            <v>9.237492465340566E-2</v>
          </cell>
        </row>
        <row r="48">
          <cell r="D48">
            <v>43525</v>
          </cell>
          <cell r="E48">
            <v>0.24637681159420294</v>
          </cell>
          <cell r="K48">
            <v>43497</v>
          </cell>
          <cell r="L48">
            <v>0.46167965252797821</v>
          </cell>
          <cell r="R48">
            <v>43466</v>
          </cell>
          <cell r="S48">
            <v>0.5</v>
          </cell>
          <cell r="Y48">
            <v>43466</v>
          </cell>
          <cell r="Z48">
            <v>0.56196590465449181</v>
          </cell>
          <cell r="AF48">
            <v>43466</v>
          </cell>
          <cell r="AG48">
            <v>0.59642147117296218</v>
          </cell>
        </row>
        <row r="49">
          <cell r="D49">
            <v>43525</v>
          </cell>
          <cell r="E49">
            <v>0.34029090372120491</v>
          </cell>
          <cell r="K49">
            <v>43617</v>
          </cell>
          <cell r="L49">
            <v>0.25107308116048477</v>
          </cell>
          <cell r="R49">
            <v>43466</v>
          </cell>
          <cell r="S49">
            <v>0.10053274707295874</v>
          </cell>
          <cell r="Y49">
            <v>43647</v>
          </cell>
          <cell r="Z49">
            <v>0.55146033830123053</v>
          </cell>
          <cell r="AF49">
            <v>43497</v>
          </cell>
          <cell r="AG49">
            <v>1.3603960527922387</v>
          </cell>
        </row>
        <row r="50">
          <cell r="D50">
            <v>43525</v>
          </cell>
          <cell r="E50">
            <v>0.41175429155396936</v>
          </cell>
          <cell r="K50">
            <v>43617</v>
          </cell>
          <cell r="L50">
            <v>0.43131740614334474</v>
          </cell>
          <cell r="R50">
            <v>43466</v>
          </cell>
          <cell r="S50">
            <v>0.20189783969311528</v>
          </cell>
          <cell r="Y50">
            <v>43586</v>
          </cell>
          <cell r="Z50">
            <v>0.55139531953762322</v>
          </cell>
          <cell r="AF50">
            <v>43497</v>
          </cell>
          <cell r="AG50">
            <v>0.2891110731957004</v>
          </cell>
        </row>
        <row r="51">
          <cell r="D51">
            <v>43556</v>
          </cell>
          <cell r="E51">
            <v>0.47467673058290172</v>
          </cell>
          <cell r="K51">
            <v>43556</v>
          </cell>
          <cell r="L51">
            <v>0.31866843791513638</v>
          </cell>
          <cell r="R51">
            <v>43466</v>
          </cell>
          <cell r="S51">
            <v>0.27886935152664477</v>
          </cell>
          <cell r="Y51">
            <v>43770</v>
          </cell>
          <cell r="Z51">
            <v>0.53995626493931403</v>
          </cell>
          <cell r="AF51">
            <v>43497</v>
          </cell>
          <cell r="AG51">
            <v>0.34955180722891571</v>
          </cell>
        </row>
        <row r="52">
          <cell r="D52">
            <v>43556</v>
          </cell>
          <cell r="E52">
            <v>0.31914893617021278</v>
          </cell>
          <cell r="K52">
            <v>43466</v>
          </cell>
          <cell r="L52">
            <v>0.30281676872350449</v>
          </cell>
          <cell r="R52">
            <v>43466</v>
          </cell>
          <cell r="S52">
            <v>0.31470044451437784</v>
          </cell>
          <cell r="Y52">
            <v>43556</v>
          </cell>
          <cell r="Z52">
            <v>0.53879310344827591</v>
          </cell>
          <cell r="AF52">
            <v>43497</v>
          </cell>
          <cell r="AG52">
            <v>0.25177589717818838</v>
          </cell>
        </row>
        <row r="53">
          <cell r="D53">
            <v>43556</v>
          </cell>
          <cell r="E53">
            <v>0.31679401993355483</v>
          </cell>
          <cell r="K53">
            <v>43556</v>
          </cell>
          <cell r="L53">
            <v>0.26278380934581558</v>
          </cell>
          <cell r="R53">
            <v>43466</v>
          </cell>
          <cell r="S53">
            <v>0.78841086173086872</v>
          </cell>
          <cell r="Y53">
            <v>43556</v>
          </cell>
          <cell r="Z53">
            <v>0.5387931034482758</v>
          </cell>
          <cell r="AF53">
            <v>43497</v>
          </cell>
          <cell r="AG53">
            <v>0.16048189021882886</v>
          </cell>
        </row>
        <row r="54">
          <cell r="D54">
            <v>43556</v>
          </cell>
          <cell r="E54">
            <v>0.22414959016393443</v>
          </cell>
          <cell r="K54">
            <v>43556</v>
          </cell>
          <cell r="L54">
            <v>0.25703759826152273</v>
          </cell>
          <cell r="R54">
            <v>43466</v>
          </cell>
          <cell r="S54">
            <v>0.53883181263021773</v>
          </cell>
          <cell r="Y54">
            <v>43647</v>
          </cell>
          <cell r="Z54">
            <v>0.5387931034482758</v>
          </cell>
          <cell r="AF54">
            <v>43497</v>
          </cell>
          <cell r="AG54">
            <v>0.1686055182699478</v>
          </cell>
        </row>
        <row r="55">
          <cell r="D55">
            <v>43556</v>
          </cell>
          <cell r="E55">
            <v>0.234765</v>
          </cell>
          <cell r="K55">
            <v>43466</v>
          </cell>
          <cell r="L55">
            <v>0.25957170668397145</v>
          </cell>
          <cell r="R55">
            <v>43466</v>
          </cell>
          <cell r="S55">
            <v>4.6919752549433487E-2</v>
          </cell>
          <cell r="Y55">
            <v>43556</v>
          </cell>
          <cell r="Z55">
            <v>0.53058212058212062</v>
          </cell>
          <cell r="AF55">
            <v>43497</v>
          </cell>
          <cell r="AG55">
            <v>0.24295689131754705</v>
          </cell>
        </row>
        <row r="56">
          <cell r="D56">
            <v>43556</v>
          </cell>
          <cell r="E56">
            <v>0.38547426437905591</v>
          </cell>
          <cell r="K56">
            <v>43617</v>
          </cell>
          <cell r="L56">
            <v>0.18987446316484968</v>
          </cell>
          <cell r="R56">
            <v>43466</v>
          </cell>
          <cell r="S56">
            <v>0.5</v>
          </cell>
          <cell r="Y56">
            <v>43525</v>
          </cell>
          <cell r="Z56">
            <v>0.51948051948051943</v>
          </cell>
          <cell r="AF56">
            <v>43497</v>
          </cell>
          <cell r="AG56">
            <v>0.29112332269613</v>
          </cell>
        </row>
        <row r="57">
          <cell r="D57">
            <v>43586</v>
          </cell>
          <cell r="E57">
            <v>0.44436363636363635</v>
          </cell>
          <cell r="K57">
            <v>43556</v>
          </cell>
          <cell r="L57">
            <v>0.29629763458732877</v>
          </cell>
          <cell r="R57">
            <v>43466</v>
          </cell>
          <cell r="S57">
            <v>0.39232075471698113</v>
          </cell>
          <cell r="Y57">
            <v>43466</v>
          </cell>
          <cell r="Z57">
            <v>0.51825847504364453</v>
          </cell>
          <cell r="AF57">
            <v>43497</v>
          </cell>
          <cell r="AG57">
            <v>0.61835294117647066</v>
          </cell>
        </row>
        <row r="58">
          <cell r="D58">
            <v>43586</v>
          </cell>
          <cell r="E58">
            <v>0.43251837465250015</v>
          </cell>
          <cell r="K58">
            <v>43466</v>
          </cell>
          <cell r="L58">
            <v>0.29456033734856113</v>
          </cell>
          <cell r="R58">
            <v>43466</v>
          </cell>
          <cell r="S58">
            <v>0.5</v>
          </cell>
          <cell r="Y58">
            <v>43586</v>
          </cell>
          <cell r="Z58">
            <v>0.51362146171309564</v>
          </cell>
          <cell r="AF58">
            <v>43497</v>
          </cell>
          <cell r="AG58">
            <v>0.16487019416423518</v>
          </cell>
        </row>
        <row r="59">
          <cell r="D59">
            <v>43586</v>
          </cell>
          <cell r="E59">
            <v>0.35713656387665199</v>
          </cell>
          <cell r="K59">
            <v>43466</v>
          </cell>
          <cell r="L59">
            <v>0.42061800523223253</v>
          </cell>
          <cell r="R59">
            <v>43466</v>
          </cell>
          <cell r="S59">
            <v>0.52753298415041538</v>
          </cell>
          <cell r="Y59">
            <v>43497</v>
          </cell>
          <cell r="Z59">
            <v>0.50691244239631339</v>
          </cell>
          <cell r="AF59">
            <v>43497</v>
          </cell>
          <cell r="AG59">
            <v>0.11215986240842077</v>
          </cell>
        </row>
        <row r="60">
          <cell r="D60">
            <v>43586</v>
          </cell>
          <cell r="E60">
            <v>0.18038400000000002</v>
          </cell>
          <cell r="K60">
            <v>43556</v>
          </cell>
          <cell r="L60">
            <v>0.26994693088745053</v>
          </cell>
          <cell r="R60">
            <v>43466</v>
          </cell>
          <cell r="S60">
            <v>0.41753653444676408</v>
          </cell>
          <cell r="Y60">
            <v>43586</v>
          </cell>
          <cell r="Z60">
            <v>0.5034820939093676</v>
          </cell>
          <cell r="AF60">
            <v>43497</v>
          </cell>
          <cell r="AG60">
            <v>0.37704387188954247</v>
          </cell>
        </row>
        <row r="61">
          <cell r="D61">
            <v>43617</v>
          </cell>
          <cell r="E61">
            <v>0.30851501439736734</v>
          </cell>
          <cell r="K61">
            <v>43525</v>
          </cell>
          <cell r="L61">
            <v>0.25808454264270592</v>
          </cell>
          <cell r="R61">
            <v>43466</v>
          </cell>
          <cell r="S61">
            <v>0.7142857142857143</v>
          </cell>
          <cell r="Y61">
            <v>43647</v>
          </cell>
          <cell r="Z61">
            <v>0.50329870129870136</v>
          </cell>
          <cell r="AF61">
            <v>43497</v>
          </cell>
          <cell r="AG61">
            <v>0.24353646353646355</v>
          </cell>
        </row>
        <row r="62">
          <cell r="D62">
            <v>43617</v>
          </cell>
          <cell r="E62">
            <v>0.37175185954827056</v>
          </cell>
          <cell r="K62">
            <v>43466</v>
          </cell>
          <cell r="L62">
            <v>0.22678326636728904</v>
          </cell>
          <cell r="R62">
            <v>43466</v>
          </cell>
          <cell r="S62">
            <v>0.12975778546712802</v>
          </cell>
          <cell r="Y62">
            <v>43647</v>
          </cell>
          <cell r="Z62">
            <v>0.48525241874893921</v>
          </cell>
          <cell r="AF62">
            <v>43525</v>
          </cell>
          <cell r="AG62">
            <v>0.24503236968411654</v>
          </cell>
        </row>
        <row r="63">
          <cell r="D63">
            <v>43617</v>
          </cell>
          <cell r="E63">
            <v>0.24789573569006779</v>
          </cell>
          <cell r="K63">
            <v>43497</v>
          </cell>
          <cell r="L63">
            <v>0.15055983649136859</v>
          </cell>
          <cell r="R63">
            <v>43466</v>
          </cell>
          <cell r="S63">
            <v>6.9278289275663887E-2</v>
          </cell>
          <cell r="Y63">
            <v>43678</v>
          </cell>
          <cell r="Z63">
            <v>0.47506502695164193</v>
          </cell>
          <cell r="AF63">
            <v>43525</v>
          </cell>
          <cell r="AG63">
            <v>0.23073865356770262</v>
          </cell>
        </row>
        <row r="64">
          <cell r="D64">
            <v>43647</v>
          </cell>
          <cell r="E64">
            <v>0.19886853279091757</v>
          </cell>
          <cell r="K64">
            <v>43556</v>
          </cell>
          <cell r="L64">
            <v>0.30331897307570183</v>
          </cell>
          <cell r="R64">
            <v>43466</v>
          </cell>
          <cell r="S64">
            <v>0.17142857142857143</v>
          </cell>
          <cell r="Y64">
            <v>43678</v>
          </cell>
          <cell r="Z64">
            <v>0.46857626359405719</v>
          </cell>
          <cell r="AF64">
            <v>43525</v>
          </cell>
          <cell r="AG64">
            <v>0.35710522271002626</v>
          </cell>
        </row>
        <row r="65">
          <cell r="D65">
            <v>43647</v>
          </cell>
          <cell r="E65">
            <v>0.44584983677910772</v>
          </cell>
          <cell r="K65">
            <v>43525</v>
          </cell>
          <cell r="L65">
            <v>0.59832609306893192</v>
          </cell>
          <cell r="R65">
            <v>43466</v>
          </cell>
          <cell r="S65">
            <v>0.41753653444676408</v>
          </cell>
          <cell r="Y65">
            <v>43647</v>
          </cell>
          <cell r="Z65">
            <v>0.44435114503816792</v>
          </cell>
          <cell r="AF65">
            <v>43525</v>
          </cell>
          <cell r="AG65">
            <v>0.14361585754709613</v>
          </cell>
        </row>
        <row r="66">
          <cell r="D66">
            <v>43647</v>
          </cell>
          <cell r="E66">
            <v>0.39475358588250337</v>
          </cell>
          <cell r="K66">
            <v>43678</v>
          </cell>
          <cell r="L66">
            <v>9.2708580091912643E-2</v>
          </cell>
          <cell r="R66">
            <v>43466</v>
          </cell>
          <cell r="S66">
            <v>0.19496021220159152</v>
          </cell>
          <cell r="Y66">
            <v>43525</v>
          </cell>
          <cell r="Z66">
            <v>0.42386589327146168</v>
          </cell>
          <cell r="AF66">
            <v>43525</v>
          </cell>
          <cell r="AG66">
            <v>0.44204951466528325</v>
          </cell>
        </row>
        <row r="67">
          <cell r="D67">
            <v>43647</v>
          </cell>
          <cell r="E67">
            <v>0.52598436477909172</v>
          </cell>
          <cell r="K67">
            <v>43647</v>
          </cell>
          <cell r="L67">
            <v>0.13968957068979868</v>
          </cell>
          <cell r="R67">
            <v>43466</v>
          </cell>
          <cell r="S67">
            <v>4.1127882381239321E-3</v>
          </cell>
          <cell r="Y67">
            <v>43647</v>
          </cell>
          <cell r="Z67">
            <v>0.42280354351224597</v>
          </cell>
          <cell r="AF67">
            <v>43525</v>
          </cell>
          <cell r="AG67">
            <v>0.10144338785248461</v>
          </cell>
        </row>
        <row r="68">
          <cell r="D68">
            <v>43647</v>
          </cell>
          <cell r="E68">
            <v>0.35739251721069859</v>
          </cell>
          <cell r="K68">
            <v>43678</v>
          </cell>
          <cell r="L68">
            <v>0.19199999999999998</v>
          </cell>
          <cell r="R68">
            <v>43466</v>
          </cell>
          <cell r="S68">
            <v>-0.23076923076923078</v>
          </cell>
          <cell r="Y68">
            <v>43466</v>
          </cell>
          <cell r="Z68">
            <v>0.4207533414337789</v>
          </cell>
          <cell r="AF68">
            <v>43525</v>
          </cell>
          <cell r="AG68">
            <v>0.52171324865889168</v>
          </cell>
        </row>
        <row r="69">
          <cell r="D69">
            <v>43647</v>
          </cell>
          <cell r="E69">
            <v>0.33333333333333331</v>
          </cell>
          <cell r="K69">
            <v>43678</v>
          </cell>
          <cell r="L69">
            <v>0.20208746295397537</v>
          </cell>
          <cell r="R69">
            <v>43466</v>
          </cell>
          <cell r="S69">
            <v>0.91812087767264883</v>
          </cell>
          <cell r="Y69">
            <v>43556</v>
          </cell>
          <cell r="Z69">
            <v>0.41797815742221378</v>
          </cell>
          <cell r="AF69">
            <v>43525</v>
          </cell>
          <cell r="AG69">
            <v>0.19855500958867095</v>
          </cell>
        </row>
        <row r="70">
          <cell r="D70">
            <v>43647</v>
          </cell>
          <cell r="E70">
            <v>0.41312187904568154</v>
          </cell>
          <cell r="K70">
            <v>43586</v>
          </cell>
          <cell r="L70">
            <v>0.386218668583236</v>
          </cell>
          <cell r="R70">
            <v>43466</v>
          </cell>
          <cell r="S70">
            <v>0.7111371246415108</v>
          </cell>
          <cell r="Y70">
            <v>43647</v>
          </cell>
          <cell r="Z70">
            <v>0.41106719367588934</v>
          </cell>
          <cell r="AF70">
            <v>43525</v>
          </cell>
          <cell r="AG70">
            <v>9.1200756437298983E-2</v>
          </cell>
        </row>
        <row r="71">
          <cell r="D71">
            <v>43647</v>
          </cell>
          <cell r="E71">
            <v>0.2228785760624252</v>
          </cell>
          <cell r="K71">
            <v>43525</v>
          </cell>
          <cell r="L71">
            <v>0.18653379812064264</v>
          </cell>
          <cell r="R71">
            <v>43497</v>
          </cell>
          <cell r="S71">
            <v>0.11553766318385963</v>
          </cell>
          <cell r="Y71">
            <v>43525</v>
          </cell>
          <cell r="Z71">
            <v>0.4006962096642917</v>
          </cell>
          <cell r="AF71">
            <v>43525</v>
          </cell>
          <cell r="AG71">
            <v>6.8259231467773518E-2</v>
          </cell>
        </row>
        <row r="72">
          <cell r="D72">
            <v>43647</v>
          </cell>
          <cell r="E72">
            <v>0.49595536471678808</v>
          </cell>
          <cell r="K72">
            <v>43647</v>
          </cell>
          <cell r="L72">
            <v>0.27344324865770697</v>
          </cell>
          <cell r="R72">
            <v>43497</v>
          </cell>
          <cell r="S72">
            <v>0.11164111511191951</v>
          </cell>
          <cell r="Y72">
            <v>43466</v>
          </cell>
          <cell r="Z72">
            <v>0.39792634281116568</v>
          </cell>
          <cell r="AF72">
            <v>43525</v>
          </cell>
          <cell r="AG72">
            <v>0.22116250270497367</v>
          </cell>
        </row>
        <row r="73">
          <cell r="D73">
            <v>43647</v>
          </cell>
          <cell r="E73">
            <v>1.1738750711980255</v>
          </cell>
          <cell r="K73">
            <v>43556</v>
          </cell>
          <cell r="L73">
            <v>0.32444098615775246</v>
          </cell>
          <cell r="R73">
            <v>43497</v>
          </cell>
          <cell r="S73">
            <v>0.11529672544080603</v>
          </cell>
          <cell r="Y73">
            <v>43770</v>
          </cell>
          <cell r="Z73">
            <v>0.39329729729729734</v>
          </cell>
          <cell r="AF73">
            <v>43525</v>
          </cell>
          <cell r="AG73">
            <v>0.27990438247011956</v>
          </cell>
        </row>
        <row r="74">
          <cell r="D74">
            <v>43678</v>
          </cell>
          <cell r="E74" t="str">
            <v/>
          </cell>
          <cell r="K74">
            <v>43617</v>
          </cell>
          <cell r="L74">
            <v>0.29998389898733102</v>
          </cell>
          <cell r="R74">
            <v>43497</v>
          </cell>
          <cell r="S74">
            <v>0.4153978917027929</v>
          </cell>
          <cell r="Y74">
            <v>43709</v>
          </cell>
          <cell r="Z74">
            <v>0.39258848147120368</v>
          </cell>
          <cell r="AF74">
            <v>43525</v>
          </cell>
          <cell r="AG74">
            <v>9.2760180995475117E-2</v>
          </cell>
        </row>
        <row r="75">
          <cell r="D75">
            <v>43678</v>
          </cell>
          <cell r="E75">
            <v>0.45401054803944052</v>
          </cell>
          <cell r="K75">
            <v>43647</v>
          </cell>
          <cell r="L75">
            <v>0.19896993318485526</v>
          </cell>
          <cell r="R75">
            <v>43497</v>
          </cell>
          <cell r="S75">
            <v>9.5674385364899292E-2</v>
          </cell>
          <cell r="Y75">
            <v>43678</v>
          </cell>
          <cell r="Z75">
            <v>0.38595664253005912</v>
          </cell>
          <cell r="AF75">
            <v>43525</v>
          </cell>
          <cell r="AG75">
            <v>0.22148209237400895</v>
          </cell>
        </row>
        <row r="76">
          <cell r="D76">
            <v>43678</v>
          </cell>
          <cell r="E76">
            <v>0.33164886140005623</v>
          </cell>
          <cell r="K76">
            <v>43678</v>
          </cell>
          <cell r="L76">
            <v>0.62956800000000002</v>
          </cell>
          <cell r="R76">
            <v>43497</v>
          </cell>
          <cell r="S76">
            <v>0.23989398883763105</v>
          </cell>
          <cell r="Y76">
            <v>43525</v>
          </cell>
          <cell r="Z76">
            <v>0.38001853568118626</v>
          </cell>
          <cell r="AF76">
            <v>43556</v>
          </cell>
          <cell r="AG76">
            <v>0.62852912461532895</v>
          </cell>
        </row>
        <row r="77">
          <cell r="D77">
            <v>43678</v>
          </cell>
          <cell r="E77">
            <v>6.912267085851842E-2</v>
          </cell>
          <cell r="K77">
            <v>43647</v>
          </cell>
          <cell r="L77">
            <v>0.45498211156542057</v>
          </cell>
          <cell r="R77">
            <v>43497</v>
          </cell>
          <cell r="S77">
            <v>0.61909335174973834</v>
          </cell>
          <cell r="Y77">
            <v>43586</v>
          </cell>
          <cell r="Z77">
            <v>0.37186921737134682</v>
          </cell>
          <cell r="AF77">
            <v>43556</v>
          </cell>
          <cell r="AG77">
            <v>0.22061917443408788</v>
          </cell>
        </row>
        <row r="78">
          <cell r="D78">
            <v>43709</v>
          </cell>
          <cell r="E78">
            <v>7.7802032842237162E-2</v>
          </cell>
          <cell r="K78">
            <v>43647</v>
          </cell>
          <cell r="L78">
            <v>0.2187437588927694</v>
          </cell>
          <cell r="R78">
            <v>43497</v>
          </cell>
          <cell r="S78">
            <v>-0.23076923076923078</v>
          </cell>
          <cell r="Y78">
            <v>43586</v>
          </cell>
          <cell r="Z78">
            <v>0.3704889094523432</v>
          </cell>
          <cell r="AF78">
            <v>43556</v>
          </cell>
          <cell r="AG78">
            <v>0.54022255992940826</v>
          </cell>
        </row>
        <row r="79">
          <cell r="D79">
            <v>43709</v>
          </cell>
          <cell r="E79">
            <v>0.52602660266026602</v>
          </cell>
          <cell r="K79">
            <v>43556</v>
          </cell>
          <cell r="L79">
            <v>0.45440138520007634</v>
          </cell>
          <cell r="R79">
            <v>43497</v>
          </cell>
          <cell r="S79">
            <v>0.42593757664295845</v>
          </cell>
          <cell r="Y79">
            <v>43647</v>
          </cell>
          <cell r="Z79">
            <v>0.36672558167124547</v>
          </cell>
          <cell r="AF79">
            <v>43556</v>
          </cell>
          <cell r="AG79">
            <v>0.19552503555123119</v>
          </cell>
        </row>
        <row r="80">
          <cell r="D80">
            <v>43709</v>
          </cell>
          <cell r="E80">
            <v>0.27223790004729626</v>
          </cell>
          <cell r="K80">
            <v>43556</v>
          </cell>
          <cell r="L80">
            <v>0.31792520744136704</v>
          </cell>
          <cell r="R80">
            <v>43497</v>
          </cell>
          <cell r="S80">
            <v>0.48453608247422675</v>
          </cell>
          <cell r="Y80">
            <v>43647</v>
          </cell>
          <cell r="Z80">
            <v>0.36080769230769233</v>
          </cell>
          <cell r="AF80">
            <v>43556</v>
          </cell>
          <cell r="AG80">
            <v>0.55749852007772449</v>
          </cell>
        </row>
        <row r="81">
          <cell r="D81">
            <v>43709</v>
          </cell>
          <cell r="E81">
            <v>0.17498196453024281</v>
          </cell>
          <cell r="K81">
            <v>43617</v>
          </cell>
          <cell r="L81">
            <v>0.32503632966576707</v>
          </cell>
          <cell r="R81">
            <v>43497</v>
          </cell>
          <cell r="S81">
            <v>0.16163498697831968</v>
          </cell>
          <cell r="Y81">
            <v>43617</v>
          </cell>
          <cell r="Z81">
            <v>0.35714570135746609</v>
          </cell>
          <cell r="AF81">
            <v>43556</v>
          </cell>
          <cell r="AG81">
            <v>0.42256818181818179</v>
          </cell>
        </row>
        <row r="82">
          <cell r="D82" t="e">
            <v>#N/A</v>
          </cell>
          <cell r="E82">
            <v>0</v>
          </cell>
          <cell r="K82">
            <v>43586</v>
          </cell>
          <cell r="L82">
            <v>9.5255009107468133E-2</v>
          </cell>
          <cell r="R82">
            <v>43497</v>
          </cell>
          <cell r="S82">
            <v>0.21268851188542695</v>
          </cell>
          <cell r="Y82">
            <v>43556</v>
          </cell>
          <cell r="Z82">
            <v>0.35698429319371727</v>
          </cell>
          <cell r="AF82">
            <v>43556</v>
          </cell>
          <cell r="AG82">
            <v>0.23310251044644092</v>
          </cell>
        </row>
        <row r="83">
          <cell r="D83" t="e">
            <v>#N/A</v>
          </cell>
          <cell r="E83">
            <v>0</v>
          </cell>
          <cell r="K83">
            <v>43586</v>
          </cell>
          <cell r="L83">
            <v>0.30944944550306269</v>
          </cell>
          <cell r="R83">
            <v>43497</v>
          </cell>
          <cell r="S83">
            <v>5.3626794258373203E-2</v>
          </cell>
          <cell r="Y83">
            <v>43525</v>
          </cell>
          <cell r="Z83">
            <v>0.34210526315789475</v>
          </cell>
          <cell r="AF83">
            <v>43556</v>
          </cell>
          <cell r="AG83">
            <v>0.14093959731543623</v>
          </cell>
        </row>
        <row r="84">
          <cell r="D84" t="e">
            <v>#N/A</v>
          </cell>
          <cell r="E84">
            <v>0</v>
          </cell>
          <cell r="K84">
            <v>43556</v>
          </cell>
          <cell r="L84">
            <v>0.22152717659433849</v>
          </cell>
          <cell r="R84">
            <v>43497</v>
          </cell>
          <cell r="S84">
            <v>4.2790279799375844E-2</v>
          </cell>
          <cell r="Y84">
            <v>43647</v>
          </cell>
          <cell r="Z84">
            <v>0.33333333333333331</v>
          </cell>
          <cell r="AF84">
            <v>43556</v>
          </cell>
          <cell r="AG84">
            <v>0.35278176597272076</v>
          </cell>
        </row>
        <row r="85">
          <cell r="D85" t="e">
            <v>#N/A</v>
          </cell>
          <cell r="E85">
            <v>0</v>
          </cell>
          <cell r="K85">
            <v>43586</v>
          </cell>
          <cell r="L85">
            <v>0.20284347372784706</v>
          </cell>
          <cell r="R85">
            <v>43497</v>
          </cell>
          <cell r="S85">
            <v>0.23596540504016011</v>
          </cell>
          <cell r="Y85">
            <v>43770</v>
          </cell>
          <cell r="Z85">
            <v>0.32906956690287559</v>
          </cell>
          <cell r="AF85">
            <v>43556</v>
          </cell>
          <cell r="AG85">
            <v>0.27716186252771619</v>
          </cell>
        </row>
        <row r="86">
          <cell r="D86" t="e">
            <v>#N/A</v>
          </cell>
          <cell r="E86">
            <v>0</v>
          </cell>
          <cell r="K86">
            <v>43800</v>
          </cell>
          <cell r="L86">
            <v>0.20326064908722111</v>
          </cell>
          <cell r="R86">
            <v>43497</v>
          </cell>
          <cell r="S86">
            <v>0.49757534961672661</v>
          </cell>
          <cell r="Y86">
            <v>43497</v>
          </cell>
          <cell r="Z86">
            <v>0.31583325773985077</v>
          </cell>
          <cell r="AF86">
            <v>43556</v>
          </cell>
          <cell r="AG86">
            <v>0.60858813700918968</v>
          </cell>
        </row>
        <row r="87">
          <cell r="D87" t="e">
            <v>#N/A</v>
          </cell>
          <cell r="E87">
            <v>0</v>
          </cell>
          <cell r="K87">
            <v>43647</v>
          </cell>
          <cell r="L87">
            <v>0.14440349750370191</v>
          </cell>
          <cell r="R87">
            <v>43497</v>
          </cell>
          <cell r="S87">
            <v>0.8</v>
          </cell>
          <cell r="Y87">
            <v>43497</v>
          </cell>
          <cell r="Z87">
            <v>0.31490573855396725</v>
          </cell>
          <cell r="AF87">
            <v>43556</v>
          </cell>
          <cell r="AG87">
            <v>0.27716186252771619</v>
          </cell>
        </row>
        <row r="88">
          <cell r="D88" t="e">
            <v>#N/A</v>
          </cell>
          <cell r="E88">
            <v>0</v>
          </cell>
          <cell r="K88">
            <v>43647</v>
          </cell>
          <cell r="L88">
            <v>0.25815239096163956</v>
          </cell>
          <cell r="R88">
            <v>43497</v>
          </cell>
          <cell r="S88">
            <v>0.13493489119529309</v>
          </cell>
          <cell r="Y88">
            <v>43497</v>
          </cell>
          <cell r="Z88">
            <v>0.31284329563812602</v>
          </cell>
          <cell r="AF88">
            <v>43556</v>
          </cell>
          <cell r="AG88">
            <v>0.31914893617021278</v>
          </cell>
        </row>
        <row r="89">
          <cell r="D89" t="e">
            <v>#N/A</v>
          </cell>
          <cell r="E89">
            <v>0</v>
          </cell>
          <cell r="K89">
            <v>43647</v>
          </cell>
          <cell r="L89">
            <v>0.37002186466656928</v>
          </cell>
          <cell r="R89">
            <v>43497</v>
          </cell>
          <cell r="S89">
            <v>0.21667867634831775</v>
          </cell>
          <cell r="Y89">
            <v>43525</v>
          </cell>
          <cell r="Z89">
            <v>0.30769230769230771</v>
          </cell>
          <cell r="AF89">
            <v>43556</v>
          </cell>
          <cell r="AG89">
            <v>0.40045766590389015</v>
          </cell>
        </row>
        <row r="90">
          <cell r="D90" t="e">
            <v>#N/A</v>
          </cell>
          <cell r="E90">
            <v>0</v>
          </cell>
          <cell r="K90">
            <v>43709</v>
          </cell>
          <cell r="L90">
            <v>0.1174350475879993</v>
          </cell>
          <cell r="R90">
            <v>43497</v>
          </cell>
          <cell r="S90">
            <v>0.66731587792734071</v>
          </cell>
          <cell r="Y90">
            <v>43556</v>
          </cell>
          <cell r="Z90">
            <v>0.30532527881040888</v>
          </cell>
          <cell r="AF90">
            <v>43556</v>
          </cell>
          <cell r="AG90">
            <v>0.22388059701492538</v>
          </cell>
        </row>
        <row r="91">
          <cell r="D91" t="e">
            <v>#N/A</v>
          </cell>
          <cell r="E91">
            <v>0</v>
          </cell>
          <cell r="K91">
            <v>43586</v>
          </cell>
          <cell r="L91">
            <v>0.12397718819737169</v>
          </cell>
          <cell r="R91">
            <v>43497</v>
          </cell>
          <cell r="S91">
            <v>0.14065249341046962</v>
          </cell>
          <cell r="Y91">
            <v>43617</v>
          </cell>
          <cell r="Z91">
            <v>0.30378689956331878</v>
          </cell>
          <cell r="AF91">
            <v>43556</v>
          </cell>
          <cell r="AG91">
            <v>0.76335877862595425</v>
          </cell>
        </row>
        <row r="92">
          <cell r="D92" t="e">
            <v>#N/A</v>
          </cell>
          <cell r="E92">
            <v>0</v>
          </cell>
          <cell r="K92">
            <v>43617</v>
          </cell>
          <cell r="L92">
            <v>0.34759358288770054</v>
          </cell>
          <cell r="R92">
            <v>43497</v>
          </cell>
          <cell r="S92">
            <v>0.11006275917458115</v>
          </cell>
          <cell r="Y92">
            <v>43466</v>
          </cell>
          <cell r="Z92">
            <v>0.3</v>
          </cell>
          <cell r="AF92">
            <v>43586</v>
          </cell>
          <cell r="AG92">
            <v>0.46327041164430294</v>
          </cell>
        </row>
        <row r="93">
          <cell r="D93" t="e">
            <v>#N/A</v>
          </cell>
          <cell r="E93">
            <v>0</v>
          </cell>
          <cell r="K93">
            <v>43739</v>
          </cell>
          <cell r="L93">
            <v>0.1026902943034857</v>
          </cell>
          <cell r="R93">
            <v>43497</v>
          </cell>
          <cell r="S93">
            <v>0.68059504695614725</v>
          </cell>
          <cell r="Y93">
            <v>43678</v>
          </cell>
          <cell r="Z93">
            <v>0.29249936153649708</v>
          </cell>
          <cell r="AF93">
            <v>43586</v>
          </cell>
          <cell r="AG93">
            <v>0.36771698211920778</v>
          </cell>
        </row>
        <row r="94">
          <cell r="D94" t="e">
            <v>#N/A</v>
          </cell>
          <cell r="E94">
            <v>0</v>
          </cell>
          <cell r="K94">
            <v>43800</v>
          </cell>
          <cell r="L94">
            <v>1.1448899148699325</v>
          </cell>
          <cell r="R94">
            <v>43497</v>
          </cell>
          <cell r="S94">
            <v>0.25187849769938542</v>
          </cell>
          <cell r="Y94">
            <v>43525</v>
          </cell>
          <cell r="Z94">
            <v>0.2857142857142857</v>
          </cell>
          <cell r="AF94">
            <v>43586</v>
          </cell>
          <cell r="AG94">
            <v>0.34435576923076927</v>
          </cell>
        </row>
        <row r="95">
          <cell r="D95" t="e">
            <v>#N/A</v>
          </cell>
          <cell r="E95">
            <v>0</v>
          </cell>
          <cell r="K95">
            <v>43709</v>
          </cell>
          <cell r="L95">
            <v>0.29579093677386492</v>
          </cell>
          <cell r="R95">
            <v>43497</v>
          </cell>
          <cell r="S95">
            <v>0.25401553026273799</v>
          </cell>
          <cell r="Y95">
            <v>43647</v>
          </cell>
          <cell r="Z95">
            <v>0.28091665185915476</v>
          </cell>
          <cell r="AF95">
            <v>43586</v>
          </cell>
          <cell r="AG95">
            <v>0.44749369289180624</v>
          </cell>
        </row>
        <row r="96">
          <cell r="D96" t="e">
            <v>#N/A</v>
          </cell>
          <cell r="E96">
            <v>0</v>
          </cell>
          <cell r="K96">
            <v>43739</v>
          </cell>
          <cell r="L96">
            <v>0.11478199465698923</v>
          </cell>
          <cell r="R96">
            <v>43497</v>
          </cell>
          <cell r="S96">
            <v>0.26465092231457937</v>
          </cell>
          <cell r="Y96">
            <v>43525</v>
          </cell>
          <cell r="Z96">
            <v>0.27695602902523392</v>
          </cell>
          <cell r="AF96">
            <v>43586</v>
          </cell>
          <cell r="AG96">
            <v>0.16267478684531059</v>
          </cell>
        </row>
        <row r="97">
          <cell r="D97" t="e">
            <v>#N/A</v>
          </cell>
          <cell r="E97">
            <v>0</v>
          </cell>
          <cell r="K97">
            <v>43739</v>
          </cell>
          <cell r="L97">
            <v>0.13525291828793773</v>
          </cell>
          <cell r="R97">
            <v>43497</v>
          </cell>
          <cell r="S97">
            <v>7.321226413577045E-2</v>
          </cell>
          <cell r="Y97">
            <v>43466</v>
          </cell>
          <cell r="Z97">
            <v>0.27490384615384611</v>
          </cell>
          <cell r="AF97">
            <v>43617</v>
          </cell>
          <cell r="AG97">
            <v>0.12306763137342051</v>
          </cell>
        </row>
        <row r="98">
          <cell r="D98" t="e">
            <v>#N/A</v>
          </cell>
          <cell r="E98">
            <v>0</v>
          </cell>
          <cell r="K98">
            <v>43770</v>
          </cell>
          <cell r="L98">
            <v>0.6640974137931035</v>
          </cell>
          <cell r="R98">
            <v>43497</v>
          </cell>
          <cell r="S98">
            <v>0.15225289544960643</v>
          </cell>
          <cell r="Y98">
            <v>43466</v>
          </cell>
          <cell r="Z98">
            <v>0.27480468749999998</v>
          </cell>
          <cell r="AF98">
            <v>43617</v>
          </cell>
          <cell r="AG98">
            <v>0.30844327068526994</v>
          </cell>
        </row>
        <row r="99">
          <cell r="D99" t="e">
            <v>#N/A</v>
          </cell>
          <cell r="E99">
            <v>0</v>
          </cell>
          <cell r="K99">
            <v>43647</v>
          </cell>
          <cell r="L99">
            <v>0.31578947368421051</v>
          </cell>
          <cell r="R99">
            <v>43497</v>
          </cell>
          <cell r="S99">
            <v>0.66577896138482018</v>
          </cell>
          <cell r="Y99">
            <v>43466</v>
          </cell>
          <cell r="Z99">
            <v>0.27412190082644633</v>
          </cell>
          <cell r="AF99">
            <v>43617</v>
          </cell>
          <cell r="AG99">
            <v>0.14964999999999998</v>
          </cell>
        </row>
        <row r="100">
          <cell r="D100" t="e">
            <v>#N/A</v>
          </cell>
          <cell r="E100">
            <v>0</v>
          </cell>
          <cell r="K100">
            <v>43647</v>
          </cell>
          <cell r="L100">
            <v>0.2857142857142857</v>
          </cell>
          <cell r="R100">
            <v>43497</v>
          </cell>
          <cell r="S100">
            <v>0.35666940949689407</v>
          </cell>
          <cell r="Y100">
            <v>43466</v>
          </cell>
          <cell r="Z100">
            <v>0.27382373595505621</v>
          </cell>
          <cell r="AF100">
            <v>43617</v>
          </cell>
          <cell r="AG100">
            <v>0.27469500000000002</v>
          </cell>
        </row>
        <row r="101">
          <cell r="D101" t="e">
            <v>#N/A</v>
          </cell>
          <cell r="E101">
            <v>0</v>
          </cell>
          <cell r="K101">
            <v>43770</v>
          </cell>
          <cell r="L101">
            <v>0.30659812306489415</v>
          </cell>
          <cell r="R101">
            <v>43497</v>
          </cell>
          <cell r="S101">
            <v>0.24532731831255186</v>
          </cell>
          <cell r="Y101">
            <v>43466</v>
          </cell>
          <cell r="Z101">
            <v>0.27379331683168318</v>
          </cell>
          <cell r="AF101">
            <v>43647</v>
          </cell>
          <cell r="AG101">
            <v>0.30900298930446757</v>
          </cell>
        </row>
        <row r="102">
          <cell r="D102" t="e">
            <v>#N/A</v>
          </cell>
          <cell r="E102">
            <v>0</v>
          </cell>
          <cell r="K102">
            <v>43709</v>
          </cell>
          <cell r="L102">
            <v>7.8549154261995657E-2</v>
          </cell>
          <cell r="R102">
            <v>43497</v>
          </cell>
          <cell r="S102">
            <v>0.28538335814096721</v>
          </cell>
          <cell r="Y102">
            <v>43466</v>
          </cell>
          <cell r="Z102">
            <v>0.27374999999999999</v>
          </cell>
          <cell r="AF102">
            <v>43647</v>
          </cell>
          <cell r="AG102">
            <v>0.35700534888445884</v>
          </cell>
        </row>
        <row r="103">
          <cell r="D103" t="e">
            <v>#N/A</v>
          </cell>
          <cell r="E103">
            <v>0</v>
          </cell>
          <cell r="K103" t="e">
            <v>#N/A</v>
          </cell>
          <cell r="L103">
            <v>0</v>
          </cell>
          <cell r="R103">
            <v>43497</v>
          </cell>
          <cell r="S103">
            <v>0.63794743313150992</v>
          </cell>
          <cell r="Y103">
            <v>43466</v>
          </cell>
          <cell r="Z103">
            <v>0.27361111111111114</v>
          </cell>
          <cell r="AF103">
            <v>43647</v>
          </cell>
          <cell r="AG103">
            <v>0.22388059701492538</v>
          </cell>
        </row>
        <row r="104">
          <cell r="D104" t="e">
            <v>#N/A</v>
          </cell>
          <cell r="E104">
            <v>0</v>
          </cell>
          <cell r="K104" t="e">
            <v>#N/A</v>
          </cell>
          <cell r="L104">
            <v>0</v>
          </cell>
          <cell r="R104">
            <v>43525</v>
          </cell>
          <cell r="S104">
            <v>9.837498287379752E-2</v>
          </cell>
          <cell r="Y104">
            <v>43466</v>
          </cell>
          <cell r="Z104">
            <v>0.27357142857142858</v>
          </cell>
          <cell r="AF104">
            <v>43647</v>
          </cell>
          <cell r="AG104">
            <v>0.29991226193957865</v>
          </cell>
        </row>
        <row r="105">
          <cell r="D105" t="e">
            <v>#N/A</v>
          </cell>
          <cell r="E105">
            <v>0</v>
          </cell>
          <cell r="K105" t="e">
            <v>#N/A</v>
          </cell>
          <cell r="L105">
            <v>0</v>
          </cell>
          <cell r="R105">
            <v>43525</v>
          </cell>
          <cell r="S105">
            <v>0.13513513513513514</v>
          </cell>
          <cell r="Y105">
            <v>43466</v>
          </cell>
          <cell r="Z105">
            <v>0.27352941176470591</v>
          </cell>
          <cell r="AF105">
            <v>43647</v>
          </cell>
          <cell r="AG105">
            <v>9.6911999999999998E-2</v>
          </cell>
        </row>
        <row r="106">
          <cell r="D106" t="e">
            <v>#N/A</v>
          </cell>
          <cell r="E106">
            <v>0</v>
          </cell>
          <cell r="K106" t="e">
            <v>#N/A</v>
          </cell>
          <cell r="L106">
            <v>0</v>
          </cell>
          <cell r="R106">
            <v>43525</v>
          </cell>
          <cell r="S106">
            <v>0.14684031116161175</v>
          </cell>
          <cell r="Y106">
            <v>43466</v>
          </cell>
          <cell r="Z106">
            <v>0.27338897515527949</v>
          </cell>
          <cell r="AF106">
            <v>43647</v>
          </cell>
          <cell r="AG106">
            <v>0.26911578080195686</v>
          </cell>
        </row>
        <row r="107">
          <cell r="D107" t="e">
            <v>#N/A</v>
          </cell>
          <cell r="E107">
            <v>0</v>
          </cell>
          <cell r="K107" t="e">
            <v>#N/A</v>
          </cell>
          <cell r="L107">
            <v>0</v>
          </cell>
          <cell r="R107">
            <v>43525</v>
          </cell>
          <cell r="S107">
            <v>0.54351748325455762</v>
          </cell>
          <cell r="Y107">
            <v>43466</v>
          </cell>
          <cell r="Z107">
            <v>0.27321428571428569</v>
          </cell>
          <cell r="AF107">
            <v>43647</v>
          </cell>
          <cell r="AG107">
            <v>0.1442556563717792</v>
          </cell>
        </row>
        <row r="108">
          <cell r="D108" t="e">
            <v>#N/A</v>
          </cell>
          <cell r="E108">
            <v>0</v>
          </cell>
          <cell r="K108" t="e">
            <v>#N/A</v>
          </cell>
          <cell r="L108">
            <v>0</v>
          </cell>
          <cell r="R108">
            <v>43525</v>
          </cell>
          <cell r="S108">
            <v>0.4834049143537274</v>
          </cell>
          <cell r="Y108">
            <v>43466</v>
          </cell>
          <cell r="Z108">
            <v>0.27318037974683546</v>
          </cell>
          <cell r="AF108">
            <v>43647</v>
          </cell>
          <cell r="AG108">
            <v>0.15875160440451258</v>
          </cell>
        </row>
        <row r="109">
          <cell r="D109" t="e">
            <v>#N/A</v>
          </cell>
          <cell r="E109">
            <v>0</v>
          </cell>
          <cell r="K109" t="e">
            <v>#N/A</v>
          </cell>
          <cell r="L109">
            <v>0</v>
          </cell>
          <cell r="R109">
            <v>43525</v>
          </cell>
          <cell r="S109">
            <v>0.12839327719633178</v>
          </cell>
          <cell r="Y109">
            <v>43466</v>
          </cell>
          <cell r="Z109">
            <v>0.27316810344827586</v>
          </cell>
          <cell r="AF109">
            <v>43647</v>
          </cell>
          <cell r="AG109">
            <v>0.10004284411699008</v>
          </cell>
        </row>
        <row r="110">
          <cell r="D110" t="e">
            <v>#N/A</v>
          </cell>
          <cell r="E110">
            <v>0</v>
          </cell>
          <cell r="K110" t="e">
            <v>#N/A</v>
          </cell>
          <cell r="L110">
            <v>0</v>
          </cell>
          <cell r="R110">
            <v>43525</v>
          </cell>
          <cell r="S110">
            <v>0.37938533187882856</v>
          </cell>
          <cell r="Y110">
            <v>43466</v>
          </cell>
          <cell r="Z110">
            <v>0.2731492718446602</v>
          </cell>
          <cell r="AF110">
            <v>43647</v>
          </cell>
          <cell r="AG110">
            <v>0.39370078740157483</v>
          </cell>
        </row>
        <row r="111">
          <cell r="D111" t="e">
            <v>#N/A</v>
          </cell>
          <cell r="E111">
            <v>0</v>
          </cell>
          <cell r="K111" t="e">
            <v>#N/A</v>
          </cell>
          <cell r="L111">
            <v>0</v>
          </cell>
          <cell r="R111">
            <v>43525</v>
          </cell>
          <cell r="S111">
            <v>0.22604355716878402</v>
          </cell>
          <cell r="Y111">
            <v>43466</v>
          </cell>
          <cell r="Z111">
            <v>0.27253787878787877</v>
          </cell>
          <cell r="AF111">
            <v>43647</v>
          </cell>
          <cell r="AG111">
            <v>0.10594782608695652</v>
          </cell>
        </row>
        <row r="112">
          <cell r="D112" t="e">
            <v>#N/A</v>
          </cell>
          <cell r="E112">
            <v>0</v>
          </cell>
          <cell r="K112" t="e">
            <v>#N/A</v>
          </cell>
          <cell r="L112">
            <v>0</v>
          </cell>
          <cell r="R112">
            <v>43525</v>
          </cell>
          <cell r="S112">
            <v>0.13809654761669626</v>
          </cell>
          <cell r="Y112">
            <v>43466</v>
          </cell>
          <cell r="Z112">
            <v>0.27239010989010992</v>
          </cell>
          <cell r="AF112">
            <v>43647</v>
          </cell>
          <cell r="AG112">
            <v>0.22388059701492538</v>
          </cell>
        </row>
        <row r="113">
          <cell r="D113" t="e">
            <v>#N/A</v>
          </cell>
          <cell r="E113">
            <v>0</v>
          </cell>
          <cell r="K113" t="e">
            <v>#N/A</v>
          </cell>
          <cell r="L113">
            <v>0</v>
          </cell>
          <cell r="R113">
            <v>43525</v>
          </cell>
          <cell r="S113">
            <v>0.25065015479876163</v>
          </cell>
          <cell r="Y113">
            <v>43770</v>
          </cell>
          <cell r="Z113">
            <v>0.27068988235294117</v>
          </cell>
          <cell r="AF113">
            <v>43678</v>
          </cell>
          <cell r="AG113">
            <v>3.7138888888888888E-2</v>
          </cell>
        </row>
        <row r="114">
          <cell r="D114" t="e">
            <v>#N/A</v>
          </cell>
          <cell r="E114">
            <v>0</v>
          </cell>
          <cell r="K114" t="e">
            <v>#N/A</v>
          </cell>
          <cell r="L114">
            <v>0</v>
          </cell>
          <cell r="R114">
            <v>43525</v>
          </cell>
          <cell r="S114">
            <v>0.27495768661859138</v>
          </cell>
          <cell r="Y114">
            <v>43466</v>
          </cell>
          <cell r="Z114">
            <v>0.27</v>
          </cell>
          <cell r="AF114">
            <v>43678</v>
          </cell>
          <cell r="AG114">
            <v>0.18875737639478352</v>
          </cell>
        </row>
        <row r="115">
          <cell r="D115" t="e">
            <v>#N/A</v>
          </cell>
          <cell r="E115">
            <v>0</v>
          </cell>
          <cell r="K115" t="e">
            <v>#N/A</v>
          </cell>
          <cell r="L115">
            <v>0</v>
          </cell>
          <cell r="R115">
            <v>43525</v>
          </cell>
          <cell r="S115">
            <v>0.40704375414738253</v>
          </cell>
          <cell r="Y115">
            <v>43647</v>
          </cell>
          <cell r="Z115">
            <v>0.2436649214659686</v>
          </cell>
          <cell r="AF115">
            <v>43678</v>
          </cell>
          <cell r="AG115">
            <v>0.11620410868124585</v>
          </cell>
        </row>
        <row r="116">
          <cell r="D116" t="e">
            <v>#N/A</v>
          </cell>
          <cell r="E116">
            <v>0</v>
          </cell>
          <cell r="K116" t="e">
            <v>#N/A</v>
          </cell>
          <cell r="L116">
            <v>0</v>
          </cell>
          <cell r="R116">
            <v>43525</v>
          </cell>
          <cell r="S116">
            <v>0.10980693338374649</v>
          </cell>
          <cell r="Y116">
            <v>43647</v>
          </cell>
          <cell r="Z116">
            <v>0.23841263157894738</v>
          </cell>
          <cell r="AF116">
            <v>43678</v>
          </cell>
          <cell r="AG116">
            <v>5.9914550584441756E-2</v>
          </cell>
        </row>
        <row r="117">
          <cell r="D117" t="e">
            <v>#N/A</v>
          </cell>
          <cell r="E117">
            <v>0</v>
          </cell>
          <cell r="K117" t="e">
            <v>#N/A</v>
          </cell>
          <cell r="L117">
            <v>0</v>
          </cell>
          <cell r="R117">
            <v>43525</v>
          </cell>
          <cell r="S117">
            <v>0.22734777351031052</v>
          </cell>
          <cell r="Y117">
            <v>43739</v>
          </cell>
          <cell r="Z117">
            <v>0.23728662106053053</v>
          </cell>
          <cell r="AF117">
            <v>43678</v>
          </cell>
          <cell r="AG117">
            <v>0.82269628881595558</v>
          </cell>
        </row>
        <row r="118">
          <cell r="D118" t="e">
            <v>#N/A</v>
          </cell>
          <cell r="E118">
            <v>0</v>
          </cell>
          <cell r="K118" t="e">
            <v>#N/A</v>
          </cell>
          <cell r="L118">
            <v>0</v>
          </cell>
          <cell r="R118">
            <v>43525</v>
          </cell>
          <cell r="S118">
            <v>0.43280706308812433</v>
          </cell>
          <cell r="Y118">
            <v>43770</v>
          </cell>
          <cell r="Z118">
            <v>0.23722458047367795</v>
          </cell>
          <cell r="AF118">
            <v>43678</v>
          </cell>
          <cell r="AG118">
            <v>0.20902671625811481</v>
          </cell>
        </row>
        <row r="119">
          <cell r="D119" t="e">
            <v>#N/A</v>
          </cell>
          <cell r="E119">
            <v>0</v>
          </cell>
          <cell r="K119" t="e">
            <v>#N/A</v>
          </cell>
          <cell r="L119">
            <v>0</v>
          </cell>
          <cell r="R119">
            <v>43525</v>
          </cell>
          <cell r="S119">
            <v>0.32805116776103221</v>
          </cell>
          <cell r="Y119">
            <v>43739</v>
          </cell>
          <cell r="Z119">
            <v>0.22988505747126436</v>
          </cell>
          <cell r="AF119">
            <v>43678</v>
          </cell>
          <cell r="AG119">
            <v>0.20765307527847762</v>
          </cell>
        </row>
        <row r="120">
          <cell r="D120" t="e">
            <v>#N/A</v>
          </cell>
          <cell r="E120">
            <v>0</v>
          </cell>
          <cell r="K120" t="e">
            <v>#N/A</v>
          </cell>
          <cell r="L120">
            <v>0</v>
          </cell>
          <cell r="R120">
            <v>43525</v>
          </cell>
          <cell r="S120">
            <v>0.40829016898939574</v>
          </cell>
          <cell r="Y120">
            <v>43556</v>
          </cell>
          <cell r="Z120">
            <v>0.22471887519918765</v>
          </cell>
          <cell r="AF120">
            <v>43678</v>
          </cell>
          <cell r="AG120">
            <v>0.22271139770225809</v>
          </cell>
        </row>
        <row r="121">
          <cell r="D121" t="e">
            <v>#N/A</v>
          </cell>
          <cell r="E121">
            <v>0</v>
          </cell>
          <cell r="K121" t="e">
            <v>#N/A</v>
          </cell>
          <cell r="L121">
            <v>0</v>
          </cell>
          <cell r="R121">
            <v>43525</v>
          </cell>
          <cell r="S121">
            <v>7.3618379647216917E-2</v>
          </cell>
          <cell r="Y121">
            <v>43556</v>
          </cell>
          <cell r="Z121">
            <v>0.21780253164556962</v>
          </cell>
          <cell r="AF121">
            <v>43678</v>
          </cell>
          <cell r="AG121">
            <v>0.13028343874443662</v>
          </cell>
        </row>
        <row r="122">
          <cell r="D122" t="e">
            <v>#N/A</v>
          </cell>
          <cell r="E122">
            <v>0</v>
          </cell>
          <cell r="K122" t="e">
            <v>#N/A</v>
          </cell>
          <cell r="L122">
            <v>0</v>
          </cell>
          <cell r="R122">
            <v>43525</v>
          </cell>
          <cell r="S122">
            <v>0.6559069608828838</v>
          </cell>
          <cell r="Y122">
            <v>43556</v>
          </cell>
          <cell r="Z122">
            <v>0.21709433265645192</v>
          </cell>
          <cell r="AF122">
            <v>43678</v>
          </cell>
          <cell r="AG122">
            <v>3.3162607178086348E-2</v>
          </cell>
        </row>
        <row r="123">
          <cell r="D123" t="e">
            <v>#N/A</v>
          </cell>
          <cell r="E123">
            <v>0</v>
          </cell>
          <cell r="K123" t="e">
            <v>#N/A</v>
          </cell>
          <cell r="L123">
            <v>0</v>
          </cell>
          <cell r="R123">
            <v>43525</v>
          </cell>
          <cell r="S123">
            <v>0.24374168297455967</v>
          </cell>
          <cell r="Y123">
            <v>43678</v>
          </cell>
          <cell r="Z123">
            <v>0.21394041124632815</v>
          </cell>
          <cell r="AF123">
            <v>43678</v>
          </cell>
          <cell r="AG123">
            <v>0.26379032258064516</v>
          </cell>
        </row>
        <row r="124">
          <cell r="D124" t="e">
            <v>#N/A</v>
          </cell>
          <cell r="E124">
            <v>0</v>
          </cell>
          <cell r="K124" t="e">
            <v>#N/A</v>
          </cell>
          <cell r="L124">
            <v>0</v>
          </cell>
          <cell r="R124">
            <v>43525</v>
          </cell>
          <cell r="S124">
            <v>0.13513513513513514</v>
          </cell>
          <cell r="Y124">
            <v>43647</v>
          </cell>
          <cell r="Z124">
            <v>0.2070209143533038</v>
          </cell>
          <cell r="AF124">
            <v>43678</v>
          </cell>
          <cell r="AG124">
            <v>4.4422341507311232E-2</v>
          </cell>
        </row>
        <row r="125">
          <cell r="D125" t="e">
            <v>#N/A</v>
          </cell>
          <cell r="E125">
            <v>0</v>
          </cell>
          <cell r="K125" t="e">
            <v>#N/A</v>
          </cell>
          <cell r="L125">
            <v>0</v>
          </cell>
          <cell r="R125">
            <v>43525</v>
          </cell>
          <cell r="S125">
            <v>0.38233817933791764</v>
          </cell>
          <cell r="Y125">
            <v>43647</v>
          </cell>
          <cell r="Z125">
            <v>0.19768718149745199</v>
          </cell>
          <cell r="AF125">
            <v>43678</v>
          </cell>
          <cell r="AG125">
            <v>0.24961844061756938</v>
          </cell>
        </row>
        <row r="126">
          <cell r="D126" t="e">
            <v>#N/A</v>
          </cell>
          <cell r="E126">
            <v>0</v>
          </cell>
          <cell r="K126" t="e">
            <v>#N/A</v>
          </cell>
          <cell r="L126">
            <v>0</v>
          </cell>
          <cell r="R126">
            <v>43525</v>
          </cell>
          <cell r="S126">
            <v>0.19926291419753941</v>
          </cell>
          <cell r="Y126">
            <v>43709</v>
          </cell>
          <cell r="Z126">
            <v>0.19321093289245969</v>
          </cell>
          <cell r="AF126">
            <v>43678</v>
          </cell>
          <cell r="AG126">
            <v>0.15966183100711281</v>
          </cell>
        </row>
        <row r="127">
          <cell r="D127" t="e">
            <v>#N/A</v>
          </cell>
          <cell r="E127">
            <v>0</v>
          </cell>
          <cell r="K127" t="e">
            <v>#N/A</v>
          </cell>
          <cell r="L127">
            <v>0</v>
          </cell>
          <cell r="R127">
            <v>43525</v>
          </cell>
          <cell r="S127">
            <v>0.10425421869716688</v>
          </cell>
          <cell r="Y127">
            <v>43647</v>
          </cell>
          <cell r="Z127">
            <v>0.19151620008935216</v>
          </cell>
          <cell r="AF127">
            <v>43678</v>
          </cell>
          <cell r="AG127">
            <v>0.29130861504907307</v>
          </cell>
        </row>
        <row r="128">
          <cell r="D128" t="e">
            <v>#N/A</v>
          </cell>
          <cell r="E128">
            <v>0</v>
          </cell>
          <cell r="K128" t="e">
            <v>#N/A</v>
          </cell>
          <cell r="L128">
            <v>0</v>
          </cell>
          <cell r="R128">
            <v>43525</v>
          </cell>
          <cell r="S128">
            <v>0.22053227155787875</v>
          </cell>
          <cell r="Y128">
            <v>43556</v>
          </cell>
          <cell r="Z128">
            <v>0.19018759571209801</v>
          </cell>
          <cell r="AF128">
            <v>43678</v>
          </cell>
          <cell r="AG128">
            <v>0.45501675365892047</v>
          </cell>
        </row>
        <row r="129">
          <cell r="D129" t="e">
            <v>#N/A</v>
          </cell>
          <cell r="E129">
            <v>0</v>
          </cell>
          <cell r="K129" t="e">
            <v>#N/A</v>
          </cell>
          <cell r="L129">
            <v>0</v>
          </cell>
          <cell r="R129">
            <v>43525</v>
          </cell>
          <cell r="S129">
            <v>0.22124333925399642</v>
          </cell>
          <cell r="Y129">
            <v>43556</v>
          </cell>
          <cell r="Z129">
            <v>0.18953568186347231</v>
          </cell>
          <cell r="AF129">
            <v>43678</v>
          </cell>
          <cell r="AG129">
            <v>0.17181303068553849</v>
          </cell>
        </row>
        <row r="130">
          <cell r="D130" t="e">
            <v>#N/A</v>
          </cell>
          <cell r="E130">
            <v>0</v>
          </cell>
          <cell r="K130" t="e">
            <v>#N/A</v>
          </cell>
          <cell r="L130">
            <v>0</v>
          </cell>
          <cell r="R130">
            <v>43525</v>
          </cell>
          <cell r="S130">
            <v>0.35814133146812266</v>
          </cell>
          <cell r="Y130">
            <v>43525</v>
          </cell>
          <cell r="Z130">
            <v>0.18756305673328683</v>
          </cell>
          <cell r="AF130">
            <v>43709</v>
          </cell>
          <cell r="AG130">
            <v>2.8440366972477066E-2</v>
          </cell>
        </row>
        <row r="131">
          <cell r="D131" t="e">
            <v>#N/A</v>
          </cell>
          <cell r="E131">
            <v>0</v>
          </cell>
          <cell r="K131" t="e">
            <v>#N/A</v>
          </cell>
          <cell r="L131">
            <v>0</v>
          </cell>
          <cell r="R131">
            <v>43525</v>
          </cell>
          <cell r="S131">
            <v>0.17855504587155963</v>
          </cell>
          <cell r="Y131">
            <v>43466</v>
          </cell>
          <cell r="Z131">
            <v>0.18651223442722839</v>
          </cell>
          <cell r="AF131">
            <v>43709</v>
          </cell>
          <cell r="AG131">
            <v>0.15344999999999998</v>
          </cell>
        </row>
        <row r="132">
          <cell r="D132" t="e">
            <v>#N/A</v>
          </cell>
          <cell r="E132">
            <v>0</v>
          </cell>
          <cell r="K132" t="e">
            <v>#N/A</v>
          </cell>
          <cell r="L132">
            <v>0</v>
          </cell>
          <cell r="R132">
            <v>43525</v>
          </cell>
          <cell r="S132">
            <v>0.24831766301963457</v>
          </cell>
          <cell r="Y132">
            <v>43647</v>
          </cell>
          <cell r="Z132">
            <v>0.18557356608478803</v>
          </cell>
          <cell r="AF132">
            <v>43709</v>
          </cell>
          <cell r="AG132">
            <v>0.169875</v>
          </cell>
        </row>
        <row r="133">
          <cell r="D133" t="e">
            <v>#N/A</v>
          </cell>
          <cell r="E133">
            <v>0</v>
          </cell>
          <cell r="K133" t="e">
            <v>#N/A</v>
          </cell>
          <cell r="L133">
            <v>0</v>
          </cell>
          <cell r="R133">
            <v>43525</v>
          </cell>
          <cell r="S133">
            <v>0.25862355254533537</v>
          </cell>
          <cell r="Y133">
            <v>43678</v>
          </cell>
          <cell r="Z133">
            <v>0.18426207941887235</v>
          </cell>
          <cell r="AF133">
            <v>43709</v>
          </cell>
          <cell r="AG133">
            <v>0.2204068283457401</v>
          </cell>
        </row>
        <row r="134">
          <cell r="D134" t="e">
            <v>#N/A</v>
          </cell>
          <cell r="E134">
            <v>0</v>
          </cell>
          <cell r="K134" t="e">
            <v>#N/A</v>
          </cell>
          <cell r="L134">
            <v>0</v>
          </cell>
          <cell r="R134">
            <v>43525</v>
          </cell>
          <cell r="S134">
            <v>0.76316104638231619</v>
          </cell>
          <cell r="Y134">
            <v>43617</v>
          </cell>
          <cell r="Z134">
            <v>0.18189963255650071</v>
          </cell>
          <cell r="AF134">
            <v>43709</v>
          </cell>
          <cell r="AG134">
            <v>0.43791883454734648</v>
          </cell>
        </row>
        <row r="135">
          <cell r="D135" t="e">
            <v>#N/A</v>
          </cell>
          <cell r="E135">
            <v>0</v>
          </cell>
          <cell r="K135" t="e">
            <v>#N/A</v>
          </cell>
          <cell r="L135">
            <v>0</v>
          </cell>
          <cell r="R135">
            <v>43525</v>
          </cell>
          <cell r="S135">
            <v>0.68181818181818177</v>
          </cell>
          <cell r="Y135">
            <v>43525</v>
          </cell>
          <cell r="Z135">
            <v>0.17280382775119615</v>
          </cell>
          <cell r="AF135">
            <v>43709</v>
          </cell>
          <cell r="AG135">
            <v>0.12162750187900952</v>
          </cell>
        </row>
        <row r="136">
          <cell r="D136" t="e">
            <v>#N/A</v>
          </cell>
          <cell r="E136">
            <v>0</v>
          </cell>
          <cell r="K136" t="e">
            <v>#N/A</v>
          </cell>
          <cell r="L136">
            <v>0</v>
          </cell>
          <cell r="R136">
            <v>43525</v>
          </cell>
          <cell r="S136">
            <v>0.35534077180015633</v>
          </cell>
          <cell r="Y136">
            <v>43466</v>
          </cell>
          <cell r="Z136">
            <v>0.17222493887530563</v>
          </cell>
          <cell r="AF136">
            <v>43709</v>
          </cell>
          <cell r="AG136">
            <v>0.20648717948717948</v>
          </cell>
        </row>
        <row r="137">
          <cell r="D137" t="e">
            <v>#N/A</v>
          </cell>
          <cell r="E137">
            <v>0</v>
          </cell>
          <cell r="K137" t="e">
            <v>#N/A</v>
          </cell>
          <cell r="L137">
            <v>0</v>
          </cell>
          <cell r="R137">
            <v>43525</v>
          </cell>
          <cell r="S137">
            <v>0.68181818181818177</v>
          </cell>
          <cell r="Y137">
            <v>43556</v>
          </cell>
          <cell r="Z137">
            <v>0.17101549053356283</v>
          </cell>
          <cell r="AF137">
            <v>43709</v>
          </cell>
          <cell r="AG137">
            <v>0.35117777777777776</v>
          </cell>
        </row>
        <row r="138">
          <cell r="D138" t="e">
            <v>#N/A</v>
          </cell>
          <cell r="E138">
            <v>0</v>
          </cell>
          <cell r="K138" t="e">
            <v>#N/A</v>
          </cell>
          <cell r="L138">
            <v>0</v>
          </cell>
          <cell r="R138">
            <v>43525</v>
          </cell>
          <cell r="S138">
            <v>0.68181818181818177</v>
          </cell>
          <cell r="Y138">
            <v>43617</v>
          </cell>
          <cell r="Z138">
            <v>0.16883116883116883</v>
          </cell>
          <cell r="AF138">
            <v>43739</v>
          </cell>
          <cell r="AG138" t="str">
            <v/>
          </cell>
        </row>
        <row r="139">
          <cell r="D139" t="e">
            <v>#N/A</v>
          </cell>
          <cell r="E139">
            <v>0</v>
          </cell>
          <cell r="K139" t="e">
            <v>#N/A</v>
          </cell>
          <cell r="L139">
            <v>0</v>
          </cell>
          <cell r="R139">
            <v>43525</v>
          </cell>
          <cell r="S139">
            <v>0.68181818181818177</v>
          </cell>
          <cell r="Y139">
            <v>43617</v>
          </cell>
          <cell r="Z139">
            <v>0.16882644628099172</v>
          </cell>
          <cell r="AF139">
            <v>43739</v>
          </cell>
          <cell r="AG139">
            <v>0.37381442438739471</v>
          </cell>
        </row>
        <row r="140">
          <cell r="D140" t="e">
            <v>#N/A</v>
          </cell>
          <cell r="E140">
            <v>0</v>
          </cell>
          <cell r="K140" t="e">
            <v>#N/A</v>
          </cell>
          <cell r="L140">
            <v>0</v>
          </cell>
          <cell r="R140">
            <v>43525</v>
          </cell>
          <cell r="S140">
            <v>0.65658342126861302</v>
          </cell>
          <cell r="Y140">
            <v>43678</v>
          </cell>
          <cell r="Z140">
            <v>0.1686195995785037</v>
          </cell>
          <cell r="AF140">
            <v>43739</v>
          </cell>
          <cell r="AG140">
            <v>0.16228105263157896</v>
          </cell>
        </row>
        <row r="141">
          <cell r="D141" t="e">
            <v>#N/A</v>
          </cell>
          <cell r="E141">
            <v>0</v>
          </cell>
          <cell r="K141" t="e">
            <v>#N/A</v>
          </cell>
          <cell r="L141">
            <v>0</v>
          </cell>
          <cell r="R141">
            <v>43525</v>
          </cell>
          <cell r="S141">
            <v>0.68181818181818177</v>
          </cell>
          <cell r="Y141">
            <v>43497</v>
          </cell>
          <cell r="Z141">
            <v>0.16666666666666666</v>
          </cell>
          <cell r="AF141">
            <v>43739</v>
          </cell>
          <cell r="AG141">
            <v>0.17845657142857141</v>
          </cell>
        </row>
        <row r="142">
          <cell r="D142" t="e">
            <v>#N/A</v>
          </cell>
          <cell r="E142">
            <v>0</v>
          </cell>
          <cell r="K142" t="e">
            <v>#N/A</v>
          </cell>
          <cell r="L142">
            <v>0</v>
          </cell>
          <cell r="R142">
            <v>43525</v>
          </cell>
          <cell r="S142">
            <v>0.68181818181818177</v>
          </cell>
          <cell r="Y142">
            <v>43617</v>
          </cell>
          <cell r="Z142">
            <v>0.16593736593736594</v>
          </cell>
          <cell r="AF142">
            <v>43739</v>
          </cell>
          <cell r="AG142">
            <v>0.1101270559723435</v>
          </cell>
        </row>
        <row r="143">
          <cell r="D143" t="e">
            <v>#N/A</v>
          </cell>
          <cell r="E143">
            <v>0</v>
          </cell>
          <cell r="K143" t="e">
            <v>#N/A</v>
          </cell>
          <cell r="L143">
            <v>0</v>
          </cell>
          <cell r="R143">
            <v>43525</v>
          </cell>
          <cell r="S143">
            <v>0.41810681235366265</v>
          </cell>
          <cell r="Y143">
            <v>43678</v>
          </cell>
          <cell r="Z143">
            <v>0.164133581091532</v>
          </cell>
          <cell r="AF143">
            <v>43770</v>
          </cell>
          <cell r="AG143">
            <v>0.13913348359629352</v>
          </cell>
        </row>
        <row r="144">
          <cell r="D144" t="e">
            <v>#N/A</v>
          </cell>
          <cell r="E144">
            <v>0</v>
          </cell>
          <cell r="K144" t="e">
            <v>#N/A</v>
          </cell>
          <cell r="L144">
            <v>0</v>
          </cell>
          <cell r="R144">
            <v>43556</v>
          </cell>
          <cell r="S144">
            <v>8.4479306048795999E-2</v>
          </cell>
          <cell r="Y144">
            <v>43647</v>
          </cell>
          <cell r="Z144">
            <v>0.1637428727032097</v>
          </cell>
          <cell r="AF144">
            <v>43770</v>
          </cell>
          <cell r="AG144">
            <v>0.19696544579457406</v>
          </cell>
        </row>
        <row r="145">
          <cell r="D145" t="e">
            <v>#N/A</v>
          </cell>
          <cell r="E145">
            <v>0</v>
          </cell>
          <cell r="K145" t="e">
            <v>#N/A</v>
          </cell>
          <cell r="L145">
            <v>0</v>
          </cell>
          <cell r="R145">
            <v>43556</v>
          </cell>
          <cell r="S145">
            <v>5.9448592569467953E-2</v>
          </cell>
          <cell r="Y145">
            <v>43525</v>
          </cell>
          <cell r="Z145">
            <v>0.16363563469716921</v>
          </cell>
          <cell r="AF145">
            <v>43770</v>
          </cell>
          <cell r="AG145">
            <v>0.33092400627625412</v>
          </cell>
        </row>
        <row r="146">
          <cell r="D146" t="e">
            <v>#N/A</v>
          </cell>
          <cell r="E146">
            <v>0</v>
          </cell>
          <cell r="K146" t="e">
            <v>#N/A</v>
          </cell>
          <cell r="L146">
            <v>0</v>
          </cell>
          <cell r="R146">
            <v>43556</v>
          </cell>
          <cell r="S146">
            <v>0.2731856230057888</v>
          </cell>
          <cell r="Y146">
            <v>43525</v>
          </cell>
          <cell r="Z146">
            <v>0.1635711765037321</v>
          </cell>
          <cell r="AF146">
            <v>43770</v>
          </cell>
          <cell r="AG146">
            <v>0.11020535158680771</v>
          </cell>
        </row>
        <row r="147">
          <cell r="D147" t="e">
            <v>#N/A</v>
          </cell>
          <cell r="E147">
            <v>0</v>
          </cell>
          <cell r="K147" t="e">
            <v>#N/A</v>
          </cell>
          <cell r="L147">
            <v>0</v>
          </cell>
          <cell r="R147">
            <v>43556</v>
          </cell>
          <cell r="S147">
            <v>0.13572928081965699</v>
          </cell>
          <cell r="Y147">
            <v>43647</v>
          </cell>
          <cell r="Z147">
            <v>0.16298044598834605</v>
          </cell>
          <cell r="AF147">
            <v>43770</v>
          </cell>
          <cell r="AG147">
            <v>0.26094664666632589</v>
          </cell>
        </row>
        <row r="148">
          <cell r="D148" t="e">
            <v>#N/A</v>
          </cell>
          <cell r="E148">
            <v>0</v>
          </cell>
          <cell r="K148" t="e">
            <v>#N/A</v>
          </cell>
          <cell r="L148">
            <v>0</v>
          </cell>
          <cell r="R148">
            <v>43556</v>
          </cell>
          <cell r="S148">
            <v>0.2792307371008837</v>
          </cell>
          <cell r="Y148">
            <v>43525</v>
          </cell>
          <cell r="Z148">
            <v>0.15479876160990713</v>
          </cell>
          <cell r="AF148">
            <v>43770</v>
          </cell>
          <cell r="AG148">
            <v>0.38348635458764158</v>
          </cell>
        </row>
        <row r="149">
          <cell r="D149" t="e">
            <v>#N/A</v>
          </cell>
          <cell r="E149">
            <v>0</v>
          </cell>
          <cell r="K149" t="e">
            <v>#N/A</v>
          </cell>
          <cell r="L149">
            <v>0</v>
          </cell>
          <cell r="R149">
            <v>43556</v>
          </cell>
          <cell r="S149">
            <v>0.31350635135524385</v>
          </cell>
          <cell r="Y149">
            <v>43678</v>
          </cell>
          <cell r="Z149">
            <v>0.1479611650485437</v>
          </cell>
          <cell r="AF149">
            <v>43770</v>
          </cell>
          <cell r="AG149">
            <v>1.4677715368764445E-2</v>
          </cell>
        </row>
        <row r="150">
          <cell r="D150" t="e">
            <v>#N/A</v>
          </cell>
          <cell r="E150">
            <v>0</v>
          </cell>
          <cell r="K150" t="e">
            <v>#N/A</v>
          </cell>
          <cell r="L150">
            <v>0</v>
          </cell>
          <cell r="R150">
            <v>43556</v>
          </cell>
          <cell r="S150">
            <v>0.40041700661771368</v>
          </cell>
          <cell r="Y150">
            <v>43678</v>
          </cell>
          <cell r="Z150">
            <v>0.14544351373780945</v>
          </cell>
          <cell r="AF150">
            <v>43800</v>
          </cell>
          <cell r="AG150">
            <v>0.16518880574419309</v>
          </cell>
        </row>
        <row r="151">
          <cell r="D151" t="e">
            <v>#N/A</v>
          </cell>
          <cell r="E151">
            <v>0</v>
          </cell>
          <cell r="K151" t="e">
            <v>#N/A</v>
          </cell>
          <cell r="L151">
            <v>0</v>
          </cell>
          <cell r="R151">
            <v>43556</v>
          </cell>
          <cell r="S151">
            <v>0.17184909175593852</v>
          </cell>
          <cell r="Y151">
            <v>43647</v>
          </cell>
          <cell r="Z151">
            <v>0.14212598425196851</v>
          </cell>
          <cell r="AF151">
            <v>43800</v>
          </cell>
          <cell r="AG151">
            <v>0.57549770781906195</v>
          </cell>
        </row>
        <row r="152">
          <cell r="D152" t="e">
            <v>#N/A</v>
          </cell>
          <cell r="E152">
            <v>0</v>
          </cell>
          <cell r="K152" t="e">
            <v>#N/A</v>
          </cell>
          <cell r="L152">
            <v>0</v>
          </cell>
          <cell r="R152">
            <v>43556</v>
          </cell>
          <cell r="S152">
            <v>0.44724274714163487</v>
          </cell>
          <cell r="Y152">
            <v>43647</v>
          </cell>
          <cell r="Z152">
            <v>0.14200488997555014</v>
          </cell>
          <cell r="AF152">
            <v>43800</v>
          </cell>
          <cell r="AG152">
            <v>0.19847694863402357</v>
          </cell>
        </row>
        <row r="153">
          <cell r="D153" t="e">
            <v>#N/A</v>
          </cell>
          <cell r="E153">
            <v>0</v>
          </cell>
          <cell r="K153" t="e">
            <v>#N/A</v>
          </cell>
          <cell r="L153">
            <v>0</v>
          </cell>
          <cell r="R153">
            <v>43556</v>
          </cell>
          <cell r="S153">
            <v>0.10709877476411349</v>
          </cell>
          <cell r="Y153">
            <v>43770</v>
          </cell>
          <cell r="Z153">
            <v>0.14163813256278751</v>
          </cell>
          <cell r="AF153">
            <v>43800</v>
          </cell>
          <cell r="AG153">
            <v>8.4711610889917147E-2</v>
          </cell>
        </row>
        <row r="154">
          <cell r="D154" t="e">
            <v>#N/A</v>
          </cell>
          <cell r="E154">
            <v>0</v>
          </cell>
          <cell r="K154" t="e">
            <v>#N/A</v>
          </cell>
          <cell r="L154">
            <v>0</v>
          </cell>
          <cell r="R154">
            <v>43556</v>
          </cell>
          <cell r="S154">
            <v>0.20760660566472572</v>
          </cell>
          <cell r="Y154">
            <v>43678</v>
          </cell>
          <cell r="Z154">
            <v>0.13663299845839189</v>
          </cell>
          <cell r="AF154" t="e">
            <v>#N/A</v>
          </cell>
          <cell r="AG154">
            <v>0</v>
          </cell>
        </row>
        <row r="155">
          <cell r="D155" t="e">
            <v>#N/A</v>
          </cell>
          <cell r="E155">
            <v>0</v>
          </cell>
          <cell r="K155" t="e">
            <v>#N/A</v>
          </cell>
          <cell r="L155">
            <v>0</v>
          </cell>
          <cell r="R155">
            <v>43556</v>
          </cell>
          <cell r="S155">
            <v>9.0329369894208894E-2</v>
          </cell>
          <cell r="Y155">
            <v>43800</v>
          </cell>
          <cell r="Z155">
            <v>0.13635235381025515</v>
          </cell>
          <cell r="AF155" t="e">
            <v>#N/A</v>
          </cell>
          <cell r="AG155">
            <v>0</v>
          </cell>
        </row>
        <row r="156">
          <cell r="D156" t="e">
            <v>#N/A</v>
          </cell>
          <cell r="E156">
            <v>0</v>
          </cell>
          <cell r="K156" t="e">
            <v>#N/A</v>
          </cell>
          <cell r="L156">
            <v>0</v>
          </cell>
          <cell r="R156">
            <v>43556</v>
          </cell>
          <cell r="S156">
            <v>0.48694201011786697</v>
          </cell>
          <cell r="Y156">
            <v>43800</v>
          </cell>
          <cell r="Z156">
            <v>0.12145016414355768</v>
          </cell>
          <cell r="AF156" t="e">
            <v>#N/A</v>
          </cell>
          <cell r="AG156">
            <v>0</v>
          </cell>
        </row>
        <row r="157">
          <cell r="D157" t="e">
            <v>#N/A</v>
          </cell>
          <cell r="E157">
            <v>0</v>
          </cell>
          <cell r="K157" t="e">
            <v>#N/A</v>
          </cell>
          <cell r="L157">
            <v>0</v>
          </cell>
          <cell r="R157">
            <v>43556</v>
          </cell>
          <cell r="S157">
            <v>0.13513513513513514</v>
          </cell>
          <cell r="Y157">
            <v>43586</v>
          </cell>
          <cell r="Z157">
            <v>0.11785714285714287</v>
          </cell>
          <cell r="AF157" t="e">
            <v>#N/A</v>
          </cell>
          <cell r="AG157">
            <v>0</v>
          </cell>
        </row>
        <row r="158">
          <cell r="D158" t="e">
            <v>#N/A</v>
          </cell>
          <cell r="E158">
            <v>0</v>
          </cell>
          <cell r="K158" t="e">
            <v>#N/A</v>
          </cell>
          <cell r="L158">
            <v>0</v>
          </cell>
          <cell r="R158">
            <v>43556</v>
          </cell>
          <cell r="S158">
            <v>0.40187510088714806</v>
          </cell>
          <cell r="Y158">
            <v>43525</v>
          </cell>
          <cell r="Z158">
            <v>0.11650194743325011</v>
          </cell>
          <cell r="AF158" t="e">
            <v>#N/A</v>
          </cell>
          <cell r="AG158">
            <v>0</v>
          </cell>
        </row>
        <row r="159">
          <cell r="D159" t="e">
            <v>#N/A</v>
          </cell>
          <cell r="E159">
            <v>0</v>
          </cell>
          <cell r="K159" t="e">
            <v>#N/A</v>
          </cell>
          <cell r="L159">
            <v>0</v>
          </cell>
          <cell r="R159">
            <v>43556</v>
          </cell>
          <cell r="S159">
            <v>0.38461538461538464</v>
          </cell>
          <cell r="Y159">
            <v>43800</v>
          </cell>
          <cell r="Z159">
            <v>0.11620937968661779</v>
          </cell>
          <cell r="AF159" t="e">
            <v>#N/A</v>
          </cell>
          <cell r="AG159">
            <v>0</v>
          </cell>
        </row>
        <row r="160">
          <cell r="D160" t="e">
            <v>#N/A</v>
          </cell>
          <cell r="E160">
            <v>0</v>
          </cell>
          <cell r="K160" t="e">
            <v>#N/A</v>
          </cell>
          <cell r="L160">
            <v>0</v>
          </cell>
          <cell r="R160">
            <v>43556</v>
          </cell>
          <cell r="S160">
            <v>0.23952654232424678</v>
          </cell>
          <cell r="Y160">
            <v>43647</v>
          </cell>
          <cell r="Z160">
            <v>0.11587862020154902</v>
          </cell>
          <cell r="AF160" t="e">
            <v>#N/A</v>
          </cell>
          <cell r="AG160">
            <v>0</v>
          </cell>
        </row>
        <row r="161">
          <cell r="D161" t="e">
            <v>#N/A</v>
          </cell>
          <cell r="E161">
            <v>0</v>
          </cell>
          <cell r="K161" t="e">
            <v>#N/A</v>
          </cell>
          <cell r="L161">
            <v>0</v>
          </cell>
          <cell r="R161">
            <v>43556</v>
          </cell>
          <cell r="S161">
            <v>0.31005118283129657</v>
          </cell>
          <cell r="Y161">
            <v>43678</v>
          </cell>
          <cell r="Z161">
            <v>0.11182180750997066</v>
          </cell>
          <cell r="AF161" t="e">
            <v>#N/A</v>
          </cell>
          <cell r="AG161">
            <v>0</v>
          </cell>
        </row>
        <row r="162">
          <cell r="D162" t="e">
            <v>#N/A</v>
          </cell>
          <cell r="E162">
            <v>0</v>
          </cell>
          <cell r="K162" t="e">
            <v>#N/A</v>
          </cell>
          <cell r="L162">
            <v>0</v>
          </cell>
          <cell r="R162">
            <v>43556</v>
          </cell>
          <cell r="S162">
            <v>0.12248467541376644</v>
          </cell>
          <cell r="Y162">
            <v>43800</v>
          </cell>
          <cell r="Z162">
            <v>0.10540611367758208</v>
          </cell>
          <cell r="AF162" t="e">
            <v>#N/A</v>
          </cell>
          <cell r="AG162">
            <v>0</v>
          </cell>
        </row>
        <row r="163">
          <cell r="D163" t="e">
            <v>#N/A</v>
          </cell>
          <cell r="E163">
            <v>0</v>
          </cell>
          <cell r="K163" t="e">
            <v>#N/A</v>
          </cell>
          <cell r="L163">
            <v>0</v>
          </cell>
          <cell r="R163">
            <v>43556</v>
          </cell>
          <cell r="S163" t="str">
            <v/>
          </cell>
          <cell r="Y163">
            <v>43678</v>
          </cell>
          <cell r="Z163">
            <v>0.1035971987538693</v>
          </cell>
          <cell r="AF163" t="e">
            <v>#N/A</v>
          </cell>
          <cell r="AG163">
            <v>0</v>
          </cell>
        </row>
        <row r="164">
          <cell r="D164" t="e">
            <v>#N/A</v>
          </cell>
          <cell r="E164">
            <v>0</v>
          </cell>
          <cell r="K164" t="e">
            <v>#N/A</v>
          </cell>
          <cell r="L164">
            <v>0</v>
          </cell>
          <cell r="R164">
            <v>43556</v>
          </cell>
          <cell r="S164">
            <v>0.2867912408759124</v>
          </cell>
          <cell r="Y164">
            <v>43800</v>
          </cell>
          <cell r="Z164">
            <v>0.10306029164711353</v>
          </cell>
          <cell r="AF164" t="e">
            <v>#N/A</v>
          </cell>
          <cell r="AG164">
            <v>0</v>
          </cell>
        </row>
        <row r="165">
          <cell r="D165" t="e">
            <v>#N/A</v>
          </cell>
          <cell r="E165">
            <v>0</v>
          </cell>
          <cell r="K165" t="e">
            <v>#N/A</v>
          </cell>
          <cell r="L165">
            <v>0</v>
          </cell>
          <cell r="R165">
            <v>43556</v>
          </cell>
          <cell r="S165">
            <v>0.13513513513513514</v>
          </cell>
          <cell r="Y165">
            <v>43800</v>
          </cell>
          <cell r="Z165">
            <v>9.7421115537848602E-2</v>
          </cell>
          <cell r="AF165" t="e">
            <v>#N/A</v>
          </cell>
          <cell r="AG165">
            <v>0</v>
          </cell>
        </row>
        <row r="166">
          <cell r="D166" t="e">
            <v>#N/A</v>
          </cell>
          <cell r="E166">
            <v>0</v>
          </cell>
          <cell r="K166" t="e">
            <v>#N/A</v>
          </cell>
          <cell r="L166">
            <v>0</v>
          </cell>
          <cell r="R166">
            <v>43556</v>
          </cell>
          <cell r="S166">
            <v>0.57082685732048499</v>
          </cell>
          <cell r="Y166">
            <v>43800</v>
          </cell>
          <cell r="Z166">
            <v>9.5192206790740252E-2</v>
          </cell>
          <cell r="AF166" t="e">
            <v>#N/A</v>
          </cell>
          <cell r="AG166">
            <v>0</v>
          </cell>
        </row>
        <row r="167">
          <cell r="D167" t="e">
            <v>#N/A</v>
          </cell>
          <cell r="E167">
            <v>0</v>
          </cell>
          <cell r="K167" t="e">
            <v>#N/A</v>
          </cell>
          <cell r="L167">
            <v>0</v>
          </cell>
          <cell r="R167">
            <v>43556</v>
          </cell>
          <cell r="S167">
            <v>0.25861150353178608</v>
          </cell>
          <cell r="Y167">
            <v>43800</v>
          </cell>
          <cell r="Z167">
            <v>9.3520196281167992E-2</v>
          </cell>
          <cell r="AF167" t="e">
            <v>#N/A</v>
          </cell>
          <cell r="AG167">
            <v>0</v>
          </cell>
        </row>
        <row r="168">
          <cell r="D168" t="e">
            <v>#N/A</v>
          </cell>
          <cell r="E168">
            <v>0</v>
          </cell>
          <cell r="K168" t="e">
            <v>#N/A</v>
          </cell>
          <cell r="L168">
            <v>0</v>
          </cell>
          <cell r="R168">
            <v>43556</v>
          </cell>
          <cell r="S168">
            <v>0.5</v>
          </cell>
          <cell r="Y168">
            <v>43800</v>
          </cell>
          <cell r="Z168">
            <v>8.626339478819714E-2</v>
          </cell>
          <cell r="AF168" t="e">
            <v>#N/A</v>
          </cell>
          <cell r="AG168">
            <v>0</v>
          </cell>
        </row>
        <row r="169">
          <cell r="D169" t="e">
            <v>#N/A</v>
          </cell>
          <cell r="E169">
            <v>0</v>
          </cell>
          <cell r="K169" t="e">
            <v>#N/A</v>
          </cell>
          <cell r="L169">
            <v>0</v>
          </cell>
          <cell r="R169">
            <v>43556</v>
          </cell>
          <cell r="S169">
            <v>3.7204267821246327E-2</v>
          </cell>
          <cell r="Y169">
            <v>43647</v>
          </cell>
          <cell r="Z169">
            <v>8.4361711752465401E-2</v>
          </cell>
          <cell r="AF169" t="e">
            <v>#N/A</v>
          </cell>
          <cell r="AG169">
            <v>0</v>
          </cell>
        </row>
        <row r="170">
          <cell r="D170" t="e">
            <v>#N/A</v>
          </cell>
          <cell r="E170">
            <v>0</v>
          </cell>
          <cell r="K170" t="e">
            <v>#N/A</v>
          </cell>
          <cell r="L170">
            <v>0</v>
          </cell>
          <cell r="R170">
            <v>43556</v>
          </cell>
          <cell r="S170">
            <v>0.53883181263021773</v>
          </cell>
          <cell r="Y170">
            <v>43647</v>
          </cell>
          <cell r="Z170">
            <v>8.0479894184464981E-2</v>
          </cell>
          <cell r="AF170" t="e">
            <v>#N/A</v>
          </cell>
          <cell r="AG170">
            <v>0</v>
          </cell>
        </row>
        <row r="171">
          <cell r="D171" t="e">
            <v>#N/A</v>
          </cell>
          <cell r="E171">
            <v>0</v>
          </cell>
          <cell r="K171" t="e">
            <v>#N/A</v>
          </cell>
          <cell r="L171">
            <v>0</v>
          </cell>
          <cell r="R171">
            <v>43556</v>
          </cell>
          <cell r="S171">
            <v>0.31488731920618901</v>
          </cell>
          <cell r="Y171">
            <v>43800</v>
          </cell>
          <cell r="Z171">
            <v>8.0370318006087807E-2</v>
          </cell>
          <cell r="AF171" t="e">
            <v>#N/A</v>
          </cell>
          <cell r="AG171">
            <v>0</v>
          </cell>
        </row>
        <row r="172">
          <cell r="D172" t="e">
            <v>#N/A</v>
          </cell>
          <cell r="E172">
            <v>0</v>
          </cell>
          <cell r="K172" t="e">
            <v>#N/A</v>
          </cell>
          <cell r="L172">
            <v>0</v>
          </cell>
          <cell r="R172">
            <v>43556</v>
          </cell>
          <cell r="S172">
            <v>0.59678333780920834</v>
          </cell>
          <cell r="Y172">
            <v>43525</v>
          </cell>
          <cell r="Z172">
            <v>7.6781567008820592E-2</v>
          </cell>
          <cell r="AF172" t="e">
            <v>#N/A</v>
          </cell>
          <cell r="AG172">
            <v>0</v>
          </cell>
        </row>
        <row r="173">
          <cell r="D173" t="e">
            <v>#N/A</v>
          </cell>
          <cell r="E173">
            <v>0</v>
          </cell>
          <cell r="K173" t="e">
            <v>#N/A</v>
          </cell>
          <cell r="L173">
            <v>0</v>
          </cell>
          <cell r="R173">
            <v>43556</v>
          </cell>
          <cell r="S173">
            <v>0.10405523014188905</v>
          </cell>
          <cell r="Y173">
            <v>43800</v>
          </cell>
          <cell r="Z173">
            <v>7.2432446908224202E-2</v>
          </cell>
          <cell r="AF173" t="e">
            <v>#N/A</v>
          </cell>
          <cell r="AG173">
            <v>0</v>
          </cell>
        </row>
        <row r="174">
          <cell r="D174" t="e">
            <v>#N/A</v>
          </cell>
          <cell r="E174">
            <v>0</v>
          </cell>
          <cell r="K174" t="e">
            <v>#N/A</v>
          </cell>
          <cell r="L174">
            <v>0</v>
          </cell>
          <cell r="R174">
            <v>43556</v>
          </cell>
          <cell r="S174">
            <v>1.1546395715251168</v>
          </cell>
          <cell r="Y174">
            <v>43800</v>
          </cell>
          <cell r="Z174">
            <v>7.2197915457964459E-2</v>
          </cell>
          <cell r="AF174" t="e">
            <v>#N/A</v>
          </cell>
          <cell r="AG174">
            <v>0</v>
          </cell>
        </row>
        <row r="175">
          <cell r="D175" t="e">
            <v>#N/A</v>
          </cell>
          <cell r="E175">
            <v>0</v>
          </cell>
          <cell r="K175" t="e">
            <v>#N/A</v>
          </cell>
          <cell r="L175">
            <v>0</v>
          </cell>
          <cell r="R175">
            <v>43556</v>
          </cell>
          <cell r="S175">
            <v>0.3696188340807175</v>
          </cell>
          <cell r="Y175">
            <v>43678</v>
          </cell>
          <cell r="Z175">
            <v>6.5270672744854263E-2</v>
          </cell>
          <cell r="AF175" t="e">
            <v>#N/A</v>
          </cell>
          <cell r="AG175">
            <v>0</v>
          </cell>
        </row>
        <row r="176">
          <cell r="D176" t="e">
            <v>#N/A</v>
          </cell>
          <cell r="E176">
            <v>0</v>
          </cell>
          <cell r="K176" t="e">
            <v>#N/A</v>
          </cell>
          <cell r="L176">
            <v>0</v>
          </cell>
          <cell r="R176">
            <v>43556</v>
          </cell>
          <cell r="S176">
            <v>0.1119496855345912</v>
          </cell>
          <cell r="Y176">
            <v>43647</v>
          </cell>
          <cell r="Z176">
            <v>6.0517147709641582E-2</v>
          </cell>
          <cell r="AF176" t="e">
            <v>#N/A</v>
          </cell>
          <cell r="AG176">
            <v>0</v>
          </cell>
        </row>
        <row r="177">
          <cell r="D177" t="e">
            <v>#N/A</v>
          </cell>
          <cell r="E177">
            <v>0</v>
          </cell>
          <cell r="K177" t="e">
            <v>#N/A</v>
          </cell>
          <cell r="L177">
            <v>0</v>
          </cell>
          <cell r="R177">
            <v>43556</v>
          </cell>
          <cell r="S177">
            <v>0.13733225806451613</v>
          </cell>
          <cell r="Y177">
            <v>43647</v>
          </cell>
          <cell r="Z177">
            <v>5.5192308399901392E-2</v>
          </cell>
          <cell r="AF177" t="e">
            <v>#N/A</v>
          </cell>
          <cell r="AG177">
            <v>0</v>
          </cell>
        </row>
        <row r="178">
          <cell r="D178" t="e">
            <v>#N/A</v>
          </cell>
          <cell r="E178">
            <v>0</v>
          </cell>
          <cell r="K178" t="e">
            <v>#N/A</v>
          </cell>
          <cell r="L178">
            <v>0</v>
          </cell>
          <cell r="R178">
            <v>43556</v>
          </cell>
          <cell r="S178">
            <v>0.42662116040955633</v>
          </cell>
          <cell r="Y178">
            <v>43678</v>
          </cell>
          <cell r="Z178">
            <v>3.5285534540397352E-2</v>
          </cell>
          <cell r="AF178" t="e">
            <v>#N/A</v>
          </cell>
          <cell r="AG178">
            <v>0</v>
          </cell>
        </row>
        <row r="179">
          <cell r="D179" t="e">
            <v>#N/A</v>
          </cell>
          <cell r="E179">
            <v>0</v>
          </cell>
          <cell r="K179" t="e">
            <v>#N/A</v>
          </cell>
          <cell r="L179">
            <v>0</v>
          </cell>
          <cell r="R179">
            <v>43556</v>
          </cell>
          <cell r="S179">
            <v>0.24959740076281967</v>
          </cell>
          <cell r="Y179">
            <v>43770</v>
          </cell>
          <cell r="Z179" t="str">
            <v/>
          </cell>
          <cell r="AF179" t="e">
            <v>#N/A</v>
          </cell>
          <cell r="AG179">
            <v>0</v>
          </cell>
        </row>
        <row r="180">
          <cell r="D180" t="e">
            <v>#N/A</v>
          </cell>
          <cell r="E180">
            <v>0</v>
          </cell>
          <cell r="K180" t="e">
            <v>#N/A</v>
          </cell>
          <cell r="L180">
            <v>0</v>
          </cell>
          <cell r="R180">
            <v>43556</v>
          </cell>
          <cell r="S180">
            <v>0.5</v>
          </cell>
          <cell r="Y180" t="e">
            <v>#N/A</v>
          </cell>
          <cell r="Z180">
            <v>0</v>
          </cell>
          <cell r="AF180" t="e">
            <v>#N/A</v>
          </cell>
          <cell r="AG180">
            <v>0</v>
          </cell>
        </row>
        <row r="181">
          <cell r="D181" t="e">
            <v>#N/A</v>
          </cell>
          <cell r="E181">
            <v>0</v>
          </cell>
          <cell r="K181" t="e">
            <v>#N/A</v>
          </cell>
          <cell r="L181">
            <v>0</v>
          </cell>
          <cell r="R181">
            <v>43556</v>
          </cell>
          <cell r="S181">
            <v>0.50017005781965873</v>
          </cell>
          <cell r="Y181" t="e">
            <v>#N/A</v>
          </cell>
          <cell r="Z181">
            <v>0</v>
          </cell>
          <cell r="AF181" t="e">
            <v>#N/A</v>
          </cell>
          <cell r="AG181">
            <v>0</v>
          </cell>
        </row>
        <row r="182">
          <cell r="D182" t="e">
            <v>#N/A</v>
          </cell>
          <cell r="E182">
            <v>0</v>
          </cell>
          <cell r="K182" t="e">
            <v>#N/A</v>
          </cell>
          <cell r="L182">
            <v>0</v>
          </cell>
          <cell r="R182">
            <v>43556</v>
          </cell>
          <cell r="S182">
            <v>0.5</v>
          </cell>
          <cell r="Y182" t="e">
            <v>#N/A</v>
          </cell>
          <cell r="Z182">
            <v>0</v>
          </cell>
          <cell r="AF182" t="e">
            <v>#N/A</v>
          </cell>
          <cell r="AG182">
            <v>0</v>
          </cell>
        </row>
        <row r="183">
          <cell r="D183" t="e">
            <v>#N/A</v>
          </cell>
          <cell r="E183">
            <v>0</v>
          </cell>
          <cell r="K183" t="e">
            <v>#N/A</v>
          </cell>
          <cell r="L183">
            <v>0</v>
          </cell>
          <cell r="R183">
            <v>43556</v>
          </cell>
          <cell r="S183">
            <v>0.36154379199180497</v>
          </cell>
          <cell r="Y183" t="e">
            <v>#N/A</v>
          </cell>
          <cell r="Z183">
            <v>0</v>
          </cell>
          <cell r="AF183" t="e">
            <v>#N/A</v>
          </cell>
          <cell r="AG183">
            <v>0</v>
          </cell>
        </row>
        <row r="184">
          <cell r="D184" t="e">
            <v>#N/A</v>
          </cell>
          <cell r="E184">
            <v>0</v>
          </cell>
          <cell r="K184" t="e">
            <v>#N/A</v>
          </cell>
          <cell r="L184">
            <v>0</v>
          </cell>
          <cell r="R184">
            <v>43556</v>
          </cell>
          <cell r="S184">
            <v>1.170051935680295</v>
          </cell>
          <cell r="Y184" t="e">
            <v>#N/A</v>
          </cell>
          <cell r="Z184">
            <v>0</v>
          </cell>
          <cell r="AF184" t="e">
            <v>#N/A</v>
          </cell>
          <cell r="AG184">
            <v>0</v>
          </cell>
        </row>
        <row r="185">
          <cell r="D185" t="e">
            <v>#N/A</v>
          </cell>
          <cell r="E185">
            <v>0</v>
          </cell>
          <cell r="K185" t="e">
            <v>#N/A</v>
          </cell>
          <cell r="L185">
            <v>0</v>
          </cell>
          <cell r="R185">
            <v>43556</v>
          </cell>
          <cell r="S185">
            <v>0.22952000720439467</v>
          </cell>
          <cell r="Y185" t="e">
            <v>#N/A</v>
          </cell>
          <cell r="Z185">
            <v>0</v>
          </cell>
          <cell r="AF185" t="e">
            <v>#N/A</v>
          </cell>
          <cell r="AG185">
            <v>0</v>
          </cell>
        </row>
        <row r="186">
          <cell r="D186" t="e">
            <v>#N/A</v>
          </cell>
          <cell r="E186">
            <v>0</v>
          </cell>
          <cell r="K186" t="e">
            <v>#N/A</v>
          </cell>
          <cell r="L186">
            <v>0</v>
          </cell>
          <cell r="R186">
            <v>43586</v>
          </cell>
          <cell r="S186">
            <v>7.08994281893775E-2</v>
          </cell>
          <cell r="Y186" t="e">
            <v>#N/A</v>
          </cell>
          <cell r="Z186">
            <v>0</v>
          </cell>
          <cell r="AF186" t="e">
            <v>#N/A</v>
          </cell>
          <cell r="AG186">
            <v>0</v>
          </cell>
        </row>
        <row r="187">
          <cell r="D187" t="e">
            <v>#N/A</v>
          </cell>
          <cell r="E187">
            <v>0</v>
          </cell>
          <cell r="K187" t="e">
            <v>#N/A</v>
          </cell>
          <cell r="L187">
            <v>0</v>
          </cell>
          <cell r="R187">
            <v>43586</v>
          </cell>
          <cell r="S187">
            <v>0.17009815833462197</v>
          </cell>
          <cell r="Y187" t="e">
            <v>#N/A</v>
          </cell>
          <cell r="Z187">
            <v>0</v>
          </cell>
          <cell r="AF187" t="e">
            <v>#N/A</v>
          </cell>
          <cell r="AG187">
            <v>0</v>
          </cell>
        </row>
        <row r="188">
          <cell r="D188" t="e">
            <v>#N/A</v>
          </cell>
          <cell r="E188">
            <v>0</v>
          </cell>
          <cell r="K188" t="e">
            <v>#N/A</v>
          </cell>
          <cell r="L188">
            <v>0</v>
          </cell>
          <cell r="R188">
            <v>43586</v>
          </cell>
          <cell r="S188">
            <v>0.11186147186147187</v>
          </cell>
          <cell r="Y188" t="e">
            <v>#N/A</v>
          </cell>
          <cell r="Z188">
            <v>0</v>
          </cell>
          <cell r="AF188" t="e">
            <v>#N/A</v>
          </cell>
          <cell r="AG188">
            <v>0</v>
          </cell>
        </row>
        <row r="189">
          <cell r="D189" t="e">
            <v>#N/A</v>
          </cell>
          <cell r="E189">
            <v>0</v>
          </cell>
          <cell r="K189" t="e">
            <v>#N/A</v>
          </cell>
          <cell r="L189">
            <v>0</v>
          </cell>
          <cell r="R189">
            <v>43586</v>
          </cell>
          <cell r="S189">
            <v>0.26142128935532233</v>
          </cell>
          <cell r="Y189" t="e">
            <v>#N/A</v>
          </cell>
          <cell r="Z189">
            <v>0</v>
          </cell>
          <cell r="AF189" t="e">
            <v>#N/A</v>
          </cell>
          <cell r="AG189">
            <v>0</v>
          </cell>
        </row>
        <row r="190">
          <cell r="D190" t="e">
            <v>#N/A</v>
          </cell>
          <cell r="E190">
            <v>0</v>
          </cell>
          <cell r="K190" t="e">
            <v>#N/A</v>
          </cell>
          <cell r="L190">
            <v>0</v>
          </cell>
          <cell r="R190">
            <v>43586</v>
          </cell>
          <cell r="S190">
            <v>0.25947222222222222</v>
          </cell>
          <cell r="Y190" t="e">
            <v>#N/A</v>
          </cell>
          <cell r="Z190">
            <v>0</v>
          </cell>
          <cell r="AF190" t="e">
            <v>#N/A</v>
          </cell>
          <cell r="AG190">
            <v>0</v>
          </cell>
        </row>
        <row r="191">
          <cell r="D191" t="e">
            <v>#N/A</v>
          </cell>
          <cell r="E191">
            <v>0</v>
          </cell>
          <cell r="K191" t="e">
            <v>#N/A</v>
          </cell>
          <cell r="L191">
            <v>0</v>
          </cell>
          <cell r="R191">
            <v>43586</v>
          </cell>
          <cell r="S191">
            <v>0.22726378263500221</v>
          </cell>
          <cell r="Y191" t="e">
            <v>#N/A</v>
          </cell>
          <cell r="Z191">
            <v>0</v>
          </cell>
          <cell r="AF191" t="e">
            <v>#N/A</v>
          </cell>
          <cell r="AG191">
            <v>0</v>
          </cell>
        </row>
        <row r="192">
          <cell r="D192" t="e">
            <v>#N/A</v>
          </cell>
          <cell r="E192">
            <v>0</v>
          </cell>
          <cell r="K192" t="e">
            <v>#N/A</v>
          </cell>
          <cell r="L192">
            <v>0</v>
          </cell>
          <cell r="R192">
            <v>43586</v>
          </cell>
          <cell r="S192">
            <v>6.6693447663844926E-2</v>
          </cell>
          <cell r="Y192" t="e">
            <v>#N/A</v>
          </cell>
          <cell r="Z192">
            <v>0</v>
          </cell>
          <cell r="AF192" t="e">
            <v>#N/A</v>
          </cell>
          <cell r="AG192">
            <v>0</v>
          </cell>
        </row>
        <row r="193">
          <cell r="D193" t="e">
            <v>#N/A</v>
          </cell>
          <cell r="E193">
            <v>0</v>
          </cell>
          <cell r="K193" t="e">
            <v>#N/A</v>
          </cell>
          <cell r="L193">
            <v>0</v>
          </cell>
          <cell r="R193">
            <v>43586</v>
          </cell>
          <cell r="S193">
            <v>6.8236704137023638E-2</v>
          </cell>
          <cell r="Y193" t="e">
            <v>#N/A</v>
          </cell>
          <cell r="Z193">
            <v>0</v>
          </cell>
          <cell r="AF193" t="e">
            <v>#N/A</v>
          </cell>
          <cell r="AG193">
            <v>0</v>
          </cell>
        </row>
        <row r="194">
          <cell r="D194" t="e">
            <v>#N/A</v>
          </cell>
          <cell r="E194">
            <v>0</v>
          </cell>
          <cell r="K194" t="e">
            <v>#N/A</v>
          </cell>
          <cell r="L194">
            <v>0</v>
          </cell>
          <cell r="R194">
            <v>43586</v>
          </cell>
          <cell r="S194">
            <v>6.3388588014037406E-2</v>
          </cell>
          <cell r="Y194" t="e">
            <v>#N/A</v>
          </cell>
          <cell r="Z194">
            <v>0</v>
          </cell>
          <cell r="AF194" t="e">
            <v>#N/A</v>
          </cell>
          <cell r="AG194">
            <v>0</v>
          </cell>
        </row>
        <row r="195">
          <cell r="D195" t="e">
            <v>#N/A</v>
          </cell>
          <cell r="E195">
            <v>0</v>
          </cell>
          <cell r="K195" t="e">
            <v>#N/A</v>
          </cell>
          <cell r="L195">
            <v>0</v>
          </cell>
          <cell r="R195">
            <v>43586</v>
          </cell>
          <cell r="S195">
            <v>0.12141176470588236</v>
          </cell>
          <cell r="Y195" t="e">
            <v>#N/A</v>
          </cell>
          <cell r="Z195">
            <v>0</v>
          </cell>
          <cell r="AF195" t="e">
            <v>#N/A</v>
          </cell>
          <cell r="AG195">
            <v>0</v>
          </cell>
        </row>
        <row r="196">
          <cell r="D196" t="e">
            <v>#N/A</v>
          </cell>
          <cell r="E196">
            <v>0</v>
          </cell>
          <cell r="K196" t="e">
            <v>#N/A</v>
          </cell>
          <cell r="L196">
            <v>0</v>
          </cell>
          <cell r="R196">
            <v>43586</v>
          </cell>
          <cell r="S196">
            <v>0.65308070724346445</v>
          </cell>
          <cell r="Y196" t="e">
            <v>#N/A</v>
          </cell>
          <cell r="Z196">
            <v>0</v>
          </cell>
          <cell r="AF196" t="e">
            <v>#N/A</v>
          </cell>
          <cell r="AG196">
            <v>0</v>
          </cell>
        </row>
        <row r="197">
          <cell r="D197" t="e">
            <v>#N/A</v>
          </cell>
          <cell r="E197">
            <v>0</v>
          </cell>
          <cell r="K197" t="e">
            <v>#N/A</v>
          </cell>
          <cell r="L197">
            <v>0</v>
          </cell>
          <cell r="R197">
            <v>43586</v>
          </cell>
          <cell r="S197">
            <v>0.13281314081447435</v>
          </cell>
          <cell r="Y197" t="e">
            <v>#N/A</v>
          </cell>
          <cell r="Z197">
            <v>0</v>
          </cell>
          <cell r="AF197" t="e">
            <v>#N/A</v>
          </cell>
          <cell r="AG197">
            <v>0</v>
          </cell>
        </row>
        <row r="198">
          <cell r="D198" t="e">
            <v>#N/A</v>
          </cell>
          <cell r="E198">
            <v>0</v>
          </cell>
          <cell r="K198" t="e">
            <v>#N/A</v>
          </cell>
          <cell r="L198">
            <v>0</v>
          </cell>
          <cell r="R198">
            <v>43586</v>
          </cell>
          <cell r="S198">
            <v>0.11386461228242473</v>
          </cell>
          <cell r="Y198" t="e">
            <v>#N/A</v>
          </cell>
          <cell r="Z198">
            <v>0</v>
          </cell>
          <cell r="AF198" t="e">
            <v>#N/A</v>
          </cell>
          <cell r="AG198">
            <v>0</v>
          </cell>
        </row>
        <row r="199">
          <cell r="D199" t="e">
            <v>#N/A</v>
          </cell>
          <cell r="E199">
            <v>0</v>
          </cell>
          <cell r="K199" t="e">
            <v>#N/A</v>
          </cell>
          <cell r="L199">
            <v>0</v>
          </cell>
          <cell r="R199">
            <v>43586</v>
          </cell>
          <cell r="S199">
            <v>0.14513165952235149</v>
          </cell>
          <cell r="Y199" t="e">
            <v>#N/A</v>
          </cell>
          <cell r="Z199">
            <v>0</v>
          </cell>
          <cell r="AF199" t="e">
            <v>#N/A</v>
          </cell>
          <cell r="AG199">
            <v>0</v>
          </cell>
        </row>
        <row r="200">
          <cell r="D200" t="e">
            <v>#N/A</v>
          </cell>
          <cell r="E200">
            <v>0</v>
          </cell>
          <cell r="K200" t="e">
            <v>#N/A</v>
          </cell>
          <cell r="L200">
            <v>0</v>
          </cell>
          <cell r="R200">
            <v>43586</v>
          </cell>
          <cell r="S200">
            <v>0.10635111111111112</v>
          </cell>
          <cell r="Y200" t="e">
            <v>#N/A</v>
          </cell>
          <cell r="Z200">
            <v>0</v>
          </cell>
          <cell r="AF200" t="e">
            <v>#N/A</v>
          </cell>
          <cell r="AG200">
            <v>0</v>
          </cell>
        </row>
        <row r="201">
          <cell r="D201" t="e">
            <v>#N/A</v>
          </cell>
          <cell r="E201">
            <v>0</v>
          </cell>
          <cell r="K201" t="e">
            <v>#N/A</v>
          </cell>
          <cell r="L201">
            <v>0</v>
          </cell>
          <cell r="R201">
            <v>43586</v>
          </cell>
          <cell r="S201">
            <v>0.50510022329954329</v>
          </cell>
          <cell r="Y201" t="e">
            <v>#N/A</v>
          </cell>
          <cell r="Z201">
            <v>0</v>
          </cell>
          <cell r="AF201" t="e">
            <v>#N/A</v>
          </cell>
          <cell r="AG201">
            <v>0</v>
          </cell>
        </row>
        <row r="202">
          <cell r="K202" t="e">
            <v>#N/A</v>
          </cell>
          <cell r="L202">
            <v>0</v>
          </cell>
          <cell r="R202">
            <v>43586</v>
          </cell>
          <cell r="S202">
            <v>0.17020848696118523</v>
          </cell>
          <cell r="Y202" t="e">
            <v>#N/A</v>
          </cell>
          <cell r="Z202">
            <v>0</v>
          </cell>
          <cell r="AF202" t="e">
            <v>#N/A</v>
          </cell>
          <cell r="AG202">
            <v>0</v>
          </cell>
        </row>
        <row r="203">
          <cell r="K203" t="e">
            <v>#N/A</v>
          </cell>
          <cell r="L203">
            <v>0</v>
          </cell>
          <cell r="R203">
            <v>43586</v>
          </cell>
          <cell r="S203">
            <v>0.68044020239868996</v>
          </cell>
          <cell r="Y203" t="e">
            <v>#N/A</v>
          </cell>
          <cell r="Z203">
            <v>0</v>
          </cell>
          <cell r="AF203" t="e">
            <v>#N/A</v>
          </cell>
          <cell r="AG203">
            <v>0</v>
          </cell>
        </row>
        <row r="204">
          <cell r="K204" t="e">
            <v>#N/A</v>
          </cell>
          <cell r="L204">
            <v>0</v>
          </cell>
          <cell r="R204">
            <v>43586</v>
          </cell>
          <cell r="S204">
            <v>0.26745708968084375</v>
          </cell>
          <cell r="Y204" t="e">
            <v>#N/A</v>
          </cell>
          <cell r="Z204">
            <v>0</v>
          </cell>
          <cell r="AF204" t="e">
            <v>#N/A</v>
          </cell>
          <cell r="AG204">
            <v>0</v>
          </cell>
        </row>
        <row r="205">
          <cell r="K205" t="e">
            <v>#N/A</v>
          </cell>
          <cell r="L205">
            <v>0</v>
          </cell>
          <cell r="R205">
            <v>43586</v>
          </cell>
          <cell r="S205">
            <v>0.15115606432774237</v>
          </cell>
          <cell r="Y205" t="e">
            <v>#N/A</v>
          </cell>
          <cell r="Z205">
            <v>0</v>
          </cell>
          <cell r="AF205" t="e">
            <v>#N/A</v>
          </cell>
          <cell r="AG205">
            <v>0</v>
          </cell>
        </row>
        <row r="206">
          <cell r="K206" t="e">
            <v>#N/A</v>
          </cell>
          <cell r="L206">
            <v>0</v>
          </cell>
          <cell r="R206">
            <v>43586</v>
          </cell>
          <cell r="S206">
            <v>0.1757352916449616</v>
          </cell>
          <cell r="Y206" t="e">
            <v>#N/A</v>
          </cell>
          <cell r="Z206">
            <v>0</v>
          </cell>
          <cell r="AF206" t="e">
            <v>#N/A</v>
          </cell>
          <cell r="AG206">
            <v>0</v>
          </cell>
        </row>
        <row r="207">
          <cell r="K207" t="e">
            <v>#N/A</v>
          </cell>
          <cell r="L207">
            <v>0</v>
          </cell>
          <cell r="R207">
            <v>43586</v>
          </cell>
          <cell r="S207">
            <v>0.25035175879396987</v>
          </cell>
          <cell r="Y207" t="e">
            <v>#N/A</v>
          </cell>
          <cell r="Z207">
            <v>0</v>
          </cell>
          <cell r="AF207" t="e">
            <v>#N/A</v>
          </cell>
          <cell r="AG207">
            <v>0</v>
          </cell>
        </row>
        <row r="208">
          <cell r="K208" t="e">
            <v>#N/A</v>
          </cell>
          <cell r="L208">
            <v>0</v>
          </cell>
          <cell r="R208">
            <v>43586</v>
          </cell>
          <cell r="S208">
            <v>0.1016461524798201</v>
          </cell>
          <cell r="Y208" t="e">
            <v>#N/A</v>
          </cell>
          <cell r="Z208">
            <v>0</v>
          </cell>
          <cell r="AF208" t="e">
            <v>#N/A</v>
          </cell>
          <cell r="AG208">
            <v>0</v>
          </cell>
        </row>
        <row r="209">
          <cell r="K209" t="e">
            <v>#N/A</v>
          </cell>
          <cell r="L209">
            <v>0</v>
          </cell>
          <cell r="R209">
            <v>43586</v>
          </cell>
          <cell r="S209">
            <v>0.25947777777777775</v>
          </cell>
          <cell r="Y209" t="e">
            <v>#N/A</v>
          </cell>
          <cell r="Z209">
            <v>0</v>
          </cell>
          <cell r="AF209" t="e">
            <v>#N/A</v>
          </cell>
          <cell r="AG209">
            <v>0</v>
          </cell>
        </row>
        <row r="210">
          <cell r="K210" t="e">
            <v>#N/A</v>
          </cell>
          <cell r="L210">
            <v>0</v>
          </cell>
          <cell r="R210">
            <v>43586</v>
          </cell>
          <cell r="S210">
            <v>0.27718906993753228</v>
          </cell>
          <cell r="Y210" t="e">
            <v>#N/A</v>
          </cell>
          <cell r="Z210">
            <v>0</v>
          </cell>
          <cell r="AF210" t="e">
            <v>#N/A</v>
          </cell>
          <cell r="AG210">
            <v>0</v>
          </cell>
        </row>
        <row r="211">
          <cell r="K211" t="e">
            <v>#N/A</v>
          </cell>
          <cell r="L211">
            <v>0</v>
          </cell>
          <cell r="R211">
            <v>43586</v>
          </cell>
          <cell r="S211">
            <v>0.30007890784751273</v>
          </cell>
          <cell r="Y211" t="e">
            <v>#N/A</v>
          </cell>
          <cell r="Z211">
            <v>0</v>
          </cell>
          <cell r="AF211" t="e">
            <v>#N/A</v>
          </cell>
          <cell r="AG211">
            <v>0</v>
          </cell>
        </row>
        <row r="212">
          <cell r="K212" t="e">
            <v>#N/A</v>
          </cell>
          <cell r="L212">
            <v>0</v>
          </cell>
          <cell r="R212">
            <v>43586</v>
          </cell>
          <cell r="S212">
            <v>0.16924281733028249</v>
          </cell>
          <cell r="Y212" t="e">
            <v>#N/A</v>
          </cell>
          <cell r="Z212">
            <v>0</v>
          </cell>
          <cell r="AF212" t="e">
            <v>#N/A</v>
          </cell>
          <cell r="AG212">
            <v>0</v>
          </cell>
        </row>
        <row r="213">
          <cell r="K213" t="e">
            <v>#N/A</v>
          </cell>
          <cell r="L213">
            <v>0</v>
          </cell>
          <cell r="R213">
            <v>43586</v>
          </cell>
          <cell r="S213">
            <v>0.25016929698708751</v>
          </cell>
          <cell r="Y213" t="e">
            <v>#N/A</v>
          </cell>
          <cell r="Z213">
            <v>0</v>
          </cell>
          <cell r="AF213" t="e">
            <v>#N/A</v>
          </cell>
          <cell r="AG213">
            <v>0</v>
          </cell>
        </row>
        <row r="214">
          <cell r="K214" t="e">
            <v>#N/A</v>
          </cell>
          <cell r="L214">
            <v>0</v>
          </cell>
          <cell r="R214">
            <v>43586</v>
          </cell>
          <cell r="S214">
            <v>0.21052765303335388</v>
          </cell>
          <cell r="Y214" t="e">
            <v>#N/A</v>
          </cell>
          <cell r="Z214">
            <v>0</v>
          </cell>
          <cell r="AF214" t="e">
            <v>#N/A</v>
          </cell>
          <cell r="AG214">
            <v>0</v>
          </cell>
        </row>
        <row r="215">
          <cell r="K215" t="e">
            <v>#N/A</v>
          </cell>
          <cell r="L215">
            <v>0</v>
          </cell>
          <cell r="R215">
            <v>43586</v>
          </cell>
          <cell r="S215">
            <v>0.25680824742268044</v>
          </cell>
          <cell r="Y215" t="e">
            <v>#N/A</v>
          </cell>
          <cell r="Z215">
            <v>0</v>
          </cell>
          <cell r="AF215" t="e">
            <v>#N/A</v>
          </cell>
          <cell r="AG215">
            <v>0</v>
          </cell>
        </row>
        <row r="216">
          <cell r="K216" t="e">
            <v>#N/A</v>
          </cell>
          <cell r="L216">
            <v>0</v>
          </cell>
          <cell r="R216">
            <v>43586</v>
          </cell>
          <cell r="S216">
            <v>0.24662706270627061</v>
          </cell>
          <cell r="Y216" t="e">
            <v>#N/A</v>
          </cell>
          <cell r="Z216">
            <v>0</v>
          </cell>
          <cell r="AF216" t="e">
            <v>#N/A</v>
          </cell>
          <cell r="AG216">
            <v>0</v>
          </cell>
        </row>
        <row r="217">
          <cell r="K217" t="e">
            <v>#N/A</v>
          </cell>
          <cell r="L217">
            <v>0</v>
          </cell>
          <cell r="R217">
            <v>43586</v>
          </cell>
          <cell r="S217">
            <v>9.0188743410984526E-2</v>
          </cell>
          <cell r="Y217" t="e">
            <v>#N/A</v>
          </cell>
          <cell r="Z217">
            <v>0</v>
          </cell>
          <cell r="AF217" t="e">
            <v>#N/A</v>
          </cell>
          <cell r="AG217">
            <v>0</v>
          </cell>
        </row>
        <row r="218">
          <cell r="K218" t="e">
            <v>#N/A</v>
          </cell>
          <cell r="L218">
            <v>0</v>
          </cell>
          <cell r="R218">
            <v>43586</v>
          </cell>
          <cell r="S218">
            <v>0.10764784891529977</v>
          </cell>
          <cell r="Y218" t="e">
            <v>#N/A</v>
          </cell>
          <cell r="Z218">
            <v>0</v>
          </cell>
          <cell r="AF218" t="e">
            <v>#N/A</v>
          </cell>
          <cell r="AG218">
            <v>0</v>
          </cell>
        </row>
        <row r="219">
          <cell r="K219" t="e">
            <v>#N/A</v>
          </cell>
          <cell r="L219">
            <v>0</v>
          </cell>
          <cell r="R219">
            <v>43586</v>
          </cell>
          <cell r="S219">
            <v>0.49388657964461941</v>
          </cell>
          <cell r="Y219" t="e">
            <v>#N/A</v>
          </cell>
          <cell r="Z219">
            <v>0</v>
          </cell>
          <cell r="AF219" t="e">
            <v>#N/A</v>
          </cell>
          <cell r="AG219">
            <v>0</v>
          </cell>
        </row>
        <row r="220">
          <cell r="K220" t="e">
            <v>#N/A</v>
          </cell>
          <cell r="L220">
            <v>0</v>
          </cell>
          <cell r="R220">
            <v>43586</v>
          </cell>
          <cell r="S220">
            <v>0.13513513513513514</v>
          </cell>
          <cell r="Y220" t="e">
            <v>#N/A</v>
          </cell>
          <cell r="Z220">
            <v>0</v>
          </cell>
          <cell r="AF220" t="e">
            <v>#N/A</v>
          </cell>
          <cell r="AG220">
            <v>0</v>
          </cell>
        </row>
        <row r="221">
          <cell r="K221" t="e">
            <v>#N/A</v>
          </cell>
          <cell r="L221">
            <v>0</v>
          </cell>
          <cell r="R221">
            <v>43586</v>
          </cell>
          <cell r="S221">
            <v>0.38654414177879881</v>
          </cell>
          <cell r="Y221" t="e">
            <v>#N/A</v>
          </cell>
          <cell r="Z221">
            <v>0</v>
          </cell>
          <cell r="AF221" t="e">
            <v>#N/A</v>
          </cell>
          <cell r="AG221">
            <v>0</v>
          </cell>
        </row>
        <row r="222">
          <cell r="K222" t="e">
            <v>#N/A</v>
          </cell>
          <cell r="L222">
            <v>0</v>
          </cell>
          <cell r="R222">
            <v>43586</v>
          </cell>
          <cell r="S222">
            <v>0.2533783783783784</v>
          </cell>
          <cell r="Y222" t="e">
            <v>#N/A</v>
          </cell>
          <cell r="Z222">
            <v>0</v>
          </cell>
          <cell r="AF222" t="e">
            <v>#N/A</v>
          </cell>
          <cell r="AG222">
            <v>0</v>
          </cell>
        </row>
        <row r="223">
          <cell r="K223" t="e">
            <v>#N/A</v>
          </cell>
          <cell r="L223">
            <v>0</v>
          </cell>
          <cell r="R223">
            <v>43586</v>
          </cell>
          <cell r="S223">
            <v>0.32242798240942555</v>
          </cell>
          <cell r="Y223" t="e">
            <v>#N/A</v>
          </cell>
          <cell r="Z223">
            <v>0</v>
          </cell>
          <cell r="AF223" t="e">
            <v>#N/A</v>
          </cell>
          <cell r="AG223">
            <v>0</v>
          </cell>
        </row>
        <row r="224">
          <cell r="K224" t="e">
            <v>#N/A</v>
          </cell>
          <cell r="L224">
            <v>0</v>
          </cell>
          <cell r="R224">
            <v>43586</v>
          </cell>
          <cell r="S224">
            <v>0.34759358288770054</v>
          </cell>
          <cell r="Y224" t="e">
            <v>#N/A</v>
          </cell>
          <cell r="Z224">
            <v>0</v>
          </cell>
          <cell r="AF224" t="e">
            <v>#N/A</v>
          </cell>
          <cell r="AG224">
            <v>0</v>
          </cell>
        </row>
        <row r="225">
          <cell r="K225" t="e">
            <v>#N/A</v>
          </cell>
          <cell r="L225">
            <v>0</v>
          </cell>
          <cell r="R225">
            <v>43586</v>
          </cell>
          <cell r="S225">
            <v>0.15794245858761988</v>
          </cell>
          <cell r="Y225" t="e">
            <v>#N/A</v>
          </cell>
          <cell r="Z225">
            <v>0</v>
          </cell>
          <cell r="AF225" t="e">
            <v>#N/A</v>
          </cell>
          <cell r="AG225">
            <v>0</v>
          </cell>
        </row>
        <row r="226">
          <cell r="K226" t="e">
            <v>#N/A</v>
          </cell>
          <cell r="L226">
            <v>0</v>
          </cell>
          <cell r="R226">
            <v>43586</v>
          </cell>
          <cell r="S226">
            <v>0.10340501565014636</v>
          </cell>
          <cell r="Y226" t="e">
            <v>#N/A</v>
          </cell>
          <cell r="Z226">
            <v>0</v>
          </cell>
          <cell r="AF226" t="e">
            <v>#N/A</v>
          </cell>
          <cell r="AG226">
            <v>0</v>
          </cell>
        </row>
        <row r="227">
          <cell r="K227" t="e">
            <v>#N/A</v>
          </cell>
          <cell r="L227">
            <v>0</v>
          </cell>
          <cell r="R227">
            <v>43586</v>
          </cell>
          <cell r="S227">
            <v>1.0304423545802857</v>
          </cell>
          <cell r="Y227" t="e">
            <v>#N/A</v>
          </cell>
          <cell r="Z227">
            <v>0</v>
          </cell>
          <cell r="AF227" t="e">
            <v>#N/A</v>
          </cell>
          <cell r="AG227">
            <v>0</v>
          </cell>
        </row>
        <row r="228">
          <cell r="K228" t="e">
            <v>#N/A</v>
          </cell>
          <cell r="L228">
            <v>0</v>
          </cell>
          <cell r="R228">
            <v>43586</v>
          </cell>
          <cell r="S228">
            <v>0.18250839538618777</v>
          </cell>
          <cell r="Y228" t="e">
            <v>#N/A</v>
          </cell>
          <cell r="Z228">
            <v>0</v>
          </cell>
          <cell r="AF228" t="e">
            <v>#N/A</v>
          </cell>
          <cell r="AG228">
            <v>0</v>
          </cell>
        </row>
        <row r="229">
          <cell r="K229" t="e">
            <v>#N/A</v>
          </cell>
          <cell r="L229">
            <v>0</v>
          </cell>
          <cell r="R229">
            <v>43586</v>
          </cell>
          <cell r="S229">
            <v>0.11919056144492576</v>
          </cell>
          <cell r="Y229" t="e">
            <v>#N/A</v>
          </cell>
          <cell r="Z229">
            <v>0</v>
          </cell>
          <cell r="AF229" t="e">
            <v>#N/A</v>
          </cell>
          <cell r="AG229">
            <v>0</v>
          </cell>
        </row>
        <row r="230">
          <cell r="K230" t="e">
            <v>#N/A</v>
          </cell>
          <cell r="L230">
            <v>0</v>
          </cell>
          <cell r="R230">
            <v>43586</v>
          </cell>
          <cell r="S230">
            <v>0.55873925501432664</v>
          </cell>
          <cell r="Y230" t="e">
            <v>#N/A</v>
          </cell>
          <cell r="Z230">
            <v>0</v>
          </cell>
          <cell r="AF230" t="e">
            <v>#N/A</v>
          </cell>
          <cell r="AG230">
            <v>0</v>
          </cell>
        </row>
        <row r="231">
          <cell r="K231" t="e">
            <v>#N/A</v>
          </cell>
          <cell r="L231">
            <v>0</v>
          </cell>
          <cell r="R231">
            <v>43586</v>
          </cell>
          <cell r="S231">
            <v>0.2550534698521047</v>
          </cell>
          <cell r="Y231" t="e">
            <v>#N/A</v>
          </cell>
          <cell r="Z231">
            <v>0</v>
          </cell>
          <cell r="AF231" t="e">
            <v>#N/A</v>
          </cell>
          <cell r="AG231">
            <v>0</v>
          </cell>
        </row>
        <row r="232">
          <cell r="K232" t="e">
            <v>#N/A</v>
          </cell>
          <cell r="L232">
            <v>0</v>
          </cell>
          <cell r="R232">
            <v>43586</v>
          </cell>
          <cell r="S232">
            <v>0.14218009478672985</v>
          </cell>
          <cell r="Y232" t="e">
            <v>#N/A</v>
          </cell>
          <cell r="Z232">
            <v>0</v>
          </cell>
          <cell r="AF232" t="e">
            <v>#N/A</v>
          </cell>
          <cell r="AG232">
            <v>0</v>
          </cell>
        </row>
        <row r="233">
          <cell r="K233" t="e">
            <v>#N/A</v>
          </cell>
          <cell r="L233">
            <v>0</v>
          </cell>
          <cell r="R233">
            <v>43586</v>
          </cell>
          <cell r="S233">
            <v>9.3796540853710489E-2</v>
          </cell>
          <cell r="Y233" t="e">
            <v>#N/A</v>
          </cell>
          <cell r="Z233">
            <v>0</v>
          </cell>
          <cell r="AF233" t="e">
            <v>#N/A</v>
          </cell>
          <cell r="AG233">
            <v>0</v>
          </cell>
        </row>
        <row r="234">
          <cell r="K234" t="e">
            <v>#N/A</v>
          </cell>
          <cell r="L234">
            <v>0</v>
          </cell>
          <cell r="R234">
            <v>43586</v>
          </cell>
          <cell r="S234">
            <v>0.5</v>
          </cell>
          <cell r="Y234" t="e">
            <v>#N/A</v>
          </cell>
          <cell r="Z234">
            <v>0</v>
          </cell>
          <cell r="AF234" t="e">
            <v>#N/A</v>
          </cell>
          <cell r="AG234">
            <v>0</v>
          </cell>
        </row>
        <row r="235">
          <cell r="K235" t="e">
            <v>#N/A</v>
          </cell>
          <cell r="L235">
            <v>0</v>
          </cell>
          <cell r="R235">
            <v>43586</v>
          </cell>
          <cell r="S235">
            <v>0.59789620480127503</v>
          </cell>
          <cell r="Y235" t="e">
            <v>#N/A</v>
          </cell>
          <cell r="Z235">
            <v>0</v>
          </cell>
          <cell r="AF235" t="e">
            <v>#N/A</v>
          </cell>
          <cell r="AG235">
            <v>0</v>
          </cell>
        </row>
        <row r="236">
          <cell r="K236" t="e">
            <v>#N/A</v>
          </cell>
          <cell r="L236">
            <v>0</v>
          </cell>
          <cell r="R236">
            <v>43586</v>
          </cell>
          <cell r="S236">
            <v>0.63380995842206678</v>
          </cell>
          <cell r="Y236" t="e">
            <v>#N/A</v>
          </cell>
          <cell r="Z236">
            <v>0</v>
          </cell>
          <cell r="AF236" t="e">
            <v>#N/A</v>
          </cell>
          <cell r="AG236">
            <v>0</v>
          </cell>
        </row>
        <row r="237">
          <cell r="K237" t="e">
            <v>#N/A</v>
          </cell>
          <cell r="L237">
            <v>0</v>
          </cell>
          <cell r="R237">
            <v>43586</v>
          </cell>
          <cell r="S237">
            <v>0.2516363636363636</v>
          </cell>
          <cell r="Y237" t="e">
            <v>#N/A</v>
          </cell>
          <cell r="Z237">
            <v>0</v>
          </cell>
          <cell r="AF237" t="e">
            <v>#N/A</v>
          </cell>
          <cell r="AG237">
            <v>0</v>
          </cell>
        </row>
        <row r="238">
          <cell r="K238" t="e">
            <v>#N/A</v>
          </cell>
          <cell r="L238">
            <v>0</v>
          </cell>
          <cell r="R238">
            <v>43586</v>
          </cell>
          <cell r="S238">
            <v>0.2857142857142857</v>
          </cell>
          <cell r="Y238" t="e">
            <v>#N/A</v>
          </cell>
          <cell r="Z238">
            <v>0</v>
          </cell>
          <cell r="AF238" t="e">
            <v>#N/A</v>
          </cell>
          <cell r="AG238">
            <v>0</v>
          </cell>
        </row>
        <row r="239">
          <cell r="K239" t="e">
            <v>#N/A</v>
          </cell>
          <cell r="L239">
            <v>0</v>
          </cell>
          <cell r="R239">
            <v>43586</v>
          </cell>
          <cell r="S239">
            <v>0.12265155807365438</v>
          </cell>
          <cell r="Y239" t="e">
            <v>#N/A</v>
          </cell>
          <cell r="Z239">
            <v>0</v>
          </cell>
          <cell r="AF239" t="e">
            <v>#N/A</v>
          </cell>
          <cell r="AG239">
            <v>0</v>
          </cell>
        </row>
        <row r="240">
          <cell r="K240" t="e">
            <v>#N/A</v>
          </cell>
          <cell r="L240">
            <v>0</v>
          </cell>
          <cell r="R240">
            <v>43586</v>
          </cell>
          <cell r="S240">
            <v>0.234375</v>
          </cell>
          <cell r="Y240" t="e">
            <v>#N/A</v>
          </cell>
          <cell r="Z240">
            <v>0</v>
          </cell>
          <cell r="AF240" t="e">
            <v>#N/A</v>
          </cell>
          <cell r="AG240">
            <v>0</v>
          </cell>
        </row>
        <row r="241">
          <cell r="K241" t="e">
            <v>#N/A</v>
          </cell>
          <cell r="L241">
            <v>0</v>
          </cell>
          <cell r="R241">
            <v>43617</v>
          </cell>
          <cell r="S241">
            <v>7.8241663232954506E-2</v>
          </cell>
          <cell r="Y241" t="e">
            <v>#N/A</v>
          </cell>
          <cell r="Z241">
            <v>0</v>
          </cell>
          <cell r="AF241" t="e">
            <v>#N/A</v>
          </cell>
          <cell r="AG241">
            <v>0</v>
          </cell>
        </row>
        <row r="242">
          <cell r="K242" t="e">
            <v>#N/A</v>
          </cell>
          <cell r="L242">
            <v>0</v>
          </cell>
          <cell r="R242">
            <v>43617</v>
          </cell>
          <cell r="S242">
            <v>0.5324309422199841</v>
          </cell>
          <cell r="Y242" t="e">
            <v>#N/A</v>
          </cell>
          <cell r="Z242">
            <v>0</v>
          </cell>
          <cell r="AF242" t="e">
            <v>#N/A</v>
          </cell>
          <cell r="AG242">
            <v>0</v>
          </cell>
        </row>
        <row r="243">
          <cell r="K243" t="e">
            <v>#N/A</v>
          </cell>
          <cell r="L243">
            <v>0</v>
          </cell>
          <cell r="R243">
            <v>43617</v>
          </cell>
          <cell r="S243">
            <v>0.13852828116419549</v>
          </cell>
          <cell r="Y243" t="e">
            <v>#N/A</v>
          </cell>
          <cell r="Z243">
            <v>0</v>
          </cell>
          <cell r="AF243" t="e">
            <v>#N/A</v>
          </cell>
          <cell r="AG243">
            <v>0</v>
          </cell>
        </row>
        <row r="244">
          <cell r="K244" t="e">
            <v>#N/A</v>
          </cell>
          <cell r="L244">
            <v>0</v>
          </cell>
          <cell r="R244">
            <v>43617</v>
          </cell>
          <cell r="S244">
            <v>0.25016929698708751</v>
          </cell>
          <cell r="Y244" t="e">
            <v>#N/A</v>
          </cell>
          <cell r="Z244">
            <v>0</v>
          </cell>
          <cell r="AF244" t="e">
            <v>#N/A</v>
          </cell>
          <cell r="AG244">
            <v>0</v>
          </cell>
        </row>
        <row r="245">
          <cell r="K245" t="e">
            <v>#N/A</v>
          </cell>
          <cell r="L245">
            <v>0</v>
          </cell>
          <cell r="R245">
            <v>43617</v>
          </cell>
          <cell r="S245">
            <v>8.0501770720536811E-2</v>
          </cell>
          <cell r="Y245" t="e">
            <v>#N/A</v>
          </cell>
          <cell r="Z245">
            <v>0</v>
          </cell>
          <cell r="AF245" t="e">
            <v>#N/A</v>
          </cell>
          <cell r="AG245">
            <v>0</v>
          </cell>
        </row>
        <row r="246">
          <cell r="K246" t="e">
            <v>#N/A</v>
          </cell>
          <cell r="L246">
            <v>0</v>
          </cell>
          <cell r="R246">
            <v>43617</v>
          </cell>
          <cell r="S246">
            <v>0.49504756312389897</v>
          </cell>
          <cell r="Y246" t="e">
            <v>#N/A</v>
          </cell>
          <cell r="Z246">
            <v>0</v>
          </cell>
          <cell r="AF246" t="e">
            <v>#N/A</v>
          </cell>
          <cell r="AG246">
            <v>0</v>
          </cell>
        </row>
        <row r="247">
          <cell r="K247" t="e">
            <v>#N/A</v>
          </cell>
          <cell r="L247">
            <v>0</v>
          </cell>
          <cell r="R247">
            <v>43617</v>
          </cell>
          <cell r="S247">
            <v>0.10084459678359921</v>
          </cell>
          <cell r="Y247" t="e">
            <v>#N/A</v>
          </cell>
          <cell r="Z247">
            <v>0</v>
          </cell>
          <cell r="AF247" t="e">
            <v>#N/A</v>
          </cell>
          <cell r="AG247">
            <v>0</v>
          </cell>
        </row>
        <row r="248">
          <cell r="K248" t="e">
            <v>#N/A</v>
          </cell>
          <cell r="L248">
            <v>0</v>
          </cell>
          <cell r="R248">
            <v>43617</v>
          </cell>
          <cell r="S248">
            <v>0.47270410833374338</v>
          </cell>
          <cell r="Y248" t="e">
            <v>#N/A</v>
          </cell>
          <cell r="Z248">
            <v>0</v>
          </cell>
          <cell r="AF248" t="e">
            <v>#N/A</v>
          </cell>
          <cell r="AG248">
            <v>0</v>
          </cell>
        </row>
        <row r="249">
          <cell r="K249" t="e">
            <v>#N/A</v>
          </cell>
          <cell r="L249">
            <v>0</v>
          </cell>
          <cell r="R249">
            <v>43617</v>
          </cell>
          <cell r="S249" t="str">
            <v/>
          </cell>
          <cell r="Y249" t="e">
            <v>#N/A</v>
          </cell>
          <cell r="Z249">
            <v>0</v>
          </cell>
          <cell r="AF249" t="e">
            <v>#N/A</v>
          </cell>
          <cell r="AG249">
            <v>0</v>
          </cell>
        </row>
        <row r="250">
          <cell r="K250" t="e">
            <v>#N/A</v>
          </cell>
          <cell r="L250">
            <v>0</v>
          </cell>
          <cell r="R250">
            <v>43617</v>
          </cell>
          <cell r="S250">
            <v>0.12490809199291783</v>
          </cell>
          <cell r="Y250" t="e">
            <v>#N/A</v>
          </cell>
          <cell r="Z250">
            <v>0</v>
          </cell>
          <cell r="AF250" t="e">
            <v>#N/A</v>
          </cell>
          <cell r="AG250">
            <v>0</v>
          </cell>
        </row>
        <row r="251">
          <cell r="K251" t="e">
            <v>#N/A</v>
          </cell>
          <cell r="L251">
            <v>0</v>
          </cell>
          <cell r="R251">
            <v>43617</v>
          </cell>
          <cell r="S251">
            <v>0.26053097345132742</v>
          </cell>
          <cell r="Y251" t="e">
            <v>#N/A</v>
          </cell>
          <cell r="Z251">
            <v>0</v>
          </cell>
          <cell r="AF251" t="e">
            <v>#N/A</v>
          </cell>
          <cell r="AG251">
            <v>0</v>
          </cell>
        </row>
        <row r="252">
          <cell r="K252" t="e">
            <v>#N/A</v>
          </cell>
          <cell r="L252">
            <v>0</v>
          </cell>
          <cell r="R252">
            <v>43617</v>
          </cell>
          <cell r="S252">
            <v>0.16004001579570884</v>
          </cell>
          <cell r="Y252" t="e">
            <v>#N/A</v>
          </cell>
          <cell r="Z252">
            <v>0</v>
          </cell>
          <cell r="AF252" t="e">
            <v>#N/A</v>
          </cell>
          <cell r="AG252">
            <v>0</v>
          </cell>
        </row>
        <row r="253">
          <cell r="K253" t="e">
            <v>#N/A</v>
          </cell>
          <cell r="L253">
            <v>0</v>
          </cell>
          <cell r="R253">
            <v>43617</v>
          </cell>
          <cell r="S253">
            <v>0.22443243243243244</v>
          </cell>
          <cell r="Y253" t="e">
            <v>#N/A</v>
          </cell>
          <cell r="Z253">
            <v>0</v>
          </cell>
          <cell r="AF253" t="e">
            <v>#N/A</v>
          </cell>
          <cell r="AG253">
            <v>0</v>
          </cell>
        </row>
        <row r="254">
          <cell r="K254" t="e">
            <v>#N/A</v>
          </cell>
          <cell r="L254">
            <v>0</v>
          </cell>
          <cell r="R254">
            <v>43617</v>
          </cell>
          <cell r="S254">
            <v>0.29884590923335386</v>
          </cell>
          <cell r="Y254" t="e">
            <v>#N/A</v>
          </cell>
          <cell r="Z254">
            <v>0</v>
          </cell>
          <cell r="AF254" t="e">
            <v>#N/A</v>
          </cell>
          <cell r="AG254">
            <v>0</v>
          </cell>
        </row>
        <row r="255">
          <cell r="K255" t="e">
            <v>#N/A</v>
          </cell>
          <cell r="L255">
            <v>0</v>
          </cell>
          <cell r="R255">
            <v>43617</v>
          </cell>
          <cell r="S255">
            <v>0.17982481751824819</v>
          </cell>
          <cell r="Y255" t="e">
            <v>#N/A</v>
          </cell>
          <cell r="Z255">
            <v>0</v>
          </cell>
          <cell r="AF255" t="e">
            <v>#N/A</v>
          </cell>
          <cell r="AG255">
            <v>0</v>
          </cell>
        </row>
        <row r="256">
          <cell r="K256" t="e">
            <v>#N/A</v>
          </cell>
          <cell r="L256">
            <v>0</v>
          </cell>
          <cell r="R256">
            <v>43617</v>
          </cell>
          <cell r="S256">
            <v>4.967949736971207E-2</v>
          </cell>
          <cell r="Y256" t="e">
            <v>#N/A</v>
          </cell>
          <cell r="Z256">
            <v>0</v>
          </cell>
          <cell r="AF256" t="e">
            <v>#N/A</v>
          </cell>
          <cell r="AG256">
            <v>0</v>
          </cell>
        </row>
        <row r="257">
          <cell r="K257" t="e">
            <v>#N/A</v>
          </cell>
          <cell r="L257">
            <v>0</v>
          </cell>
          <cell r="R257">
            <v>43617</v>
          </cell>
          <cell r="S257">
            <v>0.26142128935532233</v>
          </cell>
          <cell r="Y257" t="e">
            <v>#N/A</v>
          </cell>
          <cell r="Z257">
            <v>0</v>
          </cell>
          <cell r="AF257" t="e">
            <v>#N/A</v>
          </cell>
          <cell r="AG257">
            <v>0</v>
          </cell>
        </row>
        <row r="258">
          <cell r="K258" t="e">
            <v>#N/A</v>
          </cell>
          <cell r="L258">
            <v>0</v>
          </cell>
          <cell r="R258">
            <v>43617</v>
          </cell>
          <cell r="S258">
            <v>0.4479116242440882</v>
          </cell>
          <cell r="Y258" t="e">
            <v>#N/A</v>
          </cell>
          <cell r="Z258">
            <v>0</v>
          </cell>
          <cell r="AF258" t="e">
            <v>#N/A</v>
          </cell>
          <cell r="AG258">
            <v>0</v>
          </cell>
        </row>
        <row r="259">
          <cell r="K259" t="e">
            <v>#N/A</v>
          </cell>
          <cell r="L259">
            <v>0</v>
          </cell>
          <cell r="R259">
            <v>43617</v>
          </cell>
          <cell r="S259">
            <v>0.10414524207257925</v>
          </cell>
          <cell r="Y259" t="e">
            <v>#N/A</v>
          </cell>
          <cell r="Z259">
            <v>0</v>
          </cell>
          <cell r="AF259" t="e">
            <v>#N/A</v>
          </cell>
          <cell r="AG259">
            <v>0</v>
          </cell>
        </row>
        <row r="260">
          <cell r="K260" t="e">
            <v>#N/A</v>
          </cell>
          <cell r="L260">
            <v>0</v>
          </cell>
          <cell r="R260">
            <v>43617</v>
          </cell>
          <cell r="S260">
            <v>0.14305758180870692</v>
          </cell>
          <cell r="Y260" t="e">
            <v>#N/A</v>
          </cell>
          <cell r="Z260">
            <v>0</v>
          </cell>
          <cell r="AF260" t="e">
            <v>#N/A</v>
          </cell>
          <cell r="AG260">
            <v>0</v>
          </cell>
        </row>
        <row r="261">
          <cell r="K261" t="e">
            <v>#N/A</v>
          </cell>
          <cell r="L261">
            <v>0</v>
          </cell>
          <cell r="R261">
            <v>43617</v>
          </cell>
          <cell r="S261">
            <v>0.12862426306492517</v>
          </cell>
          <cell r="Y261" t="e">
            <v>#N/A</v>
          </cell>
          <cell r="Z261">
            <v>0</v>
          </cell>
          <cell r="AF261" t="e">
            <v>#N/A</v>
          </cell>
          <cell r="AG261">
            <v>0</v>
          </cell>
        </row>
        <row r="262">
          <cell r="K262" t="e">
            <v>#N/A</v>
          </cell>
          <cell r="L262">
            <v>0</v>
          </cell>
          <cell r="R262">
            <v>43617</v>
          </cell>
          <cell r="S262">
            <v>0.17497702702702703</v>
          </cell>
          <cell r="Y262" t="e">
            <v>#N/A</v>
          </cell>
          <cell r="Z262">
            <v>0</v>
          </cell>
          <cell r="AF262" t="e">
            <v>#N/A</v>
          </cell>
          <cell r="AG262">
            <v>0</v>
          </cell>
        </row>
        <row r="263">
          <cell r="K263" t="e">
            <v>#N/A</v>
          </cell>
          <cell r="L263">
            <v>0</v>
          </cell>
          <cell r="R263">
            <v>43617</v>
          </cell>
          <cell r="S263">
            <v>0.25947222222222222</v>
          </cell>
          <cell r="Y263" t="e">
            <v>#N/A</v>
          </cell>
          <cell r="Z263">
            <v>0</v>
          </cell>
          <cell r="AF263" t="e">
            <v>#N/A</v>
          </cell>
          <cell r="AG263">
            <v>0</v>
          </cell>
        </row>
        <row r="264">
          <cell r="K264" t="e">
            <v>#N/A</v>
          </cell>
          <cell r="L264">
            <v>0</v>
          </cell>
          <cell r="R264">
            <v>43617</v>
          </cell>
          <cell r="S264">
            <v>8.4173720740046157E-2</v>
          </cell>
          <cell r="Y264" t="e">
            <v>#N/A</v>
          </cell>
          <cell r="Z264">
            <v>0</v>
          </cell>
          <cell r="AF264" t="e">
            <v>#N/A</v>
          </cell>
          <cell r="AG264">
            <v>0</v>
          </cell>
        </row>
        <row r="265">
          <cell r="K265" t="e">
            <v>#N/A</v>
          </cell>
          <cell r="L265">
            <v>0</v>
          </cell>
          <cell r="R265">
            <v>43617</v>
          </cell>
          <cell r="S265">
            <v>8.312319285079274E-2</v>
          </cell>
          <cell r="Y265" t="e">
            <v>#N/A</v>
          </cell>
          <cell r="Z265">
            <v>0</v>
          </cell>
          <cell r="AF265" t="e">
            <v>#N/A</v>
          </cell>
          <cell r="AG265">
            <v>0</v>
          </cell>
        </row>
        <row r="266">
          <cell r="K266" t="e">
            <v>#N/A</v>
          </cell>
          <cell r="L266">
            <v>0</v>
          </cell>
          <cell r="R266">
            <v>43617</v>
          </cell>
          <cell r="S266">
            <v>7.6599709313800154E-2</v>
          </cell>
          <cell r="Y266" t="e">
            <v>#N/A</v>
          </cell>
          <cell r="Z266">
            <v>0</v>
          </cell>
          <cell r="AF266" t="e">
            <v>#N/A</v>
          </cell>
          <cell r="AG266">
            <v>0</v>
          </cell>
        </row>
        <row r="267">
          <cell r="K267" t="e">
            <v>#N/A</v>
          </cell>
          <cell r="L267">
            <v>0</v>
          </cell>
          <cell r="R267">
            <v>43617</v>
          </cell>
          <cell r="S267">
            <v>0.26038559814169571</v>
          </cell>
          <cell r="Y267" t="e">
            <v>#N/A</v>
          </cell>
          <cell r="Z267">
            <v>0</v>
          </cell>
          <cell r="AF267" t="e">
            <v>#N/A</v>
          </cell>
          <cell r="AG267">
            <v>0</v>
          </cell>
        </row>
        <row r="268">
          <cell r="K268" t="e">
            <v>#N/A</v>
          </cell>
          <cell r="L268">
            <v>0</v>
          </cell>
          <cell r="R268">
            <v>43617</v>
          </cell>
          <cell r="S268">
            <v>0.53149128761054365</v>
          </cell>
          <cell r="Y268" t="e">
            <v>#N/A</v>
          </cell>
          <cell r="Z268">
            <v>0</v>
          </cell>
          <cell r="AF268" t="e">
            <v>#N/A</v>
          </cell>
          <cell r="AG268">
            <v>0</v>
          </cell>
        </row>
        <row r="269">
          <cell r="K269" t="e">
            <v>#N/A</v>
          </cell>
          <cell r="L269">
            <v>0</v>
          </cell>
          <cell r="R269">
            <v>43617</v>
          </cell>
          <cell r="S269">
            <v>0.875</v>
          </cell>
          <cell r="Y269" t="e">
            <v>#N/A</v>
          </cell>
          <cell r="Z269">
            <v>0</v>
          </cell>
          <cell r="AF269" t="e">
            <v>#N/A</v>
          </cell>
          <cell r="AG269">
            <v>0</v>
          </cell>
        </row>
        <row r="270">
          <cell r="K270" t="e">
            <v>#N/A</v>
          </cell>
          <cell r="L270">
            <v>0</v>
          </cell>
          <cell r="R270">
            <v>43617</v>
          </cell>
          <cell r="S270">
            <v>0.26214658404884239</v>
          </cell>
          <cell r="Y270" t="e">
            <v>#N/A</v>
          </cell>
          <cell r="Z270">
            <v>0</v>
          </cell>
          <cell r="AF270" t="e">
            <v>#N/A</v>
          </cell>
          <cell r="AG270">
            <v>0</v>
          </cell>
        </row>
        <row r="271">
          <cell r="K271" t="e">
            <v>#N/A</v>
          </cell>
          <cell r="L271">
            <v>0</v>
          </cell>
          <cell r="R271">
            <v>43617</v>
          </cell>
          <cell r="S271">
            <v>0.78125101122868335</v>
          </cell>
          <cell r="Y271" t="e">
            <v>#N/A</v>
          </cell>
          <cell r="Z271">
            <v>0</v>
          </cell>
          <cell r="AF271" t="e">
            <v>#N/A</v>
          </cell>
          <cell r="AG271">
            <v>0</v>
          </cell>
        </row>
        <row r="272">
          <cell r="K272" t="e">
            <v>#N/A</v>
          </cell>
          <cell r="L272">
            <v>0</v>
          </cell>
          <cell r="R272">
            <v>43617</v>
          </cell>
          <cell r="S272">
            <v>0.13649285118691909</v>
          </cell>
          <cell r="Y272" t="e">
            <v>#N/A</v>
          </cell>
          <cell r="Z272">
            <v>0</v>
          </cell>
          <cell r="AF272" t="e">
            <v>#N/A</v>
          </cell>
          <cell r="AG272">
            <v>0</v>
          </cell>
        </row>
        <row r="273">
          <cell r="K273" t="e">
            <v>#N/A</v>
          </cell>
          <cell r="L273">
            <v>0</v>
          </cell>
          <cell r="R273">
            <v>43617</v>
          </cell>
          <cell r="S273">
            <v>0.13816535534586505</v>
          </cell>
          <cell r="Y273" t="e">
            <v>#N/A</v>
          </cell>
          <cell r="Z273">
            <v>0</v>
          </cell>
          <cell r="AF273" t="e">
            <v>#N/A</v>
          </cell>
          <cell r="AG273">
            <v>0</v>
          </cell>
        </row>
        <row r="274">
          <cell r="K274" t="e">
            <v>#N/A</v>
          </cell>
          <cell r="L274">
            <v>0</v>
          </cell>
          <cell r="R274">
            <v>43617</v>
          </cell>
          <cell r="S274">
            <v>0.19230769230769232</v>
          </cell>
          <cell r="Y274" t="e">
            <v>#N/A</v>
          </cell>
          <cell r="Z274">
            <v>0</v>
          </cell>
          <cell r="AF274" t="e">
            <v>#N/A</v>
          </cell>
          <cell r="AG274">
            <v>0</v>
          </cell>
        </row>
        <row r="275">
          <cell r="K275" t="e">
            <v>#N/A</v>
          </cell>
          <cell r="L275">
            <v>0</v>
          </cell>
          <cell r="R275">
            <v>43617</v>
          </cell>
          <cell r="S275">
            <v>0.20677972897121324</v>
          </cell>
          <cell r="Y275" t="e">
            <v>#N/A</v>
          </cell>
          <cell r="Z275">
            <v>0</v>
          </cell>
          <cell r="AF275" t="e">
            <v>#N/A</v>
          </cell>
          <cell r="AG275">
            <v>0</v>
          </cell>
        </row>
        <row r="276">
          <cell r="K276" t="e">
            <v>#N/A</v>
          </cell>
          <cell r="L276">
            <v>0</v>
          </cell>
          <cell r="R276">
            <v>43617</v>
          </cell>
          <cell r="S276">
            <v>0.12703488372093025</v>
          </cell>
          <cell r="Y276" t="e">
            <v>#N/A</v>
          </cell>
          <cell r="Z276">
            <v>0</v>
          </cell>
          <cell r="AF276" t="e">
            <v>#N/A</v>
          </cell>
          <cell r="AG276">
            <v>0</v>
          </cell>
        </row>
        <row r="277">
          <cell r="K277" t="e">
            <v>#N/A</v>
          </cell>
          <cell r="L277">
            <v>0</v>
          </cell>
          <cell r="R277">
            <v>43617</v>
          </cell>
          <cell r="S277">
            <v>0.26655252918287936</v>
          </cell>
          <cell r="Y277" t="e">
            <v>#N/A</v>
          </cell>
          <cell r="Z277">
            <v>0</v>
          </cell>
          <cell r="AF277" t="e">
            <v>#N/A</v>
          </cell>
          <cell r="AG277">
            <v>0</v>
          </cell>
        </row>
        <row r="278">
          <cell r="K278" t="e">
            <v>#N/A</v>
          </cell>
          <cell r="L278">
            <v>0</v>
          </cell>
          <cell r="R278">
            <v>43617</v>
          </cell>
          <cell r="S278">
            <v>0.34759358288770054</v>
          </cell>
          <cell r="Y278" t="e">
            <v>#N/A</v>
          </cell>
          <cell r="Z278">
            <v>0</v>
          </cell>
          <cell r="AF278" t="e">
            <v>#N/A</v>
          </cell>
          <cell r="AG278">
            <v>0</v>
          </cell>
        </row>
        <row r="279">
          <cell r="K279" t="e">
            <v>#N/A</v>
          </cell>
          <cell r="L279">
            <v>0</v>
          </cell>
          <cell r="R279">
            <v>43617</v>
          </cell>
          <cell r="S279">
            <v>0.78125057101613471</v>
          </cell>
          <cell r="Y279" t="e">
            <v>#N/A</v>
          </cell>
          <cell r="Z279">
            <v>0</v>
          </cell>
          <cell r="AF279" t="e">
            <v>#N/A</v>
          </cell>
          <cell r="AG279">
            <v>0</v>
          </cell>
        </row>
        <row r="280">
          <cell r="K280" t="e">
            <v>#N/A</v>
          </cell>
          <cell r="L280">
            <v>0</v>
          </cell>
          <cell r="R280">
            <v>43617</v>
          </cell>
          <cell r="S280">
            <v>0.38060853868070205</v>
          </cell>
          <cell r="Y280" t="e">
            <v>#N/A</v>
          </cell>
          <cell r="Z280">
            <v>0</v>
          </cell>
          <cell r="AF280" t="e">
            <v>#N/A</v>
          </cell>
          <cell r="AG280">
            <v>0</v>
          </cell>
        </row>
        <row r="281">
          <cell r="K281" t="e">
            <v>#N/A</v>
          </cell>
          <cell r="L281">
            <v>0</v>
          </cell>
          <cell r="R281">
            <v>43617</v>
          </cell>
          <cell r="S281">
            <v>0.10077491715523833</v>
          </cell>
          <cell r="Y281" t="e">
            <v>#N/A</v>
          </cell>
          <cell r="Z281">
            <v>0</v>
          </cell>
          <cell r="AF281" t="e">
            <v>#N/A</v>
          </cell>
          <cell r="AG281">
            <v>0</v>
          </cell>
        </row>
        <row r="282">
          <cell r="K282" t="e">
            <v>#N/A</v>
          </cell>
          <cell r="L282">
            <v>0</v>
          </cell>
          <cell r="R282">
            <v>43617</v>
          </cell>
          <cell r="S282">
            <v>0.28439200169575357</v>
          </cell>
          <cell r="Y282" t="e">
            <v>#N/A</v>
          </cell>
          <cell r="Z282">
            <v>0</v>
          </cell>
          <cell r="AF282" t="e">
            <v>#N/A</v>
          </cell>
          <cell r="AG282">
            <v>0</v>
          </cell>
        </row>
        <row r="283">
          <cell r="K283" t="e">
            <v>#N/A</v>
          </cell>
          <cell r="L283">
            <v>0</v>
          </cell>
          <cell r="R283">
            <v>43617</v>
          </cell>
          <cell r="S283">
            <v>0.49813863928112967</v>
          </cell>
          <cell r="Y283" t="e">
            <v>#N/A</v>
          </cell>
          <cell r="Z283">
            <v>0</v>
          </cell>
          <cell r="AF283" t="e">
            <v>#N/A</v>
          </cell>
          <cell r="AG283">
            <v>0</v>
          </cell>
        </row>
        <row r="284">
          <cell r="K284" t="e">
            <v>#N/A</v>
          </cell>
          <cell r="L284">
            <v>0</v>
          </cell>
          <cell r="R284">
            <v>43617</v>
          </cell>
          <cell r="S284">
            <v>0.25491949910554562</v>
          </cell>
          <cell r="Y284" t="e">
            <v>#N/A</v>
          </cell>
          <cell r="Z284">
            <v>0</v>
          </cell>
          <cell r="AF284" t="e">
            <v>#N/A</v>
          </cell>
          <cell r="AG284">
            <v>0</v>
          </cell>
        </row>
        <row r="285">
          <cell r="K285" t="e">
            <v>#N/A</v>
          </cell>
          <cell r="L285">
            <v>0</v>
          </cell>
          <cell r="R285">
            <v>43617</v>
          </cell>
          <cell r="S285" t="str">
            <v/>
          </cell>
          <cell r="Y285" t="e">
            <v>#N/A</v>
          </cell>
          <cell r="Z285">
            <v>0</v>
          </cell>
          <cell r="AF285" t="e">
            <v>#N/A</v>
          </cell>
          <cell r="AG285">
            <v>0</v>
          </cell>
        </row>
        <row r="286">
          <cell r="K286" t="e">
            <v>#N/A</v>
          </cell>
          <cell r="L286">
            <v>0</v>
          </cell>
          <cell r="R286">
            <v>43617</v>
          </cell>
          <cell r="S286">
            <v>0.50017005781965873</v>
          </cell>
          <cell r="Y286" t="e">
            <v>#N/A</v>
          </cell>
          <cell r="Z286">
            <v>0</v>
          </cell>
          <cell r="AF286" t="e">
            <v>#N/A</v>
          </cell>
          <cell r="AG286">
            <v>0</v>
          </cell>
        </row>
        <row r="287">
          <cell r="K287" t="e">
            <v>#N/A</v>
          </cell>
          <cell r="L287">
            <v>0</v>
          </cell>
          <cell r="R287">
            <v>43617</v>
          </cell>
          <cell r="S287">
            <v>0.28146892655367228</v>
          </cell>
          <cell r="Y287" t="e">
            <v>#N/A</v>
          </cell>
          <cell r="Z287">
            <v>0</v>
          </cell>
          <cell r="AF287" t="e">
            <v>#N/A</v>
          </cell>
          <cell r="AG287">
            <v>0</v>
          </cell>
        </row>
        <row r="288">
          <cell r="K288" t="e">
            <v>#N/A</v>
          </cell>
          <cell r="L288">
            <v>0</v>
          </cell>
          <cell r="R288">
            <v>43617</v>
          </cell>
          <cell r="S288">
            <v>0.35534077180015633</v>
          </cell>
          <cell r="Y288" t="e">
            <v>#N/A</v>
          </cell>
          <cell r="Z288">
            <v>0</v>
          </cell>
          <cell r="AF288" t="e">
            <v>#N/A</v>
          </cell>
          <cell r="AG288">
            <v>0</v>
          </cell>
        </row>
        <row r="289">
          <cell r="K289" t="e">
            <v>#N/A</v>
          </cell>
          <cell r="L289">
            <v>0</v>
          </cell>
          <cell r="R289">
            <v>43647</v>
          </cell>
          <cell r="S289">
            <v>5.2389175547160008E-2</v>
          </cell>
          <cell r="Y289" t="e">
            <v>#N/A</v>
          </cell>
          <cell r="Z289">
            <v>0</v>
          </cell>
          <cell r="AF289" t="e">
            <v>#N/A</v>
          </cell>
          <cell r="AG289">
            <v>0</v>
          </cell>
        </row>
        <row r="290">
          <cell r="K290" t="e">
            <v>#N/A</v>
          </cell>
          <cell r="L290">
            <v>0</v>
          </cell>
          <cell r="R290">
            <v>43647</v>
          </cell>
          <cell r="S290">
            <v>0.16315981824328377</v>
          </cell>
          <cell r="Y290" t="e">
            <v>#N/A</v>
          </cell>
          <cell r="Z290">
            <v>0</v>
          </cell>
          <cell r="AF290" t="e">
            <v>#N/A</v>
          </cell>
          <cell r="AG290">
            <v>0</v>
          </cell>
        </row>
        <row r="291">
          <cell r="K291" t="e">
            <v>#N/A</v>
          </cell>
          <cell r="L291">
            <v>0</v>
          </cell>
          <cell r="R291">
            <v>43647</v>
          </cell>
          <cell r="S291">
            <v>0.1484830891811289</v>
          </cell>
          <cell r="Y291" t="e">
            <v>#N/A</v>
          </cell>
          <cell r="Z291">
            <v>0</v>
          </cell>
          <cell r="AF291" t="e">
            <v>#N/A</v>
          </cell>
          <cell r="AG291">
            <v>0</v>
          </cell>
        </row>
        <row r="292">
          <cell r="K292" t="e">
            <v>#N/A</v>
          </cell>
          <cell r="L292">
            <v>0</v>
          </cell>
          <cell r="R292">
            <v>43647</v>
          </cell>
          <cell r="S292">
            <v>0.12935368400196881</v>
          </cell>
          <cell r="Y292" t="e">
            <v>#N/A</v>
          </cell>
          <cell r="Z292">
            <v>0</v>
          </cell>
          <cell r="AF292" t="e">
            <v>#N/A</v>
          </cell>
          <cell r="AG292">
            <v>0</v>
          </cell>
        </row>
        <row r="293">
          <cell r="K293" t="e">
            <v>#N/A</v>
          </cell>
          <cell r="L293">
            <v>0</v>
          </cell>
          <cell r="R293">
            <v>43647</v>
          </cell>
          <cell r="S293">
            <v>0.41879042749150808</v>
          </cell>
          <cell r="Y293" t="e">
            <v>#N/A</v>
          </cell>
          <cell r="Z293">
            <v>0</v>
          </cell>
          <cell r="AF293" t="e">
            <v>#N/A</v>
          </cell>
          <cell r="AG293">
            <v>0</v>
          </cell>
        </row>
        <row r="294">
          <cell r="K294" t="e">
            <v>#N/A</v>
          </cell>
          <cell r="L294">
            <v>0</v>
          </cell>
          <cell r="R294">
            <v>43647</v>
          </cell>
          <cell r="S294">
            <v>8.1963157894736835E-2</v>
          </cell>
          <cell r="Y294" t="e">
            <v>#N/A</v>
          </cell>
          <cell r="Z294">
            <v>0</v>
          </cell>
          <cell r="AF294" t="e">
            <v>#N/A</v>
          </cell>
          <cell r="AG294">
            <v>0</v>
          </cell>
        </row>
        <row r="295">
          <cell r="K295" t="e">
            <v>#N/A</v>
          </cell>
          <cell r="L295">
            <v>0</v>
          </cell>
          <cell r="R295">
            <v>43647</v>
          </cell>
          <cell r="S295">
            <v>3.5826544021024968E-2</v>
          </cell>
          <cell r="Y295" t="e">
            <v>#N/A</v>
          </cell>
          <cell r="Z295">
            <v>0</v>
          </cell>
          <cell r="AF295" t="e">
            <v>#N/A</v>
          </cell>
          <cell r="AG295">
            <v>0</v>
          </cell>
        </row>
        <row r="296">
          <cell r="K296" t="e">
            <v>#N/A</v>
          </cell>
          <cell r="L296">
            <v>0</v>
          </cell>
          <cell r="R296">
            <v>43647</v>
          </cell>
          <cell r="S296">
            <v>9.5717249679427005E-2</v>
          </cell>
          <cell r="Y296" t="e">
            <v>#N/A</v>
          </cell>
          <cell r="Z296">
            <v>0</v>
          </cell>
          <cell r="AF296" t="e">
            <v>#N/A</v>
          </cell>
          <cell r="AG296">
            <v>0</v>
          </cell>
        </row>
        <row r="297">
          <cell r="K297" t="e">
            <v>#N/A</v>
          </cell>
          <cell r="L297">
            <v>0</v>
          </cell>
          <cell r="R297">
            <v>43647</v>
          </cell>
          <cell r="S297">
            <v>0.21563638005236707</v>
          </cell>
          <cell r="Y297" t="e">
            <v>#N/A</v>
          </cell>
          <cell r="Z297">
            <v>0</v>
          </cell>
          <cell r="AF297" t="e">
            <v>#N/A</v>
          </cell>
          <cell r="AG297">
            <v>0</v>
          </cell>
        </row>
        <row r="298">
          <cell r="K298" t="e">
            <v>#N/A</v>
          </cell>
          <cell r="L298">
            <v>0</v>
          </cell>
          <cell r="R298">
            <v>43647</v>
          </cell>
          <cell r="S298">
            <v>0.24940532617826555</v>
          </cell>
          <cell r="Y298" t="e">
            <v>#N/A</v>
          </cell>
          <cell r="Z298">
            <v>0</v>
          </cell>
          <cell r="AF298" t="e">
            <v>#N/A</v>
          </cell>
          <cell r="AG298">
            <v>0</v>
          </cell>
        </row>
        <row r="299">
          <cell r="K299" t="e">
            <v>#N/A</v>
          </cell>
          <cell r="L299">
            <v>0</v>
          </cell>
          <cell r="R299">
            <v>43647</v>
          </cell>
          <cell r="S299">
            <v>0.53524532682030324</v>
          </cell>
          <cell r="Y299" t="e">
            <v>#N/A</v>
          </cell>
          <cell r="Z299">
            <v>0</v>
          </cell>
          <cell r="AF299" t="e">
            <v>#N/A</v>
          </cell>
          <cell r="AG299">
            <v>0</v>
          </cell>
        </row>
        <row r="300">
          <cell r="K300" t="e">
            <v>#N/A</v>
          </cell>
          <cell r="L300">
            <v>0</v>
          </cell>
          <cell r="R300">
            <v>43647</v>
          </cell>
          <cell r="S300">
            <v>5.2262371704670026E-2</v>
          </cell>
          <cell r="Y300" t="e">
            <v>#N/A</v>
          </cell>
          <cell r="Z300">
            <v>0</v>
          </cell>
          <cell r="AF300" t="e">
            <v>#N/A</v>
          </cell>
          <cell r="AG300">
            <v>0</v>
          </cell>
        </row>
        <row r="301">
          <cell r="K301" t="e">
            <v>#N/A</v>
          </cell>
          <cell r="L301">
            <v>0</v>
          </cell>
          <cell r="R301">
            <v>43647</v>
          </cell>
          <cell r="S301">
            <v>0.12750915420679393</v>
          </cell>
          <cell r="Y301" t="e">
            <v>#N/A</v>
          </cell>
          <cell r="Z301">
            <v>0</v>
          </cell>
          <cell r="AF301" t="e">
            <v>#N/A</v>
          </cell>
          <cell r="AG301">
            <v>0</v>
          </cell>
        </row>
        <row r="302">
          <cell r="K302" t="e">
            <v>#N/A</v>
          </cell>
          <cell r="L302">
            <v>0</v>
          </cell>
          <cell r="R302">
            <v>43647</v>
          </cell>
          <cell r="S302">
            <v>0.15041432575787841</v>
          </cell>
          <cell r="Y302" t="e">
            <v>#N/A</v>
          </cell>
          <cell r="Z302">
            <v>0</v>
          </cell>
          <cell r="AF302" t="e">
            <v>#N/A</v>
          </cell>
          <cell r="AG302">
            <v>0</v>
          </cell>
        </row>
        <row r="303">
          <cell r="K303" t="e">
            <v>#N/A</v>
          </cell>
          <cell r="L303">
            <v>0</v>
          </cell>
          <cell r="R303">
            <v>43647</v>
          </cell>
          <cell r="S303">
            <v>0.17313472343337527</v>
          </cell>
          <cell r="Y303" t="e">
            <v>#N/A</v>
          </cell>
          <cell r="Z303">
            <v>0</v>
          </cell>
          <cell r="AF303" t="e">
            <v>#N/A</v>
          </cell>
          <cell r="AG303">
            <v>0</v>
          </cell>
        </row>
        <row r="304">
          <cell r="K304" t="e">
            <v>#N/A</v>
          </cell>
          <cell r="L304">
            <v>0</v>
          </cell>
          <cell r="R304">
            <v>43647</v>
          </cell>
          <cell r="S304">
            <v>0.45309515817739365</v>
          </cell>
          <cell r="Y304" t="e">
            <v>#N/A</v>
          </cell>
          <cell r="Z304">
            <v>0</v>
          </cell>
          <cell r="AF304" t="e">
            <v>#N/A</v>
          </cell>
          <cell r="AG304">
            <v>0</v>
          </cell>
        </row>
        <row r="305">
          <cell r="K305" t="e">
            <v>#N/A</v>
          </cell>
          <cell r="L305">
            <v>0</v>
          </cell>
          <cell r="R305">
            <v>43647</v>
          </cell>
          <cell r="S305">
            <v>0.1537527863369344</v>
          </cell>
          <cell r="Y305" t="e">
            <v>#N/A</v>
          </cell>
          <cell r="Z305">
            <v>0</v>
          </cell>
          <cell r="AF305" t="e">
            <v>#N/A</v>
          </cell>
          <cell r="AG305">
            <v>0</v>
          </cell>
        </row>
        <row r="306">
          <cell r="K306" t="e">
            <v>#N/A</v>
          </cell>
          <cell r="L306">
            <v>0</v>
          </cell>
          <cell r="R306">
            <v>43647</v>
          </cell>
          <cell r="S306">
            <v>0.15958174094486111</v>
          </cell>
          <cell r="Y306" t="e">
            <v>#N/A</v>
          </cell>
          <cell r="Z306">
            <v>0</v>
          </cell>
          <cell r="AF306" t="e">
            <v>#N/A</v>
          </cell>
          <cell r="AG306">
            <v>0</v>
          </cell>
        </row>
        <row r="307">
          <cell r="K307" t="e">
            <v>#N/A</v>
          </cell>
          <cell r="L307">
            <v>0</v>
          </cell>
          <cell r="R307">
            <v>43647</v>
          </cell>
          <cell r="S307">
            <v>0.10106996800739688</v>
          </cell>
          <cell r="Y307" t="e">
            <v>#N/A</v>
          </cell>
          <cell r="Z307">
            <v>0</v>
          </cell>
          <cell r="AF307" t="e">
            <v>#N/A</v>
          </cell>
          <cell r="AG307">
            <v>0</v>
          </cell>
        </row>
        <row r="308">
          <cell r="K308" t="e">
            <v>#N/A</v>
          </cell>
          <cell r="L308">
            <v>0</v>
          </cell>
          <cell r="R308">
            <v>43647</v>
          </cell>
          <cell r="S308">
            <v>0.66856729001124937</v>
          </cell>
          <cell r="Y308" t="e">
            <v>#N/A</v>
          </cell>
          <cell r="Z308">
            <v>0</v>
          </cell>
          <cell r="AF308" t="e">
            <v>#N/A</v>
          </cell>
          <cell r="AG308">
            <v>0</v>
          </cell>
        </row>
        <row r="309">
          <cell r="K309" t="e">
            <v>#N/A</v>
          </cell>
          <cell r="L309">
            <v>0</v>
          </cell>
          <cell r="R309">
            <v>43647</v>
          </cell>
          <cell r="S309">
            <v>0.69325946840181218</v>
          </cell>
          <cell r="Y309" t="e">
            <v>#N/A</v>
          </cell>
          <cell r="Z309">
            <v>0</v>
          </cell>
          <cell r="AF309" t="e">
            <v>#N/A</v>
          </cell>
          <cell r="AG309">
            <v>0</v>
          </cell>
        </row>
        <row r="310">
          <cell r="K310" t="e">
            <v>#N/A</v>
          </cell>
          <cell r="L310">
            <v>0</v>
          </cell>
          <cell r="R310">
            <v>43647</v>
          </cell>
          <cell r="S310">
            <v>7.698101059169403E-2</v>
          </cell>
          <cell r="Y310" t="e">
            <v>#N/A</v>
          </cell>
          <cell r="Z310">
            <v>0</v>
          </cell>
          <cell r="AF310" t="e">
            <v>#N/A</v>
          </cell>
          <cell r="AG310">
            <v>0</v>
          </cell>
        </row>
        <row r="311">
          <cell r="K311" t="e">
            <v>#N/A</v>
          </cell>
          <cell r="L311">
            <v>0</v>
          </cell>
          <cell r="R311">
            <v>43647</v>
          </cell>
          <cell r="S311">
            <v>0.14409924544872257</v>
          </cell>
          <cell r="Y311" t="e">
            <v>#N/A</v>
          </cell>
          <cell r="Z311">
            <v>0</v>
          </cell>
          <cell r="AF311" t="e">
            <v>#N/A</v>
          </cell>
          <cell r="AG311">
            <v>0</v>
          </cell>
        </row>
        <row r="312">
          <cell r="K312" t="e">
            <v>#N/A</v>
          </cell>
          <cell r="L312">
            <v>0</v>
          </cell>
          <cell r="R312">
            <v>43647</v>
          </cell>
          <cell r="S312">
            <v>0.14207164646491915</v>
          </cell>
          <cell r="Y312" t="e">
            <v>#N/A</v>
          </cell>
          <cell r="Z312">
            <v>0</v>
          </cell>
          <cell r="AF312" t="e">
            <v>#N/A</v>
          </cell>
          <cell r="AG312">
            <v>0</v>
          </cell>
        </row>
        <row r="313">
          <cell r="K313" t="e">
            <v>#N/A</v>
          </cell>
          <cell r="L313">
            <v>0</v>
          </cell>
          <cell r="R313">
            <v>43647</v>
          </cell>
          <cell r="S313">
            <v>0.17283179721598052</v>
          </cell>
          <cell r="Y313" t="e">
            <v>#N/A</v>
          </cell>
          <cell r="Z313">
            <v>0</v>
          </cell>
          <cell r="AF313" t="e">
            <v>#N/A</v>
          </cell>
          <cell r="AG313">
            <v>0</v>
          </cell>
        </row>
        <row r="314">
          <cell r="K314" t="e">
            <v>#N/A</v>
          </cell>
          <cell r="L314">
            <v>0</v>
          </cell>
          <cell r="R314">
            <v>43647</v>
          </cell>
          <cell r="S314">
            <v>0.1189523006155969</v>
          </cell>
          <cell r="Y314" t="e">
            <v>#N/A</v>
          </cell>
          <cell r="Z314">
            <v>0</v>
          </cell>
          <cell r="AF314" t="e">
            <v>#N/A</v>
          </cell>
          <cell r="AG314">
            <v>0</v>
          </cell>
        </row>
        <row r="315">
          <cell r="K315" t="e">
            <v>#N/A</v>
          </cell>
          <cell r="L315">
            <v>0</v>
          </cell>
          <cell r="R315">
            <v>43647</v>
          </cell>
          <cell r="S315">
            <v>6.5357797692511405E-2</v>
          </cell>
          <cell r="Y315" t="e">
            <v>#N/A</v>
          </cell>
          <cell r="Z315">
            <v>0</v>
          </cell>
          <cell r="AF315" t="e">
            <v>#N/A</v>
          </cell>
          <cell r="AG315">
            <v>0</v>
          </cell>
        </row>
        <row r="316">
          <cell r="K316" t="e">
            <v>#N/A</v>
          </cell>
          <cell r="L316">
            <v>0</v>
          </cell>
          <cell r="R316">
            <v>43647</v>
          </cell>
          <cell r="S316">
            <v>0.21432829686054958</v>
          </cell>
          <cell r="Y316" t="e">
            <v>#N/A</v>
          </cell>
          <cell r="Z316">
            <v>0</v>
          </cell>
          <cell r="AF316" t="e">
            <v>#N/A</v>
          </cell>
          <cell r="AG316">
            <v>0</v>
          </cell>
        </row>
        <row r="317">
          <cell r="K317" t="e">
            <v>#N/A</v>
          </cell>
          <cell r="L317">
            <v>0</v>
          </cell>
          <cell r="R317">
            <v>43647</v>
          </cell>
          <cell r="S317">
            <v>0.38461538461538464</v>
          </cell>
          <cell r="Y317" t="e">
            <v>#N/A</v>
          </cell>
          <cell r="Z317">
            <v>0</v>
          </cell>
          <cell r="AF317" t="e">
            <v>#N/A</v>
          </cell>
          <cell r="AG317">
            <v>0</v>
          </cell>
        </row>
        <row r="318">
          <cell r="K318" t="e">
            <v>#N/A</v>
          </cell>
          <cell r="L318">
            <v>0</v>
          </cell>
          <cell r="R318">
            <v>43647</v>
          </cell>
          <cell r="S318">
            <v>0.20794314112709847</v>
          </cell>
          <cell r="Y318" t="e">
            <v>#N/A</v>
          </cell>
          <cell r="Z318">
            <v>0</v>
          </cell>
          <cell r="AF318" t="e">
            <v>#N/A</v>
          </cell>
          <cell r="AG318">
            <v>0</v>
          </cell>
        </row>
        <row r="319">
          <cell r="K319" t="e">
            <v>#N/A</v>
          </cell>
          <cell r="L319">
            <v>0</v>
          </cell>
          <cell r="R319">
            <v>43647</v>
          </cell>
          <cell r="S319">
            <v>0.56080838045795867</v>
          </cell>
          <cell r="Y319" t="e">
            <v>#N/A</v>
          </cell>
          <cell r="Z319">
            <v>0</v>
          </cell>
          <cell r="AF319" t="e">
            <v>#N/A</v>
          </cell>
          <cell r="AG319">
            <v>0</v>
          </cell>
        </row>
        <row r="320">
          <cell r="K320" t="e">
            <v>#N/A</v>
          </cell>
          <cell r="L320">
            <v>0</v>
          </cell>
          <cell r="R320">
            <v>43647</v>
          </cell>
          <cell r="S320">
            <v>0.18977455551154218</v>
          </cell>
          <cell r="Y320" t="e">
            <v>#N/A</v>
          </cell>
          <cell r="Z320">
            <v>0</v>
          </cell>
          <cell r="AF320" t="e">
            <v>#N/A</v>
          </cell>
          <cell r="AG320">
            <v>0</v>
          </cell>
        </row>
        <row r="321">
          <cell r="K321" t="e">
            <v>#N/A</v>
          </cell>
          <cell r="L321">
            <v>0</v>
          </cell>
          <cell r="R321">
            <v>43647</v>
          </cell>
          <cell r="S321">
            <v>0.16214382478002365</v>
          </cell>
          <cell r="Y321" t="e">
            <v>#N/A</v>
          </cell>
          <cell r="Z321">
            <v>0</v>
          </cell>
          <cell r="AF321" t="e">
            <v>#N/A</v>
          </cell>
          <cell r="AG321">
            <v>0</v>
          </cell>
        </row>
        <row r="322">
          <cell r="K322" t="e">
            <v>#N/A</v>
          </cell>
          <cell r="L322">
            <v>0</v>
          </cell>
          <cell r="R322">
            <v>43647</v>
          </cell>
          <cell r="S322">
            <v>0.7</v>
          </cell>
          <cell r="Y322" t="e">
            <v>#N/A</v>
          </cell>
          <cell r="Z322">
            <v>0</v>
          </cell>
          <cell r="AF322" t="e">
            <v>#N/A</v>
          </cell>
          <cell r="AG322">
            <v>0</v>
          </cell>
        </row>
        <row r="323">
          <cell r="K323" t="e">
            <v>#N/A</v>
          </cell>
          <cell r="L323">
            <v>0</v>
          </cell>
          <cell r="R323">
            <v>43647</v>
          </cell>
          <cell r="S323">
            <v>0.30805209513023785</v>
          </cell>
          <cell r="Y323" t="e">
            <v>#N/A</v>
          </cell>
          <cell r="Z323">
            <v>0</v>
          </cell>
          <cell r="AF323" t="e">
            <v>#N/A</v>
          </cell>
          <cell r="AG323">
            <v>0</v>
          </cell>
        </row>
        <row r="324">
          <cell r="K324" t="e">
            <v>#N/A</v>
          </cell>
          <cell r="L324">
            <v>0</v>
          </cell>
          <cell r="R324">
            <v>43647</v>
          </cell>
          <cell r="S324">
            <v>0.10490365147287202</v>
          </cell>
          <cell r="Y324" t="e">
            <v>#N/A</v>
          </cell>
          <cell r="Z324">
            <v>0</v>
          </cell>
          <cell r="AF324" t="e">
            <v>#N/A</v>
          </cell>
          <cell r="AG324">
            <v>0</v>
          </cell>
        </row>
        <row r="325">
          <cell r="K325" t="e">
            <v>#N/A</v>
          </cell>
          <cell r="L325">
            <v>0</v>
          </cell>
          <cell r="R325">
            <v>43647</v>
          </cell>
          <cell r="S325">
            <v>0.34759358288770054</v>
          </cell>
          <cell r="Y325" t="e">
            <v>#N/A</v>
          </cell>
          <cell r="Z325">
            <v>0</v>
          </cell>
          <cell r="AF325" t="e">
            <v>#N/A</v>
          </cell>
          <cell r="AG325">
            <v>0</v>
          </cell>
        </row>
        <row r="326">
          <cell r="K326" t="e">
            <v>#N/A</v>
          </cell>
          <cell r="L326">
            <v>0</v>
          </cell>
          <cell r="R326">
            <v>43647</v>
          </cell>
          <cell r="S326">
            <v>4.9692124878470354</v>
          </cell>
          <cell r="Y326" t="e">
            <v>#N/A</v>
          </cell>
          <cell r="Z326">
            <v>0</v>
          </cell>
          <cell r="AF326" t="e">
            <v>#N/A</v>
          </cell>
          <cell r="AG326">
            <v>0</v>
          </cell>
        </row>
        <row r="327">
          <cell r="K327" t="e">
            <v>#N/A</v>
          </cell>
          <cell r="L327">
            <v>0</v>
          </cell>
          <cell r="R327">
            <v>43647</v>
          </cell>
          <cell r="S327">
            <v>0.34717027863777089</v>
          </cell>
          <cell r="Y327" t="e">
            <v>#N/A</v>
          </cell>
          <cell r="Z327">
            <v>0</v>
          </cell>
          <cell r="AF327" t="e">
            <v>#N/A</v>
          </cell>
          <cell r="AG327">
            <v>0</v>
          </cell>
        </row>
        <row r="328">
          <cell r="K328" t="e">
            <v>#N/A</v>
          </cell>
          <cell r="L328">
            <v>0</v>
          </cell>
          <cell r="R328">
            <v>43647</v>
          </cell>
          <cell r="S328">
            <v>0.37145922267315024</v>
          </cell>
          <cell r="Y328" t="e">
            <v>#N/A</v>
          </cell>
          <cell r="Z328">
            <v>0</v>
          </cell>
          <cell r="AF328" t="e">
            <v>#N/A</v>
          </cell>
          <cell r="AG328">
            <v>0</v>
          </cell>
        </row>
        <row r="329">
          <cell r="K329" t="e">
            <v>#N/A</v>
          </cell>
          <cell r="L329">
            <v>0</v>
          </cell>
          <cell r="R329">
            <v>43647</v>
          </cell>
          <cell r="S329">
            <v>0.5963130814052543</v>
          </cell>
          <cell r="Y329" t="e">
            <v>#N/A</v>
          </cell>
          <cell r="Z329">
            <v>0</v>
          </cell>
          <cell r="AF329" t="e">
            <v>#N/A</v>
          </cell>
          <cell r="AG329">
            <v>0</v>
          </cell>
        </row>
        <row r="330">
          <cell r="K330" t="e">
            <v>#N/A</v>
          </cell>
          <cell r="L330">
            <v>0</v>
          </cell>
          <cell r="R330">
            <v>43647</v>
          </cell>
          <cell r="S330">
            <v>0.10469904527237098</v>
          </cell>
          <cell r="Y330" t="e">
            <v>#N/A</v>
          </cell>
          <cell r="Z330">
            <v>0</v>
          </cell>
          <cell r="AF330" t="e">
            <v>#N/A</v>
          </cell>
          <cell r="AG330">
            <v>0</v>
          </cell>
        </row>
        <row r="331">
          <cell r="K331" t="e">
            <v>#N/A</v>
          </cell>
          <cell r="L331">
            <v>0</v>
          </cell>
          <cell r="R331">
            <v>43647</v>
          </cell>
          <cell r="S331">
            <v>0.44094034608378868</v>
          </cell>
          <cell r="Y331" t="e">
            <v>#N/A</v>
          </cell>
          <cell r="Z331">
            <v>0</v>
          </cell>
          <cell r="AF331" t="e">
            <v>#N/A</v>
          </cell>
          <cell r="AG331">
            <v>0</v>
          </cell>
        </row>
        <row r="332">
          <cell r="K332" t="e">
            <v>#N/A</v>
          </cell>
          <cell r="L332">
            <v>0</v>
          </cell>
          <cell r="R332">
            <v>43647</v>
          </cell>
          <cell r="S332">
            <v>0.20425880149496756</v>
          </cell>
          <cell r="Y332" t="e">
            <v>#N/A</v>
          </cell>
          <cell r="Z332">
            <v>0</v>
          </cell>
          <cell r="AF332" t="e">
            <v>#N/A</v>
          </cell>
          <cell r="AG332">
            <v>0</v>
          </cell>
        </row>
        <row r="333">
          <cell r="K333" t="e">
            <v>#N/A</v>
          </cell>
          <cell r="L333">
            <v>0</v>
          </cell>
          <cell r="R333">
            <v>43647</v>
          </cell>
          <cell r="S333">
            <v>0.12248391186813712</v>
          </cell>
          <cell r="Y333" t="e">
            <v>#N/A</v>
          </cell>
          <cell r="Z333">
            <v>0</v>
          </cell>
          <cell r="AF333" t="e">
            <v>#N/A</v>
          </cell>
          <cell r="AG333">
            <v>0</v>
          </cell>
        </row>
        <row r="334">
          <cell r="K334" t="e">
            <v>#N/A</v>
          </cell>
          <cell r="L334">
            <v>0</v>
          </cell>
          <cell r="R334">
            <v>43647</v>
          </cell>
          <cell r="S334">
            <v>0.25321490666929108</v>
          </cell>
          <cell r="Y334" t="e">
            <v>#N/A</v>
          </cell>
          <cell r="Z334">
            <v>0</v>
          </cell>
          <cell r="AF334" t="e">
            <v>#N/A</v>
          </cell>
          <cell r="AG334">
            <v>0</v>
          </cell>
        </row>
        <row r="335">
          <cell r="K335" t="e">
            <v>#N/A</v>
          </cell>
          <cell r="L335">
            <v>0</v>
          </cell>
          <cell r="R335">
            <v>43647</v>
          </cell>
          <cell r="S335">
            <v>0.36459059233449476</v>
          </cell>
          <cell r="Y335" t="e">
            <v>#N/A</v>
          </cell>
          <cell r="Z335">
            <v>0</v>
          </cell>
          <cell r="AF335" t="e">
            <v>#N/A</v>
          </cell>
          <cell r="AG335">
            <v>0</v>
          </cell>
        </row>
        <row r="336">
          <cell r="R336">
            <v>43647</v>
          </cell>
          <cell r="S336">
            <v>0.28433879945840229</v>
          </cell>
          <cell r="Y336" t="e">
            <v>#N/A</v>
          </cell>
          <cell r="Z336">
            <v>0</v>
          </cell>
          <cell r="AF336" t="e">
            <v>#N/A</v>
          </cell>
          <cell r="AG336">
            <v>0</v>
          </cell>
        </row>
        <row r="337">
          <cell r="R337">
            <v>43647</v>
          </cell>
          <cell r="S337">
            <v>3.115044247787611</v>
          </cell>
          <cell r="Y337" t="e">
            <v>#N/A</v>
          </cell>
          <cell r="Z337">
            <v>0</v>
          </cell>
          <cell r="AF337" t="e">
            <v>#N/A</v>
          </cell>
          <cell r="AG337">
            <v>0</v>
          </cell>
        </row>
        <row r="338">
          <cell r="R338">
            <v>43647</v>
          </cell>
          <cell r="S338">
            <v>0.10462415134052902</v>
          </cell>
          <cell r="Y338" t="e">
            <v>#N/A</v>
          </cell>
          <cell r="Z338">
            <v>0</v>
          </cell>
          <cell r="AF338" t="e">
            <v>#N/A</v>
          </cell>
          <cell r="AG338">
            <v>0</v>
          </cell>
        </row>
        <row r="339">
          <cell r="R339">
            <v>43647</v>
          </cell>
          <cell r="S339">
            <v>0.5</v>
          </cell>
          <cell r="Y339" t="e">
            <v>#N/A</v>
          </cell>
          <cell r="Z339">
            <v>0</v>
          </cell>
          <cell r="AF339" t="e">
            <v>#N/A</v>
          </cell>
          <cell r="AG339">
            <v>0</v>
          </cell>
        </row>
        <row r="340">
          <cell r="R340">
            <v>43647</v>
          </cell>
          <cell r="S340">
            <v>0.49192825288757192</v>
          </cell>
          <cell r="Y340" t="e">
            <v>#N/A</v>
          </cell>
          <cell r="Z340">
            <v>0</v>
          </cell>
          <cell r="AF340" t="e">
            <v>#N/A</v>
          </cell>
          <cell r="AG340">
            <v>0</v>
          </cell>
        </row>
        <row r="341">
          <cell r="R341">
            <v>43647</v>
          </cell>
          <cell r="S341">
            <v>0.15905139506079413</v>
          </cell>
          <cell r="Y341" t="e">
            <v>#N/A</v>
          </cell>
          <cell r="Z341">
            <v>0</v>
          </cell>
          <cell r="AF341" t="e">
            <v>#N/A</v>
          </cell>
          <cell r="AG341">
            <v>0</v>
          </cell>
        </row>
        <row r="342">
          <cell r="R342">
            <v>43647</v>
          </cell>
          <cell r="S342">
            <v>0.10514261855714413</v>
          </cell>
          <cell r="Y342" t="e">
            <v>#N/A</v>
          </cell>
          <cell r="Z342">
            <v>0</v>
          </cell>
          <cell r="AF342" t="e">
            <v>#N/A</v>
          </cell>
          <cell r="AG342">
            <v>0</v>
          </cell>
        </row>
        <row r="343">
          <cell r="R343">
            <v>43647</v>
          </cell>
          <cell r="S343">
            <v>8.9820359281437126E-2</v>
          </cell>
          <cell r="Y343" t="e">
            <v>#N/A</v>
          </cell>
          <cell r="Z343">
            <v>0</v>
          </cell>
          <cell r="AF343" t="e">
            <v>#N/A</v>
          </cell>
          <cell r="AG343">
            <v>0</v>
          </cell>
        </row>
        <row r="344">
          <cell r="R344">
            <v>43647</v>
          </cell>
          <cell r="S344">
            <v>0.17697664891437936</v>
          </cell>
          <cell r="Y344" t="e">
            <v>#N/A</v>
          </cell>
          <cell r="Z344">
            <v>0</v>
          </cell>
          <cell r="AF344" t="e">
            <v>#N/A</v>
          </cell>
          <cell r="AG344">
            <v>0</v>
          </cell>
        </row>
        <row r="345">
          <cell r="R345">
            <v>43647</v>
          </cell>
          <cell r="S345">
            <v>1.3204592901878915</v>
          </cell>
          <cell r="Y345" t="e">
            <v>#N/A</v>
          </cell>
          <cell r="Z345">
            <v>0</v>
          </cell>
          <cell r="AF345" t="e">
            <v>#N/A</v>
          </cell>
          <cell r="AG345">
            <v>0</v>
          </cell>
        </row>
        <row r="346">
          <cell r="R346">
            <v>43647</v>
          </cell>
          <cell r="S346">
            <v>0.10696407256558148</v>
          </cell>
          <cell r="Y346" t="e">
            <v>#N/A</v>
          </cell>
          <cell r="Z346">
            <v>0</v>
          </cell>
          <cell r="AF346" t="e">
            <v>#N/A</v>
          </cell>
          <cell r="AG346">
            <v>0</v>
          </cell>
        </row>
        <row r="347">
          <cell r="R347">
            <v>43647</v>
          </cell>
          <cell r="S347">
            <v>0.7</v>
          </cell>
          <cell r="Y347" t="e">
            <v>#N/A</v>
          </cell>
          <cell r="Z347">
            <v>0</v>
          </cell>
          <cell r="AF347" t="e">
            <v>#N/A</v>
          </cell>
          <cell r="AG347">
            <v>0</v>
          </cell>
        </row>
        <row r="348">
          <cell r="R348">
            <v>43647</v>
          </cell>
          <cell r="S348">
            <v>0.39990516065481158</v>
          </cell>
          <cell r="Y348" t="e">
            <v>#N/A</v>
          </cell>
          <cell r="Z348">
            <v>0</v>
          </cell>
          <cell r="AF348" t="e">
            <v>#N/A</v>
          </cell>
          <cell r="AG348">
            <v>0</v>
          </cell>
        </row>
        <row r="349">
          <cell r="R349">
            <v>43647</v>
          </cell>
          <cell r="S349">
            <v>-6.2682001019772251E-3</v>
          </cell>
          <cell r="Y349" t="e">
            <v>#N/A</v>
          </cell>
          <cell r="Z349">
            <v>0</v>
          </cell>
          <cell r="AF349" t="e">
            <v>#N/A</v>
          </cell>
          <cell r="AG349">
            <v>0</v>
          </cell>
        </row>
        <row r="350">
          <cell r="R350">
            <v>43647</v>
          </cell>
          <cell r="S350">
            <v>0.4136686991869919</v>
          </cell>
          <cell r="Y350" t="e">
            <v>#N/A</v>
          </cell>
          <cell r="Z350">
            <v>0</v>
          </cell>
          <cell r="AF350" t="e">
            <v>#N/A</v>
          </cell>
          <cell r="AG350">
            <v>0</v>
          </cell>
        </row>
        <row r="351">
          <cell r="R351">
            <v>43647</v>
          </cell>
          <cell r="S351" t="str">
            <v/>
          </cell>
          <cell r="Y351" t="e">
            <v>#N/A</v>
          </cell>
          <cell r="Z351">
            <v>0</v>
          </cell>
          <cell r="AF351" t="e">
            <v>#N/A</v>
          </cell>
          <cell r="AG351">
            <v>0</v>
          </cell>
        </row>
        <row r="352">
          <cell r="R352">
            <v>43647</v>
          </cell>
          <cell r="S352">
            <v>0.23809523809523808</v>
          </cell>
          <cell r="Y352" t="e">
            <v>#N/A</v>
          </cell>
          <cell r="Z352">
            <v>0</v>
          </cell>
          <cell r="AF352" t="e">
            <v>#N/A</v>
          </cell>
          <cell r="AG352">
            <v>0</v>
          </cell>
        </row>
        <row r="353">
          <cell r="R353">
            <v>43647</v>
          </cell>
          <cell r="S353">
            <v>0.15938456307378443</v>
          </cell>
          <cell r="Y353" t="e">
            <v>#N/A</v>
          </cell>
          <cell r="Z353">
            <v>0</v>
          </cell>
          <cell r="AF353" t="e">
            <v>#N/A</v>
          </cell>
          <cell r="AG353">
            <v>0</v>
          </cell>
        </row>
        <row r="354">
          <cell r="R354">
            <v>43647</v>
          </cell>
          <cell r="S354">
            <v>0.12955005504456835</v>
          </cell>
          <cell r="Y354" t="e">
            <v>#N/A</v>
          </cell>
          <cell r="Z354">
            <v>0</v>
          </cell>
          <cell r="AF354" t="e">
            <v>#N/A</v>
          </cell>
          <cell r="AG354">
            <v>0</v>
          </cell>
        </row>
        <row r="355">
          <cell r="R355">
            <v>43647</v>
          </cell>
          <cell r="S355">
            <v>0.14285714285714288</v>
          </cell>
          <cell r="Y355" t="e">
            <v>#N/A</v>
          </cell>
          <cell r="Z355">
            <v>0</v>
          </cell>
          <cell r="AF355" t="e">
            <v>#N/A</v>
          </cell>
          <cell r="AG355">
            <v>0</v>
          </cell>
        </row>
        <row r="356">
          <cell r="R356">
            <v>43647</v>
          </cell>
          <cell r="S356">
            <v>0.36889338731443994</v>
          </cell>
          <cell r="Y356" t="e">
            <v>#N/A</v>
          </cell>
          <cell r="Z356">
            <v>0</v>
          </cell>
          <cell r="AF356" t="e">
            <v>#N/A</v>
          </cell>
          <cell r="AG356">
            <v>0</v>
          </cell>
        </row>
        <row r="357">
          <cell r="R357">
            <v>43647</v>
          </cell>
          <cell r="S357">
            <v>0.14285714285714288</v>
          </cell>
          <cell r="Y357" t="e">
            <v>#N/A</v>
          </cell>
          <cell r="Z357">
            <v>0</v>
          </cell>
          <cell r="AF357" t="e">
            <v>#N/A</v>
          </cell>
          <cell r="AG357">
            <v>0</v>
          </cell>
        </row>
        <row r="358">
          <cell r="R358">
            <v>43647</v>
          </cell>
          <cell r="S358">
            <v>0.21294889060161701</v>
          </cell>
          <cell r="Y358" t="e">
            <v>#N/A</v>
          </cell>
          <cell r="Z358">
            <v>0</v>
          </cell>
          <cell r="AF358" t="e">
            <v>#N/A</v>
          </cell>
          <cell r="AG358">
            <v>0</v>
          </cell>
        </row>
        <row r="359">
          <cell r="R359">
            <v>43647</v>
          </cell>
          <cell r="S359">
            <v>-0.23076923076923078</v>
          </cell>
          <cell r="Y359" t="e">
            <v>#N/A</v>
          </cell>
          <cell r="Z359">
            <v>0</v>
          </cell>
          <cell r="AF359" t="e">
            <v>#N/A</v>
          </cell>
          <cell r="AG359">
            <v>0</v>
          </cell>
        </row>
        <row r="360">
          <cell r="R360">
            <v>43647</v>
          </cell>
          <cell r="S360">
            <v>0.10833114963443036</v>
          </cell>
          <cell r="Y360" t="e">
            <v>#N/A</v>
          </cell>
          <cell r="Z360">
            <v>0</v>
          </cell>
          <cell r="AF360" t="e">
            <v>#N/A</v>
          </cell>
          <cell r="AG360">
            <v>0</v>
          </cell>
        </row>
        <row r="361">
          <cell r="R361">
            <v>43647</v>
          </cell>
          <cell r="S361">
            <v>0.31685678073510776</v>
          </cell>
          <cell r="Y361" t="e">
            <v>#N/A</v>
          </cell>
          <cell r="Z361">
            <v>0</v>
          </cell>
          <cell r="AF361" t="e">
            <v>#N/A</v>
          </cell>
          <cell r="AG361">
            <v>0</v>
          </cell>
        </row>
        <row r="362">
          <cell r="R362">
            <v>43647</v>
          </cell>
          <cell r="S362">
            <v>0.20984615384615385</v>
          </cell>
          <cell r="Y362" t="e">
            <v>#N/A</v>
          </cell>
          <cell r="Z362">
            <v>0</v>
          </cell>
          <cell r="AF362" t="e">
            <v>#N/A</v>
          </cell>
          <cell r="AG362">
            <v>0</v>
          </cell>
        </row>
        <row r="363">
          <cell r="R363">
            <v>43647</v>
          </cell>
          <cell r="S363">
            <v>0.3099402258135931</v>
          </cell>
          <cell r="Y363" t="e">
            <v>#N/A</v>
          </cell>
          <cell r="Z363">
            <v>0</v>
          </cell>
          <cell r="AF363" t="e">
            <v>#N/A</v>
          </cell>
          <cell r="AG363">
            <v>0</v>
          </cell>
        </row>
        <row r="364">
          <cell r="R364">
            <v>43647</v>
          </cell>
          <cell r="S364">
            <v>0.12026609733077988</v>
          </cell>
          <cell r="Y364" t="e">
            <v>#N/A</v>
          </cell>
          <cell r="Z364">
            <v>0</v>
          </cell>
          <cell r="AF364" t="e">
            <v>#N/A</v>
          </cell>
          <cell r="AG364">
            <v>0</v>
          </cell>
        </row>
        <row r="365">
          <cell r="R365">
            <v>43647</v>
          </cell>
          <cell r="S365">
            <v>6.2949193375941917E-2</v>
          </cell>
          <cell r="Y365" t="e">
            <v>#N/A</v>
          </cell>
          <cell r="Z365">
            <v>0</v>
          </cell>
          <cell r="AF365" t="e">
            <v>#N/A</v>
          </cell>
          <cell r="AG365">
            <v>0</v>
          </cell>
        </row>
        <row r="366">
          <cell r="R366">
            <v>43647</v>
          </cell>
          <cell r="S366">
            <v>0.25323113207547171</v>
          </cell>
          <cell r="Y366" t="e">
            <v>#N/A</v>
          </cell>
          <cell r="Z366">
            <v>0</v>
          </cell>
          <cell r="AF366" t="e">
            <v>#N/A</v>
          </cell>
          <cell r="AG366">
            <v>0</v>
          </cell>
        </row>
        <row r="367">
          <cell r="R367">
            <v>43647</v>
          </cell>
          <cell r="S367">
            <v>7.5878112766867331E-2</v>
          </cell>
          <cell r="Y367" t="e">
            <v>#N/A</v>
          </cell>
          <cell r="Z367">
            <v>0</v>
          </cell>
          <cell r="AF367" t="e">
            <v>#N/A</v>
          </cell>
          <cell r="AG367">
            <v>0</v>
          </cell>
        </row>
        <row r="368">
          <cell r="R368">
            <v>43647</v>
          </cell>
          <cell r="S368">
            <v>0.308500563697858</v>
          </cell>
          <cell r="Y368" t="e">
            <v>#N/A</v>
          </cell>
          <cell r="Z368">
            <v>0</v>
          </cell>
          <cell r="AF368" t="e">
            <v>#N/A</v>
          </cell>
          <cell r="AG368">
            <v>0</v>
          </cell>
        </row>
        <row r="369">
          <cell r="R369">
            <v>43647</v>
          </cell>
          <cell r="S369">
            <v>0.25417574437182278</v>
          </cell>
          <cell r="Y369" t="e">
            <v>#N/A</v>
          </cell>
          <cell r="Z369">
            <v>0</v>
          </cell>
          <cell r="AF369" t="e">
            <v>#N/A</v>
          </cell>
          <cell r="AG369">
            <v>0</v>
          </cell>
        </row>
        <row r="370">
          <cell r="R370">
            <v>43647</v>
          </cell>
          <cell r="S370">
            <v>0.39696639762940455</v>
          </cell>
          <cell r="Y370" t="e">
            <v>#N/A</v>
          </cell>
          <cell r="Z370">
            <v>0</v>
          </cell>
          <cell r="AF370" t="e">
            <v>#N/A</v>
          </cell>
          <cell r="AG370">
            <v>0</v>
          </cell>
        </row>
        <row r="371">
          <cell r="R371">
            <v>43647</v>
          </cell>
          <cell r="S371">
            <v>0.25779969697906679</v>
          </cell>
          <cell r="Y371" t="e">
            <v>#N/A</v>
          </cell>
          <cell r="Z371">
            <v>0</v>
          </cell>
          <cell r="AF371" t="e">
            <v>#N/A</v>
          </cell>
          <cell r="AG371">
            <v>0</v>
          </cell>
        </row>
        <row r="372">
          <cell r="R372">
            <v>43647</v>
          </cell>
          <cell r="S372">
            <v>0.42643089574451987</v>
          </cell>
          <cell r="Y372" t="e">
            <v>#N/A</v>
          </cell>
          <cell r="Z372">
            <v>0</v>
          </cell>
          <cell r="AF372" t="e">
            <v>#N/A</v>
          </cell>
          <cell r="AG372">
            <v>0</v>
          </cell>
        </row>
        <row r="373">
          <cell r="R373">
            <v>43647</v>
          </cell>
          <cell r="S373">
            <v>0.25964391691394662</v>
          </cell>
          <cell r="Y373" t="e">
            <v>#N/A</v>
          </cell>
          <cell r="Z373">
            <v>0</v>
          </cell>
          <cell r="AF373" t="e">
            <v>#N/A</v>
          </cell>
          <cell r="AG373">
            <v>0</v>
          </cell>
        </row>
        <row r="374">
          <cell r="R374">
            <v>43647</v>
          </cell>
          <cell r="S374">
            <v>0.10598207019053131</v>
          </cell>
          <cell r="Y374" t="e">
            <v>#N/A</v>
          </cell>
          <cell r="Z374">
            <v>0</v>
          </cell>
          <cell r="AF374" t="e">
            <v>#N/A</v>
          </cell>
          <cell r="AG374">
            <v>0</v>
          </cell>
        </row>
        <row r="375">
          <cell r="R375">
            <v>43647</v>
          </cell>
          <cell r="S375">
            <v>0.26305900037579855</v>
          </cell>
          <cell r="Y375" t="e">
            <v>#N/A</v>
          </cell>
          <cell r="Z375">
            <v>0</v>
          </cell>
          <cell r="AF375" t="e">
            <v>#N/A</v>
          </cell>
          <cell r="AG375">
            <v>0</v>
          </cell>
        </row>
        <row r="376">
          <cell r="R376">
            <v>43647</v>
          </cell>
          <cell r="S376">
            <v>0.26305900037579855</v>
          </cell>
          <cell r="Y376" t="e">
            <v>#N/A</v>
          </cell>
          <cell r="Z376">
            <v>0</v>
          </cell>
          <cell r="AF376" t="e">
            <v>#N/A</v>
          </cell>
          <cell r="AG376">
            <v>0</v>
          </cell>
        </row>
        <row r="377">
          <cell r="R377">
            <v>43647</v>
          </cell>
          <cell r="S377">
            <v>0.43805970149253731</v>
          </cell>
          <cell r="Y377" t="e">
            <v>#N/A</v>
          </cell>
          <cell r="Z377">
            <v>0</v>
          </cell>
          <cell r="AF377" t="e">
            <v>#N/A</v>
          </cell>
          <cell r="AG377">
            <v>0</v>
          </cell>
        </row>
        <row r="378">
          <cell r="R378">
            <v>43647</v>
          </cell>
          <cell r="S378">
            <v>0.30484879809105847</v>
          </cell>
          <cell r="Y378" t="e">
            <v>#N/A</v>
          </cell>
          <cell r="Z378">
            <v>0</v>
          </cell>
          <cell r="AF378" t="e">
            <v>#N/A</v>
          </cell>
          <cell r="AG378">
            <v>0</v>
          </cell>
        </row>
        <row r="379">
          <cell r="R379">
            <v>43647</v>
          </cell>
          <cell r="S379">
            <v>0.25620691758677483</v>
          </cell>
          <cell r="Y379" t="e">
            <v>#N/A</v>
          </cell>
          <cell r="Z379">
            <v>0</v>
          </cell>
          <cell r="AF379" t="e">
            <v>#N/A</v>
          </cell>
          <cell r="AG379">
            <v>0</v>
          </cell>
        </row>
        <row r="380">
          <cell r="R380">
            <v>43647</v>
          </cell>
          <cell r="S380">
            <v>0.18950383739814988</v>
          </cell>
          <cell r="Y380" t="e">
            <v>#N/A</v>
          </cell>
          <cell r="Z380">
            <v>0</v>
          </cell>
          <cell r="AF380" t="e">
            <v>#N/A</v>
          </cell>
          <cell r="AG380">
            <v>0</v>
          </cell>
        </row>
        <row r="381">
          <cell r="R381">
            <v>43647</v>
          </cell>
          <cell r="S381">
            <v>0.25</v>
          </cell>
          <cell r="Y381" t="e">
            <v>#N/A</v>
          </cell>
          <cell r="Z381">
            <v>0</v>
          </cell>
          <cell r="AF381" t="e">
            <v>#N/A</v>
          </cell>
          <cell r="AG381">
            <v>0</v>
          </cell>
        </row>
        <row r="382">
          <cell r="R382">
            <v>43678</v>
          </cell>
          <cell r="S382">
            <v>0.37860749999999999</v>
          </cell>
          <cell r="Y382" t="e">
            <v>#N/A</v>
          </cell>
          <cell r="Z382">
            <v>0</v>
          </cell>
          <cell r="AF382" t="e">
            <v>#N/A</v>
          </cell>
          <cell r="AG382">
            <v>0</v>
          </cell>
        </row>
        <row r="383">
          <cell r="R383">
            <v>43678</v>
          </cell>
          <cell r="S383">
            <v>1.6402318838978263E-3</v>
          </cell>
          <cell r="Y383" t="e">
            <v>#N/A</v>
          </cell>
          <cell r="Z383">
            <v>0</v>
          </cell>
          <cell r="AF383" t="e">
            <v>#N/A</v>
          </cell>
          <cell r="AG383">
            <v>0</v>
          </cell>
        </row>
        <row r="384">
          <cell r="R384">
            <v>43678</v>
          </cell>
          <cell r="S384">
            <v>0.77724397045716942</v>
          </cell>
          <cell r="Y384" t="e">
            <v>#N/A</v>
          </cell>
          <cell r="Z384">
            <v>0</v>
          </cell>
          <cell r="AF384" t="e">
            <v>#N/A</v>
          </cell>
          <cell r="AG384">
            <v>0</v>
          </cell>
        </row>
        <row r="385">
          <cell r="R385">
            <v>43678</v>
          </cell>
          <cell r="S385">
            <v>0.69453156931551641</v>
          </cell>
          <cell r="Y385" t="e">
            <v>#N/A</v>
          </cell>
          <cell r="Z385">
            <v>0</v>
          </cell>
          <cell r="AF385" t="e">
            <v>#N/A</v>
          </cell>
          <cell r="AG385">
            <v>0</v>
          </cell>
        </row>
        <row r="386">
          <cell r="R386">
            <v>43678</v>
          </cell>
          <cell r="S386">
            <v>0.19216070704506824</v>
          </cell>
          <cell r="Y386" t="e">
            <v>#N/A</v>
          </cell>
          <cell r="Z386">
            <v>0</v>
          </cell>
          <cell r="AF386" t="e">
            <v>#N/A</v>
          </cell>
          <cell r="AG386">
            <v>0</v>
          </cell>
        </row>
        <row r="387">
          <cell r="R387">
            <v>43678</v>
          </cell>
          <cell r="S387" t="str">
            <v/>
          </cell>
          <cell r="Y387" t="e">
            <v>#N/A</v>
          </cell>
          <cell r="Z387">
            <v>0</v>
          </cell>
          <cell r="AF387" t="e">
            <v>#N/A</v>
          </cell>
          <cell r="AG387">
            <v>0</v>
          </cell>
        </row>
        <row r="388">
          <cell r="R388">
            <v>43678</v>
          </cell>
          <cell r="S388">
            <v>7.4652569348514081E-2</v>
          </cell>
          <cell r="Y388" t="e">
            <v>#N/A</v>
          </cell>
          <cell r="Z388">
            <v>0</v>
          </cell>
          <cell r="AF388" t="e">
            <v>#N/A</v>
          </cell>
          <cell r="AG388">
            <v>0</v>
          </cell>
        </row>
        <row r="389">
          <cell r="R389">
            <v>43678</v>
          </cell>
          <cell r="S389" t="str">
            <v/>
          </cell>
          <cell r="Y389" t="e">
            <v>#N/A</v>
          </cell>
          <cell r="Z389">
            <v>0</v>
          </cell>
          <cell r="AF389" t="e">
            <v>#N/A</v>
          </cell>
          <cell r="AG389">
            <v>0</v>
          </cell>
        </row>
        <row r="390">
          <cell r="R390">
            <v>43678</v>
          </cell>
          <cell r="S390">
            <v>0.14080412477517543</v>
          </cell>
          <cell r="Y390" t="e">
            <v>#N/A</v>
          </cell>
          <cell r="Z390">
            <v>0</v>
          </cell>
          <cell r="AF390" t="e">
            <v>#N/A</v>
          </cell>
          <cell r="AG390">
            <v>0</v>
          </cell>
        </row>
        <row r="391">
          <cell r="R391">
            <v>43678</v>
          </cell>
          <cell r="S391">
            <v>0.11340125101455019</v>
          </cell>
          <cell r="Y391" t="e">
            <v>#N/A</v>
          </cell>
          <cell r="Z391">
            <v>0</v>
          </cell>
          <cell r="AF391" t="e">
            <v>#N/A</v>
          </cell>
          <cell r="AG391">
            <v>0</v>
          </cell>
        </row>
        <row r="392">
          <cell r="R392">
            <v>43678</v>
          </cell>
          <cell r="S392">
            <v>2.8855475891553801E-2</v>
          </cell>
          <cell r="Y392" t="e">
            <v>#N/A</v>
          </cell>
          <cell r="Z392">
            <v>0</v>
          </cell>
          <cell r="AF392" t="e">
            <v>#N/A</v>
          </cell>
          <cell r="AG392">
            <v>0</v>
          </cell>
        </row>
        <row r="393">
          <cell r="R393">
            <v>43678</v>
          </cell>
          <cell r="S393">
            <v>0.55990753486922418</v>
          </cell>
          <cell r="Y393" t="e">
            <v>#N/A</v>
          </cell>
          <cell r="Z393">
            <v>0</v>
          </cell>
          <cell r="AF393" t="e">
            <v>#N/A</v>
          </cell>
          <cell r="AG393">
            <v>0</v>
          </cell>
        </row>
        <row r="394">
          <cell r="R394">
            <v>43678</v>
          </cell>
          <cell r="S394">
            <v>0.47498246122006704</v>
          </cell>
          <cell r="Y394" t="e">
            <v>#N/A</v>
          </cell>
          <cell r="Z394">
            <v>0</v>
          </cell>
          <cell r="AF394" t="e">
            <v>#N/A</v>
          </cell>
          <cell r="AG394">
            <v>0</v>
          </cell>
        </row>
        <row r="395">
          <cell r="R395">
            <v>43678</v>
          </cell>
          <cell r="S395">
            <v>0.40590500277063413</v>
          </cell>
          <cell r="Y395" t="e">
            <v>#N/A</v>
          </cell>
          <cell r="Z395">
            <v>0</v>
          </cell>
          <cell r="AF395" t="e">
            <v>#N/A</v>
          </cell>
          <cell r="AG395">
            <v>0</v>
          </cell>
        </row>
        <row r="396">
          <cell r="R396">
            <v>43678</v>
          </cell>
          <cell r="S396" t="str">
            <v/>
          </cell>
          <cell r="Y396" t="e">
            <v>#N/A</v>
          </cell>
          <cell r="Z396">
            <v>0</v>
          </cell>
          <cell r="AF396" t="e">
            <v>#N/A</v>
          </cell>
          <cell r="AG396">
            <v>0</v>
          </cell>
        </row>
        <row r="397">
          <cell r="R397">
            <v>43678</v>
          </cell>
          <cell r="S397">
            <v>1.2224766168030474</v>
          </cell>
          <cell r="Y397" t="e">
            <v>#N/A</v>
          </cell>
          <cell r="Z397">
            <v>0</v>
          </cell>
          <cell r="AF397" t="e">
            <v>#N/A</v>
          </cell>
          <cell r="AG397">
            <v>0</v>
          </cell>
        </row>
        <row r="398">
          <cell r="R398">
            <v>43678</v>
          </cell>
          <cell r="S398">
            <v>0.89837795807322673</v>
          </cell>
          <cell r="Y398" t="e">
            <v>#N/A</v>
          </cell>
          <cell r="Z398">
            <v>0</v>
          </cell>
          <cell r="AF398" t="e">
            <v>#N/A</v>
          </cell>
          <cell r="AG398">
            <v>0</v>
          </cell>
        </row>
        <row r="399">
          <cell r="R399">
            <v>43678</v>
          </cell>
          <cell r="S399">
            <v>0.57672616841425661</v>
          </cell>
          <cell r="Y399" t="e">
            <v>#N/A</v>
          </cell>
          <cell r="Z399">
            <v>0</v>
          </cell>
          <cell r="AF399" t="e">
            <v>#N/A</v>
          </cell>
          <cell r="AG399">
            <v>0</v>
          </cell>
        </row>
        <row r="400">
          <cell r="R400">
            <v>43678</v>
          </cell>
          <cell r="S400">
            <v>0.10678844631253252</v>
          </cell>
          <cell r="Y400" t="e">
            <v>#N/A</v>
          </cell>
          <cell r="Z400">
            <v>0</v>
          </cell>
          <cell r="AF400" t="e">
            <v>#N/A</v>
          </cell>
          <cell r="AG400">
            <v>0</v>
          </cell>
        </row>
        <row r="401">
          <cell r="R401">
            <v>43678</v>
          </cell>
          <cell r="S401" t="str">
            <v/>
          </cell>
          <cell r="Y401" t="e">
            <v>#N/A</v>
          </cell>
          <cell r="Z401">
            <v>0</v>
          </cell>
          <cell r="AF401" t="e">
            <v>#N/A</v>
          </cell>
          <cell r="AG401">
            <v>0</v>
          </cell>
        </row>
        <row r="402">
          <cell r="R402">
            <v>43678</v>
          </cell>
          <cell r="S402">
            <v>0.171875</v>
          </cell>
          <cell r="Y402" t="e">
            <v>#N/A</v>
          </cell>
          <cell r="Z402">
            <v>0</v>
          </cell>
          <cell r="AF402" t="e">
            <v>#N/A</v>
          </cell>
          <cell r="AG402">
            <v>0</v>
          </cell>
        </row>
        <row r="403">
          <cell r="R403">
            <v>43678</v>
          </cell>
          <cell r="S403">
            <v>0.59809348093480941</v>
          </cell>
          <cell r="Y403" t="e">
            <v>#N/A</v>
          </cell>
          <cell r="Z403">
            <v>0</v>
          </cell>
          <cell r="AF403" t="e">
            <v>#N/A</v>
          </cell>
          <cell r="AG403">
            <v>0</v>
          </cell>
        </row>
        <row r="404">
          <cell r="R404">
            <v>43678</v>
          </cell>
          <cell r="S404">
            <v>0.62630868269361695</v>
          </cell>
          <cell r="Y404" t="e">
            <v>#N/A</v>
          </cell>
          <cell r="Z404">
            <v>0</v>
          </cell>
          <cell r="AF404" t="e">
            <v>#N/A</v>
          </cell>
          <cell r="AG404">
            <v>0</v>
          </cell>
        </row>
        <row r="405">
          <cell r="R405">
            <v>43678</v>
          </cell>
          <cell r="S405">
            <v>0.63325254133053577</v>
          </cell>
          <cell r="Y405" t="e">
            <v>#N/A</v>
          </cell>
          <cell r="Z405">
            <v>0</v>
          </cell>
          <cell r="AF405" t="e">
            <v>#N/A</v>
          </cell>
          <cell r="AG405">
            <v>0</v>
          </cell>
        </row>
        <row r="406">
          <cell r="R406">
            <v>43678</v>
          </cell>
          <cell r="S406">
            <v>0.17761568192563487</v>
          </cell>
          <cell r="Y406" t="e">
            <v>#N/A</v>
          </cell>
          <cell r="Z406">
            <v>0</v>
          </cell>
          <cell r="AF406" t="e">
            <v>#N/A</v>
          </cell>
          <cell r="AG406">
            <v>0</v>
          </cell>
        </row>
        <row r="407">
          <cell r="R407">
            <v>43678</v>
          </cell>
          <cell r="S407">
            <v>0.21864457982981725</v>
          </cell>
          <cell r="Y407" t="e">
            <v>#N/A</v>
          </cell>
          <cell r="Z407">
            <v>0</v>
          </cell>
          <cell r="AF407" t="e">
            <v>#N/A</v>
          </cell>
          <cell r="AG407">
            <v>0</v>
          </cell>
        </row>
        <row r="408">
          <cell r="R408">
            <v>43678</v>
          </cell>
          <cell r="S408">
            <v>8.8745519713261653E-2</v>
          </cell>
          <cell r="Y408" t="e">
            <v>#N/A</v>
          </cell>
          <cell r="Z408">
            <v>0</v>
          </cell>
          <cell r="AF408" t="e">
            <v>#N/A</v>
          </cell>
          <cell r="AG408">
            <v>0</v>
          </cell>
        </row>
        <row r="409">
          <cell r="R409">
            <v>43678</v>
          </cell>
          <cell r="S409">
            <v>0.13427468284611144</v>
          </cell>
          <cell r="Y409" t="e">
            <v>#N/A</v>
          </cell>
          <cell r="Z409">
            <v>0</v>
          </cell>
          <cell r="AF409" t="e">
            <v>#N/A</v>
          </cell>
          <cell r="AG409">
            <v>0</v>
          </cell>
        </row>
        <row r="410">
          <cell r="R410">
            <v>43678</v>
          </cell>
          <cell r="S410">
            <v>0.19191102123356926</v>
          </cell>
          <cell r="Y410" t="e">
            <v>#N/A</v>
          </cell>
          <cell r="Z410">
            <v>0</v>
          </cell>
          <cell r="AF410" t="e">
            <v>#N/A</v>
          </cell>
          <cell r="AG410">
            <v>0</v>
          </cell>
        </row>
        <row r="411">
          <cell r="R411">
            <v>43678</v>
          </cell>
          <cell r="S411">
            <v>0.14667833112654363</v>
          </cell>
          <cell r="Y411" t="e">
            <v>#N/A</v>
          </cell>
          <cell r="Z411">
            <v>0</v>
          </cell>
          <cell r="AF411" t="e">
            <v>#N/A</v>
          </cell>
          <cell r="AG411">
            <v>0</v>
          </cell>
        </row>
        <row r="412">
          <cell r="R412">
            <v>43678</v>
          </cell>
          <cell r="S412">
            <v>3.3239962651727357E-2</v>
          </cell>
          <cell r="Y412" t="e">
            <v>#N/A</v>
          </cell>
          <cell r="Z412">
            <v>0</v>
          </cell>
          <cell r="AF412" t="e">
            <v>#N/A</v>
          </cell>
          <cell r="AG412">
            <v>0</v>
          </cell>
        </row>
        <row r="413">
          <cell r="R413">
            <v>43678</v>
          </cell>
          <cell r="S413">
            <v>0.10249999999999999</v>
          </cell>
          <cell r="Y413" t="e">
            <v>#N/A</v>
          </cell>
          <cell r="Z413">
            <v>0</v>
          </cell>
          <cell r="AF413" t="e">
            <v>#N/A</v>
          </cell>
          <cell r="AG413">
            <v>0</v>
          </cell>
        </row>
        <row r="414">
          <cell r="R414">
            <v>43678</v>
          </cell>
          <cell r="S414">
            <v>0.19493324204039711</v>
          </cell>
          <cell r="Y414" t="e">
            <v>#N/A</v>
          </cell>
          <cell r="Z414">
            <v>0</v>
          </cell>
          <cell r="AF414" t="e">
            <v>#N/A</v>
          </cell>
          <cell r="AG414">
            <v>0</v>
          </cell>
        </row>
        <row r="415">
          <cell r="R415">
            <v>43678</v>
          </cell>
          <cell r="S415">
            <v>4.0608380201790868E-2</v>
          </cell>
          <cell r="Y415" t="e">
            <v>#N/A</v>
          </cell>
          <cell r="Z415">
            <v>0</v>
          </cell>
          <cell r="AF415" t="e">
            <v>#N/A</v>
          </cell>
          <cell r="AG415">
            <v>0</v>
          </cell>
        </row>
        <row r="416">
          <cell r="R416">
            <v>43678</v>
          </cell>
          <cell r="S416">
            <v>0.14677419354838711</v>
          </cell>
          <cell r="Y416" t="e">
            <v>#N/A</v>
          </cell>
          <cell r="Z416">
            <v>0</v>
          </cell>
          <cell r="AF416" t="e">
            <v>#N/A</v>
          </cell>
          <cell r="AG416">
            <v>0</v>
          </cell>
        </row>
        <row r="417">
          <cell r="R417">
            <v>43678</v>
          </cell>
          <cell r="S417">
            <v>0.1697434712271782</v>
          </cell>
          <cell r="Y417" t="e">
            <v>#N/A</v>
          </cell>
          <cell r="Z417">
            <v>0</v>
          </cell>
          <cell r="AF417" t="e">
            <v>#N/A</v>
          </cell>
          <cell r="AG417">
            <v>0</v>
          </cell>
        </row>
        <row r="418">
          <cell r="R418">
            <v>43678</v>
          </cell>
          <cell r="S418">
            <v>0.16877242822966507</v>
          </cell>
          <cell r="Y418" t="e">
            <v>#N/A</v>
          </cell>
          <cell r="Z418">
            <v>0</v>
          </cell>
          <cell r="AF418" t="e">
            <v>#N/A</v>
          </cell>
          <cell r="AG418">
            <v>0</v>
          </cell>
        </row>
        <row r="419">
          <cell r="R419">
            <v>43678</v>
          </cell>
          <cell r="S419">
            <v>0.15922814982973893</v>
          </cell>
          <cell r="Y419" t="e">
            <v>#N/A</v>
          </cell>
          <cell r="Z419">
            <v>0</v>
          </cell>
          <cell r="AF419" t="e">
            <v>#N/A</v>
          </cell>
          <cell r="AG419">
            <v>0</v>
          </cell>
        </row>
        <row r="420">
          <cell r="R420">
            <v>43678</v>
          </cell>
          <cell r="S420">
            <v>0.59809348093480941</v>
          </cell>
          <cell r="Y420" t="e">
            <v>#N/A</v>
          </cell>
          <cell r="Z420">
            <v>0</v>
          </cell>
          <cell r="AF420" t="e">
            <v>#N/A</v>
          </cell>
          <cell r="AG420">
            <v>0</v>
          </cell>
        </row>
        <row r="421">
          <cell r="R421">
            <v>43678</v>
          </cell>
          <cell r="S421">
            <v>0.31346250466359904</v>
          </cell>
          <cell r="Y421" t="e">
            <v>#N/A</v>
          </cell>
          <cell r="Z421">
            <v>0</v>
          </cell>
          <cell r="AF421" t="e">
            <v>#N/A</v>
          </cell>
          <cell r="AG421">
            <v>0</v>
          </cell>
        </row>
        <row r="422">
          <cell r="R422">
            <v>43678</v>
          </cell>
          <cell r="S422">
            <v>8.8736559139784954E-2</v>
          </cell>
          <cell r="Y422" t="e">
            <v>#N/A</v>
          </cell>
          <cell r="Z422">
            <v>0</v>
          </cell>
          <cell r="AF422" t="e">
            <v>#N/A</v>
          </cell>
          <cell r="AG422">
            <v>0</v>
          </cell>
        </row>
        <row r="423">
          <cell r="R423">
            <v>43678</v>
          </cell>
          <cell r="S423">
            <v>0.10746862420080511</v>
          </cell>
          <cell r="Y423" t="e">
            <v>#N/A</v>
          </cell>
          <cell r="Z423">
            <v>0</v>
          </cell>
          <cell r="AF423" t="e">
            <v>#N/A</v>
          </cell>
          <cell r="AG423">
            <v>0</v>
          </cell>
        </row>
        <row r="424">
          <cell r="R424">
            <v>43678</v>
          </cell>
          <cell r="S424">
            <v>0.96913603284194816</v>
          </cell>
          <cell r="Y424" t="e">
            <v>#N/A</v>
          </cell>
          <cell r="Z424">
            <v>0</v>
          </cell>
          <cell r="AF424" t="e">
            <v>#N/A</v>
          </cell>
          <cell r="AG424">
            <v>0</v>
          </cell>
        </row>
        <row r="425">
          <cell r="R425">
            <v>43678</v>
          </cell>
          <cell r="S425">
            <v>0.10175807781183768</v>
          </cell>
          <cell r="Y425" t="e">
            <v>#N/A</v>
          </cell>
          <cell r="Z425">
            <v>0</v>
          </cell>
          <cell r="AF425" t="e">
            <v>#N/A</v>
          </cell>
          <cell r="AG425">
            <v>0</v>
          </cell>
        </row>
        <row r="426">
          <cell r="R426">
            <v>43678</v>
          </cell>
          <cell r="S426">
            <v>0.18002728734110526</v>
          </cell>
          <cell r="Y426" t="e">
            <v>#N/A</v>
          </cell>
          <cell r="Z426">
            <v>0</v>
          </cell>
          <cell r="AF426" t="e">
            <v>#N/A</v>
          </cell>
          <cell r="AG426">
            <v>0</v>
          </cell>
        </row>
        <row r="427">
          <cell r="R427">
            <v>43678</v>
          </cell>
          <cell r="S427">
            <v>0.34257230769230768</v>
          </cell>
          <cell r="Y427" t="e">
            <v>#N/A</v>
          </cell>
          <cell r="Z427">
            <v>0</v>
          </cell>
          <cell r="AF427" t="e">
            <v>#N/A</v>
          </cell>
          <cell r="AG427">
            <v>0</v>
          </cell>
        </row>
        <row r="428">
          <cell r="R428">
            <v>43678</v>
          </cell>
          <cell r="S428">
            <v>0.19193798449612404</v>
          </cell>
          <cell r="Y428" t="e">
            <v>#N/A</v>
          </cell>
          <cell r="Z428">
            <v>0</v>
          </cell>
          <cell r="AF428" t="e">
            <v>#N/A</v>
          </cell>
          <cell r="AG428">
            <v>0</v>
          </cell>
        </row>
        <row r="429">
          <cell r="R429">
            <v>43678</v>
          </cell>
          <cell r="S429">
            <v>0.69998860493302806</v>
          </cell>
          <cell r="Y429" t="e">
            <v>#N/A</v>
          </cell>
          <cell r="Z429">
            <v>0</v>
          </cell>
          <cell r="AF429" t="e">
            <v>#N/A</v>
          </cell>
          <cell r="AG429">
            <v>0</v>
          </cell>
        </row>
        <row r="430">
          <cell r="R430">
            <v>43678</v>
          </cell>
          <cell r="S430">
            <v>0.10878480606226699</v>
          </cell>
          <cell r="Y430" t="e">
            <v>#N/A</v>
          </cell>
          <cell r="Z430">
            <v>0</v>
          </cell>
          <cell r="AF430" t="e">
            <v>#N/A</v>
          </cell>
          <cell r="AG430">
            <v>0</v>
          </cell>
        </row>
        <row r="431">
          <cell r="R431">
            <v>43678</v>
          </cell>
          <cell r="S431">
            <v>0.68236241496959038</v>
          </cell>
          <cell r="Y431" t="e">
            <v>#N/A</v>
          </cell>
          <cell r="Z431">
            <v>0</v>
          </cell>
          <cell r="AF431" t="e">
            <v>#N/A</v>
          </cell>
          <cell r="AG431">
            <v>0</v>
          </cell>
        </row>
        <row r="432">
          <cell r="R432">
            <v>43678</v>
          </cell>
          <cell r="S432">
            <v>0.12915673907965428</v>
          </cell>
          <cell r="Y432" t="e">
            <v>#N/A</v>
          </cell>
          <cell r="Z432">
            <v>0</v>
          </cell>
          <cell r="AF432" t="e">
            <v>#N/A</v>
          </cell>
          <cell r="AG432">
            <v>0</v>
          </cell>
        </row>
        <row r="433">
          <cell r="R433">
            <v>43678</v>
          </cell>
          <cell r="S433">
            <v>0.14285714285714285</v>
          </cell>
          <cell r="Y433" t="e">
            <v>#N/A</v>
          </cell>
          <cell r="Z433">
            <v>0</v>
          </cell>
          <cell r="AF433" t="e">
            <v>#N/A</v>
          </cell>
          <cell r="AG433">
            <v>0</v>
          </cell>
        </row>
        <row r="434">
          <cell r="R434">
            <v>43678</v>
          </cell>
          <cell r="S434">
            <v>8.873563218390805E-2</v>
          </cell>
          <cell r="Y434" t="e">
            <v>#N/A</v>
          </cell>
          <cell r="Z434">
            <v>0</v>
          </cell>
          <cell r="AF434" t="e">
            <v>#N/A</v>
          </cell>
          <cell r="AG434">
            <v>0</v>
          </cell>
        </row>
        <row r="435">
          <cell r="R435">
            <v>43678</v>
          </cell>
          <cell r="S435" t="str">
            <v/>
          </cell>
          <cell r="Y435" t="e">
            <v>#N/A</v>
          </cell>
          <cell r="Z435">
            <v>0</v>
          </cell>
          <cell r="AF435" t="e">
            <v>#N/A</v>
          </cell>
          <cell r="AG435">
            <v>0</v>
          </cell>
        </row>
        <row r="436">
          <cell r="R436">
            <v>43678</v>
          </cell>
          <cell r="S436">
            <v>8.8737973967176004E-2</v>
          </cell>
          <cell r="Y436" t="e">
            <v>#N/A</v>
          </cell>
          <cell r="Z436">
            <v>0</v>
          </cell>
          <cell r="AF436" t="e">
            <v>#N/A</v>
          </cell>
          <cell r="AG436">
            <v>0</v>
          </cell>
        </row>
        <row r="437">
          <cell r="R437">
            <v>43678</v>
          </cell>
          <cell r="S437">
            <v>0.3505082369435682</v>
          </cell>
          <cell r="Y437" t="e">
            <v>#N/A</v>
          </cell>
          <cell r="Z437">
            <v>0</v>
          </cell>
          <cell r="AF437" t="e">
            <v>#N/A</v>
          </cell>
          <cell r="AG437">
            <v>0</v>
          </cell>
        </row>
        <row r="438">
          <cell r="R438">
            <v>43678</v>
          </cell>
          <cell r="S438">
            <v>0.59809348093480941</v>
          </cell>
          <cell r="Y438" t="e">
            <v>#N/A</v>
          </cell>
          <cell r="Z438">
            <v>0</v>
          </cell>
          <cell r="AF438" t="e">
            <v>#N/A</v>
          </cell>
          <cell r="AG438">
            <v>0</v>
          </cell>
        </row>
        <row r="439">
          <cell r="R439">
            <v>43678</v>
          </cell>
          <cell r="S439">
            <v>1.0000011363649277</v>
          </cell>
          <cell r="Y439" t="e">
            <v>#N/A</v>
          </cell>
          <cell r="Z439">
            <v>0</v>
          </cell>
          <cell r="AF439" t="e">
            <v>#N/A</v>
          </cell>
          <cell r="AG439">
            <v>0</v>
          </cell>
        </row>
        <row r="440">
          <cell r="R440">
            <v>43678</v>
          </cell>
          <cell r="S440">
            <v>0.55477274318929892</v>
          </cell>
          <cell r="Y440" t="e">
            <v>#N/A</v>
          </cell>
          <cell r="Z440">
            <v>0</v>
          </cell>
          <cell r="AF440" t="e">
            <v>#N/A</v>
          </cell>
          <cell r="AG440">
            <v>0</v>
          </cell>
        </row>
        <row r="441">
          <cell r="R441">
            <v>43678</v>
          </cell>
          <cell r="S441">
            <v>0.21071784546020106</v>
          </cell>
          <cell r="Y441" t="e">
            <v>#N/A</v>
          </cell>
          <cell r="Z441">
            <v>0</v>
          </cell>
          <cell r="AF441" t="e">
            <v>#N/A</v>
          </cell>
          <cell r="AG441">
            <v>0</v>
          </cell>
        </row>
        <row r="442">
          <cell r="R442">
            <v>43678</v>
          </cell>
          <cell r="S442">
            <v>0.36155964560989656</v>
          </cell>
          <cell r="Y442" t="e">
            <v>#N/A</v>
          </cell>
          <cell r="Z442">
            <v>0</v>
          </cell>
          <cell r="AF442" t="e">
            <v>#N/A</v>
          </cell>
          <cell r="AG442">
            <v>0</v>
          </cell>
        </row>
        <row r="443">
          <cell r="R443">
            <v>43678</v>
          </cell>
          <cell r="S443">
            <v>0.33402922755741127</v>
          </cell>
          <cell r="Y443" t="e">
            <v>#N/A</v>
          </cell>
          <cell r="Z443">
            <v>0</v>
          </cell>
          <cell r="AF443" t="e">
            <v>#N/A</v>
          </cell>
          <cell r="AG443">
            <v>0</v>
          </cell>
        </row>
        <row r="444">
          <cell r="R444">
            <v>43709</v>
          </cell>
          <cell r="S444">
            <v>2.7662017659433529E-2</v>
          </cell>
          <cell r="Y444" t="e">
            <v>#N/A</v>
          </cell>
          <cell r="Z444">
            <v>0</v>
          </cell>
          <cell r="AF444" t="e">
            <v>#N/A</v>
          </cell>
          <cell r="AG444">
            <v>0</v>
          </cell>
        </row>
        <row r="445">
          <cell r="R445">
            <v>43709</v>
          </cell>
          <cell r="S445" t="str">
            <v/>
          </cell>
          <cell r="Y445" t="e">
            <v>#N/A</v>
          </cell>
          <cell r="Z445">
            <v>0</v>
          </cell>
          <cell r="AF445" t="e">
            <v>#N/A</v>
          </cell>
          <cell r="AG445">
            <v>0</v>
          </cell>
        </row>
        <row r="446">
          <cell r="R446">
            <v>43709</v>
          </cell>
          <cell r="S446">
            <v>3.6924344865772347E-2</v>
          </cell>
          <cell r="Y446" t="e">
            <v>#N/A</v>
          </cell>
          <cell r="Z446">
            <v>0</v>
          </cell>
          <cell r="AF446" t="e">
            <v>#N/A</v>
          </cell>
          <cell r="AG446">
            <v>0</v>
          </cell>
        </row>
        <row r="447">
          <cell r="R447">
            <v>43709</v>
          </cell>
          <cell r="S447">
            <v>0.16729752721648808</v>
          </cell>
          <cell r="Y447" t="e">
            <v>#N/A</v>
          </cell>
          <cell r="Z447">
            <v>0</v>
          </cell>
          <cell r="AF447" t="e">
            <v>#N/A</v>
          </cell>
          <cell r="AG447">
            <v>0</v>
          </cell>
        </row>
        <row r="448">
          <cell r="R448">
            <v>43709</v>
          </cell>
          <cell r="S448">
            <v>5.9990004358605402E-2</v>
          </cell>
          <cell r="Y448" t="e">
            <v>#N/A</v>
          </cell>
          <cell r="Z448">
            <v>0</v>
          </cell>
          <cell r="AF448" t="e">
            <v>#N/A</v>
          </cell>
          <cell r="AG448">
            <v>0</v>
          </cell>
        </row>
        <row r="449">
          <cell r="R449">
            <v>43709</v>
          </cell>
          <cell r="S449">
            <v>7.0857605791002851E-2</v>
          </cell>
          <cell r="Y449" t="e">
            <v>#N/A</v>
          </cell>
          <cell r="Z449">
            <v>0</v>
          </cell>
          <cell r="AF449" t="e">
            <v>#N/A</v>
          </cell>
          <cell r="AG449">
            <v>0</v>
          </cell>
        </row>
        <row r="450">
          <cell r="R450">
            <v>43709</v>
          </cell>
          <cell r="S450">
            <v>0.35025626720178327</v>
          </cell>
          <cell r="Y450" t="e">
            <v>#N/A</v>
          </cell>
          <cell r="Z450">
            <v>0</v>
          </cell>
          <cell r="AF450" t="e">
            <v>#N/A</v>
          </cell>
          <cell r="AG450">
            <v>0</v>
          </cell>
        </row>
        <row r="451">
          <cell r="R451">
            <v>43709</v>
          </cell>
          <cell r="S451">
            <v>2.0104242864816387E-2</v>
          </cell>
          <cell r="Y451" t="e">
            <v>#N/A</v>
          </cell>
          <cell r="Z451">
            <v>0</v>
          </cell>
          <cell r="AF451" t="e">
            <v>#N/A</v>
          </cell>
          <cell r="AG451">
            <v>0</v>
          </cell>
        </row>
        <row r="452">
          <cell r="R452">
            <v>43709</v>
          </cell>
          <cell r="S452">
            <v>2.823300680475585E-2</v>
          </cell>
          <cell r="Y452" t="e">
            <v>#N/A</v>
          </cell>
          <cell r="Z452">
            <v>0</v>
          </cell>
          <cell r="AF452" t="e">
            <v>#N/A</v>
          </cell>
          <cell r="AG452">
            <v>0</v>
          </cell>
        </row>
        <row r="453">
          <cell r="R453">
            <v>43709</v>
          </cell>
          <cell r="S453">
            <v>2.8527308930183969E-2</v>
          </cell>
          <cell r="Y453" t="e">
            <v>#N/A</v>
          </cell>
          <cell r="Z453">
            <v>0</v>
          </cell>
          <cell r="AF453" t="e">
            <v>#N/A</v>
          </cell>
          <cell r="AG453">
            <v>0</v>
          </cell>
        </row>
        <row r="454">
          <cell r="R454">
            <v>43709</v>
          </cell>
          <cell r="S454">
            <v>0.20304615230548456</v>
          </cell>
          <cell r="Y454" t="e">
            <v>#N/A</v>
          </cell>
          <cell r="Z454">
            <v>0</v>
          </cell>
          <cell r="AF454" t="e">
            <v>#N/A</v>
          </cell>
          <cell r="AG454">
            <v>0</v>
          </cell>
        </row>
        <row r="455">
          <cell r="R455">
            <v>43709</v>
          </cell>
          <cell r="S455">
            <v>8.568970372587921E-2</v>
          </cell>
          <cell r="Y455" t="e">
            <v>#N/A</v>
          </cell>
          <cell r="Z455">
            <v>0</v>
          </cell>
          <cell r="AF455" t="e">
            <v>#N/A</v>
          </cell>
          <cell r="AG455">
            <v>0</v>
          </cell>
        </row>
        <row r="456">
          <cell r="R456">
            <v>43709</v>
          </cell>
          <cell r="S456">
            <v>0.10252358781935023</v>
          </cell>
          <cell r="Y456" t="e">
            <v>#N/A</v>
          </cell>
          <cell r="Z456">
            <v>0</v>
          </cell>
          <cell r="AF456" t="e">
            <v>#N/A</v>
          </cell>
          <cell r="AG456">
            <v>0</v>
          </cell>
        </row>
        <row r="457">
          <cell r="R457">
            <v>43709</v>
          </cell>
          <cell r="S457">
            <v>0.12571102606738307</v>
          </cell>
          <cell r="Y457" t="e">
            <v>#N/A</v>
          </cell>
          <cell r="Z457">
            <v>0</v>
          </cell>
          <cell r="AF457" t="e">
            <v>#N/A</v>
          </cell>
          <cell r="AG457">
            <v>0</v>
          </cell>
        </row>
        <row r="458">
          <cell r="R458">
            <v>43709</v>
          </cell>
          <cell r="S458">
            <v>6.2947051860383282E-2</v>
          </cell>
          <cell r="Y458" t="e">
            <v>#N/A</v>
          </cell>
          <cell r="Z458">
            <v>0</v>
          </cell>
          <cell r="AF458" t="e">
            <v>#N/A</v>
          </cell>
          <cell r="AG458">
            <v>0</v>
          </cell>
        </row>
        <row r="459">
          <cell r="R459">
            <v>43709</v>
          </cell>
          <cell r="S459">
            <v>5.1528446492986907E-2</v>
          </cell>
          <cell r="Y459" t="e">
            <v>#N/A</v>
          </cell>
          <cell r="Z459">
            <v>0</v>
          </cell>
          <cell r="AF459" t="e">
            <v>#N/A</v>
          </cell>
          <cell r="AG459">
            <v>0</v>
          </cell>
        </row>
        <row r="460">
          <cell r="R460">
            <v>43709</v>
          </cell>
          <cell r="S460">
            <v>0.16461357581965605</v>
          </cell>
          <cell r="Y460" t="e">
            <v>#N/A</v>
          </cell>
          <cell r="Z460">
            <v>0</v>
          </cell>
          <cell r="AF460" t="e">
            <v>#N/A</v>
          </cell>
          <cell r="AG460">
            <v>0</v>
          </cell>
        </row>
        <row r="461">
          <cell r="R461">
            <v>43709</v>
          </cell>
          <cell r="S461">
            <v>5.6752727625036331E-2</v>
          </cell>
          <cell r="Y461" t="e">
            <v>#N/A</v>
          </cell>
          <cell r="Z461">
            <v>0</v>
          </cell>
          <cell r="AF461" t="e">
            <v>#N/A</v>
          </cell>
          <cell r="AG461">
            <v>0</v>
          </cell>
        </row>
        <row r="462">
          <cell r="R462">
            <v>43709</v>
          </cell>
          <cell r="S462">
            <v>0.18370763054918721</v>
          </cell>
          <cell r="Y462" t="e">
            <v>#N/A</v>
          </cell>
          <cell r="Z462">
            <v>0</v>
          </cell>
          <cell r="AF462" t="e">
            <v>#N/A</v>
          </cell>
          <cell r="AG462">
            <v>0</v>
          </cell>
        </row>
        <row r="463">
          <cell r="R463">
            <v>43709</v>
          </cell>
          <cell r="S463">
            <v>6.7014420641742706E-2</v>
          </cell>
          <cell r="Y463" t="e">
            <v>#N/A</v>
          </cell>
          <cell r="Z463">
            <v>0</v>
          </cell>
          <cell r="AF463" t="e">
            <v>#N/A</v>
          </cell>
          <cell r="AG463">
            <v>0</v>
          </cell>
        </row>
        <row r="464">
          <cell r="R464">
            <v>43709</v>
          </cell>
          <cell r="S464">
            <v>0.16897959183673469</v>
          </cell>
          <cell r="Y464" t="e">
            <v>#N/A</v>
          </cell>
          <cell r="Z464">
            <v>0</v>
          </cell>
          <cell r="AF464" t="e">
            <v>#N/A</v>
          </cell>
          <cell r="AG464">
            <v>0</v>
          </cell>
        </row>
        <row r="465">
          <cell r="R465">
            <v>43709</v>
          </cell>
          <cell r="S465">
            <v>0.38835037794575367</v>
          </cell>
          <cell r="Y465" t="e">
            <v>#N/A</v>
          </cell>
          <cell r="Z465">
            <v>0</v>
          </cell>
          <cell r="AF465" t="e">
            <v>#N/A</v>
          </cell>
          <cell r="AG465">
            <v>0</v>
          </cell>
        </row>
        <row r="466">
          <cell r="R466">
            <v>43709</v>
          </cell>
          <cell r="S466">
            <v>0.21665400938128213</v>
          </cell>
          <cell r="Y466" t="e">
            <v>#N/A</v>
          </cell>
          <cell r="Z466">
            <v>0</v>
          </cell>
          <cell r="AF466" t="e">
            <v>#N/A</v>
          </cell>
          <cell r="AG466">
            <v>0</v>
          </cell>
        </row>
        <row r="467">
          <cell r="R467">
            <v>43709</v>
          </cell>
          <cell r="S467">
            <v>0.49338586956521735</v>
          </cell>
          <cell r="Y467" t="e">
            <v>#N/A</v>
          </cell>
          <cell r="Z467">
            <v>0</v>
          </cell>
          <cell r="AF467" t="e">
            <v>#N/A</v>
          </cell>
          <cell r="AG467">
            <v>0</v>
          </cell>
        </row>
        <row r="468">
          <cell r="R468">
            <v>43709</v>
          </cell>
          <cell r="S468">
            <v>0.28438220932131464</v>
          </cell>
          <cell r="Y468" t="e">
            <v>#N/A</v>
          </cell>
          <cell r="Z468">
            <v>0</v>
          </cell>
          <cell r="AF468" t="e">
            <v>#N/A</v>
          </cell>
          <cell r="AG468">
            <v>0</v>
          </cell>
        </row>
        <row r="469">
          <cell r="R469">
            <v>43709</v>
          </cell>
          <cell r="S469">
            <v>0.41521614222462572</v>
          </cell>
          <cell r="Y469" t="e">
            <v>#N/A</v>
          </cell>
          <cell r="Z469">
            <v>0</v>
          </cell>
          <cell r="AF469" t="e">
            <v>#N/A</v>
          </cell>
          <cell r="AG469">
            <v>0</v>
          </cell>
        </row>
        <row r="470">
          <cell r="R470">
            <v>43709</v>
          </cell>
          <cell r="S470" t="str">
            <v/>
          </cell>
          <cell r="Y470" t="e">
            <v>#N/A</v>
          </cell>
          <cell r="Z470">
            <v>0</v>
          </cell>
          <cell r="AF470" t="e">
            <v>#N/A</v>
          </cell>
          <cell r="AG470">
            <v>0</v>
          </cell>
        </row>
        <row r="471">
          <cell r="R471">
            <v>43709</v>
          </cell>
          <cell r="S471" t="str">
            <v/>
          </cell>
          <cell r="Y471" t="e">
            <v>#N/A</v>
          </cell>
          <cell r="Z471">
            <v>0</v>
          </cell>
          <cell r="AF471" t="e">
            <v>#N/A</v>
          </cell>
          <cell r="AG471">
            <v>0</v>
          </cell>
        </row>
        <row r="472">
          <cell r="R472">
            <v>43709</v>
          </cell>
          <cell r="S472">
            <v>0.30086667812399998</v>
          </cell>
          <cell r="Y472" t="e">
            <v>#N/A</v>
          </cell>
          <cell r="Z472">
            <v>0</v>
          </cell>
          <cell r="AF472" t="e">
            <v>#N/A</v>
          </cell>
          <cell r="AG472">
            <v>0</v>
          </cell>
        </row>
        <row r="473">
          <cell r="R473">
            <v>43709</v>
          </cell>
          <cell r="S473">
            <v>0.5108217046013861</v>
          </cell>
          <cell r="Y473" t="e">
            <v>#N/A</v>
          </cell>
          <cell r="Z473">
            <v>0</v>
          </cell>
          <cell r="AF473" t="e">
            <v>#N/A</v>
          </cell>
          <cell r="AG473">
            <v>0</v>
          </cell>
        </row>
        <row r="474">
          <cell r="R474">
            <v>43709</v>
          </cell>
          <cell r="S474">
            <v>0.55228070175438593</v>
          </cell>
          <cell r="Y474" t="e">
            <v>#N/A</v>
          </cell>
          <cell r="Z474">
            <v>0</v>
          </cell>
          <cell r="AF474" t="e">
            <v>#N/A</v>
          </cell>
          <cell r="AG474">
            <v>0</v>
          </cell>
        </row>
        <row r="475">
          <cell r="R475">
            <v>43709</v>
          </cell>
          <cell r="S475">
            <v>0.5108217046013861</v>
          </cell>
          <cell r="Y475" t="e">
            <v>#N/A</v>
          </cell>
          <cell r="Z475">
            <v>0</v>
          </cell>
          <cell r="AF475" t="e">
            <v>#N/A</v>
          </cell>
          <cell r="AG475">
            <v>0</v>
          </cell>
        </row>
        <row r="476">
          <cell r="R476">
            <v>43709</v>
          </cell>
          <cell r="S476">
            <v>0.51079326923076929</v>
          </cell>
          <cell r="Y476" t="e">
            <v>#N/A</v>
          </cell>
          <cell r="Z476">
            <v>0</v>
          </cell>
          <cell r="AF476" t="e">
            <v>#N/A</v>
          </cell>
          <cell r="AG476">
            <v>0</v>
          </cell>
        </row>
        <row r="477">
          <cell r="R477">
            <v>43709</v>
          </cell>
          <cell r="S477">
            <v>0.6528069313563486</v>
          </cell>
          <cell r="Y477" t="e">
            <v>#N/A</v>
          </cell>
          <cell r="Z477">
            <v>0</v>
          </cell>
          <cell r="AF477" t="e">
            <v>#N/A</v>
          </cell>
          <cell r="AG477">
            <v>0</v>
          </cell>
        </row>
        <row r="478">
          <cell r="R478">
            <v>43709</v>
          </cell>
          <cell r="S478">
            <v>0.51079326923076929</v>
          </cell>
          <cell r="Y478" t="e">
            <v>#N/A</v>
          </cell>
          <cell r="Z478">
            <v>0</v>
          </cell>
          <cell r="AF478" t="e">
            <v>#N/A</v>
          </cell>
          <cell r="AG478">
            <v>0</v>
          </cell>
        </row>
        <row r="479">
          <cell r="R479">
            <v>43709</v>
          </cell>
          <cell r="S479">
            <v>0.59915743485723205</v>
          </cell>
          <cell r="Y479" t="e">
            <v>#N/A</v>
          </cell>
          <cell r="Z479">
            <v>0</v>
          </cell>
          <cell r="AF479" t="e">
            <v>#N/A</v>
          </cell>
          <cell r="AG479">
            <v>0</v>
          </cell>
        </row>
        <row r="480">
          <cell r="R480">
            <v>43709</v>
          </cell>
          <cell r="S480">
            <v>0.1552405266793799</v>
          </cell>
          <cell r="Y480" t="e">
            <v>#N/A</v>
          </cell>
          <cell r="Z480">
            <v>0</v>
          </cell>
          <cell r="AF480" t="e">
            <v>#N/A</v>
          </cell>
          <cell r="AG480">
            <v>0</v>
          </cell>
        </row>
        <row r="481">
          <cell r="R481">
            <v>43709</v>
          </cell>
          <cell r="S481">
            <v>0.49216828414900299</v>
          </cell>
          <cell r="Y481" t="e">
            <v>#N/A</v>
          </cell>
          <cell r="Z481">
            <v>0</v>
          </cell>
          <cell r="AF481" t="e">
            <v>#N/A</v>
          </cell>
          <cell r="AG481">
            <v>0</v>
          </cell>
        </row>
        <row r="482">
          <cell r="R482">
            <v>43709</v>
          </cell>
          <cell r="S482">
            <v>0.10510275639887726</v>
          </cell>
          <cell r="Y482" t="e">
            <v>#N/A</v>
          </cell>
          <cell r="Z482">
            <v>0</v>
          </cell>
          <cell r="AF482" t="e">
            <v>#N/A</v>
          </cell>
          <cell r="AG482">
            <v>0</v>
          </cell>
        </row>
        <row r="483">
          <cell r="R483">
            <v>43709</v>
          </cell>
          <cell r="S483">
            <v>0.14828210526315791</v>
          </cell>
          <cell r="Y483" t="e">
            <v>#N/A</v>
          </cell>
          <cell r="Z483">
            <v>0</v>
          </cell>
          <cell r="AF483" t="e">
            <v>#N/A</v>
          </cell>
          <cell r="AG483">
            <v>0</v>
          </cell>
        </row>
        <row r="484">
          <cell r="R484">
            <v>43709</v>
          </cell>
          <cell r="S484">
            <v>0.50484842331823998</v>
          </cell>
          <cell r="Y484" t="e">
            <v>#N/A</v>
          </cell>
          <cell r="Z484">
            <v>0</v>
          </cell>
          <cell r="AF484" t="e">
            <v>#N/A</v>
          </cell>
          <cell r="AG484">
            <v>0</v>
          </cell>
        </row>
        <row r="485">
          <cell r="R485">
            <v>43709</v>
          </cell>
          <cell r="S485">
            <v>0.32122543676225457</v>
          </cell>
          <cell r="Y485" t="e">
            <v>#N/A</v>
          </cell>
          <cell r="Z485">
            <v>0</v>
          </cell>
          <cell r="AF485" t="e">
            <v>#N/A</v>
          </cell>
          <cell r="AG485">
            <v>0</v>
          </cell>
        </row>
        <row r="486">
          <cell r="R486">
            <v>43709</v>
          </cell>
          <cell r="S486">
            <v>0.15737109980084091</v>
          </cell>
          <cell r="Y486" t="e">
            <v>#N/A</v>
          </cell>
          <cell r="Z486">
            <v>0</v>
          </cell>
          <cell r="AF486" t="e">
            <v>#N/A</v>
          </cell>
          <cell r="AG486">
            <v>0</v>
          </cell>
        </row>
        <row r="487">
          <cell r="R487">
            <v>43709</v>
          </cell>
          <cell r="S487" t="str">
            <v/>
          </cell>
          <cell r="Y487" t="e">
            <v>#N/A</v>
          </cell>
          <cell r="Z487">
            <v>0</v>
          </cell>
          <cell r="AF487" t="e">
            <v>#N/A</v>
          </cell>
          <cell r="AG487">
            <v>0</v>
          </cell>
        </row>
        <row r="488">
          <cell r="R488">
            <v>43709</v>
          </cell>
          <cell r="S488">
            <v>0.55528745644599298</v>
          </cell>
          <cell r="Y488" t="e">
            <v>#N/A</v>
          </cell>
          <cell r="Z488">
            <v>0</v>
          </cell>
          <cell r="AF488" t="e">
            <v>#N/A</v>
          </cell>
          <cell r="AG488">
            <v>0</v>
          </cell>
        </row>
        <row r="489">
          <cell r="R489">
            <v>43709</v>
          </cell>
          <cell r="S489">
            <v>0.36016435413031822</v>
          </cell>
          <cell r="Y489" t="e">
            <v>#N/A</v>
          </cell>
          <cell r="Z489">
            <v>0</v>
          </cell>
          <cell r="AF489" t="e">
            <v>#N/A</v>
          </cell>
          <cell r="AG489">
            <v>0</v>
          </cell>
        </row>
        <row r="490">
          <cell r="R490">
            <v>43709</v>
          </cell>
          <cell r="S490">
            <v>0.50159747766684182</v>
          </cell>
          <cell r="Y490" t="e">
            <v>#N/A</v>
          </cell>
          <cell r="Z490">
            <v>0</v>
          </cell>
          <cell r="AF490" t="e">
            <v>#N/A</v>
          </cell>
          <cell r="AG490">
            <v>0</v>
          </cell>
        </row>
        <row r="491">
          <cell r="R491">
            <v>43709</v>
          </cell>
          <cell r="S491">
            <v>0.16185825417033564</v>
          </cell>
          <cell r="Y491" t="e">
            <v>#N/A</v>
          </cell>
          <cell r="Z491">
            <v>0</v>
          </cell>
          <cell r="AF491" t="e">
            <v>#N/A</v>
          </cell>
          <cell r="AG491">
            <v>0</v>
          </cell>
        </row>
        <row r="492">
          <cell r="R492">
            <v>43709</v>
          </cell>
          <cell r="S492">
            <v>0.27861068438909381</v>
          </cell>
          <cell r="Y492" t="e">
            <v>#N/A</v>
          </cell>
          <cell r="Z492">
            <v>0</v>
          </cell>
          <cell r="AF492" t="e">
            <v>#N/A</v>
          </cell>
          <cell r="AG492">
            <v>0</v>
          </cell>
        </row>
        <row r="493">
          <cell r="R493">
            <v>43709</v>
          </cell>
          <cell r="S493">
            <v>8.7916116574996678E-2</v>
          </cell>
          <cell r="Y493" t="e">
            <v>#N/A</v>
          </cell>
          <cell r="Z493">
            <v>0</v>
          </cell>
          <cell r="AF493" t="e">
            <v>#N/A</v>
          </cell>
          <cell r="AG493">
            <v>0</v>
          </cell>
        </row>
        <row r="494">
          <cell r="R494">
            <v>43709</v>
          </cell>
          <cell r="S494">
            <v>0.27632651425059129</v>
          </cell>
          <cell r="Y494" t="e">
            <v>#N/A</v>
          </cell>
          <cell r="Z494">
            <v>0</v>
          </cell>
          <cell r="AF494" t="e">
            <v>#N/A</v>
          </cell>
          <cell r="AG494">
            <v>0</v>
          </cell>
        </row>
        <row r="495">
          <cell r="R495">
            <v>43709</v>
          </cell>
          <cell r="S495">
            <v>0.11898990892820625</v>
          </cell>
          <cell r="Y495" t="e">
            <v>#N/A</v>
          </cell>
          <cell r="Z495">
            <v>0</v>
          </cell>
          <cell r="AF495" t="e">
            <v>#N/A</v>
          </cell>
          <cell r="AG495">
            <v>0</v>
          </cell>
        </row>
        <row r="496">
          <cell r="R496">
            <v>43709</v>
          </cell>
          <cell r="S496">
            <v>0.23928906313407267</v>
          </cell>
          <cell r="Y496" t="e">
            <v>#N/A</v>
          </cell>
          <cell r="Z496">
            <v>0</v>
          </cell>
          <cell r="AF496" t="e">
            <v>#N/A</v>
          </cell>
          <cell r="AG496">
            <v>0</v>
          </cell>
        </row>
        <row r="497">
          <cell r="R497">
            <v>43709</v>
          </cell>
          <cell r="S497">
            <v>0.5407253977164701</v>
          </cell>
          <cell r="Y497" t="e">
            <v>#N/A</v>
          </cell>
          <cell r="Z497">
            <v>0</v>
          </cell>
          <cell r="AF497" t="e">
            <v>#N/A</v>
          </cell>
          <cell r="AG497">
            <v>0</v>
          </cell>
        </row>
        <row r="498">
          <cell r="R498">
            <v>43709</v>
          </cell>
          <cell r="S498">
            <v>0.54345268542199487</v>
          </cell>
          <cell r="Y498" t="e">
            <v>#N/A</v>
          </cell>
          <cell r="Z498">
            <v>0</v>
          </cell>
          <cell r="AF498" t="e">
            <v>#N/A</v>
          </cell>
          <cell r="AG498">
            <v>0</v>
          </cell>
        </row>
        <row r="499">
          <cell r="R499">
            <v>43709</v>
          </cell>
          <cell r="S499">
            <v>0.10465135135135135</v>
          </cell>
          <cell r="Y499" t="e">
            <v>#N/A</v>
          </cell>
          <cell r="Z499">
            <v>0</v>
          </cell>
          <cell r="AF499" t="e">
            <v>#N/A</v>
          </cell>
          <cell r="AG499">
            <v>0</v>
          </cell>
        </row>
        <row r="500">
          <cell r="R500">
            <v>43709</v>
          </cell>
          <cell r="S500">
            <v>1.02335781524775</v>
          </cell>
          <cell r="Y500" t="e">
            <v>#N/A</v>
          </cell>
          <cell r="Z500">
            <v>0</v>
          </cell>
          <cell r="AF500" t="e">
            <v>#N/A</v>
          </cell>
          <cell r="AG500">
            <v>0</v>
          </cell>
        </row>
        <row r="501">
          <cell r="R501">
            <v>43709</v>
          </cell>
          <cell r="S501">
            <v>0.12306060606060606</v>
          </cell>
          <cell r="Y501" t="e">
            <v>#N/A</v>
          </cell>
          <cell r="Z501">
            <v>0</v>
          </cell>
          <cell r="AF501" t="e">
            <v>#N/A</v>
          </cell>
          <cell r="AG501">
            <v>0</v>
          </cell>
        </row>
        <row r="502">
          <cell r="R502">
            <v>43739</v>
          </cell>
          <cell r="S502">
            <v>0.31541542522033106</v>
          </cell>
          <cell r="Y502" t="e">
            <v>#N/A</v>
          </cell>
          <cell r="Z502">
            <v>0</v>
          </cell>
          <cell r="AF502" t="e">
            <v>#N/A</v>
          </cell>
          <cell r="AG502">
            <v>0</v>
          </cell>
        </row>
        <row r="503">
          <cell r="R503">
            <v>43739</v>
          </cell>
          <cell r="S503">
            <v>0.23643341088526978</v>
          </cell>
          <cell r="Y503" t="e">
            <v>#N/A</v>
          </cell>
          <cell r="Z503">
            <v>0</v>
          </cell>
          <cell r="AF503" t="e">
            <v>#N/A</v>
          </cell>
          <cell r="AG503">
            <v>0</v>
          </cell>
        </row>
        <row r="504">
          <cell r="R504">
            <v>43739</v>
          </cell>
          <cell r="S504" t="str">
            <v/>
          </cell>
          <cell r="Y504" t="e">
            <v>#N/A</v>
          </cell>
          <cell r="Z504">
            <v>0</v>
          </cell>
          <cell r="AF504" t="e">
            <v>#N/A</v>
          </cell>
          <cell r="AG504">
            <v>0</v>
          </cell>
        </row>
        <row r="505">
          <cell r="R505">
            <v>43739</v>
          </cell>
          <cell r="S505" t="str">
            <v/>
          </cell>
          <cell r="Y505" t="e">
            <v>#N/A</v>
          </cell>
          <cell r="Z505">
            <v>0</v>
          </cell>
          <cell r="AF505" t="e">
            <v>#N/A</v>
          </cell>
          <cell r="AG505">
            <v>0</v>
          </cell>
        </row>
        <row r="506">
          <cell r="R506">
            <v>43739</v>
          </cell>
          <cell r="S506">
            <v>0.31751819599610642</v>
          </cell>
          <cell r="Y506" t="e">
            <v>#N/A</v>
          </cell>
          <cell r="Z506">
            <v>0</v>
          </cell>
          <cell r="AF506" t="e">
            <v>#N/A</v>
          </cell>
          <cell r="AG506">
            <v>0</v>
          </cell>
        </row>
        <row r="507">
          <cell r="R507">
            <v>43739</v>
          </cell>
          <cell r="S507">
            <v>8.6062819359748563E-2</v>
          </cell>
          <cell r="Y507" t="e">
            <v>#N/A</v>
          </cell>
          <cell r="Z507">
            <v>0</v>
          </cell>
          <cell r="AF507" t="e">
            <v>#N/A</v>
          </cell>
          <cell r="AG507">
            <v>0</v>
          </cell>
        </row>
        <row r="508">
          <cell r="R508">
            <v>43739</v>
          </cell>
          <cell r="S508">
            <v>0.42995814356133744</v>
          </cell>
          <cell r="Y508" t="e">
            <v>#N/A</v>
          </cell>
          <cell r="Z508">
            <v>0</v>
          </cell>
          <cell r="AF508" t="e">
            <v>#N/A</v>
          </cell>
          <cell r="AG508">
            <v>0</v>
          </cell>
        </row>
        <row r="509">
          <cell r="R509">
            <v>43739</v>
          </cell>
          <cell r="S509" t="str">
            <v/>
          </cell>
          <cell r="Y509" t="e">
            <v>#N/A</v>
          </cell>
          <cell r="Z509">
            <v>0</v>
          </cell>
          <cell r="AF509" t="e">
            <v>#N/A</v>
          </cell>
          <cell r="AG509">
            <v>0</v>
          </cell>
        </row>
        <row r="510">
          <cell r="R510">
            <v>43739</v>
          </cell>
          <cell r="S510">
            <v>0.17317236888020571</v>
          </cell>
          <cell r="Y510" t="e">
            <v>#N/A</v>
          </cell>
          <cell r="Z510">
            <v>0</v>
          </cell>
          <cell r="AF510" t="e">
            <v>#N/A</v>
          </cell>
          <cell r="AG510">
            <v>0</v>
          </cell>
        </row>
        <row r="511">
          <cell r="R511">
            <v>43739</v>
          </cell>
          <cell r="S511">
            <v>0.31026464066986403</v>
          </cell>
          <cell r="Y511" t="e">
            <v>#N/A</v>
          </cell>
          <cell r="Z511">
            <v>0</v>
          </cell>
          <cell r="AF511" t="e">
            <v>#N/A</v>
          </cell>
          <cell r="AG511">
            <v>0</v>
          </cell>
        </row>
        <row r="512">
          <cell r="R512">
            <v>43739</v>
          </cell>
          <cell r="S512">
            <v>0.32754491017964071</v>
          </cell>
          <cell r="Y512" t="e">
            <v>#N/A</v>
          </cell>
          <cell r="Z512">
            <v>0</v>
          </cell>
          <cell r="AF512" t="e">
            <v>#N/A</v>
          </cell>
          <cell r="AG512">
            <v>0</v>
          </cell>
        </row>
        <row r="513">
          <cell r="R513">
            <v>43739</v>
          </cell>
          <cell r="S513">
            <v>8.4779583418326879E-2</v>
          </cell>
          <cell r="Y513" t="e">
            <v>#N/A</v>
          </cell>
          <cell r="Z513">
            <v>0</v>
          </cell>
          <cell r="AF513" t="e">
            <v>#N/A</v>
          </cell>
          <cell r="AG513">
            <v>0</v>
          </cell>
        </row>
        <row r="514">
          <cell r="R514">
            <v>43739</v>
          </cell>
          <cell r="S514">
            <v>0.43006297860898968</v>
          </cell>
          <cell r="Y514" t="e">
            <v>#N/A</v>
          </cell>
          <cell r="Z514">
            <v>0</v>
          </cell>
          <cell r="AF514" t="e">
            <v>#N/A</v>
          </cell>
          <cell r="AG514">
            <v>0</v>
          </cell>
        </row>
        <row r="515">
          <cell r="R515">
            <v>43739</v>
          </cell>
          <cell r="S515">
            <v>0.1852422907488987</v>
          </cell>
          <cell r="Y515" t="e">
            <v>#N/A</v>
          </cell>
          <cell r="Z515">
            <v>0</v>
          </cell>
          <cell r="AF515" t="e">
            <v>#N/A</v>
          </cell>
          <cell r="AG515">
            <v>0</v>
          </cell>
        </row>
        <row r="516">
          <cell r="R516">
            <v>43739</v>
          </cell>
          <cell r="S516">
            <v>9.547408343868522</v>
          </cell>
          <cell r="Y516" t="e">
            <v>#N/A</v>
          </cell>
          <cell r="Z516">
            <v>0</v>
          </cell>
          <cell r="AF516" t="e">
            <v>#N/A</v>
          </cell>
          <cell r="AG516">
            <v>0</v>
          </cell>
        </row>
        <row r="517">
          <cell r="R517">
            <v>43739</v>
          </cell>
          <cell r="S517">
            <v>0.20333322130401033</v>
          </cell>
          <cell r="Y517" t="e">
            <v>#N/A</v>
          </cell>
          <cell r="Z517">
            <v>0</v>
          </cell>
          <cell r="AF517" t="e">
            <v>#N/A</v>
          </cell>
          <cell r="AG517">
            <v>0</v>
          </cell>
        </row>
        <row r="518">
          <cell r="R518">
            <v>43739</v>
          </cell>
          <cell r="S518">
            <v>9.8664228343217794E-2</v>
          </cell>
          <cell r="Y518" t="e">
            <v>#N/A</v>
          </cell>
          <cell r="Z518">
            <v>0</v>
          </cell>
          <cell r="AF518" t="e">
            <v>#N/A</v>
          </cell>
          <cell r="AG518">
            <v>0</v>
          </cell>
        </row>
        <row r="519">
          <cell r="R519">
            <v>43739</v>
          </cell>
          <cell r="S519">
            <v>0.32687693630959308</v>
          </cell>
          <cell r="Y519" t="e">
            <v>#N/A</v>
          </cell>
          <cell r="Z519">
            <v>0</v>
          </cell>
          <cell r="AF519" t="e">
            <v>#N/A</v>
          </cell>
          <cell r="AG519">
            <v>0</v>
          </cell>
        </row>
        <row r="520">
          <cell r="R520">
            <v>43739</v>
          </cell>
          <cell r="S520">
            <v>0.13154575734801</v>
          </cell>
          <cell r="Y520" t="e">
            <v>#N/A</v>
          </cell>
          <cell r="Z520">
            <v>0</v>
          </cell>
          <cell r="AF520" t="e">
            <v>#N/A</v>
          </cell>
          <cell r="AG520">
            <v>0</v>
          </cell>
        </row>
        <row r="521">
          <cell r="R521">
            <v>43739</v>
          </cell>
          <cell r="S521">
            <v>0.50222680419803511</v>
          </cell>
          <cell r="Y521" t="e">
            <v>#N/A</v>
          </cell>
          <cell r="Z521">
            <v>0</v>
          </cell>
          <cell r="AF521" t="e">
            <v>#N/A</v>
          </cell>
          <cell r="AG521">
            <v>0</v>
          </cell>
        </row>
        <row r="522">
          <cell r="R522">
            <v>43739</v>
          </cell>
          <cell r="S522">
            <v>0.55637281452434084</v>
          </cell>
          <cell r="Y522" t="e">
            <v>#N/A</v>
          </cell>
          <cell r="Z522">
            <v>0</v>
          </cell>
          <cell r="AF522" t="e">
            <v>#N/A</v>
          </cell>
          <cell r="AG522">
            <v>0</v>
          </cell>
        </row>
        <row r="523">
          <cell r="R523">
            <v>43739</v>
          </cell>
          <cell r="S523">
            <v>8.0152116894380676E-2</v>
          </cell>
          <cell r="Y523" t="e">
            <v>#N/A</v>
          </cell>
          <cell r="Z523">
            <v>0</v>
          </cell>
          <cell r="AF523" t="e">
            <v>#N/A</v>
          </cell>
          <cell r="AG523">
            <v>0</v>
          </cell>
        </row>
        <row r="524">
          <cell r="R524">
            <v>43739</v>
          </cell>
          <cell r="S524">
            <v>0.21614180229359387</v>
          </cell>
          <cell r="Y524" t="e">
            <v>#N/A</v>
          </cell>
          <cell r="Z524">
            <v>0</v>
          </cell>
          <cell r="AF524" t="e">
            <v>#N/A</v>
          </cell>
          <cell r="AG524">
            <v>0</v>
          </cell>
        </row>
        <row r="525">
          <cell r="R525">
            <v>43739</v>
          </cell>
          <cell r="S525">
            <v>0.14346471763789723</v>
          </cell>
          <cell r="Y525" t="e">
            <v>#N/A</v>
          </cell>
          <cell r="Z525">
            <v>0</v>
          </cell>
          <cell r="AF525" t="e">
            <v>#N/A</v>
          </cell>
          <cell r="AG525">
            <v>0</v>
          </cell>
        </row>
        <row r="526">
          <cell r="R526">
            <v>43739</v>
          </cell>
          <cell r="S526" t="str">
            <v/>
          </cell>
          <cell r="Y526" t="e">
            <v>#N/A</v>
          </cell>
          <cell r="Z526">
            <v>0</v>
          </cell>
          <cell r="AF526" t="e">
            <v>#N/A</v>
          </cell>
          <cell r="AG526">
            <v>0</v>
          </cell>
        </row>
        <row r="527">
          <cell r="R527">
            <v>43739</v>
          </cell>
          <cell r="S527">
            <v>0.23493050790979386</v>
          </cell>
          <cell r="Y527" t="e">
            <v>#N/A</v>
          </cell>
          <cell r="Z527">
            <v>0</v>
          </cell>
          <cell r="AF527" t="e">
            <v>#N/A</v>
          </cell>
          <cell r="AG527">
            <v>0</v>
          </cell>
        </row>
        <row r="528">
          <cell r="R528">
            <v>43739</v>
          </cell>
          <cell r="S528">
            <v>0.14151646059883807</v>
          </cell>
          <cell r="Y528" t="e">
            <v>#N/A</v>
          </cell>
          <cell r="Z528">
            <v>0</v>
          </cell>
          <cell r="AF528" t="e">
            <v>#N/A</v>
          </cell>
          <cell r="AG528">
            <v>0</v>
          </cell>
        </row>
        <row r="529">
          <cell r="R529">
            <v>43739</v>
          </cell>
          <cell r="S529">
            <v>0.2065258714328034</v>
          </cell>
          <cell r="Y529" t="e">
            <v>#N/A</v>
          </cell>
          <cell r="Z529">
            <v>0</v>
          </cell>
          <cell r="AF529" t="e">
            <v>#N/A</v>
          </cell>
          <cell r="AG529">
            <v>0</v>
          </cell>
        </row>
        <row r="530">
          <cell r="R530">
            <v>43739</v>
          </cell>
          <cell r="S530">
            <v>0.50193486388787956</v>
          </cell>
          <cell r="Y530" t="e">
            <v>#N/A</v>
          </cell>
          <cell r="Z530">
            <v>0</v>
          </cell>
          <cell r="AF530" t="e">
            <v>#N/A</v>
          </cell>
          <cell r="AG530">
            <v>0</v>
          </cell>
        </row>
        <row r="531">
          <cell r="R531">
            <v>43739</v>
          </cell>
          <cell r="S531">
            <v>0.10883174385106746</v>
          </cell>
          <cell r="Y531" t="e">
            <v>#N/A</v>
          </cell>
          <cell r="Z531">
            <v>0</v>
          </cell>
          <cell r="AF531" t="e">
            <v>#N/A</v>
          </cell>
          <cell r="AG531">
            <v>0</v>
          </cell>
        </row>
        <row r="532">
          <cell r="R532">
            <v>43739</v>
          </cell>
          <cell r="S532">
            <v>0.20201289893520677</v>
          </cell>
          <cell r="Y532" t="e">
            <v>#N/A</v>
          </cell>
          <cell r="Z532">
            <v>0</v>
          </cell>
          <cell r="AF532" t="e">
            <v>#N/A</v>
          </cell>
          <cell r="AG532">
            <v>0</v>
          </cell>
        </row>
        <row r="533">
          <cell r="R533">
            <v>43739</v>
          </cell>
          <cell r="S533">
            <v>0.69369974774554632</v>
          </cell>
          <cell r="Y533" t="e">
            <v>#N/A</v>
          </cell>
          <cell r="Z533">
            <v>0</v>
          </cell>
          <cell r="AF533" t="e">
            <v>#N/A</v>
          </cell>
          <cell r="AG533">
            <v>0</v>
          </cell>
        </row>
        <row r="534">
          <cell r="R534">
            <v>43739</v>
          </cell>
          <cell r="S534">
            <v>0.2975539568345324</v>
          </cell>
          <cell r="Y534" t="e">
            <v>#N/A</v>
          </cell>
          <cell r="Z534">
            <v>0</v>
          </cell>
          <cell r="AF534" t="e">
            <v>#N/A</v>
          </cell>
          <cell r="AG534">
            <v>0</v>
          </cell>
        </row>
        <row r="535">
          <cell r="R535">
            <v>43739</v>
          </cell>
          <cell r="S535">
            <v>0.56842568992101705</v>
          </cell>
          <cell r="Y535" t="e">
            <v>#N/A</v>
          </cell>
          <cell r="Z535">
            <v>0</v>
          </cell>
          <cell r="AF535" t="e">
            <v>#N/A</v>
          </cell>
          <cell r="AG535">
            <v>0</v>
          </cell>
        </row>
        <row r="536">
          <cell r="R536">
            <v>43739</v>
          </cell>
          <cell r="S536">
            <v>0.15424000000000002</v>
          </cell>
          <cell r="Y536" t="e">
            <v>#N/A</v>
          </cell>
          <cell r="Z536">
            <v>0</v>
          </cell>
          <cell r="AF536" t="e">
            <v>#N/A</v>
          </cell>
          <cell r="AG536">
            <v>0</v>
          </cell>
        </row>
        <row r="537">
          <cell r="R537">
            <v>43739</v>
          </cell>
          <cell r="S537">
            <v>0.34690607734806628</v>
          </cell>
          <cell r="Y537" t="e">
            <v>#N/A</v>
          </cell>
          <cell r="Z537">
            <v>0</v>
          </cell>
          <cell r="AF537" t="e">
            <v>#N/A</v>
          </cell>
          <cell r="AG537">
            <v>0</v>
          </cell>
        </row>
        <row r="538">
          <cell r="R538">
            <v>43739</v>
          </cell>
          <cell r="S538">
            <v>0.22398206993729319</v>
          </cell>
          <cell r="Y538" t="e">
            <v>#N/A</v>
          </cell>
          <cell r="Z538">
            <v>0</v>
          </cell>
          <cell r="AF538" t="e">
            <v>#N/A</v>
          </cell>
          <cell r="AG538">
            <v>0</v>
          </cell>
        </row>
        <row r="539">
          <cell r="R539">
            <v>43739</v>
          </cell>
          <cell r="S539">
            <v>0.45392307692307693</v>
          </cell>
          <cell r="Y539" t="e">
            <v>#N/A</v>
          </cell>
          <cell r="Z539">
            <v>0</v>
          </cell>
          <cell r="AF539" t="e">
            <v>#N/A</v>
          </cell>
          <cell r="AG539">
            <v>0</v>
          </cell>
        </row>
        <row r="540">
          <cell r="R540">
            <v>43739</v>
          </cell>
          <cell r="S540">
            <v>0.46336168546923379</v>
          </cell>
          <cell r="Y540" t="e">
            <v>#N/A</v>
          </cell>
          <cell r="Z540">
            <v>0</v>
          </cell>
          <cell r="AF540" t="e">
            <v>#N/A</v>
          </cell>
          <cell r="AG540">
            <v>0</v>
          </cell>
        </row>
        <row r="541">
          <cell r="R541">
            <v>43739</v>
          </cell>
          <cell r="S541">
            <v>0.22814443673438739</v>
          </cell>
          <cell r="Y541" t="e">
            <v>#N/A</v>
          </cell>
          <cell r="Z541">
            <v>0</v>
          </cell>
          <cell r="AF541" t="e">
            <v>#N/A</v>
          </cell>
          <cell r="AG541">
            <v>0</v>
          </cell>
        </row>
        <row r="542">
          <cell r="R542">
            <v>43739</v>
          </cell>
          <cell r="S542">
            <v>0.24385712234608709</v>
          </cell>
          <cell r="Y542" t="e">
            <v>#N/A</v>
          </cell>
          <cell r="Z542">
            <v>0</v>
          </cell>
          <cell r="AF542" t="e">
            <v>#N/A</v>
          </cell>
          <cell r="AG542">
            <v>0</v>
          </cell>
        </row>
        <row r="543">
          <cell r="R543">
            <v>43739</v>
          </cell>
          <cell r="S543">
            <v>0.56835317201758861</v>
          </cell>
          <cell r="Y543" t="e">
            <v>#N/A</v>
          </cell>
          <cell r="Z543">
            <v>0</v>
          </cell>
          <cell r="AF543" t="e">
            <v>#N/A</v>
          </cell>
          <cell r="AG543">
            <v>0</v>
          </cell>
        </row>
        <row r="544">
          <cell r="R544">
            <v>43739</v>
          </cell>
          <cell r="S544">
            <v>0.4067598086321963</v>
          </cell>
          <cell r="Y544" t="e">
            <v>#N/A</v>
          </cell>
          <cell r="Z544">
            <v>0</v>
          </cell>
          <cell r="AF544" t="e">
            <v>#N/A</v>
          </cell>
          <cell r="AG544">
            <v>0</v>
          </cell>
        </row>
        <row r="545">
          <cell r="R545">
            <v>43739</v>
          </cell>
          <cell r="S545">
            <v>0.54130856586136344</v>
          </cell>
          <cell r="Y545" t="e">
            <v>#N/A</v>
          </cell>
          <cell r="Z545">
            <v>0</v>
          </cell>
          <cell r="AF545" t="e">
            <v>#N/A</v>
          </cell>
          <cell r="AG545">
            <v>0</v>
          </cell>
        </row>
        <row r="546">
          <cell r="R546">
            <v>43770</v>
          </cell>
          <cell r="S546" t="str">
            <v/>
          </cell>
          <cell r="Y546" t="e">
            <v>#N/A</v>
          </cell>
          <cell r="Z546">
            <v>0</v>
          </cell>
          <cell r="AF546" t="e">
            <v>#N/A</v>
          </cell>
          <cell r="AG546">
            <v>0</v>
          </cell>
        </row>
        <row r="547">
          <cell r="R547">
            <v>43770</v>
          </cell>
          <cell r="S547">
            <v>1.6402008707387437</v>
          </cell>
          <cell r="Y547" t="e">
            <v>#N/A</v>
          </cell>
          <cell r="Z547">
            <v>0</v>
          </cell>
          <cell r="AF547" t="e">
            <v>#N/A</v>
          </cell>
          <cell r="AG547">
            <v>0</v>
          </cell>
        </row>
        <row r="548">
          <cell r="R548">
            <v>43770</v>
          </cell>
          <cell r="S548">
            <v>0.2904673289912057</v>
          </cell>
          <cell r="Y548" t="e">
            <v>#N/A</v>
          </cell>
          <cell r="Z548">
            <v>0</v>
          </cell>
          <cell r="AF548" t="e">
            <v>#N/A</v>
          </cell>
          <cell r="AG548">
            <v>0</v>
          </cell>
        </row>
        <row r="549">
          <cell r="R549">
            <v>43770</v>
          </cell>
          <cell r="S549" t="str">
            <v/>
          </cell>
          <cell r="Y549" t="e">
            <v>#N/A</v>
          </cell>
          <cell r="Z549">
            <v>0</v>
          </cell>
          <cell r="AF549" t="e">
            <v>#N/A</v>
          </cell>
          <cell r="AG549">
            <v>0</v>
          </cell>
        </row>
        <row r="550">
          <cell r="R550">
            <v>43770</v>
          </cell>
          <cell r="S550">
            <v>0.13131412186354482</v>
          </cell>
          <cell r="Y550" t="e">
            <v>#N/A</v>
          </cell>
          <cell r="Z550">
            <v>0</v>
          </cell>
          <cell r="AF550" t="e">
            <v>#N/A</v>
          </cell>
          <cell r="AG550">
            <v>0</v>
          </cell>
        </row>
        <row r="551">
          <cell r="R551">
            <v>43770</v>
          </cell>
          <cell r="S551">
            <v>0.18291369814156855</v>
          </cell>
          <cell r="Y551" t="e">
            <v>#N/A</v>
          </cell>
          <cell r="Z551">
            <v>0</v>
          </cell>
          <cell r="AF551" t="e">
            <v>#N/A</v>
          </cell>
          <cell r="AG551">
            <v>0</v>
          </cell>
        </row>
        <row r="552">
          <cell r="R552">
            <v>43770</v>
          </cell>
          <cell r="S552">
            <v>0.13333333333333333</v>
          </cell>
          <cell r="Y552" t="e">
            <v>#N/A</v>
          </cell>
          <cell r="Z552">
            <v>0</v>
          </cell>
          <cell r="AF552" t="e">
            <v>#N/A</v>
          </cell>
          <cell r="AG552">
            <v>0</v>
          </cell>
        </row>
        <row r="553">
          <cell r="R553">
            <v>43770</v>
          </cell>
          <cell r="S553">
            <v>0.68094500000000002</v>
          </cell>
          <cell r="Y553" t="e">
            <v>#N/A</v>
          </cell>
          <cell r="Z553">
            <v>0</v>
          </cell>
          <cell r="AF553" t="e">
            <v>#N/A</v>
          </cell>
          <cell r="AG553">
            <v>0</v>
          </cell>
        </row>
        <row r="554">
          <cell r="R554">
            <v>43770</v>
          </cell>
          <cell r="S554" t="str">
            <v/>
          </cell>
          <cell r="Y554" t="e">
            <v>#N/A</v>
          </cell>
          <cell r="Z554">
            <v>0</v>
          </cell>
          <cell r="AF554" t="e">
            <v>#N/A</v>
          </cell>
          <cell r="AG554">
            <v>0</v>
          </cell>
        </row>
        <row r="555">
          <cell r="R555">
            <v>43770</v>
          </cell>
          <cell r="S555">
            <v>0.33414492753623187</v>
          </cell>
          <cell r="Y555" t="e">
            <v>#N/A</v>
          </cell>
          <cell r="Z555">
            <v>0</v>
          </cell>
          <cell r="AF555" t="e">
            <v>#N/A</v>
          </cell>
          <cell r="AG555">
            <v>0</v>
          </cell>
        </row>
        <row r="556">
          <cell r="R556">
            <v>43770</v>
          </cell>
          <cell r="S556">
            <v>4.1479433114414102</v>
          </cell>
          <cell r="Y556" t="e">
            <v>#N/A</v>
          </cell>
          <cell r="Z556">
            <v>0</v>
          </cell>
          <cell r="AF556" t="e">
            <v>#N/A</v>
          </cell>
          <cell r="AG556">
            <v>0</v>
          </cell>
        </row>
        <row r="557">
          <cell r="R557">
            <v>43770</v>
          </cell>
          <cell r="S557">
            <v>0.46653614457831327</v>
          </cell>
          <cell r="Y557" t="e">
            <v>#N/A</v>
          </cell>
          <cell r="Z557">
            <v>0</v>
          </cell>
          <cell r="AF557" t="e">
            <v>#N/A</v>
          </cell>
          <cell r="AG557">
            <v>0</v>
          </cell>
        </row>
        <row r="558">
          <cell r="R558">
            <v>43770</v>
          </cell>
          <cell r="S558">
            <v>0.36267856784790475</v>
          </cell>
          <cell r="Y558" t="e">
            <v>#N/A</v>
          </cell>
          <cell r="Z558">
            <v>0</v>
          </cell>
          <cell r="AF558" t="e">
            <v>#N/A</v>
          </cell>
          <cell r="AG558">
            <v>0</v>
          </cell>
        </row>
        <row r="559">
          <cell r="R559">
            <v>43770</v>
          </cell>
          <cell r="S559" t="str">
            <v/>
          </cell>
          <cell r="Y559" t="e">
            <v>#N/A</v>
          </cell>
          <cell r="Z559">
            <v>0</v>
          </cell>
          <cell r="AF559" t="e">
            <v>#N/A</v>
          </cell>
          <cell r="AG559">
            <v>0</v>
          </cell>
        </row>
        <row r="560">
          <cell r="R560">
            <v>43770</v>
          </cell>
          <cell r="S560">
            <v>4.1479433114414102</v>
          </cell>
          <cell r="Y560" t="e">
            <v>#N/A</v>
          </cell>
          <cell r="Z560">
            <v>0</v>
          </cell>
          <cell r="AF560" t="e">
            <v>#N/A</v>
          </cell>
          <cell r="AG560">
            <v>0</v>
          </cell>
        </row>
        <row r="561">
          <cell r="R561">
            <v>43770</v>
          </cell>
          <cell r="S561">
            <v>0.68246338073345458</v>
          </cell>
          <cell r="Y561" t="e">
            <v>#N/A</v>
          </cell>
          <cell r="Z561">
            <v>0</v>
          </cell>
          <cell r="AF561" t="e">
            <v>#N/A</v>
          </cell>
          <cell r="AG561">
            <v>0</v>
          </cell>
        </row>
        <row r="562">
          <cell r="R562">
            <v>43770</v>
          </cell>
          <cell r="S562">
            <v>0.10905597014925372</v>
          </cell>
          <cell r="Y562" t="e">
            <v>#N/A</v>
          </cell>
          <cell r="Z562">
            <v>0</v>
          </cell>
          <cell r="AF562" t="e">
            <v>#N/A</v>
          </cell>
          <cell r="AG562">
            <v>0</v>
          </cell>
        </row>
        <row r="563">
          <cell r="R563">
            <v>43770</v>
          </cell>
          <cell r="S563" t="str">
            <v/>
          </cell>
          <cell r="Y563" t="e">
            <v>#N/A</v>
          </cell>
          <cell r="Z563">
            <v>0</v>
          </cell>
          <cell r="AF563" t="e">
            <v>#N/A</v>
          </cell>
          <cell r="AG563">
            <v>0</v>
          </cell>
        </row>
        <row r="564">
          <cell r="R564">
            <v>43770</v>
          </cell>
          <cell r="S564" t="str">
            <v/>
          </cell>
          <cell r="Y564" t="e">
            <v>#N/A</v>
          </cell>
          <cell r="Z564">
            <v>0</v>
          </cell>
          <cell r="AF564" t="e">
            <v>#N/A</v>
          </cell>
          <cell r="AG564">
            <v>0</v>
          </cell>
        </row>
        <row r="565">
          <cell r="R565">
            <v>43770</v>
          </cell>
          <cell r="S565" t="str">
            <v/>
          </cell>
          <cell r="Y565" t="e">
            <v>#N/A</v>
          </cell>
          <cell r="Z565">
            <v>0</v>
          </cell>
          <cell r="AF565" t="e">
            <v>#N/A</v>
          </cell>
          <cell r="AG565">
            <v>0</v>
          </cell>
        </row>
        <row r="566">
          <cell r="R566">
            <v>43770</v>
          </cell>
          <cell r="S566">
            <v>0.10243749123798795</v>
          </cell>
          <cell r="Y566" t="e">
            <v>#N/A</v>
          </cell>
          <cell r="Z566">
            <v>0</v>
          </cell>
          <cell r="AF566" t="e">
            <v>#N/A</v>
          </cell>
          <cell r="AG566">
            <v>0</v>
          </cell>
        </row>
        <row r="567">
          <cell r="R567">
            <v>43800</v>
          </cell>
          <cell r="S567">
            <v>0.29980999999999997</v>
          </cell>
          <cell r="Y567" t="e">
            <v>#N/A</v>
          </cell>
          <cell r="Z567">
            <v>0</v>
          </cell>
          <cell r="AF567" t="e">
            <v>#N/A</v>
          </cell>
          <cell r="AG567">
            <v>0</v>
          </cell>
        </row>
        <row r="568">
          <cell r="R568">
            <v>43800</v>
          </cell>
          <cell r="S568" t="str">
            <v/>
          </cell>
          <cell r="Y568" t="e">
            <v>#N/A</v>
          </cell>
          <cell r="Z568">
            <v>0</v>
          </cell>
          <cell r="AF568" t="e">
            <v>#N/A</v>
          </cell>
          <cell r="AG568">
            <v>0</v>
          </cell>
        </row>
        <row r="569">
          <cell r="R569">
            <v>43800</v>
          </cell>
          <cell r="S569">
            <v>0.56372071797992085</v>
          </cell>
          <cell r="Y569" t="e">
            <v>#N/A</v>
          </cell>
          <cell r="Z569">
            <v>0</v>
          </cell>
          <cell r="AF569" t="e">
            <v>#N/A</v>
          </cell>
          <cell r="AG569">
            <v>0</v>
          </cell>
        </row>
        <row r="570">
          <cell r="R570">
            <v>43800</v>
          </cell>
          <cell r="S570">
            <v>1</v>
          </cell>
          <cell r="Y570" t="e">
            <v>#N/A</v>
          </cell>
          <cell r="Z570">
            <v>0</v>
          </cell>
          <cell r="AF570" t="e">
            <v>#N/A</v>
          </cell>
          <cell r="AG570">
            <v>0</v>
          </cell>
        </row>
        <row r="571">
          <cell r="R571">
            <v>43800</v>
          </cell>
          <cell r="S571">
            <v>0.26882164072619114</v>
          </cell>
          <cell r="Y571" t="e">
            <v>#N/A</v>
          </cell>
          <cell r="Z571">
            <v>0</v>
          </cell>
          <cell r="AF571" t="e">
            <v>#N/A</v>
          </cell>
          <cell r="AG571">
            <v>0</v>
          </cell>
        </row>
        <row r="572">
          <cell r="R572">
            <v>43800</v>
          </cell>
          <cell r="S572" t="str">
            <v/>
          </cell>
          <cell r="Y572" t="e">
            <v>#N/A</v>
          </cell>
          <cell r="Z572">
            <v>0</v>
          </cell>
          <cell r="AF572" t="e">
            <v>#N/A</v>
          </cell>
          <cell r="AG572">
            <v>0</v>
          </cell>
        </row>
        <row r="573">
          <cell r="R573">
            <v>43800</v>
          </cell>
          <cell r="S573" t="str">
            <v/>
          </cell>
          <cell r="Y573" t="e">
            <v>#N/A</v>
          </cell>
          <cell r="Z573">
            <v>0</v>
          </cell>
          <cell r="AF573" t="e">
            <v>#N/A</v>
          </cell>
          <cell r="AG573">
            <v>0</v>
          </cell>
        </row>
        <row r="574">
          <cell r="R574">
            <v>43800</v>
          </cell>
          <cell r="S574" t="str">
            <v/>
          </cell>
          <cell r="Y574" t="e">
            <v>#N/A</v>
          </cell>
          <cell r="Z574">
            <v>0</v>
          </cell>
          <cell r="AF574" t="e">
            <v>#N/A</v>
          </cell>
          <cell r="AG574">
            <v>0</v>
          </cell>
        </row>
        <row r="575">
          <cell r="R575" t="e">
            <v>#N/A</v>
          </cell>
          <cell r="S575">
            <v>0</v>
          </cell>
          <cell r="Y575" t="e">
            <v>#N/A</v>
          </cell>
          <cell r="Z575">
            <v>0</v>
          </cell>
          <cell r="AF575" t="e">
            <v>#N/A</v>
          </cell>
          <cell r="AG575">
            <v>0</v>
          </cell>
        </row>
        <row r="576">
          <cell r="R576" t="e">
            <v>#N/A</v>
          </cell>
          <cell r="S576">
            <v>0</v>
          </cell>
          <cell r="Y576" t="e">
            <v>#N/A</v>
          </cell>
          <cell r="Z576">
            <v>0</v>
          </cell>
          <cell r="AF576" t="e">
            <v>#N/A</v>
          </cell>
          <cell r="AG576">
            <v>0</v>
          </cell>
        </row>
        <row r="577">
          <cell r="R577" t="e">
            <v>#N/A</v>
          </cell>
          <cell r="S577">
            <v>0</v>
          </cell>
          <cell r="Y577" t="e">
            <v>#N/A</v>
          </cell>
          <cell r="Z577">
            <v>0</v>
          </cell>
          <cell r="AF577" t="e">
            <v>#N/A</v>
          </cell>
          <cell r="AG577">
            <v>0</v>
          </cell>
        </row>
        <row r="578">
          <cell r="R578" t="e">
            <v>#N/A</v>
          </cell>
          <cell r="S578">
            <v>0</v>
          </cell>
          <cell r="Y578" t="e">
            <v>#N/A</v>
          </cell>
          <cell r="Z578">
            <v>0</v>
          </cell>
          <cell r="AF578" t="e">
            <v>#N/A</v>
          </cell>
          <cell r="AG578">
            <v>0</v>
          </cell>
        </row>
        <row r="579">
          <cell r="R579" t="e">
            <v>#N/A</v>
          </cell>
          <cell r="S579">
            <v>0</v>
          </cell>
          <cell r="Y579" t="e">
            <v>#N/A</v>
          </cell>
          <cell r="Z579">
            <v>0</v>
          </cell>
          <cell r="AF579" t="e">
            <v>#N/A</v>
          </cell>
          <cell r="AG579">
            <v>0</v>
          </cell>
        </row>
        <row r="580">
          <cell r="R580" t="e">
            <v>#N/A</v>
          </cell>
          <cell r="S580">
            <v>0</v>
          </cell>
          <cell r="Y580" t="e">
            <v>#N/A</v>
          </cell>
          <cell r="Z580">
            <v>0</v>
          </cell>
          <cell r="AF580" t="e">
            <v>#N/A</v>
          </cell>
          <cell r="AG580">
            <v>0</v>
          </cell>
        </row>
        <row r="581">
          <cell r="R581" t="e">
            <v>#N/A</v>
          </cell>
          <cell r="S581">
            <v>0</v>
          </cell>
          <cell r="Y581" t="e">
            <v>#N/A</v>
          </cell>
          <cell r="Z581">
            <v>0</v>
          </cell>
          <cell r="AF581" t="e">
            <v>#N/A</v>
          </cell>
          <cell r="AG581">
            <v>0</v>
          </cell>
        </row>
        <row r="582">
          <cell r="R582" t="e">
            <v>#N/A</v>
          </cell>
          <cell r="S582">
            <v>0</v>
          </cell>
          <cell r="Y582" t="e">
            <v>#N/A</v>
          </cell>
          <cell r="Z582">
            <v>0</v>
          </cell>
          <cell r="AF582" t="e">
            <v>#N/A</v>
          </cell>
          <cell r="AG582">
            <v>0</v>
          </cell>
        </row>
        <row r="583">
          <cell r="R583" t="e">
            <v>#N/A</v>
          </cell>
          <cell r="S583">
            <v>0</v>
          </cell>
          <cell r="Y583" t="e">
            <v>#N/A</v>
          </cell>
          <cell r="Z583">
            <v>0</v>
          </cell>
          <cell r="AF583" t="e">
            <v>#N/A</v>
          </cell>
          <cell r="AG583">
            <v>0</v>
          </cell>
        </row>
        <row r="584">
          <cell r="R584" t="e">
            <v>#N/A</v>
          </cell>
          <cell r="S584">
            <v>0</v>
          </cell>
          <cell r="Y584" t="e">
            <v>#N/A</v>
          </cell>
          <cell r="Z584">
            <v>0</v>
          </cell>
          <cell r="AF584" t="e">
            <v>#N/A</v>
          </cell>
          <cell r="AG584">
            <v>0</v>
          </cell>
        </row>
        <row r="585">
          <cell r="R585" t="e">
            <v>#N/A</v>
          </cell>
          <cell r="S585">
            <v>0</v>
          </cell>
          <cell r="Y585" t="e">
            <v>#N/A</v>
          </cell>
          <cell r="Z585">
            <v>0</v>
          </cell>
          <cell r="AF585" t="e">
            <v>#N/A</v>
          </cell>
          <cell r="AG585">
            <v>0</v>
          </cell>
        </row>
        <row r="586">
          <cell r="R586" t="e">
            <v>#N/A</v>
          </cell>
          <cell r="S586">
            <v>0</v>
          </cell>
          <cell r="Y586" t="e">
            <v>#N/A</v>
          </cell>
          <cell r="Z586">
            <v>0</v>
          </cell>
          <cell r="AF586" t="e">
            <v>#N/A</v>
          </cell>
          <cell r="AG586">
            <v>0</v>
          </cell>
        </row>
        <row r="587">
          <cell r="R587" t="e">
            <v>#N/A</v>
          </cell>
          <cell r="S587">
            <v>0</v>
          </cell>
          <cell r="Y587" t="e">
            <v>#N/A</v>
          </cell>
          <cell r="Z587">
            <v>0</v>
          </cell>
          <cell r="AF587" t="e">
            <v>#N/A</v>
          </cell>
          <cell r="AG587">
            <v>0</v>
          </cell>
        </row>
        <row r="588">
          <cell r="R588" t="e">
            <v>#N/A</v>
          </cell>
          <cell r="S588">
            <v>0</v>
          </cell>
          <cell r="Y588" t="e">
            <v>#N/A</v>
          </cell>
          <cell r="Z588">
            <v>0</v>
          </cell>
          <cell r="AF588" t="e">
            <v>#N/A</v>
          </cell>
          <cell r="AG588">
            <v>0</v>
          </cell>
        </row>
        <row r="589">
          <cell r="R589" t="e">
            <v>#N/A</v>
          </cell>
          <cell r="S589">
            <v>0</v>
          </cell>
          <cell r="Y589" t="e">
            <v>#N/A</v>
          </cell>
          <cell r="Z589">
            <v>0</v>
          </cell>
          <cell r="AF589" t="e">
            <v>#N/A</v>
          </cell>
          <cell r="AG589">
            <v>0</v>
          </cell>
        </row>
        <row r="590">
          <cell r="R590" t="e">
            <v>#N/A</v>
          </cell>
          <cell r="S590">
            <v>0</v>
          </cell>
          <cell r="Y590" t="e">
            <v>#N/A</v>
          </cell>
          <cell r="Z590">
            <v>0</v>
          </cell>
          <cell r="AF590" t="e">
            <v>#N/A</v>
          </cell>
          <cell r="AG590">
            <v>0</v>
          </cell>
        </row>
        <row r="591">
          <cell r="R591" t="e">
            <v>#N/A</v>
          </cell>
          <cell r="S591">
            <v>0</v>
          </cell>
          <cell r="Y591" t="e">
            <v>#N/A</v>
          </cell>
          <cell r="Z591">
            <v>0</v>
          </cell>
          <cell r="AF591" t="e">
            <v>#N/A</v>
          </cell>
          <cell r="AG591">
            <v>0</v>
          </cell>
        </row>
        <row r="592">
          <cell r="R592" t="e">
            <v>#N/A</v>
          </cell>
          <cell r="S592">
            <v>0</v>
          </cell>
          <cell r="Y592" t="e">
            <v>#N/A</v>
          </cell>
          <cell r="Z592">
            <v>0</v>
          </cell>
          <cell r="AF592" t="e">
            <v>#N/A</v>
          </cell>
          <cell r="AG592">
            <v>0</v>
          </cell>
        </row>
        <row r="593">
          <cell r="R593" t="e">
            <v>#N/A</v>
          </cell>
          <cell r="S593">
            <v>0</v>
          </cell>
          <cell r="Y593" t="e">
            <v>#N/A</v>
          </cell>
          <cell r="Z593">
            <v>0</v>
          </cell>
          <cell r="AF593" t="e">
            <v>#N/A</v>
          </cell>
          <cell r="AG593">
            <v>0</v>
          </cell>
        </row>
        <row r="594">
          <cell r="R594" t="e">
            <v>#N/A</v>
          </cell>
          <cell r="S594">
            <v>0</v>
          </cell>
          <cell r="Y594" t="e">
            <v>#N/A</v>
          </cell>
          <cell r="Z594">
            <v>0</v>
          </cell>
          <cell r="AF594" t="e">
            <v>#N/A</v>
          </cell>
          <cell r="AG594">
            <v>0</v>
          </cell>
        </row>
        <row r="595">
          <cell r="R595" t="e">
            <v>#N/A</v>
          </cell>
          <cell r="S595">
            <v>0</v>
          </cell>
          <cell r="Y595" t="e">
            <v>#N/A</v>
          </cell>
          <cell r="Z595">
            <v>0</v>
          </cell>
          <cell r="AF595" t="e">
            <v>#N/A</v>
          </cell>
          <cell r="AG595">
            <v>0</v>
          </cell>
        </row>
        <row r="596">
          <cell r="R596" t="e">
            <v>#N/A</v>
          </cell>
          <cell r="S596">
            <v>0</v>
          </cell>
          <cell r="Y596" t="e">
            <v>#N/A</v>
          </cell>
          <cell r="Z596">
            <v>0</v>
          </cell>
          <cell r="AF596" t="e">
            <v>#N/A</v>
          </cell>
          <cell r="AG596">
            <v>0</v>
          </cell>
        </row>
        <row r="597">
          <cell r="R597" t="e">
            <v>#N/A</v>
          </cell>
          <cell r="S597">
            <v>0</v>
          </cell>
          <cell r="Y597" t="e">
            <v>#N/A</v>
          </cell>
          <cell r="Z597">
            <v>0</v>
          </cell>
          <cell r="AF597" t="e">
            <v>#N/A</v>
          </cell>
          <cell r="AG597">
            <v>0</v>
          </cell>
        </row>
        <row r="598">
          <cell r="R598" t="e">
            <v>#N/A</v>
          </cell>
          <cell r="S598">
            <v>0</v>
          </cell>
          <cell r="Y598" t="e">
            <v>#N/A</v>
          </cell>
          <cell r="Z598">
            <v>0</v>
          </cell>
          <cell r="AF598" t="e">
            <v>#N/A</v>
          </cell>
          <cell r="AG598">
            <v>0</v>
          </cell>
        </row>
        <row r="599">
          <cell r="R599" t="e">
            <v>#N/A</v>
          </cell>
          <cell r="S599">
            <v>0</v>
          </cell>
          <cell r="Y599" t="e">
            <v>#N/A</v>
          </cell>
          <cell r="Z599">
            <v>0</v>
          </cell>
          <cell r="AF599" t="e">
            <v>#N/A</v>
          </cell>
          <cell r="AG599">
            <v>0</v>
          </cell>
        </row>
        <row r="600">
          <cell r="R600" t="e">
            <v>#N/A</v>
          </cell>
          <cell r="S600">
            <v>0</v>
          </cell>
          <cell r="Y600" t="e">
            <v>#N/A</v>
          </cell>
          <cell r="Z600">
            <v>0</v>
          </cell>
          <cell r="AF600" t="e">
            <v>#N/A</v>
          </cell>
          <cell r="AG600">
            <v>0</v>
          </cell>
        </row>
        <row r="601">
          <cell r="R601" t="e">
            <v>#N/A</v>
          </cell>
          <cell r="S601">
            <v>0</v>
          </cell>
          <cell r="Y601" t="e">
            <v>#N/A</v>
          </cell>
          <cell r="Z601">
            <v>0</v>
          </cell>
          <cell r="AF601" t="e">
            <v>#N/A</v>
          </cell>
          <cell r="AG601">
            <v>0</v>
          </cell>
        </row>
        <row r="602">
          <cell r="R602" t="e">
            <v>#N/A</v>
          </cell>
          <cell r="S602">
            <v>0</v>
          </cell>
          <cell r="Y602" t="e">
            <v>#N/A</v>
          </cell>
          <cell r="Z602">
            <v>0</v>
          </cell>
          <cell r="AF602" t="e">
            <v>#N/A</v>
          </cell>
          <cell r="AG602">
            <v>0</v>
          </cell>
        </row>
        <row r="603">
          <cell r="R603" t="e">
            <v>#N/A</v>
          </cell>
          <cell r="S603">
            <v>0</v>
          </cell>
          <cell r="Y603" t="e">
            <v>#N/A</v>
          </cell>
          <cell r="Z603">
            <v>0</v>
          </cell>
          <cell r="AF603" t="e">
            <v>#N/A</v>
          </cell>
          <cell r="AG603">
            <v>0</v>
          </cell>
        </row>
        <row r="604">
          <cell r="R604" t="e">
            <v>#N/A</v>
          </cell>
          <cell r="S604">
            <v>0</v>
          </cell>
          <cell r="Y604" t="e">
            <v>#N/A</v>
          </cell>
          <cell r="Z604">
            <v>0</v>
          </cell>
          <cell r="AF604" t="e">
            <v>#N/A</v>
          </cell>
          <cell r="AG604">
            <v>0</v>
          </cell>
        </row>
        <row r="605">
          <cell r="R605" t="e">
            <v>#N/A</v>
          </cell>
          <cell r="S605">
            <v>0</v>
          </cell>
          <cell r="Y605" t="e">
            <v>#N/A</v>
          </cell>
          <cell r="Z605">
            <v>0</v>
          </cell>
          <cell r="AF605" t="e">
            <v>#N/A</v>
          </cell>
          <cell r="AG605">
            <v>0</v>
          </cell>
        </row>
        <row r="606">
          <cell r="R606" t="e">
            <v>#N/A</v>
          </cell>
          <cell r="S606">
            <v>0</v>
          </cell>
          <cell r="Y606" t="e">
            <v>#N/A</v>
          </cell>
          <cell r="Z606">
            <v>0</v>
          </cell>
          <cell r="AF606" t="e">
            <v>#N/A</v>
          </cell>
          <cell r="AG606">
            <v>0</v>
          </cell>
        </row>
        <row r="607">
          <cell r="R607" t="e">
            <v>#N/A</v>
          </cell>
          <cell r="S607">
            <v>0</v>
          </cell>
          <cell r="Y607" t="e">
            <v>#N/A</v>
          </cell>
          <cell r="Z607">
            <v>0</v>
          </cell>
          <cell r="AF607" t="e">
            <v>#N/A</v>
          </cell>
          <cell r="AG607">
            <v>0</v>
          </cell>
        </row>
        <row r="608">
          <cell r="R608" t="e">
            <v>#N/A</v>
          </cell>
          <cell r="S608">
            <v>0</v>
          </cell>
          <cell r="Y608" t="e">
            <v>#N/A</v>
          </cell>
          <cell r="Z608">
            <v>0</v>
          </cell>
          <cell r="AF608" t="e">
            <v>#N/A</v>
          </cell>
          <cell r="AG608">
            <v>0</v>
          </cell>
        </row>
        <row r="609">
          <cell r="R609" t="e">
            <v>#N/A</v>
          </cell>
          <cell r="S609">
            <v>0</v>
          </cell>
          <cell r="Y609" t="e">
            <v>#N/A</v>
          </cell>
          <cell r="Z609">
            <v>0</v>
          </cell>
          <cell r="AF609" t="e">
            <v>#N/A</v>
          </cell>
          <cell r="AG609">
            <v>0</v>
          </cell>
        </row>
        <row r="610">
          <cell r="R610" t="e">
            <v>#N/A</v>
          </cell>
          <cell r="S610">
            <v>0</v>
          </cell>
          <cell r="Y610" t="e">
            <v>#N/A</v>
          </cell>
          <cell r="Z610">
            <v>0</v>
          </cell>
          <cell r="AF610" t="e">
            <v>#N/A</v>
          </cell>
          <cell r="AG610">
            <v>0</v>
          </cell>
        </row>
        <row r="611">
          <cell r="R611" t="e">
            <v>#N/A</v>
          </cell>
          <cell r="S611">
            <v>0</v>
          </cell>
          <cell r="Y611" t="e">
            <v>#N/A</v>
          </cell>
          <cell r="Z611">
            <v>0</v>
          </cell>
          <cell r="AF611" t="e">
            <v>#N/A</v>
          </cell>
          <cell r="AG611">
            <v>0</v>
          </cell>
        </row>
        <row r="612">
          <cell r="R612" t="e">
            <v>#N/A</v>
          </cell>
          <cell r="S612">
            <v>0</v>
          </cell>
          <cell r="Y612" t="e">
            <v>#N/A</v>
          </cell>
          <cell r="Z612">
            <v>0</v>
          </cell>
          <cell r="AF612" t="e">
            <v>#N/A</v>
          </cell>
          <cell r="AG612">
            <v>0</v>
          </cell>
        </row>
        <row r="613">
          <cell r="R613" t="e">
            <v>#N/A</v>
          </cell>
          <cell r="S613">
            <v>0</v>
          </cell>
          <cell r="Y613" t="e">
            <v>#N/A</v>
          </cell>
          <cell r="Z613">
            <v>0</v>
          </cell>
          <cell r="AF613" t="e">
            <v>#N/A</v>
          </cell>
          <cell r="AG613">
            <v>0</v>
          </cell>
        </row>
        <row r="614">
          <cell r="R614" t="e">
            <v>#N/A</v>
          </cell>
          <cell r="S614">
            <v>0</v>
          </cell>
          <cell r="Y614" t="e">
            <v>#N/A</v>
          </cell>
          <cell r="Z614">
            <v>0</v>
          </cell>
          <cell r="AF614" t="e">
            <v>#N/A</v>
          </cell>
          <cell r="AG614">
            <v>0</v>
          </cell>
        </row>
        <row r="615">
          <cell r="R615" t="e">
            <v>#N/A</v>
          </cell>
          <cell r="S615">
            <v>0</v>
          </cell>
          <cell r="Y615" t="e">
            <v>#N/A</v>
          </cell>
          <cell r="Z615">
            <v>0</v>
          </cell>
          <cell r="AF615" t="e">
            <v>#N/A</v>
          </cell>
          <cell r="AG615">
            <v>0</v>
          </cell>
        </row>
        <row r="616">
          <cell r="R616" t="e">
            <v>#N/A</v>
          </cell>
          <cell r="S616">
            <v>0</v>
          </cell>
          <cell r="Y616" t="e">
            <v>#N/A</v>
          </cell>
          <cell r="Z616">
            <v>0</v>
          </cell>
          <cell r="AF616" t="e">
            <v>#N/A</v>
          </cell>
          <cell r="AG616">
            <v>0</v>
          </cell>
        </row>
        <row r="617">
          <cell r="R617" t="e">
            <v>#N/A</v>
          </cell>
          <cell r="S617">
            <v>0</v>
          </cell>
          <cell r="Y617" t="e">
            <v>#N/A</v>
          </cell>
          <cell r="Z617">
            <v>0</v>
          </cell>
          <cell r="AF617" t="e">
            <v>#N/A</v>
          </cell>
          <cell r="AG617">
            <v>0</v>
          </cell>
        </row>
        <row r="618">
          <cell r="R618" t="e">
            <v>#N/A</v>
          </cell>
          <cell r="S618">
            <v>0</v>
          </cell>
          <cell r="Y618" t="e">
            <v>#N/A</v>
          </cell>
          <cell r="Z618">
            <v>0</v>
          </cell>
          <cell r="AF618" t="e">
            <v>#N/A</v>
          </cell>
          <cell r="AG618">
            <v>0</v>
          </cell>
        </row>
        <row r="619">
          <cell r="R619" t="e">
            <v>#N/A</v>
          </cell>
          <cell r="S619">
            <v>0</v>
          </cell>
          <cell r="Y619" t="e">
            <v>#N/A</v>
          </cell>
          <cell r="Z619">
            <v>0</v>
          </cell>
          <cell r="AF619" t="e">
            <v>#N/A</v>
          </cell>
          <cell r="AG619">
            <v>0</v>
          </cell>
        </row>
        <row r="620">
          <cell r="R620" t="e">
            <v>#N/A</v>
          </cell>
          <cell r="S620">
            <v>0</v>
          </cell>
          <cell r="Y620" t="e">
            <v>#N/A</v>
          </cell>
          <cell r="Z620">
            <v>0</v>
          </cell>
          <cell r="AF620" t="e">
            <v>#N/A</v>
          </cell>
          <cell r="AG620">
            <v>0</v>
          </cell>
        </row>
        <row r="621">
          <cell r="R621" t="e">
            <v>#N/A</v>
          </cell>
          <cell r="S621">
            <v>0</v>
          </cell>
          <cell r="Y621" t="e">
            <v>#N/A</v>
          </cell>
          <cell r="Z621">
            <v>0</v>
          </cell>
          <cell r="AF621" t="e">
            <v>#N/A</v>
          </cell>
          <cell r="AG621">
            <v>0</v>
          </cell>
        </row>
        <row r="622">
          <cell r="R622" t="e">
            <v>#N/A</v>
          </cell>
          <cell r="S622">
            <v>0</v>
          </cell>
          <cell r="Y622" t="e">
            <v>#N/A</v>
          </cell>
          <cell r="Z622">
            <v>0</v>
          </cell>
          <cell r="AF622" t="e">
            <v>#N/A</v>
          </cell>
          <cell r="AG622">
            <v>0</v>
          </cell>
        </row>
        <row r="623">
          <cell r="R623" t="e">
            <v>#N/A</v>
          </cell>
          <cell r="S623">
            <v>0</v>
          </cell>
          <cell r="Y623" t="e">
            <v>#N/A</v>
          </cell>
          <cell r="Z623">
            <v>0</v>
          </cell>
          <cell r="AF623" t="e">
            <v>#N/A</v>
          </cell>
          <cell r="AG623">
            <v>0</v>
          </cell>
        </row>
        <row r="624">
          <cell r="R624" t="e">
            <v>#N/A</v>
          </cell>
          <cell r="S624">
            <v>0</v>
          </cell>
          <cell r="Y624" t="e">
            <v>#N/A</v>
          </cell>
          <cell r="Z624">
            <v>0</v>
          </cell>
          <cell r="AF624" t="e">
            <v>#N/A</v>
          </cell>
          <cell r="AG624">
            <v>0</v>
          </cell>
        </row>
        <row r="625">
          <cell r="R625" t="e">
            <v>#N/A</v>
          </cell>
          <cell r="S625">
            <v>0</v>
          </cell>
          <cell r="Y625" t="e">
            <v>#N/A</v>
          </cell>
          <cell r="Z625">
            <v>0</v>
          </cell>
          <cell r="AF625" t="e">
            <v>#N/A</v>
          </cell>
          <cell r="AG625">
            <v>0</v>
          </cell>
        </row>
        <row r="626">
          <cell r="R626" t="e">
            <v>#N/A</v>
          </cell>
          <cell r="S626">
            <v>0</v>
          </cell>
          <cell r="AF626" t="e">
            <v>#N/A</v>
          </cell>
          <cell r="AG626">
            <v>0</v>
          </cell>
        </row>
        <row r="627">
          <cell r="R627" t="e">
            <v>#N/A</v>
          </cell>
          <cell r="S627">
            <v>0</v>
          </cell>
        </row>
        <row r="628">
          <cell r="R628" t="e">
            <v>#N/A</v>
          </cell>
          <cell r="S628">
            <v>0</v>
          </cell>
        </row>
        <row r="629">
          <cell r="R629" t="e">
            <v>#N/A</v>
          </cell>
          <cell r="S629">
            <v>0</v>
          </cell>
        </row>
        <row r="630">
          <cell r="R630" t="e">
            <v>#N/A</v>
          </cell>
          <cell r="S630">
            <v>0</v>
          </cell>
        </row>
        <row r="631">
          <cell r="R631" t="e">
            <v>#N/A</v>
          </cell>
          <cell r="S631">
            <v>0</v>
          </cell>
        </row>
        <row r="632">
          <cell r="R632" t="e">
            <v>#N/A</v>
          </cell>
          <cell r="S632">
            <v>0</v>
          </cell>
        </row>
        <row r="633">
          <cell r="R633" t="e">
            <v>#N/A</v>
          </cell>
          <cell r="S633">
            <v>0</v>
          </cell>
        </row>
        <row r="634">
          <cell r="R634" t="e">
            <v>#N/A</v>
          </cell>
          <cell r="S634">
            <v>0</v>
          </cell>
        </row>
        <row r="635">
          <cell r="R635" t="e">
            <v>#N/A</v>
          </cell>
          <cell r="S635">
            <v>0</v>
          </cell>
        </row>
        <row r="636">
          <cell r="R636" t="e">
            <v>#N/A</v>
          </cell>
          <cell r="S636">
            <v>0</v>
          </cell>
        </row>
        <row r="637">
          <cell r="R637" t="e">
            <v>#N/A</v>
          </cell>
          <cell r="S637">
            <v>0</v>
          </cell>
        </row>
        <row r="638">
          <cell r="R638" t="e">
            <v>#N/A</v>
          </cell>
          <cell r="S638">
            <v>0</v>
          </cell>
        </row>
        <row r="639">
          <cell r="R639" t="e">
            <v>#N/A</v>
          </cell>
          <cell r="S639">
            <v>0</v>
          </cell>
        </row>
        <row r="640">
          <cell r="R640" t="e">
            <v>#N/A</v>
          </cell>
          <cell r="S640">
            <v>0</v>
          </cell>
        </row>
        <row r="641">
          <cell r="R641" t="e">
            <v>#N/A</v>
          </cell>
          <cell r="S641">
            <v>0</v>
          </cell>
        </row>
        <row r="642">
          <cell r="R642" t="e">
            <v>#N/A</v>
          </cell>
          <cell r="S642">
            <v>0</v>
          </cell>
        </row>
        <row r="643">
          <cell r="R643" t="e">
            <v>#N/A</v>
          </cell>
          <cell r="S643">
            <v>0</v>
          </cell>
        </row>
        <row r="644">
          <cell r="R644" t="e">
            <v>#N/A</v>
          </cell>
          <cell r="S644">
            <v>0</v>
          </cell>
        </row>
        <row r="645">
          <cell r="R645" t="e">
            <v>#N/A</v>
          </cell>
          <cell r="S645">
            <v>0</v>
          </cell>
        </row>
        <row r="646">
          <cell r="R646" t="e">
            <v>#N/A</v>
          </cell>
          <cell r="S646">
            <v>0</v>
          </cell>
        </row>
        <row r="647">
          <cell r="R647" t="e">
            <v>#N/A</v>
          </cell>
          <cell r="S647">
            <v>0</v>
          </cell>
        </row>
        <row r="648">
          <cell r="R648" t="e">
            <v>#N/A</v>
          </cell>
          <cell r="S648">
            <v>0</v>
          </cell>
        </row>
        <row r="649">
          <cell r="R649" t="e">
            <v>#N/A</v>
          </cell>
          <cell r="S649">
            <v>0</v>
          </cell>
        </row>
        <row r="650">
          <cell r="R650" t="e">
            <v>#N/A</v>
          </cell>
          <cell r="S650">
            <v>0</v>
          </cell>
        </row>
        <row r="651">
          <cell r="R651" t="e">
            <v>#N/A</v>
          </cell>
          <cell r="S651">
            <v>0</v>
          </cell>
        </row>
        <row r="652">
          <cell r="R652" t="e">
            <v>#N/A</v>
          </cell>
          <cell r="S652">
            <v>0</v>
          </cell>
        </row>
        <row r="653">
          <cell r="R653" t="e">
            <v>#N/A</v>
          </cell>
          <cell r="S653">
            <v>0</v>
          </cell>
        </row>
        <row r="654">
          <cell r="R654" t="e">
            <v>#N/A</v>
          </cell>
          <cell r="S654">
            <v>0</v>
          </cell>
        </row>
        <row r="655">
          <cell r="R655" t="e">
            <v>#N/A</v>
          </cell>
          <cell r="S655">
            <v>0</v>
          </cell>
        </row>
        <row r="656">
          <cell r="R656" t="e">
            <v>#N/A</v>
          </cell>
          <cell r="S656">
            <v>0</v>
          </cell>
        </row>
        <row r="657">
          <cell r="R657" t="e">
            <v>#N/A</v>
          </cell>
          <cell r="S657">
            <v>0</v>
          </cell>
        </row>
        <row r="658">
          <cell r="R658" t="e">
            <v>#N/A</v>
          </cell>
          <cell r="S658">
            <v>0</v>
          </cell>
        </row>
        <row r="659">
          <cell r="R659" t="e">
            <v>#N/A</v>
          </cell>
          <cell r="S659">
            <v>0</v>
          </cell>
        </row>
        <row r="660">
          <cell r="R660" t="e">
            <v>#N/A</v>
          </cell>
          <cell r="S660">
            <v>0</v>
          </cell>
        </row>
        <row r="661">
          <cell r="R661" t="e">
            <v>#N/A</v>
          </cell>
          <cell r="S661">
            <v>0</v>
          </cell>
        </row>
        <row r="662">
          <cell r="R662" t="e">
            <v>#N/A</v>
          </cell>
          <cell r="S662">
            <v>0</v>
          </cell>
        </row>
        <row r="663">
          <cell r="R663" t="e">
            <v>#N/A</v>
          </cell>
          <cell r="S663">
            <v>0</v>
          </cell>
        </row>
        <row r="664">
          <cell r="R664" t="e">
            <v>#N/A</v>
          </cell>
          <cell r="S664">
            <v>0</v>
          </cell>
        </row>
        <row r="665">
          <cell r="R665" t="e">
            <v>#N/A</v>
          </cell>
          <cell r="S665">
            <v>0</v>
          </cell>
        </row>
        <row r="666">
          <cell r="R666" t="e">
            <v>#N/A</v>
          </cell>
          <cell r="S666">
            <v>0</v>
          </cell>
        </row>
        <row r="667">
          <cell r="R667" t="e">
            <v>#N/A</v>
          </cell>
          <cell r="S667">
            <v>0</v>
          </cell>
        </row>
        <row r="668">
          <cell r="R668" t="e">
            <v>#N/A</v>
          </cell>
          <cell r="S668">
            <v>0</v>
          </cell>
        </row>
        <row r="669">
          <cell r="R669" t="e">
            <v>#N/A</v>
          </cell>
          <cell r="S669">
            <v>0</v>
          </cell>
        </row>
        <row r="670">
          <cell r="R670" t="e">
            <v>#N/A</v>
          </cell>
          <cell r="S670">
            <v>0</v>
          </cell>
        </row>
        <row r="671">
          <cell r="R671" t="e">
            <v>#N/A</v>
          </cell>
          <cell r="S671">
            <v>0</v>
          </cell>
        </row>
        <row r="672">
          <cell r="R672" t="e">
            <v>#N/A</v>
          </cell>
          <cell r="S672">
            <v>0</v>
          </cell>
        </row>
        <row r="673">
          <cell r="R673" t="e">
            <v>#N/A</v>
          </cell>
          <cell r="S673">
            <v>0</v>
          </cell>
        </row>
        <row r="674">
          <cell r="R674" t="e">
            <v>#N/A</v>
          </cell>
          <cell r="S674">
            <v>0</v>
          </cell>
        </row>
        <row r="675">
          <cell r="R675" t="e">
            <v>#N/A</v>
          </cell>
          <cell r="S675">
            <v>0</v>
          </cell>
        </row>
        <row r="676">
          <cell r="R676" t="e">
            <v>#N/A</v>
          </cell>
          <cell r="S676">
            <v>0</v>
          </cell>
        </row>
        <row r="677">
          <cell r="R677" t="e">
            <v>#N/A</v>
          </cell>
          <cell r="S677">
            <v>0</v>
          </cell>
        </row>
        <row r="678">
          <cell r="R678" t="e">
            <v>#N/A</v>
          </cell>
          <cell r="S678">
            <v>0</v>
          </cell>
        </row>
        <row r="679">
          <cell r="R679" t="e">
            <v>#N/A</v>
          </cell>
          <cell r="S679">
            <v>0</v>
          </cell>
        </row>
        <row r="680">
          <cell r="R680" t="e">
            <v>#N/A</v>
          </cell>
          <cell r="S680">
            <v>0</v>
          </cell>
        </row>
        <row r="681">
          <cell r="R681" t="e">
            <v>#N/A</v>
          </cell>
          <cell r="S681">
            <v>0</v>
          </cell>
        </row>
        <row r="682">
          <cell r="R682" t="e">
            <v>#N/A</v>
          </cell>
          <cell r="S682">
            <v>0</v>
          </cell>
        </row>
        <row r="683">
          <cell r="R683" t="e">
            <v>#N/A</v>
          </cell>
          <cell r="S683">
            <v>0</v>
          </cell>
        </row>
        <row r="684">
          <cell r="R684" t="e">
            <v>#N/A</v>
          </cell>
          <cell r="S684">
            <v>0</v>
          </cell>
        </row>
        <row r="685">
          <cell r="R685" t="e">
            <v>#N/A</v>
          </cell>
          <cell r="S685">
            <v>0</v>
          </cell>
        </row>
        <row r="686">
          <cell r="R686" t="e">
            <v>#N/A</v>
          </cell>
          <cell r="S686">
            <v>0</v>
          </cell>
        </row>
        <row r="687">
          <cell r="R687" t="e">
            <v>#N/A</v>
          </cell>
          <cell r="S687">
            <v>0</v>
          </cell>
        </row>
        <row r="688">
          <cell r="R688" t="e">
            <v>#N/A</v>
          </cell>
          <cell r="S688">
            <v>0</v>
          </cell>
        </row>
        <row r="689">
          <cell r="R689" t="e">
            <v>#N/A</v>
          </cell>
          <cell r="S689">
            <v>0</v>
          </cell>
        </row>
        <row r="690">
          <cell r="R690" t="e">
            <v>#N/A</v>
          </cell>
          <cell r="S690">
            <v>0</v>
          </cell>
        </row>
        <row r="691">
          <cell r="R691" t="e">
            <v>#N/A</v>
          </cell>
          <cell r="S691">
            <v>0</v>
          </cell>
        </row>
        <row r="692">
          <cell r="R692" t="e">
            <v>#N/A</v>
          </cell>
          <cell r="S692">
            <v>0</v>
          </cell>
        </row>
        <row r="693">
          <cell r="R693" t="e">
            <v>#N/A</v>
          </cell>
          <cell r="S693">
            <v>0</v>
          </cell>
        </row>
        <row r="694">
          <cell r="R694" t="e">
            <v>#N/A</v>
          </cell>
          <cell r="S694">
            <v>0</v>
          </cell>
        </row>
        <row r="695">
          <cell r="R695" t="e">
            <v>#N/A</v>
          </cell>
          <cell r="S695">
            <v>0</v>
          </cell>
        </row>
        <row r="696">
          <cell r="R696" t="e">
            <v>#N/A</v>
          </cell>
          <cell r="S696">
            <v>0</v>
          </cell>
        </row>
        <row r="697">
          <cell r="R697" t="e">
            <v>#N/A</v>
          </cell>
          <cell r="S697">
            <v>0</v>
          </cell>
        </row>
        <row r="698">
          <cell r="R698" t="e">
            <v>#N/A</v>
          </cell>
          <cell r="S698">
            <v>0</v>
          </cell>
        </row>
        <row r="699">
          <cell r="R699" t="e">
            <v>#N/A</v>
          </cell>
          <cell r="S699">
            <v>0</v>
          </cell>
        </row>
        <row r="700">
          <cell r="R700" t="e">
            <v>#N/A</v>
          </cell>
          <cell r="S700">
            <v>0</v>
          </cell>
        </row>
        <row r="701">
          <cell r="R701" t="e">
            <v>#N/A</v>
          </cell>
          <cell r="S701">
            <v>0</v>
          </cell>
        </row>
        <row r="702">
          <cell r="R702" t="e">
            <v>#N/A</v>
          </cell>
          <cell r="S702">
            <v>0</v>
          </cell>
        </row>
        <row r="703">
          <cell r="R703" t="e">
            <v>#N/A</v>
          </cell>
          <cell r="S703">
            <v>0</v>
          </cell>
        </row>
        <row r="704">
          <cell r="R704" t="e">
            <v>#N/A</v>
          </cell>
          <cell r="S704">
            <v>0</v>
          </cell>
        </row>
        <row r="705">
          <cell r="R705" t="e">
            <v>#N/A</v>
          </cell>
          <cell r="S705">
            <v>0</v>
          </cell>
        </row>
        <row r="706">
          <cell r="R706" t="e">
            <v>#N/A</v>
          </cell>
          <cell r="S706">
            <v>0</v>
          </cell>
        </row>
        <row r="707">
          <cell r="R707" t="e">
            <v>#N/A</v>
          </cell>
          <cell r="S707">
            <v>0</v>
          </cell>
        </row>
        <row r="708">
          <cell r="R708" t="e">
            <v>#N/A</v>
          </cell>
          <cell r="S708">
            <v>0</v>
          </cell>
        </row>
        <row r="709">
          <cell r="R709" t="e">
            <v>#N/A</v>
          </cell>
          <cell r="S709">
            <v>0</v>
          </cell>
        </row>
        <row r="710">
          <cell r="R710" t="e">
            <v>#N/A</v>
          </cell>
          <cell r="S710">
            <v>0</v>
          </cell>
        </row>
        <row r="711">
          <cell r="R711" t="e">
            <v>#N/A</v>
          </cell>
          <cell r="S711">
            <v>0</v>
          </cell>
        </row>
        <row r="712">
          <cell r="R712" t="e">
            <v>#N/A</v>
          </cell>
          <cell r="S712">
            <v>0</v>
          </cell>
        </row>
        <row r="713">
          <cell r="R713" t="e">
            <v>#N/A</v>
          </cell>
          <cell r="S713">
            <v>0</v>
          </cell>
        </row>
        <row r="714">
          <cell r="R714" t="e">
            <v>#N/A</v>
          </cell>
          <cell r="S714">
            <v>0</v>
          </cell>
        </row>
        <row r="715">
          <cell r="R715" t="e">
            <v>#N/A</v>
          </cell>
          <cell r="S715">
            <v>0</v>
          </cell>
        </row>
        <row r="716">
          <cell r="R716" t="e">
            <v>#N/A</v>
          </cell>
          <cell r="S716">
            <v>0</v>
          </cell>
        </row>
        <row r="717">
          <cell r="R717" t="e">
            <v>#N/A</v>
          </cell>
          <cell r="S717">
            <v>0</v>
          </cell>
        </row>
        <row r="718">
          <cell r="R718" t="e">
            <v>#N/A</v>
          </cell>
          <cell r="S718">
            <v>0</v>
          </cell>
        </row>
        <row r="719">
          <cell r="R719" t="e">
            <v>#N/A</v>
          </cell>
          <cell r="S719">
            <v>0</v>
          </cell>
        </row>
        <row r="720">
          <cell r="R720" t="e">
            <v>#N/A</v>
          </cell>
          <cell r="S720">
            <v>0</v>
          </cell>
        </row>
        <row r="721">
          <cell r="R721" t="e">
            <v>#N/A</v>
          </cell>
          <cell r="S721">
            <v>0</v>
          </cell>
        </row>
        <row r="722">
          <cell r="R722" t="e">
            <v>#N/A</v>
          </cell>
          <cell r="S722">
            <v>0</v>
          </cell>
        </row>
        <row r="723">
          <cell r="R723" t="e">
            <v>#N/A</v>
          </cell>
          <cell r="S723">
            <v>0</v>
          </cell>
        </row>
        <row r="724">
          <cell r="R724" t="e">
            <v>#N/A</v>
          </cell>
          <cell r="S724">
            <v>0</v>
          </cell>
        </row>
        <row r="725">
          <cell r="R725" t="e">
            <v>#N/A</v>
          </cell>
          <cell r="S725">
            <v>0</v>
          </cell>
        </row>
        <row r="726">
          <cell r="R726" t="e">
            <v>#N/A</v>
          </cell>
          <cell r="S726">
            <v>0</v>
          </cell>
        </row>
        <row r="727">
          <cell r="R727" t="e">
            <v>#N/A</v>
          </cell>
          <cell r="S727">
            <v>0</v>
          </cell>
        </row>
        <row r="728">
          <cell r="R728" t="e">
            <v>#N/A</v>
          </cell>
          <cell r="S728">
            <v>0</v>
          </cell>
        </row>
        <row r="729">
          <cell r="R729" t="e">
            <v>#N/A</v>
          </cell>
          <cell r="S729">
            <v>0</v>
          </cell>
        </row>
        <row r="730">
          <cell r="R730" t="e">
            <v>#N/A</v>
          </cell>
          <cell r="S730">
            <v>0</v>
          </cell>
        </row>
        <row r="731">
          <cell r="R731" t="e">
            <v>#N/A</v>
          </cell>
          <cell r="S731">
            <v>0</v>
          </cell>
        </row>
        <row r="732">
          <cell r="R732" t="e">
            <v>#N/A</v>
          </cell>
          <cell r="S732">
            <v>0</v>
          </cell>
        </row>
        <row r="733">
          <cell r="R733" t="e">
            <v>#N/A</v>
          </cell>
          <cell r="S733">
            <v>0</v>
          </cell>
        </row>
        <row r="734">
          <cell r="R734" t="e">
            <v>#N/A</v>
          </cell>
          <cell r="S734">
            <v>0</v>
          </cell>
        </row>
        <row r="735">
          <cell r="R735" t="e">
            <v>#N/A</v>
          </cell>
          <cell r="S735">
            <v>0</v>
          </cell>
        </row>
        <row r="736">
          <cell r="R736" t="e">
            <v>#N/A</v>
          </cell>
          <cell r="S736">
            <v>0</v>
          </cell>
        </row>
        <row r="737">
          <cell r="R737" t="e">
            <v>#N/A</v>
          </cell>
          <cell r="S737">
            <v>0</v>
          </cell>
        </row>
        <row r="738">
          <cell r="R738" t="e">
            <v>#N/A</v>
          </cell>
          <cell r="S738">
            <v>0</v>
          </cell>
        </row>
        <row r="739">
          <cell r="R739" t="e">
            <v>#N/A</v>
          </cell>
          <cell r="S739">
            <v>0</v>
          </cell>
        </row>
        <row r="740">
          <cell r="R740" t="e">
            <v>#N/A</v>
          </cell>
          <cell r="S740">
            <v>0</v>
          </cell>
        </row>
        <row r="741">
          <cell r="R741" t="e">
            <v>#N/A</v>
          </cell>
          <cell r="S741">
            <v>0</v>
          </cell>
        </row>
        <row r="742">
          <cell r="R742" t="e">
            <v>#N/A</v>
          </cell>
          <cell r="S742">
            <v>0</v>
          </cell>
        </row>
        <row r="743">
          <cell r="R743" t="e">
            <v>#N/A</v>
          </cell>
          <cell r="S743">
            <v>0</v>
          </cell>
        </row>
        <row r="744">
          <cell r="R744" t="e">
            <v>#N/A</v>
          </cell>
          <cell r="S744">
            <v>0</v>
          </cell>
        </row>
        <row r="745">
          <cell r="R745" t="e">
            <v>#N/A</v>
          </cell>
          <cell r="S745">
            <v>0</v>
          </cell>
        </row>
        <row r="746">
          <cell r="R746" t="e">
            <v>#N/A</v>
          </cell>
          <cell r="S746">
            <v>0</v>
          </cell>
        </row>
        <row r="747">
          <cell r="R747" t="e">
            <v>#N/A</v>
          </cell>
          <cell r="S747">
            <v>0</v>
          </cell>
        </row>
        <row r="748">
          <cell r="R748" t="e">
            <v>#N/A</v>
          </cell>
          <cell r="S748">
            <v>0</v>
          </cell>
        </row>
        <row r="749">
          <cell r="R749" t="e">
            <v>#N/A</v>
          </cell>
          <cell r="S749">
            <v>0</v>
          </cell>
        </row>
        <row r="750">
          <cell r="R750" t="e">
            <v>#N/A</v>
          </cell>
          <cell r="S750">
            <v>0</v>
          </cell>
        </row>
        <row r="751">
          <cell r="R751" t="e">
            <v>#N/A</v>
          </cell>
          <cell r="S751">
            <v>0</v>
          </cell>
        </row>
        <row r="752">
          <cell r="R752" t="e">
            <v>#N/A</v>
          </cell>
          <cell r="S752">
            <v>0</v>
          </cell>
        </row>
        <row r="753">
          <cell r="R753" t="e">
            <v>#N/A</v>
          </cell>
          <cell r="S753">
            <v>0</v>
          </cell>
        </row>
        <row r="754">
          <cell r="R754" t="e">
            <v>#N/A</v>
          </cell>
          <cell r="S754">
            <v>0</v>
          </cell>
        </row>
        <row r="755">
          <cell r="R755" t="e">
            <v>#N/A</v>
          </cell>
          <cell r="S755">
            <v>0</v>
          </cell>
        </row>
        <row r="756">
          <cell r="R756" t="e">
            <v>#N/A</v>
          </cell>
          <cell r="S756">
            <v>0</v>
          </cell>
        </row>
        <row r="757">
          <cell r="R757" t="e">
            <v>#N/A</v>
          </cell>
          <cell r="S757">
            <v>0</v>
          </cell>
        </row>
        <row r="758">
          <cell r="R758" t="e">
            <v>#N/A</v>
          </cell>
          <cell r="S758">
            <v>0</v>
          </cell>
        </row>
        <row r="759">
          <cell r="R759" t="e">
            <v>#N/A</v>
          </cell>
          <cell r="S759">
            <v>0</v>
          </cell>
        </row>
        <row r="760">
          <cell r="R760" t="e">
            <v>#N/A</v>
          </cell>
          <cell r="S760">
            <v>0</v>
          </cell>
        </row>
        <row r="761">
          <cell r="R761" t="e">
            <v>#N/A</v>
          </cell>
          <cell r="S761">
            <v>0</v>
          </cell>
        </row>
        <row r="762">
          <cell r="R762" t="e">
            <v>#N/A</v>
          </cell>
          <cell r="S762">
            <v>0</v>
          </cell>
        </row>
        <row r="763">
          <cell r="R763" t="e">
            <v>#N/A</v>
          </cell>
          <cell r="S763">
            <v>0</v>
          </cell>
        </row>
        <row r="764">
          <cell r="R764" t="e">
            <v>#N/A</v>
          </cell>
          <cell r="S764">
            <v>0</v>
          </cell>
        </row>
        <row r="765">
          <cell r="R765" t="e">
            <v>#N/A</v>
          </cell>
          <cell r="S765">
            <v>0</v>
          </cell>
        </row>
        <row r="766">
          <cell r="R766" t="e">
            <v>#N/A</v>
          </cell>
          <cell r="S766">
            <v>0</v>
          </cell>
        </row>
        <row r="767">
          <cell r="R767" t="e">
            <v>#N/A</v>
          </cell>
          <cell r="S767">
            <v>0</v>
          </cell>
        </row>
        <row r="768">
          <cell r="R768" t="e">
            <v>#N/A</v>
          </cell>
          <cell r="S768">
            <v>0</v>
          </cell>
        </row>
        <row r="769">
          <cell r="R769" t="e">
            <v>#N/A</v>
          </cell>
          <cell r="S769">
            <v>0</v>
          </cell>
        </row>
        <row r="770">
          <cell r="R770" t="e">
            <v>#N/A</v>
          </cell>
          <cell r="S770">
            <v>0</v>
          </cell>
        </row>
        <row r="771">
          <cell r="R771" t="e">
            <v>#N/A</v>
          </cell>
          <cell r="S771">
            <v>0</v>
          </cell>
        </row>
        <row r="772">
          <cell r="R772" t="e">
            <v>#N/A</v>
          </cell>
          <cell r="S772">
            <v>0</v>
          </cell>
        </row>
        <row r="773">
          <cell r="R773" t="e">
            <v>#N/A</v>
          </cell>
          <cell r="S773">
            <v>0</v>
          </cell>
        </row>
        <row r="774">
          <cell r="R774" t="e">
            <v>#N/A</v>
          </cell>
          <cell r="S774">
            <v>0</v>
          </cell>
        </row>
        <row r="775">
          <cell r="R775" t="e">
            <v>#N/A</v>
          </cell>
          <cell r="S775">
            <v>0</v>
          </cell>
        </row>
        <row r="776">
          <cell r="R776" t="e">
            <v>#N/A</v>
          </cell>
          <cell r="S776">
            <v>0</v>
          </cell>
        </row>
        <row r="777">
          <cell r="R777" t="e">
            <v>#N/A</v>
          </cell>
          <cell r="S777">
            <v>0</v>
          </cell>
        </row>
        <row r="778">
          <cell r="R778" t="e">
            <v>#N/A</v>
          </cell>
          <cell r="S778">
            <v>0</v>
          </cell>
        </row>
        <row r="779">
          <cell r="R779" t="e">
            <v>#N/A</v>
          </cell>
          <cell r="S779">
            <v>0</v>
          </cell>
        </row>
        <row r="780">
          <cell r="R780" t="e">
            <v>#N/A</v>
          </cell>
          <cell r="S780">
            <v>0</v>
          </cell>
        </row>
        <row r="781">
          <cell r="R781" t="e">
            <v>#N/A</v>
          </cell>
          <cell r="S781">
            <v>0</v>
          </cell>
        </row>
        <row r="782">
          <cell r="R782" t="e">
            <v>#N/A</v>
          </cell>
          <cell r="S782">
            <v>0</v>
          </cell>
        </row>
        <row r="783">
          <cell r="R783" t="e">
            <v>#N/A</v>
          </cell>
          <cell r="S783">
            <v>0</v>
          </cell>
        </row>
        <row r="784">
          <cell r="R784" t="e">
            <v>#N/A</v>
          </cell>
          <cell r="S784">
            <v>0</v>
          </cell>
        </row>
        <row r="785">
          <cell r="R785" t="e">
            <v>#N/A</v>
          </cell>
          <cell r="S785">
            <v>0</v>
          </cell>
        </row>
        <row r="786">
          <cell r="R786" t="e">
            <v>#N/A</v>
          </cell>
          <cell r="S786">
            <v>0</v>
          </cell>
        </row>
        <row r="787">
          <cell r="R787" t="e">
            <v>#N/A</v>
          </cell>
          <cell r="S787">
            <v>0</v>
          </cell>
        </row>
        <row r="788">
          <cell r="R788" t="e">
            <v>#N/A</v>
          </cell>
          <cell r="S788">
            <v>0</v>
          </cell>
        </row>
        <row r="789">
          <cell r="R789" t="e">
            <v>#N/A</v>
          </cell>
          <cell r="S789">
            <v>0</v>
          </cell>
        </row>
        <row r="790">
          <cell r="R790" t="e">
            <v>#N/A</v>
          </cell>
          <cell r="S790">
            <v>0</v>
          </cell>
        </row>
        <row r="791">
          <cell r="R791" t="e">
            <v>#N/A</v>
          </cell>
          <cell r="S791">
            <v>0</v>
          </cell>
        </row>
        <row r="792">
          <cell r="R792" t="e">
            <v>#N/A</v>
          </cell>
          <cell r="S792">
            <v>0</v>
          </cell>
        </row>
        <row r="793">
          <cell r="R793" t="e">
            <v>#N/A</v>
          </cell>
          <cell r="S793">
            <v>0</v>
          </cell>
        </row>
        <row r="794">
          <cell r="R794" t="e">
            <v>#N/A</v>
          </cell>
          <cell r="S794">
            <v>0</v>
          </cell>
        </row>
        <row r="795">
          <cell r="R795" t="e">
            <v>#N/A</v>
          </cell>
          <cell r="S795">
            <v>0</v>
          </cell>
        </row>
        <row r="796">
          <cell r="R796" t="e">
            <v>#N/A</v>
          </cell>
          <cell r="S796">
            <v>0</v>
          </cell>
        </row>
        <row r="797">
          <cell r="R797" t="e">
            <v>#N/A</v>
          </cell>
          <cell r="S797">
            <v>0</v>
          </cell>
        </row>
        <row r="798">
          <cell r="R798" t="e">
            <v>#N/A</v>
          </cell>
          <cell r="S798">
            <v>0</v>
          </cell>
        </row>
        <row r="799">
          <cell r="R799" t="e">
            <v>#N/A</v>
          </cell>
          <cell r="S799">
            <v>0</v>
          </cell>
        </row>
        <row r="800">
          <cell r="R800" t="e">
            <v>#N/A</v>
          </cell>
          <cell r="S800">
            <v>0</v>
          </cell>
        </row>
        <row r="801">
          <cell r="R801" t="e">
            <v>#N/A</v>
          </cell>
          <cell r="S801">
            <v>0</v>
          </cell>
        </row>
        <row r="802">
          <cell r="R802" t="e">
            <v>#N/A</v>
          </cell>
          <cell r="S802">
            <v>0</v>
          </cell>
        </row>
        <row r="803">
          <cell r="R803" t="e">
            <v>#N/A</v>
          </cell>
          <cell r="S803">
            <v>0</v>
          </cell>
        </row>
        <row r="804">
          <cell r="R804" t="e">
            <v>#N/A</v>
          </cell>
          <cell r="S804">
            <v>0</v>
          </cell>
        </row>
        <row r="805">
          <cell r="R805" t="e">
            <v>#N/A</v>
          </cell>
          <cell r="S805">
            <v>0</v>
          </cell>
        </row>
        <row r="806">
          <cell r="R806" t="e">
            <v>#N/A</v>
          </cell>
          <cell r="S806">
            <v>0</v>
          </cell>
        </row>
        <row r="807">
          <cell r="R807" t="e">
            <v>#N/A</v>
          </cell>
          <cell r="S807">
            <v>0</v>
          </cell>
        </row>
        <row r="808">
          <cell r="R808" t="e">
            <v>#N/A</v>
          </cell>
          <cell r="S808">
            <v>0</v>
          </cell>
        </row>
        <row r="809">
          <cell r="R809" t="e">
            <v>#N/A</v>
          </cell>
          <cell r="S809">
            <v>0</v>
          </cell>
        </row>
        <row r="810">
          <cell r="R810" t="e">
            <v>#N/A</v>
          </cell>
          <cell r="S810">
            <v>0</v>
          </cell>
        </row>
        <row r="811">
          <cell r="R811" t="e">
            <v>#N/A</v>
          </cell>
          <cell r="S811">
            <v>0</v>
          </cell>
        </row>
        <row r="812">
          <cell r="R812" t="e">
            <v>#N/A</v>
          </cell>
          <cell r="S812">
            <v>0</v>
          </cell>
        </row>
        <row r="813">
          <cell r="R813" t="e">
            <v>#N/A</v>
          </cell>
          <cell r="S813">
            <v>0</v>
          </cell>
        </row>
        <row r="814">
          <cell r="R814" t="e">
            <v>#N/A</v>
          </cell>
          <cell r="S814">
            <v>0</v>
          </cell>
        </row>
        <row r="815">
          <cell r="R815" t="e">
            <v>#N/A</v>
          </cell>
          <cell r="S815">
            <v>0</v>
          </cell>
        </row>
        <row r="816">
          <cell r="R816" t="e">
            <v>#N/A</v>
          </cell>
          <cell r="S816">
            <v>0</v>
          </cell>
        </row>
        <row r="817">
          <cell r="R817" t="e">
            <v>#N/A</v>
          </cell>
          <cell r="S817">
            <v>0</v>
          </cell>
        </row>
        <row r="818">
          <cell r="R818" t="e">
            <v>#N/A</v>
          </cell>
          <cell r="S818">
            <v>0</v>
          </cell>
        </row>
        <row r="819">
          <cell r="R819" t="e">
            <v>#N/A</v>
          </cell>
          <cell r="S819">
            <v>0</v>
          </cell>
        </row>
        <row r="820">
          <cell r="R820" t="e">
            <v>#N/A</v>
          </cell>
          <cell r="S820">
            <v>0</v>
          </cell>
        </row>
        <row r="821">
          <cell r="R821" t="e">
            <v>#N/A</v>
          </cell>
          <cell r="S821">
            <v>0</v>
          </cell>
        </row>
        <row r="822">
          <cell r="R822" t="e">
            <v>#N/A</v>
          </cell>
          <cell r="S822">
            <v>0</v>
          </cell>
        </row>
        <row r="823">
          <cell r="R823" t="e">
            <v>#N/A</v>
          </cell>
          <cell r="S823">
            <v>0</v>
          </cell>
        </row>
        <row r="824">
          <cell r="R824" t="e">
            <v>#N/A</v>
          </cell>
          <cell r="S824">
            <v>0</v>
          </cell>
        </row>
        <row r="825">
          <cell r="R825" t="e">
            <v>#N/A</v>
          </cell>
          <cell r="S825">
            <v>0</v>
          </cell>
        </row>
        <row r="826">
          <cell r="R826" t="e">
            <v>#N/A</v>
          </cell>
          <cell r="S826">
            <v>0</v>
          </cell>
        </row>
        <row r="827">
          <cell r="R827" t="e">
            <v>#N/A</v>
          </cell>
          <cell r="S827">
            <v>0</v>
          </cell>
        </row>
        <row r="828">
          <cell r="R828" t="e">
            <v>#N/A</v>
          </cell>
          <cell r="S828">
            <v>0</v>
          </cell>
        </row>
        <row r="829">
          <cell r="R829" t="e">
            <v>#N/A</v>
          </cell>
          <cell r="S829">
            <v>0</v>
          </cell>
        </row>
        <row r="830">
          <cell r="R830" t="e">
            <v>#N/A</v>
          </cell>
          <cell r="S830">
            <v>0</v>
          </cell>
        </row>
        <row r="831">
          <cell r="R831" t="e">
            <v>#N/A</v>
          </cell>
          <cell r="S831">
            <v>0</v>
          </cell>
        </row>
        <row r="832">
          <cell r="R832" t="e">
            <v>#N/A</v>
          </cell>
          <cell r="S832">
            <v>0</v>
          </cell>
        </row>
        <row r="833">
          <cell r="R833" t="e">
            <v>#N/A</v>
          </cell>
          <cell r="S833">
            <v>0</v>
          </cell>
        </row>
        <row r="834">
          <cell r="R834" t="e">
            <v>#N/A</v>
          </cell>
          <cell r="S834">
            <v>0</v>
          </cell>
        </row>
        <row r="835">
          <cell r="R835" t="e">
            <v>#N/A</v>
          </cell>
          <cell r="S835">
            <v>0</v>
          </cell>
        </row>
        <row r="836">
          <cell r="R836" t="e">
            <v>#N/A</v>
          </cell>
          <cell r="S836">
            <v>0</v>
          </cell>
        </row>
        <row r="837">
          <cell r="R837" t="e">
            <v>#N/A</v>
          </cell>
          <cell r="S837">
            <v>0</v>
          </cell>
        </row>
        <row r="838">
          <cell r="R838" t="e">
            <v>#N/A</v>
          </cell>
          <cell r="S838">
            <v>0</v>
          </cell>
        </row>
        <row r="839">
          <cell r="R839" t="e">
            <v>#N/A</v>
          </cell>
          <cell r="S839">
            <v>0</v>
          </cell>
        </row>
        <row r="840">
          <cell r="R840" t="e">
            <v>#N/A</v>
          </cell>
          <cell r="S840">
            <v>0</v>
          </cell>
        </row>
        <row r="841">
          <cell r="R841" t="e">
            <v>#N/A</v>
          </cell>
          <cell r="S841">
            <v>0</v>
          </cell>
        </row>
        <row r="842">
          <cell r="R842" t="e">
            <v>#N/A</v>
          </cell>
          <cell r="S842">
            <v>0</v>
          </cell>
        </row>
        <row r="843">
          <cell r="R843" t="e">
            <v>#N/A</v>
          </cell>
          <cell r="S843">
            <v>0</v>
          </cell>
        </row>
        <row r="844">
          <cell r="R844" t="e">
            <v>#N/A</v>
          </cell>
          <cell r="S844">
            <v>0</v>
          </cell>
        </row>
        <row r="845">
          <cell r="R845" t="e">
            <v>#N/A</v>
          </cell>
          <cell r="S845">
            <v>0</v>
          </cell>
        </row>
        <row r="846">
          <cell r="R846" t="e">
            <v>#N/A</v>
          </cell>
          <cell r="S846">
            <v>0</v>
          </cell>
        </row>
        <row r="847">
          <cell r="R847" t="e">
            <v>#N/A</v>
          </cell>
          <cell r="S847">
            <v>0</v>
          </cell>
        </row>
        <row r="848">
          <cell r="R848" t="e">
            <v>#N/A</v>
          </cell>
          <cell r="S848">
            <v>0</v>
          </cell>
        </row>
        <row r="849">
          <cell r="R849" t="e">
            <v>#N/A</v>
          </cell>
          <cell r="S849">
            <v>0</v>
          </cell>
        </row>
        <row r="850">
          <cell r="R850" t="e">
            <v>#N/A</v>
          </cell>
          <cell r="S850">
            <v>0</v>
          </cell>
        </row>
        <row r="851">
          <cell r="R851" t="e">
            <v>#N/A</v>
          </cell>
          <cell r="S851">
            <v>0</v>
          </cell>
        </row>
        <row r="852">
          <cell r="R852" t="e">
            <v>#N/A</v>
          </cell>
          <cell r="S852">
            <v>0</v>
          </cell>
        </row>
        <row r="853">
          <cell r="R853" t="e">
            <v>#N/A</v>
          </cell>
          <cell r="S853">
            <v>0</v>
          </cell>
        </row>
        <row r="854">
          <cell r="R854" t="e">
            <v>#N/A</v>
          </cell>
          <cell r="S854">
            <v>0</v>
          </cell>
        </row>
        <row r="855">
          <cell r="R855" t="e">
            <v>#N/A</v>
          </cell>
          <cell r="S855">
            <v>0</v>
          </cell>
        </row>
        <row r="856">
          <cell r="R856" t="e">
            <v>#N/A</v>
          </cell>
          <cell r="S856">
            <v>0</v>
          </cell>
        </row>
        <row r="857">
          <cell r="R857" t="e">
            <v>#N/A</v>
          </cell>
          <cell r="S857">
            <v>0</v>
          </cell>
        </row>
        <row r="858">
          <cell r="R858" t="e">
            <v>#N/A</v>
          </cell>
          <cell r="S858">
            <v>0</v>
          </cell>
        </row>
        <row r="859">
          <cell r="R859" t="e">
            <v>#N/A</v>
          </cell>
          <cell r="S859">
            <v>0</v>
          </cell>
        </row>
        <row r="860">
          <cell r="R860" t="e">
            <v>#N/A</v>
          </cell>
          <cell r="S860">
            <v>0</v>
          </cell>
        </row>
        <row r="861">
          <cell r="R861" t="e">
            <v>#N/A</v>
          </cell>
          <cell r="S861">
            <v>0</v>
          </cell>
        </row>
        <row r="862">
          <cell r="R862" t="e">
            <v>#N/A</v>
          </cell>
          <cell r="S862">
            <v>0</v>
          </cell>
        </row>
        <row r="863">
          <cell r="R863" t="e">
            <v>#N/A</v>
          </cell>
          <cell r="S863">
            <v>0</v>
          </cell>
        </row>
        <row r="864">
          <cell r="R864" t="e">
            <v>#N/A</v>
          </cell>
          <cell r="S864">
            <v>0</v>
          </cell>
        </row>
        <row r="865">
          <cell r="R865" t="e">
            <v>#N/A</v>
          </cell>
          <cell r="S865">
            <v>0</v>
          </cell>
        </row>
        <row r="866">
          <cell r="R866" t="e">
            <v>#N/A</v>
          </cell>
          <cell r="S866">
            <v>0</v>
          </cell>
        </row>
        <row r="867">
          <cell r="R867" t="e">
            <v>#N/A</v>
          </cell>
          <cell r="S867">
            <v>0</v>
          </cell>
        </row>
        <row r="868">
          <cell r="R868" t="e">
            <v>#N/A</v>
          </cell>
          <cell r="S868">
            <v>0</v>
          </cell>
        </row>
        <row r="869">
          <cell r="R869" t="e">
            <v>#N/A</v>
          </cell>
          <cell r="S869">
            <v>0</v>
          </cell>
        </row>
        <row r="870">
          <cell r="R870" t="e">
            <v>#N/A</v>
          </cell>
          <cell r="S870">
            <v>0</v>
          </cell>
        </row>
        <row r="871">
          <cell r="R871" t="e">
            <v>#N/A</v>
          </cell>
          <cell r="S871">
            <v>0</v>
          </cell>
        </row>
        <row r="872">
          <cell r="R872" t="e">
            <v>#N/A</v>
          </cell>
          <cell r="S872">
            <v>0</v>
          </cell>
        </row>
        <row r="873">
          <cell r="R873" t="e">
            <v>#N/A</v>
          </cell>
          <cell r="S873">
            <v>0</v>
          </cell>
        </row>
        <row r="874">
          <cell r="R874" t="e">
            <v>#N/A</v>
          </cell>
          <cell r="S874">
            <v>0</v>
          </cell>
        </row>
        <row r="875">
          <cell r="R875" t="e">
            <v>#N/A</v>
          </cell>
          <cell r="S875">
            <v>0</v>
          </cell>
        </row>
        <row r="876">
          <cell r="R876" t="e">
            <v>#N/A</v>
          </cell>
          <cell r="S876">
            <v>0</v>
          </cell>
        </row>
        <row r="877">
          <cell r="R877" t="e">
            <v>#N/A</v>
          </cell>
          <cell r="S877">
            <v>0</v>
          </cell>
        </row>
        <row r="878">
          <cell r="R878" t="e">
            <v>#N/A</v>
          </cell>
          <cell r="S878">
            <v>0</v>
          </cell>
        </row>
        <row r="879">
          <cell r="R879" t="e">
            <v>#N/A</v>
          </cell>
          <cell r="S879">
            <v>0</v>
          </cell>
        </row>
        <row r="880">
          <cell r="R880" t="e">
            <v>#N/A</v>
          </cell>
          <cell r="S880">
            <v>0</v>
          </cell>
        </row>
        <row r="881">
          <cell r="R881" t="e">
            <v>#N/A</v>
          </cell>
          <cell r="S881">
            <v>0</v>
          </cell>
        </row>
        <row r="882">
          <cell r="R882" t="e">
            <v>#N/A</v>
          </cell>
          <cell r="S882">
            <v>0</v>
          </cell>
        </row>
        <row r="883">
          <cell r="R883" t="e">
            <v>#N/A</v>
          </cell>
          <cell r="S883">
            <v>0</v>
          </cell>
        </row>
        <row r="884">
          <cell r="R884" t="e">
            <v>#N/A</v>
          </cell>
          <cell r="S884">
            <v>0</v>
          </cell>
        </row>
        <row r="885">
          <cell r="R885" t="e">
            <v>#N/A</v>
          </cell>
          <cell r="S885">
            <v>0</v>
          </cell>
        </row>
        <row r="886">
          <cell r="R886" t="e">
            <v>#N/A</v>
          </cell>
          <cell r="S886">
            <v>0</v>
          </cell>
        </row>
        <row r="887">
          <cell r="R887" t="e">
            <v>#N/A</v>
          </cell>
          <cell r="S887">
            <v>0</v>
          </cell>
        </row>
        <row r="888">
          <cell r="R888" t="e">
            <v>#N/A</v>
          </cell>
          <cell r="S888">
            <v>0</v>
          </cell>
        </row>
        <row r="889">
          <cell r="R889" t="e">
            <v>#N/A</v>
          </cell>
          <cell r="S889">
            <v>0</v>
          </cell>
        </row>
        <row r="890">
          <cell r="R890" t="e">
            <v>#N/A</v>
          </cell>
          <cell r="S890">
            <v>0</v>
          </cell>
        </row>
        <row r="891">
          <cell r="R891" t="e">
            <v>#N/A</v>
          </cell>
          <cell r="S891">
            <v>0</v>
          </cell>
        </row>
        <row r="892">
          <cell r="R892" t="e">
            <v>#N/A</v>
          </cell>
          <cell r="S892">
            <v>0</v>
          </cell>
        </row>
        <row r="893">
          <cell r="R893" t="e">
            <v>#N/A</v>
          </cell>
          <cell r="S893">
            <v>0</v>
          </cell>
        </row>
        <row r="894">
          <cell r="R894" t="e">
            <v>#N/A</v>
          </cell>
          <cell r="S894">
            <v>0</v>
          </cell>
        </row>
        <row r="895">
          <cell r="R895" t="e">
            <v>#N/A</v>
          </cell>
          <cell r="S895">
            <v>0</v>
          </cell>
        </row>
        <row r="896">
          <cell r="R896" t="e">
            <v>#N/A</v>
          </cell>
          <cell r="S896">
            <v>0</v>
          </cell>
        </row>
        <row r="897">
          <cell r="R897" t="e">
            <v>#N/A</v>
          </cell>
          <cell r="S897">
            <v>0</v>
          </cell>
        </row>
        <row r="898">
          <cell r="R898" t="e">
            <v>#N/A</v>
          </cell>
          <cell r="S898">
            <v>0</v>
          </cell>
        </row>
        <row r="899">
          <cell r="R899" t="e">
            <v>#N/A</v>
          </cell>
          <cell r="S899">
            <v>0</v>
          </cell>
        </row>
        <row r="900">
          <cell r="R900" t="e">
            <v>#N/A</v>
          </cell>
          <cell r="S900">
            <v>0</v>
          </cell>
        </row>
        <row r="901">
          <cell r="R901" t="e">
            <v>#N/A</v>
          </cell>
          <cell r="S901">
            <v>0</v>
          </cell>
        </row>
        <row r="902">
          <cell r="R902" t="e">
            <v>#N/A</v>
          </cell>
          <cell r="S902">
            <v>0</v>
          </cell>
        </row>
        <row r="903">
          <cell r="R903" t="e">
            <v>#N/A</v>
          </cell>
          <cell r="S903">
            <v>0</v>
          </cell>
        </row>
        <row r="904">
          <cell r="R904" t="e">
            <v>#N/A</v>
          </cell>
          <cell r="S904">
            <v>0</v>
          </cell>
        </row>
        <row r="905">
          <cell r="R905" t="e">
            <v>#N/A</v>
          </cell>
          <cell r="S905">
            <v>0</v>
          </cell>
        </row>
        <row r="906">
          <cell r="R906" t="e">
            <v>#N/A</v>
          </cell>
          <cell r="S906">
            <v>0</v>
          </cell>
        </row>
        <row r="907">
          <cell r="R907" t="e">
            <v>#N/A</v>
          </cell>
          <cell r="S907">
            <v>0</v>
          </cell>
        </row>
        <row r="908">
          <cell r="R908" t="e">
            <v>#N/A</v>
          </cell>
          <cell r="S908">
            <v>0</v>
          </cell>
        </row>
        <row r="909">
          <cell r="R909" t="e">
            <v>#N/A</v>
          </cell>
          <cell r="S909">
            <v>0</v>
          </cell>
        </row>
        <row r="910">
          <cell r="R910" t="e">
            <v>#N/A</v>
          </cell>
          <cell r="S910">
            <v>0</v>
          </cell>
        </row>
        <row r="911">
          <cell r="R911" t="e">
            <v>#N/A</v>
          </cell>
          <cell r="S911">
            <v>0</v>
          </cell>
        </row>
        <row r="912">
          <cell r="R912" t="e">
            <v>#N/A</v>
          </cell>
          <cell r="S912">
            <v>0</v>
          </cell>
        </row>
        <row r="913">
          <cell r="R913" t="e">
            <v>#N/A</v>
          </cell>
          <cell r="S913">
            <v>0</v>
          </cell>
        </row>
        <row r="914">
          <cell r="R914" t="e">
            <v>#N/A</v>
          </cell>
          <cell r="S914">
            <v>0</v>
          </cell>
        </row>
        <row r="915">
          <cell r="R915" t="e">
            <v>#N/A</v>
          </cell>
          <cell r="S915">
            <v>0</v>
          </cell>
        </row>
        <row r="916">
          <cell r="R916" t="e">
            <v>#N/A</v>
          </cell>
          <cell r="S916">
            <v>0</v>
          </cell>
        </row>
        <row r="917">
          <cell r="R917" t="e">
            <v>#N/A</v>
          </cell>
          <cell r="S917">
            <v>0</v>
          </cell>
        </row>
        <row r="918">
          <cell r="R918" t="e">
            <v>#N/A</v>
          </cell>
          <cell r="S918">
            <v>0</v>
          </cell>
        </row>
        <row r="919">
          <cell r="R919" t="e">
            <v>#N/A</v>
          </cell>
          <cell r="S919">
            <v>0</v>
          </cell>
        </row>
        <row r="920">
          <cell r="R920" t="e">
            <v>#N/A</v>
          </cell>
          <cell r="S920">
            <v>0</v>
          </cell>
        </row>
        <row r="921">
          <cell r="R921" t="e">
            <v>#N/A</v>
          </cell>
          <cell r="S921">
            <v>0</v>
          </cell>
        </row>
        <row r="922">
          <cell r="R922" t="e">
            <v>#N/A</v>
          </cell>
          <cell r="S922">
            <v>0</v>
          </cell>
        </row>
        <row r="923">
          <cell r="R923" t="e">
            <v>#N/A</v>
          </cell>
          <cell r="S923">
            <v>0</v>
          </cell>
        </row>
        <row r="924">
          <cell r="R924" t="e">
            <v>#N/A</v>
          </cell>
          <cell r="S924">
            <v>0</v>
          </cell>
        </row>
        <row r="925">
          <cell r="R925" t="e">
            <v>#N/A</v>
          </cell>
          <cell r="S925">
            <v>0</v>
          </cell>
        </row>
        <row r="926">
          <cell r="R926" t="e">
            <v>#N/A</v>
          </cell>
          <cell r="S926">
            <v>0</v>
          </cell>
        </row>
        <row r="927">
          <cell r="R927" t="e">
            <v>#N/A</v>
          </cell>
          <cell r="S927">
            <v>0</v>
          </cell>
        </row>
        <row r="928">
          <cell r="R928" t="e">
            <v>#N/A</v>
          </cell>
          <cell r="S928">
            <v>0</v>
          </cell>
        </row>
        <row r="929">
          <cell r="R929" t="e">
            <v>#N/A</v>
          </cell>
          <cell r="S929">
            <v>0</v>
          </cell>
        </row>
        <row r="930">
          <cell r="R930" t="e">
            <v>#N/A</v>
          </cell>
          <cell r="S930">
            <v>0</v>
          </cell>
        </row>
        <row r="931">
          <cell r="R931" t="e">
            <v>#N/A</v>
          </cell>
          <cell r="S931">
            <v>0</v>
          </cell>
        </row>
        <row r="932">
          <cell r="R932" t="e">
            <v>#N/A</v>
          </cell>
          <cell r="S932">
            <v>0</v>
          </cell>
        </row>
        <row r="933">
          <cell r="R933" t="e">
            <v>#N/A</v>
          </cell>
          <cell r="S933">
            <v>0</v>
          </cell>
        </row>
        <row r="934">
          <cell r="R934" t="e">
            <v>#N/A</v>
          </cell>
          <cell r="S934">
            <v>0</v>
          </cell>
        </row>
        <row r="935">
          <cell r="R935" t="e">
            <v>#N/A</v>
          </cell>
          <cell r="S935">
            <v>0</v>
          </cell>
        </row>
        <row r="936">
          <cell r="R936" t="e">
            <v>#N/A</v>
          </cell>
          <cell r="S936">
            <v>0</v>
          </cell>
        </row>
        <row r="937">
          <cell r="R937" t="e">
            <v>#N/A</v>
          </cell>
          <cell r="S937">
            <v>0</v>
          </cell>
        </row>
        <row r="938">
          <cell r="R938" t="e">
            <v>#N/A</v>
          </cell>
          <cell r="S938">
            <v>0</v>
          </cell>
        </row>
        <row r="939">
          <cell r="R939" t="e">
            <v>#N/A</v>
          </cell>
          <cell r="S939">
            <v>0</v>
          </cell>
        </row>
        <row r="940">
          <cell r="R940" t="e">
            <v>#N/A</v>
          </cell>
          <cell r="S940">
            <v>0</v>
          </cell>
        </row>
        <row r="941">
          <cell r="R941" t="e">
            <v>#N/A</v>
          </cell>
          <cell r="S941">
            <v>0</v>
          </cell>
        </row>
        <row r="942">
          <cell r="R942" t="e">
            <v>#N/A</v>
          </cell>
          <cell r="S942">
            <v>0</v>
          </cell>
        </row>
        <row r="943">
          <cell r="R943" t="e">
            <v>#N/A</v>
          </cell>
          <cell r="S943">
            <v>0</v>
          </cell>
        </row>
        <row r="944">
          <cell r="R944" t="e">
            <v>#N/A</v>
          </cell>
          <cell r="S944">
            <v>0</v>
          </cell>
        </row>
        <row r="945">
          <cell r="R945" t="e">
            <v>#N/A</v>
          </cell>
          <cell r="S945">
            <v>0</v>
          </cell>
        </row>
        <row r="946">
          <cell r="R946" t="e">
            <v>#N/A</v>
          </cell>
          <cell r="S946">
            <v>0</v>
          </cell>
        </row>
        <row r="947">
          <cell r="R947" t="e">
            <v>#N/A</v>
          </cell>
          <cell r="S947">
            <v>0</v>
          </cell>
        </row>
        <row r="948">
          <cell r="R948" t="e">
            <v>#N/A</v>
          </cell>
          <cell r="S948">
            <v>0</v>
          </cell>
        </row>
        <row r="949">
          <cell r="R949" t="e">
            <v>#N/A</v>
          </cell>
          <cell r="S949">
            <v>0</v>
          </cell>
        </row>
        <row r="950">
          <cell r="R950" t="e">
            <v>#N/A</v>
          </cell>
          <cell r="S950">
            <v>0</v>
          </cell>
        </row>
        <row r="951">
          <cell r="R951" t="e">
            <v>#N/A</v>
          </cell>
          <cell r="S951">
            <v>0</v>
          </cell>
        </row>
        <row r="952">
          <cell r="R952" t="e">
            <v>#N/A</v>
          </cell>
          <cell r="S952">
            <v>0</v>
          </cell>
        </row>
        <row r="953">
          <cell r="R953" t="e">
            <v>#N/A</v>
          </cell>
          <cell r="S953">
            <v>0</v>
          </cell>
        </row>
        <row r="954">
          <cell r="R954" t="e">
            <v>#N/A</v>
          </cell>
          <cell r="S954">
            <v>0</v>
          </cell>
        </row>
        <row r="955">
          <cell r="R955" t="e">
            <v>#N/A</v>
          </cell>
          <cell r="S955">
            <v>0</v>
          </cell>
        </row>
        <row r="956">
          <cell r="R956" t="e">
            <v>#N/A</v>
          </cell>
          <cell r="S956">
            <v>0</v>
          </cell>
        </row>
        <row r="957">
          <cell r="R957" t="e">
            <v>#N/A</v>
          </cell>
          <cell r="S957">
            <v>0</v>
          </cell>
        </row>
        <row r="958">
          <cell r="R958" t="e">
            <v>#N/A</v>
          </cell>
          <cell r="S958">
            <v>0</v>
          </cell>
        </row>
        <row r="959">
          <cell r="R959" t="e">
            <v>#N/A</v>
          </cell>
          <cell r="S959">
            <v>0</v>
          </cell>
        </row>
        <row r="960">
          <cell r="R960" t="e">
            <v>#N/A</v>
          </cell>
          <cell r="S960">
            <v>0</v>
          </cell>
        </row>
        <row r="961">
          <cell r="R961" t="e">
            <v>#N/A</v>
          </cell>
          <cell r="S961">
            <v>0</v>
          </cell>
        </row>
        <row r="962">
          <cell r="R962" t="e">
            <v>#N/A</v>
          </cell>
          <cell r="S962">
            <v>0</v>
          </cell>
        </row>
        <row r="963">
          <cell r="R963" t="e">
            <v>#N/A</v>
          </cell>
          <cell r="S963">
            <v>0</v>
          </cell>
        </row>
        <row r="964">
          <cell r="R964" t="e">
            <v>#N/A</v>
          </cell>
          <cell r="S964">
            <v>0</v>
          </cell>
        </row>
        <row r="965">
          <cell r="R965" t="e">
            <v>#N/A</v>
          </cell>
          <cell r="S965">
            <v>0</v>
          </cell>
        </row>
        <row r="966">
          <cell r="R966" t="e">
            <v>#N/A</v>
          </cell>
          <cell r="S966">
            <v>0</v>
          </cell>
        </row>
        <row r="967">
          <cell r="R967" t="e">
            <v>#N/A</v>
          </cell>
          <cell r="S967">
            <v>0</v>
          </cell>
        </row>
        <row r="968">
          <cell r="R968" t="e">
            <v>#N/A</v>
          </cell>
          <cell r="S968">
            <v>0</v>
          </cell>
        </row>
        <row r="969">
          <cell r="R969" t="e">
            <v>#N/A</v>
          </cell>
          <cell r="S969">
            <v>0</v>
          </cell>
        </row>
        <row r="970">
          <cell r="R970" t="e">
            <v>#N/A</v>
          </cell>
          <cell r="S970">
            <v>0</v>
          </cell>
        </row>
        <row r="971">
          <cell r="R971" t="e">
            <v>#N/A</v>
          </cell>
          <cell r="S971">
            <v>0</v>
          </cell>
        </row>
        <row r="972">
          <cell r="R972" t="e">
            <v>#N/A</v>
          </cell>
          <cell r="S972">
            <v>0</v>
          </cell>
        </row>
        <row r="973">
          <cell r="R973" t="e">
            <v>#N/A</v>
          </cell>
          <cell r="S973">
            <v>0</v>
          </cell>
        </row>
        <row r="974">
          <cell r="R974" t="e">
            <v>#N/A</v>
          </cell>
          <cell r="S974">
            <v>0</v>
          </cell>
        </row>
        <row r="975">
          <cell r="R975" t="e">
            <v>#N/A</v>
          </cell>
          <cell r="S975">
            <v>0</v>
          </cell>
        </row>
        <row r="976">
          <cell r="R976" t="e">
            <v>#N/A</v>
          </cell>
          <cell r="S976">
            <v>0</v>
          </cell>
        </row>
        <row r="977">
          <cell r="R977" t="e">
            <v>#N/A</v>
          </cell>
          <cell r="S977">
            <v>0</v>
          </cell>
        </row>
        <row r="978">
          <cell r="R978" t="e">
            <v>#N/A</v>
          </cell>
          <cell r="S978">
            <v>0</v>
          </cell>
        </row>
        <row r="979">
          <cell r="R979" t="e">
            <v>#N/A</v>
          </cell>
          <cell r="S979">
            <v>0</v>
          </cell>
        </row>
        <row r="980">
          <cell r="R980" t="e">
            <v>#N/A</v>
          </cell>
          <cell r="S980">
            <v>0</v>
          </cell>
        </row>
        <row r="981">
          <cell r="R981" t="e">
            <v>#N/A</v>
          </cell>
          <cell r="S981">
            <v>0</v>
          </cell>
        </row>
        <row r="982">
          <cell r="R982" t="e">
            <v>#N/A</v>
          </cell>
          <cell r="S982">
            <v>0</v>
          </cell>
        </row>
        <row r="983">
          <cell r="R983" t="e">
            <v>#N/A</v>
          </cell>
          <cell r="S983">
            <v>0</v>
          </cell>
        </row>
        <row r="984">
          <cell r="R984" t="e">
            <v>#N/A</v>
          </cell>
          <cell r="S984">
            <v>0</v>
          </cell>
        </row>
        <row r="985">
          <cell r="R985" t="e">
            <v>#N/A</v>
          </cell>
          <cell r="S985">
            <v>0</v>
          </cell>
        </row>
        <row r="986">
          <cell r="R986" t="e">
            <v>#N/A</v>
          </cell>
          <cell r="S986">
            <v>0</v>
          </cell>
        </row>
        <row r="987">
          <cell r="R987" t="e">
            <v>#N/A</v>
          </cell>
          <cell r="S987">
            <v>0</v>
          </cell>
        </row>
        <row r="988">
          <cell r="R988" t="e">
            <v>#N/A</v>
          </cell>
          <cell r="S988">
            <v>0</v>
          </cell>
        </row>
        <row r="989">
          <cell r="R989" t="e">
            <v>#N/A</v>
          </cell>
          <cell r="S989">
            <v>0</v>
          </cell>
        </row>
        <row r="990">
          <cell r="R990" t="e">
            <v>#N/A</v>
          </cell>
          <cell r="S990">
            <v>0</v>
          </cell>
        </row>
        <row r="991">
          <cell r="R991" t="e">
            <v>#N/A</v>
          </cell>
          <cell r="S991">
            <v>0</v>
          </cell>
        </row>
        <row r="992">
          <cell r="R992" t="e">
            <v>#N/A</v>
          </cell>
          <cell r="S992">
            <v>0</v>
          </cell>
        </row>
        <row r="993">
          <cell r="R993" t="e">
            <v>#N/A</v>
          </cell>
          <cell r="S993">
            <v>0</v>
          </cell>
        </row>
        <row r="994">
          <cell r="R994" t="e">
            <v>#N/A</v>
          </cell>
          <cell r="S994">
            <v>0</v>
          </cell>
        </row>
        <row r="995">
          <cell r="R995" t="e">
            <v>#N/A</v>
          </cell>
          <cell r="S995">
            <v>0</v>
          </cell>
        </row>
        <row r="996">
          <cell r="R996" t="e">
            <v>#N/A</v>
          </cell>
          <cell r="S996">
            <v>0</v>
          </cell>
        </row>
        <row r="997">
          <cell r="R997" t="e">
            <v>#N/A</v>
          </cell>
          <cell r="S997">
            <v>0</v>
          </cell>
        </row>
        <row r="998">
          <cell r="R998" t="e">
            <v>#N/A</v>
          </cell>
          <cell r="S998">
            <v>0</v>
          </cell>
        </row>
        <row r="999">
          <cell r="R999" t="e">
            <v>#N/A</v>
          </cell>
          <cell r="S999">
            <v>0</v>
          </cell>
        </row>
        <row r="1000">
          <cell r="R1000" t="e">
            <v>#N/A</v>
          </cell>
          <cell r="S1000">
            <v>0</v>
          </cell>
        </row>
        <row r="1001">
          <cell r="R1001" t="e">
            <v>#N/A</v>
          </cell>
          <cell r="S1001">
            <v>0</v>
          </cell>
        </row>
        <row r="1002">
          <cell r="R1002" t="e">
            <v>#N/A</v>
          </cell>
          <cell r="S1002">
            <v>0</v>
          </cell>
        </row>
        <row r="1003">
          <cell r="R1003" t="e">
            <v>#N/A</v>
          </cell>
          <cell r="S1003">
            <v>0</v>
          </cell>
        </row>
        <row r="1004">
          <cell r="R1004" t="e">
            <v>#N/A</v>
          </cell>
          <cell r="S1004">
            <v>0</v>
          </cell>
        </row>
        <row r="1005">
          <cell r="R1005" t="e">
            <v>#N/A</v>
          </cell>
          <cell r="S1005">
            <v>0</v>
          </cell>
        </row>
        <row r="1006">
          <cell r="R1006" t="e">
            <v>#N/A</v>
          </cell>
          <cell r="S1006">
            <v>0</v>
          </cell>
        </row>
        <row r="1007">
          <cell r="R1007" t="e">
            <v>#N/A</v>
          </cell>
          <cell r="S1007">
            <v>0</v>
          </cell>
        </row>
        <row r="1008">
          <cell r="R1008" t="e">
            <v>#N/A</v>
          </cell>
          <cell r="S1008">
            <v>0</v>
          </cell>
        </row>
        <row r="1009">
          <cell r="R1009" t="e">
            <v>#N/A</v>
          </cell>
          <cell r="S1009">
            <v>0</v>
          </cell>
        </row>
        <row r="1010">
          <cell r="R1010" t="e">
            <v>#N/A</v>
          </cell>
          <cell r="S1010">
            <v>0</v>
          </cell>
        </row>
        <row r="1011">
          <cell r="R1011" t="e">
            <v>#N/A</v>
          </cell>
          <cell r="S1011">
            <v>0</v>
          </cell>
        </row>
        <row r="1012">
          <cell r="R1012" t="e">
            <v>#N/A</v>
          </cell>
          <cell r="S1012">
            <v>0</v>
          </cell>
        </row>
        <row r="1013">
          <cell r="R1013" t="e">
            <v>#N/A</v>
          </cell>
          <cell r="S1013">
            <v>0</v>
          </cell>
        </row>
        <row r="1014">
          <cell r="R1014" t="e">
            <v>#N/A</v>
          </cell>
          <cell r="S1014">
            <v>0</v>
          </cell>
        </row>
        <row r="1015">
          <cell r="R1015" t="e">
            <v>#N/A</v>
          </cell>
          <cell r="S1015">
            <v>0</v>
          </cell>
        </row>
        <row r="1016">
          <cell r="R1016" t="e">
            <v>#N/A</v>
          </cell>
          <cell r="S1016">
            <v>0</v>
          </cell>
        </row>
        <row r="1017">
          <cell r="R1017" t="e">
            <v>#N/A</v>
          </cell>
          <cell r="S1017">
            <v>0</v>
          </cell>
        </row>
        <row r="1018">
          <cell r="R1018" t="e">
            <v>#N/A</v>
          </cell>
          <cell r="S1018">
            <v>0</v>
          </cell>
        </row>
        <row r="1019">
          <cell r="R1019" t="e">
            <v>#N/A</v>
          </cell>
          <cell r="S1019">
            <v>0</v>
          </cell>
        </row>
        <row r="1020">
          <cell r="R1020" t="e">
            <v>#N/A</v>
          </cell>
          <cell r="S1020">
            <v>0</v>
          </cell>
        </row>
        <row r="1021">
          <cell r="R1021" t="e">
            <v>#N/A</v>
          </cell>
          <cell r="S1021">
            <v>0</v>
          </cell>
        </row>
        <row r="1022">
          <cell r="R1022" t="e">
            <v>#N/A</v>
          </cell>
          <cell r="S1022">
            <v>0</v>
          </cell>
        </row>
        <row r="1023">
          <cell r="R1023" t="e">
            <v>#N/A</v>
          </cell>
          <cell r="S1023">
            <v>0</v>
          </cell>
        </row>
        <row r="1024">
          <cell r="R1024" t="e">
            <v>#N/A</v>
          </cell>
          <cell r="S1024">
            <v>0</v>
          </cell>
        </row>
        <row r="1025">
          <cell r="R1025" t="e">
            <v>#N/A</v>
          </cell>
          <cell r="S1025">
            <v>0</v>
          </cell>
        </row>
        <row r="1026">
          <cell r="R1026" t="e">
            <v>#N/A</v>
          </cell>
          <cell r="S1026">
            <v>0</v>
          </cell>
        </row>
        <row r="1027">
          <cell r="R1027" t="e">
            <v>#N/A</v>
          </cell>
          <cell r="S1027">
            <v>0</v>
          </cell>
        </row>
        <row r="1028">
          <cell r="R1028" t="e">
            <v>#N/A</v>
          </cell>
          <cell r="S1028">
            <v>0</v>
          </cell>
        </row>
        <row r="1029">
          <cell r="R1029" t="e">
            <v>#N/A</v>
          </cell>
          <cell r="S1029">
            <v>0</v>
          </cell>
        </row>
        <row r="1030">
          <cell r="R1030" t="e">
            <v>#N/A</v>
          </cell>
          <cell r="S1030">
            <v>0</v>
          </cell>
        </row>
        <row r="1031">
          <cell r="R1031" t="e">
            <v>#N/A</v>
          </cell>
          <cell r="S1031">
            <v>0</v>
          </cell>
        </row>
        <row r="1032">
          <cell r="R1032" t="e">
            <v>#N/A</v>
          </cell>
          <cell r="S1032">
            <v>0</v>
          </cell>
        </row>
        <row r="1033">
          <cell r="R1033" t="e">
            <v>#N/A</v>
          </cell>
          <cell r="S1033">
            <v>0</v>
          </cell>
        </row>
        <row r="1034">
          <cell r="R1034" t="e">
            <v>#N/A</v>
          </cell>
          <cell r="S1034">
            <v>0</v>
          </cell>
        </row>
        <row r="1035">
          <cell r="R1035" t="e">
            <v>#N/A</v>
          </cell>
          <cell r="S1035">
            <v>0</v>
          </cell>
        </row>
        <row r="1036">
          <cell r="R1036" t="e">
            <v>#N/A</v>
          </cell>
          <cell r="S1036">
            <v>0</v>
          </cell>
        </row>
        <row r="1037">
          <cell r="R1037" t="e">
            <v>#N/A</v>
          </cell>
          <cell r="S1037">
            <v>0</v>
          </cell>
        </row>
        <row r="1038">
          <cell r="R1038" t="e">
            <v>#N/A</v>
          </cell>
          <cell r="S1038">
            <v>0</v>
          </cell>
        </row>
        <row r="1039">
          <cell r="R1039" t="e">
            <v>#N/A</v>
          </cell>
          <cell r="S1039">
            <v>0</v>
          </cell>
        </row>
        <row r="1040">
          <cell r="R1040" t="e">
            <v>#N/A</v>
          </cell>
          <cell r="S1040">
            <v>0</v>
          </cell>
        </row>
        <row r="1041">
          <cell r="R1041" t="e">
            <v>#N/A</v>
          </cell>
          <cell r="S1041">
            <v>0</v>
          </cell>
        </row>
        <row r="1042">
          <cell r="R1042" t="e">
            <v>#N/A</v>
          </cell>
          <cell r="S1042">
            <v>0</v>
          </cell>
        </row>
        <row r="1043">
          <cell r="R1043" t="e">
            <v>#N/A</v>
          </cell>
          <cell r="S1043">
            <v>0</v>
          </cell>
        </row>
        <row r="1044">
          <cell r="R1044" t="e">
            <v>#N/A</v>
          </cell>
          <cell r="S1044">
            <v>0</v>
          </cell>
        </row>
        <row r="1045">
          <cell r="R1045" t="e">
            <v>#N/A</v>
          </cell>
          <cell r="S1045">
            <v>0</v>
          </cell>
        </row>
        <row r="1046">
          <cell r="R1046" t="e">
            <v>#N/A</v>
          </cell>
          <cell r="S1046">
            <v>0</v>
          </cell>
        </row>
        <row r="1047">
          <cell r="R1047" t="e">
            <v>#N/A</v>
          </cell>
          <cell r="S1047">
            <v>0</v>
          </cell>
        </row>
        <row r="1048">
          <cell r="R1048" t="e">
            <v>#N/A</v>
          </cell>
          <cell r="S1048">
            <v>0</v>
          </cell>
        </row>
        <row r="1049">
          <cell r="R1049" t="e">
            <v>#N/A</v>
          </cell>
          <cell r="S1049">
            <v>0</v>
          </cell>
        </row>
        <row r="1050">
          <cell r="R1050" t="e">
            <v>#N/A</v>
          </cell>
          <cell r="S1050">
            <v>0</v>
          </cell>
        </row>
        <row r="1051">
          <cell r="R1051" t="e">
            <v>#N/A</v>
          </cell>
          <cell r="S1051">
            <v>0</v>
          </cell>
        </row>
        <row r="1052">
          <cell r="R1052" t="e">
            <v>#N/A</v>
          </cell>
          <cell r="S1052">
            <v>0</v>
          </cell>
        </row>
        <row r="1053">
          <cell r="R1053" t="e">
            <v>#N/A</v>
          </cell>
          <cell r="S1053">
            <v>0</v>
          </cell>
        </row>
        <row r="1054">
          <cell r="R1054" t="e">
            <v>#N/A</v>
          </cell>
          <cell r="S1054">
            <v>0</v>
          </cell>
        </row>
        <row r="1055">
          <cell r="R1055" t="e">
            <v>#N/A</v>
          </cell>
          <cell r="S1055">
            <v>0</v>
          </cell>
        </row>
        <row r="1056">
          <cell r="R1056" t="e">
            <v>#N/A</v>
          </cell>
          <cell r="S1056">
            <v>0</v>
          </cell>
        </row>
        <row r="1057">
          <cell r="R1057" t="e">
            <v>#N/A</v>
          </cell>
          <cell r="S1057">
            <v>0</v>
          </cell>
        </row>
        <row r="1058">
          <cell r="R1058" t="e">
            <v>#N/A</v>
          </cell>
          <cell r="S1058">
            <v>0</v>
          </cell>
        </row>
        <row r="1059">
          <cell r="R1059" t="e">
            <v>#N/A</v>
          </cell>
          <cell r="S1059">
            <v>0</v>
          </cell>
        </row>
        <row r="1060">
          <cell r="R1060" t="e">
            <v>#N/A</v>
          </cell>
          <cell r="S1060">
            <v>0</v>
          </cell>
        </row>
        <row r="1061">
          <cell r="R1061" t="e">
            <v>#N/A</v>
          </cell>
          <cell r="S1061">
            <v>0</v>
          </cell>
        </row>
        <row r="1062">
          <cell r="R1062" t="e">
            <v>#N/A</v>
          </cell>
          <cell r="S1062">
            <v>0</v>
          </cell>
        </row>
        <row r="1063">
          <cell r="R1063" t="e">
            <v>#N/A</v>
          </cell>
          <cell r="S1063">
            <v>0</v>
          </cell>
        </row>
        <row r="1064">
          <cell r="R1064" t="e">
            <v>#N/A</v>
          </cell>
          <cell r="S1064">
            <v>0</v>
          </cell>
        </row>
        <row r="1065">
          <cell r="R1065" t="e">
            <v>#N/A</v>
          </cell>
          <cell r="S1065">
            <v>0</v>
          </cell>
        </row>
        <row r="1066">
          <cell r="R1066" t="e">
            <v>#N/A</v>
          </cell>
          <cell r="S1066">
            <v>0</v>
          </cell>
        </row>
        <row r="1067">
          <cell r="R1067" t="e">
            <v>#N/A</v>
          </cell>
          <cell r="S1067">
            <v>0</v>
          </cell>
        </row>
        <row r="1068">
          <cell r="R1068" t="e">
            <v>#N/A</v>
          </cell>
          <cell r="S1068">
            <v>0</v>
          </cell>
        </row>
        <row r="1069">
          <cell r="R1069" t="e">
            <v>#N/A</v>
          </cell>
          <cell r="S1069">
            <v>0</v>
          </cell>
        </row>
        <row r="1070">
          <cell r="R1070" t="e">
            <v>#N/A</v>
          </cell>
          <cell r="S1070">
            <v>0</v>
          </cell>
        </row>
        <row r="1071">
          <cell r="R1071" t="e">
            <v>#N/A</v>
          </cell>
          <cell r="S1071">
            <v>0</v>
          </cell>
        </row>
        <row r="1072">
          <cell r="R1072" t="e">
            <v>#N/A</v>
          </cell>
          <cell r="S1072">
            <v>0</v>
          </cell>
        </row>
        <row r="1073">
          <cell r="R1073" t="e">
            <v>#N/A</v>
          </cell>
          <cell r="S1073">
            <v>0</v>
          </cell>
        </row>
        <row r="1074">
          <cell r="R1074" t="e">
            <v>#N/A</v>
          </cell>
          <cell r="S1074">
            <v>0</v>
          </cell>
        </row>
        <row r="1075">
          <cell r="R1075" t="e">
            <v>#N/A</v>
          </cell>
          <cell r="S1075">
            <v>0</v>
          </cell>
        </row>
        <row r="1076">
          <cell r="R1076" t="e">
            <v>#N/A</v>
          </cell>
          <cell r="S1076">
            <v>0</v>
          </cell>
        </row>
        <row r="1077">
          <cell r="R1077" t="e">
            <v>#N/A</v>
          </cell>
          <cell r="S1077">
            <v>0</v>
          </cell>
        </row>
        <row r="1078">
          <cell r="R1078" t="e">
            <v>#N/A</v>
          </cell>
          <cell r="S1078">
            <v>0</v>
          </cell>
        </row>
        <row r="1079">
          <cell r="R1079" t="e">
            <v>#N/A</v>
          </cell>
          <cell r="S1079">
            <v>0</v>
          </cell>
        </row>
        <row r="1080">
          <cell r="R1080" t="e">
            <v>#N/A</v>
          </cell>
          <cell r="S1080">
            <v>0</v>
          </cell>
        </row>
        <row r="1081">
          <cell r="R1081" t="e">
            <v>#N/A</v>
          </cell>
          <cell r="S1081">
            <v>0</v>
          </cell>
        </row>
        <row r="1082">
          <cell r="R1082" t="e">
            <v>#N/A</v>
          </cell>
          <cell r="S1082">
            <v>0</v>
          </cell>
        </row>
        <row r="1083">
          <cell r="R1083" t="e">
            <v>#N/A</v>
          </cell>
          <cell r="S1083">
            <v>0</v>
          </cell>
        </row>
        <row r="1084">
          <cell r="R1084" t="e">
            <v>#N/A</v>
          </cell>
          <cell r="S1084">
            <v>0</v>
          </cell>
        </row>
        <row r="1085">
          <cell r="R1085" t="e">
            <v>#N/A</v>
          </cell>
          <cell r="S1085">
            <v>0</v>
          </cell>
        </row>
        <row r="1086">
          <cell r="R1086" t="e">
            <v>#N/A</v>
          </cell>
          <cell r="S1086">
            <v>0</v>
          </cell>
        </row>
        <row r="1087">
          <cell r="R1087" t="e">
            <v>#N/A</v>
          </cell>
          <cell r="S1087">
            <v>0</v>
          </cell>
        </row>
        <row r="1088">
          <cell r="R1088" t="e">
            <v>#N/A</v>
          </cell>
          <cell r="S1088">
            <v>0</v>
          </cell>
        </row>
        <row r="1089">
          <cell r="R1089" t="e">
            <v>#N/A</v>
          </cell>
          <cell r="S1089">
            <v>0</v>
          </cell>
        </row>
        <row r="1090">
          <cell r="R1090" t="e">
            <v>#N/A</v>
          </cell>
          <cell r="S1090">
            <v>0</v>
          </cell>
        </row>
        <row r="1091">
          <cell r="R1091" t="e">
            <v>#N/A</v>
          </cell>
          <cell r="S1091">
            <v>0</v>
          </cell>
        </row>
        <row r="1092">
          <cell r="R1092" t="e">
            <v>#N/A</v>
          </cell>
          <cell r="S1092">
            <v>0</v>
          </cell>
        </row>
        <row r="1093">
          <cell r="R1093" t="e">
            <v>#N/A</v>
          </cell>
          <cell r="S1093">
            <v>0</v>
          </cell>
        </row>
        <row r="1094">
          <cell r="R1094" t="e">
            <v>#N/A</v>
          </cell>
          <cell r="S1094">
            <v>0</v>
          </cell>
        </row>
        <row r="1095">
          <cell r="R1095" t="e">
            <v>#N/A</v>
          </cell>
          <cell r="S1095">
            <v>0</v>
          </cell>
        </row>
        <row r="1096">
          <cell r="R1096" t="e">
            <v>#N/A</v>
          </cell>
          <cell r="S1096">
            <v>0</v>
          </cell>
        </row>
        <row r="1097">
          <cell r="R1097" t="e">
            <v>#N/A</v>
          </cell>
          <cell r="S1097">
            <v>0</v>
          </cell>
        </row>
        <row r="1098">
          <cell r="R1098" t="e">
            <v>#N/A</v>
          </cell>
          <cell r="S1098">
            <v>0</v>
          </cell>
        </row>
        <row r="1099">
          <cell r="R1099" t="e">
            <v>#N/A</v>
          </cell>
          <cell r="S1099">
            <v>0</v>
          </cell>
        </row>
        <row r="1100">
          <cell r="R1100" t="e">
            <v>#N/A</v>
          </cell>
          <cell r="S1100">
            <v>0</v>
          </cell>
        </row>
        <row r="1101">
          <cell r="R1101" t="e">
            <v>#N/A</v>
          </cell>
          <cell r="S1101">
            <v>0</v>
          </cell>
        </row>
        <row r="1102">
          <cell r="R1102" t="e">
            <v>#N/A</v>
          </cell>
          <cell r="S1102">
            <v>0</v>
          </cell>
        </row>
        <row r="1103">
          <cell r="R1103" t="e">
            <v>#N/A</v>
          </cell>
          <cell r="S1103">
            <v>0</v>
          </cell>
        </row>
        <row r="1104">
          <cell r="R1104" t="e">
            <v>#N/A</v>
          </cell>
          <cell r="S1104">
            <v>0</v>
          </cell>
        </row>
        <row r="1105">
          <cell r="R1105" t="e">
            <v>#N/A</v>
          </cell>
          <cell r="S1105">
            <v>0</v>
          </cell>
        </row>
        <row r="1106">
          <cell r="R1106" t="e">
            <v>#N/A</v>
          </cell>
          <cell r="S1106">
            <v>0</v>
          </cell>
        </row>
        <row r="1107">
          <cell r="R1107" t="e">
            <v>#N/A</v>
          </cell>
          <cell r="S1107">
            <v>0</v>
          </cell>
        </row>
        <row r="1108">
          <cell r="R1108" t="e">
            <v>#N/A</v>
          </cell>
          <cell r="S1108">
            <v>0</v>
          </cell>
        </row>
        <row r="1109">
          <cell r="R1109" t="e">
            <v>#N/A</v>
          </cell>
          <cell r="S1109">
            <v>0</v>
          </cell>
        </row>
        <row r="1110">
          <cell r="R1110" t="e">
            <v>#N/A</v>
          </cell>
          <cell r="S1110">
            <v>0</v>
          </cell>
        </row>
        <row r="1111">
          <cell r="R1111" t="e">
            <v>#N/A</v>
          </cell>
          <cell r="S1111">
            <v>0</v>
          </cell>
        </row>
        <row r="1112">
          <cell r="R1112" t="e">
            <v>#N/A</v>
          </cell>
          <cell r="S1112">
            <v>0</v>
          </cell>
        </row>
        <row r="1113">
          <cell r="R1113" t="e">
            <v>#N/A</v>
          </cell>
          <cell r="S1113">
            <v>0</v>
          </cell>
        </row>
        <row r="1114">
          <cell r="R1114" t="e">
            <v>#N/A</v>
          </cell>
          <cell r="S1114">
            <v>0</v>
          </cell>
        </row>
        <row r="1115">
          <cell r="R1115" t="e">
            <v>#N/A</v>
          </cell>
          <cell r="S1115">
            <v>0</v>
          </cell>
        </row>
        <row r="1116">
          <cell r="R1116" t="e">
            <v>#N/A</v>
          </cell>
          <cell r="S1116">
            <v>0</v>
          </cell>
        </row>
        <row r="1117">
          <cell r="R1117" t="e">
            <v>#N/A</v>
          </cell>
          <cell r="S1117">
            <v>0</v>
          </cell>
        </row>
        <row r="1118">
          <cell r="R1118" t="e">
            <v>#N/A</v>
          </cell>
          <cell r="S1118">
            <v>0</v>
          </cell>
        </row>
        <row r="1119">
          <cell r="R1119" t="e">
            <v>#N/A</v>
          </cell>
          <cell r="S1119">
            <v>0</v>
          </cell>
        </row>
        <row r="1120">
          <cell r="R1120" t="e">
            <v>#N/A</v>
          </cell>
          <cell r="S1120">
            <v>0</v>
          </cell>
        </row>
        <row r="1121">
          <cell r="R1121" t="e">
            <v>#N/A</v>
          </cell>
          <cell r="S1121">
            <v>0</v>
          </cell>
        </row>
        <row r="1122">
          <cell r="R1122" t="e">
            <v>#N/A</v>
          </cell>
          <cell r="S1122">
            <v>0</v>
          </cell>
        </row>
        <row r="1123">
          <cell r="R1123" t="e">
            <v>#N/A</v>
          </cell>
          <cell r="S1123">
            <v>0</v>
          </cell>
        </row>
        <row r="1124">
          <cell r="R1124" t="e">
            <v>#N/A</v>
          </cell>
          <cell r="S1124">
            <v>0</v>
          </cell>
        </row>
        <row r="1125">
          <cell r="R1125" t="e">
            <v>#N/A</v>
          </cell>
          <cell r="S1125">
            <v>0</v>
          </cell>
        </row>
        <row r="1126">
          <cell r="R1126" t="e">
            <v>#N/A</v>
          </cell>
          <cell r="S1126">
            <v>0</v>
          </cell>
        </row>
        <row r="1127">
          <cell r="R1127" t="e">
            <v>#N/A</v>
          </cell>
          <cell r="S1127">
            <v>0</v>
          </cell>
        </row>
        <row r="1128">
          <cell r="R1128" t="e">
            <v>#N/A</v>
          </cell>
          <cell r="S1128">
            <v>0</v>
          </cell>
        </row>
        <row r="1129">
          <cell r="R1129" t="e">
            <v>#N/A</v>
          </cell>
          <cell r="S1129">
            <v>0</v>
          </cell>
        </row>
        <row r="1130">
          <cell r="R1130" t="e">
            <v>#N/A</v>
          </cell>
          <cell r="S1130">
            <v>0</v>
          </cell>
        </row>
        <row r="1131">
          <cell r="R1131" t="e">
            <v>#N/A</v>
          </cell>
          <cell r="S1131">
            <v>0</v>
          </cell>
        </row>
        <row r="1132">
          <cell r="R1132" t="e">
            <v>#N/A</v>
          </cell>
          <cell r="S1132">
            <v>0</v>
          </cell>
        </row>
        <row r="1133">
          <cell r="R1133" t="e">
            <v>#N/A</v>
          </cell>
          <cell r="S1133">
            <v>0</v>
          </cell>
        </row>
        <row r="1134">
          <cell r="R1134" t="e">
            <v>#N/A</v>
          </cell>
          <cell r="S1134">
            <v>0</v>
          </cell>
        </row>
        <row r="1135">
          <cell r="R1135" t="e">
            <v>#N/A</v>
          </cell>
          <cell r="S1135">
            <v>0</v>
          </cell>
        </row>
        <row r="1136">
          <cell r="R1136" t="e">
            <v>#N/A</v>
          </cell>
          <cell r="S1136">
            <v>0</v>
          </cell>
        </row>
        <row r="1137">
          <cell r="R1137" t="e">
            <v>#N/A</v>
          </cell>
          <cell r="S1137">
            <v>0</v>
          </cell>
        </row>
        <row r="1138">
          <cell r="R1138" t="e">
            <v>#N/A</v>
          </cell>
          <cell r="S1138">
            <v>0</v>
          </cell>
        </row>
        <row r="1139">
          <cell r="R1139" t="e">
            <v>#N/A</v>
          </cell>
          <cell r="S1139">
            <v>0</v>
          </cell>
        </row>
        <row r="1140">
          <cell r="R1140" t="e">
            <v>#N/A</v>
          </cell>
          <cell r="S1140">
            <v>0</v>
          </cell>
        </row>
        <row r="1141">
          <cell r="R1141" t="e">
            <v>#N/A</v>
          </cell>
          <cell r="S1141">
            <v>0</v>
          </cell>
        </row>
        <row r="1142">
          <cell r="R1142" t="e">
            <v>#N/A</v>
          </cell>
          <cell r="S1142">
            <v>0</v>
          </cell>
        </row>
        <row r="1143">
          <cell r="R1143" t="e">
            <v>#N/A</v>
          </cell>
          <cell r="S1143">
            <v>0</v>
          </cell>
        </row>
        <row r="1144">
          <cell r="R1144" t="e">
            <v>#N/A</v>
          </cell>
          <cell r="S1144">
            <v>0</v>
          </cell>
        </row>
        <row r="1145">
          <cell r="R1145" t="e">
            <v>#N/A</v>
          </cell>
          <cell r="S1145">
            <v>0</v>
          </cell>
        </row>
        <row r="1146">
          <cell r="R1146" t="e">
            <v>#N/A</v>
          </cell>
          <cell r="S1146">
            <v>0</v>
          </cell>
        </row>
        <row r="1147">
          <cell r="R1147" t="e">
            <v>#N/A</v>
          </cell>
          <cell r="S1147">
            <v>0</v>
          </cell>
        </row>
        <row r="1148">
          <cell r="R1148" t="e">
            <v>#N/A</v>
          </cell>
          <cell r="S1148">
            <v>0</v>
          </cell>
        </row>
        <row r="1149">
          <cell r="R1149" t="e">
            <v>#N/A</v>
          </cell>
          <cell r="S1149">
            <v>0</v>
          </cell>
        </row>
        <row r="1150">
          <cell r="R1150" t="e">
            <v>#N/A</v>
          </cell>
          <cell r="S1150">
            <v>0</v>
          </cell>
        </row>
        <row r="1151">
          <cell r="R1151" t="e">
            <v>#N/A</v>
          </cell>
          <cell r="S1151">
            <v>0</v>
          </cell>
        </row>
        <row r="1152">
          <cell r="R1152" t="e">
            <v>#N/A</v>
          </cell>
          <cell r="S1152">
            <v>0</v>
          </cell>
        </row>
        <row r="1153">
          <cell r="R1153" t="e">
            <v>#N/A</v>
          </cell>
          <cell r="S1153">
            <v>0</v>
          </cell>
        </row>
        <row r="1154">
          <cell r="R1154" t="e">
            <v>#N/A</v>
          </cell>
          <cell r="S1154">
            <v>0</v>
          </cell>
        </row>
        <row r="1155">
          <cell r="R1155" t="e">
            <v>#N/A</v>
          </cell>
          <cell r="S1155">
            <v>0</v>
          </cell>
        </row>
        <row r="1156">
          <cell r="R1156" t="e">
            <v>#N/A</v>
          </cell>
          <cell r="S1156">
            <v>0</v>
          </cell>
        </row>
        <row r="1157">
          <cell r="R1157" t="e">
            <v>#N/A</v>
          </cell>
          <cell r="S1157">
            <v>0</v>
          </cell>
        </row>
        <row r="1158">
          <cell r="R1158" t="e">
            <v>#N/A</v>
          </cell>
          <cell r="S1158">
            <v>0</v>
          </cell>
        </row>
        <row r="1159">
          <cell r="R1159" t="e">
            <v>#N/A</v>
          </cell>
          <cell r="S1159">
            <v>0</v>
          </cell>
        </row>
        <row r="1160">
          <cell r="R1160" t="e">
            <v>#N/A</v>
          </cell>
          <cell r="S1160">
            <v>0</v>
          </cell>
        </row>
        <row r="1161">
          <cell r="R1161" t="e">
            <v>#N/A</v>
          </cell>
          <cell r="S1161">
            <v>0</v>
          </cell>
        </row>
        <row r="1162">
          <cell r="R1162" t="e">
            <v>#N/A</v>
          </cell>
          <cell r="S1162">
            <v>0</v>
          </cell>
        </row>
        <row r="1163">
          <cell r="R1163" t="e">
            <v>#N/A</v>
          </cell>
          <cell r="S1163">
            <v>0</v>
          </cell>
        </row>
        <row r="1164">
          <cell r="R1164" t="e">
            <v>#N/A</v>
          </cell>
          <cell r="S1164">
            <v>0</v>
          </cell>
        </row>
        <row r="1165">
          <cell r="R1165" t="e">
            <v>#N/A</v>
          </cell>
          <cell r="S1165">
            <v>0</v>
          </cell>
        </row>
        <row r="1166">
          <cell r="R1166" t="e">
            <v>#N/A</v>
          </cell>
          <cell r="S1166">
            <v>0</v>
          </cell>
        </row>
        <row r="1167">
          <cell r="R1167" t="e">
            <v>#N/A</v>
          </cell>
          <cell r="S1167">
            <v>0</v>
          </cell>
        </row>
        <row r="1168">
          <cell r="R1168" t="e">
            <v>#N/A</v>
          </cell>
          <cell r="S1168">
            <v>0</v>
          </cell>
        </row>
        <row r="1169">
          <cell r="R1169" t="e">
            <v>#N/A</v>
          </cell>
          <cell r="S1169">
            <v>0</v>
          </cell>
        </row>
        <row r="1170">
          <cell r="R1170" t="e">
            <v>#N/A</v>
          </cell>
          <cell r="S1170">
            <v>0</v>
          </cell>
        </row>
        <row r="1171">
          <cell r="R1171" t="e">
            <v>#N/A</v>
          </cell>
          <cell r="S1171">
            <v>0</v>
          </cell>
        </row>
        <row r="1172">
          <cell r="R1172" t="e">
            <v>#N/A</v>
          </cell>
          <cell r="S1172">
            <v>0</v>
          </cell>
        </row>
        <row r="1173">
          <cell r="R1173" t="e">
            <v>#N/A</v>
          </cell>
          <cell r="S1173">
            <v>0</v>
          </cell>
        </row>
        <row r="1174">
          <cell r="R1174" t="e">
            <v>#N/A</v>
          </cell>
          <cell r="S1174">
            <v>0</v>
          </cell>
        </row>
        <row r="1175">
          <cell r="R1175" t="e">
            <v>#N/A</v>
          </cell>
          <cell r="S1175">
            <v>0</v>
          </cell>
        </row>
        <row r="1176">
          <cell r="R1176" t="e">
            <v>#N/A</v>
          </cell>
          <cell r="S1176">
            <v>0</v>
          </cell>
        </row>
        <row r="1177">
          <cell r="R1177" t="e">
            <v>#N/A</v>
          </cell>
          <cell r="S1177">
            <v>0</v>
          </cell>
        </row>
        <row r="1178">
          <cell r="R1178" t="e">
            <v>#N/A</v>
          </cell>
          <cell r="S1178">
            <v>0</v>
          </cell>
        </row>
        <row r="1179">
          <cell r="R1179" t="e">
            <v>#N/A</v>
          </cell>
          <cell r="S1179">
            <v>0</v>
          </cell>
        </row>
        <row r="1180">
          <cell r="R1180" t="e">
            <v>#N/A</v>
          </cell>
          <cell r="S1180">
            <v>0</v>
          </cell>
        </row>
        <row r="1181">
          <cell r="R1181" t="e">
            <v>#N/A</v>
          </cell>
          <cell r="S1181">
            <v>0</v>
          </cell>
        </row>
        <row r="1182">
          <cell r="R1182" t="e">
            <v>#N/A</v>
          </cell>
          <cell r="S1182">
            <v>0</v>
          </cell>
        </row>
        <row r="1183">
          <cell r="R1183" t="e">
            <v>#N/A</v>
          </cell>
          <cell r="S1183">
            <v>0</v>
          </cell>
        </row>
        <row r="1184">
          <cell r="R1184" t="e">
            <v>#N/A</v>
          </cell>
          <cell r="S1184">
            <v>0</v>
          </cell>
        </row>
        <row r="1185">
          <cell r="R1185" t="e">
            <v>#N/A</v>
          </cell>
          <cell r="S1185">
            <v>0</v>
          </cell>
        </row>
        <row r="1186">
          <cell r="R1186" t="e">
            <v>#N/A</v>
          </cell>
          <cell r="S1186">
            <v>0</v>
          </cell>
        </row>
        <row r="1187">
          <cell r="R1187" t="e">
            <v>#N/A</v>
          </cell>
          <cell r="S1187">
            <v>0</v>
          </cell>
        </row>
        <row r="1188">
          <cell r="R1188" t="e">
            <v>#N/A</v>
          </cell>
          <cell r="S1188">
            <v>0</v>
          </cell>
        </row>
        <row r="1189">
          <cell r="R1189" t="e">
            <v>#N/A</v>
          </cell>
          <cell r="S1189">
            <v>0</v>
          </cell>
        </row>
        <row r="1190">
          <cell r="R1190" t="e">
            <v>#N/A</v>
          </cell>
          <cell r="S1190">
            <v>0</v>
          </cell>
        </row>
        <row r="1191">
          <cell r="R1191" t="e">
            <v>#N/A</v>
          </cell>
          <cell r="S1191">
            <v>0</v>
          </cell>
        </row>
        <row r="1192">
          <cell r="R1192" t="e">
            <v>#N/A</v>
          </cell>
          <cell r="S1192">
            <v>0</v>
          </cell>
        </row>
        <row r="1193">
          <cell r="R1193" t="e">
            <v>#N/A</v>
          </cell>
          <cell r="S1193">
            <v>0</v>
          </cell>
        </row>
        <row r="1194">
          <cell r="R1194" t="e">
            <v>#N/A</v>
          </cell>
          <cell r="S1194">
            <v>0</v>
          </cell>
        </row>
        <row r="1195">
          <cell r="R1195" t="e">
            <v>#N/A</v>
          </cell>
          <cell r="S1195">
            <v>0</v>
          </cell>
        </row>
        <row r="1196">
          <cell r="R1196" t="e">
            <v>#N/A</v>
          </cell>
          <cell r="S1196">
            <v>0</v>
          </cell>
        </row>
        <row r="1197">
          <cell r="R1197" t="e">
            <v>#N/A</v>
          </cell>
          <cell r="S1197">
            <v>0</v>
          </cell>
        </row>
        <row r="1198">
          <cell r="R1198" t="e">
            <v>#N/A</v>
          </cell>
          <cell r="S1198">
            <v>0</v>
          </cell>
        </row>
        <row r="1199">
          <cell r="R1199" t="e">
            <v>#N/A</v>
          </cell>
          <cell r="S1199">
            <v>0</v>
          </cell>
        </row>
        <row r="1200">
          <cell r="R1200" t="e">
            <v>#N/A</v>
          </cell>
          <cell r="S1200">
            <v>0</v>
          </cell>
        </row>
        <row r="1201">
          <cell r="R1201" t="e">
            <v>#N/A</v>
          </cell>
          <cell r="S1201">
            <v>0</v>
          </cell>
        </row>
        <row r="1202">
          <cell r="R1202" t="e">
            <v>#N/A</v>
          </cell>
          <cell r="S1202">
            <v>0</v>
          </cell>
        </row>
        <row r="1203">
          <cell r="R1203" t="e">
            <v>#N/A</v>
          </cell>
          <cell r="S1203">
            <v>0</v>
          </cell>
        </row>
        <row r="1204">
          <cell r="R1204" t="e">
            <v>#N/A</v>
          </cell>
          <cell r="S1204">
            <v>0</v>
          </cell>
        </row>
        <row r="1205">
          <cell r="R1205" t="e">
            <v>#N/A</v>
          </cell>
          <cell r="S1205">
            <v>0</v>
          </cell>
        </row>
        <row r="1206">
          <cell r="R1206" t="e">
            <v>#N/A</v>
          </cell>
          <cell r="S1206">
            <v>0</v>
          </cell>
        </row>
        <row r="1207">
          <cell r="R1207" t="e">
            <v>#N/A</v>
          </cell>
          <cell r="S1207">
            <v>0</v>
          </cell>
        </row>
        <row r="1208">
          <cell r="R1208" t="e">
            <v>#N/A</v>
          </cell>
          <cell r="S1208">
            <v>0</v>
          </cell>
        </row>
        <row r="1209">
          <cell r="R1209" t="e">
            <v>#N/A</v>
          </cell>
          <cell r="S1209">
            <v>0</v>
          </cell>
        </row>
        <row r="1210">
          <cell r="R1210" t="e">
            <v>#N/A</v>
          </cell>
          <cell r="S1210">
            <v>0</v>
          </cell>
        </row>
        <row r="1211">
          <cell r="R1211" t="e">
            <v>#N/A</v>
          </cell>
          <cell r="S1211">
            <v>0</v>
          </cell>
        </row>
        <row r="1212">
          <cell r="R1212" t="e">
            <v>#N/A</v>
          </cell>
          <cell r="S1212">
            <v>0</v>
          </cell>
        </row>
        <row r="1213">
          <cell r="R1213" t="e">
            <v>#N/A</v>
          </cell>
          <cell r="S1213">
            <v>0</v>
          </cell>
        </row>
        <row r="1214">
          <cell r="R1214" t="e">
            <v>#N/A</v>
          </cell>
          <cell r="S1214">
            <v>0</v>
          </cell>
        </row>
        <row r="1215">
          <cell r="R1215" t="e">
            <v>#N/A</v>
          </cell>
          <cell r="S1215">
            <v>0</v>
          </cell>
        </row>
        <row r="1216">
          <cell r="R1216" t="e">
            <v>#N/A</v>
          </cell>
          <cell r="S1216">
            <v>0</v>
          </cell>
        </row>
        <row r="1217">
          <cell r="R1217" t="e">
            <v>#N/A</v>
          </cell>
          <cell r="S1217">
            <v>0</v>
          </cell>
        </row>
        <row r="1218">
          <cell r="R1218" t="e">
            <v>#N/A</v>
          </cell>
          <cell r="S1218">
            <v>0</v>
          </cell>
        </row>
        <row r="1219">
          <cell r="R1219" t="e">
            <v>#N/A</v>
          </cell>
          <cell r="S1219">
            <v>0</v>
          </cell>
        </row>
        <row r="1220">
          <cell r="R1220" t="e">
            <v>#N/A</v>
          </cell>
          <cell r="S1220">
            <v>0</v>
          </cell>
        </row>
        <row r="1221">
          <cell r="R1221" t="e">
            <v>#N/A</v>
          </cell>
          <cell r="S1221">
            <v>0</v>
          </cell>
        </row>
        <row r="1222">
          <cell r="R1222" t="e">
            <v>#N/A</v>
          </cell>
          <cell r="S1222">
            <v>0</v>
          </cell>
        </row>
        <row r="1223">
          <cell r="R1223" t="e">
            <v>#N/A</v>
          </cell>
          <cell r="S1223">
            <v>0</v>
          </cell>
        </row>
        <row r="1224">
          <cell r="R1224" t="e">
            <v>#N/A</v>
          </cell>
          <cell r="S1224">
            <v>0</v>
          </cell>
        </row>
        <row r="1225">
          <cell r="R1225" t="e">
            <v>#N/A</v>
          </cell>
          <cell r="S1225">
            <v>0</v>
          </cell>
        </row>
        <row r="1226">
          <cell r="R1226" t="e">
            <v>#N/A</v>
          </cell>
          <cell r="S1226">
            <v>0</v>
          </cell>
        </row>
        <row r="1227">
          <cell r="R1227" t="e">
            <v>#N/A</v>
          </cell>
          <cell r="S1227">
            <v>0</v>
          </cell>
        </row>
        <row r="1228">
          <cell r="R1228" t="e">
            <v>#N/A</v>
          </cell>
          <cell r="S1228">
            <v>0</v>
          </cell>
        </row>
        <row r="1229">
          <cell r="R1229" t="e">
            <v>#N/A</v>
          </cell>
          <cell r="S1229">
            <v>0</v>
          </cell>
        </row>
        <row r="1230">
          <cell r="R1230" t="e">
            <v>#N/A</v>
          </cell>
          <cell r="S1230">
            <v>0</v>
          </cell>
        </row>
        <row r="1231">
          <cell r="R1231" t="e">
            <v>#N/A</v>
          </cell>
          <cell r="S1231">
            <v>0</v>
          </cell>
        </row>
        <row r="1232">
          <cell r="R1232" t="e">
            <v>#N/A</v>
          </cell>
          <cell r="S1232">
            <v>0</v>
          </cell>
        </row>
        <row r="1233">
          <cell r="R1233" t="e">
            <v>#N/A</v>
          </cell>
          <cell r="S1233">
            <v>0</v>
          </cell>
        </row>
        <row r="1234">
          <cell r="R1234" t="e">
            <v>#N/A</v>
          </cell>
          <cell r="S1234">
            <v>0</v>
          </cell>
        </row>
        <row r="1235">
          <cell r="R1235" t="e">
            <v>#N/A</v>
          </cell>
          <cell r="S1235">
            <v>0</v>
          </cell>
        </row>
        <row r="1236">
          <cell r="R1236" t="e">
            <v>#N/A</v>
          </cell>
          <cell r="S1236">
            <v>0</v>
          </cell>
        </row>
        <row r="1237">
          <cell r="R1237" t="e">
            <v>#N/A</v>
          </cell>
          <cell r="S1237">
            <v>0</v>
          </cell>
        </row>
        <row r="1238">
          <cell r="R1238" t="e">
            <v>#N/A</v>
          </cell>
          <cell r="S1238">
            <v>0</v>
          </cell>
        </row>
        <row r="1239">
          <cell r="R1239" t="e">
            <v>#N/A</v>
          </cell>
          <cell r="S1239">
            <v>0</v>
          </cell>
        </row>
        <row r="1240">
          <cell r="R1240" t="e">
            <v>#N/A</v>
          </cell>
          <cell r="S1240">
            <v>0</v>
          </cell>
        </row>
        <row r="1241">
          <cell r="R1241" t="e">
            <v>#N/A</v>
          </cell>
          <cell r="S1241">
            <v>0</v>
          </cell>
        </row>
        <row r="1242">
          <cell r="R1242" t="e">
            <v>#N/A</v>
          </cell>
          <cell r="S1242">
            <v>0</v>
          </cell>
        </row>
        <row r="1243">
          <cell r="R1243" t="e">
            <v>#N/A</v>
          </cell>
          <cell r="S1243">
            <v>0</v>
          </cell>
        </row>
        <row r="1244">
          <cell r="R1244" t="e">
            <v>#N/A</v>
          </cell>
          <cell r="S1244">
            <v>0</v>
          </cell>
        </row>
        <row r="1245">
          <cell r="R1245" t="e">
            <v>#N/A</v>
          </cell>
          <cell r="S1245">
            <v>0</v>
          </cell>
        </row>
        <row r="1246">
          <cell r="R1246" t="e">
            <v>#N/A</v>
          </cell>
          <cell r="S1246">
            <v>0</v>
          </cell>
        </row>
        <row r="1247">
          <cell r="R1247" t="e">
            <v>#N/A</v>
          </cell>
          <cell r="S1247">
            <v>0</v>
          </cell>
        </row>
        <row r="1248">
          <cell r="R1248" t="e">
            <v>#N/A</v>
          </cell>
          <cell r="S1248">
            <v>0</v>
          </cell>
        </row>
        <row r="1249">
          <cell r="R1249" t="e">
            <v>#N/A</v>
          </cell>
          <cell r="S1249">
            <v>0</v>
          </cell>
        </row>
        <row r="1250">
          <cell r="R1250" t="e">
            <v>#N/A</v>
          </cell>
          <cell r="S1250">
            <v>0</v>
          </cell>
        </row>
        <row r="1251">
          <cell r="R1251" t="e">
            <v>#N/A</v>
          </cell>
          <cell r="S1251">
            <v>0</v>
          </cell>
        </row>
        <row r="1252">
          <cell r="R1252" t="e">
            <v>#N/A</v>
          </cell>
          <cell r="S1252">
            <v>0</v>
          </cell>
        </row>
        <row r="1253">
          <cell r="R1253" t="e">
            <v>#N/A</v>
          </cell>
          <cell r="S1253">
            <v>0</v>
          </cell>
        </row>
        <row r="1254">
          <cell r="R1254" t="e">
            <v>#N/A</v>
          </cell>
          <cell r="S1254">
            <v>0</v>
          </cell>
        </row>
        <row r="1255">
          <cell r="R1255" t="e">
            <v>#N/A</v>
          </cell>
          <cell r="S1255">
            <v>0</v>
          </cell>
        </row>
        <row r="1256">
          <cell r="R1256" t="e">
            <v>#N/A</v>
          </cell>
          <cell r="S1256">
            <v>0</v>
          </cell>
        </row>
        <row r="1257">
          <cell r="R1257" t="e">
            <v>#N/A</v>
          </cell>
          <cell r="S1257">
            <v>0</v>
          </cell>
        </row>
        <row r="1258">
          <cell r="R1258" t="e">
            <v>#N/A</v>
          </cell>
          <cell r="S1258">
            <v>0</v>
          </cell>
        </row>
        <row r="1259">
          <cell r="R1259" t="e">
            <v>#N/A</v>
          </cell>
          <cell r="S1259">
            <v>0</v>
          </cell>
        </row>
        <row r="1260">
          <cell r="R1260" t="e">
            <v>#N/A</v>
          </cell>
          <cell r="S1260">
            <v>0</v>
          </cell>
        </row>
        <row r="1261">
          <cell r="R1261" t="e">
            <v>#N/A</v>
          </cell>
          <cell r="S1261">
            <v>0</v>
          </cell>
        </row>
        <row r="1262">
          <cell r="R1262" t="e">
            <v>#N/A</v>
          </cell>
          <cell r="S1262">
            <v>0</v>
          </cell>
        </row>
        <row r="1263">
          <cell r="R1263" t="e">
            <v>#N/A</v>
          </cell>
          <cell r="S1263">
            <v>0</v>
          </cell>
        </row>
        <row r="1264">
          <cell r="R1264" t="e">
            <v>#N/A</v>
          </cell>
          <cell r="S1264">
            <v>0</v>
          </cell>
        </row>
        <row r="1265">
          <cell r="R1265" t="e">
            <v>#N/A</v>
          </cell>
          <cell r="S1265">
            <v>0</v>
          </cell>
        </row>
        <row r="1266">
          <cell r="R1266" t="e">
            <v>#N/A</v>
          </cell>
          <cell r="S1266">
            <v>0</v>
          </cell>
        </row>
        <row r="1267">
          <cell r="R1267" t="e">
            <v>#N/A</v>
          </cell>
          <cell r="S1267">
            <v>0</v>
          </cell>
        </row>
        <row r="1268">
          <cell r="R1268" t="e">
            <v>#N/A</v>
          </cell>
          <cell r="S1268">
            <v>0</v>
          </cell>
        </row>
        <row r="1269">
          <cell r="R1269" t="e">
            <v>#N/A</v>
          </cell>
          <cell r="S1269">
            <v>0</v>
          </cell>
        </row>
        <row r="1270">
          <cell r="R1270" t="e">
            <v>#N/A</v>
          </cell>
          <cell r="S1270">
            <v>0</v>
          </cell>
        </row>
        <row r="1271">
          <cell r="R1271" t="e">
            <v>#N/A</v>
          </cell>
          <cell r="S1271">
            <v>0</v>
          </cell>
        </row>
        <row r="1272">
          <cell r="R1272" t="e">
            <v>#N/A</v>
          </cell>
          <cell r="S1272">
            <v>0</v>
          </cell>
        </row>
        <row r="1273">
          <cell r="R1273" t="e">
            <v>#N/A</v>
          </cell>
          <cell r="S1273">
            <v>0</v>
          </cell>
        </row>
        <row r="1274">
          <cell r="R1274" t="e">
            <v>#N/A</v>
          </cell>
          <cell r="S1274">
            <v>0</v>
          </cell>
        </row>
        <row r="1275">
          <cell r="R1275" t="e">
            <v>#N/A</v>
          </cell>
          <cell r="S1275">
            <v>0</v>
          </cell>
        </row>
        <row r="1276">
          <cell r="R1276" t="e">
            <v>#N/A</v>
          </cell>
          <cell r="S1276">
            <v>0</v>
          </cell>
        </row>
        <row r="1277">
          <cell r="R1277" t="e">
            <v>#N/A</v>
          </cell>
          <cell r="S1277">
            <v>0</v>
          </cell>
        </row>
        <row r="1278">
          <cell r="R1278" t="e">
            <v>#N/A</v>
          </cell>
          <cell r="S1278">
            <v>0</v>
          </cell>
        </row>
        <row r="1279">
          <cell r="R1279" t="e">
            <v>#N/A</v>
          </cell>
          <cell r="S1279">
            <v>0</v>
          </cell>
        </row>
        <row r="1280">
          <cell r="R1280" t="e">
            <v>#N/A</v>
          </cell>
          <cell r="S1280">
            <v>0</v>
          </cell>
        </row>
        <row r="1281">
          <cell r="R1281" t="e">
            <v>#N/A</v>
          </cell>
          <cell r="S1281">
            <v>0</v>
          </cell>
        </row>
        <row r="1282">
          <cell r="R1282" t="e">
            <v>#N/A</v>
          </cell>
          <cell r="S1282">
            <v>0</v>
          </cell>
        </row>
        <row r="1283">
          <cell r="R1283" t="e">
            <v>#N/A</v>
          </cell>
          <cell r="S1283">
            <v>0</v>
          </cell>
        </row>
        <row r="1284">
          <cell r="R1284" t="e">
            <v>#N/A</v>
          </cell>
          <cell r="S1284">
            <v>0</v>
          </cell>
        </row>
        <row r="1285">
          <cell r="R1285" t="e">
            <v>#N/A</v>
          </cell>
          <cell r="S1285">
            <v>0</v>
          </cell>
        </row>
        <row r="1286">
          <cell r="R1286" t="e">
            <v>#N/A</v>
          </cell>
          <cell r="S1286">
            <v>0</v>
          </cell>
        </row>
        <row r="1287">
          <cell r="R1287" t="e">
            <v>#N/A</v>
          </cell>
          <cell r="S1287">
            <v>0</v>
          </cell>
        </row>
        <row r="1288">
          <cell r="R1288" t="e">
            <v>#N/A</v>
          </cell>
          <cell r="S1288">
            <v>0</v>
          </cell>
        </row>
        <row r="1289">
          <cell r="R1289" t="e">
            <v>#N/A</v>
          </cell>
          <cell r="S1289">
            <v>0</v>
          </cell>
        </row>
        <row r="1290">
          <cell r="R1290" t="e">
            <v>#N/A</v>
          </cell>
          <cell r="S1290">
            <v>0</v>
          </cell>
        </row>
        <row r="1291">
          <cell r="R1291" t="e">
            <v>#N/A</v>
          </cell>
          <cell r="S1291">
            <v>0</v>
          </cell>
        </row>
        <row r="1292">
          <cell r="R1292" t="e">
            <v>#N/A</v>
          </cell>
          <cell r="S1292">
            <v>0</v>
          </cell>
        </row>
        <row r="1293">
          <cell r="R1293" t="e">
            <v>#N/A</v>
          </cell>
          <cell r="S1293">
            <v>0</v>
          </cell>
        </row>
        <row r="1294">
          <cell r="R1294" t="e">
            <v>#N/A</v>
          </cell>
          <cell r="S1294">
            <v>0</v>
          </cell>
        </row>
        <row r="1295">
          <cell r="R1295" t="e">
            <v>#N/A</v>
          </cell>
          <cell r="S1295">
            <v>0</v>
          </cell>
        </row>
        <row r="1296">
          <cell r="R1296" t="e">
            <v>#N/A</v>
          </cell>
          <cell r="S1296">
            <v>0</v>
          </cell>
        </row>
        <row r="1297">
          <cell r="R1297" t="e">
            <v>#N/A</v>
          </cell>
          <cell r="S1297">
            <v>0</v>
          </cell>
        </row>
        <row r="1298">
          <cell r="R1298" t="e">
            <v>#N/A</v>
          </cell>
          <cell r="S1298">
            <v>0</v>
          </cell>
        </row>
        <row r="1299">
          <cell r="R1299" t="e">
            <v>#N/A</v>
          </cell>
          <cell r="S1299">
            <v>0</v>
          </cell>
        </row>
        <row r="1300">
          <cell r="R1300" t="e">
            <v>#N/A</v>
          </cell>
          <cell r="S1300">
            <v>0</v>
          </cell>
        </row>
        <row r="1301">
          <cell r="R1301" t="e">
            <v>#N/A</v>
          </cell>
          <cell r="S1301">
            <v>0</v>
          </cell>
        </row>
        <row r="1302">
          <cell r="R1302" t="e">
            <v>#N/A</v>
          </cell>
          <cell r="S1302">
            <v>0</v>
          </cell>
        </row>
        <row r="1303">
          <cell r="R1303" t="e">
            <v>#N/A</v>
          </cell>
          <cell r="S1303">
            <v>0</v>
          </cell>
        </row>
        <row r="1304">
          <cell r="R1304" t="e">
            <v>#N/A</v>
          </cell>
          <cell r="S1304">
            <v>0</v>
          </cell>
        </row>
        <row r="1305">
          <cell r="R1305" t="e">
            <v>#N/A</v>
          </cell>
          <cell r="S1305">
            <v>0</v>
          </cell>
        </row>
        <row r="1306">
          <cell r="R1306" t="e">
            <v>#N/A</v>
          </cell>
          <cell r="S1306">
            <v>0</v>
          </cell>
        </row>
        <row r="1307">
          <cell r="R1307" t="e">
            <v>#N/A</v>
          </cell>
          <cell r="S1307">
            <v>0</v>
          </cell>
        </row>
        <row r="1308">
          <cell r="R1308" t="e">
            <v>#N/A</v>
          </cell>
          <cell r="S1308">
            <v>0</v>
          </cell>
        </row>
        <row r="1309">
          <cell r="R1309" t="e">
            <v>#N/A</v>
          </cell>
          <cell r="S1309">
            <v>0</v>
          </cell>
        </row>
        <row r="1310">
          <cell r="R1310" t="e">
            <v>#N/A</v>
          </cell>
          <cell r="S1310">
            <v>0</v>
          </cell>
        </row>
        <row r="1311">
          <cell r="R1311" t="e">
            <v>#N/A</v>
          </cell>
          <cell r="S1311">
            <v>0</v>
          </cell>
        </row>
        <row r="1312">
          <cell r="R1312" t="e">
            <v>#N/A</v>
          </cell>
          <cell r="S1312">
            <v>0</v>
          </cell>
        </row>
        <row r="1313">
          <cell r="R1313" t="e">
            <v>#N/A</v>
          </cell>
          <cell r="S1313">
            <v>0</v>
          </cell>
        </row>
        <row r="1314">
          <cell r="R1314" t="e">
            <v>#N/A</v>
          </cell>
          <cell r="S1314">
            <v>0</v>
          </cell>
        </row>
        <row r="1315">
          <cell r="R1315" t="e">
            <v>#N/A</v>
          </cell>
          <cell r="S1315">
            <v>0</v>
          </cell>
        </row>
        <row r="1316">
          <cell r="R1316" t="e">
            <v>#N/A</v>
          </cell>
          <cell r="S1316">
            <v>0</v>
          </cell>
        </row>
        <row r="1317">
          <cell r="R1317" t="e">
            <v>#N/A</v>
          </cell>
          <cell r="S1317">
            <v>0</v>
          </cell>
        </row>
        <row r="1318">
          <cell r="R1318" t="e">
            <v>#N/A</v>
          </cell>
          <cell r="S1318">
            <v>0</v>
          </cell>
        </row>
        <row r="1319">
          <cell r="R1319" t="e">
            <v>#N/A</v>
          </cell>
          <cell r="S1319">
            <v>0</v>
          </cell>
        </row>
        <row r="1320">
          <cell r="R1320" t="e">
            <v>#N/A</v>
          </cell>
          <cell r="S1320">
            <v>0</v>
          </cell>
        </row>
        <row r="1321">
          <cell r="R1321" t="e">
            <v>#N/A</v>
          </cell>
          <cell r="S1321">
            <v>0</v>
          </cell>
        </row>
        <row r="1322">
          <cell r="R1322" t="e">
            <v>#N/A</v>
          </cell>
          <cell r="S1322">
            <v>0</v>
          </cell>
        </row>
        <row r="1323">
          <cell r="R1323" t="e">
            <v>#N/A</v>
          </cell>
          <cell r="S1323">
            <v>0</v>
          </cell>
        </row>
        <row r="1324">
          <cell r="R1324" t="e">
            <v>#N/A</v>
          </cell>
          <cell r="S1324">
            <v>0</v>
          </cell>
        </row>
        <row r="1325">
          <cell r="R1325" t="e">
            <v>#N/A</v>
          </cell>
          <cell r="S1325">
            <v>0</v>
          </cell>
        </row>
        <row r="1326">
          <cell r="R1326" t="e">
            <v>#N/A</v>
          </cell>
          <cell r="S1326">
            <v>0</v>
          </cell>
        </row>
        <row r="1327">
          <cell r="R1327" t="e">
            <v>#N/A</v>
          </cell>
          <cell r="S1327">
            <v>0</v>
          </cell>
        </row>
        <row r="1328">
          <cell r="R1328" t="e">
            <v>#N/A</v>
          </cell>
          <cell r="S1328">
            <v>0</v>
          </cell>
        </row>
        <row r="1329">
          <cell r="R1329" t="e">
            <v>#N/A</v>
          </cell>
          <cell r="S1329">
            <v>0</v>
          </cell>
        </row>
        <row r="1330">
          <cell r="R1330" t="e">
            <v>#N/A</v>
          </cell>
          <cell r="S1330">
            <v>0</v>
          </cell>
        </row>
        <row r="1331">
          <cell r="R1331" t="e">
            <v>#N/A</v>
          </cell>
          <cell r="S1331">
            <v>0</v>
          </cell>
        </row>
        <row r="1332">
          <cell r="R1332" t="e">
            <v>#N/A</v>
          </cell>
          <cell r="S1332">
            <v>0</v>
          </cell>
        </row>
        <row r="1333">
          <cell r="R1333" t="e">
            <v>#N/A</v>
          </cell>
          <cell r="S1333">
            <v>0</v>
          </cell>
        </row>
        <row r="1334">
          <cell r="R1334" t="e">
            <v>#N/A</v>
          </cell>
          <cell r="S1334">
            <v>0</v>
          </cell>
        </row>
        <row r="1335">
          <cell r="R1335" t="e">
            <v>#N/A</v>
          </cell>
          <cell r="S1335">
            <v>0</v>
          </cell>
        </row>
        <row r="1336">
          <cell r="R1336" t="e">
            <v>#N/A</v>
          </cell>
          <cell r="S1336">
            <v>0</v>
          </cell>
        </row>
        <row r="1337">
          <cell r="R1337" t="e">
            <v>#N/A</v>
          </cell>
          <cell r="S1337">
            <v>0</v>
          </cell>
        </row>
        <row r="1338">
          <cell r="R1338" t="e">
            <v>#N/A</v>
          </cell>
          <cell r="S1338">
            <v>0</v>
          </cell>
        </row>
        <row r="1339">
          <cell r="R1339" t="e">
            <v>#N/A</v>
          </cell>
          <cell r="S1339">
            <v>0</v>
          </cell>
        </row>
        <row r="1340">
          <cell r="R1340" t="e">
            <v>#N/A</v>
          </cell>
          <cell r="S1340">
            <v>0</v>
          </cell>
        </row>
        <row r="1341">
          <cell r="R1341" t="e">
            <v>#N/A</v>
          </cell>
          <cell r="S1341">
            <v>0</v>
          </cell>
        </row>
        <row r="1342">
          <cell r="R1342" t="e">
            <v>#N/A</v>
          </cell>
          <cell r="S1342">
            <v>0</v>
          </cell>
        </row>
        <row r="1343">
          <cell r="R1343" t="e">
            <v>#N/A</v>
          </cell>
          <cell r="S1343">
            <v>0</v>
          </cell>
        </row>
        <row r="1344">
          <cell r="R1344" t="e">
            <v>#N/A</v>
          </cell>
          <cell r="S1344">
            <v>0</v>
          </cell>
        </row>
        <row r="1345">
          <cell r="R1345" t="e">
            <v>#N/A</v>
          </cell>
          <cell r="S1345">
            <v>0</v>
          </cell>
        </row>
        <row r="1346">
          <cell r="R1346" t="e">
            <v>#N/A</v>
          </cell>
          <cell r="S1346">
            <v>0</v>
          </cell>
        </row>
        <row r="1347">
          <cell r="R1347" t="e">
            <v>#N/A</v>
          </cell>
          <cell r="S1347">
            <v>0</v>
          </cell>
        </row>
        <row r="1348">
          <cell r="R1348" t="e">
            <v>#N/A</v>
          </cell>
          <cell r="S1348">
            <v>0</v>
          </cell>
        </row>
        <row r="1349">
          <cell r="R1349" t="e">
            <v>#N/A</v>
          </cell>
          <cell r="S1349">
            <v>0</v>
          </cell>
        </row>
        <row r="1350">
          <cell r="R1350" t="e">
            <v>#N/A</v>
          </cell>
          <cell r="S1350">
            <v>0</v>
          </cell>
        </row>
        <row r="1351">
          <cell r="R1351" t="e">
            <v>#N/A</v>
          </cell>
          <cell r="S1351">
            <v>0</v>
          </cell>
        </row>
        <row r="1352">
          <cell r="R1352" t="e">
            <v>#N/A</v>
          </cell>
          <cell r="S1352">
            <v>0</v>
          </cell>
        </row>
        <row r="1353">
          <cell r="R1353" t="e">
            <v>#N/A</v>
          </cell>
          <cell r="S1353">
            <v>0</v>
          </cell>
        </row>
        <row r="1354">
          <cell r="R1354" t="e">
            <v>#N/A</v>
          </cell>
          <cell r="S1354">
            <v>0</v>
          </cell>
        </row>
        <row r="1355">
          <cell r="R1355" t="e">
            <v>#N/A</v>
          </cell>
          <cell r="S1355">
            <v>0</v>
          </cell>
        </row>
        <row r="1356">
          <cell r="R1356" t="e">
            <v>#N/A</v>
          </cell>
          <cell r="S1356">
            <v>0</v>
          </cell>
        </row>
        <row r="1357">
          <cell r="R1357" t="e">
            <v>#N/A</v>
          </cell>
          <cell r="S1357">
            <v>0</v>
          </cell>
        </row>
        <row r="1358">
          <cell r="R1358" t="e">
            <v>#N/A</v>
          </cell>
          <cell r="S1358">
            <v>0</v>
          </cell>
        </row>
        <row r="1359">
          <cell r="R1359" t="e">
            <v>#N/A</v>
          </cell>
          <cell r="S1359">
            <v>0</v>
          </cell>
        </row>
        <row r="1360">
          <cell r="R1360" t="e">
            <v>#N/A</v>
          </cell>
          <cell r="S1360">
            <v>0</v>
          </cell>
        </row>
        <row r="1361">
          <cell r="R1361" t="e">
            <v>#N/A</v>
          </cell>
          <cell r="S1361">
            <v>0</v>
          </cell>
        </row>
        <row r="1362">
          <cell r="R1362" t="e">
            <v>#N/A</v>
          </cell>
          <cell r="S1362">
            <v>0</v>
          </cell>
        </row>
        <row r="1363">
          <cell r="R1363" t="e">
            <v>#N/A</v>
          </cell>
          <cell r="S1363">
            <v>0</v>
          </cell>
        </row>
        <row r="1364">
          <cell r="R1364" t="e">
            <v>#N/A</v>
          </cell>
          <cell r="S1364">
            <v>0</v>
          </cell>
        </row>
        <row r="1365">
          <cell r="R1365" t="e">
            <v>#N/A</v>
          </cell>
          <cell r="S1365">
            <v>0</v>
          </cell>
        </row>
        <row r="1366">
          <cell r="R1366" t="e">
            <v>#N/A</v>
          </cell>
          <cell r="S1366">
            <v>0</v>
          </cell>
        </row>
        <row r="1367">
          <cell r="R1367" t="e">
            <v>#N/A</v>
          </cell>
          <cell r="S1367">
            <v>0</v>
          </cell>
        </row>
        <row r="1368">
          <cell r="R1368" t="e">
            <v>#N/A</v>
          </cell>
          <cell r="S1368">
            <v>0</v>
          </cell>
        </row>
        <row r="1369">
          <cell r="R1369" t="e">
            <v>#N/A</v>
          </cell>
          <cell r="S1369">
            <v>0</v>
          </cell>
        </row>
        <row r="1370">
          <cell r="R1370" t="e">
            <v>#N/A</v>
          </cell>
          <cell r="S1370">
            <v>0</v>
          </cell>
        </row>
        <row r="1371">
          <cell r="R1371" t="e">
            <v>#N/A</v>
          </cell>
          <cell r="S1371">
            <v>0</v>
          </cell>
        </row>
        <row r="1372">
          <cell r="R1372" t="e">
            <v>#N/A</v>
          </cell>
          <cell r="S1372">
            <v>0</v>
          </cell>
        </row>
        <row r="1373">
          <cell r="R1373" t="e">
            <v>#N/A</v>
          </cell>
          <cell r="S1373">
            <v>0</v>
          </cell>
        </row>
        <row r="1374">
          <cell r="R1374" t="e">
            <v>#N/A</v>
          </cell>
          <cell r="S1374">
            <v>0</v>
          </cell>
        </row>
        <row r="1375">
          <cell r="R1375" t="e">
            <v>#N/A</v>
          </cell>
          <cell r="S1375">
            <v>0</v>
          </cell>
        </row>
        <row r="1376">
          <cell r="R1376" t="e">
            <v>#N/A</v>
          </cell>
          <cell r="S1376">
            <v>0</v>
          </cell>
        </row>
        <row r="1377">
          <cell r="R1377" t="e">
            <v>#N/A</v>
          </cell>
          <cell r="S1377">
            <v>0</v>
          </cell>
        </row>
        <row r="1378">
          <cell r="R1378" t="e">
            <v>#N/A</v>
          </cell>
          <cell r="S1378">
            <v>0</v>
          </cell>
        </row>
        <row r="1379">
          <cell r="R1379" t="e">
            <v>#N/A</v>
          </cell>
          <cell r="S1379">
            <v>0</v>
          </cell>
        </row>
        <row r="1380">
          <cell r="R1380" t="e">
            <v>#N/A</v>
          </cell>
          <cell r="S1380">
            <v>0</v>
          </cell>
        </row>
        <row r="1381">
          <cell r="R1381" t="e">
            <v>#N/A</v>
          </cell>
          <cell r="S1381">
            <v>0</v>
          </cell>
        </row>
        <row r="1382">
          <cell r="R1382" t="e">
            <v>#N/A</v>
          </cell>
          <cell r="S1382">
            <v>0</v>
          </cell>
        </row>
        <row r="1383">
          <cell r="R1383" t="e">
            <v>#N/A</v>
          </cell>
          <cell r="S1383">
            <v>0</v>
          </cell>
        </row>
        <row r="1384">
          <cell r="R1384" t="e">
            <v>#N/A</v>
          </cell>
          <cell r="S1384">
            <v>0</v>
          </cell>
        </row>
        <row r="1385">
          <cell r="R1385" t="e">
            <v>#N/A</v>
          </cell>
          <cell r="S1385">
            <v>0</v>
          </cell>
        </row>
        <row r="1386">
          <cell r="R1386" t="e">
            <v>#N/A</v>
          </cell>
          <cell r="S1386">
            <v>0</v>
          </cell>
        </row>
        <row r="1387">
          <cell r="R1387" t="e">
            <v>#N/A</v>
          </cell>
          <cell r="S1387">
            <v>0</v>
          </cell>
        </row>
        <row r="1388">
          <cell r="R1388" t="e">
            <v>#N/A</v>
          </cell>
          <cell r="S1388">
            <v>0</v>
          </cell>
        </row>
        <row r="1389">
          <cell r="R1389" t="e">
            <v>#N/A</v>
          </cell>
          <cell r="S1389">
            <v>0</v>
          </cell>
        </row>
        <row r="1390">
          <cell r="R1390" t="e">
            <v>#N/A</v>
          </cell>
          <cell r="S1390">
            <v>0</v>
          </cell>
        </row>
        <row r="1391">
          <cell r="R1391" t="e">
            <v>#N/A</v>
          </cell>
          <cell r="S1391">
            <v>0</v>
          </cell>
        </row>
        <row r="1392">
          <cell r="R1392" t="e">
            <v>#N/A</v>
          </cell>
          <cell r="S1392">
            <v>0</v>
          </cell>
        </row>
        <row r="1393">
          <cell r="R1393" t="e">
            <v>#N/A</v>
          </cell>
          <cell r="S1393">
            <v>0</v>
          </cell>
        </row>
        <row r="1394">
          <cell r="R1394" t="e">
            <v>#N/A</v>
          </cell>
          <cell r="S1394">
            <v>0</v>
          </cell>
        </row>
        <row r="1395">
          <cell r="R1395" t="e">
            <v>#N/A</v>
          </cell>
          <cell r="S1395">
            <v>0</v>
          </cell>
        </row>
        <row r="1396">
          <cell r="R1396" t="e">
            <v>#N/A</v>
          </cell>
          <cell r="S1396">
            <v>0</v>
          </cell>
        </row>
        <row r="1397">
          <cell r="R1397" t="e">
            <v>#N/A</v>
          </cell>
          <cell r="S1397">
            <v>0</v>
          </cell>
        </row>
        <row r="1398">
          <cell r="R1398" t="e">
            <v>#N/A</v>
          </cell>
          <cell r="S1398">
            <v>0</v>
          </cell>
        </row>
        <row r="1399">
          <cell r="R1399" t="e">
            <v>#N/A</v>
          </cell>
          <cell r="S1399">
            <v>0</v>
          </cell>
        </row>
        <row r="1400">
          <cell r="R1400" t="e">
            <v>#N/A</v>
          </cell>
          <cell r="S1400">
            <v>0</v>
          </cell>
        </row>
        <row r="1401">
          <cell r="R1401" t="e">
            <v>#N/A</v>
          </cell>
          <cell r="S1401">
            <v>0</v>
          </cell>
        </row>
        <row r="1402">
          <cell r="R1402" t="e">
            <v>#N/A</v>
          </cell>
          <cell r="S1402">
            <v>0</v>
          </cell>
        </row>
        <row r="1403">
          <cell r="R1403" t="e">
            <v>#N/A</v>
          </cell>
          <cell r="S1403">
            <v>0</v>
          </cell>
        </row>
        <row r="1404">
          <cell r="R1404" t="e">
            <v>#N/A</v>
          </cell>
          <cell r="S1404">
            <v>0</v>
          </cell>
        </row>
        <row r="1405">
          <cell r="R1405" t="e">
            <v>#N/A</v>
          </cell>
          <cell r="S1405">
            <v>0</v>
          </cell>
        </row>
        <row r="1406">
          <cell r="R1406" t="e">
            <v>#N/A</v>
          </cell>
          <cell r="S1406">
            <v>0</v>
          </cell>
        </row>
        <row r="1407">
          <cell r="R1407" t="e">
            <v>#N/A</v>
          </cell>
          <cell r="S1407">
            <v>0</v>
          </cell>
        </row>
        <row r="1408">
          <cell r="R1408" t="e">
            <v>#N/A</v>
          </cell>
          <cell r="S1408">
            <v>0</v>
          </cell>
        </row>
        <row r="1409">
          <cell r="R1409" t="e">
            <v>#N/A</v>
          </cell>
          <cell r="S1409">
            <v>0</v>
          </cell>
        </row>
        <row r="1410">
          <cell r="R1410" t="e">
            <v>#N/A</v>
          </cell>
          <cell r="S1410">
            <v>0</v>
          </cell>
        </row>
        <row r="1411">
          <cell r="R1411" t="e">
            <v>#N/A</v>
          </cell>
          <cell r="S1411">
            <v>0</v>
          </cell>
        </row>
        <row r="1412">
          <cell r="R1412" t="e">
            <v>#N/A</v>
          </cell>
          <cell r="S1412">
            <v>0</v>
          </cell>
        </row>
        <row r="1413">
          <cell r="R1413" t="e">
            <v>#N/A</v>
          </cell>
          <cell r="S1413">
            <v>0</v>
          </cell>
        </row>
        <row r="1414">
          <cell r="R1414" t="e">
            <v>#N/A</v>
          </cell>
          <cell r="S1414">
            <v>0</v>
          </cell>
        </row>
        <row r="1415">
          <cell r="R1415" t="e">
            <v>#N/A</v>
          </cell>
          <cell r="S1415">
            <v>0</v>
          </cell>
        </row>
        <row r="1416">
          <cell r="R1416" t="e">
            <v>#N/A</v>
          </cell>
          <cell r="S1416">
            <v>0</v>
          </cell>
        </row>
        <row r="1417">
          <cell r="R1417" t="e">
            <v>#N/A</v>
          </cell>
          <cell r="S1417">
            <v>0</v>
          </cell>
        </row>
        <row r="1418">
          <cell r="R1418" t="e">
            <v>#N/A</v>
          </cell>
          <cell r="S1418">
            <v>0</v>
          </cell>
        </row>
        <row r="1419">
          <cell r="R1419" t="e">
            <v>#N/A</v>
          </cell>
          <cell r="S1419">
            <v>0</v>
          </cell>
        </row>
        <row r="1420">
          <cell r="R1420" t="e">
            <v>#N/A</v>
          </cell>
          <cell r="S1420">
            <v>0</v>
          </cell>
        </row>
        <row r="1421">
          <cell r="R1421" t="e">
            <v>#N/A</v>
          </cell>
          <cell r="S1421">
            <v>0</v>
          </cell>
        </row>
        <row r="1422">
          <cell r="R1422" t="e">
            <v>#N/A</v>
          </cell>
          <cell r="S1422">
            <v>0</v>
          </cell>
        </row>
        <row r="1423">
          <cell r="R1423" t="e">
            <v>#N/A</v>
          </cell>
          <cell r="S1423">
            <v>0</v>
          </cell>
        </row>
        <row r="1424">
          <cell r="R1424" t="e">
            <v>#N/A</v>
          </cell>
          <cell r="S1424">
            <v>0</v>
          </cell>
        </row>
        <row r="1425">
          <cell r="R1425" t="e">
            <v>#N/A</v>
          </cell>
          <cell r="S1425">
            <v>0</v>
          </cell>
        </row>
        <row r="1426">
          <cell r="R1426" t="e">
            <v>#N/A</v>
          </cell>
          <cell r="S1426">
            <v>0</v>
          </cell>
        </row>
        <row r="1427">
          <cell r="R1427" t="e">
            <v>#N/A</v>
          </cell>
          <cell r="S1427">
            <v>0</v>
          </cell>
        </row>
        <row r="1428">
          <cell r="R1428" t="e">
            <v>#N/A</v>
          </cell>
          <cell r="S1428">
            <v>0</v>
          </cell>
        </row>
        <row r="1429">
          <cell r="R1429" t="e">
            <v>#N/A</v>
          </cell>
          <cell r="S1429">
            <v>0</v>
          </cell>
        </row>
        <row r="1430">
          <cell r="R1430" t="e">
            <v>#N/A</v>
          </cell>
          <cell r="S1430">
            <v>0</v>
          </cell>
        </row>
        <row r="1431">
          <cell r="R1431" t="e">
            <v>#N/A</v>
          </cell>
          <cell r="S1431">
            <v>0</v>
          </cell>
        </row>
        <row r="1432">
          <cell r="R1432" t="e">
            <v>#N/A</v>
          </cell>
          <cell r="S1432">
            <v>0</v>
          </cell>
        </row>
        <row r="1433">
          <cell r="R1433" t="e">
            <v>#N/A</v>
          </cell>
          <cell r="S1433">
            <v>0</v>
          </cell>
        </row>
        <row r="1434">
          <cell r="R1434" t="e">
            <v>#N/A</v>
          </cell>
          <cell r="S1434">
            <v>0</v>
          </cell>
        </row>
        <row r="1435">
          <cell r="R1435" t="e">
            <v>#N/A</v>
          </cell>
          <cell r="S1435">
            <v>0</v>
          </cell>
        </row>
        <row r="1436">
          <cell r="R1436" t="e">
            <v>#N/A</v>
          </cell>
          <cell r="S1436">
            <v>0</v>
          </cell>
        </row>
        <row r="1437">
          <cell r="R1437" t="e">
            <v>#N/A</v>
          </cell>
          <cell r="S1437">
            <v>0</v>
          </cell>
        </row>
        <row r="1438">
          <cell r="R1438" t="e">
            <v>#N/A</v>
          </cell>
          <cell r="S1438">
            <v>0</v>
          </cell>
        </row>
        <row r="1439">
          <cell r="R1439" t="e">
            <v>#N/A</v>
          </cell>
          <cell r="S1439">
            <v>0</v>
          </cell>
        </row>
        <row r="1440">
          <cell r="R1440" t="e">
            <v>#N/A</v>
          </cell>
          <cell r="S1440">
            <v>0</v>
          </cell>
        </row>
        <row r="1441">
          <cell r="R1441" t="e">
            <v>#N/A</v>
          </cell>
          <cell r="S1441">
            <v>0</v>
          </cell>
        </row>
        <row r="1442">
          <cell r="R1442" t="e">
            <v>#N/A</v>
          </cell>
          <cell r="S1442">
            <v>0</v>
          </cell>
        </row>
        <row r="1443">
          <cell r="R1443" t="e">
            <v>#N/A</v>
          </cell>
          <cell r="S1443">
            <v>0</v>
          </cell>
        </row>
        <row r="1444">
          <cell r="R1444" t="e">
            <v>#N/A</v>
          </cell>
          <cell r="S1444">
            <v>0</v>
          </cell>
        </row>
        <row r="1445">
          <cell r="R1445" t="e">
            <v>#N/A</v>
          </cell>
          <cell r="S1445">
            <v>0</v>
          </cell>
        </row>
        <row r="1446">
          <cell r="R1446" t="e">
            <v>#N/A</v>
          </cell>
          <cell r="S1446">
            <v>0</v>
          </cell>
        </row>
        <row r="1447">
          <cell r="R1447" t="e">
            <v>#N/A</v>
          </cell>
          <cell r="S1447">
            <v>0</v>
          </cell>
        </row>
        <row r="1448">
          <cell r="R1448" t="e">
            <v>#N/A</v>
          </cell>
          <cell r="S1448">
            <v>0</v>
          </cell>
        </row>
        <row r="1449">
          <cell r="R1449" t="e">
            <v>#N/A</v>
          </cell>
          <cell r="S1449">
            <v>0</v>
          </cell>
        </row>
        <row r="1450">
          <cell r="R1450" t="e">
            <v>#N/A</v>
          </cell>
          <cell r="S1450">
            <v>0</v>
          </cell>
        </row>
        <row r="1451">
          <cell r="R1451" t="e">
            <v>#N/A</v>
          </cell>
          <cell r="S1451">
            <v>0</v>
          </cell>
        </row>
        <row r="1452">
          <cell r="R1452" t="e">
            <v>#N/A</v>
          </cell>
          <cell r="S1452">
            <v>0</v>
          </cell>
        </row>
        <row r="1453">
          <cell r="R1453" t="e">
            <v>#N/A</v>
          </cell>
          <cell r="S1453">
            <v>0</v>
          </cell>
        </row>
        <row r="1454">
          <cell r="R1454" t="e">
            <v>#N/A</v>
          </cell>
          <cell r="S1454">
            <v>0</v>
          </cell>
        </row>
        <row r="1455">
          <cell r="R1455" t="e">
            <v>#N/A</v>
          </cell>
          <cell r="S1455">
            <v>0</v>
          </cell>
        </row>
        <row r="1456">
          <cell r="R1456" t="e">
            <v>#N/A</v>
          </cell>
          <cell r="S1456">
            <v>0</v>
          </cell>
        </row>
        <row r="1457">
          <cell r="R1457" t="e">
            <v>#N/A</v>
          </cell>
          <cell r="S1457">
            <v>0</v>
          </cell>
        </row>
        <row r="1458">
          <cell r="R1458" t="e">
            <v>#N/A</v>
          </cell>
          <cell r="S1458">
            <v>0</v>
          </cell>
        </row>
        <row r="1459">
          <cell r="R1459" t="e">
            <v>#N/A</v>
          </cell>
          <cell r="S1459">
            <v>0</v>
          </cell>
        </row>
        <row r="1460">
          <cell r="R1460" t="e">
            <v>#N/A</v>
          </cell>
          <cell r="S1460">
            <v>0</v>
          </cell>
        </row>
        <row r="1461">
          <cell r="R1461" t="e">
            <v>#N/A</v>
          </cell>
          <cell r="S1461">
            <v>0</v>
          </cell>
        </row>
        <row r="1462">
          <cell r="R1462" t="e">
            <v>#N/A</v>
          </cell>
          <cell r="S1462">
            <v>0</v>
          </cell>
        </row>
        <row r="1463">
          <cell r="R1463" t="e">
            <v>#N/A</v>
          </cell>
          <cell r="S1463">
            <v>0</v>
          </cell>
        </row>
        <row r="1464">
          <cell r="R1464" t="e">
            <v>#N/A</v>
          </cell>
          <cell r="S1464">
            <v>0</v>
          </cell>
        </row>
        <row r="1465">
          <cell r="R1465" t="e">
            <v>#N/A</v>
          </cell>
          <cell r="S1465">
            <v>0</v>
          </cell>
        </row>
        <row r="1466">
          <cell r="R1466" t="e">
            <v>#N/A</v>
          </cell>
          <cell r="S1466">
            <v>0</v>
          </cell>
        </row>
        <row r="1467">
          <cell r="R1467" t="e">
            <v>#N/A</v>
          </cell>
          <cell r="S1467">
            <v>0</v>
          </cell>
        </row>
        <row r="1468">
          <cell r="R1468" t="e">
            <v>#N/A</v>
          </cell>
          <cell r="S1468">
            <v>0</v>
          </cell>
        </row>
        <row r="1469">
          <cell r="R1469" t="e">
            <v>#N/A</v>
          </cell>
          <cell r="S1469">
            <v>0</v>
          </cell>
        </row>
        <row r="1470">
          <cell r="R1470" t="e">
            <v>#N/A</v>
          </cell>
          <cell r="S1470">
            <v>0</v>
          </cell>
        </row>
        <row r="1471">
          <cell r="R1471" t="e">
            <v>#N/A</v>
          </cell>
          <cell r="S1471">
            <v>0</v>
          </cell>
        </row>
        <row r="1472">
          <cell r="R1472" t="e">
            <v>#N/A</v>
          </cell>
          <cell r="S1472">
            <v>0</v>
          </cell>
        </row>
        <row r="1473">
          <cell r="R1473" t="e">
            <v>#N/A</v>
          </cell>
          <cell r="S1473">
            <v>0</v>
          </cell>
        </row>
        <row r="1474">
          <cell r="R1474" t="e">
            <v>#N/A</v>
          </cell>
          <cell r="S1474">
            <v>0</v>
          </cell>
        </row>
        <row r="1475">
          <cell r="R1475" t="e">
            <v>#N/A</v>
          </cell>
          <cell r="S1475">
            <v>0</v>
          </cell>
        </row>
        <row r="1476">
          <cell r="R1476" t="e">
            <v>#N/A</v>
          </cell>
          <cell r="S1476">
            <v>0</v>
          </cell>
        </row>
        <row r="1477">
          <cell r="R1477" t="e">
            <v>#N/A</v>
          </cell>
          <cell r="S1477">
            <v>0</v>
          </cell>
        </row>
        <row r="1478">
          <cell r="R1478" t="e">
            <v>#N/A</v>
          </cell>
          <cell r="S1478">
            <v>0</v>
          </cell>
        </row>
        <row r="1479">
          <cell r="R1479" t="e">
            <v>#N/A</v>
          </cell>
          <cell r="S1479">
            <v>0</v>
          </cell>
        </row>
        <row r="1480">
          <cell r="R1480" t="e">
            <v>#N/A</v>
          </cell>
          <cell r="S1480">
            <v>0</v>
          </cell>
        </row>
        <row r="1481">
          <cell r="R1481" t="e">
            <v>#N/A</v>
          </cell>
          <cell r="S1481">
            <v>0</v>
          </cell>
        </row>
        <row r="1482">
          <cell r="R1482" t="e">
            <v>#N/A</v>
          </cell>
          <cell r="S1482">
            <v>0</v>
          </cell>
        </row>
        <row r="1483">
          <cell r="R1483" t="e">
            <v>#N/A</v>
          </cell>
          <cell r="S1483">
            <v>0</v>
          </cell>
        </row>
        <row r="1484">
          <cell r="R1484" t="e">
            <v>#N/A</v>
          </cell>
          <cell r="S1484">
            <v>0</v>
          </cell>
        </row>
        <row r="1485">
          <cell r="R1485" t="e">
            <v>#N/A</v>
          </cell>
          <cell r="S1485">
            <v>0</v>
          </cell>
        </row>
        <row r="1486">
          <cell r="R1486" t="e">
            <v>#N/A</v>
          </cell>
          <cell r="S1486">
            <v>0</v>
          </cell>
        </row>
        <row r="1487">
          <cell r="R1487" t="e">
            <v>#N/A</v>
          </cell>
          <cell r="S1487">
            <v>0</v>
          </cell>
        </row>
        <row r="1488">
          <cell r="R1488" t="e">
            <v>#N/A</v>
          </cell>
          <cell r="S1488">
            <v>0</v>
          </cell>
        </row>
        <row r="1489">
          <cell r="R1489" t="e">
            <v>#N/A</v>
          </cell>
          <cell r="S1489">
            <v>0</v>
          </cell>
        </row>
        <row r="1490">
          <cell r="R1490" t="e">
            <v>#N/A</v>
          </cell>
          <cell r="S1490">
            <v>0</v>
          </cell>
        </row>
        <row r="1491">
          <cell r="R1491" t="e">
            <v>#N/A</v>
          </cell>
          <cell r="S1491">
            <v>0</v>
          </cell>
        </row>
        <row r="1492">
          <cell r="R1492" t="e">
            <v>#N/A</v>
          </cell>
          <cell r="S1492">
            <v>0</v>
          </cell>
        </row>
        <row r="1493">
          <cell r="R1493" t="e">
            <v>#N/A</v>
          </cell>
          <cell r="S1493">
            <v>0</v>
          </cell>
        </row>
        <row r="1494">
          <cell r="R1494" t="e">
            <v>#N/A</v>
          </cell>
          <cell r="S1494">
            <v>0</v>
          </cell>
        </row>
        <row r="1495">
          <cell r="R1495" t="e">
            <v>#N/A</v>
          </cell>
          <cell r="S1495">
            <v>0</v>
          </cell>
        </row>
        <row r="1496">
          <cell r="R1496" t="e">
            <v>#N/A</v>
          </cell>
          <cell r="S1496">
            <v>0</v>
          </cell>
        </row>
        <row r="1497">
          <cell r="R1497" t="e">
            <v>#N/A</v>
          </cell>
          <cell r="S1497">
            <v>0</v>
          </cell>
        </row>
        <row r="1498">
          <cell r="R1498" t="e">
            <v>#N/A</v>
          </cell>
          <cell r="S1498">
            <v>0</v>
          </cell>
        </row>
        <row r="1499">
          <cell r="R1499" t="e">
            <v>#N/A</v>
          </cell>
          <cell r="S1499">
            <v>0</v>
          </cell>
        </row>
        <row r="1500">
          <cell r="R1500" t="e">
            <v>#N/A</v>
          </cell>
          <cell r="S1500">
            <v>0</v>
          </cell>
        </row>
        <row r="1501">
          <cell r="R1501" t="e">
            <v>#N/A</v>
          </cell>
          <cell r="S1501">
            <v>0</v>
          </cell>
        </row>
        <row r="1502">
          <cell r="R1502" t="e">
            <v>#N/A</v>
          </cell>
          <cell r="S1502">
            <v>0</v>
          </cell>
        </row>
        <row r="1503">
          <cell r="R1503" t="e">
            <v>#N/A</v>
          </cell>
          <cell r="S1503">
            <v>0</v>
          </cell>
        </row>
        <row r="1504">
          <cell r="R1504" t="e">
            <v>#N/A</v>
          </cell>
          <cell r="S1504">
            <v>0</v>
          </cell>
        </row>
        <row r="1505">
          <cell r="R1505" t="e">
            <v>#N/A</v>
          </cell>
          <cell r="S1505">
            <v>0</v>
          </cell>
        </row>
        <row r="1506">
          <cell r="R1506" t="e">
            <v>#N/A</v>
          </cell>
          <cell r="S1506">
            <v>0</v>
          </cell>
        </row>
        <row r="1507">
          <cell r="R1507" t="e">
            <v>#N/A</v>
          </cell>
          <cell r="S1507">
            <v>0</v>
          </cell>
        </row>
        <row r="1508">
          <cell r="R1508" t="e">
            <v>#N/A</v>
          </cell>
          <cell r="S1508">
            <v>0</v>
          </cell>
        </row>
        <row r="1509">
          <cell r="R1509" t="e">
            <v>#N/A</v>
          </cell>
          <cell r="S1509">
            <v>0</v>
          </cell>
        </row>
        <row r="1510">
          <cell r="R1510" t="e">
            <v>#N/A</v>
          </cell>
          <cell r="S1510">
            <v>0</v>
          </cell>
        </row>
        <row r="1511">
          <cell r="R1511" t="e">
            <v>#N/A</v>
          </cell>
          <cell r="S1511">
            <v>0</v>
          </cell>
        </row>
        <row r="1512">
          <cell r="R1512" t="e">
            <v>#N/A</v>
          </cell>
          <cell r="S1512">
            <v>0</v>
          </cell>
        </row>
        <row r="1513">
          <cell r="R1513" t="e">
            <v>#N/A</v>
          </cell>
          <cell r="S1513">
            <v>0</v>
          </cell>
        </row>
        <row r="1514">
          <cell r="R1514" t="e">
            <v>#N/A</v>
          </cell>
          <cell r="S1514">
            <v>0</v>
          </cell>
        </row>
        <row r="1515">
          <cell r="R1515" t="e">
            <v>#N/A</v>
          </cell>
          <cell r="S1515">
            <v>0</v>
          </cell>
        </row>
        <row r="1516">
          <cell r="R1516" t="e">
            <v>#N/A</v>
          </cell>
          <cell r="S1516">
            <v>0</v>
          </cell>
        </row>
        <row r="1517">
          <cell r="R1517" t="e">
            <v>#N/A</v>
          </cell>
          <cell r="S1517">
            <v>0</v>
          </cell>
        </row>
        <row r="1518">
          <cell r="R1518" t="e">
            <v>#N/A</v>
          </cell>
          <cell r="S1518">
            <v>0</v>
          </cell>
        </row>
        <row r="1519">
          <cell r="R1519" t="e">
            <v>#N/A</v>
          </cell>
          <cell r="S1519">
            <v>0</v>
          </cell>
        </row>
        <row r="1520">
          <cell r="R1520" t="e">
            <v>#N/A</v>
          </cell>
          <cell r="S1520">
            <v>0</v>
          </cell>
        </row>
        <row r="1521">
          <cell r="R1521" t="e">
            <v>#N/A</v>
          </cell>
          <cell r="S1521">
            <v>0</v>
          </cell>
        </row>
        <row r="1522">
          <cell r="R1522" t="e">
            <v>#N/A</v>
          </cell>
          <cell r="S1522">
            <v>0</v>
          </cell>
        </row>
        <row r="1523">
          <cell r="R1523" t="e">
            <v>#N/A</v>
          </cell>
          <cell r="S1523">
            <v>0</v>
          </cell>
        </row>
        <row r="1524">
          <cell r="R1524" t="e">
            <v>#N/A</v>
          </cell>
          <cell r="S1524">
            <v>0</v>
          </cell>
        </row>
        <row r="1525">
          <cell r="R1525" t="e">
            <v>#N/A</v>
          </cell>
          <cell r="S1525">
            <v>0</v>
          </cell>
        </row>
        <row r="1526">
          <cell r="R1526" t="e">
            <v>#N/A</v>
          </cell>
          <cell r="S1526">
            <v>0</v>
          </cell>
        </row>
        <row r="1527">
          <cell r="R1527" t="e">
            <v>#N/A</v>
          </cell>
          <cell r="S1527">
            <v>0</v>
          </cell>
        </row>
        <row r="1528">
          <cell r="R1528" t="e">
            <v>#N/A</v>
          </cell>
          <cell r="S1528">
            <v>0</v>
          </cell>
        </row>
        <row r="1529">
          <cell r="R1529" t="e">
            <v>#N/A</v>
          </cell>
          <cell r="S1529">
            <v>0</v>
          </cell>
        </row>
        <row r="1530">
          <cell r="R1530" t="e">
            <v>#N/A</v>
          </cell>
          <cell r="S1530">
            <v>0</v>
          </cell>
        </row>
        <row r="1531">
          <cell r="R1531" t="e">
            <v>#N/A</v>
          </cell>
          <cell r="S1531">
            <v>0</v>
          </cell>
        </row>
        <row r="1532">
          <cell r="R1532" t="e">
            <v>#N/A</v>
          </cell>
          <cell r="S1532">
            <v>0</v>
          </cell>
        </row>
        <row r="1533">
          <cell r="R1533" t="e">
            <v>#N/A</v>
          </cell>
          <cell r="S1533">
            <v>0</v>
          </cell>
        </row>
        <row r="1534">
          <cell r="R1534" t="e">
            <v>#N/A</v>
          </cell>
          <cell r="S1534">
            <v>0</v>
          </cell>
        </row>
        <row r="1535">
          <cell r="R1535" t="e">
            <v>#N/A</v>
          </cell>
          <cell r="S1535">
            <v>0</v>
          </cell>
        </row>
        <row r="1536">
          <cell r="R1536" t="e">
            <v>#N/A</v>
          </cell>
          <cell r="S1536">
            <v>0</v>
          </cell>
        </row>
        <row r="1537">
          <cell r="R1537" t="e">
            <v>#N/A</v>
          </cell>
          <cell r="S1537">
            <v>0</v>
          </cell>
        </row>
        <row r="1538">
          <cell r="R1538" t="e">
            <v>#N/A</v>
          </cell>
          <cell r="S1538">
            <v>0</v>
          </cell>
        </row>
        <row r="1539">
          <cell r="R1539" t="e">
            <v>#N/A</v>
          </cell>
          <cell r="S1539">
            <v>0</v>
          </cell>
        </row>
        <row r="1540">
          <cell r="R1540" t="e">
            <v>#N/A</v>
          </cell>
          <cell r="S1540">
            <v>0</v>
          </cell>
        </row>
        <row r="1541">
          <cell r="R1541" t="e">
            <v>#N/A</v>
          </cell>
          <cell r="S1541">
            <v>0</v>
          </cell>
        </row>
        <row r="1542">
          <cell r="R1542" t="e">
            <v>#N/A</v>
          </cell>
          <cell r="S1542">
            <v>0</v>
          </cell>
        </row>
        <row r="1543">
          <cell r="R1543" t="e">
            <v>#N/A</v>
          </cell>
          <cell r="S1543">
            <v>0</v>
          </cell>
        </row>
        <row r="1544">
          <cell r="R1544" t="e">
            <v>#N/A</v>
          </cell>
          <cell r="S1544">
            <v>0</v>
          </cell>
        </row>
        <row r="1545">
          <cell r="R1545" t="e">
            <v>#N/A</v>
          </cell>
          <cell r="S1545">
            <v>0</v>
          </cell>
        </row>
        <row r="1546">
          <cell r="R1546" t="e">
            <v>#N/A</v>
          </cell>
          <cell r="S1546">
            <v>0</v>
          </cell>
        </row>
        <row r="1547">
          <cell r="R1547" t="e">
            <v>#N/A</v>
          </cell>
          <cell r="S1547">
            <v>0</v>
          </cell>
        </row>
        <row r="1548">
          <cell r="R1548" t="e">
            <v>#N/A</v>
          </cell>
          <cell r="S1548">
            <v>0</v>
          </cell>
        </row>
        <row r="1549">
          <cell r="R1549" t="e">
            <v>#N/A</v>
          </cell>
          <cell r="S1549">
            <v>0</v>
          </cell>
        </row>
        <row r="1550">
          <cell r="R1550" t="e">
            <v>#N/A</v>
          </cell>
          <cell r="S1550">
            <v>0</v>
          </cell>
        </row>
        <row r="1551">
          <cell r="R1551" t="e">
            <v>#N/A</v>
          </cell>
          <cell r="S1551">
            <v>0</v>
          </cell>
        </row>
        <row r="1552">
          <cell r="R1552" t="e">
            <v>#N/A</v>
          </cell>
          <cell r="S1552">
            <v>0</v>
          </cell>
        </row>
        <row r="1553">
          <cell r="R1553" t="e">
            <v>#N/A</v>
          </cell>
          <cell r="S1553">
            <v>0</v>
          </cell>
        </row>
        <row r="1554">
          <cell r="R1554" t="e">
            <v>#N/A</v>
          </cell>
          <cell r="S1554">
            <v>0</v>
          </cell>
        </row>
        <row r="1555">
          <cell r="R1555" t="e">
            <v>#N/A</v>
          </cell>
          <cell r="S1555">
            <v>0</v>
          </cell>
        </row>
        <row r="1556">
          <cell r="R1556" t="e">
            <v>#N/A</v>
          </cell>
          <cell r="S1556">
            <v>0</v>
          </cell>
        </row>
        <row r="1557">
          <cell r="R1557" t="e">
            <v>#N/A</v>
          </cell>
          <cell r="S1557">
            <v>0</v>
          </cell>
        </row>
        <row r="1558">
          <cell r="R1558" t="e">
            <v>#N/A</v>
          </cell>
          <cell r="S1558">
            <v>0</v>
          </cell>
        </row>
        <row r="1559">
          <cell r="R1559" t="e">
            <v>#N/A</v>
          </cell>
          <cell r="S1559">
            <v>0</v>
          </cell>
        </row>
        <row r="1560">
          <cell r="R1560" t="e">
            <v>#N/A</v>
          </cell>
          <cell r="S1560">
            <v>0</v>
          </cell>
        </row>
        <row r="1561">
          <cell r="R1561" t="e">
            <v>#N/A</v>
          </cell>
          <cell r="S1561">
            <v>0</v>
          </cell>
        </row>
        <row r="1562">
          <cell r="R1562" t="e">
            <v>#N/A</v>
          </cell>
          <cell r="S1562">
            <v>0</v>
          </cell>
        </row>
        <row r="1563">
          <cell r="R1563" t="e">
            <v>#N/A</v>
          </cell>
          <cell r="S1563">
            <v>0</v>
          </cell>
        </row>
        <row r="1564">
          <cell r="R1564" t="e">
            <v>#N/A</v>
          </cell>
          <cell r="S1564">
            <v>0</v>
          </cell>
        </row>
        <row r="1565">
          <cell r="R1565" t="e">
            <v>#N/A</v>
          </cell>
          <cell r="S1565">
            <v>0</v>
          </cell>
        </row>
        <row r="1566">
          <cell r="R1566" t="e">
            <v>#N/A</v>
          </cell>
          <cell r="S1566">
            <v>0</v>
          </cell>
        </row>
        <row r="1567">
          <cell r="R1567" t="e">
            <v>#N/A</v>
          </cell>
          <cell r="S1567">
            <v>0</v>
          </cell>
        </row>
        <row r="1568">
          <cell r="R1568" t="e">
            <v>#N/A</v>
          </cell>
          <cell r="S1568">
            <v>0</v>
          </cell>
        </row>
        <row r="1569">
          <cell r="R1569" t="e">
            <v>#N/A</v>
          </cell>
          <cell r="S1569">
            <v>0</v>
          </cell>
        </row>
        <row r="1570">
          <cell r="R1570" t="e">
            <v>#N/A</v>
          </cell>
          <cell r="S1570">
            <v>0</v>
          </cell>
        </row>
        <row r="1571">
          <cell r="R1571" t="e">
            <v>#N/A</v>
          </cell>
          <cell r="S1571">
            <v>0</v>
          </cell>
        </row>
        <row r="1572">
          <cell r="R1572" t="e">
            <v>#N/A</v>
          </cell>
          <cell r="S1572">
            <v>0</v>
          </cell>
        </row>
        <row r="1573">
          <cell r="R1573" t="e">
            <v>#N/A</v>
          </cell>
          <cell r="S1573">
            <v>0</v>
          </cell>
        </row>
        <row r="1574">
          <cell r="R1574" t="e">
            <v>#N/A</v>
          </cell>
          <cell r="S1574">
            <v>0</v>
          </cell>
        </row>
        <row r="1575">
          <cell r="R1575" t="e">
            <v>#N/A</v>
          </cell>
          <cell r="S1575">
            <v>0</v>
          </cell>
        </row>
        <row r="1576">
          <cell r="R1576" t="e">
            <v>#N/A</v>
          </cell>
          <cell r="S1576">
            <v>0</v>
          </cell>
        </row>
        <row r="1577">
          <cell r="R1577" t="e">
            <v>#N/A</v>
          </cell>
          <cell r="S1577">
            <v>0</v>
          </cell>
        </row>
        <row r="1578">
          <cell r="R1578" t="e">
            <v>#N/A</v>
          </cell>
          <cell r="S1578">
            <v>0</v>
          </cell>
        </row>
        <row r="1579">
          <cell r="R1579" t="e">
            <v>#N/A</v>
          </cell>
          <cell r="S1579">
            <v>0</v>
          </cell>
        </row>
        <row r="1580">
          <cell r="R1580" t="e">
            <v>#N/A</v>
          </cell>
          <cell r="S1580">
            <v>0</v>
          </cell>
        </row>
        <row r="1581">
          <cell r="R1581" t="e">
            <v>#N/A</v>
          </cell>
          <cell r="S1581">
            <v>0</v>
          </cell>
        </row>
        <row r="1582">
          <cell r="R1582" t="e">
            <v>#N/A</v>
          </cell>
          <cell r="S1582">
            <v>0</v>
          </cell>
        </row>
        <row r="1583">
          <cell r="R1583" t="e">
            <v>#N/A</v>
          </cell>
          <cell r="S1583">
            <v>0</v>
          </cell>
        </row>
        <row r="1584">
          <cell r="R1584" t="e">
            <v>#N/A</v>
          </cell>
          <cell r="S1584">
            <v>0</v>
          </cell>
        </row>
        <row r="1585">
          <cell r="R1585" t="e">
            <v>#N/A</v>
          </cell>
          <cell r="S1585">
            <v>0</v>
          </cell>
        </row>
        <row r="1586">
          <cell r="R1586" t="e">
            <v>#N/A</v>
          </cell>
          <cell r="S1586">
            <v>0</v>
          </cell>
        </row>
        <row r="1587">
          <cell r="R1587" t="e">
            <v>#N/A</v>
          </cell>
          <cell r="S1587">
            <v>0</v>
          </cell>
        </row>
        <row r="1588">
          <cell r="R1588" t="e">
            <v>#N/A</v>
          </cell>
          <cell r="S1588">
            <v>0</v>
          </cell>
        </row>
        <row r="1589">
          <cell r="R1589" t="e">
            <v>#N/A</v>
          </cell>
          <cell r="S1589">
            <v>0</v>
          </cell>
        </row>
        <row r="1590">
          <cell r="R1590" t="e">
            <v>#N/A</v>
          </cell>
          <cell r="S1590">
            <v>0</v>
          </cell>
        </row>
        <row r="1591">
          <cell r="R1591" t="e">
            <v>#N/A</v>
          </cell>
          <cell r="S1591">
            <v>0</v>
          </cell>
        </row>
        <row r="1592">
          <cell r="R1592" t="e">
            <v>#N/A</v>
          </cell>
          <cell r="S1592">
            <v>0</v>
          </cell>
        </row>
        <row r="1593">
          <cell r="R1593" t="e">
            <v>#N/A</v>
          </cell>
          <cell r="S1593">
            <v>0</v>
          </cell>
        </row>
        <row r="1594">
          <cell r="R1594" t="e">
            <v>#N/A</v>
          </cell>
          <cell r="S1594">
            <v>0</v>
          </cell>
        </row>
        <row r="1595">
          <cell r="R1595" t="e">
            <v>#N/A</v>
          </cell>
          <cell r="S1595">
            <v>0</v>
          </cell>
        </row>
        <row r="1596">
          <cell r="R1596" t="e">
            <v>#N/A</v>
          </cell>
          <cell r="S1596">
            <v>0</v>
          </cell>
        </row>
        <row r="1597">
          <cell r="R1597" t="e">
            <v>#N/A</v>
          </cell>
          <cell r="S1597">
            <v>0</v>
          </cell>
        </row>
        <row r="1598">
          <cell r="R1598" t="e">
            <v>#N/A</v>
          </cell>
          <cell r="S1598">
            <v>0</v>
          </cell>
        </row>
        <row r="1599">
          <cell r="R1599" t="e">
            <v>#N/A</v>
          </cell>
          <cell r="S1599">
            <v>0</v>
          </cell>
        </row>
        <row r="1600">
          <cell r="R1600" t="e">
            <v>#N/A</v>
          </cell>
          <cell r="S1600">
            <v>0</v>
          </cell>
        </row>
        <row r="1601">
          <cell r="R1601" t="e">
            <v>#N/A</v>
          </cell>
          <cell r="S1601">
            <v>0</v>
          </cell>
        </row>
        <row r="1602">
          <cell r="R1602" t="e">
            <v>#N/A</v>
          </cell>
          <cell r="S1602">
            <v>0</v>
          </cell>
        </row>
        <row r="1603">
          <cell r="R1603" t="e">
            <v>#N/A</v>
          </cell>
          <cell r="S1603">
            <v>0</v>
          </cell>
        </row>
        <row r="1604">
          <cell r="R1604" t="e">
            <v>#N/A</v>
          </cell>
          <cell r="S1604">
            <v>0</v>
          </cell>
        </row>
        <row r="1605">
          <cell r="R1605" t="e">
            <v>#N/A</v>
          </cell>
          <cell r="S1605">
            <v>0</v>
          </cell>
        </row>
        <row r="1606">
          <cell r="R1606" t="e">
            <v>#N/A</v>
          </cell>
          <cell r="S1606">
            <v>0</v>
          </cell>
        </row>
        <row r="1607">
          <cell r="R1607" t="e">
            <v>#N/A</v>
          </cell>
          <cell r="S1607">
            <v>0</v>
          </cell>
        </row>
        <row r="1608">
          <cell r="R1608" t="e">
            <v>#N/A</v>
          </cell>
          <cell r="S1608">
            <v>0</v>
          </cell>
        </row>
        <row r="1609">
          <cell r="R1609" t="e">
            <v>#N/A</v>
          </cell>
          <cell r="S1609">
            <v>0</v>
          </cell>
        </row>
        <row r="1610">
          <cell r="R1610" t="e">
            <v>#N/A</v>
          </cell>
          <cell r="S1610">
            <v>0</v>
          </cell>
        </row>
        <row r="1611">
          <cell r="R1611" t="e">
            <v>#N/A</v>
          </cell>
          <cell r="S1611">
            <v>0</v>
          </cell>
        </row>
        <row r="1612">
          <cell r="R1612" t="e">
            <v>#N/A</v>
          </cell>
          <cell r="S1612">
            <v>0</v>
          </cell>
        </row>
        <row r="1613">
          <cell r="R1613" t="e">
            <v>#N/A</v>
          </cell>
          <cell r="S1613">
            <v>0</v>
          </cell>
        </row>
        <row r="1614">
          <cell r="R1614" t="e">
            <v>#N/A</v>
          </cell>
          <cell r="S1614">
            <v>0</v>
          </cell>
        </row>
        <row r="1615">
          <cell r="R1615" t="e">
            <v>#N/A</v>
          </cell>
          <cell r="S1615">
            <v>0</v>
          </cell>
        </row>
        <row r="1616">
          <cell r="R1616" t="e">
            <v>#N/A</v>
          </cell>
          <cell r="S1616">
            <v>0</v>
          </cell>
        </row>
        <row r="1617">
          <cell r="R1617" t="e">
            <v>#N/A</v>
          </cell>
          <cell r="S1617">
            <v>0</v>
          </cell>
        </row>
        <row r="1618">
          <cell r="R1618" t="e">
            <v>#N/A</v>
          </cell>
          <cell r="S1618">
            <v>0</v>
          </cell>
        </row>
        <row r="1619">
          <cell r="R1619" t="e">
            <v>#N/A</v>
          </cell>
          <cell r="S1619">
            <v>0</v>
          </cell>
        </row>
        <row r="1620">
          <cell r="R1620" t="e">
            <v>#N/A</v>
          </cell>
          <cell r="S1620">
            <v>0</v>
          </cell>
        </row>
        <row r="1621">
          <cell r="R1621" t="e">
            <v>#N/A</v>
          </cell>
          <cell r="S1621">
            <v>0</v>
          </cell>
        </row>
        <row r="1622">
          <cell r="R1622" t="e">
            <v>#N/A</v>
          </cell>
          <cell r="S1622">
            <v>0</v>
          </cell>
        </row>
        <row r="1623">
          <cell r="R1623" t="e">
            <v>#N/A</v>
          </cell>
          <cell r="S1623">
            <v>0</v>
          </cell>
        </row>
        <row r="1624">
          <cell r="R1624" t="e">
            <v>#N/A</v>
          </cell>
          <cell r="S1624">
            <v>0</v>
          </cell>
        </row>
        <row r="1625">
          <cell r="R1625" t="e">
            <v>#N/A</v>
          </cell>
          <cell r="S1625">
            <v>0</v>
          </cell>
        </row>
        <row r="1626">
          <cell r="R1626" t="e">
            <v>#N/A</v>
          </cell>
          <cell r="S1626">
            <v>0</v>
          </cell>
        </row>
        <row r="1627">
          <cell r="R1627" t="e">
            <v>#N/A</v>
          </cell>
          <cell r="S1627">
            <v>0</v>
          </cell>
        </row>
        <row r="1628">
          <cell r="R1628" t="e">
            <v>#N/A</v>
          </cell>
          <cell r="S1628">
            <v>0</v>
          </cell>
        </row>
        <row r="1629">
          <cell r="R1629" t="e">
            <v>#N/A</v>
          </cell>
          <cell r="S1629">
            <v>0</v>
          </cell>
        </row>
        <row r="1630">
          <cell r="R1630" t="e">
            <v>#N/A</v>
          </cell>
          <cell r="S1630">
            <v>0</v>
          </cell>
        </row>
        <row r="1631">
          <cell r="R1631" t="e">
            <v>#N/A</v>
          </cell>
          <cell r="S1631">
            <v>0</v>
          </cell>
        </row>
        <row r="1632">
          <cell r="R1632" t="e">
            <v>#N/A</v>
          </cell>
          <cell r="S1632">
            <v>0</v>
          </cell>
        </row>
        <row r="1633">
          <cell r="R1633" t="e">
            <v>#N/A</v>
          </cell>
          <cell r="S1633">
            <v>0</v>
          </cell>
        </row>
        <row r="1634">
          <cell r="R1634" t="e">
            <v>#N/A</v>
          </cell>
          <cell r="S1634">
            <v>0</v>
          </cell>
        </row>
        <row r="1635">
          <cell r="R1635" t="e">
            <v>#N/A</v>
          </cell>
          <cell r="S1635">
            <v>0</v>
          </cell>
        </row>
        <row r="1636">
          <cell r="R1636" t="e">
            <v>#N/A</v>
          </cell>
          <cell r="S1636">
            <v>0</v>
          </cell>
        </row>
        <row r="1637">
          <cell r="R1637" t="e">
            <v>#N/A</v>
          </cell>
          <cell r="S1637">
            <v>0</v>
          </cell>
        </row>
        <row r="1638">
          <cell r="R1638" t="e">
            <v>#N/A</v>
          </cell>
          <cell r="S1638">
            <v>0</v>
          </cell>
        </row>
        <row r="1639">
          <cell r="R1639" t="e">
            <v>#N/A</v>
          </cell>
          <cell r="S1639">
            <v>0</v>
          </cell>
        </row>
        <row r="1640">
          <cell r="R1640" t="e">
            <v>#N/A</v>
          </cell>
          <cell r="S1640">
            <v>0</v>
          </cell>
        </row>
        <row r="1641">
          <cell r="R1641" t="e">
            <v>#N/A</v>
          </cell>
          <cell r="S1641">
            <v>0</v>
          </cell>
        </row>
        <row r="1642">
          <cell r="R1642" t="e">
            <v>#N/A</v>
          </cell>
          <cell r="S1642">
            <v>0</v>
          </cell>
        </row>
        <row r="1643">
          <cell r="R1643" t="e">
            <v>#N/A</v>
          </cell>
          <cell r="S1643">
            <v>0</v>
          </cell>
        </row>
        <row r="1644">
          <cell r="R1644" t="e">
            <v>#N/A</v>
          </cell>
          <cell r="S1644">
            <v>0</v>
          </cell>
        </row>
        <row r="1645">
          <cell r="R1645" t="e">
            <v>#N/A</v>
          </cell>
          <cell r="S1645">
            <v>0</v>
          </cell>
        </row>
        <row r="1646">
          <cell r="R1646" t="e">
            <v>#N/A</v>
          </cell>
          <cell r="S1646">
            <v>0</v>
          </cell>
        </row>
        <row r="1647">
          <cell r="R1647" t="e">
            <v>#N/A</v>
          </cell>
          <cell r="S1647">
            <v>0</v>
          </cell>
        </row>
        <row r="1648">
          <cell r="R1648" t="e">
            <v>#N/A</v>
          </cell>
          <cell r="S1648">
            <v>0</v>
          </cell>
        </row>
        <row r="1649">
          <cell r="R1649" t="e">
            <v>#N/A</v>
          </cell>
          <cell r="S1649">
            <v>0</v>
          </cell>
        </row>
        <row r="1650">
          <cell r="R1650" t="e">
            <v>#N/A</v>
          </cell>
          <cell r="S1650">
            <v>0</v>
          </cell>
        </row>
        <row r="1651">
          <cell r="R1651" t="e">
            <v>#N/A</v>
          </cell>
          <cell r="S1651">
            <v>0</v>
          </cell>
        </row>
        <row r="1652">
          <cell r="R1652" t="e">
            <v>#N/A</v>
          </cell>
          <cell r="S1652">
            <v>0</v>
          </cell>
        </row>
        <row r="1653">
          <cell r="R1653" t="e">
            <v>#N/A</v>
          </cell>
          <cell r="S1653">
            <v>0</v>
          </cell>
        </row>
        <row r="1654">
          <cell r="R1654" t="e">
            <v>#N/A</v>
          </cell>
          <cell r="S1654">
            <v>0</v>
          </cell>
        </row>
        <row r="1655">
          <cell r="R1655" t="e">
            <v>#N/A</v>
          </cell>
          <cell r="S1655">
            <v>0</v>
          </cell>
        </row>
        <row r="1656">
          <cell r="R1656" t="e">
            <v>#N/A</v>
          </cell>
          <cell r="S1656">
            <v>0</v>
          </cell>
        </row>
        <row r="1657">
          <cell r="R1657" t="e">
            <v>#N/A</v>
          </cell>
          <cell r="S1657">
            <v>0</v>
          </cell>
        </row>
        <row r="1658">
          <cell r="R1658" t="e">
            <v>#N/A</v>
          </cell>
          <cell r="S1658">
            <v>0</v>
          </cell>
        </row>
        <row r="1659">
          <cell r="R1659" t="e">
            <v>#N/A</v>
          </cell>
          <cell r="S1659">
            <v>0</v>
          </cell>
        </row>
        <row r="1660">
          <cell r="R1660" t="e">
            <v>#N/A</v>
          </cell>
          <cell r="S1660">
            <v>0</v>
          </cell>
        </row>
        <row r="1661">
          <cell r="R1661" t="e">
            <v>#N/A</v>
          </cell>
          <cell r="S1661">
            <v>0</v>
          </cell>
        </row>
        <row r="1662">
          <cell r="R1662" t="e">
            <v>#N/A</v>
          </cell>
          <cell r="S1662">
            <v>0</v>
          </cell>
        </row>
        <row r="1663">
          <cell r="R1663" t="e">
            <v>#N/A</v>
          </cell>
          <cell r="S1663">
            <v>0</v>
          </cell>
        </row>
        <row r="1664">
          <cell r="R1664" t="e">
            <v>#N/A</v>
          </cell>
          <cell r="S1664">
            <v>0</v>
          </cell>
        </row>
        <row r="1665">
          <cell r="R1665" t="e">
            <v>#N/A</v>
          </cell>
          <cell r="S1665">
            <v>0</v>
          </cell>
        </row>
        <row r="1666">
          <cell r="R1666" t="e">
            <v>#N/A</v>
          </cell>
          <cell r="S1666">
            <v>0</v>
          </cell>
        </row>
        <row r="1667">
          <cell r="R1667" t="e">
            <v>#N/A</v>
          </cell>
          <cell r="S1667">
            <v>0</v>
          </cell>
        </row>
        <row r="1668">
          <cell r="R1668" t="e">
            <v>#N/A</v>
          </cell>
          <cell r="S1668">
            <v>0</v>
          </cell>
        </row>
        <row r="1669">
          <cell r="R1669" t="e">
            <v>#N/A</v>
          </cell>
          <cell r="S1669">
            <v>0</v>
          </cell>
        </row>
        <row r="1670">
          <cell r="R1670" t="e">
            <v>#N/A</v>
          </cell>
          <cell r="S1670">
            <v>0</v>
          </cell>
        </row>
        <row r="1671">
          <cell r="R1671" t="e">
            <v>#N/A</v>
          </cell>
          <cell r="S1671">
            <v>0</v>
          </cell>
        </row>
        <row r="1672">
          <cell r="R1672" t="e">
            <v>#N/A</v>
          </cell>
          <cell r="S1672">
            <v>0</v>
          </cell>
        </row>
        <row r="1673">
          <cell r="R1673" t="e">
            <v>#N/A</v>
          </cell>
          <cell r="S1673">
            <v>0</v>
          </cell>
        </row>
        <row r="1674">
          <cell r="R1674" t="e">
            <v>#N/A</v>
          </cell>
          <cell r="S1674">
            <v>0</v>
          </cell>
        </row>
        <row r="1675">
          <cell r="R1675" t="e">
            <v>#N/A</v>
          </cell>
          <cell r="S1675">
            <v>0</v>
          </cell>
        </row>
        <row r="1676">
          <cell r="R1676" t="e">
            <v>#N/A</v>
          </cell>
          <cell r="S1676">
            <v>0</v>
          </cell>
        </row>
        <row r="1677">
          <cell r="R1677" t="e">
            <v>#N/A</v>
          </cell>
          <cell r="S1677">
            <v>0</v>
          </cell>
        </row>
        <row r="1678">
          <cell r="R1678" t="e">
            <v>#N/A</v>
          </cell>
          <cell r="S1678">
            <v>0</v>
          </cell>
        </row>
        <row r="1679">
          <cell r="R1679" t="e">
            <v>#N/A</v>
          </cell>
          <cell r="S1679">
            <v>0</v>
          </cell>
        </row>
        <row r="1680">
          <cell r="R1680" t="e">
            <v>#N/A</v>
          </cell>
          <cell r="S1680">
            <v>0</v>
          </cell>
        </row>
        <row r="1681">
          <cell r="R1681" t="e">
            <v>#N/A</v>
          </cell>
          <cell r="S1681">
            <v>0</v>
          </cell>
        </row>
        <row r="1682">
          <cell r="R1682" t="e">
            <v>#N/A</v>
          </cell>
          <cell r="S1682">
            <v>0</v>
          </cell>
        </row>
        <row r="1683">
          <cell r="R1683" t="e">
            <v>#N/A</v>
          </cell>
          <cell r="S1683">
            <v>0</v>
          </cell>
        </row>
        <row r="1684">
          <cell r="R1684" t="e">
            <v>#N/A</v>
          </cell>
          <cell r="S1684">
            <v>0</v>
          </cell>
        </row>
        <row r="1685">
          <cell r="R1685" t="e">
            <v>#N/A</v>
          </cell>
          <cell r="S1685">
            <v>0</v>
          </cell>
        </row>
        <row r="1686">
          <cell r="R1686" t="e">
            <v>#N/A</v>
          </cell>
          <cell r="S1686">
            <v>0</v>
          </cell>
        </row>
        <row r="1687">
          <cell r="R1687" t="e">
            <v>#N/A</v>
          </cell>
          <cell r="S1687">
            <v>0</v>
          </cell>
        </row>
        <row r="1688">
          <cell r="R1688" t="e">
            <v>#N/A</v>
          </cell>
          <cell r="S1688">
            <v>0</v>
          </cell>
        </row>
        <row r="1689">
          <cell r="R1689" t="e">
            <v>#N/A</v>
          </cell>
          <cell r="S1689">
            <v>0</v>
          </cell>
        </row>
        <row r="1690">
          <cell r="R1690" t="e">
            <v>#N/A</v>
          </cell>
          <cell r="S1690">
            <v>0</v>
          </cell>
        </row>
        <row r="1691">
          <cell r="R1691" t="e">
            <v>#N/A</v>
          </cell>
          <cell r="S1691">
            <v>0</v>
          </cell>
        </row>
        <row r="1692">
          <cell r="R1692" t="e">
            <v>#N/A</v>
          </cell>
          <cell r="S1692">
            <v>0</v>
          </cell>
        </row>
        <row r="1693">
          <cell r="R1693" t="e">
            <v>#N/A</v>
          </cell>
          <cell r="S1693">
            <v>0</v>
          </cell>
        </row>
        <row r="1694">
          <cell r="R1694" t="e">
            <v>#N/A</v>
          </cell>
          <cell r="S1694">
            <v>0</v>
          </cell>
        </row>
        <row r="1695">
          <cell r="R1695" t="e">
            <v>#N/A</v>
          </cell>
          <cell r="S1695">
            <v>0</v>
          </cell>
        </row>
        <row r="1696">
          <cell r="R1696" t="e">
            <v>#N/A</v>
          </cell>
          <cell r="S1696">
            <v>0</v>
          </cell>
        </row>
        <row r="1697">
          <cell r="R1697" t="e">
            <v>#N/A</v>
          </cell>
          <cell r="S1697">
            <v>0</v>
          </cell>
        </row>
        <row r="1698">
          <cell r="R1698" t="e">
            <v>#N/A</v>
          </cell>
          <cell r="S1698">
            <v>0</v>
          </cell>
        </row>
        <row r="1699">
          <cell r="R1699" t="e">
            <v>#N/A</v>
          </cell>
          <cell r="S1699">
            <v>0</v>
          </cell>
        </row>
        <row r="1700">
          <cell r="R1700" t="e">
            <v>#N/A</v>
          </cell>
          <cell r="S1700">
            <v>0</v>
          </cell>
        </row>
        <row r="1701">
          <cell r="R1701" t="e">
            <v>#N/A</v>
          </cell>
          <cell r="S1701">
            <v>0</v>
          </cell>
        </row>
        <row r="1702">
          <cell r="R1702" t="e">
            <v>#N/A</v>
          </cell>
          <cell r="S1702">
            <v>0</v>
          </cell>
        </row>
        <row r="1703">
          <cell r="R1703" t="e">
            <v>#N/A</v>
          </cell>
          <cell r="S1703">
            <v>0</v>
          </cell>
        </row>
        <row r="1704">
          <cell r="R1704" t="e">
            <v>#N/A</v>
          </cell>
          <cell r="S1704">
            <v>0</v>
          </cell>
        </row>
        <row r="1705">
          <cell r="R1705" t="e">
            <v>#N/A</v>
          </cell>
          <cell r="S1705">
            <v>0</v>
          </cell>
        </row>
        <row r="1706">
          <cell r="R1706" t="e">
            <v>#N/A</v>
          </cell>
          <cell r="S1706">
            <v>0</v>
          </cell>
        </row>
        <row r="1707">
          <cell r="R1707" t="e">
            <v>#N/A</v>
          </cell>
          <cell r="S1707">
            <v>0</v>
          </cell>
        </row>
        <row r="1708">
          <cell r="R1708" t="e">
            <v>#N/A</v>
          </cell>
          <cell r="S1708">
            <v>0</v>
          </cell>
        </row>
        <row r="1709">
          <cell r="R1709" t="e">
            <v>#N/A</v>
          </cell>
          <cell r="S1709">
            <v>0</v>
          </cell>
        </row>
        <row r="1710">
          <cell r="R1710" t="e">
            <v>#N/A</v>
          </cell>
          <cell r="S1710">
            <v>0</v>
          </cell>
        </row>
        <row r="1711">
          <cell r="R1711" t="e">
            <v>#N/A</v>
          </cell>
          <cell r="S1711">
            <v>0</v>
          </cell>
        </row>
        <row r="1712">
          <cell r="R1712" t="e">
            <v>#N/A</v>
          </cell>
          <cell r="S1712">
            <v>0</v>
          </cell>
        </row>
        <row r="1713">
          <cell r="R1713" t="e">
            <v>#N/A</v>
          </cell>
          <cell r="S1713">
            <v>0</v>
          </cell>
        </row>
        <row r="1714">
          <cell r="R1714" t="e">
            <v>#N/A</v>
          </cell>
          <cell r="S1714">
            <v>0</v>
          </cell>
        </row>
        <row r="1715">
          <cell r="R1715" t="e">
            <v>#N/A</v>
          </cell>
          <cell r="S1715">
            <v>0</v>
          </cell>
        </row>
        <row r="1716">
          <cell r="R1716" t="e">
            <v>#N/A</v>
          </cell>
          <cell r="S1716">
            <v>0</v>
          </cell>
        </row>
        <row r="1717">
          <cell r="R1717" t="e">
            <v>#N/A</v>
          </cell>
          <cell r="S1717">
            <v>0</v>
          </cell>
        </row>
        <row r="1718">
          <cell r="R1718" t="e">
            <v>#N/A</v>
          </cell>
          <cell r="S1718">
            <v>0</v>
          </cell>
        </row>
        <row r="1719">
          <cell r="R1719" t="e">
            <v>#N/A</v>
          </cell>
          <cell r="S1719">
            <v>0</v>
          </cell>
        </row>
        <row r="1720">
          <cell r="R1720" t="e">
            <v>#N/A</v>
          </cell>
          <cell r="S1720">
            <v>0</v>
          </cell>
        </row>
        <row r="1721">
          <cell r="R1721" t="e">
            <v>#N/A</v>
          </cell>
          <cell r="S1721">
            <v>0</v>
          </cell>
        </row>
        <row r="1722">
          <cell r="R1722" t="e">
            <v>#N/A</v>
          </cell>
          <cell r="S1722">
            <v>0</v>
          </cell>
        </row>
        <row r="1723">
          <cell r="R1723" t="e">
            <v>#N/A</v>
          </cell>
          <cell r="S1723">
            <v>0</v>
          </cell>
        </row>
        <row r="1724">
          <cell r="R1724" t="e">
            <v>#N/A</v>
          </cell>
          <cell r="S1724">
            <v>0</v>
          </cell>
        </row>
        <row r="1725">
          <cell r="R1725" t="e">
            <v>#N/A</v>
          </cell>
          <cell r="S1725">
            <v>0</v>
          </cell>
        </row>
        <row r="1726">
          <cell r="R1726" t="e">
            <v>#N/A</v>
          </cell>
          <cell r="S1726">
            <v>0</v>
          </cell>
        </row>
        <row r="1727">
          <cell r="R1727" t="e">
            <v>#N/A</v>
          </cell>
          <cell r="S1727">
            <v>0</v>
          </cell>
        </row>
        <row r="1728">
          <cell r="R1728" t="e">
            <v>#N/A</v>
          </cell>
          <cell r="S1728">
            <v>0</v>
          </cell>
        </row>
        <row r="1729">
          <cell r="R1729" t="e">
            <v>#N/A</v>
          </cell>
          <cell r="S1729">
            <v>0</v>
          </cell>
        </row>
        <row r="1730">
          <cell r="R1730" t="e">
            <v>#N/A</v>
          </cell>
          <cell r="S1730">
            <v>0</v>
          </cell>
        </row>
        <row r="1731">
          <cell r="R1731" t="e">
            <v>#N/A</v>
          </cell>
          <cell r="S1731">
            <v>0</v>
          </cell>
        </row>
        <row r="1732">
          <cell r="R1732" t="e">
            <v>#N/A</v>
          </cell>
          <cell r="S1732">
            <v>0</v>
          </cell>
        </row>
        <row r="1733">
          <cell r="R1733" t="e">
            <v>#N/A</v>
          </cell>
          <cell r="S1733">
            <v>0</v>
          </cell>
        </row>
        <row r="1734">
          <cell r="R1734" t="e">
            <v>#N/A</v>
          </cell>
          <cell r="S1734">
            <v>0</v>
          </cell>
        </row>
        <row r="1735">
          <cell r="R1735" t="e">
            <v>#N/A</v>
          </cell>
          <cell r="S1735">
            <v>0</v>
          </cell>
        </row>
        <row r="1736">
          <cell r="R1736" t="e">
            <v>#N/A</v>
          </cell>
          <cell r="S1736">
            <v>0</v>
          </cell>
        </row>
        <row r="1737">
          <cell r="R1737" t="e">
            <v>#N/A</v>
          </cell>
          <cell r="S1737">
            <v>0</v>
          </cell>
        </row>
        <row r="1738">
          <cell r="R1738" t="e">
            <v>#N/A</v>
          </cell>
          <cell r="S1738">
            <v>0</v>
          </cell>
        </row>
        <row r="1739">
          <cell r="R1739" t="e">
            <v>#N/A</v>
          </cell>
          <cell r="S1739">
            <v>0</v>
          </cell>
        </row>
        <row r="1740">
          <cell r="R1740" t="e">
            <v>#N/A</v>
          </cell>
          <cell r="S1740">
            <v>0</v>
          </cell>
        </row>
        <row r="1741">
          <cell r="R1741" t="e">
            <v>#N/A</v>
          </cell>
          <cell r="S1741">
            <v>0</v>
          </cell>
        </row>
        <row r="1742">
          <cell r="R1742" t="e">
            <v>#N/A</v>
          </cell>
          <cell r="S1742">
            <v>0</v>
          </cell>
        </row>
        <row r="1743">
          <cell r="R1743" t="e">
            <v>#N/A</v>
          </cell>
          <cell r="S1743">
            <v>0</v>
          </cell>
        </row>
        <row r="1744">
          <cell r="R1744" t="e">
            <v>#N/A</v>
          </cell>
          <cell r="S1744">
            <v>0</v>
          </cell>
        </row>
        <row r="1745">
          <cell r="R1745" t="e">
            <v>#N/A</v>
          </cell>
          <cell r="S1745">
            <v>0</v>
          </cell>
        </row>
        <row r="1746">
          <cell r="R1746" t="e">
            <v>#N/A</v>
          </cell>
          <cell r="S1746">
            <v>0</v>
          </cell>
        </row>
        <row r="1747">
          <cell r="R1747" t="e">
            <v>#N/A</v>
          </cell>
          <cell r="S1747">
            <v>0</v>
          </cell>
        </row>
        <row r="1748">
          <cell r="R1748" t="e">
            <v>#N/A</v>
          </cell>
          <cell r="S1748">
            <v>0</v>
          </cell>
        </row>
        <row r="1749">
          <cell r="R1749" t="e">
            <v>#N/A</v>
          </cell>
          <cell r="S1749">
            <v>0</v>
          </cell>
        </row>
        <row r="1750">
          <cell r="R1750" t="e">
            <v>#N/A</v>
          </cell>
          <cell r="S1750">
            <v>0</v>
          </cell>
        </row>
        <row r="1751">
          <cell r="R1751" t="e">
            <v>#N/A</v>
          </cell>
          <cell r="S1751">
            <v>0</v>
          </cell>
        </row>
        <row r="1752">
          <cell r="R1752" t="e">
            <v>#N/A</v>
          </cell>
          <cell r="S1752">
            <v>0</v>
          </cell>
        </row>
        <row r="1753">
          <cell r="R1753" t="e">
            <v>#N/A</v>
          </cell>
          <cell r="S1753">
            <v>0</v>
          </cell>
        </row>
        <row r="1754">
          <cell r="R1754" t="e">
            <v>#N/A</v>
          </cell>
          <cell r="S1754">
            <v>0</v>
          </cell>
        </row>
        <row r="1755">
          <cell r="R1755" t="e">
            <v>#N/A</v>
          </cell>
          <cell r="S1755">
            <v>0</v>
          </cell>
        </row>
        <row r="1756">
          <cell r="R1756" t="e">
            <v>#N/A</v>
          </cell>
          <cell r="S1756">
            <v>0</v>
          </cell>
        </row>
        <row r="1757">
          <cell r="R1757" t="e">
            <v>#N/A</v>
          </cell>
          <cell r="S1757">
            <v>0</v>
          </cell>
        </row>
        <row r="1758">
          <cell r="R1758" t="e">
            <v>#N/A</v>
          </cell>
          <cell r="S1758">
            <v>0</v>
          </cell>
        </row>
        <row r="1759">
          <cell r="R1759" t="e">
            <v>#N/A</v>
          </cell>
          <cell r="S1759">
            <v>0</v>
          </cell>
        </row>
        <row r="1760">
          <cell r="R1760" t="e">
            <v>#N/A</v>
          </cell>
          <cell r="S1760">
            <v>0</v>
          </cell>
        </row>
        <row r="1761">
          <cell r="R1761" t="e">
            <v>#N/A</v>
          </cell>
          <cell r="S1761">
            <v>0</v>
          </cell>
        </row>
        <row r="1762">
          <cell r="R1762" t="e">
            <v>#N/A</v>
          </cell>
          <cell r="S1762">
            <v>0</v>
          </cell>
        </row>
        <row r="1763">
          <cell r="R1763" t="e">
            <v>#N/A</v>
          </cell>
          <cell r="S1763">
            <v>0</v>
          </cell>
        </row>
        <row r="1764">
          <cell r="R1764" t="e">
            <v>#N/A</v>
          </cell>
          <cell r="S1764">
            <v>0</v>
          </cell>
        </row>
        <row r="1765">
          <cell r="R1765" t="e">
            <v>#N/A</v>
          </cell>
          <cell r="S1765">
            <v>0</v>
          </cell>
        </row>
        <row r="1766">
          <cell r="R1766" t="e">
            <v>#N/A</v>
          </cell>
          <cell r="S1766">
            <v>0</v>
          </cell>
        </row>
        <row r="1767">
          <cell r="R1767" t="e">
            <v>#N/A</v>
          </cell>
          <cell r="S1767">
            <v>0</v>
          </cell>
        </row>
        <row r="1768">
          <cell r="R1768" t="e">
            <v>#N/A</v>
          </cell>
          <cell r="S1768">
            <v>0</v>
          </cell>
        </row>
        <row r="1769">
          <cell r="R1769" t="e">
            <v>#N/A</v>
          </cell>
          <cell r="S1769">
            <v>0</v>
          </cell>
        </row>
        <row r="1770">
          <cell r="R1770" t="e">
            <v>#N/A</v>
          </cell>
          <cell r="S1770">
            <v>0</v>
          </cell>
        </row>
        <row r="1771">
          <cell r="R1771" t="e">
            <v>#N/A</v>
          </cell>
          <cell r="S1771">
            <v>0</v>
          </cell>
        </row>
        <row r="1772">
          <cell r="R1772" t="e">
            <v>#N/A</v>
          </cell>
          <cell r="S1772">
            <v>0</v>
          </cell>
        </row>
        <row r="1773">
          <cell r="R1773" t="e">
            <v>#N/A</v>
          </cell>
          <cell r="S1773">
            <v>0</v>
          </cell>
        </row>
        <row r="1774">
          <cell r="R1774" t="e">
            <v>#N/A</v>
          </cell>
          <cell r="S1774">
            <v>0</v>
          </cell>
        </row>
        <row r="1775">
          <cell r="R1775" t="e">
            <v>#N/A</v>
          </cell>
          <cell r="S1775">
            <v>0</v>
          </cell>
        </row>
        <row r="1776">
          <cell r="R1776" t="e">
            <v>#N/A</v>
          </cell>
          <cell r="S1776">
            <v>0</v>
          </cell>
        </row>
        <row r="1777">
          <cell r="R1777" t="e">
            <v>#N/A</v>
          </cell>
          <cell r="S1777">
            <v>0</v>
          </cell>
        </row>
        <row r="1778">
          <cell r="R1778" t="e">
            <v>#N/A</v>
          </cell>
          <cell r="S1778">
            <v>0</v>
          </cell>
        </row>
        <row r="1779">
          <cell r="R1779" t="e">
            <v>#N/A</v>
          </cell>
          <cell r="S1779">
            <v>0</v>
          </cell>
        </row>
        <row r="1780">
          <cell r="R1780" t="e">
            <v>#N/A</v>
          </cell>
          <cell r="S1780">
            <v>0</v>
          </cell>
        </row>
        <row r="1781">
          <cell r="R1781" t="e">
            <v>#N/A</v>
          </cell>
          <cell r="S1781">
            <v>0</v>
          </cell>
        </row>
        <row r="1782">
          <cell r="R1782" t="e">
            <v>#N/A</v>
          </cell>
          <cell r="S1782">
            <v>0</v>
          </cell>
        </row>
        <row r="1783">
          <cell r="R1783" t="e">
            <v>#N/A</v>
          </cell>
          <cell r="S1783">
            <v>0</v>
          </cell>
        </row>
        <row r="1784">
          <cell r="R1784" t="e">
            <v>#N/A</v>
          </cell>
          <cell r="S1784">
            <v>0</v>
          </cell>
        </row>
        <row r="1785">
          <cell r="R1785" t="e">
            <v>#N/A</v>
          </cell>
          <cell r="S1785">
            <v>0</v>
          </cell>
        </row>
        <row r="1786">
          <cell r="R1786" t="e">
            <v>#N/A</v>
          </cell>
          <cell r="S1786">
            <v>0</v>
          </cell>
        </row>
        <row r="1787">
          <cell r="R1787" t="e">
            <v>#N/A</v>
          </cell>
          <cell r="S1787">
            <v>0</v>
          </cell>
        </row>
        <row r="1788">
          <cell r="R1788" t="e">
            <v>#N/A</v>
          </cell>
          <cell r="S1788">
            <v>0</v>
          </cell>
        </row>
        <row r="1789">
          <cell r="R1789" t="e">
            <v>#N/A</v>
          </cell>
          <cell r="S1789">
            <v>0</v>
          </cell>
        </row>
        <row r="1790">
          <cell r="R1790" t="e">
            <v>#N/A</v>
          </cell>
          <cell r="S1790">
            <v>0</v>
          </cell>
        </row>
        <row r="1791">
          <cell r="R1791" t="e">
            <v>#N/A</v>
          </cell>
          <cell r="S1791">
            <v>0</v>
          </cell>
        </row>
        <row r="1792">
          <cell r="R1792" t="e">
            <v>#N/A</v>
          </cell>
          <cell r="S1792">
            <v>0</v>
          </cell>
        </row>
        <row r="1793">
          <cell r="R1793" t="e">
            <v>#N/A</v>
          </cell>
          <cell r="S1793">
            <v>0</v>
          </cell>
        </row>
        <row r="1794">
          <cell r="R1794" t="e">
            <v>#N/A</v>
          </cell>
          <cell r="S1794">
            <v>0</v>
          </cell>
        </row>
        <row r="1795">
          <cell r="R1795" t="e">
            <v>#N/A</v>
          </cell>
          <cell r="S1795">
            <v>0</v>
          </cell>
        </row>
        <row r="1796">
          <cell r="R1796" t="e">
            <v>#N/A</v>
          </cell>
          <cell r="S1796">
            <v>0</v>
          </cell>
        </row>
        <row r="1797">
          <cell r="R1797" t="e">
            <v>#N/A</v>
          </cell>
          <cell r="S1797">
            <v>0</v>
          </cell>
        </row>
        <row r="1798">
          <cell r="R1798" t="e">
            <v>#N/A</v>
          </cell>
          <cell r="S1798">
            <v>0</v>
          </cell>
        </row>
        <row r="1799">
          <cell r="R1799" t="e">
            <v>#N/A</v>
          </cell>
          <cell r="S1799">
            <v>0</v>
          </cell>
        </row>
        <row r="1800">
          <cell r="R1800" t="e">
            <v>#N/A</v>
          </cell>
          <cell r="S1800">
            <v>0</v>
          </cell>
        </row>
        <row r="1801">
          <cell r="R1801" t="e">
            <v>#N/A</v>
          </cell>
          <cell r="S1801">
            <v>0</v>
          </cell>
        </row>
        <row r="1802">
          <cell r="R1802" t="e">
            <v>#N/A</v>
          </cell>
          <cell r="S1802">
            <v>0</v>
          </cell>
        </row>
        <row r="1803">
          <cell r="R1803" t="e">
            <v>#N/A</v>
          </cell>
          <cell r="S1803">
            <v>0</v>
          </cell>
        </row>
        <row r="1804">
          <cell r="R1804" t="e">
            <v>#N/A</v>
          </cell>
          <cell r="S1804">
            <v>0</v>
          </cell>
        </row>
        <row r="1805">
          <cell r="R1805" t="e">
            <v>#N/A</v>
          </cell>
          <cell r="S1805">
            <v>0</v>
          </cell>
        </row>
        <row r="1806">
          <cell r="R1806" t="e">
            <v>#N/A</v>
          </cell>
          <cell r="S1806">
            <v>0</v>
          </cell>
        </row>
        <row r="1807">
          <cell r="R1807" t="e">
            <v>#N/A</v>
          </cell>
          <cell r="S1807">
            <v>0</v>
          </cell>
        </row>
        <row r="1808">
          <cell r="R1808" t="e">
            <v>#N/A</v>
          </cell>
          <cell r="S1808">
            <v>0</v>
          </cell>
        </row>
        <row r="1809">
          <cell r="R1809" t="e">
            <v>#N/A</v>
          </cell>
          <cell r="S1809">
            <v>0</v>
          </cell>
        </row>
        <row r="1810">
          <cell r="R1810" t="e">
            <v>#N/A</v>
          </cell>
          <cell r="S1810">
            <v>0</v>
          </cell>
        </row>
        <row r="1811">
          <cell r="R1811" t="e">
            <v>#N/A</v>
          </cell>
          <cell r="S1811">
            <v>0</v>
          </cell>
        </row>
        <row r="1812">
          <cell r="R1812" t="e">
            <v>#N/A</v>
          </cell>
          <cell r="S1812">
            <v>0</v>
          </cell>
        </row>
        <row r="1813">
          <cell r="R1813" t="e">
            <v>#N/A</v>
          </cell>
          <cell r="S1813">
            <v>0</v>
          </cell>
        </row>
        <row r="1814">
          <cell r="R1814" t="e">
            <v>#N/A</v>
          </cell>
          <cell r="S1814">
            <v>0</v>
          </cell>
        </row>
        <row r="1815">
          <cell r="R1815" t="e">
            <v>#N/A</v>
          </cell>
          <cell r="S1815">
            <v>0</v>
          </cell>
        </row>
        <row r="1816">
          <cell r="R1816" t="e">
            <v>#N/A</v>
          </cell>
          <cell r="S1816">
            <v>0</v>
          </cell>
        </row>
        <row r="1817">
          <cell r="R1817" t="e">
            <v>#N/A</v>
          </cell>
          <cell r="S1817">
            <v>0</v>
          </cell>
        </row>
        <row r="1818">
          <cell r="R1818" t="e">
            <v>#N/A</v>
          </cell>
          <cell r="S1818">
            <v>0</v>
          </cell>
        </row>
        <row r="1819">
          <cell r="R1819" t="e">
            <v>#N/A</v>
          </cell>
          <cell r="S1819">
            <v>0</v>
          </cell>
        </row>
        <row r="1820">
          <cell r="R1820" t="e">
            <v>#N/A</v>
          </cell>
          <cell r="S1820">
            <v>0</v>
          </cell>
        </row>
        <row r="1821">
          <cell r="R1821" t="e">
            <v>#N/A</v>
          </cell>
          <cell r="S1821">
            <v>0</v>
          </cell>
        </row>
        <row r="1822">
          <cell r="R1822" t="e">
            <v>#N/A</v>
          </cell>
          <cell r="S1822">
            <v>0</v>
          </cell>
        </row>
        <row r="1823">
          <cell r="R1823" t="e">
            <v>#N/A</v>
          </cell>
          <cell r="S1823">
            <v>0</v>
          </cell>
        </row>
        <row r="1824">
          <cell r="R1824" t="e">
            <v>#N/A</v>
          </cell>
          <cell r="S1824">
            <v>0</v>
          </cell>
        </row>
        <row r="1825">
          <cell r="R1825" t="e">
            <v>#N/A</v>
          </cell>
          <cell r="S1825">
            <v>0</v>
          </cell>
        </row>
        <row r="1826">
          <cell r="R1826" t="e">
            <v>#N/A</v>
          </cell>
          <cell r="S1826">
            <v>0</v>
          </cell>
        </row>
        <row r="1827">
          <cell r="R1827" t="e">
            <v>#N/A</v>
          </cell>
          <cell r="S1827">
            <v>0</v>
          </cell>
        </row>
        <row r="1828">
          <cell r="R1828" t="e">
            <v>#N/A</v>
          </cell>
          <cell r="S1828">
            <v>0</v>
          </cell>
        </row>
        <row r="1829">
          <cell r="R1829" t="e">
            <v>#N/A</v>
          </cell>
          <cell r="S1829">
            <v>0</v>
          </cell>
        </row>
        <row r="1830">
          <cell r="R1830" t="e">
            <v>#N/A</v>
          </cell>
          <cell r="S1830">
            <v>0</v>
          </cell>
        </row>
        <row r="1831">
          <cell r="R1831" t="e">
            <v>#N/A</v>
          </cell>
          <cell r="S1831">
            <v>0</v>
          </cell>
        </row>
        <row r="1832">
          <cell r="R1832" t="e">
            <v>#N/A</v>
          </cell>
          <cell r="S1832">
            <v>0</v>
          </cell>
        </row>
        <row r="1833">
          <cell r="R1833" t="e">
            <v>#N/A</v>
          </cell>
          <cell r="S1833">
            <v>0</v>
          </cell>
        </row>
        <row r="1834">
          <cell r="R1834" t="e">
            <v>#N/A</v>
          </cell>
          <cell r="S1834">
            <v>0</v>
          </cell>
        </row>
        <row r="1835">
          <cell r="R1835" t="e">
            <v>#N/A</v>
          </cell>
          <cell r="S1835">
            <v>0</v>
          </cell>
        </row>
        <row r="1836">
          <cell r="R1836" t="e">
            <v>#N/A</v>
          </cell>
          <cell r="S1836">
            <v>0</v>
          </cell>
        </row>
        <row r="1837">
          <cell r="R1837" t="e">
            <v>#N/A</v>
          </cell>
          <cell r="S1837">
            <v>0</v>
          </cell>
        </row>
        <row r="1838">
          <cell r="R1838" t="e">
            <v>#N/A</v>
          </cell>
          <cell r="S1838">
            <v>0</v>
          </cell>
        </row>
        <row r="1839">
          <cell r="R1839" t="e">
            <v>#N/A</v>
          </cell>
          <cell r="S1839">
            <v>0</v>
          </cell>
        </row>
        <row r="1840">
          <cell r="R1840" t="e">
            <v>#N/A</v>
          </cell>
          <cell r="S1840">
            <v>0</v>
          </cell>
        </row>
        <row r="1841">
          <cell r="R1841" t="e">
            <v>#N/A</v>
          </cell>
          <cell r="S1841">
            <v>0</v>
          </cell>
        </row>
        <row r="1842">
          <cell r="R1842" t="e">
            <v>#N/A</v>
          </cell>
          <cell r="S1842">
            <v>0</v>
          </cell>
        </row>
        <row r="1843">
          <cell r="R1843" t="e">
            <v>#N/A</v>
          </cell>
          <cell r="S1843">
            <v>0</v>
          </cell>
        </row>
        <row r="1844">
          <cell r="R1844" t="e">
            <v>#N/A</v>
          </cell>
          <cell r="S1844">
            <v>0</v>
          </cell>
        </row>
        <row r="1845">
          <cell r="R1845" t="e">
            <v>#N/A</v>
          </cell>
          <cell r="S1845">
            <v>0</v>
          </cell>
        </row>
        <row r="1846">
          <cell r="R1846" t="e">
            <v>#N/A</v>
          </cell>
          <cell r="S1846">
            <v>0</v>
          </cell>
        </row>
        <row r="1847">
          <cell r="R1847" t="e">
            <v>#N/A</v>
          </cell>
          <cell r="S1847">
            <v>0</v>
          </cell>
        </row>
        <row r="1848">
          <cell r="R1848" t="e">
            <v>#N/A</v>
          </cell>
          <cell r="S1848">
            <v>0</v>
          </cell>
        </row>
        <row r="1849">
          <cell r="R1849" t="e">
            <v>#N/A</v>
          </cell>
          <cell r="S1849">
            <v>0</v>
          </cell>
        </row>
        <row r="1850">
          <cell r="R1850" t="e">
            <v>#N/A</v>
          </cell>
          <cell r="S1850">
            <v>0</v>
          </cell>
        </row>
        <row r="1851">
          <cell r="R1851" t="e">
            <v>#N/A</v>
          </cell>
          <cell r="S1851">
            <v>0</v>
          </cell>
        </row>
        <row r="1852">
          <cell r="R1852" t="e">
            <v>#N/A</v>
          </cell>
          <cell r="S1852">
            <v>0</v>
          </cell>
        </row>
        <row r="1853">
          <cell r="R1853" t="e">
            <v>#N/A</v>
          </cell>
          <cell r="S1853">
            <v>0</v>
          </cell>
        </row>
        <row r="1854">
          <cell r="R1854" t="e">
            <v>#N/A</v>
          </cell>
          <cell r="S1854">
            <v>0</v>
          </cell>
        </row>
        <row r="1855">
          <cell r="R1855" t="e">
            <v>#N/A</v>
          </cell>
          <cell r="S1855">
            <v>0</v>
          </cell>
        </row>
        <row r="1856">
          <cell r="R1856" t="e">
            <v>#N/A</v>
          </cell>
          <cell r="S1856">
            <v>0</v>
          </cell>
        </row>
        <row r="1857">
          <cell r="R1857" t="e">
            <v>#N/A</v>
          </cell>
          <cell r="S1857">
            <v>0</v>
          </cell>
        </row>
        <row r="1858">
          <cell r="R1858" t="e">
            <v>#N/A</v>
          </cell>
          <cell r="S1858">
            <v>0</v>
          </cell>
        </row>
        <row r="1859">
          <cell r="R1859" t="e">
            <v>#N/A</v>
          </cell>
          <cell r="S1859">
            <v>0</v>
          </cell>
        </row>
        <row r="1860">
          <cell r="R1860" t="e">
            <v>#N/A</v>
          </cell>
          <cell r="S1860">
            <v>0</v>
          </cell>
        </row>
        <row r="1861">
          <cell r="R1861" t="e">
            <v>#N/A</v>
          </cell>
          <cell r="S1861">
            <v>0</v>
          </cell>
        </row>
        <row r="1862">
          <cell r="R1862" t="e">
            <v>#N/A</v>
          </cell>
          <cell r="S1862">
            <v>0</v>
          </cell>
        </row>
        <row r="1863">
          <cell r="R1863" t="e">
            <v>#N/A</v>
          </cell>
          <cell r="S1863">
            <v>0</v>
          </cell>
        </row>
        <row r="1864">
          <cell r="R1864" t="e">
            <v>#N/A</v>
          </cell>
          <cell r="S1864">
            <v>0</v>
          </cell>
        </row>
        <row r="1865">
          <cell r="R1865" t="e">
            <v>#N/A</v>
          </cell>
          <cell r="S1865">
            <v>0</v>
          </cell>
        </row>
        <row r="1866">
          <cell r="R1866" t="e">
            <v>#N/A</v>
          </cell>
          <cell r="S1866">
            <v>0</v>
          </cell>
        </row>
        <row r="1867">
          <cell r="R1867" t="e">
            <v>#N/A</v>
          </cell>
          <cell r="S1867">
            <v>0</v>
          </cell>
        </row>
        <row r="1868">
          <cell r="R1868" t="e">
            <v>#N/A</v>
          </cell>
          <cell r="S1868">
            <v>0</v>
          </cell>
        </row>
        <row r="1869">
          <cell r="R1869" t="e">
            <v>#N/A</v>
          </cell>
          <cell r="S1869">
            <v>0</v>
          </cell>
        </row>
        <row r="1870">
          <cell r="R1870" t="e">
            <v>#N/A</v>
          </cell>
          <cell r="S1870">
            <v>0</v>
          </cell>
        </row>
        <row r="1871">
          <cell r="R1871" t="e">
            <v>#N/A</v>
          </cell>
          <cell r="S1871">
            <v>0</v>
          </cell>
        </row>
        <row r="1872">
          <cell r="R1872" t="e">
            <v>#N/A</v>
          </cell>
          <cell r="S1872">
            <v>0</v>
          </cell>
        </row>
        <row r="1873">
          <cell r="R1873" t="e">
            <v>#N/A</v>
          </cell>
          <cell r="S1873">
            <v>0</v>
          </cell>
        </row>
        <row r="1874">
          <cell r="R1874" t="e">
            <v>#N/A</v>
          </cell>
          <cell r="S1874">
            <v>0</v>
          </cell>
        </row>
        <row r="1875">
          <cell r="R1875" t="e">
            <v>#N/A</v>
          </cell>
          <cell r="S1875">
            <v>0</v>
          </cell>
        </row>
        <row r="1876">
          <cell r="R1876" t="e">
            <v>#N/A</v>
          </cell>
          <cell r="S1876">
            <v>0</v>
          </cell>
        </row>
        <row r="1877">
          <cell r="R1877" t="e">
            <v>#N/A</v>
          </cell>
          <cell r="S1877">
            <v>0</v>
          </cell>
        </row>
        <row r="1878">
          <cell r="R1878" t="e">
            <v>#N/A</v>
          </cell>
          <cell r="S1878">
            <v>0</v>
          </cell>
        </row>
        <row r="1879">
          <cell r="R1879" t="e">
            <v>#N/A</v>
          </cell>
          <cell r="S1879">
            <v>0</v>
          </cell>
        </row>
        <row r="1880">
          <cell r="R1880" t="e">
            <v>#N/A</v>
          </cell>
          <cell r="S1880">
            <v>0</v>
          </cell>
        </row>
        <row r="1881">
          <cell r="R1881" t="e">
            <v>#N/A</v>
          </cell>
          <cell r="S1881">
            <v>0</v>
          </cell>
        </row>
        <row r="1882">
          <cell r="R1882" t="e">
            <v>#N/A</v>
          </cell>
          <cell r="S1882">
            <v>0</v>
          </cell>
        </row>
        <row r="1883">
          <cell r="R1883" t="e">
            <v>#N/A</v>
          </cell>
          <cell r="S1883">
            <v>0</v>
          </cell>
        </row>
        <row r="1884">
          <cell r="R1884" t="e">
            <v>#N/A</v>
          </cell>
          <cell r="S1884">
            <v>0</v>
          </cell>
        </row>
        <row r="1885">
          <cell r="R1885" t="e">
            <v>#N/A</v>
          </cell>
          <cell r="S1885">
            <v>0</v>
          </cell>
        </row>
        <row r="1886">
          <cell r="R1886" t="e">
            <v>#N/A</v>
          </cell>
          <cell r="S1886">
            <v>0</v>
          </cell>
        </row>
        <row r="1887">
          <cell r="R1887" t="e">
            <v>#N/A</v>
          </cell>
          <cell r="S1887">
            <v>0</v>
          </cell>
        </row>
        <row r="1888">
          <cell r="R1888" t="e">
            <v>#N/A</v>
          </cell>
          <cell r="S1888">
            <v>0</v>
          </cell>
        </row>
        <row r="1889">
          <cell r="R1889" t="e">
            <v>#N/A</v>
          </cell>
          <cell r="S1889">
            <v>0</v>
          </cell>
        </row>
        <row r="1890">
          <cell r="R1890" t="e">
            <v>#N/A</v>
          </cell>
          <cell r="S1890">
            <v>0</v>
          </cell>
        </row>
        <row r="1891">
          <cell r="R1891" t="e">
            <v>#N/A</v>
          </cell>
          <cell r="S1891">
            <v>0</v>
          </cell>
        </row>
        <row r="1892">
          <cell r="R1892" t="e">
            <v>#N/A</v>
          </cell>
          <cell r="S1892">
            <v>0</v>
          </cell>
        </row>
        <row r="1893">
          <cell r="R1893" t="e">
            <v>#N/A</v>
          </cell>
          <cell r="S1893">
            <v>0</v>
          </cell>
        </row>
        <row r="1894">
          <cell r="R1894" t="e">
            <v>#N/A</v>
          </cell>
          <cell r="S1894">
            <v>0</v>
          </cell>
        </row>
        <row r="1895">
          <cell r="R1895" t="e">
            <v>#N/A</v>
          </cell>
          <cell r="S1895">
            <v>0</v>
          </cell>
        </row>
        <row r="1896">
          <cell r="R1896" t="e">
            <v>#N/A</v>
          </cell>
          <cell r="S1896">
            <v>0</v>
          </cell>
        </row>
        <row r="1897">
          <cell r="R1897" t="e">
            <v>#N/A</v>
          </cell>
          <cell r="S1897">
            <v>0</v>
          </cell>
        </row>
        <row r="1898">
          <cell r="R1898" t="e">
            <v>#N/A</v>
          </cell>
          <cell r="S1898">
            <v>0</v>
          </cell>
        </row>
        <row r="1899">
          <cell r="R1899" t="e">
            <v>#N/A</v>
          </cell>
          <cell r="S1899">
            <v>0</v>
          </cell>
        </row>
        <row r="1900">
          <cell r="R1900" t="e">
            <v>#N/A</v>
          </cell>
          <cell r="S1900">
            <v>0</v>
          </cell>
        </row>
        <row r="1901">
          <cell r="R1901" t="e">
            <v>#N/A</v>
          </cell>
          <cell r="S1901">
            <v>0</v>
          </cell>
        </row>
        <row r="1902">
          <cell r="R1902" t="e">
            <v>#N/A</v>
          </cell>
          <cell r="S1902">
            <v>0</v>
          </cell>
        </row>
        <row r="1903">
          <cell r="R1903" t="e">
            <v>#N/A</v>
          </cell>
          <cell r="S1903">
            <v>0</v>
          </cell>
        </row>
        <row r="1904">
          <cell r="R1904" t="e">
            <v>#N/A</v>
          </cell>
          <cell r="S1904">
            <v>0</v>
          </cell>
        </row>
        <row r="1905">
          <cell r="R1905" t="e">
            <v>#N/A</v>
          </cell>
          <cell r="S1905">
            <v>0</v>
          </cell>
        </row>
        <row r="1906">
          <cell r="R1906" t="e">
            <v>#N/A</v>
          </cell>
          <cell r="S1906">
            <v>0</v>
          </cell>
        </row>
        <row r="1907">
          <cell r="R1907" t="e">
            <v>#N/A</v>
          </cell>
          <cell r="S1907">
            <v>0</v>
          </cell>
        </row>
        <row r="1908">
          <cell r="R1908" t="e">
            <v>#N/A</v>
          </cell>
          <cell r="S1908">
            <v>0</v>
          </cell>
        </row>
        <row r="1909">
          <cell r="R1909" t="e">
            <v>#N/A</v>
          </cell>
          <cell r="S1909">
            <v>0</v>
          </cell>
        </row>
        <row r="1910">
          <cell r="R1910" t="e">
            <v>#N/A</v>
          </cell>
          <cell r="S1910">
            <v>0</v>
          </cell>
        </row>
        <row r="1911">
          <cell r="R1911" t="e">
            <v>#N/A</v>
          </cell>
          <cell r="S1911">
            <v>0</v>
          </cell>
        </row>
        <row r="1912">
          <cell r="R1912" t="e">
            <v>#N/A</v>
          </cell>
          <cell r="S1912">
            <v>0</v>
          </cell>
        </row>
        <row r="1913">
          <cell r="R1913" t="e">
            <v>#N/A</v>
          </cell>
          <cell r="S1913">
            <v>0</v>
          </cell>
        </row>
        <row r="1914">
          <cell r="R1914" t="e">
            <v>#N/A</v>
          </cell>
          <cell r="S1914">
            <v>0</v>
          </cell>
        </row>
        <row r="1915">
          <cell r="R1915" t="e">
            <v>#N/A</v>
          </cell>
          <cell r="S1915">
            <v>0</v>
          </cell>
        </row>
        <row r="1916">
          <cell r="R1916" t="e">
            <v>#N/A</v>
          </cell>
          <cell r="S1916">
            <v>0</v>
          </cell>
        </row>
        <row r="1917">
          <cell r="R1917" t="e">
            <v>#N/A</v>
          </cell>
          <cell r="S1917">
            <v>0</v>
          </cell>
        </row>
        <row r="1918">
          <cell r="R1918" t="e">
            <v>#N/A</v>
          </cell>
          <cell r="S1918">
            <v>0</v>
          </cell>
        </row>
        <row r="1919">
          <cell r="R1919" t="e">
            <v>#N/A</v>
          </cell>
          <cell r="S1919">
            <v>0</v>
          </cell>
        </row>
        <row r="1920">
          <cell r="R1920" t="e">
            <v>#N/A</v>
          </cell>
          <cell r="S1920">
            <v>0</v>
          </cell>
        </row>
        <row r="1921">
          <cell r="R1921" t="e">
            <v>#N/A</v>
          </cell>
          <cell r="S1921">
            <v>0</v>
          </cell>
        </row>
        <row r="1922">
          <cell r="R1922" t="e">
            <v>#N/A</v>
          </cell>
          <cell r="S1922">
            <v>0</v>
          </cell>
        </row>
        <row r="1923">
          <cell r="R1923" t="e">
            <v>#N/A</v>
          </cell>
          <cell r="S1923">
            <v>0</v>
          </cell>
        </row>
        <row r="1924">
          <cell r="R1924" t="e">
            <v>#N/A</v>
          </cell>
          <cell r="S1924">
            <v>0</v>
          </cell>
        </row>
        <row r="1925">
          <cell r="R1925" t="e">
            <v>#N/A</v>
          </cell>
          <cell r="S1925">
            <v>0</v>
          </cell>
        </row>
        <row r="1926">
          <cell r="R1926" t="e">
            <v>#N/A</v>
          </cell>
          <cell r="S1926">
            <v>0</v>
          </cell>
        </row>
        <row r="1927">
          <cell r="R1927" t="e">
            <v>#N/A</v>
          </cell>
          <cell r="S1927">
            <v>0</v>
          </cell>
        </row>
        <row r="1928">
          <cell r="R1928" t="e">
            <v>#N/A</v>
          </cell>
          <cell r="S1928">
            <v>0</v>
          </cell>
        </row>
        <row r="1929">
          <cell r="R1929" t="e">
            <v>#N/A</v>
          </cell>
          <cell r="S1929">
            <v>0</v>
          </cell>
        </row>
        <row r="1930">
          <cell r="R1930" t="e">
            <v>#N/A</v>
          </cell>
          <cell r="S1930">
            <v>0</v>
          </cell>
        </row>
        <row r="1931">
          <cell r="R1931" t="e">
            <v>#N/A</v>
          </cell>
          <cell r="S1931">
            <v>0</v>
          </cell>
        </row>
        <row r="1932">
          <cell r="R1932" t="e">
            <v>#N/A</v>
          </cell>
          <cell r="S1932">
            <v>0</v>
          </cell>
        </row>
        <row r="1933">
          <cell r="R1933" t="e">
            <v>#N/A</v>
          </cell>
          <cell r="S1933">
            <v>0</v>
          </cell>
        </row>
        <row r="1934">
          <cell r="R1934" t="e">
            <v>#N/A</v>
          </cell>
          <cell r="S1934">
            <v>0</v>
          </cell>
        </row>
        <row r="1935">
          <cell r="R1935" t="e">
            <v>#N/A</v>
          </cell>
          <cell r="S1935">
            <v>0</v>
          </cell>
        </row>
        <row r="1936">
          <cell r="R1936" t="e">
            <v>#N/A</v>
          </cell>
          <cell r="S1936">
            <v>0</v>
          </cell>
        </row>
        <row r="1937">
          <cell r="R1937" t="e">
            <v>#N/A</v>
          </cell>
          <cell r="S1937">
            <v>0</v>
          </cell>
        </row>
        <row r="1938">
          <cell r="R1938" t="e">
            <v>#N/A</v>
          </cell>
          <cell r="S1938">
            <v>0</v>
          </cell>
        </row>
        <row r="1939">
          <cell r="R1939" t="e">
            <v>#N/A</v>
          </cell>
          <cell r="S1939">
            <v>0</v>
          </cell>
        </row>
        <row r="1940">
          <cell r="R1940" t="e">
            <v>#N/A</v>
          </cell>
          <cell r="S1940">
            <v>0</v>
          </cell>
        </row>
        <row r="1941">
          <cell r="R1941" t="e">
            <v>#N/A</v>
          </cell>
          <cell r="S1941">
            <v>0</v>
          </cell>
        </row>
        <row r="1942">
          <cell r="R1942" t="e">
            <v>#N/A</v>
          </cell>
          <cell r="S1942">
            <v>0</v>
          </cell>
        </row>
        <row r="1943">
          <cell r="R1943" t="e">
            <v>#N/A</v>
          </cell>
          <cell r="S1943">
            <v>0</v>
          </cell>
        </row>
        <row r="1944">
          <cell r="R1944" t="e">
            <v>#N/A</v>
          </cell>
          <cell r="S1944">
            <v>0</v>
          </cell>
        </row>
        <row r="1945">
          <cell r="R1945" t="e">
            <v>#N/A</v>
          </cell>
          <cell r="S1945">
            <v>0</v>
          </cell>
        </row>
        <row r="1946">
          <cell r="R1946" t="e">
            <v>#N/A</v>
          </cell>
          <cell r="S1946">
            <v>0</v>
          </cell>
        </row>
        <row r="1947">
          <cell r="R1947" t="e">
            <v>#N/A</v>
          </cell>
          <cell r="S1947">
            <v>0</v>
          </cell>
        </row>
        <row r="1948">
          <cell r="R1948" t="e">
            <v>#N/A</v>
          </cell>
          <cell r="S1948">
            <v>0</v>
          </cell>
        </row>
        <row r="1949">
          <cell r="R1949" t="e">
            <v>#N/A</v>
          </cell>
          <cell r="S1949">
            <v>0</v>
          </cell>
        </row>
        <row r="1950">
          <cell r="R1950" t="e">
            <v>#N/A</v>
          </cell>
          <cell r="S1950">
            <v>0</v>
          </cell>
        </row>
        <row r="1951">
          <cell r="R1951" t="e">
            <v>#N/A</v>
          </cell>
          <cell r="S1951">
            <v>0</v>
          </cell>
        </row>
        <row r="1952">
          <cell r="R1952" t="e">
            <v>#N/A</v>
          </cell>
          <cell r="S1952">
            <v>0</v>
          </cell>
        </row>
        <row r="1953">
          <cell r="R1953" t="e">
            <v>#N/A</v>
          </cell>
          <cell r="S1953">
            <v>0</v>
          </cell>
        </row>
        <row r="1954">
          <cell r="R1954" t="e">
            <v>#N/A</v>
          </cell>
          <cell r="S1954">
            <v>0</v>
          </cell>
        </row>
        <row r="1955">
          <cell r="R1955" t="e">
            <v>#N/A</v>
          </cell>
          <cell r="S1955">
            <v>0</v>
          </cell>
        </row>
        <row r="1956">
          <cell r="R1956" t="e">
            <v>#N/A</v>
          </cell>
          <cell r="S1956">
            <v>0</v>
          </cell>
        </row>
        <row r="1957">
          <cell r="R1957" t="e">
            <v>#N/A</v>
          </cell>
          <cell r="S1957">
            <v>0</v>
          </cell>
        </row>
        <row r="1958">
          <cell r="R1958" t="e">
            <v>#N/A</v>
          </cell>
          <cell r="S1958">
            <v>0</v>
          </cell>
        </row>
        <row r="1959">
          <cell r="R1959" t="e">
            <v>#N/A</v>
          </cell>
          <cell r="S1959">
            <v>0</v>
          </cell>
        </row>
        <row r="1960">
          <cell r="R1960" t="e">
            <v>#N/A</v>
          </cell>
          <cell r="S1960">
            <v>0</v>
          </cell>
        </row>
        <row r="1961">
          <cell r="R1961" t="e">
            <v>#N/A</v>
          </cell>
          <cell r="S1961">
            <v>0</v>
          </cell>
        </row>
        <row r="1962">
          <cell r="R1962" t="e">
            <v>#N/A</v>
          </cell>
          <cell r="S1962">
            <v>0</v>
          </cell>
        </row>
        <row r="1963">
          <cell r="R1963" t="e">
            <v>#N/A</v>
          </cell>
          <cell r="S1963">
            <v>0</v>
          </cell>
        </row>
        <row r="1964">
          <cell r="R1964" t="e">
            <v>#N/A</v>
          </cell>
          <cell r="S1964">
            <v>0</v>
          </cell>
        </row>
        <row r="1965">
          <cell r="R1965" t="e">
            <v>#N/A</v>
          </cell>
          <cell r="S1965">
            <v>0</v>
          </cell>
        </row>
        <row r="1966">
          <cell r="R1966" t="e">
            <v>#N/A</v>
          </cell>
          <cell r="S1966">
            <v>0</v>
          </cell>
        </row>
        <row r="1967">
          <cell r="R1967" t="e">
            <v>#N/A</v>
          </cell>
          <cell r="S1967">
            <v>0</v>
          </cell>
        </row>
        <row r="1968">
          <cell r="R1968" t="e">
            <v>#N/A</v>
          </cell>
          <cell r="S1968">
            <v>0</v>
          </cell>
        </row>
        <row r="1969">
          <cell r="R1969" t="e">
            <v>#N/A</v>
          </cell>
          <cell r="S1969">
            <v>0</v>
          </cell>
        </row>
        <row r="1970">
          <cell r="R1970" t="e">
            <v>#N/A</v>
          </cell>
          <cell r="S1970">
            <v>0</v>
          </cell>
        </row>
        <row r="1971">
          <cell r="R1971" t="e">
            <v>#N/A</v>
          </cell>
          <cell r="S1971">
            <v>0</v>
          </cell>
        </row>
        <row r="1972">
          <cell r="R1972" t="e">
            <v>#N/A</v>
          </cell>
          <cell r="S1972">
            <v>0</v>
          </cell>
        </row>
        <row r="1973">
          <cell r="R1973" t="e">
            <v>#N/A</v>
          </cell>
          <cell r="S1973">
            <v>0</v>
          </cell>
        </row>
        <row r="1974">
          <cell r="R1974" t="e">
            <v>#N/A</v>
          </cell>
          <cell r="S1974">
            <v>0</v>
          </cell>
        </row>
        <row r="1975">
          <cell r="R1975" t="e">
            <v>#N/A</v>
          </cell>
          <cell r="S1975">
            <v>0</v>
          </cell>
        </row>
        <row r="1976">
          <cell r="R1976" t="e">
            <v>#N/A</v>
          </cell>
          <cell r="S1976">
            <v>0</v>
          </cell>
        </row>
        <row r="1977">
          <cell r="R1977" t="e">
            <v>#N/A</v>
          </cell>
          <cell r="S1977">
            <v>0</v>
          </cell>
        </row>
        <row r="1978">
          <cell r="R1978" t="e">
            <v>#N/A</v>
          </cell>
          <cell r="S1978">
            <v>0</v>
          </cell>
        </row>
        <row r="1979">
          <cell r="R1979" t="e">
            <v>#N/A</v>
          </cell>
          <cell r="S1979">
            <v>0</v>
          </cell>
        </row>
        <row r="1980">
          <cell r="R1980" t="e">
            <v>#N/A</v>
          </cell>
          <cell r="S1980">
            <v>0</v>
          </cell>
        </row>
        <row r="1981">
          <cell r="R1981" t="e">
            <v>#N/A</v>
          </cell>
          <cell r="S1981">
            <v>0</v>
          </cell>
        </row>
        <row r="1982">
          <cell r="R1982" t="e">
            <v>#N/A</v>
          </cell>
          <cell r="S1982">
            <v>0</v>
          </cell>
        </row>
        <row r="1983">
          <cell r="R1983" t="e">
            <v>#N/A</v>
          </cell>
          <cell r="S1983">
            <v>0</v>
          </cell>
        </row>
        <row r="1984">
          <cell r="R1984" t="e">
            <v>#N/A</v>
          </cell>
          <cell r="S1984">
            <v>0</v>
          </cell>
        </row>
        <row r="1985">
          <cell r="R1985" t="e">
            <v>#N/A</v>
          </cell>
          <cell r="S1985">
            <v>0</v>
          </cell>
        </row>
        <row r="1986">
          <cell r="R1986" t="e">
            <v>#N/A</v>
          </cell>
          <cell r="S1986">
            <v>0</v>
          </cell>
        </row>
        <row r="1987">
          <cell r="R1987" t="e">
            <v>#N/A</v>
          </cell>
          <cell r="S1987">
            <v>0</v>
          </cell>
        </row>
        <row r="1988">
          <cell r="R1988" t="e">
            <v>#N/A</v>
          </cell>
          <cell r="S1988">
            <v>0</v>
          </cell>
        </row>
        <row r="1989">
          <cell r="R1989" t="e">
            <v>#N/A</v>
          </cell>
          <cell r="S1989">
            <v>0</v>
          </cell>
        </row>
        <row r="1990">
          <cell r="R1990" t="e">
            <v>#N/A</v>
          </cell>
          <cell r="S1990">
            <v>0</v>
          </cell>
        </row>
        <row r="1991">
          <cell r="R1991" t="e">
            <v>#N/A</v>
          </cell>
          <cell r="S1991">
            <v>0</v>
          </cell>
        </row>
        <row r="1992">
          <cell r="R1992" t="e">
            <v>#N/A</v>
          </cell>
          <cell r="S1992">
            <v>0</v>
          </cell>
        </row>
        <row r="1993">
          <cell r="R1993" t="e">
            <v>#N/A</v>
          </cell>
          <cell r="S1993">
            <v>0</v>
          </cell>
        </row>
        <row r="1994">
          <cell r="R1994" t="e">
            <v>#N/A</v>
          </cell>
          <cell r="S1994">
            <v>0</v>
          </cell>
        </row>
        <row r="1995">
          <cell r="R1995" t="e">
            <v>#N/A</v>
          </cell>
          <cell r="S1995">
            <v>0</v>
          </cell>
        </row>
        <row r="1996">
          <cell r="R1996" t="e">
            <v>#N/A</v>
          </cell>
          <cell r="S1996">
            <v>0</v>
          </cell>
        </row>
        <row r="1997">
          <cell r="R1997" t="e">
            <v>#N/A</v>
          </cell>
          <cell r="S1997">
            <v>0</v>
          </cell>
        </row>
        <row r="1998">
          <cell r="R1998" t="e">
            <v>#N/A</v>
          </cell>
          <cell r="S1998">
            <v>0</v>
          </cell>
        </row>
        <row r="1999">
          <cell r="R1999" t="e">
            <v>#N/A</v>
          </cell>
          <cell r="S1999">
            <v>0</v>
          </cell>
        </row>
        <row r="2000">
          <cell r="R2000" t="e">
            <v>#N/A</v>
          </cell>
          <cell r="S2000">
            <v>0</v>
          </cell>
        </row>
        <row r="2001">
          <cell r="R2001" t="e">
            <v>#N/A</v>
          </cell>
          <cell r="S2001">
            <v>0</v>
          </cell>
        </row>
        <row r="2002">
          <cell r="R2002" t="e">
            <v>#N/A</v>
          </cell>
          <cell r="S2002">
            <v>0</v>
          </cell>
        </row>
        <row r="2003">
          <cell r="R2003" t="e">
            <v>#N/A</v>
          </cell>
          <cell r="S2003">
            <v>0</v>
          </cell>
        </row>
        <row r="2004">
          <cell r="R2004" t="e">
            <v>#N/A</v>
          </cell>
          <cell r="S2004">
            <v>0</v>
          </cell>
        </row>
        <row r="2005">
          <cell r="R2005" t="e">
            <v>#N/A</v>
          </cell>
          <cell r="S2005">
            <v>0</v>
          </cell>
        </row>
        <row r="2006">
          <cell r="R2006" t="e">
            <v>#N/A</v>
          </cell>
          <cell r="S2006">
            <v>0</v>
          </cell>
        </row>
        <row r="2007">
          <cell r="R2007" t="e">
            <v>#N/A</v>
          </cell>
          <cell r="S2007">
            <v>0</v>
          </cell>
        </row>
        <row r="2008">
          <cell r="R2008" t="e">
            <v>#N/A</v>
          </cell>
          <cell r="S2008">
            <v>0</v>
          </cell>
        </row>
        <row r="2009">
          <cell r="R2009" t="e">
            <v>#N/A</v>
          </cell>
          <cell r="S2009">
            <v>0</v>
          </cell>
        </row>
        <row r="2010">
          <cell r="R2010" t="e">
            <v>#N/A</v>
          </cell>
          <cell r="S2010">
            <v>0</v>
          </cell>
        </row>
        <row r="2011">
          <cell r="R2011" t="e">
            <v>#N/A</v>
          </cell>
          <cell r="S2011">
            <v>0</v>
          </cell>
        </row>
        <row r="2012">
          <cell r="R2012" t="e">
            <v>#N/A</v>
          </cell>
          <cell r="S2012">
            <v>0</v>
          </cell>
        </row>
        <row r="2013">
          <cell r="R2013" t="e">
            <v>#N/A</v>
          </cell>
          <cell r="S2013">
            <v>0</v>
          </cell>
        </row>
        <row r="2014">
          <cell r="R2014" t="e">
            <v>#N/A</v>
          </cell>
          <cell r="S2014">
            <v>0</v>
          </cell>
        </row>
        <row r="2015">
          <cell r="R2015" t="e">
            <v>#N/A</v>
          </cell>
          <cell r="S2015">
            <v>0</v>
          </cell>
        </row>
        <row r="2016">
          <cell r="R2016" t="e">
            <v>#N/A</v>
          </cell>
          <cell r="S2016">
            <v>0</v>
          </cell>
        </row>
        <row r="2017">
          <cell r="R2017" t="e">
            <v>#N/A</v>
          </cell>
          <cell r="S2017">
            <v>0</v>
          </cell>
        </row>
        <row r="2018">
          <cell r="R2018" t="e">
            <v>#N/A</v>
          </cell>
          <cell r="S2018">
            <v>0</v>
          </cell>
        </row>
        <row r="2019">
          <cell r="R2019" t="e">
            <v>#N/A</v>
          </cell>
          <cell r="S2019">
            <v>0</v>
          </cell>
        </row>
        <row r="2020">
          <cell r="R2020" t="e">
            <v>#N/A</v>
          </cell>
          <cell r="S2020">
            <v>0</v>
          </cell>
        </row>
        <row r="2021">
          <cell r="R2021" t="e">
            <v>#N/A</v>
          </cell>
          <cell r="S2021">
            <v>0</v>
          </cell>
        </row>
        <row r="2022">
          <cell r="R2022" t="e">
            <v>#N/A</v>
          </cell>
          <cell r="S2022">
            <v>0</v>
          </cell>
        </row>
        <row r="2023">
          <cell r="R2023" t="e">
            <v>#N/A</v>
          </cell>
          <cell r="S2023">
            <v>0</v>
          </cell>
        </row>
        <row r="2024">
          <cell r="R2024" t="e">
            <v>#N/A</v>
          </cell>
          <cell r="S2024">
            <v>0</v>
          </cell>
        </row>
        <row r="2025">
          <cell r="R2025" t="e">
            <v>#N/A</v>
          </cell>
          <cell r="S2025">
            <v>0</v>
          </cell>
        </row>
        <row r="2026">
          <cell r="R2026" t="e">
            <v>#N/A</v>
          </cell>
          <cell r="S2026">
            <v>0</v>
          </cell>
        </row>
        <row r="2027">
          <cell r="R2027" t="e">
            <v>#N/A</v>
          </cell>
          <cell r="S2027">
            <v>0</v>
          </cell>
        </row>
        <row r="2028">
          <cell r="R2028" t="e">
            <v>#N/A</v>
          </cell>
          <cell r="S2028">
            <v>0</v>
          </cell>
        </row>
        <row r="2029">
          <cell r="R2029" t="e">
            <v>#N/A</v>
          </cell>
          <cell r="S2029">
            <v>0</v>
          </cell>
        </row>
        <row r="2030">
          <cell r="R2030" t="e">
            <v>#N/A</v>
          </cell>
          <cell r="S2030">
            <v>0</v>
          </cell>
        </row>
        <row r="2031">
          <cell r="R2031" t="e">
            <v>#N/A</v>
          </cell>
          <cell r="S2031">
            <v>0</v>
          </cell>
        </row>
        <row r="2032">
          <cell r="R2032" t="e">
            <v>#N/A</v>
          </cell>
          <cell r="S2032">
            <v>0</v>
          </cell>
        </row>
        <row r="2033">
          <cell r="R2033" t="e">
            <v>#N/A</v>
          </cell>
          <cell r="S2033">
            <v>0</v>
          </cell>
        </row>
        <row r="2034">
          <cell r="R2034" t="e">
            <v>#N/A</v>
          </cell>
          <cell r="S2034">
            <v>0</v>
          </cell>
        </row>
        <row r="2035">
          <cell r="R2035" t="e">
            <v>#N/A</v>
          </cell>
          <cell r="S2035">
            <v>0</v>
          </cell>
        </row>
        <row r="2036">
          <cell r="R2036" t="e">
            <v>#N/A</v>
          </cell>
          <cell r="S2036">
            <v>0</v>
          </cell>
        </row>
        <row r="2037">
          <cell r="R2037" t="e">
            <v>#N/A</v>
          </cell>
          <cell r="S2037">
            <v>0</v>
          </cell>
        </row>
        <row r="2038">
          <cell r="R2038" t="e">
            <v>#N/A</v>
          </cell>
          <cell r="S2038">
            <v>0</v>
          </cell>
        </row>
        <row r="2039">
          <cell r="R2039" t="e">
            <v>#N/A</v>
          </cell>
          <cell r="S2039">
            <v>0</v>
          </cell>
        </row>
        <row r="2040">
          <cell r="R2040" t="e">
            <v>#N/A</v>
          </cell>
          <cell r="S2040">
            <v>0</v>
          </cell>
        </row>
        <row r="2041">
          <cell r="R2041" t="e">
            <v>#N/A</v>
          </cell>
          <cell r="S2041">
            <v>0</v>
          </cell>
        </row>
        <row r="2042">
          <cell r="R2042" t="e">
            <v>#N/A</v>
          </cell>
          <cell r="S2042">
            <v>0</v>
          </cell>
        </row>
        <row r="2043">
          <cell r="R2043" t="e">
            <v>#N/A</v>
          </cell>
          <cell r="S2043">
            <v>0</v>
          </cell>
        </row>
        <row r="2044">
          <cell r="R2044" t="e">
            <v>#N/A</v>
          </cell>
          <cell r="S2044">
            <v>0</v>
          </cell>
        </row>
        <row r="2045">
          <cell r="R2045" t="e">
            <v>#N/A</v>
          </cell>
          <cell r="S2045">
            <v>0</v>
          </cell>
        </row>
        <row r="2046">
          <cell r="R2046" t="e">
            <v>#N/A</v>
          </cell>
          <cell r="S2046">
            <v>0</v>
          </cell>
        </row>
        <row r="2047">
          <cell r="R2047" t="e">
            <v>#N/A</v>
          </cell>
          <cell r="S2047">
            <v>0</v>
          </cell>
        </row>
        <row r="2048">
          <cell r="R2048" t="e">
            <v>#N/A</v>
          </cell>
          <cell r="S2048">
            <v>0</v>
          </cell>
        </row>
        <row r="2049">
          <cell r="R2049" t="e">
            <v>#N/A</v>
          </cell>
          <cell r="S2049">
            <v>0</v>
          </cell>
        </row>
        <row r="2050">
          <cell r="R2050" t="e">
            <v>#N/A</v>
          </cell>
          <cell r="S2050">
            <v>0</v>
          </cell>
        </row>
        <row r="2051">
          <cell r="R2051" t="e">
            <v>#N/A</v>
          </cell>
          <cell r="S2051">
            <v>0</v>
          </cell>
        </row>
        <row r="2052">
          <cell r="R2052" t="e">
            <v>#N/A</v>
          </cell>
          <cell r="S2052">
            <v>0</v>
          </cell>
        </row>
        <row r="2053">
          <cell r="R2053" t="e">
            <v>#N/A</v>
          </cell>
          <cell r="S2053">
            <v>0</v>
          </cell>
        </row>
        <row r="2054">
          <cell r="R2054" t="e">
            <v>#N/A</v>
          </cell>
          <cell r="S2054">
            <v>0</v>
          </cell>
        </row>
        <row r="2055">
          <cell r="R2055" t="e">
            <v>#N/A</v>
          </cell>
          <cell r="S2055">
            <v>0</v>
          </cell>
        </row>
        <row r="2056">
          <cell r="R2056" t="e">
            <v>#N/A</v>
          </cell>
          <cell r="S2056">
            <v>0</v>
          </cell>
        </row>
        <row r="2057">
          <cell r="R2057" t="e">
            <v>#N/A</v>
          </cell>
          <cell r="S2057">
            <v>0</v>
          </cell>
        </row>
        <row r="2058">
          <cell r="R2058" t="e">
            <v>#N/A</v>
          </cell>
          <cell r="S2058">
            <v>0</v>
          </cell>
        </row>
        <row r="2059">
          <cell r="R2059" t="e">
            <v>#N/A</v>
          </cell>
          <cell r="S2059">
            <v>0</v>
          </cell>
        </row>
        <row r="2060">
          <cell r="R2060" t="e">
            <v>#N/A</v>
          </cell>
          <cell r="S2060">
            <v>0</v>
          </cell>
        </row>
        <row r="2061">
          <cell r="R2061" t="e">
            <v>#N/A</v>
          </cell>
          <cell r="S2061">
            <v>0</v>
          </cell>
        </row>
        <row r="2062">
          <cell r="R2062" t="e">
            <v>#N/A</v>
          </cell>
          <cell r="S2062">
            <v>0</v>
          </cell>
        </row>
        <row r="2063">
          <cell r="R2063" t="e">
            <v>#N/A</v>
          </cell>
          <cell r="S2063">
            <v>0</v>
          </cell>
        </row>
        <row r="2064">
          <cell r="R2064" t="e">
            <v>#N/A</v>
          </cell>
          <cell r="S2064">
            <v>0</v>
          </cell>
        </row>
        <row r="2065">
          <cell r="R2065" t="e">
            <v>#N/A</v>
          </cell>
          <cell r="S2065">
            <v>0</v>
          </cell>
        </row>
        <row r="2066">
          <cell r="R2066" t="e">
            <v>#N/A</v>
          </cell>
          <cell r="S2066">
            <v>0</v>
          </cell>
        </row>
        <row r="2067">
          <cell r="R2067" t="e">
            <v>#N/A</v>
          </cell>
          <cell r="S2067">
            <v>0</v>
          </cell>
        </row>
        <row r="2068">
          <cell r="R2068" t="e">
            <v>#N/A</v>
          </cell>
          <cell r="S2068">
            <v>0</v>
          </cell>
        </row>
        <row r="2069">
          <cell r="R2069" t="e">
            <v>#N/A</v>
          </cell>
          <cell r="S2069">
            <v>0</v>
          </cell>
        </row>
        <row r="2070">
          <cell r="R2070" t="e">
            <v>#N/A</v>
          </cell>
          <cell r="S2070">
            <v>0</v>
          </cell>
        </row>
        <row r="2071">
          <cell r="R2071" t="e">
            <v>#N/A</v>
          </cell>
          <cell r="S2071">
            <v>0</v>
          </cell>
        </row>
        <row r="2072">
          <cell r="R2072" t="e">
            <v>#N/A</v>
          </cell>
          <cell r="S2072">
            <v>0</v>
          </cell>
        </row>
        <row r="2073">
          <cell r="R2073" t="e">
            <v>#N/A</v>
          </cell>
          <cell r="S2073">
            <v>0</v>
          </cell>
        </row>
        <row r="2074">
          <cell r="R2074" t="e">
            <v>#N/A</v>
          </cell>
          <cell r="S2074">
            <v>0</v>
          </cell>
        </row>
        <row r="2075">
          <cell r="R2075" t="e">
            <v>#N/A</v>
          </cell>
          <cell r="S2075">
            <v>0</v>
          </cell>
        </row>
        <row r="2076">
          <cell r="R2076" t="e">
            <v>#N/A</v>
          </cell>
          <cell r="S2076">
            <v>0</v>
          </cell>
        </row>
        <row r="2077">
          <cell r="R2077" t="e">
            <v>#N/A</v>
          </cell>
          <cell r="S2077">
            <v>0</v>
          </cell>
        </row>
        <row r="2078">
          <cell r="R2078" t="e">
            <v>#N/A</v>
          </cell>
          <cell r="S2078">
            <v>0</v>
          </cell>
        </row>
        <row r="2079">
          <cell r="R2079" t="e">
            <v>#N/A</v>
          </cell>
          <cell r="S2079">
            <v>0</v>
          </cell>
        </row>
        <row r="2080">
          <cell r="R2080" t="e">
            <v>#N/A</v>
          </cell>
          <cell r="S2080">
            <v>0</v>
          </cell>
        </row>
        <row r="2081">
          <cell r="R2081" t="e">
            <v>#N/A</v>
          </cell>
          <cell r="S2081">
            <v>0</v>
          </cell>
        </row>
        <row r="2082">
          <cell r="R2082" t="e">
            <v>#N/A</v>
          </cell>
          <cell r="S2082">
            <v>0</v>
          </cell>
        </row>
        <row r="2083">
          <cell r="R2083" t="e">
            <v>#N/A</v>
          </cell>
          <cell r="S2083">
            <v>0</v>
          </cell>
        </row>
        <row r="2084">
          <cell r="R2084" t="e">
            <v>#N/A</v>
          </cell>
          <cell r="S2084">
            <v>0</v>
          </cell>
        </row>
        <row r="2085">
          <cell r="R2085" t="e">
            <v>#N/A</v>
          </cell>
          <cell r="S2085">
            <v>0</v>
          </cell>
        </row>
        <row r="2086">
          <cell r="R2086" t="e">
            <v>#N/A</v>
          </cell>
          <cell r="S2086">
            <v>0</v>
          </cell>
        </row>
        <row r="2087">
          <cell r="R2087" t="e">
            <v>#N/A</v>
          </cell>
          <cell r="S2087">
            <v>0</v>
          </cell>
        </row>
        <row r="2088">
          <cell r="R2088" t="e">
            <v>#N/A</v>
          </cell>
          <cell r="S2088">
            <v>0</v>
          </cell>
        </row>
        <row r="2089">
          <cell r="R2089" t="e">
            <v>#N/A</v>
          </cell>
          <cell r="S2089">
            <v>0</v>
          </cell>
        </row>
        <row r="2090">
          <cell r="R2090" t="e">
            <v>#N/A</v>
          </cell>
          <cell r="S2090">
            <v>0</v>
          </cell>
        </row>
        <row r="2091">
          <cell r="R2091" t="e">
            <v>#N/A</v>
          </cell>
          <cell r="S2091">
            <v>0</v>
          </cell>
        </row>
        <row r="2092">
          <cell r="R2092" t="e">
            <v>#N/A</v>
          </cell>
          <cell r="S2092">
            <v>0</v>
          </cell>
        </row>
        <row r="2093">
          <cell r="R2093" t="e">
            <v>#N/A</v>
          </cell>
          <cell r="S2093">
            <v>0</v>
          </cell>
        </row>
        <row r="2094">
          <cell r="R2094" t="e">
            <v>#N/A</v>
          </cell>
          <cell r="S2094">
            <v>0</v>
          </cell>
        </row>
        <row r="2095">
          <cell r="R2095" t="e">
            <v>#N/A</v>
          </cell>
          <cell r="S2095">
            <v>0</v>
          </cell>
        </row>
        <row r="2096">
          <cell r="R2096" t="e">
            <v>#N/A</v>
          </cell>
          <cell r="S2096">
            <v>0</v>
          </cell>
        </row>
        <row r="2097">
          <cell r="R2097" t="e">
            <v>#N/A</v>
          </cell>
          <cell r="S2097">
            <v>0</v>
          </cell>
        </row>
        <row r="2098">
          <cell r="R2098" t="e">
            <v>#N/A</v>
          </cell>
          <cell r="S2098">
            <v>0</v>
          </cell>
        </row>
        <row r="2099">
          <cell r="R2099" t="e">
            <v>#N/A</v>
          </cell>
          <cell r="S2099">
            <v>0</v>
          </cell>
        </row>
        <row r="2100">
          <cell r="R2100" t="e">
            <v>#N/A</v>
          </cell>
          <cell r="S2100">
            <v>0</v>
          </cell>
        </row>
        <row r="2101">
          <cell r="R2101" t="e">
            <v>#N/A</v>
          </cell>
          <cell r="S2101">
            <v>0</v>
          </cell>
        </row>
        <row r="2102">
          <cell r="R2102" t="e">
            <v>#N/A</v>
          </cell>
          <cell r="S2102">
            <v>0</v>
          </cell>
        </row>
        <row r="2103">
          <cell r="R2103" t="e">
            <v>#N/A</v>
          </cell>
          <cell r="S2103">
            <v>0</v>
          </cell>
        </row>
        <row r="2104">
          <cell r="R2104" t="e">
            <v>#N/A</v>
          </cell>
          <cell r="S2104">
            <v>0</v>
          </cell>
        </row>
        <row r="2105">
          <cell r="R2105" t="e">
            <v>#N/A</v>
          </cell>
          <cell r="S2105">
            <v>0</v>
          </cell>
        </row>
        <row r="2106">
          <cell r="R2106" t="e">
            <v>#N/A</v>
          </cell>
          <cell r="S2106">
            <v>0</v>
          </cell>
        </row>
        <row r="2107">
          <cell r="R2107" t="e">
            <v>#N/A</v>
          </cell>
          <cell r="S2107">
            <v>0</v>
          </cell>
        </row>
        <row r="2108">
          <cell r="R2108" t="e">
            <v>#N/A</v>
          </cell>
          <cell r="S2108">
            <v>0</v>
          </cell>
        </row>
        <row r="2109">
          <cell r="R2109" t="e">
            <v>#N/A</v>
          </cell>
          <cell r="S2109">
            <v>0</v>
          </cell>
        </row>
        <row r="2110">
          <cell r="R2110" t="e">
            <v>#N/A</v>
          </cell>
          <cell r="S2110">
            <v>0</v>
          </cell>
        </row>
        <row r="2111">
          <cell r="R2111" t="e">
            <v>#N/A</v>
          </cell>
          <cell r="S2111">
            <v>0</v>
          </cell>
        </row>
        <row r="2112">
          <cell r="R2112" t="e">
            <v>#N/A</v>
          </cell>
          <cell r="S2112">
            <v>0</v>
          </cell>
        </row>
        <row r="2113">
          <cell r="R2113" t="e">
            <v>#N/A</v>
          </cell>
          <cell r="S2113">
            <v>0</v>
          </cell>
        </row>
        <row r="2114">
          <cell r="R2114" t="e">
            <v>#N/A</v>
          </cell>
          <cell r="S2114">
            <v>0</v>
          </cell>
        </row>
        <row r="2115">
          <cell r="R2115" t="e">
            <v>#N/A</v>
          </cell>
          <cell r="S2115">
            <v>0</v>
          </cell>
        </row>
        <row r="2116">
          <cell r="R2116" t="e">
            <v>#N/A</v>
          </cell>
          <cell r="S2116">
            <v>0</v>
          </cell>
        </row>
        <row r="2117">
          <cell r="R2117" t="e">
            <v>#N/A</v>
          </cell>
          <cell r="S2117">
            <v>0</v>
          </cell>
        </row>
        <row r="2118">
          <cell r="R2118" t="e">
            <v>#N/A</v>
          </cell>
          <cell r="S2118">
            <v>0</v>
          </cell>
        </row>
        <row r="2119">
          <cell r="R2119" t="e">
            <v>#N/A</v>
          </cell>
          <cell r="S2119">
            <v>0</v>
          </cell>
        </row>
        <row r="2120">
          <cell r="R2120" t="e">
            <v>#N/A</v>
          </cell>
          <cell r="S2120">
            <v>0</v>
          </cell>
        </row>
        <row r="2121">
          <cell r="R2121" t="e">
            <v>#N/A</v>
          </cell>
          <cell r="S2121">
            <v>0</v>
          </cell>
        </row>
        <row r="2122">
          <cell r="R2122" t="e">
            <v>#N/A</v>
          </cell>
          <cell r="S2122">
            <v>0</v>
          </cell>
        </row>
        <row r="2123">
          <cell r="R2123" t="e">
            <v>#N/A</v>
          </cell>
          <cell r="S2123">
            <v>0</v>
          </cell>
        </row>
        <row r="2124">
          <cell r="R2124" t="e">
            <v>#N/A</v>
          </cell>
          <cell r="S2124">
            <v>0</v>
          </cell>
        </row>
        <row r="2125">
          <cell r="R2125" t="e">
            <v>#N/A</v>
          </cell>
          <cell r="S2125">
            <v>0</v>
          </cell>
        </row>
        <row r="2126">
          <cell r="R2126" t="e">
            <v>#N/A</v>
          </cell>
          <cell r="S2126">
            <v>0</v>
          </cell>
        </row>
        <row r="2127">
          <cell r="R2127" t="e">
            <v>#N/A</v>
          </cell>
          <cell r="S2127">
            <v>0</v>
          </cell>
        </row>
        <row r="2128">
          <cell r="R2128" t="e">
            <v>#N/A</v>
          </cell>
          <cell r="S2128">
            <v>0</v>
          </cell>
        </row>
        <row r="2129">
          <cell r="R2129" t="e">
            <v>#N/A</v>
          </cell>
          <cell r="S2129">
            <v>0</v>
          </cell>
        </row>
        <row r="2130">
          <cell r="R2130" t="e">
            <v>#N/A</v>
          </cell>
          <cell r="S2130">
            <v>0</v>
          </cell>
        </row>
        <row r="2131">
          <cell r="R2131" t="e">
            <v>#N/A</v>
          </cell>
          <cell r="S2131">
            <v>0</v>
          </cell>
        </row>
        <row r="2132">
          <cell r="R2132" t="e">
            <v>#N/A</v>
          </cell>
          <cell r="S2132">
            <v>0</v>
          </cell>
        </row>
        <row r="2133">
          <cell r="R2133" t="e">
            <v>#N/A</v>
          </cell>
          <cell r="S2133">
            <v>0</v>
          </cell>
        </row>
        <row r="2134">
          <cell r="R2134" t="e">
            <v>#N/A</v>
          </cell>
          <cell r="S2134">
            <v>0</v>
          </cell>
        </row>
        <row r="2135">
          <cell r="R2135" t="e">
            <v>#N/A</v>
          </cell>
          <cell r="S2135">
            <v>0</v>
          </cell>
        </row>
        <row r="2136">
          <cell r="R2136" t="e">
            <v>#N/A</v>
          </cell>
          <cell r="S2136">
            <v>0</v>
          </cell>
        </row>
        <row r="2137">
          <cell r="R2137" t="e">
            <v>#N/A</v>
          </cell>
          <cell r="S2137">
            <v>0</v>
          </cell>
        </row>
        <row r="2138">
          <cell r="R2138" t="e">
            <v>#N/A</v>
          </cell>
          <cell r="S2138">
            <v>0</v>
          </cell>
        </row>
        <row r="2139">
          <cell r="R2139" t="e">
            <v>#N/A</v>
          </cell>
          <cell r="S2139">
            <v>0</v>
          </cell>
        </row>
        <row r="2140">
          <cell r="R2140" t="e">
            <v>#N/A</v>
          </cell>
          <cell r="S2140">
            <v>0</v>
          </cell>
        </row>
        <row r="2141">
          <cell r="R2141" t="e">
            <v>#N/A</v>
          </cell>
          <cell r="S2141">
            <v>0</v>
          </cell>
        </row>
        <row r="2142">
          <cell r="R2142" t="e">
            <v>#N/A</v>
          </cell>
          <cell r="S2142">
            <v>0</v>
          </cell>
        </row>
        <row r="2143">
          <cell r="R2143" t="e">
            <v>#N/A</v>
          </cell>
          <cell r="S2143">
            <v>0</v>
          </cell>
        </row>
        <row r="2144">
          <cell r="R2144" t="e">
            <v>#N/A</v>
          </cell>
          <cell r="S2144">
            <v>0</v>
          </cell>
        </row>
        <row r="2145">
          <cell r="R2145" t="e">
            <v>#N/A</v>
          </cell>
          <cell r="S2145">
            <v>0</v>
          </cell>
        </row>
        <row r="2146">
          <cell r="R2146" t="e">
            <v>#N/A</v>
          </cell>
          <cell r="S2146">
            <v>0</v>
          </cell>
        </row>
        <row r="2147">
          <cell r="R2147" t="e">
            <v>#N/A</v>
          </cell>
          <cell r="S2147">
            <v>0</v>
          </cell>
        </row>
        <row r="2148">
          <cell r="R2148" t="e">
            <v>#N/A</v>
          </cell>
          <cell r="S2148">
            <v>0</v>
          </cell>
        </row>
        <row r="2149">
          <cell r="R2149" t="e">
            <v>#N/A</v>
          </cell>
          <cell r="S2149">
            <v>0</v>
          </cell>
        </row>
        <row r="2150">
          <cell r="R2150" t="e">
            <v>#N/A</v>
          </cell>
          <cell r="S2150">
            <v>0</v>
          </cell>
        </row>
        <row r="2151">
          <cell r="R2151" t="e">
            <v>#N/A</v>
          </cell>
          <cell r="S2151">
            <v>0</v>
          </cell>
        </row>
        <row r="2152">
          <cell r="R2152" t="e">
            <v>#N/A</v>
          </cell>
          <cell r="S2152">
            <v>0</v>
          </cell>
        </row>
        <row r="2153">
          <cell r="R2153" t="e">
            <v>#N/A</v>
          </cell>
          <cell r="S2153">
            <v>0</v>
          </cell>
        </row>
        <row r="2154">
          <cell r="R2154" t="e">
            <v>#N/A</v>
          </cell>
          <cell r="S2154">
            <v>0</v>
          </cell>
        </row>
        <row r="2155">
          <cell r="R2155" t="e">
            <v>#N/A</v>
          </cell>
          <cell r="S2155">
            <v>0</v>
          </cell>
        </row>
        <row r="2156">
          <cell r="R2156" t="e">
            <v>#N/A</v>
          </cell>
          <cell r="S2156">
            <v>0</v>
          </cell>
        </row>
        <row r="2157">
          <cell r="R2157" t="e">
            <v>#N/A</v>
          </cell>
          <cell r="S2157">
            <v>0</v>
          </cell>
        </row>
        <row r="2158">
          <cell r="R2158" t="e">
            <v>#N/A</v>
          </cell>
          <cell r="S2158">
            <v>0</v>
          </cell>
        </row>
        <row r="2159">
          <cell r="R2159" t="e">
            <v>#N/A</v>
          </cell>
          <cell r="S2159">
            <v>0</v>
          </cell>
        </row>
        <row r="2160">
          <cell r="R2160" t="e">
            <v>#N/A</v>
          </cell>
          <cell r="S2160">
            <v>0</v>
          </cell>
        </row>
        <row r="2161">
          <cell r="R2161" t="e">
            <v>#N/A</v>
          </cell>
          <cell r="S2161">
            <v>0</v>
          </cell>
        </row>
        <row r="2162">
          <cell r="R2162" t="e">
            <v>#N/A</v>
          </cell>
          <cell r="S2162">
            <v>0</v>
          </cell>
        </row>
        <row r="2163">
          <cell r="R2163" t="e">
            <v>#N/A</v>
          </cell>
          <cell r="S2163">
            <v>0</v>
          </cell>
        </row>
        <row r="2164">
          <cell r="R2164" t="e">
            <v>#N/A</v>
          </cell>
          <cell r="S2164">
            <v>0</v>
          </cell>
        </row>
        <row r="2165">
          <cell r="R2165" t="e">
            <v>#N/A</v>
          </cell>
          <cell r="S2165">
            <v>0</v>
          </cell>
        </row>
        <row r="2166">
          <cell r="R2166" t="e">
            <v>#N/A</v>
          </cell>
          <cell r="S2166">
            <v>0</v>
          </cell>
        </row>
        <row r="2167">
          <cell r="R2167" t="e">
            <v>#N/A</v>
          </cell>
          <cell r="S2167">
            <v>0</v>
          </cell>
        </row>
        <row r="2168">
          <cell r="R2168" t="e">
            <v>#N/A</v>
          </cell>
          <cell r="S2168">
            <v>0</v>
          </cell>
        </row>
        <row r="2169">
          <cell r="R2169" t="e">
            <v>#N/A</v>
          </cell>
          <cell r="S2169">
            <v>0</v>
          </cell>
        </row>
        <row r="2170">
          <cell r="R2170" t="e">
            <v>#N/A</v>
          </cell>
          <cell r="S2170">
            <v>0</v>
          </cell>
        </row>
        <row r="2171">
          <cell r="R2171" t="e">
            <v>#N/A</v>
          </cell>
          <cell r="S2171">
            <v>0</v>
          </cell>
        </row>
        <row r="2172">
          <cell r="R2172" t="e">
            <v>#N/A</v>
          </cell>
          <cell r="S2172">
            <v>0</v>
          </cell>
        </row>
        <row r="2173">
          <cell r="R2173" t="e">
            <v>#N/A</v>
          </cell>
          <cell r="S2173">
            <v>0</v>
          </cell>
        </row>
        <row r="2174">
          <cell r="R2174" t="e">
            <v>#N/A</v>
          </cell>
          <cell r="S2174">
            <v>0</v>
          </cell>
        </row>
        <row r="2175">
          <cell r="R2175" t="e">
            <v>#N/A</v>
          </cell>
          <cell r="S2175">
            <v>0</v>
          </cell>
        </row>
        <row r="2176">
          <cell r="R2176" t="e">
            <v>#N/A</v>
          </cell>
          <cell r="S2176">
            <v>0</v>
          </cell>
        </row>
        <row r="2177">
          <cell r="R2177" t="e">
            <v>#N/A</v>
          </cell>
          <cell r="S2177">
            <v>0</v>
          </cell>
        </row>
        <row r="2178">
          <cell r="R2178" t="e">
            <v>#N/A</v>
          </cell>
          <cell r="S2178">
            <v>0</v>
          </cell>
        </row>
        <row r="2179">
          <cell r="R2179" t="e">
            <v>#N/A</v>
          </cell>
          <cell r="S2179">
            <v>0</v>
          </cell>
        </row>
        <row r="2180">
          <cell r="R2180" t="e">
            <v>#N/A</v>
          </cell>
          <cell r="S2180">
            <v>0</v>
          </cell>
        </row>
        <row r="2181">
          <cell r="R2181" t="e">
            <v>#N/A</v>
          </cell>
          <cell r="S2181">
            <v>0</v>
          </cell>
        </row>
        <row r="2182">
          <cell r="R2182" t="e">
            <v>#N/A</v>
          </cell>
          <cell r="S2182">
            <v>0</v>
          </cell>
        </row>
        <row r="2183">
          <cell r="R2183" t="e">
            <v>#N/A</v>
          </cell>
          <cell r="S2183">
            <v>0</v>
          </cell>
        </row>
        <row r="2184">
          <cell r="R2184" t="e">
            <v>#N/A</v>
          </cell>
          <cell r="S2184">
            <v>0</v>
          </cell>
        </row>
        <row r="2185">
          <cell r="R2185" t="e">
            <v>#N/A</v>
          </cell>
          <cell r="S2185">
            <v>0</v>
          </cell>
        </row>
        <row r="2186">
          <cell r="R2186" t="e">
            <v>#N/A</v>
          </cell>
          <cell r="S2186">
            <v>0</v>
          </cell>
        </row>
        <row r="2187">
          <cell r="R2187" t="e">
            <v>#N/A</v>
          </cell>
          <cell r="S2187">
            <v>0</v>
          </cell>
        </row>
        <row r="2188">
          <cell r="R2188" t="e">
            <v>#N/A</v>
          </cell>
          <cell r="S2188">
            <v>0</v>
          </cell>
        </row>
        <row r="2189">
          <cell r="R2189" t="e">
            <v>#N/A</v>
          </cell>
          <cell r="S2189">
            <v>0</v>
          </cell>
        </row>
        <row r="2190">
          <cell r="R2190" t="e">
            <v>#N/A</v>
          </cell>
          <cell r="S2190">
            <v>0</v>
          </cell>
        </row>
        <row r="2191">
          <cell r="R2191" t="e">
            <v>#N/A</v>
          </cell>
          <cell r="S2191">
            <v>0</v>
          </cell>
        </row>
        <row r="2192">
          <cell r="R2192" t="e">
            <v>#N/A</v>
          </cell>
          <cell r="S2192">
            <v>0</v>
          </cell>
        </row>
        <row r="2193">
          <cell r="R2193" t="e">
            <v>#N/A</v>
          </cell>
          <cell r="S2193">
            <v>0</v>
          </cell>
        </row>
        <row r="2194">
          <cell r="R2194" t="e">
            <v>#N/A</v>
          </cell>
          <cell r="S2194">
            <v>0</v>
          </cell>
        </row>
        <row r="2195">
          <cell r="R2195" t="e">
            <v>#N/A</v>
          </cell>
          <cell r="S2195">
            <v>0</v>
          </cell>
        </row>
        <row r="2196">
          <cell r="R2196" t="e">
            <v>#N/A</v>
          </cell>
          <cell r="S2196">
            <v>0</v>
          </cell>
        </row>
        <row r="2197">
          <cell r="R2197" t="e">
            <v>#N/A</v>
          </cell>
          <cell r="S2197">
            <v>0</v>
          </cell>
        </row>
        <row r="2198">
          <cell r="R2198" t="e">
            <v>#N/A</v>
          </cell>
          <cell r="S2198">
            <v>0</v>
          </cell>
        </row>
        <row r="2199">
          <cell r="R2199" t="e">
            <v>#N/A</v>
          </cell>
          <cell r="S2199">
            <v>0</v>
          </cell>
        </row>
        <row r="2200">
          <cell r="R2200" t="e">
            <v>#N/A</v>
          </cell>
          <cell r="S2200">
            <v>0</v>
          </cell>
        </row>
        <row r="2201">
          <cell r="R2201" t="e">
            <v>#N/A</v>
          </cell>
          <cell r="S2201">
            <v>0</v>
          </cell>
        </row>
        <row r="2202">
          <cell r="R2202" t="e">
            <v>#N/A</v>
          </cell>
          <cell r="S2202">
            <v>0</v>
          </cell>
        </row>
        <row r="2203">
          <cell r="R2203" t="e">
            <v>#N/A</v>
          </cell>
          <cell r="S2203">
            <v>0</v>
          </cell>
        </row>
        <row r="2204">
          <cell r="R2204" t="e">
            <v>#N/A</v>
          </cell>
          <cell r="S2204">
            <v>0</v>
          </cell>
        </row>
        <row r="2205">
          <cell r="R2205" t="e">
            <v>#N/A</v>
          </cell>
          <cell r="S2205">
            <v>0</v>
          </cell>
        </row>
        <row r="2206">
          <cell r="R2206" t="e">
            <v>#N/A</v>
          </cell>
          <cell r="S2206">
            <v>0</v>
          </cell>
        </row>
        <row r="2207">
          <cell r="R2207" t="e">
            <v>#N/A</v>
          </cell>
          <cell r="S2207">
            <v>0</v>
          </cell>
        </row>
        <row r="2208">
          <cell r="R2208" t="e">
            <v>#N/A</v>
          </cell>
          <cell r="S2208">
            <v>0</v>
          </cell>
        </row>
        <row r="2209">
          <cell r="R2209" t="e">
            <v>#N/A</v>
          </cell>
          <cell r="S2209">
            <v>0</v>
          </cell>
        </row>
        <row r="2210">
          <cell r="R2210" t="e">
            <v>#N/A</v>
          </cell>
          <cell r="S2210">
            <v>0</v>
          </cell>
        </row>
        <row r="2211">
          <cell r="R2211" t="e">
            <v>#N/A</v>
          </cell>
          <cell r="S2211">
            <v>0</v>
          </cell>
        </row>
        <row r="2212">
          <cell r="R2212" t="e">
            <v>#N/A</v>
          </cell>
          <cell r="S2212">
            <v>0</v>
          </cell>
        </row>
        <row r="2213">
          <cell r="R2213" t="e">
            <v>#N/A</v>
          </cell>
          <cell r="S2213">
            <v>0</v>
          </cell>
        </row>
        <row r="2214">
          <cell r="R2214" t="e">
            <v>#N/A</v>
          </cell>
          <cell r="S2214">
            <v>0</v>
          </cell>
        </row>
        <row r="2215">
          <cell r="R2215" t="e">
            <v>#N/A</v>
          </cell>
          <cell r="S2215">
            <v>0</v>
          </cell>
        </row>
        <row r="2216">
          <cell r="R2216" t="e">
            <v>#N/A</v>
          </cell>
          <cell r="S2216">
            <v>0</v>
          </cell>
        </row>
        <row r="2217">
          <cell r="R2217" t="e">
            <v>#N/A</v>
          </cell>
          <cell r="S2217">
            <v>0</v>
          </cell>
        </row>
        <row r="2218">
          <cell r="R2218" t="e">
            <v>#N/A</v>
          </cell>
          <cell r="S2218">
            <v>0</v>
          </cell>
        </row>
        <row r="2219">
          <cell r="R2219" t="e">
            <v>#N/A</v>
          </cell>
          <cell r="S2219">
            <v>0</v>
          </cell>
        </row>
        <row r="2220">
          <cell r="R2220" t="e">
            <v>#N/A</v>
          </cell>
          <cell r="S2220">
            <v>0</v>
          </cell>
        </row>
        <row r="2221">
          <cell r="R2221" t="e">
            <v>#N/A</v>
          </cell>
          <cell r="S2221">
            <v>0</v>
          </cell>
        </row>
        <row r="2222">
          <cell r="R2222" t="e">
            <v>#N/A</v>
          </cell>
          <cell r="S2222">
            <v>0</v>
          </cell>
        </row>
        <row r="2223">
          <cell r="R2223" t="e">
            <v>#N/A</v>
          </cell>
          <cell r="S2223">
            <v>0</v>
          </cell>
        </row>
        <row r="2224">
          <cell r="R2224" t="e">
            <v>#N/A</v>
          </cell>
          <cell r="S2224">
            <v>0</v>
          </cell>
        </row>
        <row r="2225">
          <cell r="R2225" t="e">
            <v>#N/A</v>
          </cell>
          <cell r="S2225">
            <v>0</v>
          </cell>
        </row>
        <row r="2226">
          <cell r="R2226" t="e">
            <v>#N/A</v>
          </cell>
          <cell r="S2226">
            <v>0</v>
          </cell>
        </row>
        <row r="2227">
          <cell r="R2227" t="e">
            <v>#N/A</v>
          </cell>
          <cell r="S2227">
            <v>0</v>
          </cell>
        </row>
        <row r="2228">
          <cell r="R2228" t="e">
            <v>#N/A</v>
          </cell>
          <cell r="S2228">
            <v>0</v>
          </cell>
        </row>
        <row r="2229">
          <cell r="R2229" t="e">
            <v>#N/A</v>
          </cell>
          <cell r="S2229">
            <v>0</v>
          </cell>
        </row>
        <row r="2230">
          <cell r="R2230" t="e">
            <v>#N/A</v>
          </cell>
          <cell r="S2230">
            <v>0</v>
          </cell>
        </row>
        <row r="2231">
          <cell r="R2231" t="e">
            <v>#N/A</v>
          </cell>
          <cell r="S2231">
            <v>0</v>
          </cell>
        </row>
        <row r="2232">
          <cell r="R2232" t="e">
            <v>#N/A</v>
          </cell>
          <cell r="S2232">
            <v>0</v>
          </cell>
        </row>
        <row r="2233">
          <cell r="R2233" t="e">
            <v>#N/A</v>
          </cell>
          <cell r="S2233">
            <v>0</v>
          </cell>
        </row>
        <row r="2234">
          <cell r="R2234" t="e">
            <v>#N/A</v>
          </cell>
          <cell r="S2234">
            <v>0</v>
          </cell>
        </row>
        <row r="2235">
          <cell r="R2235" t="e">
            <v>#N/A</v>
          </cell>
          <cell r="S2235">
            <v>0</v>
          </cell>
        </row>
        <row r="2236">
          <cell r="R2236" t="e">
            <v>#N/A</v>
          </cell>
          <cell r="S2236">
            <v>0</v>
          </cell>
        </row>
        <row r="2237">
          <cell r="R2237" t="e">
            <v>#N/A</v>
          </cell>
          <cell r="S2237">
            <v>0</v>
          </cell>
        </row>
        <row r="2238">
          <cell r="R2238" t="e">
            <v>#N/A</v>
          </cell>
          <cell r="S2238">
            <v>0</v>
          </cell>
        </row>
        <row r="2239">
          <cell r="R2239" t="e">
            <v>#N/A</v>
          </cell>
          <cell r="S2239">
            <v>0</v>
          </cell>
        </row>
        <row r="2240">
          <cell r="R2240" t="e">
            <v>#N/A</v>
          </cell>
          <cell r="S2240">
            <v>0</v>
          </cell>
        </row>
        <row r="2241">
          <cell r="R2241" t="e">
            <v>#N/A</v>
          </cell>
          <cell r="S2241">
            <v>0</v>
          </cell>
        </row>
        <row r="2242">
          <cell r="R2242" t="e">
            <v>#N/A</v>
          </cell>
          <cell r="S2242">
            <v>0</v>
          </cell>
        </row>
        <row r="2243">
          <cell r="R2243" t="e">
            <v>#N/A</v>
          </cell>
          <cell r="S2243">
            <v>0</v>
          </cell>
        </row>
        <row r="2244">
          <cell r="R2244" t="e">
            <v>#N/A</v>
          </cell>
          <cell r="S2244">
            <v>0</v>
          </cell>
        </row>
        <row r="2245">
          <cell r="R2245" t="e">
            <v>#N/A</v>
          </cell>
          <cell r="S2245">
            <v>0</v>
          </cell>
        </row>
        <row r="2246">
          <cell r="R2246" t="e">
            <v>#N/A</v>
          </cell>
          <cell r="S2246">
            <v>0</v>
          </cell>
        </row>
        <row r="2247">
          <cell r="R2247" t="e">
            <v>#N/A</v>
          </cell>
          <cell r="S2247">
            <v>0</v>
          </cell>
        </row>
        <row r="2248">
          <cell r="R2248" t="e">
            <v>#N/A</v>
          </cell>
          <cell r="S2248">
            <v>0</v>
          </cell>
        </row>
        <row r="2249">
          <cell r="R2249" t="e">
            <v>#N/A</v>
          </cell>
          <cell r="S2249">
            <v>0</v>
          </cell>
        </row>
        <row r="2250">
          <cell r="R2250" t="e">
            <v>#N/A</v>
          </cell>
          <cell r="S2250">
            <v>0</v>
          </cell>
        </row>
        <row r="2251">
          <cell r="R2251" t="e">
            <v>#N/A</v>
          </cell>
          <cell r="S2251">
            <v>0</v>
          </cell>
        </row>
        <row r="2252">
          <cell r="R2252" t="e">
            <v>#N/A</v>
          </cell>
          <cell r="S2252">
            <v>0</v>
          </cell>
        </row>
        <row r="2253">
          <cell r="R2253" t="e">
            <v>#N/A</v>
          </cell>
          <cell r="S2253">
            <v>0</v>
          </cell>
        </row>
        <row r="2254">
          <cell r="R2254" t="e">
            <v>#N/A</v>
          </cell>
          <cell r="S2254">
            <v>0</v>
          </cell>
        </row>
        <row r="2255">
          <cell r="R2255" t="e">
            <v>#N/A</v>
          </cell>
          <cell r="S2255">
            <v>0</v>
          </cell>
        </row>
        <row r="2256">
          <cell r="R2256" t="e">
            <v>#N/A</v>
          </cell>
          <cell r="S2256">
            <v>0</v>
          </cell>
        </row>
        <row r="2257">
          <cell r="R2257" t="e">
            <v>#N/A</v>
          </cell>
          <cell r="S2257">
            <v>0</v>
          </cell>
        </row>
        <row r="2258">
          <cell r="R2258" t="e">
            <v>#N/A</v>
          </cell>
          <cell r="S2258">
            <v>0</v>
          </cell>
        </row>
        <row r="2259">
          <cell r="R2259" t="e">
            <v>#N/A</v>
          </cell>
          <cell r="S2259">
            <v>0</v>
          </cell>
        </row>
        <row r="2260">
          <cell r="R2260" t="e">
            <v>#N/A</v>
          </cell>
          <cell r="S2260">
            <v>0</v>
          </cell>
        </row>
        <row r="2261">
          <cell r="R2261" t="e">
            <v>#N/A</v>
          </cell>
          <cell r="S2261">
            <v>0</v>
          </cell>
        </row>
        <row r="2262">
          <cell r="R2262" t="e">
            <v>#N/A</v>
          </cell>
          <cell r="S2262">
            <v>0</v>
          </cell>
        </row>
        <row r="2263">
          <cell r="R2263" t="e">
            <v>#N/A</v>
          </cell>
          <cell r="S2263">
            <v>0</v>
          </cell>
        </row>
        <row r="2264">
          <cell r="R2264" t="e">
            <v>#N/A</v>
          </cell>
          <cell r="S2264">
            <v>0</v>
          </cell>
        </row>
        <row r="2265">
          <cell r="R2265" t="e">
            <v>#N/A</v>
          </cell>
          <cell r="S2265">
            <v>0</v>
          </cell>
        </row>
        <row r="2266">
          <cell r="R2266" t="e">
            <v>#N/A</v>
          </cell>
          <cell r="S2266">
            <v>0</v>
          </cell>
        </row>
        <row r="2267">
          <cell r="R2267" t="e">
            <v>#N/A</v>
          </cell>
          <cell r="S2267">
            <v>0</v>
          </cell>
        </row>
        <row r="2268">
          <cell r="R2268" t="e">
            <v>#N/A</v>
          </cell>
          <cell r="S2268">
            <v>0</v>
          </cell>
        </row>
        <row r="2269">
          <cell r="R2269" t="e">
            <v>#N/A</v>
          </cell>
          <cell r="S2269">
            <v>0</v>
          </cell>
        </row>
        <row r="2270">
          <cell r="R2270" t="e">
            <v>#N/A</v>
          </cell>
          <cell r="S2270">
            <v>0</v>
          </cell>
        </row>
        <row r="2271">
          <cell r="R2271" t="e">
            <v>#N/A</v>
          </cell>
          <cell r="S2271">
            <v>0</v>
          </cell>
        </row>
        <row r="2272">
          <cell r="R2272" t="e">
            <v>#N/A</v>
          </cell>
          <cell r="S2272">
            <v>0</v>
          </cell>
        </row>
        <row r="2273">
          <cell r="R2273" t="e">
            <v>#N/A</v>
          </cell>
          <cell r="S2273">
            <v>0</v>
          </cell>
        </row>
        <row r="2274">
          <cell r="R2274" t="e">
            <v>#N/A</v>
          </cell>
          <cell r="S2274">
            <v>0</v>
          </cell>
        </row>
        <row r="2275">
          <cell r="R2275" t="e">
            <v>#N/A</v>
          </cell>
          <cell r="S2275">
            <v>0</v>
          </cell>
        </row>
        <row r="2276">
          <cell r="R2276" t="e">
            <v>#N/A</v>
          </cell>
          <cell r="S2276">
            <v>0</v>
          </cell>
        </row>
        <row r="2277">
          <cell r="R2277" t="e">
            <v>#N/A</v>
          </cell>
          <cell r="S2277">
            <v>0</v>
          </cell>
        </row>
        <row r="2278">
          <cell r="R2278" t="e">
            <v>#N/A</v>
          </cell>
          <cell r="S2278">
            <v>0</v>
          </cell>
        </row>
        <row r="2279">
          <cell r="R2279" t="e">
            <v>#N/A</v>
          </cell>
          <cell r="S2279">
            <v>0</v>
          </cell>
        </row>
        <row r="2280">
          <cell r="R2280" t="e">
            <v>#N/A</v>
          </cell>
          <cell r="S2280">
            <v>0</v>
          </cell>
        </row>
        <row r="2281">
          <cell r="R2281" t="e">
            <v>#N/A</v>
          </cell>
          <cell r="S2281">
            <v>0</v>
          </cell>
        </row>
        <row r="2282">
          <cell r="R2282" t="e">
            <v>#N/A</v>
          </cell>
          <cell r="S2282">
            <v>0</v>
          </cell>
        </row>
        <row r="2283">
          <cell r="R2283" t="e">
            <v>#N/A</v>
          </cell>
          <cell r="S2283">
            <v>0</v>
          </cell>
        </row>
        <row r="2284">
          <cell r="R2284" t="e">
            <v>#N/A</v>
          </cell>
          <cell r="S2284">
            <v>0</v>
          </cell>
        </row>
        <row r="2285">
          <cell r="R2285" t="e">
            <v>#N/A</v>
          </cell>
          <cell r="S2285">
            <v>0</v>
          </cell>
        </row>
        <row r="2286">
          <cell r="R2286" t="e">
            <v>#N/A</v>
          </cell>
          <cell r="S2286">
            <v>0</v>
          </cell>
        </row>
        <row r="2287">
          <cell r="R2287" t="e">
            <v>#N/A</v>
          </cell>
          <cell r="S2287">
            <v>0</v>
          </cell>
        </row>
        <row r="2288">
          <cell r="R2288" t="e">
            <v>#N/A</v>
          </cell>
          <cell r="S2288">
            <v>0</v>
          </cell>
        </row>
        <row r="2289">
          <cell r="R2289" t="e">
            <v>#N/A</v>
          </cell>
          <cell r="S2289">
            <v>0</v>
          </cell>
        </row>
        <row r="2290">
          <cell r="R2290" t="e">
            <v>#N/A</v>
          </cell>
          <cell r="S2290">
            <v>0</v>
          </cell>
        </row>
        <row r="2291">
          <cell r="R2291" t="e">
            <v>#N/A</v>
          </cell>
          <cell r="S2291">
            <v>0</v>
          </cell>
        </row>
        <row r="2292">
          <cell r="R2292" t="e">
            <v>#N/A</v>
          </cell>
          <cell r="S2292">
            <v>0</v>
          </cell>
        </row>
        <row r="2293">
          <cell r="R2293" t="e">
            <v>#N/A</v>
          </cell>
          <cell r="S2293">
            <v>0</v>
          </cell>
        </row>
        <row r="2294">
          <cell r="R2294" t="e">
            <v>#N/A</v>
          </cell>
          <cell r="S2294">
            <v>0</v>
          </cell>
        </row>
        <row r="2295">
          <cell r="R2295" t="e">
            <v>#N/A</v>
          </cell>
          <cell r="S2295">
            <v>0</v>
          </cell>
        </row>
        <row r="2296">
          <cell r="R2296" t="e">
            <v>#N/A</v>
          </cell>
          <cell r="S2296">
            <v>0</v>
          </cell>
        </row>
        <row r="2297">
          <cell r="R2297" t="e">
            <v>#N/A</v>
          </cell>
          <cell r="S2297">
            <v>0</v>
          </cell>
        </row>
        <row r="2298">
          <cell r="R2298" t="e">
            <v>#N/A</v>
          </cell>
          <cell r="S2298">
            <v>0</v>
          </cell>
        </row>
        <row r="2299">
          <cell r="R2299" t="e">
            <v>#N/A</v>
          </cell>
          <cell r="S2299">
            <v>0</v>
          </cell>
        </row>
        <row r="2300">
          <cell r="R2300" t="e">
            <v>#N/A</v>
          </cell>
          <cell r="S2300">
            <v>0</v>
          </cell>
        </row>
        <row r="2301">
          <cell r="R2301" t="e">
            <v>#N/A</v>
          </cell>
          <cell r="S2301">
            <v>0</v>
          </cell>
        </row>
        <row r="2302">
          <cell r="R2302" t="e">
            <v>#N/A</v>
          </cell>
          <cell r="S2302">
            <v>0</v>
          </cell>
        </row>
        <row r="2303">
          <cell r="R2303" t="e">
            <v>#N/A</v>
          </cell>
          <cell r="S2303">
            <v>0</v>
          </cell>
        </row>
        <row r="2304">
          <cell r="R2304" t="e">
            <v>#N/A</v>
          </cell>
          <cell r="S2304">
            <v>0</v>
          </cell>
        </row>
        <row r="2305">
          <cell r="R2305" t="e">
            <v>#N/A</v>
          </cell>
          <cell r="S2305">
            <v>0</v>
          </cell>
        </row>
        <row r="2306">
          <cell r="R2306" t="e">
            <v>#N/A</v>
          </cell>
          <cell r="S2306">
            <v>0</v>
          </cell>
        </row>
        <row r="2307">
          <cell r="R2307" t="e">
            <v>#N/A</v>
          </cell>
          <cell r="S2307">
            <v>0</v>
          </cell>
        </row>
        <row r="2308">
          <cell r="R2308" t="e">
            <v>#N/A</v>
          </cell>
          <cell r="S2308">
            <v>0</v>
          </cell>
        </row>
        <row r="2309">
          <cell r="R2309" t="e">
            <v>#N/A</v>
          </cell>
          <cell r="S2309">
            <v>0</v>
          </cell>
        </row>
        <row r="2310">
          <cell r="R2310" t="e">
            <v>#N/A</v>
          </cell>
          <cell r="S2310">
            <v>0</v>
          </cell>
        </row>
        <row r="2311">
          <cell r="R2311" t="e">
            <v>#N/A</v>
          </cell>
          <cell r="S2311">
            <v>0</v>
          </cell>
        </row>
        <row r="2312">
          <cell r="R2312" t="e">
            <v>#N/A</v>
          </cell>
          <cell r="S2312">
            <v>0</v>
          </cell>
        </row>
        <row r="2313">
          <cell r="R2313" t="e">
            <v>#N/A</v>
          </cell>
          <cell r="S2313">
            <v>0</v>
          </cell>
        </row>
        <row r="2314">
          <cell r="R2314" t="e">
            <v>#N/A</v>
          </cell>
          <cell r="S2314">
            <v>0</v>
          </cell>
        </row>
        <row r="2315">
          <cell r="R2315" t="e">
            <v>#N/A</v>
          </cell>
          <cell r="S2315">
            <v>0</v>
          </cell>
        </row>
        <row r="2316">
          <cell r="R2316" t="e">
            <v>#N/A</v>
          </cell>
          <cell r="S2316">
            <v>0</v>
          </cell>
        </row>
        <row r="2317">
          <cell r="R2317" t="e">
            <v>#N/A</v>
          </cell>
          <cell r="S2317">
            <v>0</v>
          </cell>
        </row>
        <row r="2318">
          <cell r="R2318" t="e">
            <v>#N/A</v>
          </cell>
          <cell r="S2318">
            <v>0</v>
          </cell>
        </row>
        <row r="2319">
          <cell r="R2319" t="e">
            <v>#N/A</v>
          </cell>
          <cell r="S2319">
            <v>0</v>
          </cell>
        </row>
        <row r="2320">
          <cell r="R2320" t="e">
            <v>#N/A</v>
          </cell>
          <cell r="S2320">
            <v>0</v>
          </cell>
        </row>
        <row r="2321">
          <cell r="R2321" t="e">
            <v>#N/A</v>
          </cell>
          <cell r="S2321">
            <v>0</v>
          </cell>
        </row>
        <row r="2322">
          <cell r="R2322" t="e">
            <v>#N/A</v>
          </cell>
          <cell r="S2322">
            <v>0</v>
          </cell>
        </row>
        <row r="2323">
          <cell r="R2323" t="e">
            <v>#N/A</v>
          </cell>
          <cell r="S2323">
            <v>0</v>
          </cell>
        </row>
        <row r="2324">
          <cell r="R2324" t="e">
            <v>#N/A</v>
          </cell>
          <cell r="S2324">
            <v>0</v>
          </cell>
        </row>
        <row r="2325">
          <cell r="R2325" t="e">
            <v>#N/A</v>
          </cell>
          <cell r="S2325">
            <v>0</v>
          </cell>
        </row>
        <row r="2326">
          <cell r="R2326" t="e">
            <v>#N/A</v>
          </cell>
          <cell r="S2326">
            <v>0</v>
          </cell>
        </row>
        <row r="2327">
          <cell r="R2327" t="e">
            <v>#N/A</v>
          </cell>
          <cell r="S2327">
            <v>0</v>
          </cell>
        </row>
        <row r="2328">
          <cell r="R2328" t="e">
            <v>#N/A</v>
          </cell>
          <cell r="S2328">
            <v>0</v>
          </cell>
        </row>
        <row r="2329">
          <cell r="R2329" t="e">
            <v>#N/A</v>
          </cell>
          <cell r="S2329">
            <v>0</v>
          </cell>
        </row>
        <row r="2330">
          <cell r="R2330" t="e">
            <v>#N/A</v>
          </cell>
          <cell r="S2330">
            <v>0</v>
          </cell>
        </row>
        <row r="2331">
          <cell r="R2331" t="e">
            <v>#N/A</v>
          </cell>
          <cell r="S2331">
            <v>0</v>
          </cell>
        </row>
        <row r="2332">
          <cell r="R2332" t="e">
            <v>#N/A</v>
          </cell>
          <cell r="S2332">
            <v>0</v>
          </cell>
        </row>
        <row r="2333">
          <cell r="R2333" t="e">
            <v>#N/A</v>
          </cell>
          <cell r="S2333">
            <v>0</v>
          </cell>
        </row>
        <row r="2334">
          <cell r="R2334" t="e">
            <v>#N/A</v>
          </cell>
          <cell r="S2334">
            <v>0</v>
          </cell>
        </row>
        <row r="2335">
          <cell r="R2335" t="e">
            <v>#N/A</v>
          </cell>
          <cell r="S2335">
            <v>0</v>
          </cell>
        </row>
        <row r="2336">
          <cell r="R2336" t="e">
            <v>#N/A</v>
          </cell>
          <cell r="S2336">
            <v>0</v>
          </cell>
        </row>
        <row r="2337">
          <cell r="R2337" t="e">
            <v>#N/A</v>
          </cell>
          <cell r="S2337">
            <v>0</v>
          </cell>
        </row>
        <row r="2338">
          <cell r="R2338" t="e">
            <v>#N/A</v>
          </cell>
          <cell r="S2338">
            <v>0</v>
          </cell>
        </row>
        <row r="2339">
          <cell r="R2339" t="e">
            <v>#N/A</v>
          </cell>
          <cell r="S2339">
            <v>0</v>
          </cell>
        </row>
        <row r="2340">
          <cell r="R2340" t="e">
            <v>#N/A</v>
          </cell>
          <cell r="S2340">
            <v>0</v>
          </cell>
        </row>
        <row r="2341">
          <cell r="R2341" t="e">
            <v>#N/A</v>
          </cell>
          <cell r="S2341">
            <v>0</v>
          </cell>
        </row>
        <row r="2342">
          <cell r="R2342" t="e">
            <v>#N/A</v>
          </cell>
          <cell r="S2342">
            <v>0</v>
          </cell>
        </row>
        <row r="2343">
          <cell r="R2343" t="e">
            <v>#N/A</v>
          </cell>
          <cell r="S2343">
            <v>0</v>
          </cell>
        </row>
        <row r="2344">
          <cell r="R2344" t="e">
            <v>#N/A</v>
          </cell>
          <cell r="S2344">
            <v>0</v>
          </cell>
        </row>
        <row r="2345">
          <cell r="R2345" t="e">
            <v>#N/A</v>
          </cell>
          <cell r="S2345">
            <v>0</v>
          </cell>
        </row>
        <row r="2346">
          <cell r="R2346" t="e">
            <v>#N/A</v>
          </cell>
          <cell r="S2346">
            <v>0</v>
          </cell>
        </row>
        <row r="2347">
          <cell r="R2347" t="e">
            <v>#N/A</v>
          </cell>
          <cell r="S2347">
            <v>0</v>
          </cell>
        </row>
        <row r="2348">
          <cell r="R2348" t="e">
            <v>#N/A</v>
          </cell>
          <cell r="S2348">
            <v>0</v>
          </cell>
        </row>
        <row r="2349">
          <cell r="R2349" t="e">
            <v>#N/A</v>
          </cell>
          <cell r="S2349">
            <v>0</v>
          </cell>
        </row>
        <row r="2350">
          <cell r="R2350" t="e">
            <v>#N/A</v>
          </cell>
          <cell r="S2350">
            <v>0</v>
          </cell>
        </row>
        <row r="2351">
          <cell r="R2351" t="e">
            <v>#N/A</v>
          </cell>
          <cell r="S2351">
            <v>0</v>
          </cell>
        </row>
        <row r="2352">
          <cell r="R2352" t="e">
            <v>#N/A</v>
          </cell>
          <cell r="S2352">
            <v>0</v>
          </cell>
        </row>
        <row r="2353">
          <cell r="R2353" t="e">
            <v>#N/A</v>
          </cell>
          <cell r="S2353">
            <v>0</v>
          </cell>
        </row>
        <row r="2354">
          <cell r="R2354" t="e">
            <v>#N/A</v>
          </cell>
          <cell r="S2354">
            <v>0</v>
          </cell>
        </row>
        <row r="2355">
          <cell r="R2355" t="e">
            <v>#N/A</v>
          </cell>
          <cell r="S2355">
            <v>0</v>
          </cell>
        </row>
        <row r="2356">
          <cell r="R2356" t="e">
            <v>#N/A</v>
          </cell>
          <cell r="S2356">
            <v>0</v>
          </cell>
        </row>
        <row r="2357">
          <cell r="R2357" t="e">
            <v>#N/A</v>
          </cell>
          <cell r="S2357">
            <v>0</v>
          </cell>
        </row>
        <row r="2358">
          <cell r="R2358" t="e">
            <v>#N/A</v>
          </cell>
          <cell r="S2358">
            <v>0</v>
          </cell>
        </row>
        <row r="2359">
          <cell r="R2359" t="e">
            <v>#N/A</v>
          </cell>
          <cell r="S2359">
            <v>0</v>
          </cell>
        </row>
        <row r="2360">
          <cell r="R2360" t="e">
            <v>#N/A</v>
          </cell>
          <cell r="S2360">
            <v>0</v>
          </cell>
        </row>
        <row r="2361">
          <cell r="R2361" t="e">
            <v>#N/A</v>
          </cell>
          <cell r="S2361">
            <v>0</v>
          </cell>
        </row>
        <row r="2362">
          <cell r="R2362" t="e">
            <v>#N/A</v>
          </cell>
          <cell r="S2362">
            <v>0</v>
          </cell>
        </row>
        <row r="2363">
          <cell r="R2363" t="e">
            <v>#N/A</v>
          </cell>
          <cell r="S2363">
            <v>0</v>
          </cell>
        </row>
        <row r="2364">
          <cell r="R2364" t="e">
            <v>#N/A</v>
          </cell>
          <cell r="S2364">
            <v>0</v>
          </cell>
        </row>
        <row r="2365">
          <cell r="R2365" t="e">
            <v>#N/A</v>
          </cell>
          <cell r="S2365">
            <v>0</v>
          </cell>
        </row>
        <row r="2366">
          <cell r="R2366" t="e">
            <v>#N/A</v>
          </cell>
          <cell r="S2366">
            <v>0</v>
          </cell>
        </row>
        <row r="2367">
          <cell r="R2367" t="e">
            <v>#N/A</v>
          </cell>
          <cell r="S2367">
            <v>0</v>
          </cell>
        </row>
        <row r="2368">
          <cell r="R2368" t="e">
            <v>#N/A</v>
          </cell>
          <cell r="S2368">
            <v>0</v>
          </cell>
        </row>
        <row r="2369">
          <cell r="R2369" t="e">
            <v>#N/A</v>
          </cell>
          <cell r="S2369">
            <v>0</v>
          </cell>
        </row>
        <row r="2370">
          <cell r="R2370" t="e">
            <v>#N/A</v>
          </cell>
          <cell r="S2370">
            <v>0</v>
          </cell>
        </row>
        <row r="2371">
          <cell r="R2371" t="e">
            <v>#N/A</v>
          </cell>
          <cell r="S2371">
            <v>0</v>
          </cell>
        </row>
        <row r="2372">
          <cell r="R2372" t="e">
            <v>#N/A</v>
          </cell>
          <cell r="S2372">
            <v>0</v>
          </cell>
        </row>
        <row r="2373">
          <cell r="R2373" t="e">
            <v>#N/A</v>
          </cell>
          <cell r="S2373">
            <v>0</v>
          </cell>
        </row>
        <row r="2374">
          <cell r="R2374" t="e">
            <v>#N/A</v>
          </cell>
          <cell r="S2374">
            <v>0</v>
          </cell>
        </row>
        <row r="2375">
          <cell r="R2375" t="e">
            <v>#N/A</v>
          </cell>
          <cell r="S2375">
            <v>0</v>
          </cell>
        </row>
        <row r="2376">
          <cell r="R2376" t="e">
            <v>#N/A</v>
          </cell>
          <cell r="S2376">
            <v>0</v>
          </cell>
        </row>
        <row r="2377">
          <cell r="R2377" t="e">
            <v>#N/A</v>
          </cell>
          <cell r="S2377">
            <v>0</v>
          </cell>
        </row>
        <row r="2378">
          <cell r="R2378" t="e">
            <v>#N/A</v>
          </cell>
          <cell r="S2378">
            <v>0</v>
          </cell>
        </row>
        <row r="2379">
          <cell r="R2379" t="e">
            <v>#N/A</v>
          </cell>
          <cell r="S2379">
            <v>0</v>
          </cell>
        </row>
        <row r="2380">
          <cell r="R2380" t="e">
            <v>#N/A</v>
          </cell>
          <cell r="S2380">
            <v>0</v>
          </cell>
        </row>
        <row r="2381">
          <cell r="R2381" t="e">
            <v>#N/A</v>
          </cell>
          <cell r="S2381">
            <v>0</v>
          </cell>
        </row>
        <row r="2382">
          <cell r="R2382" t="e">
            <v>#N/A</v>
          </cell>
          <cell r="S2382">
            <v>0</v>
          </cell>
        </row>
        <row r="2383">
          <cell r="R2383" t="e">
            <v>#N/A</v>
          </cell>
          <cell r="S2383">
            <v>0</v>
          </cell>
        </row>
        <row r="2384">
          <cell r="R2384" t="e">
            <v>#N/A</v>
          </cell>
          <cell r="S2384">
            <v>0</v>
          </cell>
        </row>
        <row r="2385">
          <cell r="R2385" t="e">
            <v>#N/A</v>
          </cell>
          <cell r="S2385">
            <v>0</v>
          </cell>
        </row>
        <row r="2386">
          <cell r="R2386" t="e">
            <v>#N/A</v>
          </cell>
          <cell r="S2386">
            <v>0</v>
          </cell>
        </row>
        <row r="2387">
          <cell r="R2387" t="e">
            <v>#N/A</v>
          </cell>
          <cell r="S2387">
            <v>0</v>
          </cell>
        </row>
        <row r="2388">
          <cell r="R2388" t="e">
            <v>#N/A</v>
          </cell>
          <cell r="S2388">
            <v>0</v>
          </cell>
        </row>
        <row r="2389">
          <cell r="R2389" t="e">
            <v>#N/A</v>
          </cell>
          <cell r="S2389">
            <v>0</v>
          </cell>
        </row>
        <row r="2390">
          <cell r="R2390" t="e">
            <v>#N/A</v>
          </cell>
          <cell r="S2390">
            <v>0</v>
          </cell>
        </row>
        <row r="2391">
          <cell r="R2391" t="e">
            <v>#N/A</v>
          </cell>
          <cell r="S2391">
            <v>0</v>
          </cell>
        </row>
        <row r="2392">
          <cell r="R2392" t="e">
            <v>#N/A</v>
          </cell>
          <cell r="S2392">
            <v>0</v>
          </cell>
        </row>
        <row r="2393">
          <cell r="R2393" t="e">
            <v>#N/A</v>
          </cell>
          <cell r="S2393">
            <v>0</v>
          </cell>
        </row>
        <row r="2394">
          <cell r="R2394" t="e">
            <v>#N/A</v>
          </cell>
          <cell r="S2394">
            <v>0</v>
          </cell>
        </row>
        <row r="2395">
          <cell r="R2395" t="e">
            <v>#N/A</v>
          </cell>
          <cell r="S2395">
            <v>0</v>
          </cell>
        </row>
        <row r="2396">
          <cell r="R2396" t="e">
            <v>#N/A</v>
          </cell>
          <cell r="S2396">
            <v>0</v>
          </cell>
        </row>
        <row r="2397">
          <cell r="R2397" t="e">
            <v>#N/A</v>
          </cell>
          <cell r="S2397">
            <v>0</v>
          </cell>
        </row>
        <row r="2398">
          <cell r="R2398" t="e">
            <v>#N/A</v>
          </cell>
          <cell r="S2398">
            <v>0</v>
          </cell>
        </row>
        <row r="2399">
          <cell r="R2399" t="e">
            <v>#N/A</v>
          </cell>
          <cell r="S2399">
            <v>0</v>
          </cell>
        </row>
        <row r="2400">
          <cell r="R2400" t="e">
            <v>#N/A</v>
          </cell>
          <cell r="S2400">
            <v>0</v>
          </cell>
        </row>
        <row r="2401">
          <cell r="R2401" t="e">
            <v>#N/A</v>
          </cell>
          <cell r="S2401">
            <v>0</v>
          </cell>
        </row>
        <row r="2402">
          <cell r="R2402" t="e">
            <v>#N/A</v>
          </cell>
          <cell r="S2402">
            <v>0</v>
          </cell>
        </row>
        <row r="2403">
          <cell r="R2403" t="e">
            <v>#N/A</v>
          </cell>
          <cell r="S2403">
            <v>0</v>
          </cell>
        </row>
        <row r="2404">
          <cell r="R2404" t="e">
            <v>#N/A</v>
          </cell>
          <cell r="S2404">
            <v>0</v>
          </cell>
        </row>
        <row r="2405">
          <cell r="R2405" t="e">
            <v>#N/A</v>
          </cell>
          <cell r="S2405">
            <v>0</v>
          </cell>
        </row>
        <row r="2406">
          <cell r="R2406" t="e">
            <v>#N/A</v>
          </cell>
          <cell r="S2406">
            <v>0</v>
          </cell>
        </row>
        <row r="2407">
          <cell r="R2407" t="e">
            <v>#N/A</v>
          </cell>
          <cell r="S2407">
            <v>0</v>
          </cell>
        </row>
        <row r="2408">
          <cell r="R2408" t="e">
            <v>#N/A</v>
          </cell>
          <cell r="S2408">
            <v>0</v>
          </cell>
        </row>
        <row r="2409">
          <cell r="R2409" t="e">
            <v>#N/A</v>
          </cell>
          <cell r="S2409">
            <v>0</v>
          </cell>
        </row>
        <row r="2410">
          <cell r="R2410" t="e">
            <v>#N/A</v>
          </cell>
          <cell r="S2410">
            <v>0</v>
          </cell>
        </row>
        <row r="2411">
          <cell r="R2411" t="e">
            <v>#N/A</v>
          </cell>
          <cell r="S2411">
            <v>0</v>
          </cell>
        </row>
        <row r="2412">
          <cell r="R2412" t="e">
            <v>#N/A</v>
          </cell>
          <cell r="S2412">
            <v>0</v>
          </cell>
        </row>
        <row r="2413">
          <cell r="R2413" t="e">
            <v>#N/A</v>
          </cell>
          <cell r="S2413">
            <v>0</v>
          </cell>
        </row>
        <row r="2414">
          <cell r="R2414" t="e">
            <v>#N/A</v>
          </cell>
          <cell r="S2414">
            <v>0</v>
          </cell>
        </row>
        <row r="2415">
          <cell r="R2415" t="e">
            <v>#N/A</v>
          </cell>
          <cell r="S2415">
            <v>0</v>
          </cell>
        </row>
        <row r="2416">
          <cell r="R2416" t="e">
            <v>#N/A</v>
          </cell>
          <cell r="S2416">
            <v>0</v>
          </cell>
        </row>
        <row r="2417">
          <cell r="R2417" t="e">
            <v>#N/A</v>
          </cell>
          <cell r="S2417">
            <v>0</v>
          </cell>
        </row>
        <row r="2418">
          <cell r="R2418" t="e">
            <v>#N/A</v>
          </cell>
          <cell r="S2418">
            <v>0</v>
          </cell>
        </row>
        <row r="2419">
          <cell r="R2419" t="e">
            <v>#N/A</v>
          </cell>
          <cell r="S2419">
            <v>0</v>
          </cell>
        </row>
        <row r="2420">
          <cell r="R2420" t="e">
            <v>#N/A</v>
          </cell>
          <cell r="S2420">
            <v>0</v>
          </cell>
        </row>
        <row r="2421">
          <cell r="R2421" t="e">
            <v>#N/A</v>
          </cell>
          <cell r="S2421">
            <v>0</v>
          </cell>
        </row>
        <row r="2422">
          <cell r="R2422" t="e">
            <v>#N/A</v>
          </cell>
          <cell r="S2422">
            <v>0</v>
          </cell>
        </row>
        <row r="2423">
          <cell r="R2423" t="e">
            <v>#N/A</v>
          </cell>
          <cell r="S2423">
            <v>0</v>
          </cell>
        </row>
        <row r="2424">
          <cell r="R2424" t="e">
            <v>#N/A</v>
          </cell>
          <cell r="S2424">
            <v>0</v>
          </cell>
        </row>
        <row r="2425">
          <cell r="R2425" t="e">
            <v>#N/A</v>
          </cell>
          <cell r="S2425">
            <v>0</v>
          </cell>
        </row>
        <row r="2426">
          <cell r="R2426" t="e">
            <v>#N/A</v>
          </cell>
          <cell r="S2426">
            <v>0</v>
          </cell>
        </row>
        <row r="2427">
          <cell r="R2427" t="e">
            <v>#N/A</v>
          </cell>
          <cell r="S2427">
            <v>0</v>
          </cell>
        </row>
        <row r="2428">
          <cell r="R2428" t="e">
            <v>#N/A</v>
          </cell>
          <cell r="S2428">
            <v>0</v>
          </cell>
        </row>
        <row r="2429">
          <cell r="R2429" t="e">
            <v>#N/A</v>
          </cell>
          <cell r="S2429">
            <v>0</v>
          </cell>
        </row>
        <row r="2430">
          <cell r="R2430" t="e">
            <v>#N/A</v>
          </cell>
          <cell r="S2430">
            <v>0</v>
          </cell>
        </row>
        <row r="2431">
          <cell r="R2431" t="e">
            <v>#N/A</v>
          </cell>
          <cell r="S2431">
            <v>0</v>
          </cell>
        </row>
        <row r="2432">
          <cell r="R2432" t="e">
            <v>#N/A</v>
          </cell>
          <cell r="S2432">
            <v>0</v>
          </cell>
        </row>
        <row r="2433">
          <cell r="R2433" t="e">
            <v>#N/A</v>
          </cell>
          <cell r="S2433">
            <v>0</v>
          </cell>
        </row>
        <row r="2434">
          <cell r="R2434" t="e">
            <v>#N/A</v>
          </cell>
          <cell r="S2434">
            <v>0</v>
          </cell>
        </row>
        <row r="2435">
          <cell r="R2435" t="e">
            <v>#N/A</v>
          </cell>
          <cell r="S2435">
            <v>0</v>
          </cell>
        </row>
        <row r="2436">
          <cell r="R2436" t="e">
            <v>#N/A</v>
          </cell>
          <cell r="S2436">
            <v>0</v>
          </cell>
        </row>
        <row r="2437">
          <cell r="R2437" t="e">
            <v>#N/A</v>
          </cell>
          <cell r="S2437">
            <v>0</v>
          </cell>
        </row>
        <row r="2438">
          <cell r="R2438" t="e">
            <v>#N/A</v>
          </cell>
          <cell r="S2438">
            <v>0</v>
          </cell>
        </row>
        <row r="2439">
          <cell r="R2439" t="e">
            <v>#N/A</v>
          </cell>
          <cell r="S2439">
            <v>0</v>
          </cell>
        </row>
        <row r="2440">
          <cell r="R2440" t="e">
            <v>#N/A</v>
          </cell>
          <cell r="S2440">
            <v>0</v>
          </cell>
        </row>
        <row r="2441">
          <cell r="R2441" t="e">
            <v>#N/A</v>
          </cell>
          <cell r="S2441">
            <v>0</v>
          </cell>
        </row>
        <row r="2442">
          <cell r="R2442" t="e">
            <v>#N/A</v>
          </cell>
          <cell r="S2442">
            <v>0</v>
          </cell>
        </row>
        <row r="2443">
          <cell r="R2443" t="e">
            <v>#N/A</v>
          </cell>
          <cell r="S2443">
            <v>0</v>
          </cell>
        </row>
        <row r="2444">
          <cell r="R2444" t="e">
            <v>#N/A</v>
          </cell>
          <cell r="S2444">
            <v>0</v>
          </cell>
        </row>
        <row r="2445">
          <cell r="R2445" t="e">
            <v>#N/A</v>
          </cell>
          <cell r="S2445">
            <v>0</v>
          </cell>
        </row>
        <row r="2446">
          <cell r="R2446" t="e">
            <v>#N/A</v>
          </cell>
          <cell r="S2446">
            <v>0</v>
          </cell>
        </row>
        <row r="2447">
          <cell r="R2447" t="e">
            <v>#N/A</v>
          </cell>
          <cell r="S2447">
            <v>0</v>
          </cell>
        </row>
        <row r="2448">
          <cell r="R2448" t="e">
            <v>#N/A</v>
          </cell>
          <cell r="S2448">
            <v>0</v>
          </cell>
        </row>
        <row r="2449">
          <cell r="R2449" t="e">
            <v>#N/A</v>
          </cell>
          <cell r="S2449">
            <v>0</v>
          </cell>
        </row>
        <row r="2450">
          <cell r="R2450" t="e">
            <v>#N/A</v>
          </cell>
          <cell r="S2450">
            <v>0</v>
          </cell>
        </row>
        <row r="2451">
          <cell r="R2451" t="e">
            <v>#N/A</v>
          </cell>
          <cell r="S2451">
            <v>0</v>
          </cell>
        </row>
        <row r="2452">
          <cell r="R2452" t="e">
            <v>#N/A</v>
          </cell>
          <cell r="S2452">
            <v>0</v>
          </cell>
        </row>
        <row r="2453">
          <cell r="R2453" t="e">
            <v>#N/A</v>
          </cell>
          <cell r="S2453">
            <v>0</v>
          </cell>
        </row>
        <row r="2454">
          <cell r="R2454" t="e">
            <v>#N/A</v>
          </cell>
          <cell r="S2454">
            <v>0</v>
          </cell>
        </row>
        <row r="2455">
          <cell r="R2455" t="e">
            <v>#N/A</v>
          </cell>
          <cell r="S2455">
            <v>0</v>
          </cell>
        </row>
        <row r="2456">
          <cell r="R2456" t="e">
            <v>#N/A</v>
          </cell>
          <cell r="S2456">
            <v>0</v>
          </cell>
        </row>
        <row r="2457">
          <cell r="R2457" t="e">
            <v>#N/A</v>
          </cell>
          <cell r="S2457">
            <v>0</v>
          </cell>
        </row>
        <row r="2458">
          <cell r="R2458" t="e">
            <v>#N/A</v>
          </cell>
          <cell r="S2458">
            <v>0</v>
          </cell>
        </row>
        <row r="2459">
          <cell r="R2459" t="e">
            <v>#N/A</v>
          </cell>
          <cell r="S2459">
            <v>0</v>
          </cell>
        </row>
        <row r="2460">
          <cell r="R2460" t="e">
            <v>#N/A</v>
          </cell>
          <cell r="S2460">
            <v>0</v>
          </cell>
        </row>
        <row r="2461">
          <cell r="R2461" t="e">
            <v>#N/A</v>
          </cell>
          <cell r="S2461">
            <v>0</v>
          </cell>
        </row>
        <row r="2462">
          <cell r="R2462" t="e">
            <v>#N/A</v>
          </cell>
          <cell r="S2462">
            <v>0</v>
          </cell>
        </row>
        <row r="2463">
          <cell r="R2463" t="e">
            <v>#N/A</v>
          </cell>
          <cell r="S2463">
            <v>0</v>
          </cell>
        </row>
        <row r="2464">
          <cell r="R2464" t="e">
            <v>#N/A</v>
          </cell>
          <cell r="S2464">
            <v>0</v>
          </cell>
        </row>
        <row r="2465">
          <cell r="R2465" t="e">
            <v>#N/A</v>
          </cell>
          <cell r="S2465">
            <v>0</v>
          </cell>
        </row>
        <row r="2466">
          <cell r="R2466" t="e">
            <v>#N/A</v>
          </cell>
          <cell r="S2466">
            <v>0</v>
          </cell>
        </row>
        <row r="2467">
          <cell r="R2467" t="e">
            <v>#N/A</v>
          </cell>
          <cell r="S2467">
            <v>0</v>
          </cell>
        </row>
        <row r="2468">
          <cell r="R2468" t="e">
            <v>#N/A</v>
          </cell>
          <cell r="S2468">
            <v>0</v>
          </cell>
        </row>
        <row r="2469">
          <cell r="R2469" t="e">
            <v>#N/A</v>
          </cell>
          <cell r="S2469">
            <v>0</v>
          </cell>
        </row>
        <row r="2470">
          <cell r="R2470" t="e">
            <v>#N/A</v>
          </cell>
          <cell r="S2470">
            <v>0</v>
          </cell>
        </row>
        <row r="2471">
          <cell r="R2471" t="e">
            <v>#N/A</v>
          </cell>
          <cell r="S2471">
            <v>0</v>
          </cell>
        </row>
        <row r="2472">
          <cell r="R2472" t="e">
            <v>#N/A</v>
          </cell>
          <cell r="S2472">
            <v>0</v>
          </cell>
        </row>
        <row r="2473">
          <cell r="R2473" t="e">
            <v>#N/A</v>
          </cell>
          <cell r="S2473">
            <v>0</v>
          </cell>
        </row>
        <row r="2474">
          <cell r="R2474" t="e">
            <v>#N/A</v>
          </cell>
          <cell r="S2474">
            <v>0</v>
          </cell>
        </row>
        <row r="2475">
          <cell r="R2475" t="e">
            <v>#N/A</v>
          </cell>
          <cell r="S2475">
            <v>0</v>
          </cell>
        </row>
        <row r="2476">
          <cell r="R2476" t="e">
            <v>#N/A</v>
          </cell>
          <cell r="S2476">
            <v>0</v>
          </cell>
        </row>
        <row r="2477">
          <cell r="R2477" t="e">
            <v>#N/A</v>
          </cell>
          <cell r="S2477">
            <v>0</v>
          </cell>
        </row>
        <row r="2478">
          <cell r="R2478" t="e">
            <v>#N/A</v>
          </cell>
          <cell r="S2478">
            <v>0</v>
          </cell>
        </row>
        <row r="2479">
          <cell r="R2479" t="e">
            <v>#N/A</v>
          </cell>
          <cell r="S2479">
            <v>0</v>
          </cell>
        </row>
        <row r="2480">
          <cell r="R2480" t="e">
            <v>#N/A</v>
          </cell>
          <cell r="S2480">
            <v>0</v>
          </cell>
        </row>
        <row r="2481">
          <cell r="R2481" t="e">
            <v>#N/A</v>
          </cell>
          <cell r="S2481">
            <v>0</v>
          </cell>
        </row>
        <row r="2482">
          <cell r="R2482" t="e">
            <v>#N/A</v>
          </cell>
          <cell r="S2482">
            <v>0</v>
          </cell>
        </row>
        <row r="2483">
          <cell r="R2483" t="e">
            <v>#N/A</v>
          </cell>
          <cell r="S2483">
            <v>0</v>
          </cell>
        </row>
        <row r="2484">
          <cell r="R2484" t="e">
            <v>#N/A</v>
          </cell>
          <cell r="S2484">
            <v>0</v>
          </cell>
        </row>
        <row r="2485">
          <cell r="R2485" t="e">
            <v>#N/A</v>
          </cell>
          <cell r="S2485">
            <v>0</v>
          </cell>
        </row>
        <row r="2486">
          <cell r="R2486" t="e">
            <v>#N/A</v>
          </cell>
          <cell r="S2486">
            <v>0</v>
          </cell>
        </row>
        <row r="2487">
          <cell r="R2487" t="e">
            <v>#N/A</v>
          </cell>
          <cell r="S2487">
            <v>0</v>
          </cell>
        </row>
        <row r="2488">
          <cell r="R2488" t="e">
            <v>#N/A</v>
          </cell>
          <cell r="S2488">
            <v>0</v>
          </cell>
        </row>
        <row r="2489">
          <cell r="R2489" t="e">
            <v>#N/A</v>
          </cell>
          <cell r="S2489">
            <v>0</v>
          </cell>
        </row>
        <row r="2490">
          <cell r="R2490" t="e">
            <v>#N/A</v>
          </cell>
          <cell r="S2490">
            <v>0</v>
          </cell>
        </row>
        <row r="2491">
          <cell r="R2491" t="e">
            <v>#N/A</v>
          </cell>
          <cell r="S2491">
            <v>0</v>
          </cell>
        </row>
        <row r="2492">
          <cell r="R2492" t="e">
            <v>#N/A</v>
          </cell>
          <cell r="S2492">
            <v>0</v>
          </cell>
        </row>
        <row r="2493">
          <cell r="R2493" t="e">
            <v>#N/A</v>
          </cell>
          <cell r="S2493">
            <v>0</v>
          </cell>
        </row>
        <row r="2494">
          <cell r="R2494" t="e">
            <v>#N/A</v>
          </cell>
          <cell r="S2494">
            <v>0</v>
          </cell>
        </row>
        <row r="2495">
          <cell r="R2495" t="e">
            <v>#N/A</v>
          </cell>
          <cell r="S2495">
            <v>0</v>
          </cell>
        </row>
        <row r="2496">
          <cell r="R2496" t="e">
            <v>#N/A</v>
          </cell>
          <cell r="S2496">
            <v>0</v>
          </cell>
        </row>
        <row r="2497">
          <cell r="R2497" t="e">
            <v>#N/A</v>
          </cell>
          <cell r="S2497">
            <v>0</v>
          </cell>
        </row>
        <row r="2498">
          <cell r="R2498" t="e">
            <v>#N/A</v>
          </cell>
          <cell r="S2498">
            <v>0</v>
          </cell>
        </row>
        <row r="2499">
          <cell r="R2499" t="e">
            <v>#N/A</v>
          </cell>
          <cell r="S2499">
            <v>0</v>
          </cell>
        </row>
        <row r="2500">
          <cell r="R2500" t="e">
            <v>#N/A</v>
          </cell>
          <cell r="S2500">
            <v>0</v>
          </cell>
        </row>
        <row r="2501">
          <cell r="R2501" t="e">
            <v>#N/A</v>
          </cell>
          <cell r="S2501">
            <v>0</v>
          </cell>
        </row>
        <row r="2502">
          <cell r="R2502" t="e">
            <v>#N/A</v>
          </cell>
          <cell r="S2502">
            <v>0</v>
          </cell>
        </row>
        <row r="2503">
          <cell r="R2503" t="e">
            <v>#N/A</v>
          </cell>
          <cell r="S2503">
            <v>0</v>
          </cell>
        </row>
        <row r="2504">
          <cell r="R2504" t="e">
            <v>#N/A</v>
          </cell>
          <cell r="S2504">
            <v>0</v>
          </cell>
        </row>
        <row r="2505">
          <cell r="R2505" t="e">
            <v>#N/A</v>
          </cell>
          <cell r="S2505">
            <v>0</v>
          </cell>
        </row>
        <row r="2506">
          <cell r="R2506" t="e">
            <v>#N/A</v>
          </cell>
          <cell r="S2506">
            <v>0</v>
          </cell>
        </row>
        <row r="2507">
          <cell r="R2507" t="e">
            <v>#N/A</v>
          </cell>
          <cell r="S2507">
            <v>0</v>
          </cell>
        </row>
        <row r="2508">
          <cell r="R2508" t="e">
            <v>#N/A</v>
          </cell>
          <cell r="S2508">
            <v>0</v>
          </cell>
        </row>
        <row r="2509">
          <cell r="R2509" t="e">
            <v>#N/A</v>
          </cell>
          <cell r="S2509">
            <v>0</v>
          </cell>
        </row>
        <row r="2510">
          <cell r="R2510" t="e">
            <v>#N/A</v>
          </cell>
          <cell r="S2510">
            <v>0</v>
          </cell>
        </row>
        <row r="2511">
          <cell r="R2511" t="e">
            <v>#N/A</v>
          </cell>
          <cell r="S2511">
            <v>0</v>
          </cell>
        </row>
        <row r="2512">
          <cell r="R2512" t="e">
            <v>#N/A</v>
          </cell>
          <cell r="S2512">
            <v>0</v>
          </cell>
        </row>
        <row r="2513">
          <cell r="R2513" t="e">
            <v>#N/A</v>
          </cell>
          <cell r="S2513">
            <v>0</v>
          </cell>
        </row>
        <row r="2514">
          <cell r="R2514" t="e">
            <v>#N/A</v>
          </cell>
          <cell r="S2514">
            <v>0</v>
          </cell>
        </row>
        <row r="2515">
          <cell r="R2515" t="e">
            <v>#N/A</v>
          </cell>
          <cell r="S2515">
            <v>0</v>
          </cell>
        </row>
        <row r="2516">
          <cell r="R2516" t="e">
            <v>#N/A</v>
          </cell>
          <cell r="S2516">
            <v>0</v>
          </cell>
        </row>
        <row r="2517">
          <cell r="R2517" t="e">
            <v>#N/A</v>
          </cell>
          <cell r="S2517">
            <v>0</v>
          </cell>
        </row>
        <row r="2518">
          <cell r="R2518" t="e">
            <v>#N/A</v>
          </cell>
          <cell r="S2518">
            <v>0</v>
          </cell>
        </row>
        <row r="2519">
          <cell r="R2519" t="e">
            <v>#N/A</v>
          </cell>
          <cell r="S2519">
            <v>0</v>
          </cell>
        </row>
        <row r="2520">
          <cell r="R2520" t="e">
            <v>#N/A</v>
          </cell>
          <cell r="S2520">
            <v>0</v>
          </cell>
        </row>
        <row r="2521">
          <cell r="R2521" t="e">
            <v>#N/A</v>
          </cell>
          <cell r="S2521">
            <v>0</v>
          </cell>
        </row>
        <row r="2522">
          <cell r="R2522" t="e">
            <v>#N/A</v>
          </cell>
          <cell r="S2522">
            <v>0</v>
          </cell>
        </row>
        <row r="2523">
          <cell r="R2523" t="e">
            <v>#N/A</v>
          </cell>
          <cell r="S2523">
            <v>0</v>
          </cell>
        </row>
        <row r="2524">
          <cell r="R2524" t="e">
            <v>#N/A</v>
          </cell>
          <cell r="S2524">
            <v>0</v>
          </cell>
        </row>
        <row r="2525">
          <cell r="R2525" t="e">
            <v>#N/A</v>
          </cell>
          <cell r="S2525">
            <v>0</v>
          </cell>
        </row>
        <row r="2526">
          <cell r="R2526" t="e">
            <v>#N/A</v>
          </cell>
          <cell r="S2526">
            <v>0</v>
          </cell>
        </row>
        <row r="2527">
          <cell r="R2527" t="e">
            <v>#N/A</v>
          </cell>
          <cell r="S2527">
            <v>0</v>
          </cell>
        </row>
        <row r="2528">
          <cell r="R2528" t="e">
            <v>#N/A</v>
          </cell>
          <cell r="S2528">
            <v>0</v>
          </cell>
        </row>
        <row r="2529">
          <cell r="R2529" t="e">
            <v>#N/A</v>
          </cell>
          <cell r="S2529">
            <v>0</v>
          </cell>
        </row>
        <row r="2530">
          <cell r="R2530" t="e">
            <v>#N/A</v>
          </cell>
          <cell r="S2530">
            <v>0</v>
          </cell>
        </row>
        <row r="2531">
          <cell r="R2531" t="e">
            <v>#N/A</v>
          </cell>
          <cell r="S2531">
            <v>0</v>
          </cell>
        </row>
        <row r="2532">
          <cell r="R2532" t="e">
            <v>#N/A</v>
          </cell>
          <cell r="S2532">
            <v>0</v>
          </cell>
        </row>
        <row r="2533">
          <cell r="R2533" t="e">
            <v>#N/A</v>
          </cell>
          <cell r="S2533">
            <v>0</v>
          </cell>
        </row>
        <row r="2534">
          <cell r="R2534" t="e">
            <v>#N/A</v>
          </cell>
          <cell r="S2534">
            <v>0</v>
          </cell>
        </row>
        <row r="2535">
          <cell r="R2535" t="e">
            <v>#N/A</v>
          </cell>
          <cell r="S2535">
            <v>0</v>
          </cell>
        </row>
        <row r="2536">
          <cell r="R2536" t="e">
            <v>#N/A</v>
          </cell>
          <cell r="S2536">
            <v>0</v>
          </cell>
        </row>
        <row r="2537">
          <cell r="R2537" t="e">
            <v>#N/A</v>
          </cell>
          <cell r="S2537">
            <v>0</v>
          </cell>
        </row>
        <row r="2538">
          <cell r="R2538" t="e">
            <v>#N/A</v>
          </cell>
          <cell r="S2538">
            <v>0</v>
          </cell>
        </row>
        <row r="2539">
          <cell r="R2539" t="e">
            <v>#N/A</v>
          </cell>
          <cell r="S2539">
            <v>0</v>
          </cell>
        </row>
        <row r="2540">
          <cell r="R2540" t="e">
            <v>#N/A</v>
          </cell>
          <cell r="S2540">
            <v>0</v>
          </cell>
        </row>
        <row r="2541">
          <cell r="R2541" t="e">
            <v>#N/A</v>
          </cell>
          <cell r="S2541">
            <v>0</v>
          </cell>
        </row>
        <row r="2542">
          <cell r="R2542" t="e">
            <v>#N/A</v>
          </cell>
          <cell r="S2542">
            <v>0</v>
          </cell>
        </row>
        <row r="2543">
          <cell r="R2543" t="e">
            <v>#N/A</v>
          </cell>
          <cell r="S2543">
            <v>0</v>
          </cell>
        </row>
        <row r="2544">
          <cell r="R2544" t="e">
            <v>#N/A</v>
          </cell>
          <cell r="S2544">
            <v>0</v>
          </cell>
        </row>
        <row r="2545">
          <cell r="R2545" t="e">
            <v>#N/A</v>
          </cell>
          <cell r="S2545">
            <v>0</v>
          </cell>
        </row>
        <row r="2546">
          <cell r="R2546" t="e">
            <v>#N/A</v>
          </cell>
          <cell r="S2546">
            <v>0</v>
          </cell>
        </row>
        <row r="2547">
          <cell r="R2547" t="e">
            <v>#N/A</v>
          </cell>
          <cell r="S2547">
            <v>0</v>
          </cell>
        </row>
        <row r="2548">
          <cell r="R2548" t="e">
            <v>#N/A</v>
          </cell>
          <cell r="S2548">
            <v>0</v>
          </cell>
        </row>
        <row r="2549">
          <cell r="R2549" t="e">
            <v>#N/A</v>
          </cell>
          <cell r="S2549">
            <v>0</v>
          </cell>
        </row>
        <row r="2550">
          <cell r="R2550" t="e">
            <v>#N/A</v>
          </cell>
          <cell r="S2550">
            <v>0</v>
          </cell>
        </row>
        <row r="2551">
          <cell r="R2551" t="e">
            <v>#N/A</v>
          </cell>
          <cell r="S2551">
            <v>0</v>
          </cell>
        </row>
        <row r="2552">
          <cell r="R2552" t="e">
            <v>#N/A</v>
          </cell>
          <cell r="S2552">
            <v>0</v>
          </cell>
        </row>
        <row r="2553">
          <cell r="R2553" t="e">
            <v>#N/A</v>
          </cell>
          <cell r="S2553">
            <v>0</v>
          </cell>
        </row>
        <row r="2554">
          <cell r="R2554" t="e">
            <v>#N/A</v>
          </cell>
          <cell r="S2554">
            <v>0</v>
          </cell>
        </row>
        <row r="2555">
          <cell r="R2555" t="e">
            <v>#N/A</v>
          </cell>
          <cell r="S2555">
            <v>0</v>
          </cell>
        </row>
        <row r="2556">
          <cell r="R2556" t="e">
            <v>#N/A</v>
          </cell>
          <cell r="S2556">
            <v>0</v>
          </cell>
        </row>
        <row r="2557">
          <cell r="R2557" t="e">
            <v>#N/A</v>
          </cell>
          <cell r="S2557">
            <v>0</v>
          </cell>
        </row>
        <row r="2558">
          <cell r="R2558" t="e">
            <v>#N/A</v>
          </cell>
          <cell r="S2558">
            <v>0</v>
          </cell>
        </row>
        <row r="2559">
          <cell r="R2559" t="e">
            <v>#N/A</v>
          </cell>
          <cell r="S2559">
            <v>0</v>
          </cell>
        </row>
        <row r="2560">
          <cell r="R2560" t="e">
            <v>#N/A</v>
          </cell>
          <cell r="S2560">
            <v>0</v>
          </cell>
        </row>
        <row r="2561">
          <cell r="R2561" t="e">
            <v>#N/A</v>
          </cell>
          <cell r="S2561">
            <v>0</v>
          </cell>
        </row>
        <row r="2562">
          <cell r="R2562" t="e">
            <v>#N/A</v>
          </cell>
          <cell r="S2562">
            <v>0</v>
          </cell>
        </row>
        <row r="2563">
          <cell r="R2563" t="e">
            <v>#N/A</v>
          </cell>
          <cell r="S2563">
            <v>0</v>
          </cell>
        </row>
        <row r="2564">
          <cell r="R2564" t="e">
            <v>#N/A</v>
          </cell>
          <cell r="S2564">
            <v>0</v>
          </cell>
        </row>
        <row r="2565">
          <cell r="R2565" t="e">
            <v>#N/A</v>
          </cell>
          <cell r="S2565">
            <v>0</v>
          </cell>
        </row>
        <row r="2566">
          <cell r="R2566" t="e">
            <v>#N/A</v>
          </cell>
          <cell r="S2566">
            <v>0</v>
          </cell>
        </row>
        <row r="2567">
          <cell r="R2567" t="e">
            <v>#N/A</v>
          </cell>
          <cell r="S2567">
            <v>0</v>
          </cell>
        </row>
        <row r="2568">
          <cell r="R2568" t="e">
            <v>#N/A</v>
          </cell>
          <cell r="S2568">
            <v>0</v>
          </cell>
        </row>
        <row r="2569">
          <cell r="R2569" t="e">
            <v>#N/A</v>
          </cell>
          <cell r="S2569">
            <v>0</v>
          </cell>
        </row>
        <row r="2570">
          <cell r="R2570" t="e">
            <v>#N/A</v>
          </cell>
          <cell r="S2570">
            <v>0</v>
          </cell>
        </row>
        <row r="2571">
          <cell r="R2571" t="e">
            <v>#N/A</v>
          </cell>
          <cell r="S2571">
            <v>0</v>
          </cell>
        </row>
        <row r="2572">
          <cell r="R2572" t="e">
            <v>#N/A</v>
          </cell>
          <cell r="S2572">
            <v>0</v>
          </cell>
        </row>
        <row r="2573">
          <cell r="R2573" t="e">
            <v>#N/A</v>
          </cell>
          <cell r="S2573">
            <v>0</v>
          </cell>
        </row>
        <row r="2574">
          <cell r="R2574" t="e">
            <v>#N/A</v>
          </cell>
          <cell r="S2574">
            <v>0</v>
          </cell>
        </row>
        <row r="2575">
          <cell r="R2575" t="e">
            <v>#N/A</v>
          </cell>
          <cell r="S2575">
            <v>0</v>
          </cell>
        </row>
        <row r="2576">
          <cell r="R2576" t="e">
            <v>#N/A</v>
          </cell>
          <cell r="S2576">
            <v>0</v>
          </cell>
        </row>
        <row r="2577">
          <cell r="R2577" t="e">
            <v>#N/A</v>
          </cell>
          <cell r="S2577">
            <v>0</v>
          </cell>
        </row>
        <row r="2578">
          <cell r="R2578" t="e">
            <v>#N/A</v>
          </cell>
          <cell r="S2578">
            <v>0</v>
          </cell>
        </row>
        <row r="2579">
          <cell r="R2579" t="e">
            <v>#N/A</v>
          </cell>
          <cell r="S2579">
            <v>0</v>
          </cell>
        </row>
        <row r="2580">
          <cell r="R2580" t="e">
            <v>#N/A</v>
          </cell>
          <cell r="S2580">
            <v>0</v>
          </cell>
        </row>
        <row r="2581">
          <cell r="R2581" t="e">
            <v>#N/A</v>
          </cell>
          <cell r="S2581">
            <v>0</v>
          </cell>
        </row>
        <row r="2582">
          <cell r="R2582" t="e">
            <v>#N/A</v>
          </cell>
          <cell r="S2582">
            <v>0</v>
          </cell>
        </row>
        <row r="2583">
          <cell r="R2583" t="e">
            <v>#N/A</v>
          </cell>
          <cell r="S2583">
            <v>0</v>
          </cell>
        </row>
        <row r="2584">
          <cell r="R2584" t="e">
            <v>#N/A</v>
          </cell>
          <cell r="S2584">
            <v>0</v>
          </cell>
        </row>
        <row r="2585">
          <cell r="R2585" t="e">
            <v>#N/A</v>
          </cell>
          <cell r="S2585">
            <v>0</v>
          </cell>
        </row>
        <row r="2586">
          <cell r="R2586" t="e">
            <v>#N/A</v>
          </cell>
          <cell r="S2586">
            <v>0</v>
          </cell>
        </row>
        <row r="2587">
          <cell r="R2587" t="e">
            <v>#N/A</v>
          </cell>
          <cell r="S2587">
            <v>0</v>
          </cell>
        </row>
        <row r="2588">
          <cell r="R2588" t="e">
            <v>#N/A</v>
          </cell>
          <cell r="S2588">
            <v>0</v>
          </cell>
        </row>
        <row r="2589">
          <cell r="R2589" t="e">
            <v>#N/A</v>
          </cell>
          <cell r="S2589">
            <v>0</v>
          </cell>
        </row>
        <row r="2590">
          <cell r="R2590" t="e">
            <v>#N/A</v>
          </cell>
          <cell r="S2590">
            <v>0</v>
          </cell>
        </row>
        <row r="2591">
          <cell r="R2591" t="e">
            <v>#N/A</v>
          </cell>
          <cell r="S2591">
            <v>0</v>
          </cell>
        </row>
        <row r="2592">
          <cell r="R2592" t="e">
            <v>#N/A</v>
          </cell>
          <cell r="S2592">
            <v>0</v>
          </cell>
        </row>
        <row r="2593">
          <cell r="R2593" t="e">
            <v>#N/A</v>
          </cell>
          <cell r="S2593">
            <v>0</v>
          </cell>
        </row>
        <row r="2594">
          <cell r="R2594" t="e">
            <v>#N/A</v>
          </cell>
          <cell r="S2594">
            <v>0</v>
          </cell>
        </row>
        <row r="2595">
          <cell r="R2595" t="e">
            <v>#N/A</v>
          </cell>
          <cell r="S2595">
            <v>0</v>
          </cell>
        </row>
        <row r="2596">
          <cell r="R2596" t="e">
            <v>#N/A</v>
          </cell>
          <cell r="S2596">
            <v>0</v>
          </cell>
        </row>
        <row r="2597">
          <cell r="R2597" t="e">
            <v>#N/A</v>
          </cell>
          <cell r="S2597">
            <v>0</v>
          </cell>
        </row>
        <row r="2598">
          <cell r="R2598" t="e">
            <v>#N/A</v>
          </cell>
          <cell r="S2598">
            <v>0</v>
          </cell>
        </row>
        <row r="2599">
          <cell r="R2599" t="e">
            <v>#N/A</v>
          </cell>
          <cell r="S2599">
            <v>0</v>
          </cell>
        </row>
        <row r="2600">
          <cell r="R2600" t="e">
            <v>#N/A</v>
          </cell>
          <cell r="S2600">
            <v>0</v>
          </cell>
        </row>
        <row r="2601">
          <cell r="R2601" t="e">
            <v>#N/A</v>
          </cell>
          <cell r="S2601">
            <v>0</v>
          </cell>
        </row>
        <row r="2602">
          <cell r="R2602" t="e">
            <v>#N/A</v>
          </cell>
          <cell r="S2602">
            <v>0</v>
          </cell>
        </row>
        <row r="2603">
          <cell r="R2603" t="e">
            <v>#N/A</v>
          </cell>
          <cell r="S2603">
            <v>0</v>
          </cell>
        </row>
        <row r="2604">
          <cell r="R2604" t="e">
            <v>#N/A</v>
          </cell>
          <cell r="S2604">
            <v>0</v>
          </cell>
        </row>
      </sheetData>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AVGS"/>
      <sheetName val="Filtered"/>
      <sheetName val="Projection"/>
      <sheetName val="Projects"/>
      <sheetName val="Measures"/>
      <sheetName val="development"/>
      <sheetName val="Sheet2"/>
    </sheetNames>
    <sheetDataSet>
      <sheetData sheetId="0"/>
      <sheetData sheetId="1"/>
      <sheetData sheetId="2">
        <row r="45">
          <cell r="H45">
            <v>0.13100000000000001</v>
          </cell>
        </row>
      </sheetData>
      <sheetData sheetId="3"/>
      <sheetData sheetId="4"/>
      <sheetData sheetId="5"/>
      <sheetData sheetId="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folio Memo Tables"/>
      <sheetName val="HES Memo Tables"/>
      <sheetName val="WSB Memo Tables"/>
      <sheetName val="1-Program_Summary"/>
      <sheetName val="2-Measure Summary"/>
      <sheetName val="15-Program Costs"/>
      <sheetName val="3-Inputs"/>
      <sheetName val="4-Loads"/>
      <sheetName val="5-Sales_Forecast"/>
      <sheetName val="6-PV_Calcs"/>
      <sheetName val="7-CE Inputs"/>
      <sheetName val="8-HES 2019 Inputs"/>
      <sheetName val="9-HES 2020 Inputs"/>
      <sheetName val="10-WSB 2019 Inputs"/>
      <sheetName val="11-Cascade MA"/>
      <sheetName val="12-CA CE inputs Cascade TA"/>
      <sheetName val="13-Nexant WSB SBL Lighting"/>
      <sheetName val="14-WSB Nexant Non-Ltg CE Inputs"/>
      <sheetName val="16-Blended Sector Inputs"/>
      <sheetName val="New Decrement_2018"/>
      <sheetName val="New Decrement_2019"/>
      <sheetName val="New Decrement_2020"/>
      <sheetName val="GHG Adders"/>
    </sheetNames>
    <sheetDataSet>
      <sheetData sheetId="0"/>
      <sheetData sheetId="1"/>
      <sheetData sheetId="2"/>
      <sheetData sheetId="3"/>
      <sheetData sheetId="4"/>
      <sheetData sheetId="5"/>
      <sheetData sheetId="6">
        <row r="14">
          <cell r="C14">
            <v>6.5699999999999995E-2</v>
          </cell>
          <cell r="G14">
            <v>6.5699999999999995E-2</v>
          </cell>
        </row>
        <row r="17">
          <cell r="G17">
            <v>0.1109997689345795</v>
          </cell>
        </row>
        <row r="19">
          <cell r="G19">
            <v>2.1999999999999999E-2</v>
          </cell>
        </row>
        <row r="20">
          <cell r="G20">
            <v>2.1999999999999999E-2</v>
          </cell>
        </row>
        <row r="23">
          <cell r="G23">
            <v>0.14668138076480697</v>
          </cell>
        </row>
        <row r="25">
          <cell r="G25">
            <v>0.15320635530674864</v>
          </cell>
        </row>
      </sheetData>
      <sheetData sheetId="7"/>
      <sheetData sheetId="8"/>
      <sheetData sheetId="9"/>
      <sheetData sheetId="10"/>
      <sheetData sheetId="11"/>
      <sheetData sheetId="12">
        <row r="181">
          <cell r="Q181">
            <v>101900.65714285715</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Function Summary"/>
      <sheetName val="Class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Factors"/>
      <sheetName val="ErrorCheck"/>
      <sheetName val="Message"/>
      <sheetName val="Dialog"/>
      <sheetName val="Print Module"/>
      <sheetName val="Menu_Options"/>
      <sheetName val="Menu_Unbundle"/>
    </sheetNames>
    <sheetDataSet>
      <sheetData sheetId="0">
        <row r="5">
          <cell r="C5" t="str">
            <v>State of Utah</v>
          </cell>
        </row>
        <row r="11">
          <cell r="Y11">
            <v>1</v>
          </cell>
        </row>
        <row r="17">
          <cell r="H17">
            <v>0.37950999999999996</v>
          </cell>
        </row>
        <row r="20">
          <cell r="H20">
            <v>4.5400000000000003E-2</v>
          </cell>
        </row>
        <row r="23">
          <cell r="H23">
            <v>4.7625023134766025</v>
          </cell>
        </row>
        <row r="24">
          <cell r="D24">
            <v>0.3694468413935218</v>
          </cell>
        </row>
      </sheetData>
      <sheetData sheetId="1"/>
      <sheetData sheetId="2"/>
      <sheetData sheetId="3"/>
      <sheetData sheetId="4"/>
      <sheetData sheetId="5"/>
      <sheetData sheetId="6"/>
      <sheetData sheetId="7"/>
      <sheetData sheetId="8"/>
      <sheetData sheetId="9"/>
      <sheetData sheetId="10"/>
      <sheetData sheetId="11">
        <row r="58">
          <cell r="H58">
            <v>6016631101.3796072</v>
          </cell>
        </row>
      </sheetData>
      <sheetData sheetId="12"/>
      <sheetData sheetId="13"/>
      <sheetData sheetId="14"/>
      <sheetData sheetId="15"/>
      <sheetData sheetId="16"/>
      <sheetData sheetId="17"/>
      <sheetData sheetId="18">
        <row r="4">
          <cell r="I4">
            <v>0.75882088818077265</v>
          </cell>
        </row>
      </sheetData>
      <sheetData sheetId="19">
        <row r="90">
          <cell r="Y90" t="str">
            <v>DIS</v>
          </cell>
        </row>
        <row r="105">
          <cell r="F105">
            <v>9630562.6399999969</v>
          </cell>
        </row>
        <row r="423">
          <cell r="Y423">
            <v>0</v>
          </cell>
        </row>
        <row r="429">
          <cell r="Y429">
            <v>0</v>
          </cell>
        </row>
        <row r="723">
          <cell r="Y723">
            <v>17318.325682945782</v>
          </cell>
        </row>
        <row r="724">
          <cell r="Y724">
            <v>0</v>
          </cell>
        </row>
        <row r="725">
          <cell r="Y725">
            <v>23523.980985977963</v>
          </cell>
        </row>
        <row r="750">
          <cell r="F750">
            <v>0</v>
          </cell>
          <cell r="Y750">
            <v>0</v>
          </cell>
        </row>
        <row r="758">
          <cell r="Y758">
            <v>387.06965023491381</v>
          </cell>
        </row>
        <row r="759">
          <cell r="Y759">
            <v>0</v>
          </cell>
        </row>
        <row r="760">
          <cell r="Y760">
            <v>103319.33538772036</v>
          </cell>
        </row>
        <row r="828">
          <cell r="Y828">
            <v>0</v>
          </cell>
        </row>
        <row r="833">
          <cell r="Y833">
            <v>0</v>
          </cell>
        </row>
        <row r="869">
          <cell r="Y869">
            <v>0</v>
          </cell>
        </row>
        <row r="870">
          <cell r="Y870">
            <v>0</v>
          </cell>
        </row>
        <row r="958">
          <cell r="Y958">
            <v>-141264.13589881599</v>
          </cell>
        </row>
        <row r="1012">
          <cell r="Y1012">
            <v>-1283907.9731074879</v>
          </cell>
        </row>
        <row r="1032">
          <cell r="Y1032">
            <v>0</v>
          </cell>
        </row>
        <row r="1033">
          <cell r="Y1033">
            <v>0</v>
          </cell>
        </row>
        <row r="1034">
          <cell r="Y1034">
            <v>0</v>
          </cell>
        </row>
        <row r="1035">
          <cell r="Y1035">
            <v>0</v>
          </cell>
        </row>
        <row r="1036">
          <cell r="Y1036">
            <v>0</v>
          </cell>
        </row>
        <row r="1037">
          <cell r="Y1037">
            <v>0</v>
          </cell>
        </row>
        <row r="1041">
          <cell r="Y1041">
            <v>0</v>
          </cell>
        </row>
        <row r="1042">
          <cell r="Y1042">
            <v>0</v>
          </cell>
        </row>
        <row r="1043">
          <cell r="Y1043">
            <v>0</v>
          </cell>
        </row>
        <row r="1044">
          <cell r="Y1044">
            <v>5865.037294209812</v>
          </cell>
        </row>
        <row r="1045">
          <cell r="Y1045">
            <v>0</v>
          </cell>
        </row>
        <row r="1046">
          <cell r="Y1046">
            <v>269.22662534525131</v>
          </cell>
        </row>
        <row r="1050">
          <cell r="Y1050">
            <v>-95378.056183645967</v>
          </cell>
        </row>
        <row r="1051">
          <cell r="Y1051">
            <v>0</v>
          </cell>
        </row>
        <row r="1052">
          <cell r="Y1052">
            <v>587722.49705902045</v>
          </cell>
        </row>
        <row r="1053">
          <cell r="Y1053">
            <v>464815.5507768165</v>
          </cell>
        </row>
        <row r="1054">
          <cell r="Y1054">
            <v>0</v>
          </cell>
        </row>
        <row r="1055">
          <cell r="Y1055">
            <v>0</v>
          </cell>
        </row>
        <row r="1056">
          <cell r="Y1056">
            <v>0</v>
          </cell>
        </row>
        <row r="1057">
          <cell r="Y1057">
            <v>0</v>
          </cell>
        </row>
        <row r="1058">
          <cell r="Y1058">
            <v>0</v>
          </cell>
        </row>
        <row r="1059">
          <cell r="Y1059">
            <v>62793.15358111939</v>
          </cell>
        </row>
        <row r="1060">
          <cell r="Y1060">
            <v>-1303.7785884491213</v>
          </cell>
        </row>
        <row r="1061">
          <cell r="Y1061">
            <v>0</v>
          </cell>
        </row>
        <row r="1062">
          <cell r="Y1062">
            <v>0</v>
          </cell>
        </row>
        <row r="1063">
          <cell r="Y1063">
            <v>2720030.894067029</v>
          </cell>
        </row>
        <row r="1069">
          <cell r="Y1069">
            <v>0</v>
          </cell>
        </row>
        <row r="1070">
          <cell r="Y1070">
            <v>0</v>
          </cell>
        </row>
        <row r="1071">
          <cell r="Y1071">
            <v>0</v>
          </cell>
        </row>
        <row r="1074">
          <cell r="Y1074">
            <v>0</v>
          </cell>
        </row>
        <row r="1075">
          <cell r="Y1075">
            <v>0</v>
          </cell>
        </row>
        <row r="1076">
          <cell r="Y1076">
            <v>697.65143363421237</v>
          </cell>
        </row>
        <row r="1077">
          <cell r="Y1077">
            <v>-8.204625085103071E-5</v>
          </cell>
        </row>
        <row r="1078">
          <cell r="Y1078">
            <v>0</v>
          </cell>
        </row>
        <row r="1079">
          <cell r="Y1079">
            <v>-3.5049164371059854E-3</v>
          </cell>
        </row>
        <row r="1083">
          <cell r="Y1083">
            <v>227213.77416799765</v>
          </cell>
        </row>
        <row r="1084">
          <cell r="Y1084">
            <v>0</v>
          </cell>
        </row>
        <row r="1085">
          <cell r="Y1085">
            <v>655811.93233763962</v>
          </cell>
        </row>
        <row r="1086">
          <cell r="Y1086">
            <v>0</v>
          </cell>
        </row>
        <row r="1087">
          <cell r="Y1087">
            <v>457.9149883943976</v>
          </cell>
        </row>
        <row r="1088">
          <cell r="Y1088">
            <v>0</v>
          </cell>
        </row>
        <row r="1089">
          <cell r="Y1089">
            <v>0</v>
          </cell>
        </row>
        <row r="1090">
          <cell r="Y1090">
            <v>0</v>
          </cell>
        </row>
        <row r="1091">
          <cell r="Y1091">
            <v>226545.36729948162</v>
          </cell>
        </row>
        <row r="1092">
          <cell r="Y1092">
            <v>52322.88542599506</v>
          </cell>
        </row>
        <row r="1093">
          <cell r="Y1093">
            <v>7033587.2606655629</v>
          </cell>
        </row>
        <row r="1094">
          <cell r="Y1094">
            <v>0</v>
          </cell>
        </row>
        <row r="1104">
          <cell r="Y1104">
            <v>0</v>
          </cell>
        </row>
        <row r="1121">
          <cell r="Y1121">
            <v>-4451822.2581002973</v>
          </cell>
        </row>
        <row r="1134">
          <cell r="Y1134">
            <v>0</v>
          </cell>
        </row>
        <row r="1135">
          <cell r="Y1135">
            <v>0</v>
          </cell>
        </row>
        <row r="1136">
          <cell r="Y1136">
            <v>0</v>
          </cell>
        </row>
        <row r="1137">
          <cell r="Y1137">
            <v>0</v>
          </cell>
        </row>
        <row r="1267">
          <cell r="Y1267">
            <v>0</v>
          </cell>
        </row>
        <row r="1273">
          <cell r="Y1273">
            <v>0</v>
          </cell>
        </row>
        <row r="1278">
          <cell r="Y1278">
            <v>0</v>
          </cell>
        </row>
        <row r="1602">
          <cell r="Y1602">
            <v>239184.6613204485</v>
          </cell>
        </row>
        <row r="1603">
          <cell r="Y1603">
            <v>0</v>
          </cell>
        </row>
        <row r="1604">
          <cell r="Y1604">
            <v>23232.041756508857</v>
          </cell>
        </row>
        <row r="1655">
          <cell r="Y1655">
            <v>0</v>
          </cell>
        </row>
        <row r="1675">
          <cell r="Y1675">
            <v>0</v>
          </cell>
        </row>
        <row r="1676">
          <cell r="Y1676">
            <v>0</v>
          </cell>
        </row>
        <row r="1677">
          <cell r="Y1677">
            <v>0</v>
          </cell>
        </row>
        <row r="1679">
          <cell r="Y1679">
            <v>0</v>
          </cell>
        </row>
        <row r="1769">
          <cell r="Y1769">
            <v>0</v>
          </cell>
        </row>
        <row r="1779">
          <cell r="Y1779">
            <v>0</v>
          </cell>
        </row>
        <row r="1789">
          <cell r="Y1789">
            <v>0</v>
          </cell>
        </row>
        <row r="1848">
          <cell r="F1848">
            <v>0</v>
          </cell>
        </row>
        <row r="1852">
          <cell r="F1852">
            <v>-14128347.326182602</v>
          </cell>
        </row>
        <row r="1857">
          <cell r="F1857">
            <v>-1584587.3700411466</v>
          </cell>
        </row>
        <row r="1861">
          <cell r="F1861">
            <v>-627455.69229318167</v>
          </cell>
          <cell r="Y1861">
            <v>0</v>
          </cell>
        </row>
        <row r="1866">
          <cell r="F1866">
            <v>-785401.74153845687</v>
          </cell>
        </row>
        <row r="1870">
          <cell r="F1870">
            <v>-2099103.0174970319</v>
          </cell>
        </row>
        <row r="1882">
          <cell r="F1882">
            <v>-23868.33297788144</v>
          </cell>
        </row>
        <row r="1889">
          <cell r="F1889">
            <v>-11241834.580766117</v>
          </cell>
        </row>
        <row r="1896">
          <cell r="Y1896">
            <v>0</v>
          </cell>
        </row>
        <row r="1903">
          <cell r="Y1903">
            <v>0</v>
          </cell>
        </row>
        <row r="1914">
          <cell r="F1914">
            <v>3.9580702381867585</v>
          </cell>
        </row>
        <row r="2059">
          <cell r="F2059">
            <v>0</v>
          </cell>
        </row>
        <row r="2063">
          <cell r="F2063">
            <v>0</v>
          </cell>
        </row>
        <row r="2067">
          <cell r="F2067">
            <v>3030553.9546153801</v>
          </cell>
        </row>
        <row r="2126">
          <cell r="Y2126">
            <v>0</v>
          </cell>
        </row>
        <row r="2129">
          <cell r="Y2129">
            <v>0</v>
          </cell>
        </row>
      </sheetData>
      <sheetData sheetId="20"/>
      <sheetData sheetId="21">
        <row r="10">
          <cell r="A10" t="str">
            <v>FACTOR NAME</v>
          </cell>
        </row>
      </sheetData>
      <sheetData sheetId="22">
        <row r="11">
          <cell r="A11" t="str">
            <v>FACTOR</v>
          </cell>
        </row>
      </sheetData>
      <sheetData sheetId="23"/>
      <sheetData sheetId="24">
        <row r="14">
          <cell r="A14" t="str">
            <v>A</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Tables"/>
      <sheetName val="1-Program_Summary"/>
      <sheetName val="2-Measure Summary"/>
      <sheetName val="3-Inputs"/>
      <sheetName val="4-Loads"/>
      <sheetName val="5-Sales_Forecast"/>
      <sheetName val="6-PV_Calcs"/>
      <sheetName val="7-CE Inputs"/>
      <sheetName val="2013_ResWholeHouse"/>
      <sheetName val="2014_ResWholeHouse"/>
      <sheetName val="2015_ResWholeHouse"/>
    </sheetNames>
    <sheetDataSet>
      <sheetData sheetId="0"/>
      <sheetData sheetId="1"/>
      <sheetData sheetId="2"/>
      <sheetData sheetId="3">
        <row r="14">
          <cell r="C14">
            <v>6.88E-2</v>
          </cell>
        </row>
        <row r="15">
          <cell r="C15">
            <v>6.88E-2</v>
          </cell>
        </row>
        <row r="16">
          <cell r="C16">
            <v>6.6600000000000006E-2</v>
          </cell>
        </row>
        <row r="25">
          <cell r="C25">
            <v>0.1062</v>
          </cell>
        </row>
        <row r="26">
          <cell r="C26">
            <v>0.10489999999999999</v>
          </cell>
        </row>
        <row r="27">
          <cell r="C27">
            <v>0.1048</v>
          </cell>
        </row>
      </sheetData>
      <sheetData sheetId="4"/>
      <sheetData sheetId="5"/>
      <sheetData sheetId="6"/>
      <sheetData sheetId="7"/>
      <sheetData sheetId="8"/>
      <sheetData sheetId="9"/>
      <sheetData sheetId="10"/>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Main"/>
      <sheetName val="LR Winter Less Summer"/>
      <sheetName val="Portfolio LR (Summer)"/>
      <sheetName val="Portfolio LR (Winter)"/>
      <sheetName val="Initial L&amp;R (Summer)"/>
      <sheetName val="Initial L&amp;R (Winter)"/>
      <sheetName val="Chart1"/>
      <sheetName val="Chart2"/>
      <sheetName val="Chart3"/>
      <sheetName val="Zone LR"/>
      <sheetName val="Zone LR (Winter)"/>
      <sheetName val="DetailPivot"/>
      <sheetName val="DetailPivot (Winter)"/>
      <sheetName val="LRCap"/>
      <sheetName val="LRCap (Winter)"/>
      <sheetName val="CapacityBalance"/>
      <sheetName val="ContractReport"/>
      <sheetName val="StationCapacityReport"/>
      <sheetName val="TBL_Grouping"/>
      <sheetName val="TBL_ResourceMaster"/>
      <sheetName val="Transmission Areas"/>
    </sheetNames>
    <sheetDataSet>
      <sheetData sheetId="0"/>
      <sheetData sheetId="1">
        <row r="5">
          <cell r="S5" t="str">
            <v>I17_S_OP_GW4b</v>
          </cell>
        </row>
        <row r="25">
          <cell r="F25">
            <v>0.13</v>
          </cell>
        </row>
      </sheetData>
      <sheetData sheetId="2"/>
      <sheetData sheetId="3"/>
      <sheetData sheetId="4"/>
      <sheetData sheetId="5"/>
      <sheetData sheetId="6">
        <row r="4">
          <cell r="Z4">
            <v>0.13</v>
          </cell>
        </row>
      </sheetData>
      <sheetData sheetId="7" refreshError="1"/>
      <sheetData sheetId="8" refreshError="1"/>
      <sheetData sheetId="9" refreshError="1"/>
      <sheetData sheetId="10"/>
      <sheetData sheetId="11"/>
      <sheetData sheetId="12"/>
      <sheetData sheetId="13"/>
      <sheetData sheetId="14"/>
      <sheetData sheetId="15"/>
      <sheetData sheetId="16">
        <row r="2">
          <cell r="A2" t="str">
            <v>Year</v>
          </cell>
          <cell r="B2" t="str">
            <v>Month</v>
          </cell>
          <cell r="C2" t="str">
            <v>Zone</v>
          </cell>
          <cell r="D2" t="str">
            <v>Peak Load</v>
          </cell>
          <cell r="E2" t="str">
            <v>OnPk Contr Load</v>
          </cell>
          <cell r="F2" t="str">
            <v>Load DSM</v>
          </cell>
          <cell r="G2" t="str">
            <v>Min Req Reserve</v>
          </cell>
          <cell r="H2" t="str">
            <v>Plan Reserve</v>
          </cell>
          <cell r="I2" t="str">
            <v>Res Margin %</v>
          </cell>
          <cell r="J2" t="str">
            <v>Firm Gen Cap</v>
          </cell>
          <cell r="K2" t="str">
            <v>OnPk Contr Resource</v>
          </cell>
          <cell r="L2" t="str">
            <v>Resource DSM</v>
          </cell>
          <cell r="M2" t="str">
            <v>Net Firm Import</v>
          </cell>
          <cell r="N2" t="str">
            <v>Firm Export</v>
          </cell>
          <cell r="O2" t="str">
            <v>Unmet Cap</v>
          </cell>
          <cell r="P2" t="str">
            <v>Purchase</v>
          </cell>
          <cell r="Q2" t="str">
            <v>Sales</v>
          </cell>
        </row>
        <row r="3">
          <cell r="A3">
            <v>2017</v>
          </cell>
          <cell r="B3" t="str">
            <v>Jul</v>
          </cell>
          <cell r="C3" t="str">
            <v>Arizona</v>
          </cell>
          <cell r="D3">
            <v>0</v>
          </cell>
          <cell r="E3">
            <v>0</v>
          </cell>
          <cell r="F3">
            <v>0</v>
          </cell>
          <cell r="G3">
            <v>0</v>
          </cell>
          <cell r="H3">
            <v>0</v>
          </cell>
          <cell r="I3" t="str">
            <v>Div0</v>
          </cell>
          <cell r="J3">
            <v>0</v>
          </cell>
          <cell r="K3">
            <v>-245</v>
          </cell>
          <cell r="L3">
            <v>0</v>
          </cell>
          <cell r="M3">
            <v>245</v>
          </cell>
          <cell r="N3">
            <v>0</v>
          </cell>
          <cell r="O3">
            <v>0</v>
          </cell>
          <cell r="P3">
            <v>0</v>
          </cell>
          <cell r="Q3">
            <v>0</v>
          </cell>
        </row>
        <row r="4">
          <cell r="A4">
            <v>2017</v>
          </cell>
          <cell r="B4" t="str">
            <v>Jul</v>
          </cell>
          <cell r="C4" t="str">
            <v>COB</v>
          </cell>
          <cell r="D4">
            <v>0</v>
          </cell>
          <cell r="E4">
            <v>0</v>
          </cell>
          <cell r="F4">
            <v>0</v>
          </cell>
          <cell r="G4">
            <v>0</v>
          </cell>
          <cell r="H4">
            <v>0</v>
          </cell>
          <cell r="I4" t="str">
            <v>Div0</v>
          </cell>
          <cell r="J4">
            <v>0</v>
          </cell>
          <cell r="K4">
            <v>0</v>
          </cell>
          <cell r="L4">
            <v>0</v>
          </cell>
          <cell r="M4">
            <v>0</v>
          </cell>
          <cell r="N4">
            <v>0</v>
          </cell>
          <cell r="O4">
            <v>0</v>
          </cell>
          <cell r="P4">
            <v>0</v>
          </cell>
          <cell r="Q4">
            <v>0</v>
          </cell>
        </row>
        <row r="5">
          <cell r="A5">
            <v>2017</v>
          </cell>
          <cell r="B5" t="str">
            <v>Jul</v>
          </cell>
          <cell r="C5" t="str">
            <v>Goshen</v>
          </cell>
          <cell r="D5">
            <v>458.5</v>
          </cell>
          <cell r="E5">
            <v>0</v>
          </cell>
          <cell r="F5">
            <v>-6</v>
          </cell>
          <cell r="G5">
            <v>58.8</v>
          </cell>
          <cell r="H5">
            <v>58.8</v>
          </cell>
          <cell r="I5">
            <v>13</v>
          </cell>
          <cell r="J5">
            <v>56.5</v>
          </cell>
          <cell r="K5">
            <v>13.4</v>
          </cell>
          <cell r="L5">
            <v>180.2</v>
          </cell>
          <cell r="M5">
            <v>261.2</v>
          </cell>
          <cell r="N5">
            <v>0</v>
          </cell>
          <cell r="O5">
            <v>0</v>
          </cell>
          <cell r="P5">
            <v>0</v>
          </cell>
          <cell r="Q5">
            <v>0</v>
          </cell>
        </row>
        <row r="6">
          <cell r="A6">
            <v>2017</v>
          </cell>
          <cell r="B6" t="str">
            <v>Jul</v>
          </cell>
          <cell r="C6" t="str">
            <v>Brady</v>
          </cell>
          <cell r="D6">
            <v>0</v>
          </cell>
          <cell r="E6">
            <v>0</v>
          </cell>
          <cell r="F6">
            <v>0</v>
          </cell>
          <cell r="G6">
            <v>0</v>
          </cell>
          <cell r="H6">
            <v>0</v>
          </cell>
          <cell r="I6" t="str">
            <v>Div0</v>
          </cell>
          <cell r="J6">
            <v>0</v>
          </cell>
          <cell r="K6">
            <v>0</v>
          </cell>
          <cell r="L6">
            <v>0</v>
          </cell>
          <cell r="M6">
            <v>0</v>
          </cell>
          <cell r="N6">
            <v>0</v>
          </cell>
          <cell r="O6">
            <v>0</v>
          </cell>
          <cell r="P6">
            <v>0</v>
          </cell>
          <cell r="Q6">
            <v>0</v>
          </cell>
        </row>
        <row r="7">
          <cell r="A7">
            <v>2017</v>
          </cell>
          <cell r="B7" t="str">
            <v>Jul</v>
          </cell>
          <cell r="C7" t="str">
            <v>Bridger West</v>
          </cell>
          <cell r="D7">
            <v>0</v>
          </cell>
          <cell r="E7">
            <v>0</v>
          </cell>
          <cell r="F7">
            <v>0</v>
          </cell>
          <cell r="G7">
            <v>0</v>
          </cell>
          <cell r="H7">
            <v>0</v>
          </cell>
          <cell r="I7" t="str">
            <v>Div0</v>
          </cell>
          <cell r="J7">
            <v>0</v>
          </cell>
          <cell r="K7">
            <v>0</v>
          </cell>
          <cell r="L7">
            <v>0</v>
          </cell>
          <cell r="M7">
            <v>1381.7</v>
          </cell>
          <cell r="N7">
            <v>1381.7</v>
          </cell>
          <cell r="O7">
            <v>0</v>
          </cell>
          <cell r="P7">
            <v>0</v>
          </cell>
          <cell r="Q7">
            <v>0</v>
          </cell>
        </row>
        <row r="8">
          <cell r="A8">
            <v>2017</v>
          </cell>
          <cell r="B8" t="str">
            <v>Jul</v>
          </cell>
          <cell r="C8" t="str">
            <v>Borah</v>
          </cell>
          <cell r="D8">
            <v>0</v>
          </cell>
          <cell r="E8">
            <v>0</v>
          </cell>
          <cell r="F8">
            <v>0</v>
          </cell>
          <cell r="G8">
            <v>0</v>
          </cell>
          <cell r="H8">
            <v>0</v>
          </cell>
          <cell r="I8" t="str">
            <v>Div0</v>
          </cell>
          <cell r="J8">
            <v>0</v>
          </cell>
          <cell r="K8">
            <v>0</v>
          </cell>
          <cell r="L8">
            <v>0</v>
          </cell>
          <cell r="M8">
            <v>1381.5</v>
          </cell>
          <cell r="N8">
            <v>1381.5</v>
          </cell>
          <cell r="O8">
            <v>0</v>
          </cell>
          <cell r="P8">
            <v>0</v>
          </cell>
          <cell r="Q8">
            <v>0</v>
          </cell>
        </row>
        <row r="9">
          <cell r="A9">
            <v>2017</v>
          </cell>
          <cell r="B9" t="str">
            <v>Jul</v>
          </cell>
          <cell r="C9" t="str">
            <v>Mid Columbia</v>
          </cell>
          <cell r="D9">
            <v>0</v>
          </cell>
          <cell r="E9">
            <v>0</v>
          </cell>
          <cell r="F9">
            <v>0</v>
          </cell>
          <cell r="G9">
            <v>0</v>
          </cell>
          <cell r="H9">
            <v>0</v>
          </cell>
          <cell r="I9" t="str">
            <v>Div0</v>
          </cell>
          <cell r="J9">
            <v>517.29999999999995</v>
          </cell>
          <cell r="K9">
            <v>-59.2</v>
          </cell>
          <cell r="L9">
            <v>0</v>
          </cell>
          <cell r="M9">
            <v>31.1</v>
          </cell>
          <cell r="N9">
            <v>489.1</v>
          </cell>
          <cell r="O9">
            <v>0</v>
          </cell>
          <cell r="P9">
            <v>0</v>
          </cell>
          <cell r="Q9">
            <v>0</v>
          </cell>
        </row>
        <row r="10">
          <cell r="A10">
            <v>2017</v>
          </cell>
          <cell r="B10" t="str">
            <v>Jul</v>
          </cell>
          <cell r="C10" t="str">
            <v>Mona</v>
          </cell>
          <cell r="D10">
            <v>0</v>
          </cell>
          <cell r="E10">
            <v>0</v>
          </cell>
          <cell r="F10">
            <v>0</v>
          </cell>
          <cell r="G10">
            <v>0</v>
          </cell>
          <cell r="H10">
            <v>0</v>
          </cell>
          <cell r="I10" t="str">
            <v>Div0</v>
          </cell>
          <cell r="J10">
            <v>0</v>
          </cell>
          <cell r="K10">
            <v>100</v>
          </cell>
          <cell r="L10">
            <v>0</v>
          </cell>
          <cell r="M10">
            <v>29</v>
          </cell>
          <cell r="N10">
            <v>129</v>
          </cell>
          <cell r="O10">
            <v>0</v>
          </cell>
          <cell r="P10">
            <v>0</v>
          </cell>
          <cell r="Q10">
            <v>0</v>
          </cell>
        </row>
        <row r="11">
          <cell r="A11">
            <v>2017</v>
          </cell>
          <cell r="B11" t="str">
            <v>Jul</v>
          </cell>
          <cell r="C11" t="str">
            <v>Palo Verde</v>
          </cell>
          <cell r="D11">
            <v>0</v>
          </cell>
          <cell r="E11">
            <v>0</v>
          </cell>
          <cell r="F11">
            <v>0</v>
          </cell>
          <cell r="G11">
            <v>0</v>
          </cell>
          <cell r="H11">
            <v>0</v>
          </cell>
          <cell r="I11" t="str">
            <v>Div0</v>
          </cell>
          <cell r="J11">
            <v>0</v>
          </cell>
          <cell r="K11">
            <v>0</v>
          </cell>
          <cell r="L11">
            <v>0</v>
          </cell>
          <cell r="M11">
            <v>0</v>
          </cell>
          <cell r="N11">
            <v>0</v>
          </cell>
          <cell r="O11">
            <v>0</v>
          </cell>
          <cell r="P11">
            <v>0</v>
          </cell>
          <cell r="Q11">
            <v>0</v>
          </cell>
        </row>
        <row r="12">
          <cell r="A12">
            <v>2017</v>
          </cell>
          <cell r="B12" t="str">
            <v>Jul</v>
          </cell>
          <cell r="C12" t="str">
            <v>Utah North</v>
          </cell>
          <cell r="D12">
            <v>4791</v>
          </cell>
          <cell r="E12">
            <v>0</v>
          </cell>
          <cell r="F12">
            <v>-121.1</v>
          </cell>
          <cell r="G12">
            <v>607.1</v>
          </cell>
          <cell r="H12">
            <v>607.1</v>
          </cell>
          <cell r="I12">
            <v>13</v>
          </cell>
          <cell r="J12">
            <v>2557.3000000000002</v>
          </cell>
          <cell r="K12">
            <v>-1.8</v>
          </cell>
          <cell r="L12">
            <v>143.1</v>
          </cell>
          <cell r="M12">
            <v>2578.4</v>
          </cell>
          <cell r="N12">
            <v>0</v>
          </cell>
          <cell r="O12">
            <v>0</v>
          </cell>
          <cell r="P12">
            <v>0</v>
          </cell>
          <cell r="Q12">
            <v>0</v>
          </cell>
        </row>
        <row r="13">
          <cell r="A13">
            <v>2017</v>
          </cell>
          <cell r="B13" t="str">
            <v>Jul</v>
          </cell>
          <cell r="C13" t="str">
            <v>_4-Corners</v>
          </cell>
          <cell r="D13">
            <v>0</v>
          </cell>
          <cell r="E13">
            <v>0</v>
          </cell>
          <cell r="F13">
            <v>0</v>
          </cell>
          <cell r="G13">
            <v>0</v>
          </cell>
          <cell r="H13">
            <v>0</v>
          </cell>
          <cell r="I13" t="str">
            <v>Div0</v>
          </cell>
          <cell r="J13">
            <v>0</v>
          </cell>
          <cell r="K13">
            <v>-235</v>
          </cell>
          <cell r="L13">
            <v>0</v>
          </cell>
          <cell r="M13">
            <v>235</v>
          </cell>
          <cell r="N13">
            <v>0</v>
          </cell>
          <cell r="O13">
            <v>0</v>
          </cell>
          <cell r="P13">
            <v>0</v>
          </cell>
          <cell r="Q13">
            <v>0</v>
          </cell>
        </row>
        <row r="14">
          <cell r="A14">
            <v>2017</v>
          </cell>
          <cell r="B14" t="str">
            <v>Jul</v>
          </cell>
          <cell r="C14" t="str">
            <v>Utah South</v>
          </cell>
          <cell r="D14">
            <v>695.5</v>
          </cell>
          <cell r="E14">
            <v>0</v>
          </cell>
          <cell r="F14">
            <v>0</v>
          </cell>
          <cell r="G14">
            <v>90.4</v>
          </cell>
          <cell r="H14">
            <v>90.4</v>
          </cell>
          <cell r="I14">
            <v>13</v>
          </cell>
          <cell r="J14">
            <v>3161.3</v>
          </cell>
          <cell r="K14">
            <v>11.1</v>
          </cell>
          <cell r="L14">
            <v>0</v>
          </cell>
          <cell r="M14">
            <v>196</v>
          </cell>
          <cell r="N14">
            <v>2582.4</v>
          </cell>
          <cell r="O14">
            <v>0</v>
          </cell>
          <cell r="P14">
            <v>0</v>
          </cell>
          <cell r="Q14">
            <v>0</v>
          </cell>
        </row>
        <row r="15">
          <cell r="A15">
            <v>2017</v>
          </cell>
          <cell r="B15" t="str">
            <v>Jul</v>
          </cell>
          <cell r="C15" t="str">
            <v>Cholla</v>
          </cell>
          <cell r="D15">
            <v>0</v>
          </cell>
          <cell r="E15">
            <v>0</v>
          </cell>
          <cell r="F15">
            <v>0</v>
          </cell>
          <cell r="G15">
            <v>0</v>
          </cell>
          <cell r="H15">
            <v>0</v>
          </cell>
          <cell r="I15" t="str">
            <v>Div0</v>
          </cell>
          <cell r="J15">
            <v>387</v>
          </cell>
          <cell r="K15">
            <v>0</v>
          </cell>
          <cell r="L15">
            <v>0</v>
          </cell>
          <cell r="M15">
            <v>0</v>
          </cell>
          <cell r="N15">
            <v>387</v>
          </cell>
          <cell r="O15">
            <v>0</v>
          </cell>
          <cell r="P15">
            <v>0</v>
          </cell>
          <cell r="Q15">
            <v>0</v>
          </cell>
        </row>
        <row r="16">
          <cell r="A16">
            <v>2017</v>
          </cell>
          <cell r="B16" t="str">
            <v>Jul</v>
          </cell>
          <cell r="C16" t="str">
            <v>Colorado</v>
          </cell>
          <cell r="D16">
            <v>0</v>
          </cell>
          <cell r="E16">
            <v>0</v>
          </cell>
          <cell r="F16">
            <v>0</v>
          </cell>
          <cell r="G16">
            <v>0</v>
          </cell>
          <cell r="H16">
            <v>145.6</v>
          </cell>
          <cell r="I16" t="str">
            <v>Div0</v>
          </cell>
          <cell r="J16">
            <v>241.6</v>
          </cell>
          <cell r="K16">
            <v>0</v>
          </cell>
          <cell r="L16">
            <v>0</v>
          </cell>
          <cell r="M16">
            <v>0</v>
          </cell>
          <cell r="N16">
            <v>96</v>
          </cell>
          <cell r="O16">
            <v>0</v>
          </cell>
          <cell r="P16">
            <v>0</v>
          </cell>
          <cell r="Q16">
            <v>0</v>
          </cell>
        </row>
        <row r="17">
          <cell r="A17">
            <v>2017</v>
          </cell>
          <cell r="B17" t="str">
            <v>Jul</v>
          </cell>
          <cell r="C17" t="str">
            <v>Mead</v>
          </cell>
          <cell r="D17">
            <v>0</v>
          </cell>
          <cell r="E17">
            <v>0</v>
          </cell>
          <cell r="F17">
            <v>0</v>
          </cell>
          <cell r="G17">
            <v>0</v>
          </cell>
          <cell r="H17">
            <v>0</v>
          </cell>
          <cell r="I17" t="str">
            <v>Div0</v>
          </cell>
          <cell r="J17">
            <v>0</v>
          </cell>
          <cell r="K17">
            <v>0</v>
          </cell>
          <cell r="L17">
            <v>0</v>
          </cell>
          <cell r="M17">
            <v>0</v>
          </cell>
          <cell r="N17">
            <v>0</v>
          </cell>
          <cell r="O17">
            <v>0</v>
          </cell>
          <cell r="P17">
            <v>0</v>
          </cell>
          <cell r="Q17">
            <v>0</v>
          </cell>
        </row>
        <row r="18">
          <cell r="A18">
            <v>2017</v>
          </cell>
          <cell r="B18" t="str">
            <v>Jul</v>
          </cell>
          <cell r="C18" t="str">
            <v>Montana</v>
          </cell>
          <cell r="D18">
            <v>0</v>
          </cell>
          <cell r="E18">
            <v>0</v>
          </cell>
          <cell r="F18">
            <v>0</v>
          </cell>
          <cell r="G18">
            <v>0</v>
          </cell>
          <cell r="H18">
            <v>0</v>
          </cell>
          <cell r="I18" t="str">
            <v>Div0</v>
          </cell>
          <cell r="J18">
            <v>151.69999999999999</v>
          </cell>
          <cell r="K18">
            <v>0</v>
          </cell>
          <cell r="L18">
            <v>0</v>
          </cell>
          <cell r="M18">
            <v>0</v>
          </cell>
          <cell r="N18">
            <v>151.69999999999999</v>
          </cell>
          <cell r="O18">
            <v>0</v>
          </cell>
          <cell r="P18">
            <v>0</v>
          </cell>
          <cell r="Q18">
            <v>0</v>
          </cell>
        </row>
        <row r="19">
          <cell r="A19">
            <v>2017</v>
          </cell>
          <cell r="B19" t="str">
            <v>Jul</v>
          </cell>
          <cell r="C19" t="str">
            <v>Hermiston</v>
          </cell>
          <cell r="D19">
            <v>0</v>
          </cell>
          <cell r="E19">
            <v>0</v>
          </cell>
          <cell r="F19">
            <v>0</v>
          </cell>
          <cell r="G19">
            <v>0</v>
          </cell>
          <cell r="H19">
            <v>0</v>
          </cell>
          <cell r="I19" t="str">
            <v>Div0</v>
          </cell>
          <cell r="J19">
            <v>227</v>
          </cell>
          <cell r="K19">
            <v>0</v>
          </cell>
          <cell r="L19">
            <v>0</v>
          </cell>
          <cell r="M19">
            <v>0</v>
          </cell>
          <cell r="N19">
            <v>227</v>
          </cell>
          <cell r="O19">
            <v>0</v>
          </cell>
          <cell r="P19">
            <v>0</v>
          </cell>
          <cell r="Q19">
            <v>0</v>
          </cell>
        </row>
        <row r="20">
          <cell r="A20">
            <v>2017</v>
          </cell>
          <cell r="B20" t="str">
            <v>Jul</v>
          </cell>
          <cell r="C20" t="str">
            <v>Yakima</v>
          </cell>
          <cell r="D20">
            <v>493.1</v>
          </cell>
          <cell r="E20">
            <v>0</v>
          </cell>
          <cell r="F20">
            <v>-8.6</v>
          </cell>
          <cell r="G20">
            <v>63</v>
          </cell>
          <cell r="H20">
            <v>63</v>
          </cell>
          <cell r="I20">
            <v>13</v>
          </cell>
          <cell r="J20">
            <v>0</v>
          </cell>
          <cell r="K20">
            <v>2.1</v>
          </cell>
          <cell r="L20">
            <v>0</v>
          </cell>
          <cell r="M20">
            <v>545.4</v>
          </cell>
          <cell r="N20">
            <v>0</v>
          </cell>
          <cell r="O20">
            <v>0</v>
          </cell>
          <cell r="P20">
            <v>0</v>
          </cell>
          <cell r="Q20">
            <v>0</v>
          </cell>
        </row>
        <row r="21">
          <cell r="A21">
            <v>2017</v>
          </cell>
          <cell r="B21" t="str">
            <v>Jul</v>
          </cell>
          <cell r="C21" t="str">
            <v>WallaWalla</v>
          </cell>
          <cell r="D21">
            <v>277.2</v>
          </cell>
          <cell r="E21">
            <v>0</v>
          </cell>
          <cell r="F21">
            <v>-3.5</v>
          </cell>
          <cell r="G21">
            <v>35.6</v>
          </cell>
          <cell r="H21">
            <v>35.6</v>
          </cell>
          <cell r="I21">
            <v>13</v>
          </cell>
          <cell r="J21">
            <v>70.2</v>
          </cell>
          <cell r="K21">
            <v>-1.8</v>
          </cell>
          <cell r="L21">
            <v>0</v>
          </cell>
          <cell r="M21">
            <v>240.9</v>
          </cell>
          <cell r="N21">
            <v>0</v>
          </cell>
          <cell r="O21">
            <v>0</v>
          </cell>
          <cell r="P21">
            <v>0</v>
          </cell>
          <cell r="Q21">
            <v>0</v>
          </cell>
        </row>
        <row r="22">
          <cell r="A22">
            <v>2017</v>
          </cell>
          <cell r="B22" t="str">
            <v>Jul</v>
          </cell>
          <cell r="C22" t="str">
            <v>APS Transmission</v>
          </cell>
          <cell r="D22">
            <v>0</v>
          </cell>
          <cell r="E22">
            <v>0</v>
          </cell>
          <cell r="F22">
            <v>0</v>
          </cell>
          <cell r="G22">
            <v>0</v>
          </cell>
          <cell r="H22">
            <v>0</v>
          </cell>
          <cell r="I22" t="str">
            <v>Div0</v>
          </cell>
          <cell r="J22">
            <v>0</v>
          </cell>
          <cell r="K22">
            <v>0</v>
          </cell>
          <cell r="L22">
            <v>0</v>
          </cell>
          <cell r="M22">
            <v>350</v>
          </cell>
          <cell r="N22">
            <v>350</v>
          </cell>
          <cell r="O22">
            <v>0</v>
          </cell>
          <cell r="P22">
            <v>0</v>
          </cell>
          <cell r="Q22">
            <v>0</v>
          </cell>
        </row>
        <row r="23">
          <cell r="A23">
            <v>2017</v>
          </cell>
          <cell r="B23" t="str">
            <v>Jul</v>
          </cell>
          <cell r="C23" t="str">
            <v>Bridger East</v>
          </cell>
          <cell r="D23">
            <v>0</v>
          </cell>
          <cell r="E23">
            <v>0</v>
          </cell>
          <cell r="F23">
            <v>0</v>
          </cell>
          <cell r="G23">
            <v>0</v>
          </cell>
          <cell r="H23">
            <v>0</v>
          </cell>
          <cell r="I23" t="str">
            <v>Div0</v>
          </cell>
          <cell r="J23">
            <v>0</v>
          </cell>
          <cell r="K23">
            <v>0</v>
          </cell>
          <cell r="L23">
            <v>0</v>
          </cell>
          <cell r="M23">
            <v>0</v>
          </cell>
          <cell r="N23">
            <v>0</v>
          </cell>
          <cell r="O23">
            <v>0</v>
          </cell>
          <cell r="P23">
            <v>0</v>
          </cell>
          <cell r="Q23">
            <v>0</v>
          </cell>
        </row>
        <row r="24">
          <cell r="A24">
            <v>2017</v>
          </cell>
          <cell r="B24" t="str">
            <v>Jul</v>
          </cell>
          <cell r="C24" t="str">
            <v>WyomingNE</v>
          </cell>
          <cell r="D24">
            <v>548.20000000000005</v>
          </cell>
          <cell r="E24">
            <v>0</v>
          </cell>
          <cell r="F24">
            <v>0</v>
          </cell>
          <cell r="G24">
            <v>71.3</v>
          </cell>
          <cell r="H24">
            <v>71.3</v>
          </cell>
          <cell r="I24">
            <v>13</v>
          </cell>
          <cell r="J24">
            <v>1202</v>
          </cell>
          <cell r="K24">
            <v>12.3</v>
          </cell>
          <cell r="L24">
            <v>0</v>
          </cell>
          <cell r="M24">
            <v>0</v>
          </cell>
          <cell r="N24">
            <v>594.79999999999995</v>
          </cell>
          <cell r="O24">
            <v>0</v>
          </cell>
          <cell r="P24">
            <v>0</v>
          </cell>
          <cell r="Q24">
            <v>0</v>
          </cell>
        </row>
        <row r="25">
          <cell r="A25">
            <v>2017</v>
          </cell>
          <cell r="B25" t="str">
            <v>Jul</v>
          </cell>
          <cell r="C25" t="str">
            <v>WyomingSW</v>
          </cell>
          <cell r="D25">
            <v>482.7</v>
          </cell>
          <cell r="E25">
            <v>0</v>
          </cell>
          <cell r="F25">
            <v>-11.1</v>
          </cell>
          <cell r="G25">
            <v>61.3</v>
          </cell>
          <cell r="H25">
            <v>61.3</v>
          </cell>
          <cell r="I25">
            <v>13</v>
          </cell>
          <cell r="J25">
            <v>2.6</v>
          </cell>
          <cell r="K25">
            <v>0.1</v>
          </cell>
          <cell r="L25">
            <v>0</v>
          </cell>
          <cell r="M25">
            <v>619.5</v>
          </cell>
          <cell r="N25">
            <v>89.3</v>
          </cell>
          <cell r="O25">
            <v>0</v>
          </cell>
          <cell r="P25">
            <v>0</v>
          </cell>
          <cell r="Q25">
            <v>0</v>
          </cell>
        </row>
        <row r="26">
          <cell r="A26">
            <v>2017</v>
          </cell>
          <cell r="B26" t="str">
            <v>Jul</v>
          </cell>
          <cell r="C26" t="str">
            <v>Aeolis_Wyoming</v>
          </cell>
          <cell r="D26">
            <v>0</v>
          </cell>
          <cell r="E26">
            <v>0</v>
          </cell>
          <cell r="F26">
            <v>0</v>
          </cell>
          <cell r="G26">
            <v>0</v>
          </cell>
          <cell r="H26">
            <v>0</v>
          </cell>
          <cell r="I26" t="str">
            <v>Div0</v>
          </cell>
          <cell r="J26">
            <v>0</v>
          </cell>
          <cell r="K26">
            <v>0</v>
          </cell>
          <cell r="L26">
            <v>0</v>
          </cell>
          <cell r="M26">
            <v>594.70000000000005</v>
          </cell>
          <cell r="N26">
            <v>594.70000000000005</v>
          </cell>
          <cell r="O26">
            <v>0</v>
          </cell>
          <cell r="P26">
            <v>0</v>
          </cell>
          <cell r="Q26">
            <v>0</v>
          </cell>
        </row>
        <row r="27">
          <cell r="A27">
            <v>2017</v>
          </cell>
          <cell r="B27" t="str">
            <v>Jul</v>
          </cell>
          <cell r="C27" t="str">
            <v>Chehalis</v>
          </cell>
          <cell r="D27">
            <v>0</v>
          </cell>
          <cell r="E27">
            <v>0</v>
          </cell>
          <cell r="F27">
            <v>0</v>
          </cell>
          <cell r="G27">
            <v>0</v>
          </cell>
          <cell r="H27">
            <v>0</v>
          </cell>
          <cell r="I27" t="str">
            <v>Div0</v>
          </cell>
          <cell r="J27">
            <v>464</v>
          </cell>
          <cell r="K27">
            <v>0</v>
          </cell>
          <cell r="L27">
            <v>0</v>
          </cell>
          <cell r="M27">
            <v>0</v>
          </cell>
          <cell r="N27">
            <v>464</v>
          </cell>
          <cell r="O27">
            <v>0</v>
          </cell>
          <cell r="P27">
            <v>0</v>
          </cell>
          <cell r="Q27">
            <v>0</v>
          </cell>
        </row>
        <row r="28">
          <cell r="A28">
            <v>2017</v>
          </cell>
          <cell r="B28" t="str">
            <v>Jul</v>
          </cell>
          <cell r="C28" t="str">
            <v>SOregonCal</v>
          </cell>
          <cell r="D28">
            <v>1304.5</v>
          </cell>
          <cell r="E28">
            <v>0</v>
          </cell>
          <cell r="F28">
            <v>-54.9</v>
          </cell>
          <cell r="G28">
            <v>162.5</v>
          </cell>
          <cell r="H28">
            <v>162.5</v>
          </cell>
          <cell r="I28">
            <v>13</v>
          </cell>
          <cell r="J28">
            <v>403.1</v>
          </cell>
          <cell r="K28">
            <v>53.9</v>
          </cell>
          <cell r="L28">
            <v>3.2</v>
          </cell>
          <cell r="M28">
            <v>1204.8</v>
          </cell>
          <cell r="N28">
            <v>252.9</v>
          </cell>
          <cell r="O28">
            <v>0</v>
          </cell>
          <cell r="P28">
            <v>0</v>
          </cell>
          <cell r="Q28">
            <v>0</v>
          </cell>
        </row>
        <row r="29">
          <cell r="A29">
            <v>2017</v>
          </cell>
          <cell r="B29" t="str">
            <v>Jul</v>
          </cell>
          <cell r="C29" t="str">
            <v>PortlandNC</v>
          </cell>
          <cell r="D29">
            <v>482</v>
          </cell>
          <cell r="E29">
            <v>0</v>
          </cell>
          <cell r="F29">
            <v>0</v>
          </cell>
          <cell r="G29">
            <v>62.7</v>
          </cell>
          <cell r="H29">
            <v>62.7</v>
          </cell>
          <cell r="I29">
            <v>13</v>
          </cell>
          <cell r="J29">
            <v>499</v>
          </cell>
          <cell r="K29">
            <v>-78</v>
          </cell>
          <cell r="L29">
            <v>0</v>
          </cell>
          <cell r="M29">
            <v>123.7</v>
          </cell>
          <cell r="N29">
            <v>0</v>
          </cell>
          <cell r="O29">
            <v>0</v>
          </cell>
          <cell r="P29">
            <v>0</v>
          </cell>
          <cell r="Q29">
            <v>0</v>
          </cell>
        </row>
        <row r="30">
          <cell r="A30">
            <v>2017</v>
          </cell>
          <cell r="B30" t="str">
            <v>Jul</v>
          </cell>
          <cell r="C30" t="str">
            <v>WillamValcc</v>
          </cell>
          <cell r="D30">
            <v>348.5</v>
          </cell>
          <cell r="E30">
            <v>0</v>
          </cell>
          <cell r="F30">
            <v>0</v>
          </cell>
          <cell r="G30">
            <v>45.3</v>
          </cell>
          <cell r="H30">
            <v>45.3</v>
          </cell>
          <cell r="I30">
            <v>13</v>
          </cell>
          <cell r="J30">
            <v>0</v>
          </cell>
          <cell r="K30">
            <v>10</v>
          </cell>
          <cell r="L30">
            <v>0</v>
          </cell>
          <cell r="M30">
            <v>383.8</v>
          </cell>
          <cell r="N30">
            <v>0</v>
          </cell>
          <cell r="O30">
            <v>0</v>
          </cell>
          <cell r="P30">
            <v>0</v>
          </cell>
          <cell r="Q30">
            <v>0</v>
          </cell>
        </row>
        <row r="31">
          <cell r="A31">
            <v>2017</v>
          </cell>
          <cell r="B31" t="str">
            <v>Jul</v>
          </cell>
          <cell r="C31" t="str">
            <v>Bethel</v>
          </cell>
          <cell r="D31">
            <v>0</v>
          </cell>
          <cell r="E31">
            <v>0</v>
          </cell>
          <cell r="F31">
            <v>0</v>
          </cell>
          <cell r="G31">
            <v>0</v>
          </cell>
          <cell r="H31">
            <v>0</v>
          </cell>
          <cell r="I31" t="str">
            <v>Div0</v>
          </cell>
          <cell r="J31">
            <v>0</v>
          </cell>
          <cell r="K31">
            <v>0</v>
          </cell>
          <cell r="L31">
            <v>0</v>
          </cell>
          <cell r="M31">
            <v>0</v>
          </cell>
          <cell r="N31">
            <v>0</v>
          </cell>
          <cell r="O31">
            <v>0</v>
          </cell>
          <cell r="P31">
            <v>0</v>
          </cell>
          <cell r="Q31">
            <v>0</v>
          </cell>
        </row>
        <row r="32">
          <cell r="A32">
            <v>2017</v>
          </cell>
          <cell r="B32" t="str">
            <v>Jul</v>
          </cell>
          <cell r="C32" t="str">
            <v>Nevada - Oregon Border</v>
          </cell>
          <cell r="D32">
            <v>0</v>
          </cell>
          <cell r="E32">
            <v>0</v>
          </cell>
          <cell r="F32">
            <v>0</v>
          </cell>
          <cell r="G32">
            <v>0</v>
          </cell>
          <cell r="H32">
            <v>0</v>
          </cell>
          <cell r="I32" t="str">
            <v>Div0</v>
          </cell>
          <cell r="J32">
            <v>106</v>
          </cell>
          <cell r="K32">
            <v>0</v>
          </cell>
          <cell r="L32">
            <v>0</v>
          </cell>
          <cell r="M32">
            <v>0</v>
          </cell>
          <cell r="N32">
            <v>106</v>
          </cell>
          <cell r="O32">
            <v>0</v>
          </cell>
          <cell r="P32">
            <v>0</v>
          </cell>
          <cell r="Q32">
            <v>0</v>
          </cell>
        </row>
        <row r="33">
          <cell r="A33">
            <v>2017</v>
          </cell>
          <cell r="B33" t="str">
            <v>Jul</v>
          </cell>
          <cell r="C33" t="str">
            <v>Bridger</v>
          </cell>
          <cell r="D33">
            <v>0</v>
          </cell>
          <cell r="E33">
            <v>0</v>
          </cell>
          <cell r="F33">
            <v>0</v>
          </cell>
          <cell r="G33">
            <v>0</v>
          </cell>
          <cell r="H33">
            <v>0</v>
          </cell>
          <cell r="I33" t="str">
            <v>Div0</v>
          </cell>
          <cell r="J33">
            <v>1408.4</v>
          </cell>
          <cell r="K33">
            <v>-1.7</v>
          </cell>
          <cell r="L33">
            <v>0</v>
          </cell>
          <cell r="M33">
            <v>0</v>
          </cell>
          <cell r="N33">
            <v>1406.6</v>
          </cell>
          <cell r="O33">
            <v>0</v>
          </cell>
          <cell r="P33">
            <v>0</v>
          </cell>
          <cell r="Q33">
            <v>0</v>
          </cell>
        </row>
        <row r="34">
          <cell r="A34">
            <v>2017</v>
          </cell>
          <cell r="B34" t="str">
            <v>Jul</v>
          </cell>
          <cell r="C34" t="str">
            <v>Hemingway</v>
          </cell>
          <cell r="D34">
            <v>0</v>
          </cell>
          <cell r="E34">
            <v>0</v>
          </cell>
          <cell r="F34">
            <v>0</v>
          </cell>
          <cell r="G34">
            <v>0</v>
          </cell>
          <cell r="H34">
            <v>0</v>
          </cell>
          <cell r="I34" t="str">
            <v>Div0</v>
          </cell>
          <cell r="J34">
            <v>0</v>
          </cell>
          <cell r="K34">
            <v>0</v>
          </cell>
          <cell r="L34">
            <v>0</v>
          </cell>
          <cell r="M34">
            <v>763.9</v>
          </cell>
          <cell r="N34">
            <v>763.9</v>
          </cell>
          <cell r="O34">
            <v>0</v>
          </cell>
          <cell r="P34">
            <v>0</v>
          </cell>
          <cell r="Q34">
            <v>0</v>
          </cell>
        </row>
        <row r="35">
          <cell r="A35">
            <v>2017</v>
          </cell>
          <cell r="B35" t="str">
            <v>Jul</v>
          </cell>
          <cell r="C35" t="str">
            <v>Midpoint Meridian</v>
          </cell>
          <cell r="D35">
            <v>0</v>
          </cell>
          <cell r="E35">
            <v>0</v>
          </cell>
          <cell r="F35">
            <v>0</v>
          </cell>
          <cell r="G35">
            <v>0</v>
          </cell>
          <cell r="H35">
            <v>0</v>
          </cell>
          <cell r="I35" t="str">
            <v>Div0</v>
          </cell>
          <cell r="J35">
            <v>0</v>
          </cell>
          <cell r="K35">
            <v>0</v>
          </cell>
          <cell r="L35">
            <v>0</v>
          </cell>
          <cell r="M35">
            <v>400</v>
          </cell>
          <cell r="N35">
            <v>400</v>
          </cell>
          <cell r="O35">
            <v>0</v>
          </cell>
          <cell r="P35">
            <v>0</v>
          </cell>
          <cell r="Q35">
            <v>0</v>
          </cell>
        </row>
        <row r="36">
          <cell r="A36">
            <v>2017</v>
          </cell>
          <cell r="B36" t="str">
            <v>Jul</v>
          </cell>
          <cell r="C36" t="str">
            <v>Craig Trans</v>
          </cell>
          <cell r="D36">
            <v>0</v>
          </cell>
          <cell r="E36">
            <v>0</v>
          </cell>
          <cell r="F36">
            <v>0</v>
          </cell>
          <cell r="G36">
            <v>0</v>
          </cell>
          <cell r="H36">
            <v>0</v>
          </cell>
          <cell r="I36" t="str">
            <v>Div0</v>
          </cell>
          <cell r="J36">
            <v>0</v>
          </cell>
          <cell r="K36">
            <v>0</v>
          </cell>
          <cell r="L36">
            <v>0</v>
          </cell>
          <cell r="M36">
            <v>67</v>
          </cell>
          <cell r="N36">
            <v>67</v>
          </cell>
          <cell r="O36">
            <v>0</v>
          </cell>
          <cell r="P36">
            <v>0</v>
          </cell>
          <cell r="Q36">
            <v>0</v>
          </cell>
        </row>
        <row r="37">
          <cell r="A37">
            <v>2017</v>
          </cell>
          <cell r="B37" t="str">
            <v>Jul</v>
          </cell>
          <cell r="C37" t="str">
            <v>BPA_NITS</v>
          </cell>
          <cell r="D37">
            <v>248.7</v>
          </cell>
          <cell r="E37">
            <v>0</v>
          </cell>
          <cell r="F37">
            <v>0</v>
          </cell>
          <cell r="G37">
            <v>32.299999999999997</v>
          </cell>
          <cell r="H37">
            <v>32.299999999999997</v>
          </cell>
          <cell r="I37">
            <v>13</v>
          </cell>
          <cell r="J37">
            <v>0</v>
          </cell>
          <cell r="K37">
            <v>0</v>
          </cell>
          <cell r="L37">
            <v>0</v>
          </cell>
          <cell r="M37">
            <v>281.10000000000002</v>
          </cell>
          <cell r="N37">
            <v>0</v>
          </cell>
          <cell r="O37">
            <v>0</v>
          </cell>
          <cell r="P37">
            <v>0</v>
          </cell>
          <cell r="Q37">
            <v>0</v>
          </cell>
        </row>
        <row r="38">
          <cell r="A38">
            <v>2017</v>
          </cell>
          <cell r="B38" t="str">
            <v>Dec</v>
          </cell>
          <cell r="C38" t="str">
            <v>Arizona</v>
          </cell>
          <cell r="D38">
            <v>0</v>
          </cell>
          <cell r="E38">
            <v>0</v>
          </cell>
          <cell r="F38">
            <v>0</v>
          </cell>
          <cell r="G38">
            <v>0</v>
          </cell>
          <cell r="H38">
            <v>0</v>
          </cell>
          <cell r="I38" t="str">
            <v>Div0</v>
          </cell>
          <cell r="J38">
            <v>0</v>
          </cell>
          <cell r="K38">
            <v>95</v>
          </cell>
          <cell r="L38">
            <v>0</v>
          </cell>
          <cell r="M38">
            <v>0</v>
          </cell>
          <cell r="N38">
            <v>95</v>
          </cell>
          <cell r="O38">
            <v>0</v>
          </cell>
          <cell r="P38">
            <v>0</v>
          </cell>
          <cell r="Q38">
            <v>0</v>
          </cell>
        </row>
        <row r="39">
          <cell r="A39">
            <v>2017</v>
          </cell>
          <cell r="B39" t="str">
            <v>Dec</v>
          </cell>
          <cell r="C39" t="str">
            <v>COB</v>
          </cell>
          <cell r="D39">
            <v>0</v>
          </cell>
          <cell r="E39">
            <v>0</v>
          </cell>
          <cell r="F39">
            <v>0</v>
          </cell>
          <cell r="G39">
            <v>0</v>
          </cell>
          <cell r="H39">
            <v>0</v>
          </cell>
          <cell r="I39" t="str">
            <v>Div0</v>
          </cell>
          <cell r="J39">
            <v>0</v>
          </cell>
          <cell r="K39">
            <v>0</v>
          </cell>
          <cell r="L39">
            <v>0</v>
          </cell>
          <cell r="M39">
            <v>0</v>
          </cell>
          <cell r="N39">
            <v>0</v>
          </cell>
          <cell r="O39">
            <v>0</v>
          </cell>
          <cell r="P39">
            <v>0</v>
          </cell>
          <cell r="Q39">
            <v>0</v>
          </cell>
        </row>
        <row r="40">
          <cell r="A40">
            <v>2017</v>
          </cell>
          <cell r="B40" t="str">
            <v>Dec</v>
          </cell>
          <cell r="C40" t="str">
            <v>Goshen</v>
          </cell>
          <cell r="D40">
            <v>261.60000000000002</v>
          </cell>
          <cell r="E40">
            <v>0</v>
          </cell>
          <cell r="F40">
            <v>-4.3</v>
          </cell>
          <cell r="G40">
            <v>33.4</v>
          </cell>
          <cell r="H40">
            <v>33.4</v>
          </cell>
          <cell r="I40">
            <v>13</v>
          </cell>
          <cell r="J40">
            <v>36.200000000000003</v>
          </cell>
          <cell r="K40">
            <v>6.6</v>
          </cell>
          <cell r="L40">
            <v>0</v>
          </cell>
          <cell r="M40">
            <v>247.9</v>
          </cell>
          <cell r="N40">
            <v>0</v>
          </cell>
          <cell r="O40">
            <v>0</v>
          </cell>
          <cell r="P40">
            <v>0</v>
          </cell>
          <cell r="Q40">
            <v>0</v>
          </cell>
        </row>
        <row r="41">
          <cell r="A41">
            <v>2017</v>
          </cell>
          <cell r="B41" t="str">
            <v>Dec</v>
          </cell>
          <cell r="C41" t="str">
            <v>Brady</v>
          </cell>
          <cell r="D41">
            <v>0</v>
          </cell>
          <cell r="E41">
            <v>0</v>
          </cell>
          <cell r="F41">
            <v>0</v>
          </cell>
          <cell r="G41">
            <v>0</v>
          </cell>
          <cell r="H41">
            <v>0</v>
          </cell>
          <cell r="I41" t="str">
            <v>Div0</v>
          </cell>
          <cell r="J41">
            <v>0</v>
          </cell>
          <cell r="K41">
            <v>0</v>
          </cell>
          <cell r="L41">
            <v>0</v>
          </cell>
          <cell r="M41">
            <v>0</v>
          </cell>
          <cell r="N41">
            <v>0</v>
          </cell>
          <cell r="O41">
            <v>0</v>
          </cell>
          <cell r="P41">
            <v>0</v>
          </cell>
          <cell r="Q41">
            <v>0</v>
          </cell>
        </row>
        <row r="42">
          <cell r="A42">
            <v>2017</v>
          </cell>
          <cell r="B42" t="str">
            <v>Dec</v>
          </cell>
          <cell r="C42" t="str">
            <v>Bridger West</v>
          </cell>
          <cell r="D42">
            <v>0</v>
          </cell>
          <cell r="E42">
            <v>0</v>
          </cell>
          <cell r="F42">
            <v>0</v>
          </cell>
          <cell r="G42">
            <v>0</v>
          </cell>
          <cell r="H42">
            <v>0</v>
          </cell>
          <cell r="I42" t="str">
            <v>Div0</v>
          </cell>
          <cell r="J42">
            <v>0</v>
          </cell>
          <cell r="K42">
            <v>0</v>
          </cell>
          <cell r="L42">
            <v>0</v>
          </cell>
          <cell r="M42">
            <v>1376.5</v>
          </cell>
          <cell r="N42">
            <v>1376.5</v>
          </cell>
          <cell r="O42">
            <v>0</v>
          </cell>
          <cell r="P42">
            <v>0</v>
          </cell>
          <cell r="Q42">
            <v>0</v>
          </cell>
        </row>
        <row r="43">
          <cell r="A43">
            <v>2017</v>
          </cell>
          <cell r="B43" t="str">
            <v>Dec</v>
          </cell>
          <cell r="C43" t="str">
            <v>Borah</v>
          </cell>
          <cell r="D43">
            <v>0</v>
          </cell>
          <cell r="E43">
            <v>0</v>
          </cell>
          <cell r="F43">
            <v>0</v>
          </cell>
          <cell r="G43">
            <v>0</v>
          </cell>
          <cell r="H43">
            <v>0</v>
          </cell>
          <cell r="I43" t="str">
            <v>Div0</v>
          </cell>
          <cell r="J43">
            <v>0</v>
          </cell>
          <cell r="K43">
            <v>0</v>
          </cell>
          <cell r="L43">
            <v>0</v>
          </cell>
          <cell r="M43">
            <v>1376.4</v>
          </cell>
          <cell r="N43">
            <v>1376.4</v>
          </cell>
          <cell r="O43">
            <v>0</v>
          </cell>
          <cell r="P43">
            <v>0</v>
          </cell>
          <cell r="Q43">
            <v>0</v>
          </cell>
        </row>
        <row r="44">
          <cell r="A44">
            <v>2017</v>
          </cell>
          <cell r="B44" t="str">
            <v>Dec</v>
          </cell>
          <cell r="C44" t="str">
            <v>Mid Columbia</v>
          </cell>
          <cell r="D44">
            <v>0</v>
          </cell>
          <cell r="E44">
            <v>0</v>
          </cell>
          <cell r="F44">
            <v>0</v>
          </cell>
          <cell r="G44">
            <v>0</v>
          </cell>
          <cell r="H44">
            <v>0</v>
          </cell>
          <cell r="I44" t="str">
            <v>Div0</v>
          </cell>
          <cell r="J44">
            <v>388.6</v>
          </cell>
          <cell r="K44">
            <v>-59</v>
          </cell>
          <cell r="L44">
            <v>0</v>
          </cell>
          <cell r="M44">
            <v>187.1</v>
          </cell>
          <cell r="N44">
            <v>516.70000000000005</v>
          </cell>
          <cell r="O44">
            <v>0</v>
          </cell>
          <cell r="P44">
            <v>0</v>
          </cell>
          <cell r="Q44">
            <v>0</v>
          </cell>
        </row>
        <row r="45">
          <cell r="A45">
            <v>2017</v>
          </cell>
          <cell r="B45" t="str">
            <v>Dec</v>
          </cell>
          <cell r="C45" t="str">
            <v>Mona</v>
          </cell>
          <cell r="D45">
            <v>0</v>
          </cell>
          <cell r="E45">
            <v>0</v>
          </cell>
          <cell r="F45">
            <v>0</v>
          </cell>
          <cell r="G45">
            <v>0</v>
          </cell>
          <cell r="H45">
            <v>142.19999999999999</v>
          </cell>
          <cell r="I45" t="str">
            <v>Div0</v>
          </cell>
          <cell r="J45">
            <v>0</v>
          </cell>
          <cell r="K45">
            <v>113.2</v>
          </cell>
          <cell r="L45">
            <v>0</v>
          </cell>
          <cell r="M45">
            <v>29</v>
          </cell>
          <cell r="N45">
            <v>0</v>
          </cell>
          <cell r="O45">
            <v>0</v>
          </cell>
          <cell r="P45">
            <v>0</v>
          </cell>
          <cell r="Q45">
            <v>0</v>
          </cell>
        </row>
        <row r="46">
          <cell r="A46">
            <v>2017</v>
          </cell>
          <cell r="B46" t="str">
            <v>Dec</v>
          </cell>
          <cell r="C46" t="str">
            <v>Palo Verde</v>
          </cell>
          <cell r="D46">
            <v>0</v>
          </cell>
          <cell r="E46">
            <v>0</v>
          </cell>
          <cell r="F46">
            <v>0</v>
          </cell>
          <cell r="G46">
            <v>0</v>
          </cell>
          <cell r="H46">
            <v>0</v>
          </cell>
          <cell r="I46" t="str">
            <v>Div0</v>
          </cell>
          <cell r="J46">
            <v>0</v>
          </cell>
          <cell r="K46">
            <v>0</v>
          </cell>
          <cell r="L46">
            <v>0</v>
          </cell>
          <cell r="M46">
            <v>0</v>
          </cell>
          <cell r="N46">
            <v>0</v>
          </cell>
          <cell r="O46">
            <v>0</v>
          </cell>
          <cell r="P46">
            <v>0</v>
          </cell>
          <cell r="Q46">
            <v>0</v>
          </cell>
        </row>
        <row r="47">
          <cell r="A47">
            <v>2017</v>
          </cell>
          <cell r="B47" t="str">
            <v>Dec</v>
          </cell>
          <cell r="C47" t="str">
            <v>Utah North</v>
          </cell>
          <cell r="D47">
            <v>3634.7</v>
          </cell>
          <cell r="E47">
            <v>0</v>
          </cell>
          <cell r="F47">
            <v>-76.7</v>
          </cell>
          <cell r="G47">
            <v>462.5</v>
          </cell>
          <cell r="H47">
            <v>462.5</v>
          </cell>
          <cell r="I47">
            <v>13</v>
          </cell>
          <cell r="J47">
            <v>2631.9</v>
          </cell>
          <cell r="K47">
            <v>-1.8</v>
          </cell>
          <cell r="L47">
            <v>0</v>
          </cell>
          <cell r="M47">
            <v>1538.4</v>
          </cell>
          <cell r="N47">
            <v>148</v>
          </cell>
          <cell r="O47">
            <v>0</v>
          </cell>
          <cell r="P47">
            <v>0</v>
          </cell>
          <cell r="Q47">
            <v>0</v>
          </cell>
        </row>
        <row r="48">
          <cell r="A48">
            <v>2017</v>
          </cell>
          <cell r="B48" t="str">
            <v>Dec</v>
          </cell>
          <cell r="C48" t="str">
            <v>_4-Corners</v>
          </cell>
          <cell r="D48">
            <v>0</v>
          </cell>
          <cell r="E48">
            <v>0</v>
          </cell>
          <cell r="F48">
            <v>0</v>
          </cell>
          <cell r="G48">
            <v>0</v>
          </cell>
          <cell r="H48">
            <v>422</v>
          </cell>
          <cell r="I48" t="str">
            <v>Div0</v>
          </cell>
          <cell r="J48">
            <v>0</v>
          </cell>
          <cell r="K48">
            <v>385</v>
          </cell>
          <cell r="L48">
            <v>0</v>
          </cell>
          <cell r="M48">
            <v>37</v>
          </cell>
          <cell r="N48">
            <v>0</v>
          </cell>
          <cell r="O48">
            <v>0</v>
          </cell>
          <cell r="P48">
            <v>0</v>
          </cell>
          <cell r="Q48">
            <v>0</v>
          </cell>
        </row>
        <row r="49">
          <cell r="A49">
            <v>2017</v>
          </cell>
          <cell r="B49" t="str">
            <v>Dec</v>
          </cell>
          <cell r="C49" t="str">
            <v>Utah South</v>
          </cell>
          <cell r="D49">
            <v>573.1</v>
          </cell>
          <cell r="E49">
            <v>0</v>
          </cell>
          <cell r="F49">
            <v>0</v>
          </cell>
          <cell r="G49">
            <v>74.5</v>
          </cell>
          <cell r="H49">
            <v>1175.8</v>
          </cell>
          <cell r="I49">
            <v>205.2</v>
          </cell>
          <cell r="J49">
            <v>3180.9</v>
          </cell>
          <cell r="K49">
            <v>11.6</v>
          </cell>
          <cell r="L49">
            <v>0</v>
          </cell>
          <cell r="M49">
            <v>95</v>
          </cell>
          <cell r="N49">
            <v>1538.6</v>
          </cell>
          <cell r="O49">
            <v>0</v>
          </cell>
          <cell r="P49">
            <v>0</v>
          </cell>
          <cell r="Q49">
            <v>0</v>
          </cell>
        </row>
        <row r="50">
          <cell r="A50">
            <v>2017</v>
          </cell>
          <cell r="B50" t="str">
            <v>Dec</v>
          </cell>
          <cell r="C50" t="str">
            <v>Cholla</v>
          </cell>
          <cell r="D50">
            <v>0</v>
          </cell>
          <cell r="E50">
            <v>0</v>
          </cell>
          <cell r="F50">
            <v>0</v>
          </cell>
          <cell r="G50">
            <v>0</v>
          </cell>
          <cell r="H50">
            <v>0</v>
          </cell>
          <cell r="I50" t="str">
            <v>Div0</v>
          </cell>
          <cell r="J50">
            <v>387</v>
          </cell>
          <cell r="K50">
            <v>0</v>
          </cell>
          <cell r="L50">
            <v>0</v>
          </cell>
          <cell r="M50">
            <v>0</v>
          </cell>
          <cell r="N50">
            <v>387</v>
          </cell>
          <cell r="O50">
            <v>0</v>
          </cell>
          <cell r="P50">
            <v>0</v>
          </cell>
          <cell r="Q50">
            <v>0</v>
          </cell>
        </row>
        <row r="51">
          <cell r="A51">
            <v>2017</v>
          </cell>
          <cell r="B51" t="str">
            <v>Dec</v>
          </cell>
          <cell r="C51" t="str">
            <v>Colorado</v>
          </cell>
          <cell r="D51">
            <v>0</v>
          </cell>
          <cell r="E51">
            <v>0</v>
          </cell>
          <cell r="F51">
            <v>0</v>
          </cell>
          <cell r="G51">
            <v>0</v>
          </cell>
          <cell r="H51">
            <v>145.6</v>
          </cell>
          <cell r="I51" t="str">
            <v>Div0</v>
          </cell>
          <cell r="J51">
            <v>241.6</v>
          </cell>
          <cell r="K51">
            <v>0</v>
          </cell>
          <cell r="L51">
            <v>0</v>
          </cell>
          <cell r="M51">
            <v>0</v>
          </cell>
          <cell r="N51">
            <v>96</v>
          </cell>
          <cell r="O51">
            <v>0</v>
          </cell>
          <cell r="P51">
            <v>0</v>
          </cell>
          <cell r="Q51">
            <v>0</v>
          </cell>
        </row>
        <row r="52">
          <cell r="A52">
            <v>2017</v>
          </cell>
          <cell r="B52" t="str">
            <v>Dec</v>
          </cell>
          <cell r="C52" t="str">
            <v>Mead</v>
          </cell>
          <cell r="D52">
            <v>0</v>
          </cell>
          <cell r="E52">
            <v>0</v>
          </cell>
          <cell r="F52">
            <v>0</v>
          </cell>
          <cell r="G52">
            <v>0</v>
          </cell>
          <cell r="H52">
            <v>0</v>
          </cell>
          <cell r="I52" t="str">
            <v>Div0</v>
          </cell>
          <cell r="J52">
            <v>0</v>
          </cell>
          <cell r="K52">
            <v>0</v>
          </cell>
          <cell r="L52">
            <v>0</v>
          </cell>
          <cell r="M52">
            <v>0</v>
          </cell>
          <cell r="N52">
            <v>0</v>
          </cell>
          <cell r="O52">
            <v>0</v>
          </cell>
          <cell r="P52">
            <v>0</v>
          </cell>
          <cell r="Q52">
            <v>0</v>
          </cell>
        </row>
        <row r="53">
          <cell r="A53">
            <v>2017</v>
          </cell>
          <cell r="B53" t="str">
            <v>Dec</v>
          </cell>
          <cell r="C53" t="str">
            <v>Montana</v>
          </cell>
          <cell r="D53">
            <v>0</v>
          </cell>
          <cell r="E53">
            <v>0</v>
          </cell>
          <cell r="F53">
            <v>0</v>
          </cell>
          <cell r="G53">
            <v>0</v>
          </cell>
          <cell r="H53">
            <v>0</v>
          </cell>
          <cell r="I53" t="str">
            <v>Div0</v>
          </cell>
          <cell r="J53">
            <v>150.69999999999999</v>
          </cell>
          <cell r="K53">
            <v>0</v>
          </cell>
          <cell r="L53">
            <v>0</v>
          </cell>
          <cell r="M53">
            <v>0</v>
          </cell>
          <cell r="N53">
            <v>150.69999999999999</v>
          </cell>
          <cell r="O53">
            <v>0</v>
          </cell>
          <cell r="P53">
            <v>0</v>
          </cell>
          <cell r="Q53">
            <v>0</v>
          </cell>
        </row>
        <row r="54">
          <cell r="A54">
            <v>2017</v>
          </cell>
          <cell r="B54" t="str">
            <v>Dec</v>
          </cell>
          <cell r="C54" t="str">
            <v>Hermiston</v>
          </cell>
          <cell r="D54">
            <v>0</v>
          </cell>
          <cell r="E54">
            <v>0</v>
          </cell>
          <cell r="F54">
            <v>0</v>
          </cell>
          <cell r="G54">
            <v>0</v>
          </cell>
          <cell r="H54">
            <v>0</v>
          </cell>
          <cell r="I54" t="str">
            <v>Div0</v>
          </cell>
          <cell r="J54">
            <v>240</v>
          </cell>
          <cell r="K54">
            <v>0</v>
          </cell>
          <cell r="L54">
            <v>0</v>
          </cell>
          <cell r="M54">
            <v>0</v>
          </cell>
          <cell r="N54">
            <v>240</v>
          </cell>
          <cell r="O54">
            <v>0</v>
          </cell>
          <cell r="P54">
            <v>0</v>
          </cell>
          <cell r="Q54">
            <v>0</v>
          </cell>
        </row>
        <row r="55">
          <cell r="A55">
            <v>2017</v>
          </cell>
          <cell r="B55" t="str">
            <v>Dec</v>
          </cell>
          <cell r="C55" t="str">
            <v>Yakima</v>
          </cell>
          <cell r="D55">
            <v>537.1</v>
          </cell>
          <cell r="E55">
            <v>0</v>
          </cell>
          <cell r="F55">
            <v>-9.1</v>
          </cell>
          <cell r="G55">
            <v>68.599999999999994</v>
          </cell>
          <cell r="H55">
            <v>68.599999999999994</v>
          </cell>
          <cell r="I55">
            <v>13</v>
          </cell>
          <cell r="J55">
            <v>0</v>
          </cell>
          <cell r="K55">
            <v>0</v>
          </cell>
          <cell r="L55">
            <v>0</v>
          </cell>
          <cell r="M55">
            <v>596.6</v>
          </cell>
          <cell r="N55">
            <v>0</v>
          </cell>
          <cell r="O55">
            <v>0</v>
          </cell>
          <cell r="P55">
            <v>0</v>
          </cell>
          <cell r="Q55">
            <v>0</v>
          </cell>
        </row>
        <row r="56">
          <cell r="A56">
            <v>2017</v>
          </cell>
          <cell r="B56" t="str">
            <v>Dec</v>
          </cell>
          <cell r="C56" t="str">
            <v>WallaWalla</v>
          </cell>
          <cell r="D56">
            <v>250.9</v>
          </cell>
          <cell r="E56">
            <v>0</v>
          </cell>
          <cell r="F56">
            <v>-3.8</v>
          </cell>
          <cell r="G56">
            <v>32.1</v>
          </cell>
          <cell r="H56">
            <v>32.1</v>
          </cell>
          <cell r="I56">
            <v>13</v>
          </cell>
          <cell r="J56">
            <v>70.2</v>
          </cell>
          <cell r="K56">
            <v>-1.8</v>
          </cell>
          <cell r="L56">
            <v>0</v>
          </cell>
          <cell r="M56">
            <v>275</v>
          </cell>
          <cell r="N56">
            <v>64.099999999999994</v>
          </cell>
          <cell r="O56">
            <v>0</v>
          </cell>
          <cell r="P56">
            <v>0</v>
          </cell>
          <cell r="Q56">
            <v>0</v>
          </cell>
        </row>
        <row r="57">
          <cell r="A57">
            <v>2017</v>
          </cell>
          <cell r="B57" t="str">
            <v>Dec</v>
          </cell>
          <cell r="C57" t="str">
            <v>APS Transmission</v>
          </cell>
          <cell r="D57">
            <v>0</v>
          </cell>
          <cell r="E57">
            <v>0</v>
          </cell>
          <cell r="F57">
            <v>0</v>
          </cell>
          <cell r="G57">
            <v>0</v>
          </cell>
          <cell r="H57">
            <v>350</v>
          </cell>
          <cell r="I57" t="str">
            <v>Div0</v>
          </cell>
          <cell r="J57">
            <v>0</v>
          </cell>
          <cell r="K57">
            <v>0</v>
          </cell>
          <cell r="L57">
            <v>0</v>
          </cell>
          <cell r="M57">
            <v>350</v>
          </cell>
          <cell r="N57">
            <v>0</v>
          </cell>
          <cell r="O57">
            <v>0</v>
          </cell>
          <cell r="P57">
            <v>0</v>
          </cell>
          <cell r="Q57">
            <v>0</v>
          </cell>
        </row>
        <row r="58">
          <cell r="A58">
            <v>2017</v>
          </cell>
          <cell r="B58" t="str">
            <v>Dec</v>
          </cell>
          <cell r="C58" t="str">
            <v>Bridger East</v>
          </cell>
          <cell r="D58">
            <v>0</v>
          </cell>
          <cell r="E58">
            <v>0</v>
          </cell>
          <cell r="F58">
            <v>0</v>
          </cell>
          <cell r="G58">
            <v>0</v>
          </cell>
          <cell r="H58">
            <v>0</v>
          </cell>
          <cell r="I58" t="str">
            <v>Div0</v>
          </cell>
          <cell r="J58">
            <v>0</v>
          </cell>
          <cell r="K58">
            <v>0</v>
          </cell>
          <cell r="L58">
            <v>0</v>
          </cell>
          <cell r="M58">
            <v>0</v>
          </cell>
          <cell r="N58">
            <v>0</v>
          </cell>
          <cell r="O58">
            <v>0</v>
          </cell>
          <cell r="P58">
            <v>0</v>
          </cell>
          <cell r="Q58">
            <v>0</v>
          </cell>
        </row>
        <row r="59">
          <cell r="A59">
            <v>2017</v>
          </cell>
          <cell r="B59" t="str">
            <v>Dec</v>
          </cell>
          <cell r="C59" t="str">
            <v>WyomingNE</v>
          </cell>
          <cell r="D59">
            <v>576.4</v>
          </cell>
          <cell r="E59">
            <v>0</v>
          </cell>
          <cell r="F59">
            <v>0</v>
          </cell>
          <cell r="G59">
            <v>74.900000000000006</v>
          </cell>
          <cell r="H59">
            <v>88.6</v>
          </cell>
          <cell r="I59">
            <v>15.4</v>
          </cell>
          <cell r="J59">
            <v>1202</v>
          </cell>
          <cell r="K59">
            <v>5.7</v>
          </cell>
          <cell r="L59">
            <v>0</v>
          </cell>
          <cell r="M59">
            <v>0</v>
          </cell>
          <cell r="N59">
            <v>542.70000000000005</v>
          </cell>
          <cell r="O59">
            <v>0</v>
          </cell>
          <cell r="P59">
            <v>0</v>
          </cell>
          <cell r="Q59">
            <v>0</v>
          </cell>
        </row>
        <row r="60">
          <cell r="A60">
            <v>2017</v>
          </cell>
          <cell r="B60" t="str">
            <v>Dec</v>
          </cell>
          <cell r="C60" t="str">
            <v>WyomingSW</v>
          </cell>
          <cell r="D60">
            <v>493.7</v>
          </cell>
          <cell r="E60">
            <v>0</v>
          </cell>
          <cell r="F60">
            <v>-11</v>
          </cell>
          <cell r="G60">
            <v>62.7</v>
          </cell>
          <cell r="H60">
            <v>62.7</v>
          </cell>
          <cell r="I60">
            <v>13</v>
          </cell>
          <cell r="J60">
            <v>2.6</v>
          </cell>
          <cell r="K60">
            <v>0.2</v>
          </cell>
          <cell r="L60">
            <v>0</v>
          </cell>
          <cell r="M60">
            <v>542.6</v>
          </cell>
          <cell r="N60">
            <v>0</v>
          </cell>
          <cell r="O60">
            <v>0</v>
          </cell>
          <cell r="P60">
            <v>0</v>
          </cell>
          <cell r="Q60">
            <v>0</v>
          </cell>
        </row>
        <row r="61">
          <cell r="A61">
            <v>2017</v>
          </cell>
          <cell r="B61" t="str">
            <v>Dec</v>
          </cell>
          <cell r="C61" t="str">
            <v>Aeolis_Wyoming</v>
          </cell>
          <cell r="D61">
            <v>0</v>
          </cell>
          <cell r="E61">
            <v>0</v>
          </cell>
          <cell r="F61">
            <v>0</v>
          </cell>
          <cell r="G61">
            <v>0</v>
          </cell>
          <cell r="H61">
            <v>0</v>
          </cell>
          <cell r="I61" t="str">
            <v>Div0</v>
          </cell>
          <cell r="J61">
            <v>0</v>
          </cell>
          <cell r="K61">
            <v>0</v>
          </cell>
          <cell r="L61">
            <v>0</v>
          </cell>
          <cell r="M61">
            <v>542.70000000000005</v>
          </cell>
          <cell r="N61">
            <v>542.70000000000005</v>
          </cell>
          <cell r="O61">
            <v>0</v>
          </cell>
          <cell r="P61">
            <v>0</v>
          </cell>
          <cell r="Q61">
            <v>0</v>
          </cell>
        </row>
        <row r="62">
          <cell r="A62">
            <v>2017</v>
          </cell>
          <cell r="B62" t="str">
            <v>Dec</v>
          </cell>
          <cell r="C62" t="str">
            <v>Chehalis</v>
          </cell>
          <cell r="D62">
            <v>0</v>
          </cell>
          <cell r="E62">
            <v>0</v>
          </cell>
          <cell r="F62">
            <v>0</v>
          </cell>
          <cell r="G62">
            <v>0</v>
          </cell>
          <cell r="H62">
            <v>0</v>
          </cell>
          <cell r="I62" t="str">
            <v>Div0</v>
          </cell>
          <cell r="J62">
            <v>512</v>
          </cell>
          <cell r="K62">
            <v>0</v>
          </cell>
          <cell r="L62">
            <v>0</v>
          </cell>
          <cell r="M62">
            <v>0</v>
          </cell>
          <cell r="N62">
            <v>512</v>
          </cell>
          <cell r="O62">
            <v>0</v>
          </cell>
          <cell r="P62">
            <v>0</v>
          </cell>
          <cell r="Q62">
            <v>0</v>
          </cell>
        </row>
        <row r="63">
          <cell r="A63">
            <v>2017</v>
          </cell>
          <cell r="B63" t="str">
            <v>Dec</v>
          </cell>
          <cell r="C63" t="str">
            <v>SOregonCal</v>
          </cell>
          <cell r="D63">
            <v>1313.3</v>
          </cell>
          <cell r="E63">
            <v>0</v>
          </cell>
          <cell r="F63">
            <v>-61</v>
          </cell>
          <cell r="G63">
            <v>162.80000000000001</v>
          </cell>
          <cell r="H63">
            <v>162.80000000000001</v>
          </cell>
          <cell r="I63">
            <v>13</v>
          </cell>
          <cell r="J63">
            <v>453.6</v>
          </cell>
          <cell r="K63">
            <v>39.4</v>
          </cell>
          <cell r="L63">
            <v>0</v>
          </cell>
          <cell r="M63">
            <v>1260.7</v>
          </cell>
          <cell r="N63">
            <v>338.7</v>
          </cell>
          <cell r="O63">
            <v>0</v>
          </cell>
          <cell r="P63">
            <v>0</v>
          </cell>
          <cell r="Q63">
            <v>0</v>
          </cell>
        </row>
        <row r="64">
          <cell r="A64">
            <v>2017</v>
          </cell>
          <cell r="B64" t="str">
            <v>Dec</v>
          </cell>
          <cell r="C64" t="str">
            <v>PortlandNC</v>
          </cell>
          <cell r="D64">
            <v>493.1</v>
          </cell>
          <cell r="E64">
            <v>0</v>
          </cell>
          <cell r="F64">
            <v>0</v>
          </cell>
          <cell r="G64">
            <v>64.099999999999994</v>
          </cell>
          <cell r="H64">
            <v>64.099999999999994</v>
          </cell>
          <cell r="I64">
            <v>13</v>
          </cell>
          <cell r="J64">
            <v>601.29999999999995</v>
          </cell>
          <cell r="K64">
            <v>-78</v>
          </cell>
          <cell r="L64">
            <v>0</v>
          </cell>
          <cell r="M64">
            <v>33.799999999999997</v>
          </cell>
          <cell r="N64">
            <v>0</v>
          </cell>
          <cell r="O64">
            <v>0</v>
          </cell>
          <cell r="P64">
            <v>0</v>
          </cell>
          <cell r="Q64">
            <v>0</v>
          </cell>
        </row>
        <row r="65">
          <cell r="A65">
            <v>2017</v>
          </cell>
          <cell r="B65" t="str">
            <v>Dec</v>
          </cell>
          <cell r="C65" t="str">
            <v>WillamValcc</v>
          </cell>
          <cell r="D65">
            <v>358.9</v>
          </cell>
          <cell r="E65">
            <v>0</v>
          </cell>
          <cell r="F65">
            <v>0</v>
          </cell>
          <cell r="G65">
            <v>46.7</v>
          </cell>
          <cell r="H65">
            <v>46.7</v>
          </cell>
          <cell r="I65">
            <v>13</v>
          </cell>
          <cell r="J65">
            <v>0</v>
          </cell>
          <cell r="K65">
            <v>10</v>
          </cell>
          <cell r="L65">
            <v>0</v>
          </cell>
          <cell r="M65">
            <v>395.6</v>
          </cell>
          <cell r="N65">
            <v>0</v>
          </cell>
          <cell r="O65">
            <v>0</v>
          </cell>
          <cell r="P65">
            <v>0</v>
          </cell>
          <cell r="Q65">
            <v>0</v>
          </cell>
        </row>
        <row r="66">
          <cell r="A66">
            <v>2017</v>
          </cell>
          <cell r="B66" t="str">
            <v>Dec</v>
          </cell>
          <cell r="C66" t="str">
            <v>Bethel</v>
          </cell>
          <cell r="D66">
            <v>0</v>
          </cell>
          <cell r="E66">
            <v>0</v>
          </cell>
          <cell r="F66">
            <v>0</v>
          </cell>
          <cell r="G66">
            <v>0</v>
          </cell>
          <cell r="H66">
            <v>0</v>
          </cell>
          <cell r="I66" t="str">
            <v>Div0</v>
          </cell>
          <cell r="J66">
            <v>0</v>
          </cell>
          <cell r="K66">
            <v>0</v>
          </cell>
          <cell r="L66">
            <v>0</v>
          </cell>
          <cell r="M66">
            <v>0</v>
          </cell>
          <cell r="N66">
            <v>0</v>
          </cell>
          <cell r="O66">
            <v>0</v>
          </cell>
          <cell r="P66">
            <v>0</v>
          </cell>
          <cell r="Q66">
            <v>0</v>
          </cell>
        </row>
        <row r="67">
          <cell r="A67">
            <v>2017</v>
          </cell>
          <cell r="B67" t="str">
            <v>Dec</v>
          </cell>
          <cell r="C67" t="str">
            <v>Nevada - Oregon Border</v>
          </cell>
          <cell r="D67">
            <v>0</v>
          </cell>
          <cell r="E67">
            <v>0</v>
          </cell>
          <cell r="F67">
            <v>0</v>
          </cell>
          <cell r="G67">
            <v>0</v>
          </cell>
          <cell r="H67">
            <v>0</v>
          </cell>
          <cell r="I67" t="str">
            <v>Div0</v>
          </cell>
          <cell r="J67">
            <v>0</v>
          </cell>
          <cell r="K67">
            <v>0</v>
          </cell>
          <cell r="L67">
            <v>0</v>
          </cell>
          <cell r="M67">
            <v>0</v>
          </cell>
          <cell r="N67">
            <v>0</v>
          </cell>
          <cell r="O67">
            <v>0</v>
          </cell>
          <cell r="P67">
            <v>0</v>
          </cell>
          <cell r="Q67">
            <v>0</v>
          </cell>
        </row>
        <row r="68">
          <cell r="A68">
            <v>2017</v>
          </cell>
          <cell r="B68" t="str">
            <v>Dec</v>
          </cell>
          <cell r="C68" t="str">
            <v>Bridger</v>
          </cell>
          <cell r="D68">
            <v>0</v>
          </cell>
          <cell r="E68">
            <v>0</v>
          </cell>
          <cell r="F68">
            <v>0</v>
          </cell>
          <cell r="G68">
            <v>0</v>
          </cell>
          <cell r="H68">
            <v>30.1</v>
          </cell>
          <cell r="I68" t="str">
            <v>Div0</v>
          </cell>
          <cell r="J68">
            <v>1408.4</v>
          </cell>
          <cell r="K68">
            <v>-1.6</v>
          </cell>
          <cell r="L68">
            <v>0</v>
          </cell>
          <cell r="M68">
            <v>0</v>
          </cell>
          <cell r="N68">
            <v>1376.7</v>
          </cell>
          <cell r="O68">
            <v>0</v>
          </cell>
          <cell r="P68">
            <v>0</v>
          </cell>
          <cell r="Q68">
            <v>0</v>
          </cell>
        </row>
        <row r="69">
          <cell r="A69">
            <v>2017</v>
          </cell>
          <cell r="B69" t="str">
            <v>Dec</v>
          </cell>
          <cell r="C69" t="str">
            <v>Hemingway</v>
          </cell>
          <cell r="D69">
            <v>0</v>
          </cell>
          <cell r="E69">
            <v>0</v>
          </cell>
          <cell r="F69">
            <v>0</v>
          </cell>
          <cell r="G69">
            <v>0</v>
          </cell>
          <cell r="H69">
            <v>0</v>
          </cell>
          <cell r="I69" t="str">
            <v>Div0</v>
          </cell>
          <cell r="J69">
            <v>0</v>
          </cell>
          <cell r="K69">
            <v>0</v>
          </cell>
          <cell r="L69">
            <v>0</v>
          </cell>
          <cell r="M69">
            <v>910.3</v>
          </cell>
          <cell r="N69">
            <v>910.3</v>
          </cell>
          <cell r="O69">
            <v>0</v>
          </cell>
          <cell r="P69">
            <v>0</v>
          </cell>
          <cell r="Q69">
            <v>0</v>
          </cell>
        </row>
        <row r="70">
          <cell r="A70">
            <v>2017</v>
          </cell>
          <cell r="B70" t="str">
            <v>Dec</v>
          </cell>
          <cell r="C70" t="str">
            <v>Midpoint Meridian</v>
          </cell>
          <cell r="D70">
            <v>0</v>
          </cell>
          <cell r="E70">
            <v>0</v>
          </cell>
          <cell r="F70">
            <v>0</v>
          </cell>
          <cell r="G70">
            <v>0</v>
          </cell>
          <cell r="H70">
            <v>0</v>
          </cell>
          <cell r="I70" t="str">
            <v>Div0</v>
          </cell>
          <cell r="J70">
            <v>0</v>
          </cell>
          <cell r="K70">
            <v>0</v>
          </cell>
          <cell r="L70">
            <v>0</v>
          </cell>
          <cell r="M70">
            <v>400</v>
          </cell>
          <cell r="N70">
            <v>400</v>
          </cell>
          <cell r="O70">
            <v>0</v>
          </cell>
          <cell r="P70">
            <v>0</v>
          </cell>
          <cell r="Q70">
            <v>0</v>
          </cell>
        </row>
        <row r="71">
          <cell r="A71">
            <v>2017</v>
          </cell>
          <cell r="B71" t="str">
            <v>Dec</v>
          </cell>
          <cell r="C71" t="str">
            <v>Craig Trans</v>
          </cell>
          <cell r="D71">
            <v>0</v>
          </cell>
          <cell r="E71">
            <v>0</v>
          </cell>
          <cell r="F71">
            <v>0</v>
          </cell>
          <cell r="G71">
            <v>0</v>
          </cell>
          <cell r="H71">
            <v>67</v>
          </cell>
          <cell r="I71" t="str">
            <v>Div0</v>
          </cell>
          <cell r="J71">
            <v>0</v>
          </cell>
          <cell r="K71">
            <v>0</v>
          </cell>
          <cell r="L71">
            <v>0</v>
          </cell>
          <cell r="M71">
            <v>67</v>
          </cell>
          <cell r="N71">
            <v>0</v>
          </cell>
          <cell r="O71">
            <v>0</v>
          </cell>
          <cell r="P71">
            <v>0</v>
          </cell>
          <cell r="Q71">
            <v>0</v>
          </cell>
        </row>
        <row r="72">
          <cell r="A72">
            <v>2017</v>
          </cell>
          <cell r="B72" t="str">
            <v>Dec</v>
          </cell>
          <cell r="C72" t="str">
            <v>BPA_NITS</v>
          </cell>
          <cell r="D72">
            <v>309.10000000000002</v>
          </cell>
          <cell r="E72">
            <v>0</v>
          </cell>
          <cell r="F72">
            <v>0</v>
          </cell>
          <cell r="G72">
            <v>40.200000000000003</v>
          </cell>
          <cell r="H72">
            <v>40.200000000000003</v>
          </cell>
          <cell r="I72">
            <v>13</v>
          </cell>
          <cell r="J72">
            <v>0</v>
          </cell>
          <cell r="K72">
            <v>0</v>
          </cell>
          <cell r="L72">
            <v>0</v>
          </cell>
          <cell r="M72">
            <v>349.3</v>
          </cell>
          <cell r="N72">
            <v>0</v>
          </cell>
          <cell r="O72">
            <v>0</v>
          </cell>
          <cell r="P72">
            <v>0</v>
          </cell>
          <cell r="Q72">
            <v>0</v>
          </cell>
        </row>
        <row r="73">
          <cell r="A73">
            <v>2018</v>
          </cell>
          <cell r="B73" t="str">
            <v>Jul</v>
          </cell>
          <cell r="C73" t="str">
            <v>Arizona</v>
          </cell>
          <cell r="D73">
            <v>0</v>
          </cell>
          <cell r="E73">
            <v>0</v>
          </cell>
          <cell r="F73">
            <v>0</v>
          </cell>
          <cell r="G73">
            <v>0</v>
          </cell>
          <cell r="H73">
            <v>0</v>
          </cell>
          <cell r="I73" t="str">
            <v>Div0</v>
          </cell>
          <cell r="J73">
            <v>0</v>
          </cell>
          <cell r="K73">
            <v>-245</v>
          </cell>
          <cell r="L73">
            <v>0</v>
          </cell>
          <cell r="M73">
            <v>245</v>
          </cell>
          <cell r="N73">
            <v>0</v>
          </cell>
          <cell r="O73">
            <v>0</v>
          </cell>
          <cell r="P73">
            <v>0</v>
          </cell>
          <cell r="Q73">
            <v>0</v>
          </cell>
        </row>
        <row r="74">
          <cell r="A74">
            <v>2018</v>
          </cell>
          <cell r="B74" t="str">
            <v>Jul</v>
          </cell>
          <cell r="C74" t="str">
            <v>COB</v>
          </cell>
          <cell r="D74">
            <v>0</v>
          </cell>
          <cell r="E74">
            <v>0</v>
          </cell>
          <cell r="F74">
            <v>0</v>
          </cell>
          <cell r="G74">
            <v>0</v>
          </cell>
          <cell r="H74">
            <v>0</v>
          </cell>
          <cell r="I74" t="str">
            <v>Div0</v>
          </cell>
          <cell r="J74">
            <v>0</v>
          </cell>
          <cell r="K74">
            <v>0</v>
          </cell>
          <cell r="L74">
            <v>0</v>
          </cell>
          <cell r="M74">
            <v>0</v>
          </cell>
          <cell r="N74">
            <v>0</v>
          </cell>
          <cell r="O74">
            <v>0</v>
          </cell>
          <cell r="P74">
            <v>0</v>
          </cell>
          <cell r="Q74">
            <v>0</v>
          </cell>
        </row>
        <row r="75">
          <cell r="A75">
            <v>2018</v>
          </cell>
          <cell r="B75" t="str">
            <v>Jul</v>
          </cell>
          <cell r="C75" t="str">
            <v>Goshen</v>
          </cell>
          <cell r="D75">
            <v>462.7</v>
          </cell>
          <cell r="E75">
            <v>0</v>
          </cell>
          <cell r="F75">
            <v>-10.7</v>
          </cell>
          <cell r="G75">
            <v>58.8</v>
          </cell>
          <cell r="H75">
            <v>58.8</v>
          </cell>
          <cell r="I75">
            <v>13</v>
          </cell>
          <cell r="J75">
            <v>56.5</v>
          </cell>
          <cell r="K75">
            <v>9</v>
          </cell>
          <cell r="L75">
            <v>180.2</v>
          </cell>
          <cell r="M75">
            <v>265.2</v>
          </cell>
          <cell r="N75">
            <v>0</v>
          </cell>
          <cell r="O75">
            <v>0</v>
          </cell>
          <cell r="P75">
            <v>0</v>
          </cell>
          <cell r="Q75">
            <v>0</v>
          </cell>
        </row>
        <row r="76">
          <cell r="A76">
            <v>2018</v>
          </cell>
          <cell r="B76" t="str">
            <v>Jul</v>
          </cell>
          <cell r="C76" t="str">
            <v>Brady</v>
          </cell>
          <cell r="D76">
            <v>0</v>
          </cell>
          <cell r="E76">
            <v>0</v>
          </cell>
          <cell r="F76">
            <v>0</v>
          </cell>
          <cell r="G76">
            <v>0</v>
          </cell>
          <cell r="H76">
            <v>0</v>
          </cell>
          <cell r="I76" t="str">
            <v>Div0</v>
          </cell>
          <cell r="J76">
            <v>0</v>
          </cell>
          <cell r="K76">
            <v>0</v>
          </cell>
          <cell r="L76">
            <v>0</v>
          </cell>
          <cell r="M76">
            <v>0</v>
          </cell>
          <cell r="N76">
            <v>0</v>
          </cell>
          <cell r="O76">
            <v>0</v>
          </cell>
          <cell r="P76">
            <v>0</v>
          </cell>
          <cell r="Q76">
            <v>0</v>
          </cell>
        </row>
        <row r="77">
          <cell r="A77">
            <v>2018</v>
          </cell>
          <cell r="B77" t="str">
            <v>Jul</v>
          </cell>
          <cell r="C77" t="str">
            <v>Bridger West</v>
          </cell>
          <cell r="D77">
            <v>0</v>
          </cell>
          <cell r="E77">
            <v>0</v>
          </cell>
          <cell r="F77">
            <v>0</v>
          </cell>
          <cell r="G77">
            <v>0</v>
          </cell>
          <cell r="H77">
            <v>0</v>
          </cell>
          <cell r="I77" t="str">
            <v>Div0</v>
          </cell>
          <cell r="J77">
            <v>0</v>
          </cell>
          <cell r="K77">
            <v>0</v>
          </cell>
          <cell r="L77">
            <v>0</v>
          </cell>
          <cell r="M77">
            <v>1208.0999999999999</v>
          </cell>
          <cell r="N77">
            <v>1208.0999999999999</v>
          </cell>
          <cell r="O77">
            <v>0</v>
          </cell>
          <cell r="P77">
            <v>0</v>
          </cell>
          <cell r="Q77">
            <v>0</v>
          </cell>
        </row>
        <row r="78">
          <cell r="A78">
            <v>2018</v>
          </cell>
          <cell r="B78" t="str">
            <v>Jul</v>
          </cell>
          <cell r="C78" t="str">
            <v>Borah</v>
          </cell>
          <cell r="D78">
            <v>0</v>
          </cell>
          <cell r="E78">
            <v>0</v>
          </cell>
          <cell r="F78">
            <v>0</v>
          </cell>
          <cell r="G78">
            <v>0</v>
          </cell>
          <cell r="H78">
            <v>0</v>
          </cell>
          <cell r="I78" t="str">
            <v>Div0</v>
          </cell>
          <cell r="J78">
            <v>0</v>
          </cell>
          <cell r="K78">
            <v>0</v>
          </cell>
          <cell r="L78">
            <v>0</v>
          </cell>
          <cell r="M78">
            <v>1208</v>
          </cell>
          <cell r="N78">
            <v>1208</v>
          </cell>
          <cell r="O78">
            <v>0</v>
          </cell>
          <cell r="P78">
            <v>0</v>
          </cell>
          <cell r="Q78">
            <v>0</v>
          </cell>
        </row>
        <row r="79">
          <cell r="A79">
            <v>2018</v>
          </cell>
          <cell r="B79" t="str">
            <v>Jul</v>
          </cell>
          <cell r="C79" t="str">
            <v>Mid Columbia</v>
          </cell>
          <cell r="D79">
            <v>0</v>
          </cell>
          <cell r="E79">
            <v>0</v>
          </cell>
          <cell r="F79">
            <v>0</v>
          </cell>
          <cell r="G79">
            <v>0</v>
          </cell>
          <cell r="H79">
            <v>0</v>
          </cell>
          <cell r="I79" t="str">
            <v>Div0</v>
          </cell>
          <cell r="J79">
            <v>537.20000000000005</v>
          </cell>
          <cell r="K79">
            <v>-59.2</v>
          </cell>
          <cell r="L79">
            <v>0</v>
          </cell>
          <cell r="M79">
            <v>13</v>
          </cell>
          <cell r="N79">
            <v>490.9</v>
          </cell>
          <cell r="O79">
            <v>0</v>
          </cell>
          <cell r="P79">
            <v>0</v>
          </cell>
          <cell r="Q79">
            <v>0</v>
          </cell>
        </row>
        <row r="80">
          <cell r="A80">
            <v>2018</v>
          </cell>
          <cell r="B80" t="str">
            <v>Jul</v>
          </cell>
          <cell r="C80" t="str">
            <v>Mona</v>
          </cell>
          <cell r="D80">
            <v>0</v>
          </cell>
          <cell r="E80">
            <v>0</v>
          </cell>
          <cell r="F80">
            <v>0</v>
          </cell>
          <cell r="G80">
            <v>0</v>
          </cell>
          <cell r="H80">
            <v>0</v>
          </cell>
          <cell r="I80" t="str">
            <v>Div0</v>
          </cell>
          <cell r="J80">
            <v>0</v>
          </cell>
          <cell r="K80">
            <v>100</v>
          </cell>
          <cell r="L80">
            <v>0</v>
          </cell>
          <cell r="M80">
            <v>29</v>
          </cell>
          <cell r="N80">
            <v>129</v>
          </cell>
          <cell r="O80">
            <v>0</v>
          </cell>
          <cell r="P80">
            <v>0</v>
          </cell>
          <cell r="Q80">
            <v>0</v>
          </cell>
        </row>
        <row r="81">
          <cell r="A81">
            <v>2018</v>
          </cell>
          <cell r="B81" t="str">
            <v>Jul</v>
          </cell>
          <cell r="C81" t="str">
            <v>Palo Verde</v>
          </cell>
          <cell r="D81">
            <v>0</v>
          </cell>
          <cell r="E81">
            <v>0</v>
          </cell>
          <cell r="F81">
            <v>0</v>
          </cell>
          <cell r="G81">
            <v>0</v>
          </cell>
          <cell r="H81">
            <v>0</v>
          </cell>
          <cell r="I81" t="str">
            <v>Div0</v>
          </cell>
          <cell r="J81">
            <v>0</v>
          </cell>
          <cell r="K81">
            <v>0</v>
          </cell>
          <cell r="L81">
            <v>0</v>
          </cell>
          <cell r="M81">
            <v>0</v>
          </cell>
          <cell r="N81">
            <v>0</v>
          </cell>
          <cell r="O81">
            <v>0</v>
          </cell>
          <cell r="P81">
            <v>0</v>
          </cell>
          <cell r="Q81">
            <v>0</v>
          </cell>
        </row>
        <row r="82">
          <cell r="A82">
            <v>2018</v>
          </cell>
          <cell r="B82" t="str">
            <v>Jul</v>
          </cell>
          <cell r="C82" t="str">
            <v>Utah North</v>
          </cell>
          <cell r="D82">
            <v>4842.1000000000004</v>
          </cell>
          <cell r="E82">
            <v>0</v>
          </cell>
          <cell r="F82">
            <v>-160.9</v>
          </cell>
          <cell r="G82">
            <v>608.6</v>
          </cell>
          <cell r="H82">
            <v>608.6</v>
          </cell>
          <cell r="I82">
            <v>13</v>
          </cell>
          <cell r="J82">
            <v>2560.3000000000002</v>
          </cell>
          <cell r="K82">
            <v>-1.8</v>
          </cell>
          <cell r="L82">
            <v>143.1</v>
          </cell>
          <cell r="M82">
            <v>2736.2</v>
          </cell>
          <cell r="N82">
            <v>148</v>
          </cell>
          <cell r="O82">
            <v>0</v>
          </cell>
          <cell r="P82">
            <v>0</v>
          </cell>
          <cell r="Q82">
            <v>0</v>
          </cell>
        </row>
        <row r="83">
          <cell r="A83">
            <v>2018</v>
          </cell>
          <cell r="B83" t="str">
            <v>Jul</v>
          </cell>
          <cell r="C83" t="str">
            <v>_4-Corners</v>
          </cell>
          <cell r="D83">
            <v>0</v>
          </cell>
          <cell r="E83">
            <v>0</v>
          </cell>
          <cell r="F83">
            <v>0</v>
          </cell>
          <cell r="G83">
            <v>0</v>
          </cell>
          <cell r="H83">
            <v>0</v>
          </cell>
          <cell r="I83" t="str">
            <v>Div0</v>
          </cell>
          <cell r="J83">
            <v>0</v>
          </cell>
          <cell r="K83">
            <v>-235</v>
          </cell>
          <cell r="L83">
            <v>0</v>
          </cell>
          <cell r="M83">
            <v>235</v>
          </cell>
          <cell r="N83">
            <v>0</v>
          </cell>
          <cell r="O83">
            <v>0</v>
          </cell>
          <cell r="P83">
            <v>0</v>
          </cell>
          <cell r="Q83">
            <v>0</v>
          </cell>
        </row>
        <row r="84">
          <cell r="A84">
            <v>2018</v>
          </cell>
          <cell r="B84" t="str">
            <v>Jul</v>
          </cell>
          <cell r="C84" t="str">
            <v>Utah South</v>
          </cell>
          <cell r="D84">
            <v>706.6</v>
          </cell>
          <cell r="E84">
            <v>0</v>
          </cell>
          <cell r="F84">
            <v>0</v>
          </cell>
          <cell r="G84">
            <v>91.9</v>
          </cell>
          <cell r="H84">
            <v>91.9</v>
          </cell>
          <cell r="I84">
            <v>13</v>
          </cell>
          <cell r="J84">
            <v>3157.8</v>
          </cell>
          <cell r="K84">
            <v>10.9</v>
          </cell>
          <cell r="L84">
            <v>0</v>
          </cell>
          <cell r="M84">
            <v>196</v>
          </cell>
          <cell r="N84">
            <v>2566.3000000000002</v>
          </cell>
          <cell r="O84">
            <v>0</v>
          </cell>
          <cell r="P84">
            <v>0</v>
          </cell>
          <cell r="Q84">
            <v>0</v>
          </cell>
        </row>
        <row r="85">
          <cell r="A85">
            <v>2018</v>
          </cell>
          <cell r="B85" t="str">
            <v>Jul</v>
          </cell>
          <cell r="C85" t="str">
            <v>Cholla</v>
          </cell>
          <cell r="D85">
            <v>0</v>
          </cell>
          <cell r="E85">
            <v>0</v>
          </cell>
          <cell r="F85">
            <v>0</v>
          </cell>
          <cell r="G85">
            <v>0</v>
          </cell>
          <cell r="H85">
            <v>0</v>
          </cell>
          <cell r="I85" t="str">
            <v>Div0</v>
          </cell>
          <cell r="J85">
            <v>387</v>
          </cell>
          <cell r="K85">
            <v>0</v>
          </cell>
          <cell r="L85">
            <v>0</v>
          </cell>
          <cell r="M85">
            <v>0</v>
          </cell>
          <cell r="N85">
            <v>387</v>
          </cell>
          <cell r="O85">
            <v>0</v>
          </cell>
          <cell r="P85">
            <v>0</v>
          </cell>
          <cell r="Q85">
            <v>0</v>
          </cell>
        </row>
        <row r="86">
          <cell r="A86">
            <v>2018</v>
          </cell>
          <cell r="B86" t="str">
            <v>Jul</v>
          </cell>
          <cell r="C86" t="str">
            <v>Colorado</v>
          </cell>
          <cell r="D86">
            <v>0</v>
          </cell>
          <cell r="E86">
            <v>0</v>
          </cell>
          <cell r="F86">
            <v>0</v>
          </cell>
          <cell r="G86">
            <v>0</v>
          </cell>
          <cell r="H86">
            <v>145.6</v>
          </cell>
          <cell r="I86" t="str">
            <v>Div0</v>
          </cell>
          <cell r="J86">
            <v>241.6</v>
          </cell>
          <cell r="K86">
            <v>0</v>
          </cell>
          <cell r="L86">
            <v>0</v>
          </cell>
          <cell r="M86">
            <v>0</v>
          </cell>
          <cell r="N86">
            <v>96</v>
          </cell>
          <cell r="O86">
            <v>0</v>
          </cell>
          <cell r="P86">
            <v>0</v>
          </cell>
          <cell r="Q86">
            <v>0</v>
          </cell>
        </row>
        <row r="87">
          <cell r="A87">
            <v>2018</v>
          </cell>
          <cell r="B87" t="str">
            <v>Jul</v>
          </cell>
          <cell r="C87" t="str">
            <v>Mead</v>
          </cell>
          <cell r="D87">
            <v>0</v>
          </cell>
          <cell r="E87">
            <v>0</v>
          </cell>
          <cell r="F87">
            <v>0</v>
          </cell>
          <cell r="G87">
            <v>0</v>
          </cell>
          <cell r="H87">
            <v>0</v>
          </cell>
          <cell r="I87" t="str">
            <v>Div0</v>
          </cell>
          <cell r="J87">
            <v>0</v>
          </cell>
          <cell r="K87">
            <v>0</v>
          </cell>
          <cell r="L87">
            <v>0</v>
          </cell>
          <cell r="M87">
            <v>0</v>
          </cell>
          <cell r="N87">
            <v>0</v>
          </cell>
          <cell r="O87">
            <v>0</v>
          </cell>
          <cell r="P87">
            <v>0</v>
          </cell>
          <cell r="Q87">
            <v>0</v>
          </cell>
        </row>
        <row r="88">
          <cell r="A88">
            <v>2018</v>
          </cell>
          <cell r="B88" t="str">
            <v>Jul</v>
          </cell>
          <cell r="C88" t="str">
            <v>Montana</v>
          </cell>
          <cell r="D88">
            <v>0</v>
          </cell>
          <cell r="E88">
            <v>0</v>
          </cell>
          <cell r="F88">
            <v>0</v>
          </cell>
          <cell r="G88">
            <v>0</v>
          </cell>
          <cell r="H88">
            <v>0</v>
          </cell>
          <cell r="I88" t="str">
            <v>Div0</v>
          </cell>
          <cell r="J88">
            <v>151.69999999999999</v>
          </cell>
          <cell r="K88">
            <v>0</v>
          </cell>
          <cell r="L88">
            <v>0</v>
          </cell>
          <cell r="M88">
            <v>0</v>
          </cell>
          <cell r="N88">
            <v>151.69999999999999</v>
          </cell>
          <cell r="O88">
            <v>0</v>
          </cell>
          <cell r="P88">
            <v>0</v>
          </cell>
          <cell r="Q88">
            <v>0</v>
          </cell>
        </row>
        <row r="89">
          <cell r="A89">
            <v>2018</v>
          </cell>
          <cell r="B89" t="str">
            <v>Jul</v>
          </cell>
          <cell r="C89" t="str">
            <v>Hermiston</v>
          </cell>
          <cell r="D89">
            <v>0</v>
          </cell>
          <cell r="E89">
            <v>0</v>
          </cell>
          <cell r="F89">
            <v>0</v>
          </cell>
          <cell r="G89">
            <v>0</v>
          </cell>
          <cell r="H89">
            <v>0</v>
          </cell>
          <cell r="I89" t="str">
            <v>Div0</v>
          </cell>
          <cell r="J89">
            <v>227</v>
          </cell>
          <cell r="K89">
            <v>0</v>
          </cell>
          <cell r="L89">
            <v>0</v>
          </cell>
          <cell r="M89">
            <v>0</v>
          </cell>
          <cell r="N89">
            <v>227</v>
          </cell>
          <cell r="O89">
            <v>0</v>
          </cell>
          <cell r="P89">
            <v>0</v>
          </cell>
          <cell r="Q89">
            <v>0</v>
          </cell>
        </row>
        <row r="90">
          <cell r="A90">
            <v>2018</v>
          </cell>
          <cell r="B90" t="str">
            <v>Jul</v>
          </cell>
          <cell r="C90" t="str">
            <v>Yakima</v>
          </cell>
          <cell r="D90">
            <v>497.5</v>
          </cell>
          <cell r="E90">
            <v>0</v>
          </cell>
          <cell r="F90">
            <v>-12.7</v>
          </cell>
          <cell r="G90">
            <v>63</v>
          </cell>
          <cell r="H90">
            <v>63</v>
          </cell>
          <cell r="I90">
            <v>13</v>
          </cell>
          <cell r="J90">
            <v>0</v>
          </cell>
          <cell r="K90">
            <v>2.1</v>
          </cell>
          <cell r="L90">
            <v>0</v>
          </cell>
          <cell r="M90">
            <v>545.70000000000005</v>
          </cell>
          <cell r="N90">
            <v>0</v>
          </cell>
          <cell r="O90">
            <v>0</v>
          </cell>
          <cell r="P90">
            <v>0</v>
          </cell>
          <cell r="Q90">
            <v>0</v>
          </cell>
        </row>
        <row r="91">
          <cell r="A91">
            <v>2018</v>
          </cell>
          <cell r="B91" t="str">
            <v>Jul</v>
          </cell>
          <cell r="C91" t="str">
            <v>WallaWalla</v>
          </cell>
          <cell r="D91">
            <v>278</v>
          </cell>
          <cell r="E91">
            <v>0</v>
          </cell>
          <cell r="F91">
            <v>-4.9000000000000004</v>
          </cell>
          <cell r="G91">
            <v>35.5</v>
          </cell>
          <cell r="H91">
            <v>35.5</v>
          </cell>
          <cell r="I91">
            <v>13</v>
          </cell>
          <cell r="J91">
            <v>70</v>
          </cell>
          <cell r="K91">
            <v>-1.8</v>
          </cell>
          <cell r="L91">
            <v>0</v>
          </cell>
          <cell r="M91">
            <v>240.5</v>
          </cell>
          <cell r="N91">
            <v>0</v>
          </cell>
          <cell r="O91">
            <v>0</v>
          </cell>
          <cell r="P91">
            <v>0</v>
          </cell>
          <cell r="Q91">
            <v>0</v>
          </cell>
        </row>
        <row r="92">
          <cell r="A92">
            <v>2018</v>
          </cell>
          <cell r="B92" t="str">
            <v>Jul</v>
          </cell>
          <cell r="C92" t="str">
            <v>APS Transmission</v>
          </cell>
          <cell r="D92">
            <v>0</v>
          </cell>
          <cell r="E92">
            <v>0</v>
          </cell>
          <cell r="F92">
            <v>0</v>
          </cell>
          <cell r="G92">
            <v>0</v>
          </cell>
          <cell r="H92">
            <v>0</v>
          </cell>
          <cell r="I92" t="str">
            <v>Div0</v>
          </cell>
          <cell r="J92">
            <v>0</v>
          </cell>
          <cell r="K92">
            <v>0</v>
          </cell>
          <cell r="L92">
            <v>0</v>
          </cell>
          <cell r="M92">
            <v>350</v>
          </cell>
          <cell r="N92">
            <v>350</v>
          </cell>
          <cell r="O92">
            <v>0</v>
          </cell>
          <cell r="P92">
            <v>0</v>
          </cell>
          <cell r="Q92">
            <v>0</v>
          </cell>
        </row>
        <row r="93">
          <cell r="A93">
            <v>2018</v>
          </cell>
          <cell r="B93" t="str">
            <v>Jul</v>
          </cell>
          <cell r="C93" t="str">
            <v>Bridger East</v>
          </cell>
          <cell r="D93">
            <v>0</v>
          </cell>
          <cell r="E93">
            <v>0</v>
          </cell>
          <cell r="F93">
            <v>0</v>
          </cell>
          <cell r="G93">
            <v>0</v>
          </cell>
          <cell r="H93">
            <v>0</v>
          </cell>
          <cell r="I93" t="str">
            <v>Div0</v>
          </cell>
          <cell r="J93">
            <v>0</v>
          </cell>
          <cell r="K93">
            <v>0</v>
          </cell>
          <cell r="L93">
            <v>0</v>
          </cell>
          <cell r="M93">
            <v>0</v>
          </cell>
          <cell r="N93">
            <v>0</v>
          </cell>
          <cell r="O93">
            <v>0</v>
          </cell>
          <cell r="P93">
            <v>0</v>
          </cell>
          <cell r="Q93">
            <v>0</v>
          </cell>
        </row>
        <row r="94">
          <cell r="A94">
            <v>2018</v>
          </cell>
          <cell r="B94" t="str">
            <v>Jul</v>
          </cell>
          <cell r="C94" t="str">
            <v>WyomingNE</v>
          </cell>
          <cell r="D94">
            <v>559.29999999999995</v>
          </cell>
          <cell r="E94">
            <v>0</v>
          </cell>
          <cell r="F94">
            <v>0</v>
          </cell>
          <cell r="G94">
            <v>72.7</v>
          </cell>
          <cell r="H94">
            <v>72.7</v>
          </cell>
          <cell r="I94">
            <v>13</v>
          </cell>
          <cell r="J94">
            <v>1195.9000000000001</v>
          </cell>
          <cell r="K94">
            <v>12.3</v>
          </cell>
          <cell r="L94">
            <v>0</v>
          </cell>
          <cell r="M94">
            <v>0</v>
          </cell>
          <cell r="N94">
            <v>576.20000000000005</v>
          </cell>
          <cell r="O94">
            <v>0</v>
          </cell>
          <cell r="P94">
            <v>0</v>
          </cell>
          <cell r="Q94">
            <v>0</v>
          </cell>
        </row>
        <row r="95">
          <cell r="A95">
            <v>2018</v>
          </cell>
          <cell r="B95" t="str">
            <v>Jul</v>
          </cell>
          <cell r="C95" t="str">
            <v>WyomingSW</v>
          </cell>
          <cell r="D95">
            <v>471.1</v>
          </cell>
          <cell r="E95">
            <v>0</v>
          </cell>
          <cell r="F95">
            <v>-18.600000000000001</v>
          </cell>
          <cell r="G95">
            <v>58.8</v>
          </cell>
          <cell r="H95">
            <v>58.8</v>
          </cell>
          <cell r="I95">
            <v>13</v>
          </cell>
          <cell r="J95">
            <v>0</v>
          </cell>
          <cell r="K95">
            <v>0.1</v>
          </cell>
          <cell r="L95">
            <v>0</v>
          </cell>
          <cell r="M95">
            <v>774.5</v>
          </cell>
          <cell r="N95">
            <v>263.3</v>
          </cell>
          <cell r="O95">
            <v>0</v>
          </cell>
          <cell r="P95">
            <v>0</v>
          </cell>
          <cell r="Q95">
            <v>0</v>
          </cell>
        </row>
        <row r="96">
          <cell r="A96">
            <v>2018</v>
          </cell>
          <cell r="B96" t="str">
            <v>Jul</v>
          </cell>
          <cell r="C96" t="str">
            <v>Aeolis_Wyoming</v>
          </cell>
          <cell r="D96">
            <v>0</v>
          </cell>
          <cell r="E96">
            <v>0</v>
          </cell>
          <cell r="F96">
            <v>0</v>
          </cell>
          <cell r="G96">
            <v>0</v>
          </cell>
          <cell r="H96">
            <v>0</v>
          </cell>
          <cell r="I96" t="str">
            <v>Div0</v>
          </cell>
          <cell r="J96">
            <v>0</v>
          </cell>
          <cell r="K96">
            <v>0</v>
          </cell>
          <cell r="L96">
            <v>0</v>
          </cell>
          <cell r="M96">
            <v>576.20000000000005</v>
          </cell>
          <cell r="N96">
            <v>576.20000000000005</v>
          </cell>
          <cell r="O96">
            <v>0</v>
          </cell>
          <cell r="P96">
            <v>0</v>
          </cell>
          <cell r="Q96">
            <v>0</v>
          </cell>
        </row>
        <row r="97">
          <cell r="A97">
            <v>2018</v>
          </cell>
          <cell r="B97" t="str">
            <v>Jul</v>
          </cell>
          <cell r="C97" t="str">
            <v>Chehalis</v>
          </cell>
          <cell r="D97">
            <v>0</v>
          </cell>
          <cell r="E97">
            <v>0</v>
          </cell>
          <cell r="F97">
            <v>0</v>
          </cell>
          <cell r="G97">
            <v>0</v>
          </cell>
          <cell r="H97">
            <v>0</v>
          </cell>
          <cell r="I97" t="str">
            <v>Div0</v>
          </cell>
          <cell r="J97">
            <v>464</v>
          </cell>
          <cell r="K97">
            <v>0</v>
          </cell>
          <cell r="L97">
            <v>0</v>
          </cell>
          <cell r="M97">
            <v>0</v>
          </cell>
          <cell r="N97">
            <v>464</v>
          </cell>
          <cell r="O97">
            <v>0</v>
          </cell>
          <cell r="P97">
            <v>0</v>
          </cell>
          <cell r="Q97">
            <v>0</v>
          </cell>
        </row>
        <row r="98">
          <cell r="A98">
            <v>2018</v>
          </cell>
          <cell r="B98" t="str">
            <v>Jul</v>
          </cell>
          <cell r="C98" t="str">
            <v>SOregonCal</v>
          </cell>
          <cell r="D98">
            <v>1321.8</v>
          </cell>
          <cell r="E98">
            <v>0</v>
          </cell>
          <cell r="F98">
            <v>-79.099999999999994</v>
          </cell>
          <cell r="G98">
            <v>161.6</v>
          </cell>
          <cell r="H98">
            <v>161.6</v>
          </cell>
          <cell r="I98">
            <v>13</v>
          </cell>
          <cell r="J98">
            <v>422.1</v>
          </cell>
          <cell r="K98">
            <v>50.9</v>
          </cell>
          <cell r="L98">
            <v>3.2</v>
          </cell>
          <cell r="M98">
            <v>1174.0999999999999</v>
          </cell>
          <cell r="N98">
            <v>246</v>
          </cell>
          <cell r="O98">
            <v>0</v>
          </cell>
          <cell r="P98">
            <v>0</v>
          </cell>
          <cell r="Q98">
            <v>0</v>
          </cell>
        </row>
        <row r="99">
          <cell r="A99">
            <v>2018</v>
          </cell>
          <cell r="B99" t="str">
            <v>Jul</v>
          </cell>
          <cell r="C99" t="str">
            <v>PortlandNC</v>
          </cell>
          <cell r="D99">
            <v>484.9</v>
          </cell>
          <cell r="E99">
            <v>0</v>
          </cell>
          <cell r="F99">
            <v>0</v>
          </cell>
          <cell r="G99">
            <v>63</v>
          </cell>
          <cell r="H99">
            <v>63</v>
          </cell>
          <cell r="I99">
            <v>13</v>
          </cell>
          <cell r="J99">
            <v>501.9</v>
          </cell>
          <cell r="K99">
            <v>-78</v>
          </cell>
          <cell r="L99">
            <v>0</v>
          </cell>
          <cell r="M99">
            <v>124</v>
          </cell>
          <cell r="N99">
            <v>0</v>
          </cell>
          <cell r="O99">
            <v>0</v>
          </cell>
          <cell r="P99">
            <v>0</v>
          </cell>
          <cell r="Q99">
            <v>0</v>
          </cell>
        </row>
        <row r="100">
          <cell r="A100">
            <v>2018</v>
          </cell>
          <cell r="B100" t="str">
            <v>Jul</v>
          </cell>
          <cell r="C100" t="str">
            <v>WillamValcc</v>
          </cell>
          <cell r="D100">
            <v>350.5</v>
          </cell>
          <cell r="E100">
            <v>0</v>
          </cell>
          <cell r="F100">
            <v>0</v>
          </cell>
          <cell r="G100">
            <v>45.6</v>
          </cell>
          <cell r="H100">
            <v>45.6</v>
          </cell>
          <cell r="I100">
            <v>13</v>
          </cell>
          <cell r="J100">
            <v>0</v>
          </cell>
          <cell r="K100">
            <v>0</v>
          </cell>
          <cell r="L100">
            <v>0</v>
          </cell>
          <cell r="M100">
            <v>396.1</v>
          </cell>
          <cell r="N100">
            <v>0</v>
          </cell>
          <cell r="O100">
            <v>0</v>
          </cell>
          <cell r="P100">
            <v>0</v>
          </cell>
          <cell r="Q100">
            <v>0</v>
          </cell>
        </row>
        <row r="101">
          <cell r="A101">
            <v>2018</v>
          </cell>
          <cell r="B101" t="str">
            <v>Jul</v>
          </cell>
          <cell r="C101" t="str">
            <v>Bethel</v>
          </cell>
          <cell r="D101">
            <v>0</v>
          </cell>
          <cell r="E101">
            <v>0</v>
          </cell>
          <cell r="F101">
            <v>0</v>
          </cell>
          <cell r="G101">
            <v>0</v>
          </cell>
          <cell r="H101">
            <v>0</v>
          </cell>
          <cell r="I101" t="str">
            <v>Div0</v>
          </cell>
          <cell r="J101">
            <v>0</v>
          </cell>
          <cell r="K101">
            <v>0</v>
          </cell>
          <cell r="L101">
            <v>0</v>
          </cell>
          <cell r="M101">
            <v>0</v>
          </cell>
          <cell r="N101">
            <v>0</v>
          </cell>
          <cell r="O101">
            <v>0</v>
          </cell>
          <cell r="P101">
            <v>0</v>
          </cell>
          <cell r="Q101">
            <v>0</v>
          </cell>
        </row>
        <row r="102">
          <cell r="A102">
            <v>2018</v>
          </cell>
          <cell r="B102" t="str">
            <v>Jul</v>
          </cell>
          <cell r="C102" t="str">
            <v>Nevada - Oregon Border</v>
          </cell>
          <cell r="D102">
            <v>0</v>
          </cell>
          <cell r="E102">
            <v>0</v>
          </cell>
          <cell r="F102">
            <v>0</v>
          </cell>
          <cell r="G102">
            <v>0</v>
          </cell>
          <cell r="H102">
            <v>0</v>
          </cell>
          <cell r="I102" t="str">
            <v>Div0</v>
          </cell>
          <cell r="J102">
            <v>106</v>
          </cell>
          <cell r="K102">
            <v>0</v>
          </cell>
          <cell r="L102">
            <v>0</v>
          </cell>
          <cell r="M102">
            <v>0</v>
          </cell>
          <cell r="N102">
            <v>106</v>
          </cell>
          <cell r="O102">
            <v>0</v>
          </cell>
          <cell r="P102">
            <v>0</v>
          </cell>
          <cell r="Q102">
            <v>0</v>
          </cell>
        </row>
        <row r="103">
          <cell r="A103">
            <v>2018</v>
          </cell>
          <cell r="B103" t="str">
            <v>Jul</v>
          </cell>
          <cell r="C103" t="str">
            <v>Bridger</v>
          </cell>
          <cell r="D103">
            <v>0</v>
          </cell>
          <cell r="E103">
            <v>0</v>
          </cell>
          <cell r="F103">
            <v>0</v>
          </cell>
          <cell r="G103">
            <v>0</v>
          </cell>
          <cell r="H103">
            <v>0</v>
          </cell>
          <cell r="I103" t="str">
            <v>Div0</v>
          </cell>
          <cell r="J103">
            <v>1408.4</v>
          </cell>
          <cell r="K103">
            <v>-1.7</v>
          </cell>
          <cell r="L103">
            <v>0</v>
          </cell>
          <cell r="M103">
            <v>0</v>
          </cell>
          <cell r="N103">
            <v>1406.6</v>
          </cell>
          <cell r="O103">
            <v>0</v>
          </cell>
          <cell r="P103">
            <v>0</v>
          </cell>
          <cell r="Q103">
            <v>0</v>
          </cell>
        </row>
        <row r="104">
          <cell r="A104">
            <v>2018</v>
          </cell>
          <cell r="B104" t="str">
            <v>Jul</v>
          </cell>
          <cell r="C104" t="str">
            <v>Hemingway</v>
          </cell>
          <cell r="D104">
            <v>0</v>
          </cell>
          <cell r="E104">
            <v>0</v>
          </cell>
          <cell r="F104">
            <v>0</v>
          </cell>
          <cell r="G104">
            <v>0</v>
          </cell>
          <cell r="H104">
            <v>0</v>
          </cell>
          <cell r="I104" t="str">
            <v>Div0</v>
          </cell>
          <cell r="J104">
            <v>0</v>
          </cell>
          <cell r="K104">
            <v>0</v>
          </cell>
          <cell r="L104">
            <v>0</v>
          </cell>
          <cell r="M104">
            <v>975.4</v>
          </cell>
          <cell r="N104">
            <v>975.4</v>
          </cell>
          <cell r="O104">
            <v>0</v>
          </cell>
          <cell r="P104">
            <v>0</v>
          </cell>
          <cell r="Q104">
            <v>0</v>
          </cell>
        </row>
        <row r="105">
          <cell r="A105">
            <v>2018</v>
          </cell>
          <cell r="B105" t="str">
            <v>Jul</v>
          </cell>
          <cell r="C105" t="str">
            <v>Midpoint Meridian</v>
          </cell>
          <cell r="D105">
            <v>0</v>
          </cell>
          <cell r="E105">
            <v>0</v>
          </cell>
          <cell r="F105">
            <v>0</v>
          </cell>
          <cell r="G105">
            <v>0</v>
          </cell>
          <cell r="H105">
            <v>0</v>
          </cell>
          <cell r="I105" t="str">
            <v>Div0</v>
          </cell>
          <cell r="J105">
            <v>0</v>
          </cell>
          <cell r="K105">
            <v>0</v>
          </cell>
          <cell r="L105">
            <v>0</v>
          </cell>
          <cell r="M105">
            <v>159</v>
          </cell>
          <cell r="N105">
            <v>159</v>
          </cell>
          <cell r="O105">
            <v>0</v>
          </cell>
          <cell r="P105">
            <v>0</v>
          </cell>
          <cell r="Q105">
            <v>0</v>
          </cell>
        </row>
        <row r="106">
          <cell r="A106">
            <v>2018</v>
          </cell>
          <cell r="B106" t="str">
            <v>Jul</v>
          </cell>
          <cell r="C106" t="str">
            <v>Craig Trans</v>
          </cell>
          <cell r="D106">
            <v>0</v>
          </cell>
          <cell r="E106">
            <v>0</v>
          </cell>
          <cell r="F106">
            <v>0</v>
          </cell>
          <cell r="G106">
            <v>0</v>
          </cell>
          <cell r="H106">
            <v>0</v>
          </cell>
          <cell r="I106" t="str">
            <v>Div0</v>
          </cell>
          <cell r="J106">
            <v>0</v>
          </cell>
          <cell r="K106">
            <v>0</v>
          </cell>
          <cell r="L106">
            <v>0</v>
          </cell>
          <cell r="M106">
            <v>67</v>
          </cell>
          <cell r="N106">
            <v>67</v>
          </cell>
          <cell r="O106">
            <v>0</v>
          </cell>
          <cell r="P106">
            <v>0</v>
          </cell>
          <cell r="Q106">
            <v>0</v>
          </cell>
        </row>
        <row r="107">
          <cell r="A107">
            <v>2018</v>
          </cell>
          <cell r="B107" t="str">
            <v>Jul</v>
          </cell>
          <cell r="C107" t="str">
            <v>BPA_NITS</v>
          </cell>
          <cell r="D107">
            <v>250.1</v>
          </cell>
          <cell r="E107">
            <v>0</v>
          </cell>
          <cell r="F107">
            <v>0</v>
          </cell>
          <cell r="G107">
            <v>32.5</v>
          </cell>
          <cell r="H107">
            <v>32.5</v>
          </cell>
          <cell r="I107">
            <v>13</v>
          </cell>
          <cell r="J107">
            <v>0</v>
          </cell>
          <cell r="K107">
            <v>0</v>
          </cell>
          <cell r="L107">
            <v>0</v>
          </cell>
          <cell r="M107">
            <v>282.60000000000002</v>
          </cell>
          <cell r="N107">
            <v>0</v>
          </cell>
          <cell r="O107">
            <v>0</v>
          </cell>
          <cell r="P107">
            <v>0</v>
          </cell>
          <cell r="Q107">
            <v>0</v>
          </cell>
        </row>
        <row r="108">
          <cell r="A108">
            <v>2018</v>
          </cell>
          <cell r="B108" t="str">
            <v>Dec</v>
          </cell>
          <cell r="C108" t="str">
            <v>Arizona</v>
          </cell>
          <cell r="D108">
            <v>0</v>
          </cell>
          <cell r="E108">
            <v>0</v>
          </cell>
          <cell r="F108">
            <v>0</v>
          </cell>
          <cell r="G108">
            <v>0</v>
          </cell>
          <cell r="H108">
            <v>0</v>
          </cell>
          <cell r="I108" t="str">
            <v>Div0</v>
          </cell>
          <cell r="J108">
            <v>0</v>
          </cell>
          <cell r="K108">
            <v>95</v>
          </cell>
          <cell r="L108">
            <v>0</v>
          </cell>
          <cell r="M108">
            <v>0</v>
          </cell>
          <cell r="N108">
            <v>95</v>
          </cell>
          <cell r="O108">
            <v>0</v>
          </cell>
          <cell r="P108">
            <v>0</v>
          </cell>
          <cell r="Q108">
            <v>0</v>
          </cell>
        </row>
        <row r="109">
          <cell r="A109">
            <v>2018</v>
          </cell>
          <cell r="B109" t="str">
            <v>Dec</v>
          </cell>
          <cell r="C109" t="str">
            <v>COB</v>
          </cell>
          <cell r="D109">
            <v>0</v>
          </cell>
          <cell r="E109">
            <v>0</v>
          </cell>
          <cell r="F109">
            <v>0</v>
          </cell>
          <cell r="G109">
            <v>0</v>
          </cell>
          <cell r="H109">
            <v>0</v>
          </cell>
          <cell r="I109" t="str">
            <v>Div0</v>
          </cell>
          <cell r="J109">
            <v>0</v>
          </cell>
          <cell r="K109">
            <v>0</v>
          </cell>
          <cell r="L109">
            <v>0</v>
          </cell>
          <cell r="M109">
            <v>0</v>
          </cell>
          <cell r="N109">
            <v>0</v>
          </cell>
          <cell r="O109">
            <v>0</v>
          </cell>
          <cell r="P109">
            <v>0</v>
          </cell>
          <cell r="Q109">
            <v>0</v>
          </cell>
        </row>
        <row r="110">
          <cell r="A110">
            <v>2018</v>
          </cell>
          <cell r="B110" t="str">
            <v>Dec</v>
          </cell>
          <cell r="C110" t="str">
            <v>Goshen</v>
          </cell>
          <cell r="D110">
            <v>266.2</v>
          </cell>
          <cell r="E110">
            <v>0</v>
          </cell>
          <cell r="F110">
            <v>-6.8</v>
          </cell>
          <cell r="G110">
            <v>33.700000000000003</v>
          </cell>
          <cell r="H110">
            <v>33.700000000000003</v>
          </cell>
          <cell r="I110">
            <v>13</v>
          </cell>
          <cell r="J110">
            <v>36.200000000000003</v>
          </cell>
          <cell r="K110">
            <v>6.3</v>
          </cell>
          <cell r="L110">
            <v>0</v>
          </cell>
          <cell r="M110">
            <v>250.6</v>
          </cell>
          <cell r="N110">
            <v>0</v>
          </cell>
          <cell r="O110">
            <v>0</v>
          </cell>
          <cell r="P110">
            <v>0</v>
          </cell>
          <cell r="Q110">
            <v>0</v>
          </cell>
        </row>
        <row r="111">
          <cell r="A111">
            <v>2018</v>
          </cell>
          <cell r="B111" t="str">
            <v>Dec</v>
          </cell>
          <cell r="C111" t="str">
            <v>Brady</v>
          </cell>
          <cell r="D111">
            <v>0</v>
          </cell>
          <cell r="E111">
            <v>0</v>
          </cell>
          <cell r="F111">
            <v>0</v>
          </cell>
          <cell r="G111">
            <v>0</v>
          </cell>
          <cell r="H111">
            <v>0</v>
          </cell>
          <cell r="I111" t="str">
            <v>Div0</v>
          </cell>
          <cell r="J111">
            <v>0</v>
          </cell>
          <cell r="K111">
            <v>0</v>
          </cell>
          <cell r="L111">
            <v>0</v>
          </cell>
          <cell r="M111">
            <v>0</v>
          </cell>
          <cell r="N111">
            <v>0</v>
          </cell>
          <cell r="O111">
            <v>0</v>
          </cell>
          <cell r="P111">
            <v>0</v>
          </cell>
          <cell r="Q111">
            <v>0</v>
          </cell>
        </row>
        <row r="112">
          <cell r="A112">
            <v>2018</v>
          </cell>
          <cell r="B112" t="str">
            <v>Dec</v>
          </cell>
          <cell r="C112" t="str">
            <v>Bridger West</v>
          </cell>
          <cell r="D112">
            <v>0</v>
          </cell>
          <cell r="E112">
            <v>0</v>
          </cell>
          <cell r="F112">
            <v>0</v>
          </cell>
          <cell r="G112">
            <v>0</v>
          </cell>
          <cell r="H112">
            <v>0</v>
          </cell>
          <cell r="I112" t="str">
            <v>Div0</v>
          </cell>
          <cell r="J112">
            <v>0</v>
          </cell>
          <cell r="K112">
            <v>0</v>
          </cell>
          <cell r="L112">
            <v>0</v>
          </cell>
          <cell r="M112">
            <v>931.9</v>
          </cell>
          <cell r="N112">
            <v>931.9</v>
          </cell>
          <cell r="O112">
            <v>0</v>
          </cell>
          <cell r="P112">
            <v>0</v>
          </cell>
          <cell r="Q112">
            <v>0</v>
          </cell>
        </row>
        <row r="113">
          <cell r="A113">
            <v>2018</v>
          </cell>
          <cell r="B113" t="str">
            <v>Dec</v>
          </cell>
          <cell r="C113" t="str">
            <v>Borah</v>
          </cell>
          <cell r="D113">
            <v>0</v>
          </cell>
          <cell r="E113">
            <v>0</v>
          </cell>
          <cell r="F113">
            <v>0</v>
          </cell>
          <cell r="G113">
            <v>0</v>
          </cell>
          <cell r="H113">
            <v>0</v>
          </cell>
          <cell r="I113" t="str">
            <v>Div0</v>
          </cell>
          <cell r="J113">
            <v>0</v>
          </cell>
          <cell r="K113">
            <v>0</v>
          </cell>
          <cell r="L113">
            <v>0</v>
          </cell>
          <cell r="M113">
            <v>1406.7</v>
          </cell>
          <cell r="N113">
            <v>1406.7</v>
          </cell>
          <cell r="O113">
            <v>0</v>
          </cell>
          <cell r="P113">
            <v>0</v>
          </cell>
          <cell r="Q113">
            <v>0</v>
          </cell>
        </row>
        <row r="114">
          <cell r="A114">
            <v>2018</v>
          </cell>
          <cell r="B114" t="str">
            <v>Dec</v>
          </cell>
          <cell r="C114" t="str">
            <v>Mid Columbia</v>
          </cell>
          <cell r="D114">
            <v>0</v>
          </cell>
          <cell r="E114">
            <v>0</v>
          </cell>
          <cell r="F114">
            <v>0</v>
          </cell>
          <cell r="G114">
            <v>0</v>
          </cell>
          <cell r="H114">
            <v>0</v>
          </cell>
          <cell r="I114" t="str">
            <v>Div0</v>
          </cell>
          <cell r="J114">
            <v>392.3</v>
          </cell>
          <cell r="K114">
            <v>-63.4</v>
          </cell>
          <cell r="L114">
            <v>0</v>
          </cell>
          <cell r="M114">
            <v>187.5</v>
          </cell>
          <cell r="N114">
            <v>516.5</v>
          </cell>
          <cell r="O114">
            <v>0</v>
          </cell>
          <cell r="P114">
            <v>0</v>
          </cell>
          <cell r="Q114">
            <v>0</v>
          </cell>
        </row>
        <row r="115">
          <cell r="A115">
            <v>2018</v>
          </cell>
          <cell r="B115" t="str">
            <v>Dec</v>
          </cell>
          <cell r="C115" t="str">
            <v>Mona</v>
          </cell>
          <cell r="D115">
            <v>0</v>
          </cell>
          <cell r="E115">
            <v>0</v>
          </cell>
          <cell r="F115">
            <v>0</v>
          </cell>
          <cell r="G115">
            <v>0</v>
          </cell>
          <cell r="H115">
            <v>142.19999999999999</v>
          </cell>
          <cell r="I115" t="str">
            <v>Div0</v>
          </cell>
          <cell r="J115">
            <v>0</v>
          </cell>
          <cell r="K115">
            <v>113.2</v>
          </cell>
          <cell r="L115">
            <v>0</v>
          </cell>
          <cell r="M115">
            <v>29</v>
          </cell>
          <cell r="N115">
            <v>0</v>
          </cell>
          <cell r="O115">
            <v>0</v>
          </cell>
          <cell r="P115">
            <v>0</v>
          </cell>
          <cell r="Q115">
            <v>0</v>
          </cell>
        </row>
        <row r="116">
          <cell r="A116">
            <v>2018</v>
          </cell>
          <cell r="B116" t="str">
            <v>Dec</v>
          </cell>
          <cell r="C116" t="str">
            <v>Palo Verde</v>
          </cell>
          <cell r="D116">
            <v>0</v>
          </cell>
          <cell r="E116">
            <v>0</v>
          </cell>
          <cell r="F116">
            <v>0</v>
          </cell>
          <cell r="G116">
            <v>0</v>
          </cell>
          <cell r="H116">
            <v>0</v>
          </cell>
          <cell r="I116" t="str">
            <v>Div0</v>
          </cell>
          <cell r="J116">
            <v>0</v>
          </cell>
          <cell r="K116">
            <v>0</v>
          </cell>
          <cell r="L116">
            <v>0</v>
          </cell>
          <cell r="M116">
            <v>0</v>
          </cell>
          <cell r="N116">
            <v>0</v>
          </cell>
          <cell r="O116">
            <v>0</v>
          </cell>
          <cell r="P116">
            <v>0</v>
          </cell>
          <cell r="Q116">
            <v>0</v>
          </cell>
        </row>
        <row r="117">
          <cell r="A117">
            <v>2018</v>
          </cell>
          <cell r="B117" t="str">
            <v>Dec</v>
          </cell>
          <cell r="C117" t="str">
            <v>Utah North</v>
          </cell>
          <cell r="D117">
            <v>3676.2</v>
          </cell>
          <cell r="E117">
            <v>0</v>
          </cell>
          <cell r="F117">
            <v>-106.5</v>
          </cell>
          <cell r="G117">
            <v>464.1</v>
          </cell>
          <cell r="H117">
            <v>464.1</v>
          </cell>
          <cell r="I117">
            <v>13</v>
          </cell>
          <cell r="J117">
            <v>2632.8</v>
          </cell>
          <cell r="K117">
            <v>-1.8</v>
          </cell>
          <cell r="L117">
            <v>0</v>
          </cell>
          <cell r="M117">
            <v>2117.6999999999998</v>
          </cell>
          <cell r="N117">
            <v>715</v>
          </cell>
          <cell r="O117">
            <v>0</v>
          </cell>
          <cell r="P117">
            <v>0</v>
          </cell>
          <cell r="Q117">
            <v>0</v>
          </cell>
        </row>
        <row r="118">
          <cell r="A118">
            <v>2018</v>
          </cell>
          <cell r="B118" t="str">
            <v>Dec</v>
          </cell>
          <cell r="C118" t="str">
            <v>_4-Corners</v>
          </cell>
          <cell r="D118">
            <v>0</v>
          </cell>
          <cell r="E118">
            <v>0</v>
          </cell>
          <cell r="F118">
            <v>0</v>
          </cell>
          <cell r="G118">
            <v>0</v>
          </cell>
          <cell r="H118">
            <v>422</v>
          </cell>
          <cell r="I118" t="str">
            <v>Div0</v>
          </cell>
          <cell r="J118">
            <v>0</v>
          </cell>
          <cell r="K118">
            <v>385</v>
          </cell>
          <cell r="L118">
            <v>0</v>
          </cell>
          <cell r="M118">
            <v>37</v>
          </cell>
          <cell r="N118">
            <v>0</v>
          </cell>
          <cell r="O118">
            <v>0</v>
          </cell>
          <cell r="P118">
            <v>0</v>
          </cell>
          <cell r="Q118">
            <v>0</v>
          </cell>
        </row>
        <row r="119">
          <cell r="A119">
            <v>2018</v>
          </cell>
          <cell r="B119" t="str">
            <v>Dec</v>
          </cell>
          <cell r="C119" t="str">
            <v>Utah South</v>
          </cell>
          <cell r="D119">
            <v>582</v>
          </cell>
          <cell r="E119">
            <v>0</v>
          </cell>
          <cell r="F119">
            <v>0</v>
          </cell>
          <cell r="G119">
            <v>75.7</v>
          </cell>
          <cell r="H119">
            <v>584</v>
          </cell>
          <cell r="I119">
            <v>100.3</v>
          </cell>
          <cell r="J119">
            <v>3177.4</v>
          </cell>
          <cell r="K119">
            <v>11.6</v>
          </cell>
          <cell r="L119">
            <v>0</v>
          </cell>
          <cell r="M119">
            <v>95</v>
          </cell>
          <cell r="N119">
            <v>2117.9</v>
          </cell>
          <cell r="O119">
            <v>0</v>
          </cell>
          <cell r="P119">
            <v>0</v>
          </cell>
          <cell r="Q119">
            <v>0</v>
          </cell>
        </row>
        <row r="120">
          <cell r="A120">
            <v>2018</v>
          </cell>
          <cell r="B120" t="str">
            <v>Dec</v>
          </cell>
          <cell r="C120" t="str">
            <v>Cholla</v>
          </cell>
          <cell r="D120">
            <v>0</v>
          </cell>
          <cell r="E120">
            <v>0</v>
          </cell>
          <cell r="F120">
            <v>0</v>
          </cell>
          <cell r="G120">
            <v>0</v>
          </cell>
          <cell r="H120">
            <v>0</v>
          </cell>
          <cell r="I120" t="str">
            <v>Div0</v>
          </cell>
          <cell r="J120">
            <v>387</v>
          </cell>
          <cell r="K120">
            <v>0</v>
          </cell>
          <cell r="L120">
            <v>0</v>
          </cell>
          <cell r="M120">
            <v>0</v>
          </cell>
          <cell r="N120">
            <v>387</v>
          </cell>
          <cell r="O120">
            <v>0</v>
          </cell>
          <cell r="P120">
            <v>0</v>
          </cell>
          <cell r="Q120">
            <v>0</v>
          </cell>
        </row>
        <row r="121">
          <cell r="A121">
            <v>2018</v>
          </cell>
          <cell r="B121" t="str">
            <v>Dec</v>
          </cell>
          <cell r="C121" t="str">
            <v>Colorado</v>
          </cell>
          <cell r="D121">
            <v>0</v>
          </cell>
          <cell r="E121">
            <v>0</v>
          </cell>
          <cell r="F121">
            <v>0</v>
          </cell>
          <cell r="G121">
            <v>0</v>
          </cell>
          <cell r="H121">
            <v>145.6</v>
          </cell>
          <cell r="I121" t="str">
            <v>Div0</v>
          </cell>
          <cell r="J121">
            <v>241.6</v>
          </cell>
          <cell r="K121">
            <v>0</v>
          </cell>
          <cell r="L121">
            <v>0</v>
          </cell>
          <cell r="M121">
            <v>0</v>
          </cell>
          <cell r="N121">
            <v>96</v>
          </cell>
          <cell r="O121">
            <v>0</v>
          </cell>
          <cell r="P121">
            <v>0</v>
          </cell>
          <cell r="Q121">
            <v>0</v>
          </cell>
        </row>
        <row r="122">
          <cell r="A122">
            <v>2018</v>
          </cell>
          <cell r="B122" t="str">
            <v>Dec</v>
          </cell>
          <cell r="C122" t="str">
            <v>Mead</v>
          </cell>
          <cell r="D122">
            <v>0</v>
          </cell>
          <cell r="E122">
            <v>0</v>
          </cell>
          <cell r="F122">
            <v>0</v>
          </cell>
          <cell r="G122">
            <v>0</v>
          </cell>
          <cell r="H122">
            <v>0</v>
          </cell>
          <cell r="I122" t="str">
            <v>Div0</v>
          </cell>
          <cell r="J122">
            <v>0</v>
          </cell>
          <cell r="K122">
            <v>0</v>
          </cell>
          <cell r="L122">
            <v>0</v>
          </cell>
          <cell r="M122">
            <v>0</v>
          </cell>
          <cell r="N122">
            <v>0</v>
          </cell>
          <cell r="O122">
            <v>0</v>
          </cell>
          <cell r="P122">
            <v>0</v>
          </cell>
          <cell r="Q122">
            <v>0</v>
          </cell>
        </row>
        <row r="123">
          <cell r="A123">
            <v>2018</v>
          </cell>
          <cell r="B123" t="str">
            <v>Dec</v>
          </cell>
          <cell r="C123" t="str">
            <v>Montana</v>
          </cell>
          <cell r="D123">
            <v>0</v>
          </cell>
          <cell r="E123">
            <v>0</v>
          </cell>
          <cell r="F123">
            <v>0</v>
          </cell>
          <cell r="G123">
            <v>0</v>
          </cell>
          <cell r="H123">
            <v>0</v>
          </cell>
          <cell r="I123" t="str">
            <v>Div0</v>
          </cell>
          <cell r="J123">
            <v>150.69999999999999</v>
          </cell>
          <cell r="K123">
            <v>0</v>
          </cell>
          <cell r="L123">
            <v>0</v>
          </cell>
          <cell r="M123">
            <v>0</v>
          </cell>
          <cell r="N123">
            <v>150.69999999999999</v>
          </cell>
          <cell r="O123">
            <v>0</v>
          </cell>
          <cell r="P123">
            <v>0</v>
          </cell>
          <cell r="Q123">
            <v>0</v>
          </cell>
        </row>
        <row r="124">
          <cell r="A124">
            <v>2018</v>
          </cell>
          <cell r="B124" t="str">
            <v>Dec</v>
          </cell>
          <cell r="C124" t="str">
            <v>Hermiston</v>
          </cell>
          <cell r="D124">
            <v>0</v>
          </cell>
          <cell r="E124">
            <v>0</v>
          </cell>
          <cell r="F124">
            <v>0</v>
          </cell>
          <cell r="G124">
            <v>0</v>
          </cell>
          <cell r="H124">
            <v>0</v>
          </cell>
          <cell r="I124" t="str">
            <v>Div0</v>
          </cell>
          <cell r="J124">
            <v>240</v>
          </cell>
          <cell r="K124">
            <v>0</v>
          </cell>
          <cell r="L124">
            <v>0</v>
          </cell>
          <cell r="M124">
            <v>0</v>
          </cell>
          <cell r="N124">
            <v>240</v>
          </cell>
          <cell r="O124">
            <v>0</v>
          </cell>
          <cell r="P124">
            <v>0</v>
          </cell>
          <cell r="Q124">
            <v>0</v>
          </cell>
        </row>
        <row r="125">
          <cell r="A125">
            <v>2018</v>
          </cell>
          <cell r="B125" t="str">
            <v>Dec</v>
          </cell>
          <cell r="C125" t="str">
            <v>Yakima</v>
          </cell>
          <cell r="D125">
            <v>540.5</v>
          </cell>
          <cell r="E125">
            <v>0</v>
          </cell>
          <cell r="F125">
            <v>-12.7</v>
          </cell>
          <cell r="G125">
            <v>68.599999999999994</v>
          </cell>
          <cell r="H125">
            <v>68.599999999999994</v>
          </cell>
          <cell r="I125">
            <v>13</v>
          </cell>
          <cell r="J125">
            <v>0</v>
          </cell>
          <cell r="K125">
            <v>0</v>
          </cell>
          <cell r="L125">
            <v>0</v>
          </cell>
          <cell r="M125">
            <v>596.4</v>
          </cell>
          <cell r="N125">
            <v>0</v>
          </cell>
          <cell r="O125">
            <v>0</v>
          </cell>
          <cell r="P125">
            <v>0</v>
          </cell>
          <cell r="Q125">
            <v>0</v>
          </cell>
        </row>
        <row r="126">
          <cell r="A126">
            <v>2018</v>
          </cell>
          <cell r="B126" t="str">
            <v>Dec</v>
          </cell>
          <cell r="C126" t="str">
            <v>WallaWalla</v>
          </cell>
          <cell r="D126">
            <v>251.5</v>
          </cell>
          <cell r="E126">
            <v>0</v>
          </cell>
          <cell r="F126">
            <v>-4.9000000000000004</v>
          </cell>
          <cell r="G126">
            <v>32.1</v>
          </cell>
          <cell r="H126">
            <v>32.1</v>
          </cell>
          <cell r="I126">
            <v>13</v>
          </cell>
          <cell r="J126">
            <v>70</v>
          </cell>
          <cell r="K126">
            <v>-1.8</v>
          </cell>
          <cell r="L126">
            <v>0</v>
          </cell>
          <cell r="M126">
            <v>275</v>
          </cell>
          <cell r="N126">
            <v>64.5</v>
          </cell>
          <cell r="O126">
            <v>0</v>
          </cell>
          <cell r="P126">
            <v>0</v>
          </cell>
          <cell r="Q126">
            <v>0</v>
          </cell>
        </row>
        <row r="127">
          <cell r="A127">
            <v>2018</v>
          </cell>
          <cell r="B127" t="str">
            <v>Dec</v>
          </cell>
          <cell r="C127" t="str">
            <v>APS Transmission</v>
          </cell>
          <cell r="D127">
            <v>0</v>
          </cell>
          <cell r="E127">
            <v>0</v>
          </cell>
          <cell r="F127">
            <v>0</v>
          </cell>
          <cell r="G127">
            <v>0</v>
          </cell>
          <cell r="H127">
            <v>350</v>
          </cell>
          <cell r="I127" t="str">
            <v>Div0</v>
          </cell>
          <cell r="J127">
            <v>0</v>
          </cell>
          <cell r="K127">
            <v>0</v>
          </cell>
          <cell r="L127">
            <v>0</v>
          </cell>
          <cell r="M127">
            <v>350</v>
          </cell>
          <cell r="N127">
            <v>0</v>
          </cell>
          <cell r="O127">
            <v>0</v>
          </cell>
          <cell r="P127">
            <v>0</v>
          </cell>
          <cell r="Q127">
            <v>0</v>
          </cell>
        </row>
        <row r="128">
          <cell r="A128">
            <v>2018</v>
          </cell>
          <cell r="B128" t="str">
            <v>Dec</v>
          </cell>
          <cell r="C128" t="str">
            <v>Bridger East</v>
          </cell>
          <cell r="D128">
            <v>0</v>
          </cell>
          <cell r="E128">
            <v>0</v>
          </cell>
          <cell r="F128">
            <v>0</v>
          </cell>
          <cell r="G128">
            <v>0</v>
          </cell>
          <cell r="H128">
            <v>0</v>
          </cell>
          <cell r="I128" t="str">
            <v>Div0</v>
          </cell>
          <cell r="J128">
            <v>0</v>
          </cell>
          <cell r="K128">
            <v>0</v>
          </cell>
          <cell r="L128">
            <v>0</v>
          </cell>
          <cell r="M128">
            <v>0</v>
          </cell>
          <cell r="N128">
            <v>0</v>
          </cell>
          <cell r="O128">
            <v>0</v>
          </cell>
          <cell r="P128">
            <v>0</v>
          </cell>
          <cell r="Q128">
            <v>0</v>
          </cell>
        </row>
        <row r="129">
          <cell r="A129">
            <v>2018</v>
          </cell>
          <cell r="B129" t="str">
            <v>Dec</v>
          </cell>
          <cell r="C129" t="str">
            <v>WyomingNE</v>
          </cell>
          <cell r="D129">
            <v>579.9</v>
          </cell>
          <cell r="E129">
            <v>0</v>
          </cell>
          <cell r="F129">
            <v>0</v>
          </cell>
          <cell r="G129">
            <v>75.400000000000006</v>
          </cell>
          <cell r="H129">
            <v>621.70000000000005</v>
          </cell>
          <cell r="I129">
            <v>107.2</v>
          </cell>
          <cell r="J129">
            <v>1195.9000000000001</v>
          </cell>
          <cell r="K129">
            <v>5.7</v>
          </cell>
          <cell r="L129">
            <v>0</v>
          </cell>
          <cell r="M129">
            <v>0</v>
          </cell>
          <cell r="N129">
            <v>0</v>
          </cell>
          <cell r="O129">
            <v>0</v>
          </cell>
          <cell r="P129">
            <v>0</v>
          </cell>
          <cell r="Q129">
            <v>0</v>
          </cell>
        </row>
        <row r="130">
          <cell r="A130">
            <v>2018</v>
          </cell>
          <cell r="B130" t="str">
            <v>Dec</v>
          </cell>
          <cell r="C130" t="str">
            <v>WyomingSW</v>
          </cell>
          <cell r="D130">
            <v>496</v>
          </cell>
          <cell r="E130">
            <v>0</v>
          </cell>
          <cell r="F130">
            <v>-18.2</v>
          </cell>
          <cell r="G130">
            <v>62.1</v>
          </cell>
          <cell r="H130">
            <v>62.1</v>
          </cell>
          <cell r="I130">
            <v>13</v>
          </cell>
          <cell r="J130">
            <v>47.8</v>
          </cell>
          <cell r="K130">
            <v>0.2</v>
          </cell>
          <cell r="L130">
            <v>0</v>
          </cell>
          <cell r="M130">
            <v>491.9</v>
          </cell>
          <cell r="N130">
            <v>0</v>
          </cell>
          <cell r="O130">
            <v>0</v>
          </cell>
          <cell r="P130">
            <v>0</v>
          </cell>
          <cell r="Q130">
            <v>0</v>
          </cell>
        </row>
        <row r="131">
          <cell r="A131">
            <v>2018</v>
          </cell>
          <cell r="B131" t="str">
            <v>Dec</v>
          </cell>
          <cell r="C131" t="str">
            <v>Aeolis_Wyoming</v>
          </cell>
          <cell r="D131">
            <v>0</v>
          </cell>
          <cell r="E131">
            <v>0</v>
          </cell>
          <cell r="F131">
            <v>0</v>
          </cell>
          <cell r="G131">
            <v>0</v>
          </cell>
          <cell r="H131">
            <v>0</v>
          </cell>
          <cell r="I131" t="str">
            <v>Div0</v>
          </cell>
          <cell r="J131">
            <v>0</v>
          </cell>
          <cell r="K131">
            <v>0</v>
          </cell>
          <cell r="L131">
            <v>0</v>
          </cell>
          <cell r="M131">
            <v>0</v>
          </cell>
          <cell r="N131">
            <v>0</v>
          </cell>
          <cell r="O131">
            <v>0</v>
          </cell>
          <cell r="P131">
            <v>0</v>
          </cell>
          <cell r="Q131">
            <v>0</v>
          </cell>
        </row>
        <row r="132">
          <cell r="A132">
            <v>2018</v>
          </cell>
          <cell r="B132" t="str">
            <v>Dec</v>
          </cell>
          <cell r="C132" t="str">
            <v>Chehalis</v>
          </cell>
          <cell r="D132">
            <v>0</v>
          </cell>
          <cell r="E132">
            <v>0</v>
          </cell>
          <cell r="F132">
            <v>0</v>
          </cell>
          <cell r="G132">
            <v>0</v>
          </cell>
          <cell r="H132">
            <v>0</v>
          </cell>
          <cell r="I132" t="str">
            <v>Div0</v>
          </cell>
          <cell r="J132">
            <v>512</v>
          </cell>
          <cell r="K132">
            <v>0</v>
          </cell>
          <cell r="L132">
            <v>0</v>
          </cell>
          <cell r="M132">
            <v>0</v>
          </cell>
          <cell r="N132">
            <v>512</v>
          </cell>
          <cell r="O132">
            <v>0</v>
          </cell>
          <cell r="P132">
            <v>0</v>
          </cell>
          <cell r="Q132">
            <v>0</v>
          </cell>
        </row>
        <row r="133">
          <cell r="A133">
            <v>2018</v>
          </cell>
          <cell r="B133" t="str">
            <v>Dec</v>
          </cell>
          <cell r="C133" t="str">
            <v>SOregonCal</v>
          </cell>
          <cell r="D133">
            <v>1326.8</v>
          </cell>
          <cell r="E133">
            <v>0</v>
          </cell>
          <cell r="F133">
            <v>-91.5</v>
          </cell>
          <cell r="G133">
            <v>160.6</v>
          </cell>
          <cell r="H133">
            <v>160.6</v>
          </cell>
          <cell r="I133">
            <v>13</v>
          </cell>
          <cell r="J133">
            <v>430.5</v>
          </cell>
          <cell r="K133">
            <v>36.200000000000003</v>
          </cell>
          <cell r="L133">
            <v>0</v>
          </cell>
          <cell r="M133">
            <v>1281.4000000000001</v>
          </cell>
          <cell r="N133">
            <v>352.2</v>
          </cell>
          <cell r="O133">
            <v>0</v>
          </cell>
          <cell r="P133">
            <v>0</v>
          </cell>
          <cell r="Q133">
            <v>0</v>
          </cell>
        </row>
        <row r="134">
          <cell r="A134">
            <v>2018</v>
          </cell>
          <cell r="B134" t="str">
            <v>Dec</v>
          </cell>
          <cell r="C134" t="str">
            <v>PortlandNC</v>
          </cell>
          <cell r="D134">
            <v>496.8</v>
          </cell>
          <cell r="E134">
            <v>0</v>
          </cell>
          <cell r="F134">
            <v>0</v>
          </cell>
          <cell r="G134">
            <v>64.599999999999994</v>
          </cell>
          <cell r="H134">
            <v>64.599999999999994</v>
          </cell>
          <cell r="I134">
            <v>13</v>
          </cell>
          <cell r="J134">
            <v>600.79999999999995</v>
          </cell>
          <cell r="K134">
            <v>-78</v>
          </cell>
          <cell r="L134">
            <v>0</v>
          </cell>
          <cell r="M134">
            <v>38.6</v>
          </cell>
          <cell r="N134">
            <v>0</v>
          </cell>
          <cell r="O134">
            <v>0</v>
          </cell>
          <cell r="P134">
            <v>0</v>
          </cell>
          <cell r="Q134">
            <v>0</v>
          </cell>
        </row>
        <row r="135">
          <cell r="A135">
            <v>2018</v>
          </cell>
          <cell r="B135" t="str">
            <v>Dec</v>
          </cell>
          <cell r="C135" t="str">
            <v>WillamValcc</v>
          </cell>
          <cell r="D135">
            <v>362.1</v>
          </cell>
          <cell r="E135">
            <v>0</v>
          </cell>
          <cell r="F135">
            <v>0</v>
          </cell>
          <cell r="G135">
            <v>47.1</v>
          </cell>
          <cell r="H135">
            <v>47.1</v>
          </cell>
          <cell r="I135">
            <v>13</v>
          </cell>
          <cell r="J135">
            <v>0</v>
          </cell>
          <cell r="K135">
            <v>0</v>
          </cell>
          <cell r="L135">
            <v>0</v>
          </cell>
          <cell r="M135">
            <v>409.2</v>
          </cell>
          <cell r="N135">
            <v>0</v>
          </cell>
          <cell r="O135">
            <v>0</v>
          </cell>
          <cell r="P135">
            <v>0</v>
          </cell>
          <cell r="Q135">
            <v>0</v>
          </cell>
        </row>
        <row r="136">
          <cell r="A136">
            <v>2018</v>
          </cell>
          <cell r="B136" t="str">
            <v>Dec</v>
          </cell>
          <cell r="C136" t="str">
            <v>Bethel</v>
          </cell>
          <cell r="D136">
            <v>0</v>
          </cell>
          <cell r="E136">
            <v>0</v>
          </cell>
          <cell r="F136">
            <v>0</v>
          </cell>
          <cell r="G136">
            <v>0</v>
          </cell>
          <cell r="H136">
            <v>0</v>
          </cell>
          <cell r="I136" t="str">
            <v>Div0</v>
          </cell>
          <cell r="J136">
            <v>0</v>
          </cell>
          <cell r="K136">
            <v>0</v>
          </cell>
          <cell r="L136">
            <v>0</v>
          </cell>
          <cell r="M136">
            <v>0</v>
          </cell>
          <cell r="N136">
            <v>0</v>
          </cell>
          <cell r="O136">
            <v>0</v>
          </cell>
          <cell r="P136">
            <v>0</v>
          </cell>
          <cell r="Q136">
            <v>0</v>
          </cell>
        </row>
        <row r="137">
          <cell r="A137">
            <v>2018</v>
          </cell>
          <cell r="B137" t="str">
            <v>Dec</v>
          </cell>
          <cell r="C137" t="str">
            <v>Nevada - Oregon Border</v>
          </cell>
          <cell r="D137">
            <v>0</v>
          </cell>
          <cell r="E137">
            <v>0</v>
          </cell>
          <cell r="F137">
            <v>0</v>
          </cell>
          <cell r="G137">
            <v>0</v>
          </cell>
          <cell r="H137">
            <v>0</v>
          </cell>
          <cell r="I137" t="str">
            <v>Div0</v>
          </cell>
          <cell r="J137">
            <v>0</v>
          </cell>
          <cell r="K137">
            <v>0</v>
          </cell>
          <cell r="L137">
            <v>0</v>
          </cell>
          <cell r="M137">
            <v>0</v>
          </cell>
          <cell r="N137">
            <v>0</v>
          </cell>
          <cell r="O137">
            <v>0</v>
          </cell>
          <cell r="P137">
            <v>0</v>
          </cell>
          <cell r="Q137">
            <v>0</v>
          </cell>
        </row>
        <row r="138">
          <cell r="A138">
            <v>2018</v>
          </cell>
          <cell r="B138" t="str">
            <v>Dec</v>
          </cell>
          <cell r="C138" t="str">
            <v>Bridger</v>
          </cell>
          <cell r="D138">
            <v>0</v>
          </cell>
          <cell r="E138">
            <v>0</v>
          </cell>
          <cell r="F138">
            <v>0</v>
          </cell>
          <cell r="G138">
            <v>0</v>
          </cell>
          <cell r="H138">
            <v>74.8</v>
          </cell>
          <cell r="I138" t="str">
            <v>Div0</v>
          </cell>
          <cell r="J138">
            <v>1408.4</v>
          </cell>
          <cell r="K138">
            <v>-1.6</v>
          </cell>
          <cell r="L138">
            <v>0</v>
          </cell>
          <cell r="M138">
            <v>0</v>
          </cell>
          <cell r="N138">
            <v>1332</v>
          </cell>
          <cell r="O138">
            <v>0</v>
          </cell>
          <cell r="P138">
            <v>0</v>
          </cell>
          <cell r="Q138">
            <v>0</v>
          </cell>
        </row>
        <row r="139">
          <cell r="A139">
            <v>2018</v>
          </cell>
          <cell r="B139" t="str">
            <v>Dec</v>
          </cell>
          <cell r="C139" t="str">
            <v>Hemingway</v>
          </cell>
          <cell r="D139">
            <v>0</v>
          </cell>
          <cell r="E139">
            <v>0</v>
          </cell>
          <cell r="F139">
            <v>0</v>
          </cell>
          <cell r="G139">
            <v>0</v>
          </cell>
          <cell r="H139">
            <v>0</v>
          </cell>
          <cell r="I139" t="str">
            <v>Div0</v>
          </cell>
          <cell r="J139">
            <v>0</v>
          </cell>
          <cell r="K139">
            <v>0</v>
          </cell>
          <cell r="L139">
            <v>0</v>
          </cell>
          <cell r="M139">
            <v>938</v>
          </cell>
          <cell r="N139">
            <v>938</v>
          </cell>
          <cell r="O139">
            <v>0</v>
          </cell>
          <cell r="P139">
            <v>0</v>
          </cell>
          <cell r="Q139">
            <v>0</v>
          </cell>
        </row>
        <row r="140">
          <cell r="A140">
            <v>2018</v>
          </cell>
          <cell r="B140" t="str">
            <v>Dec</v>
          </cell>
          <cell r="C140" t="str">
            <v>Midpoint Meridian</v>
          </cell>
          <cell r="D140">
            <v>0</v>
          </cell>
          <cell r="E140">
            <v>0</v>
          </cell>
          <cell r="F140">
            <v>0</v>
          </cell>
          <cell r="G140">
            <v>0</v>
          </cell>
          <cell r="H140">
            <v>0</v>
          </cell>
          <cell r="I140" t="str">
            <v>Div0</v>
          </cell>
          <cell r="J140">
            <v>0</v>
          </cell>
          <cell r="K140">
            <v>0</v>
          </cell>
          <cell r="L140">
            <v>0</v>
          </cell>
          <cell r="M140">
            <v>400</v>
          </cell>
          <cell r="N140">
            <v>400</v>
          </cell>
          <cell r="O140">
            <v>0</v>
          </cell>
          <cell r="P140">
            <v>0</v>
          </cell>
          <cell r="Q140">
            <v>0</v>
          </cell>
        </row>
        <row r="141">
          <cell r="A141">
            <v>2018</v>
          </cell>
          <cell r="B141" t="str">
            <v>Dec</v>
          </cell>
          <cell r="C141" t="str">
            <v>Craig Trans</v>
          </cell>
          <cell r="D141">
            <v>0</v>
          </cell>
          <cell r="E141">
            <v>0</v>
          </cell>
          <cell r="F141">
            <v>0</v>
          </cell>
          <cell r="G141">
            <v>0</v>
          </cell>
          <cell r="H141">
            <v>67</v>
          </cell>
          <cell r="I141" t="str">
            <v>Div0</v>
          </cell>
          <cell r="J141">
            <v>0</v>
          </cell>
          <cell r="K141">
            <v>0</v>
          </cell>
          <cell r="L141">
            <v>0</v>
          </cell>
          <cell r="M141">
            <v>67</v>
          </cell>
          <cell r="N141">
            <v>0</v>
          </cell>
          <cell r="O141">
            <v>0</v>
          </cell>
          <cell r="P141">
            <v>0</v>
          </cell>
          <cell r="Q141">
            <v>0</v>
          </cell>
        </row>
        <row r="142">
          <cell r="A142">
            <v>2018</v>
          </cell>
          <cell r="B142" t="str">
            <v>Dec</v>
          </cell>
          <cell r="C142" t="str">
            <v>BPA_NITS</v>
          </cell>
          <cell r="D142">
            <v>311.10000000000002</v>
          </cell>
          <cell r="E142">
            <v>0</v>
          </cell>
          <cell r="F142">
            <v>0</v>
          </cell>
          <cell r="G142">
            <v>40.4</v>
          </cell>
          <cell r="H142">
            <v>40.4</v>
          </cell>
          <cell r="I142">
            <v>13</v>
          </cell>
          <cell r="J142">
            <v>0</v>
          </cell>
          <cell r="K142">
            <v>0</v>
          </cell>
          <cell r="L142">
            <v>0</v>
          </cell>
          <cell r="M142">
            <v>351.5</v>
          </cell>
          <cell r="N142">
            <v>0</v>
          </cell>
          <cell r="O142">
            <v>0</v>
          </cell>
          <cell r="P142">
            <v>0</v>
          </cell>
          <cell r="Q142">
            <v>0</v>
          </cell>
        </row>
        <row r="143">
          <cell r="A143">
            <v>2019</v>
          </cell>
          <cell r="B143" t="str">
            <v>Jul</v>
          </cell>
          <cell r="C143" t="str">
            <v>Arizona</v>
          </cell>
          <cell r="D143">
            <v>0</v>
          </cell>
          <cell r="E143">
            <v>0</v>
          </cell>
          <cell r="F143">
            <v>0</v>
          </cell>
          <cell r="G143">
            <v>0</v>
          </cell>
          <cell r="H143">
            <v>0</v>
          </cell>
          <cell r="I143" t="str">
            <v>Div0</v>
          </cell>
          <cell r="J143">
            <v>0</v>
          </cell>
          <cell r="K143">
            <v>-245</v>
          </cell>
          <cell r="L143">
            <v>0</v>
          </cell>
          <cell r="M143">
            <v>245</v>
          </cell>
          <cell r="N143">
            <v>0</v>
          </cell>
          <cell r="O143">
            <v>0</v>
          </cell>
          <cell r="P143">
            <v>0</v>
          </cell>
          <cell r="Q143">
            <v>0</v>
          </cell>
        </row>
        <row r="144">
          <cell r="A144">
            <v>2019</v>
          </cell>
          <cell r="B144" t="str">
            <v>Jul</v>
          </cell>
          <cell r="C144" t="str">
            <v>COB</v>
          </cell>
          <cell r="D144">
            <v>0</v>
          </cell>
          <cell r="E144">
            <v>0</v>
          </cell>
          <cell r="F144">
            <v>0</v>
          </cell>
          <cell r="G144">
            <v>0</v>
          </cell>
          <cell r="H144">
            <v>0</v>
          </cell>
          <cell r="I144" t="str">
            <v>Div0</v>
          </cell>
          <cell r="J144">
            <v>3</v>
          </cell>
          <cell r="K144">
            <v>0</v>
          </cell>
          <cell r="L144">
            <v>0</v>
          </cell>
          <cell r="M144">
            <v>0</v>
          </cell>
          <cell r="N144">
            <v>3</v>
          </cell>
          <cell r="O144">
            <v>0</v>
          </cell>
          <cell r="P144">
            <v>0</v>
          </cell>
          <cell r="Q144">
            <v>0</v>
          </cell>
        </row>
        <row r="145">
          <cell r="A145">
            <v>2019</v>
          </cell>
          <cell r="B145" t="str">
            <v>Jul</v>
          </cell>
          <cell r="C145" t="str">
            <v>Goshen</v>
          </cell>
          <cell r="D145">
            <v>465.6</v>
          </cell>
          <cell r="E145">
            <v>0</v>
          </cell>
          <cell r="F145">
            <v>-15.3</v>
          </cell>
          <cell r="G145">
            <v>58.5</v>
          </cell>
          <cell r="H145">
            <v>58.5</v>
          </cell>
          <cell r="I145">
            <v>13</v>
          </cell>
          <cell r="J145">
            <v>56.5</v>
          </cell>
          <cell r="K145">
            <v>9</v>
          </cell>
          <cell r="L145">
            <v>180.2</v>
          </cell>
          <cell r="M145">
            <v>263.2</v>
          </cell>
          <cell r="N145">
            <v>0</v>
          </cell>
          <cell r="O145">
            <v>0</v>
          </cell>
          <cell r="P145">
            <v>0</v>
          </cell>
          <cell r="Q145">
            <v>0</v>
          </cell>
        </row>
        <row r="146">
          <cell r="A146">
            <v>2019</v>
          </cell>
          <cell r="B146" t="str">
            <v>Jul</v>
          </cell>
          <cell r="C146" t="str">
            <v>Brady</v>
          </cell>
          <cell r="D146">
            <v>0</v>
          </cell>
          <cell r="E146">
            <v>0</v>
          </cell>
          <cell r="F146">
            <v>0</v>
          </cell>
          <cell r="G146">
            <v>0</v>
          </cell>
          <cell r="H146">
            <v>0</v>
          </cell>
          <cell r="I146" t="str">
            <v>Div0</v>
          </cell>
          <cell r="J146">
            <v>0</v>
          </cell>
          <cell r="K146">
            <v>0</v>
          </cell>
          <cell r="L146">
            <v>0</v>
          </cell>
          <cell r="M146">
            <v>0</v>
          </cell>
          <cell r="N146">
            <v>0</v>
          </cell>
          <cell r="O146">
            <v>0</v>
          </cell>
          <cell r="P146">
            <v>0</v>
          </cell>
          <cell r="Q146">
            <v>0</v>
          </cell>
        </row>
        <row r="147">
          <cell r="A147">
            <v>2019</v>
          </cell>
          <cell r="B147" t="str">
            <v>Jul</v>
          </cell>
          <cell r="C147" t="str">
            <v>Bridger West</v>
          </cell>
          <cell r="D147">
            <v>0</v>
          </cell>
          <cell r="E147">
            <v>0</v>
          </cell>
          <cell r="F147">
            <v>0</v>
          </cell>
          <cell r="G147">
            <v>0</v>
          </cell>
          <cell r="H147">
            <v>0</v>
          </cell>
          <cell r="I147" t="str">
            <v>Div0</v>
          </cell>
          <cell r="J147">
            <v>0</v>
          </cell>
          <cell r="K147">
            <v>0</v>
          </cell>
          <cell r="L147">
            <v>0</v>
          </cell>
          <cell r="M147">
            <v>1141</v>
          </cell>
          <cell r="N147">
            <v>1141</v>
          </cell>
          <cell r="O147">
            <v>0</v>
          </cell>
          <cell r="P147">
            <v>0</v>
          </cell>
          <cell r="Q147">
            <v>0</v>
          </cell>
        </row>
        <row r="148">
          <cell r="A148">
            <v>2019</v>
          </cell>
          <cell r="B148" t="str">
            <v>Jul</v>
          </cell>
          <cell r="C148" t="str">
            <v>Borah</v>
          </cell>
          <cell r="D148">
            <v>0</v>
          </cell>
          <cell r="E148">
            <v>0</v>
          </cell>
          <cell r="F148">
            <v>0</v>
          </cell>
          <cell r="G148">
            <v>0</v>
          </cell>
          <cell r="H148">
            <v>0</v>
          </cell>
          <cell r="I148" t="str">
            <v>Div0</v>
          </cell>
          <cell r="J148">
            <v>0</v>
          </cell>
          <cell r="K148">
            <v>0</v>
          </cell>
          <cell r="L148">
            <v>0</v>
          </cell>
          <cell r="M148">
            <v>1140.9000000000001</v>
          </cell>
          <cell r="N148">
            <v>1140.9000000000001</v>
          </cell>
          <cell r="O148">
            <v>0</v>
          </cell>
          <cell r="P148">
            <v>0</v>
          </cell>
          <cell r="Q148">
            <v>0</v>
          </cell>
        </row>
        <row r="149">
          <cell r="A149">
            <v>2019</v>
          </cell>
          <cell r="B149" t="str">
            <v>Jul</v>
          </cell>
          <cell r="C149" t="str">
            <v>Mid Columbia</v>
          </cell>
          <cell r="D149">
            <v>0</v>
          </cell>
          <cell r="E149">
            <v>0</v>
          </cell>
          <cell r="F149">
            <v>0</v>
          </cell>
          <cell r="G149">
            <v>0</v>
          </cell>
          <cell r="H149">
            <v>0</v>
          </cell>
          <cell r="I149" t="str">
            <v>Div0</v>
          </cell>
          <cell r="J149">
            <v>862.1</v>
          </cell>
          <cell r="K149">
            <v>-76.099999999999994</v>
          </cell>
          <cell r="L149">
            <v>0</v>
          </cell>
          <cell r="M149">
            <v>0</v>
          </cell>
          <cell r="N149">
            <v>786</v>
          </cell>
          <cell r="O149">
            <v>0</v>
          </cell>
          <cell r="P149">
            <v>0</v>
          </cell>
          <cell r="Q149">
            <v>0</v>
          </cell>
        </row>
        <row r="150">
          <cell r="A150">
            <v>2019</v>
          </cell>
          <cell r="B150" t="str">
            <v>Jul</v>
          </cell>
          <cell r="C150" t="str">
            <v>Mona</v>
          </cell>
          <cell r="D150">
            <v>0</v>
          </cell>
          <cell r="E150">
            <v>0</v>
          </cell>
          <cell r="F150">
            <v>0</v>
          </cell>
          <cell r="G150">
            <v>0</v>
          </cell>
          <cell r="H150">
            <v>0</v>
          </cell>
          <cell r="I150" t="str">
            <v>Div0</v>
          </cell>
          <cell r="J150">
            <v>0</v>
          </cell>
          <cell r="K150">
            <v>100</v>
          </cell>
          <cell r="L150">
            <v>0</v>
          </cell>
          <cell r="M150">
            <v>29</v>
          </cell>
          <cell r="N150">
            <v>129</v>
          </cell>
          <cell r="O150">
            <v>0</v>
          </cell>
          <cell r="P150">
            <v>0</v>
          </cell>
          <cell r="Q150">
            <v>0</v>
          </cell>
        </row>
        <row r="151">
          <cell r="A151">
            <v>2019</v>
          </cell>
          <cell r="B151" t="str">
            <v>Jul</v>
          </cell>
          <cell r="C151" t="str">
            <v>Palo Verde</v>
          </cell>
          <cell r="D151">
            <v>0</v>
          </cell>
          <cell r="E151">
            <v>0</v>
          </cell>
          <cell r="F151">
            <v>0</v>
          </cell>
          <cell r="G151">
            <v>0</v>
          </cell>
          <cell r="H151">
            <v>0</v>
          </cell>
          <cell r="I151" t="str">
            <v>Div0</v>
          </cell>
          <cell r="J151">
            <v>0</v>
          </cell>
          <cell r="K151">
            <v>0</v>
          </cell>
          <cell r="L151">
            <v>0</v>
          </cell>
          <cell r="M151">
            <v>0</v>
          </cell>
          <cell r="N151">
            <v>0</v>
          </cell>
          <cell r="O151">
            <v>0</v>
          </cell>
          <cell r="P151">
            <v>0</v>
          </cell>
          <cell r="Q151">
            <v>0</v>
          </cell>
        </row>
        <row r="152">
          <cell r="A152">
            <v>2019</v>
          </cell>
          <cell r="B152" t="str">
            <v>Jul</v>
          </cell>
          <cell r="C152" t="str">
            <v>Utah North</v>
          </cell>
          <cell r="D152">
            <v>4865.7</v>
          </cell>
          <cell r="E152">
            <v>0</v>
          </cell>
          <cell r="F152">
            <v>-203.8</v>
          </cell>
          <cell r="G152">
            <v>606</v>
          </cell>
          <cell r="H152">
            <v>606</v>
          </cell>
          <cell r="I152">
            <v>13</v>
          </cell>
          <cell r="J152">
            <v>2287.3000000000002</v>
          </cell>
          <cell r="K152">
            <v>-1.8</v>
          </cell>
          <cell r="L152">
            <v>143.1</v>
          </cell>
          <cell r="M152">
            <v>2862.3</v>
          </cell>
          <cell r="N152">
            <v>23</v>
          </cell>
          <cell r="O152">
            <v>0</v>
          </cell>
          <cell r="P152">
            <v>0</v>
          </cell>
          <cell r="Q152">
            <v>0</v>
          </cell>
        </row>
        <row r="153">
          <cell r="A153">
            <v>2019</v>
          </cell>
          <cell r="B153" t="str">
            <v>Jul</v>
          </cell>
          <cell r="C153" t="str">
            <v>_4-Corners</v>
          </cell>
          <cell r="D153">
            <v>0</v>
          </cell>
          <cell r="E153">
            <v>0</v>
          </cell>
          <cell r="F153">
            <v>0</v>
          </cell>
          <cell r="G153">
            <v>0</v>
          </cell>
          <cell r="H153">
            <v>0</v>
          </cell>
          <cell r="I153" t="str">
            <v>Div0</v>
          </cell>
          <cell r="J153">
            <v>0</v>
          </cell>
          <cell r="K153">
            <v>-235</v>
          </cell>
          <cell r="L153">
            <v>0</v>
          </cell>
          <cell r="M153">
            <v>235</v>
          </cell>
          <cell r="N153">
            <v>0</v>
          </cell>
          <cell r="O153">
            <v>0</v>
          </cell>
          <cell r="P153">
            <v>0</v>
          </cell>
          <cell r="Q153">
            <v>0</v>
          </cell>
        </row>
        <row r="154">
          <cell r="A154">
            <v>2019</v>
          </cell>
          <cell r="B154" t="str">
            <v>Jul</v>
          </cell>
          <cell r="C154" t="str">
            <v>Utah South</v>
          </cell>
          <cell r="D154">
            <v>712.5</v>
          </cell>
          <cell r="E154">
            <v>0</v>
          </cell>
          <cell r="F154">
            <v>0</v>
          </cell>
          <cell r="G154">
            <v>92.6</v>
          </cell>
          <cell r="H154">
            <v>92.6</v>
          </cell>
          <cell r="I154">
            <v>13</v>
          </cell>
          <cell r="J154">
            <v>3154.3</v>
          </cell>
          <cell r="K154">
            <v>10.6</v>
          </cell>
          <cell r="L154">
            <v>0</v>
          </cell>
          <cell r="M154">
            <v>196</v>
          </cell>
          <cell r="N154">
            <v>2555.6999999999998</v>
          </cell>
          <cell r="O154">
            <v>0</v>
          </cell>
          <cell r="P154">
            <v>0</v>
          </cell>
          <cell r="Q154">
            <v>0</v>
          </cell>
        </row>
        <row r="155">
          <cell r="A155">
            <v>2019</v>
          </cell>
          <cell r="B155" t="str">
            <v>Jul</v>
          </cell>
          <cell r="C155" t="str">
            <v>Cholla</v>
          </cell>
          <cell r="D155">
            <v>0</v>
          </cell>
          <cell r="E155">
            <v>0</v>
          </cell>
          <cell r="F155">
            <v>0</v>
          </cell>
          <cell r="G155">
            <v>0</v>
          </cell>
          <cell r="H155">
            <v>0</v>
          </cell>
          <cell r="I155" t="str">
            <v>Div0</v>
          </cell>
          <cell r="J155">
            <v>387</v>
          </cell>
          <cell r="K155">
            <v>0</v>
          </cell>
          <cell r="L155">
            <v>0</v>
          </cell>
          <cell r="M155">
            <v>0</v>
          </cell>
          <cell r="N155">
            <v>387</v>
          </cell>
          <cell r="O155">
            <v>0</v>
          </cell>
          <cell r="P155">
            <v>0</v>
          </cell>
          <cell r="Q155">
            <v>0</v>
          </cell>
        </row>
        <row r="156">
          <cell r="A156">
            <v>2019</v>
          </cell>
          <cell r="B156" t="str">
            <v>Jul</v>
          </cell>
          <cell r="C156" t="str">
            <v>Colorado</v>
          </cell>
          <cell r="D156">
            <v>0</v>
          </cell>
          <cell r="E156">
            <v>0</v>
          </cell>
          <cell r="F156">
            <v>0</v>
          </cell>
          <cell r="G156">
            <v>0</v>
          </cell>
          <cell r="H156">
            <v>145.6</v>
          </cell>
          <cell r="I156" t="str">
            <v>Div0</v>
          </cell>
          <cell r="J156">
            <v>241.6</v>
          </cell>
          <cell r="K156">
            <v>0</v>
          </cell>
          <cell r="L156">
            <v>0</v>
          </cell>
          <cell r="M156">
            <v>0</v>
          </cell>
          <cell r="N156">
            <v>96</v>
          </cell>
          <cell r="O156">
            <v>0</v>
          </cell>
          <cell r="P156">
            <v>0</v>
          </cell>
          <cell r="Q156">
            <v>0</v>
          </cell>
        </row>
        <row r="157">
          <cell r="A157">
            <v>2019</v>
          </cell>
          <cell r="B157" t="str">
            <v>Jul</v>
          </cell>
          <cell r="C157" t="str">
            <v>Mead</v>
          </cell>
          <cell r="D157">
            <v>0</v>
          </cell>
          <cell r="E157">
            <v>0</v>
          </cell>
          <cell r="F157">
            <v>0</v>
          </cell>
          <cell r="G157">
            <v>0</v>
          </cell>
          <cell r="H157">
            <v>0</v>
          </cell>
          <cell r="I157" t="str">
            <v>Div0</v>
          </cell>
          <cell r="J157">
            <v>0</v>
          </cell>
          <cell r="K157">
            <v>0</v>
          </cell>
          <cell r="L157">
            <v>0</v>
          </cell>
          <cell r="M157">
            <v>0</v>
          </cell>
          <cell r="N157">
            <v>0</v>
          </cell>
          <cell r="O157">
            <v>0</v>
          </cell>
          <cell r="P157">
            <v>0</v>
          </cell>
          <cell r="Q157">
            <v>0</v>
          </cell>
        </row>
        <row r="158">
          <cell r="A158">
            <v>2019</v>
          </cell>
          <cell r="B158" t="str">
            <v>Jul</v>
          </cell>
          <cell r="C158" t="str">
            <v>Montana</v>
          </cell>
          <cell r="D158">
            <v>0</v>
          </cell>
          <cell r="E158">
            <v>0</v>
          </cell>
          <cell r="F158">
            <v>0</v>
          </cell>
          <cell r="G158">
            <v>0</v>
          </cell>
          <cell r="H158">
            <v>0</v>
          </cell>
          <cell r="I158" t="str">
            <v>Div0</v>
          </cell>
          <cell r="J158">
            <v>151.69999999999999</v>
          </cell>
          <cell r="K158">
            <v>0</v>
          </cell>
          <cell r="L158">
            <v>0</v>
          </cell>
          <cell r="M158">
            <v>0</v>
          </cell>
          <cell r="N158">
            <v>151.69999999999999</v>
          </cell>
          <cell r="O158">
            <v>0</v>
          </cell>
          <cell r="P158">
            <v>0</v>
          </cell>
          <cell r="Q158">
            <v>0</v>
          </cell>
        </row>
        <row r="159">
          <cell r="A159">
            <v>2019</v>
          </cell>
          <cell r="B159" t="str">
            <v>Jul</v>
          </cell>
          <cell r="C159" t="str">
            <v>Hermiston</v>
          </cell>
          <cell r="D159">
            <v>0</v>
          </cell>
          <cell r="E159">
            <v>0</v>
          </cell>
          <cell r="F159">
            <v>0</v>
          </cell>
          <cell r="G159">
            <v>0</v>
          </cell>
          <cell r="H159">
            <v>0</v>
          </cell>
          <cell r="I159" t="str">
            <v>Div0</v>
          </cell>
          <cell r="J159">
            <v>227</v>
          </cell>
          <cell r="K159">
            <v>0</v>
          </cell>
          <cell r="L159">
            <v>0</v>
          </cell>
          <cell r="M159">
            <v>0</v>
          </cell>
          <cell r="N159">
            <v>227</v>
          </cell>
          <cell r="O159">
            <v>0</v>
          </cell>
          <cell r="P159">
            <v>0</v>
          </cell>
          <cell r="Q159">
            <v>0</v>
          </cell>
        </row>
        <row r="160">
          <cell r="A160">
            <v>2019</v>
          </cell>
          <cell r="B160" t="str">
            <v>Jul</v>
          </cell>
          <cell r="C160" t="str">
            <v>Yakima</v>
          </cell>
          <cell r="D160">
            <v>508.9</v>
          </cell>
          <cell r="E160">
            <v>0</v>
          </cell>
          <cell r="F160">
            <v>-16.899999999999999</v>
          </cell>
          <cell r="G160">
            <v>64</v>
          </cell>
          <cell r="H160">
            <v>64</v>
          </cell>
          <cell r="I160">
            <v>13</v>
          </cell>
          <cell r="J160">
            <v>0</v>
          </cell>
          <cell r="K160">
            <v>1</v>
          </cell>
          <cell r="L160">
            <v>0</v>
          </cell>
          <cell r="M160">
            <v>554.9</v>
          </cell>
          <cell r="N160">
            <v>0</v>
          </cell>
          <cell r="O160">
            <v>0</v>
          </cell>
          <cell r="P160">
            <v>0</v>
          </cell>
          <cell r="Q160">
            <v>0</v>
          </cell>
        </row>
        <row r="161">
          <cell r="A161">
            <v>2019</v>
          </cell>
          <cell r="B161" t="str">
            <v>Jul</v>
          </cell>
          <cell r="C161" t="str">
            <v>WallaWalla</v>
          </cell>
          <cell r="D161">
            <v>282.2</v>
          </cell>
          <cell r="E161">
            <v>0</v>
          </cell>
          <cell r="F161">
            <v>-6.6</v>
          </cell>
          <cell r="G161">
            <v>35.799999999999997</v>
          </cell>
          <cell r="H161">
            <v>35.799999999999997</v>
          </cell>
          <cell r="I161">
            <v>13</v>
          </cell>
          <cell r="J161">
            <v>75</v>
          </cell>
          <cell r="K161">
            <v>-1.8</v>
          </cell>
          <cell r="L161">
            <v>0</v>
          </cell>
          <cell r="M161">
            <v>238.1</v>
          </cell>
          <cell r="N161">
            <v>0</v>
          </cell>
          <cell r="O161">
            <v>0</v>
          </cell>
          <cell r="P161">
            <v>0</v>
          </cell>
          <cell r="Q161">
            <v>0</v>
          </cell>
        </row>
        <row r="162">
          <cell r="A162">
            <v>2019</v>
          </cell>
          <cell r="B162" t="str">
            <v>Jul</v>
          </cell>
          <cell r="C162" t="str">
            <v>APS Transmission</v>
          </cell>
          <cell r="D162">
            <v>0</v>
          </cell>
          <cell r="E162">
            <v>0</v>
          </cell>
          <cell r="F162">
            <v>0</v>
          </cell>
          <cell r="G162">
            <v>0</v>
          </cell>
          <cell r="H162">
            <v>0</v>
          </cell>
          <cell r="I162" t="str">
            <v>Div0</v>
          </cell>
          <cell r="J162">
            <v>0</v>
          </cell>
          <cell r="K162">
            <v>0</v>
          </cell>
          <cell r="L162">
            <v>0</v>
          </cell>
          <cell r="M162">
            <v>350</v>
          </cell>
          <cell r="N162">
            <v>350</v>
          </cell>
          <cell r="O162">
            <v>0</v>
          </cell>
          <cell r="P162">
            <v>0</v>
          </cell>
          <cell r="Q162">
            <v>0</v>
          </cell>
        </row>
        <row r="163">
          <cell r="A163">
            <v>2019</v>
          </cell>
          <cell r="B163" t="str">
            <v>Jul</v>
          </cell>
          <cell r="C163" t="str">
            <v>Bridger East</v>
          </cell>
          <cell r="D163">
            <v>0</v>
          </cell>
          <cell r="E163">
            <v>0</v>
          </cell>
          <cell r="F163">
            <v>0</v>
          </cell>
          <cell r="G163">
            <v>0</v>
          </cell>
          <cell r="H163">
            <v>0</v>
          </cell>
          <cell r="I163" t="str">
            <v>Div0</v>
          </cell>
          <cell r="J163">
            <v>0</v>
          </cell>
          <cell r="K163">
            <v>0</v>
          </cell>
          <cell r="L163">
            <v>0</v>
          </cell>
          <cell r="M163">
            <v>0</v>
          </cell>
          <cell r="N163">
            <v>0</v>
          </cell>
          <cell r="O163">
            <v>0</v>
          </cell>
          <cell r="P163">
            <v>0</v>
          </cell>
          <cell r="Q163">
            <v>0</v>
          </cell>
        </row>
        <row r="164">
          <cell r="A164">
            <v>2019</v>
          </cell>
          <cell r="B164" t="str">
            <v>Jul</v>
          </cell>
          <cell r="C164" t="str">
            <v>WyomingNE</v>
          </cell>
          <cell r="D164">
            <v>557.4</v>
          </cell>
          <cell r="E164">
            <v>0</v>
          </cell>
          <cell r="F164">
            <v>0</v>
          </cell>
          <cell r="G164">
            <v>72.5</v>
          </cell>
          <cell r="H164">
            <v>72.5</v>
          </cell>
          <cell r="I164">
            <v>13</v>
          </cell>
          <cell r="J164">
            <v>1203.5999999999999</v>
          </cell>
          <cell r="K164">
            <v>12.3</v>
          </cell>
          <cell r="L164">
            <v>0</v>
          </cell>
          <cell r="M164">
            <v>0</v>
          </cell>
          <cell r="N164">
            <v>586.1</v>
          </cell>
          <cell r="O164">
            <v>0</v>
          </cell>
          <cell r="P164">
            <v>0</v>
          </cell>
          <cell r="Q164">
            <v>0</v>
          </cell>
        </row>
        <row r="165">
          <cell r="A165">
            <v>2019</v>
          </cell>
          <cell r="B165" t="str">
            <v>Jul</v>
          </cell>
          <cell r="C165" t="str">
            <v>WyomingSW</v>
          </cell>
          <cell r="D165">
            <v>468.2</v>
          </cell>
          <cell r="E165">
            <v>0</v>
          </cell>
          <cell r="F165">
            <v>-26.4</v>
          </cell>
          <cell r="G165">
            <v>57.4</v>
          </cell>
          <cell r="H165">
            <v>57.4</v>
          </cell>
          <cell r="I165">
            <v>13</v>
          </cell>
          <cell r="J165">
            <v>47.8</v>
          </cell>
          <cell r="K165">
            <v>0</v>
          </cell>
          <cell r="L165">
            <v>0</v>
          </cell>
          <cell r="M165">
            <v>851.4</v>
          </cell>
          <cell r="N165">
            <v>400</v>
          </cell>
          <cell r="O165">
            <v>0</v>
          </cell>
          <cell r="P165">
            <v>0</v>
          </cell>
          <cell r="Q165">
            <v>0</v>
          </cell>
        </row>
        <row r="166">
          <cell r="A166">
            <v>2019</v>
          </cell>
          <cell r="B166" t="str">
            <v>Jul</v>
          </cell>
          <cell r="C166" t="str">
            <v>Aeolis_Wyoming</v>
          </cell>
          <cell r="D166">
            <v>0</v>
          </cell>
          <cell r="E166">
            <v>0</v>
          </cell>
          <cell r="F166">
            <v>0</v>
          </cell>
          <cell r="G166">
            <v>0</v>
          </cell>
          <cell r="H166">
            <v>0</v>
          </cell>
          <cell r="I166" t="str">
            <v>Div0</v>
          </cell>
          <cell r="J166">
            <v>0</v>
          </cell>
          <cell r="K166">
            <v>0</v>
          </cell>
          <cell r="L166">
            <v>0</v>
          </cell>
          <cell r="M166">
            <v>586</v>
          </cell>
          <cell r="N166">
            <v>586</v>
          </cell>
          <cell r="O166">
            <v>0</v>
          </cell>
          <cell r="P166">
            <v>0</v>
          </cell>
          <cell r="Q166">
            <v>0</v>
          </cell>
        </row>
        <row r="167">
          <cell r="A167">
            <v>2019</v>
          </cell>
          <cell r="B167" t="str">
            <v>Jul</v>
          </cell>
          <cell r="C167" t="str">
            <v>Chehalis</v>
          </cell>
          <cell r="D167">
            <v>0</v>
          </cell>
          <cell r="E167">
            <v>0</v>
          </cell>
          <cell r="F167">
            <v>0</v>
          </cell>
          <cell r="G167">
            <v>0</v>
          </cell>
          <cell r="H167">
            <v>0</v>
          </cell>
          <cell r="I167" t="str">
            <v>Div0</v>
          </cell>
          <cell r="J167">
            <v>464</v>
          </cell>
          <cell r="K167">
            <v>0</v>
          </cell>
          <cell r="L167">
            <v>0</v>
          </cell>
          <cell r="M167">
            <v>0</v>
          </cell>
          <cell r="N167">
            <v>464</v>
          </cell>
          <cell r="O167">
            <v>0</v>
          </cell>
          <cell r="P167">
            <v>0</v>
          </cell>
          <cell r="Q167">
            <v>0</v>
          </cell>
        </row>
        <row r="168">
          <cell r="A168">
            <v>2019</v>
          </cell>
          <cell r="B168" t="str">
            <v>Jul</v>
          </cell>
          <cell r="C168" t="str">
            <v>SOregonCal</v>
          </cell>
          <cell r="D168">
            <v>1349.2</v>
          </cell>
          <cell r="E168">
            <v>0</v>
          </cell>
          <cell r="F168">
            <v>-102.5</v>
          </cell>
          <cell r="G168">
            <v>162.1</v>
          </cell>
          <cell r="H168">
            <v>162.1</v>
          </cell>
          <cell r="I168">
            <v>13</v>
          </cell>
          <cell r="J168">
            <v>397.9</v>
          </cell>
          <cell r="K168">
            <v>50.6</v>
          </cell>
          <cell r="L168">
            <v>3.2</v>
          </cell>
          <cell r="M168">
            <v>1099.5999999999999</v>
          </cell>
          <cell r="N168">
            <v>142.5</v>
          </cell>
          <cell r="O168">
            <v>0</v>
          </cell>
          <cell r="P168">
            <v>0</v>
          </cell>
          <cell r="Q168">
            <v>0</v>
          </cell>
        </row>
        <row r="169">
          <cell r="A169">
            <v>2019</v>
          </cell>
          <cell r="B169" t="str">
            <v>Jul</v>
          </cell>
          <cell r="C169" t="str">
            <v>PortlandNC</v>
          </cell>
          <cell r="D169">
            <v>491.5</v>
          </cell>
          <cell r="E169">
            <v>0</v>
          </cell>
          <cell r="F169">
            <v>0</v>
          </cell>
          <cell r="G169">
            <v>63.9</v>
          </cell>
          <cell r="H169">
            <v>63.9</v>
          </cell>
          <cell r="I169">
            <v>13</v>
          </cell>
          <cell r="J169">
            <v>433.6</v>
          </cell>
          <cell r="K169">
            <v>-78</v>
          </cell>
          <cell r="L169">
            <v>0</v>
          </cell>
          <cell r="M169">
            <v>199.9</v>
          </cell>
          <cell r="N169">
            <v>0</v>
          </cell>
          <cell r="O169">
            <v>0</v>
          </cell>
          <cell r="P169">
            <v>0</v>
          </cell>
          <cell r="Q169">
            <v>0</v>
          </cell>
        </row>
        <row r="170">
          <cell r="A170">
            <v>2019</v>
          </cell>
          <cell r="B170" t="str">
            <v>Jul</v>
          </cell>
          <cell r="C170" t="str">
            <v>WillamValcc</v>
          </cell>
          <cell r="D170">
            <v>355.2</v>
          </cell>
          <cell r="E170">
            <v>0</v>
          </cell>
          <cell r="F170">
            <v>0</v>
          </cell>
          <cell r="G170">
            <v>46.2</v>
          </cell>
          <cell r="H170">
            <v>46.2</v>
          </cell>
          <cell r="I170">
            <v>13</v>
          </cell>
          <cell r="J170">
            <v>0</v>
          </cell>
          <cell r="K170">
            <v>0</v>
          </cell>
          <cell r="L170">
            <v>0</v>
          </cell>
          <cell r="M170">
            <v>401.4</v>
          </cell>
          <cell r="N170">
            <v>0</v>
          </cell>
          <cell r="O170">
            <v>0</v>
          </cell>
          <cell r="P170">
            <v>0</v>
          </cell>
          <cell r="Q170">
            <v>0</v>
          </cell>
        </row>
        <row r="171">
          <cell r="A171">
            <v>2019</v>
          </cell>
          <cell r="B171" t="str">
            <v>Jul</v>
          </cell>
          <cell r="C171" t="str">
            <v>Bethel</v>
          </cell>
          <cell r="D171">
            <v>0</v>
          </cell>
          <cell r="E171">
            <v>0</v>
          </cell>
          <cell r="F171">
            <v>0</v>
          </cell>
          <cell r="G171">
            <v>0</v>
          </cell>
          <cell r="H171">
            <v>0</v>
          </cell>
          <cell r="I171" t="str">
            <v>Div0</v>
          </cell>
          <cell r="J171">
            <v>0</v>
          </cell>
          <cell r="K171">
            <v>0</v>
          </cell>
          <cell r="L171">
            <v>0</v>
          </cell>
          <cell r="M171">
            <v>0</v>
          </cell>
          <cell r="N171">
            <v>0</v>
          </cell>
          <cell r="O171">
            <v>0</v>
          </cell>
          <cell r="P171">
            <v>0</v>
          </cell>
          <cell r="Q171">
            <v>0</v>
          </cell>
        </row>
        <row r="172">
          <cell r="A172">
            <v>2019</v>
          </cell>
          <cell r="B172" t="str">
            <v>Jul</v>
          </cell>
          <cell r="C172" t="str">
            <v>Nevada - Oregon Border</v>
          </cell>
          <cell r="D172">
            <v>0</v>
          </cell>
          <cell r="E172">
            <v>0</v>
          </cell>
          <cell r="F172">
            <v>0</v>
          </cell>
          <cell r="G172">
            <v>0</v>
          </cell>
          <cell r="H172">
            <v>0</v>
          </cell>
          <cell r="I172" t="str">
            <v>Div0</v>
          </cell>
          <cell r="J172">
            <v>106</v>
          </cell>
          <cell r="K172">
            <v>0</v>
          </cell>
          <cell r="L172">
            <v>0</v>
          </cell>
          <cell r="M172">
            <v>0</v>
          </cell>
          <cell r="N172">
            <v>106</v>
          </cell>
          <cell r="O172">
            <v>0</v>
          </cell>
          <cell r="P172">
            <v>0</v>
          </cell>
          <cell r="Q172">
            <v>0</v>
          </cell>
        </row>
        <row r="173">
          <cell r="A173">
            <v>2019</v>
          </cell>
          <cell r="B173" t="str">
            <v>Jul</v>
          </cell>
          <cell r="C173" t="str">
            <v>Bridger</v>
          </cell>
          <cell r="D173">
            <v>0</v>
          </cell>
          <cell r="E173">
            <v>0</v>
          </cell>
          <cell r="F173">
            <v>0</v>
          </cell>
          <cell r="G173">
            <v>0</v>
          </cell>
          <cell r="H173">
            <v>0</v>
          </cell>
          <cell r="I173" t="str">
            <v>Div0</v>
          </cell>
          <cell r="J173">
            <v>1408.4</v>
          </cell>
          <cell r="K173">
            <v>-1.7</v>
          </cell>
          <cell r="L173">
            <v>0</v>
          </cell>
          <cell r="M173">
            <v>0</v>
          </cell>
          <cell r="N173">
            <v>1406.6</v>
          </cell>
          <cell r="O173">
            <v>0</v>
          </cell>
          <cell r="P173">
            <v>0</v>
          </cell>
          <cell r="Q173">
            <v>0</v>
          </cell>
        </row>
        <row r="174">
          <cell r="A174">
            <v>2019</v>
          </cell>
          <cell r="B174" t="str">
            <v>Jul</v>
          </cell>
          <cell r="C174" t="str">
            <v>Hemingway</v>
          </cell>
          <cell r="D174">
            <v>0</v>
          </cell>
          <cell r="E174">
            <v>0</v>
          </cell>
          <cell r="F174">
            <v>0</v>
          </cell>
          <cell r="G174">
            <v>0</v>
          </cell>
          <cell r="H174">
            <v>0</v>
          </cell>
          <cell r="I174" t="str">
            <v>Div0</v>
          </cell>
          <cell r="J174">
            <v>0</v>
          </cell>
          <cell r="K174">
            <v>0</v>
          </cell>
          <cell r="L174">
            <v>0</v>
          </cell>
          <cell r="M174">
            <v>785.3</v>
          </cell>
          <cell r="N174">
            <v>785.3</v>
          </cell>
          <cell r="O174">
            <v>0</v>
          </cell>
          <cell r="P174">
            <v>0</v>
          </cell>
          <cell r="Q174">
            <v>0</v>
          </cell>
        </row>
        <row r="175">
          <cell r="A175">
            <v>2019</v>
          </cell>
          <cell r="B175" t="str">
            <v>Jul</v>
          </cell>
          <cell r="C175" t="str">
            <v>Midpoint Meridian</v>
          </cell>
          <cell r="D175">
            <v>0</v>
          </cell>
          <cell r="E175">
            <v>0</v>
          </cell>
          <cell r="F175">
            <v>0</v>
          </cell>
          <cell r="G175">
            <v>0</v>
          </cell>
          <cell r="H175">
            <v>0</v>
          </cell>
          <cell r="I175" t="str">
            <v>Div0</v>
          </cell>
          <cell r="J175">
            <v>0</v>
          </cell>
          <cell r="K175">
            <v>0</v>
          </cell>
          <cell r="L175">
            <v>0</v>
          </cell>
          <cell r="M175">
            <v>159</v>
          </cell>
          <cell r="N175">
            <v>159</v>
          </cell>
          <cell r="O175">
            <v>0</v>
          </cell>
          <cell r="P175">
            <v>0</v>
          </cell>
          <cell r="Q175">
            <v>0</v>
          </cell>
        </row>
        <row r="176">
          <cell r="A176">
            <v>2019</v>
          </cell>
          <cell r="B176" t="str">
            <v>Jul</v>
          </cell>
          <cell r="C176" t="str">
            <v>Craig Trans</v>
          </cell>
          <cell r="D176">
            <v>0</v>
          </cell>
          <cell r="E176">
            <v>0</v>
          </cell>
          <cell r="F176">
            <v>0</v>
          </cell>
          <cell r="G176">
            <v>0</v>
          </cell>
          <cell r="H176">
            <v>0</v>
          </cell>
          <cell r="I176" t="str">
            <v>Div0</v>
          </cell>
          <cell r="J176">
            <v>0</v>
          </cell>
          <cell r="K176">
            <v>0</v>
          </cell>
          <cell r="L176">
            <v>0</v>
          </cell>
          <cell r="M176">
            <v>67</v>
          </cell>
          <cell r="N176">
            <v>67</v>
          </cell>
          <cell r="O176">
            <v>0</v>
          </cell>
          <cell r="P176">
            <v>0</v>
          </cell>
          <cell r="Q176">
            <v>0</v>
          </cell>
        </row>
        <row r="177">
          <cell r="A177">
            <v>2019</v>
          </cell>
          <cell r="B177" t="str">
            <v>Jul</v>
          </cell>
          <cell r="C177" t="str">
            <v>BPA_NITS</v>
          </cell>
          <cell r="D177">
            <v>253.6</v>
          </cell>
          <cell r="E177">
            <v>0</v>
          </cell>
          <cell r="F177">
            <v>0</v>
          </cell>
          <cell r="G177">
            <v>33</v>
          </cell>
          <cell r="H177">
            <v>33</v>
          </cell>
          <cell r="I177">
            <v>13</v>
          </cell>
          <cell r="J177">
            <v>0</v>
          </cell>
          <cell r="K177">
            <v>0</v>
          </cell>
          <cell r="L177">
            <v>0</v>
          </cell>
          <cell r="M177">
            <v>286.60000000000002</v>
          </cell>
          <cell r="N177">
            <v>0</v>
          </cell>
          <cell r="O177">
            <v>0</v>
          </cell>
          <cell r="P177">
            <v>0</v>
          </cell>
          <cell r="Q177">
            <v>0</v>
          </cell>
        </row>
        <row r="178">
          <cell r="A178">
            <v>2019</v>
          </cell>
          <cell r="B178" t="str">
            <v>Dec</v>
          </cell>
          <cell r="C178" t="str">
            <v>Arizona</v>
          </cell>
          <cell r="D178">
            <v>0</v>
          </cell>
          <cell r="E178">
            <v>0</v>
          </cell>
          <cell r="F178">
            <v>0</v>
          </cell>
          <cell r="G178">
            <v>0</v>
          </cell>
          <cell r="H178">
            <v>0</v>
          </cell>
          <cell r="I178" t="str">
            <v>Div0</v>
          </cell>
          <cell r="J178">
            <v>0</v>
          </cell>
          <cell r="K178">
            <v>95</v>
          </cell>
          <cell r="L178">
            <v>0</v>
          </cell>
          <cell r="M178">
            <v>0</v>
          </cell>
          <cell r="N178">
            <v>95</v>
          </cell>
          <cell r="O178">
            <v>0</v>
          </cell>
          <cell r="P178">
            <v>0</v>
          </cell>
          <cell r="Q178">
            <v>0</v>
          </cell>
        </row>
        <row r="179">
          <cell r="A179">
            <v>2019</v>
          </cell>
          <cell r="B179" t="str">
            <v>Dec</v>
          </cell>
          <cell r="C179" t="str">
            <v>COB</v>
          </cell>
          <cell r="D179">
            <v>0</v>
          </cell>
          <cell r="E179">
            <v>0</v>
          </cell>
          <cell r="F179">
            <v>0</v>
          </cell>
          <cell r="G179">
            <v>0</v>
          </cell>
          <cell r="H179">
            <v>0</v>
          </cell>
          <cell r="I179" t="str">
            <v>Div0</v>
          </cell>
          <cell r="J179">
            <v>0</v>
          </cell>
          <cell r="K179">
            <v>0</v>
          </cell>
          <cell r="L179">
            <v>0</v>
          </cell>
          <cell r="M179">
            <v>0</v>
          </cell>
          <cell r="N179">
            <v>0</v>
          </cell>
          <cell r="O179">
            <v>0</v>
          </cell>
          <cell r="P179">
            <v>0</v>
          </cell>
          <cell r="Q179">
            <v>0</v>
          </cell>
        </row>
        <row r="180">
          <cell r="A180">
            <v>2019</v>
          </cell>
          <cell r="B180" t="str">
            <v>Dec</v>
          </cell>
          <cell r="C180" t="str">
            <v>Goshen</v>
          </cell>
          <cell r="D180">
            <v>265.10000000000002</v>
          </cell>
          <cell r="E180">
            <v>0</v>
          </cell>
          <cell r="F180">
            <v>-9.5</v>
          </cell>
          <cell r="G180">
            <v>33.200000000000003</v>
          </cell>
          <cell r="H180">
            <v>33.200000000000003</v>
          </cell>
          <cell r="I180">
            <v>13</v>
          </cell>
          <cell r="J180">
            <v>36.200000000000003</v>
          </cell>
          <cell r="K180">
            <v>6.3</v>
          </cell>
          <cell r="L180">
            <v>0</v>
          </cell>
          <cell r="M180">
            <v>246.3</v>
          </cell>
          <cell r="N180">
            <v>0</v>
          </cell>
          <cell r="O180">
            <v>0</v>
          </cell>
          <cell r="P180">
            <v>0</v>
          </cell>
          <cell r="Q180">
            <v>0</v>
          </cell>
        </row>
        <row r="181">
          <cell r="A181">
            <v>2019</v>
          </cell>
          <cell r="B181" t="str">
            <v>Dec</v>
          </cell>
          <cell r="C181" t="str">
            <v>Brady</v>
          </cell>
          <cell r="D181">
            <v>0</v>
          </cell>
          <cell r="E181">
            <v>0</v>
          </cell>
          <cell r="F181">
            <v>0</v>
          </cell>
          <cell r="G181">
            <v>0</v>
          </cell>
          <cell r="H181">
            <v>0</v>
          </cell>
          <cell r="I181" t="str">
            <v>Div0</v>
          </cell>
          <cell r="J181">
            <v>0</v>
          </cell>
          <cell r="K181">
            <v>0</v>
          </cell>
          <cell r="L181">
            <v>0</v>
          </cell>
          <cell r="M181">
            <v>0</v>
          </cell>
          <cell r="N181">
            <v>0</v>
          </cell>
          <cell r="O181">
            <v>0</v>
          </cell>
          <cell r="P181">
            <v>0</v>
          </cell>
          <cell r="Q181">
            <v>0</v>
          </cell>
        </row>
        <row r="182">
          <cell r="A182">
            <v>2019</v>
          </cell>
          <cell r="B182" t="str">
            <v>Dec</v>
          </cell>
          <cell r="C182" t="str">
            <v>Bridger West</v>
          </cell>
          <cell r="D182">
            <v>0</v>
          </cell>
          <cell r="E182">
            <v>0</v>
          </cell>
          <cell r="F182">
            <v>0</v>
          </cell>
          <cell r="G182">
            <v>0</v>
          </cell>
          <cell r="H182">
            <v>0</v>
          </cell>
          <cell r="I182" t="str">
            <v>Div0</v>
          </cell>
          <cell r="J182">
            <v>0</v>
          </cell>
          <cell r="K182">
            <v>0</v>
          </cell>
          <cell r="L182">
            <v>0</v>
          </cell>
          <cell r="M182">
            <v>857.5</v>
          </cell>
          <cell r="N182">
            <v>857.5</v>
          </cell>
          <cell r="O182">
            <v>0</v>
          </cell>
          <cell r="P182">
            <v>0</v>
          </cell>
          <cell r="Q182">
            <v>0</v>
          </cell>
        </row>
        <row r="183">
          <cell r="A183">
            <v>2019</v>
          </cell>
          <cell r="B183" t="str">
            <v>Dec</v>
          </cell>
          <cell r="C183" t="str">
            <v>Borah</v>
          </cell>
          <cell r="D183">
            <v>0</v>
          </cell>
          <cell r="E183">
            <v>0</v>
          </cell>
          <cell r="F183">
            <v>0</v>
          </cell>
          <cell r="G183">
            <v>0</v>
          </cell>
          <cell r="H183">
            <v>0</v>
          </cell>
          <cell r="I183" t="str">
            <v>Div0</v>
          </cell>
          <cell r="J183">
            <v>0</v>
          </cell>
          <cell r="K183">
            <v>0</v>
          </cell>
          <cell r="L183">
            <v>0</v>
          </cell>
          <cell r="M183">
            <v>1407.3</v>
          </cell>
          <cell r="N183">
            <v>1407.3</v>
          </cell>
          <cell r="O183">
            <v>0</v>
          </cell>
          <cell r="P183">
            <v>0</v>
          </cell>
          <cell r="Q183">
            <v>0</v>
          </cell>
        </row>
        <row r="184">
          <cell r="A184">
            <v>2019</v>
          </cell>
          <cell r="B184" t="str">
            <v>Dec</v>
          </cell>
          <cell r="C184" t="str">
            <v>Mid Columbia</v>
          </cell>
          <cell r="D184">
            <v>0</v>
          </cell>
          <cell r="E184">
            <v>0</v>
          </cell>
          <cell r="F184">
            <v>0</v>
          </cell>
          <cell r="G184">
            <v>0</v>
          </cell>
          <cell r="H184">
            <v>0</v>
          </cell>
          <cell r="I184" t="str">
            <v>Div0</v>
          </cell>
          <cell r="J184">
            <v>330.1</v>
          </cell>
          <cell r="K184">
            <v>-63.4</v>
          </cell>
          <cell r="L184">
            <v>0</v>
          </cell>
          <cell r="M184">
            <v>209.6</v>
          </cell>
          <cell r="N184">
            <v>476.3</v>
          </cell>
          <cell r="O184">
            <v>0</v>
          </cell>
          <cell r="P184">
            <v>0</v>
          </cell>
          <cell r="Q184">
            <v>0</v>
          </cell>
        </row>
        <row r="185">
          <cell r="A185">
            <v>2019</v>
          </cell>
          <cell r="B185" t="str">
            <v>Dec</v>
          </cell>
          <cell r="C185" t="str">
            <v>Mona</v>
          </cell>
          <cell r="D185">
            <v>0</v>
          </cell>
          <cell r="E185">
            <v>0</v>
          </cell>
          <cell r="F185">
            <v>0</v>
          </cell>
          <cell r="G185">
            <v>0</v>
          </cell>
          <cell r="H185">
            <v>142.19999999999999</v>
          </cell>
          <cell r="I185" t="str">
            <v>Div0</v>
          </cell>
          <cell r="J185">
            <v>0</v>
          </cell>
          <cell r="K185">
            <v>113.2</v>
          </cell>
          <cell r="L185">
            <v>0</v>
          </cell>
          <cell r="M185">
            <v>29</v>
          </cell>
          <cell r="N185">
            <v>0</v>
          </cell>
          <cell r="O185">
            <v>0</v>
          </cell>
          <cell r="P185">
            <v>0</v>
          </cell>
          <cell r="Q185">
            <v>0</v>
          </cell>
        </row>
        <row r="186">
          <cell r="A186">
            <v>2019</v>
          </cell>
          <cell r="B186" t="str">
            <v>Dec</v>
          </cell>
          <cell r="C186" t="str">
            <v>Palo Verde</v>
          </cell>
          <cell r="D186">
            <v>0</v>
          </cell>
          <cell r="E186">
            <v>0</v>
          </cell>
          <cell r="F186">
            <v>0</v>
          </cell>
          <cell r="G186">
            <v>0</v>
          </cell>
          <cell r="H186">
            <v>0</v>
          </cell>
          <cell r="I186" t="str">
            <v>Div0</v>
          </cell>
          <cell r="J186">
            <v>0</v>
          </cell>
          <cell r="K186">
            <v>0</v>
          </cell>
          <cell r="L186">
            <v>0</v>
          </cell>
          <cell r="M186">
            <v>0</v>
          </cell>
          <cell r="N186">
            <v>0</v>
          </cell>
          <cell r="O186">
            <v>0</v>
          </cell>
          <cell r="P186">
            <v>0</v>
          </cell>
          <cell r="Q186">
            <v>0</v>
          </cell>
        </row>
        <row r="187">
          <cell r="A187">
            <v>2019</v>
          </cell>
          <cell r="B187" t="str">
            <v>Dec</v>
          </cell>
          <cell r="C187" t="str">
            <v>Utah North</v>
          </cell>
          <cell r="D187">
            <v>3710.6</v>
          </cell>
          <cell r="E187">
            <v>0</v>
          </cell>
          <cell r="F187">
            <v>-138</v>
          </cell>
          <cell r="G187">
            <v>464.4</v>
          </cell>
          <cell r="H187">
            <v>464.4</v>
          </cell>
          <cell r="I187">
            <v>13</v>
          </cell>
          <cell r="J187">
            <v>2352.8000000000002</v>
          </cell>
          <cell r="K187">
            <v>-1.8</v>
          </cell>
          <cell r="L187">
            <v>0</v>
          </cell>
          <cell r="M187">
            <v>2384</v>
          </cell>
          <cell r="N187">
            <v>698</v>
          </cell>
          <cell r="O187">
            <v>0</v>
          </cell>
          <cell r="P187">
            <v>0</v>
          </cell>
          <cell r="Q187">
            <v>0</v>
          </cell>
        </row>
        <row r="188">
          <cell r="A188">
            <v>2019</v>
          </cell>
          <cell r="B188" t="str">
            <v>Dec</v>
          </cell>
          <cell r="C188" t="str">
            <v>_4-Corners</v>
          </cell>
          <cell r="D188">
            <v>0</v>
          </cell>
          <cell r="E188">
            <v>0</v>
          </cell>
          <cell r="F188">
            <v>0</v>
          </cell>
          <cell r="G188">
            <v>0</v>
          </cell>
          <cell r="H188">
            <v>422</v>
          </cell>
          <cell r="I188" t="str">
            <v>Div0</v>
          </cell>
          <cell r="J188">
            <v>0</v>
          </cell>
          <cell r="K188">
            <v>385</v>
          </cell>
          <cell r="L188">
            <v>0</v>
          </cell>
          <cell r="M188">
            <v>37</v>
          </cell>
          <cell r="N188">
            <v>0</v>
          </cell>
          <cell r="O188">
            <v>0</v>
          </cell>
          <cell r="P188">
            <v>0</v>
          </cell>
          <cell r="Q188">
            <v>0</v>
          </cell>
        </row>
        <row r="189">
          <cell r="A189">
            <v>2019</v>
          </cell>
          <cell r="B189" t="str">
            <v>Dec</v>
          </cell>
          <cell r="C189" t="str">
            <v>Utah South</v>
          </cell>
          <cell r="D189">
            <v>589.70000000000005</v>
          </cell>
          <cell r="E189">
            <v>0</v>
          </cell>
          <cell r="F189">
            <v>0</v>
          </cell>
          <cell r="G189">
            <v>76.7</v>
          </cell>
          <cell r="H189">
            <v>306.2</v>
          </cell>
          <cell r="I189">
            <v>51.9</v>
          </cell>
          <cell r="J189">
            <v>3173.9</v>
          </cell>
          <cell r="K189">
            <v>11.2</v>
          </cell>
          <cell r="L189">
            <v>0</v>
          </cell>
          <cell r="M189">
            <v>95</v>
          </cell>
          <cell r="N189">
            <v>2384.1999999999998</v>
          </cell>
          <cell r="O189">
            <v>0</v>
          </cell>
          <cell r="P189">
            <v>0</v>
          </cell>
          <cell r="Q189">
            <v>0</v>
          </cell>
        </row>
        <row r="190">
          <cell r="A190">
            <v>2019</v>
          </cell>
          <cell r="B190" t="str">
            <v>Dec</v>
          </cell>
          <cell r="C190" t="str">
            <v>Cholla</v>
          </cell>
          <cell r="D190">
            <v>0</v>
          </cell>
          <cell r="E190">
            <v>0</v>
          </cell>
          <cell r="F190">
            <v>0</v>
          </cell>
          <cell r="G190">
            <v>0</v>
          </cell>
          <cell r="H190">
            <v>0</v>
          </cell>
          <cell r="I190" t="str">
            <v>Div0</v>
          </cell>
          <cell r="J190">
            <v>387</v>
          </cell>
          <cell r="K190">
            <v>0</v>
          </cell>
          <cell r="L190">
            <v>0</v>
          </cell>
          <cell r="M190">
            <v>0</v>
          </cell>
          <cell r="N190">
            <v>387</v>
          </cell>
          <cell r="O190">
            <v>0</v>
          </cell>
          <cell r="P190">
            <v>0</v>
          </cell>
          <cell r="Q190">
            <v>0</v>
          </cell>
        </row>
        <row r="191">
          <cell r="A191">
            <v>2019</v>
          </cell>
          <cell r="B191" t="str">
            <v>Dec</v>
          </cell>
          <cell r="C191" t="str">
            <v>Colorado</v>
          </cell>
          <cell r="D191">
            <v>0</v>
          </cell>
          <cell r="E191">
            <v>0</v>
          </cell>
          <cell r="F191">
            <v>0</v>
          </cell>
          <cell r="G191">
            <v>0</v>
          </cell>
          <cell r="H191">
            <v>145.6</v>
          </cell>
          <cell r="I191" t="str">
            <v>Div0</v>
          </cell>
          <cell r="J191">
            <v>241.6</v>
          </cell>
          <cell r="K191">
            <v>0</v>
          </cell>
          <cell r="L191">
            <v>0</v>
          </cell>
          <cell r="M191">
            <v>0</v>
          </cell>
          <cell r="N191">
            <v>96</v>
          </cell>
          <cell r="O191">
            <v>0</v>
          </cell>
          <cell r="P191">
            <v>0</v>
          </cell>
          <cell r="Q191">
            <v>0</v>
          </cell>
        </row>
        <row r="192">
          <cell r="A192">
            <v>2019</v>
          </cell>
          <cell r="B192" t="str">
            <v>Dec</v>
          </cell>
          <cell r="C192" t="str">
            <v>Mead</v>
          </cell>
          <cell r="D192">
            <v>0</v>
          </cell>
          <cell r="E192">
            <v>0</v>
          </cell>
          <cell r="F192">
            <v>0</v>
          </cell>
          <cell r="G192">
            <v>0</v>
          </cell>
          <cell r="H192">
            <v>0</v>
          </cell>
          <cell r="I192" t="str">
            <v>Div0</v>
          </cell>
          <cell r="J192">
            <v>0</v>
          </cell>
          <cell r="K192">
            <v>0</v>
          </cell>
          <cell r="L192">
            <v>0</v>
          </cell>
          <cell r="M192">
            <v>0</v>
          </cell>
          <cell r="N192">
            <v>0</v>
          </cell>
          <cell r="O192">
            <v>0</v>
          </cell>
          <cell r="P192">
            <v>0</v>
          </cell>
          <cell r="Q192">
            <v>0</v>
          </cell>
        </row>
        <row r="193">
          <cell r="A193">
            <v>2019</v>
          </cell>
          <cell r="B193" t="str">
            <v>Dec</v>
          </cell>
          <cell r="C193" t="str">
            <v>Montana</v>
          </cell>
          <cell r="D193">
            <v>0</v>
          </cell>
          <cell r="E193">
            <v>0</v>
          </cell>
          <cell r="F193">
            <v>0</v>
          </cell>
          <cell r="G193">
            <v>0</v>
          </cell>
          <cell r="H193">
            <v>0</v>
          </cell>
          <cell r="I193" t="str">
            <v>Div0</v>
          </cell>
          <cell r="J193">
            <v>150.69999999999999</v>
          </cell>
          <cell r="K193">
            <v>0</v>
          </cell>
          <cell r="L193">
            <v>0</v>
          </cell>
          <cell r="M193">
            <v>0</v>
          </cell>
          <cell r="N193">
            <v>150.69999999999999</v>
          </cell>
          <cell r="O193">
            <v>0</v>
          </cell>
          <cell r="P193">
            <v>0</v>
          </cell>
          <cell r="Q193">
            <v>0</v>
          </cell>
        </row>
        <row r="194">
          <cell r="A194">
            <v>2019</v>
          </cell>
          <cell r="B194" t="str">
            <v>Dec</v>
          </cell>
          <cell r="C194" t="str">
            <v>Hermiston</v>
          </cell>
          <cell r="D194">
            <v>0</v>
          </cell>
          <cell r="E194">
            <v>0</v>
          </cell>
          <cell r="F194">
            <v>0</v>
          </cell>
          <cell r="G194">
            <v>0</v>
          </cell>
          <cell r="H194">
            <v>0</v>
          </cell>
          <cell r="I194" t="str">
            <v>Div0</v>
          </cell>
          <cell r="J194">
            <v>240</v>
          </cell>
          <cell r="K194">
            <v>0</v>
          </cell>
          <cell r="L194">
            <v>0</v>
          </cell>
          <cell r="M194">
            <v>0</v>
          </cell>
          <cell r="N194">
            <v>240</v>
          </cell>
          <cell r="O194">
            <v>0</v>
          </cell>
          <cell r="P194">
            <v>0</v>
          </cell>
          <cell r="Q194">
            <v>0</v>
          </cell>
        </row>
        <row r="195">
          <cell r="A195">
            <v>2019</v>
          </cell>
          <cell r="B195" t="str">
            <v>Dec</v>
          </cell>
          <cell r="C195" t="str">
            <v>Yakima</v>
          </cell>
          <cell r="D195">
            <v>508.5</v>
          </cell>
          <cell r="E195">
            <v>0</v>
          </cell>
          <cell r="F195">
            <v>-16.3</v>
          </cell>
          <cell r="G195">
            <v>64</v>
          </cell>
          <cell r="H195">
            <v>64</v>
          </cell>
          <cell r="I195">
            <v>13</v>
          </cell>
          <cell r="J195">
            <v>0</v>
          </cell>
          <cell r="K195">
            <v>0</v>
          </cell>
          <cell r="L195">
            <v>0</v>
          </cell>
          <cell r="M195">
            <v>556.20000000000005</v>
          </cell>
          <cell r="N195">
            <v>0</v>
          </cell>
          <cell r="O195">
            <v>0</v>
          </cell>
          <cell r="P195">
            <v>0</v>
          </cell>
          <cell r="Q195">
            <v>0</v>
          </cell>
        </row>
        <row r="196">
          <cell r="A196">
            <v>2019</v>
          </cell>
          <cell r="B196" t="str">
            <v>Dec</v>
          </cell>
          <cell r="C196" t="str">
            <v>WallaWalla</v>
          </cell>
          <cell r="D196">
            <v>240.3</v>
          </cell>
          <cell r="E196">
            <v>0</v>
          </cell>
          <cell r="F196">
            <v>-6.4</v>
          </cell>
          <cell r="G196">
            <v>30.4</v>
          </cell>
          <cell r="H196">
            <v>30.4</v>
          </cell>
          <cell r="I196">
            <v>13</v>
          </cell>
          <cell r="J196">
            <v>77.8</v>
          </cell>
          <cell r="K196">
            <v>-1.8</v>
          </cell>
          <cell r="L196">
            <v>0</v>
          </cell>
          <cell r="M196">
            <v>275</v>
          </cell>
          <cell r="N196">
            <v>86.6</v>
          </cell>
          <cell r="O196">
            <v>0</v>
          </cell>
          <cell r="P196">
            <v>0</v>
          </cell>
          <cell r="Q196">
            <v>0</v>
          </cell>
        </row>
        <row r="197">
          <cell r="A197">
            <v>2019</v>
          </cell>
          <cell r="B197" t="str">
            <v>Dec</v>
          </cell>
          <cell r="C197" t="str">
            <v>APS Transmission</v>
          </cell>
          <cell r="D197">
            <v>0</v>
          </cell>
          <cell r="E197">
            <v>0</v>
          </cell>
          <cell r="F197">
            <v>0</v>
          </cell>
          <cell r="G197">
            <v>0</v>
          </cell>
          <cell r="H197">
            <v>350</v>
          </cell>
          <cell r="I197" t="str">
            <v>Div0</v>
          </cell>
          <cell r="J197">
            <v>0</v>
          </cell>
          <cell r="K197">
            <v>0</v>
          </cell>
          <cell r="L197">
            <v>0</v>
          </cell>
          <cell r="M197">
            <v>350</v>
          </cell>
          <cell r="N197">
            <v>0</v>
          </cell>
          <cell r="O197">
            <v>0</v>
          </cell>
          <cell r="P197">
            <v>0</v>
          </cell>
          <cell r="Q197">
            <v>0</v>
          </cell>
        </row>
        <row r="198">
          <cell r="A198">
            <v>2019</v>
          </cell>
          <cell r="B198" t="str">
            <v>Dec</v>
          </cell>
          <cell r="C198" t="str">
            <v>Bridger East</v>
          </cell>
          <cell r="D198">
            <v>0</v>
          </cell>
          <cell r="E198">
            <v>0</v>
          </cell>
          <cell r="F198">
            <v>0</v>
          </cell>
          <cell r="G198">
            <v>0</v>
          </cell>
          <cell r="H198">
            <v>0</v>
          </cell>
          <cell r="I198" t="str">
            <v>Div0</v>
          </cell>
          <cell r="J198">
            <v>0</v>
          </cell>
          <cell r="K198">
            <v>0</v>
          </cell>
          <cell r="L198">
            <v>0</v>
          </cell>
          <cell r="M198">
            <v>0</v>
          </cell>
          <cell r="N198">
            <v>0</v>
          </cell>
          <cell r="O198">
            <v>0</v>
          </cell>
          <cell r="P198">
            <v>0</v>
          </cell>
          <cell r="Q198">
            <v>0</v>
          </cell>
        </row>
        <row r="199">
          <cell r="A199">
            <v>2019</v>
          </cell>
          <cell r="B199" t="str">
            <v>Dec</v>
          </cell>
          <cell r="C199" t="str">
            <v>WyomingNE</v>
          </cell>
          <cell r="D199">
            <v>591.70000000000005</v>
          </cell>
          <cell r="E199">
            <v>0</v>
          </cell>
          <cell r="F199">
            <v>0</v>
          </cell>
          <cell r="G199">
            <v>76.900000000000006</v>
          </cell>
          <cell r="H199">
            <v>520.5</v>
          </cell>
          <cell r="I199">
            <v>88</v>
          </cell>
          <cell r="J199">
            <v>1200.4000000000001</v>
          </cell>
          <cell r="K199">
            <v>5.7</v>
          </cell>
          <cell r="L199">
            <v>0</v>
          </cell>
          <cell r="M199">
            <v>0</v>
          </cell>
          <cell r="N199">
            <v>93.9</v>
          </cell>
          <cell r="O199">
            <v>0</v>
          </cell>
          <cell r="P199">
            <v>0</v>
          </cell>
          <cell r="Q199">
            <v>0</v>
          </cell>
        </row>
        <row r="200">
          <cell r="A200">
            <v>2019</v>
          </cell>
          <cell r="B200" t="str">
            <v>Dec</v>
          </cell>
          <cell r="C200" t="str">
            <v>WyomingSW</v>
          </cell>
          <cell r="D200">
            <v>504.9</v>
          </cell>
          <cell r="E200">
            <v>0</v>
          </cell>
          <cell r="F200">
            <v>-25.9</v>
          </cell>
          <cell r="G200">
            <v>62.3</v>
          </cell>
          <cell r="H200">
            <v>62.3</v>
          </cell>
          <cell r="I200">
            <v>13</v>
          </cell>
          <cell r="J200">
            <v>47.4</v>
          </cell>
          <cell r="K200">
            <v>0</v>
          </cell>
          <cell r="L200">
            <v>0</v>
          </cell>
          <cell r="M200">
            <v>493.8</v>
          </cell>
          <cell r="N200">
            <v>0</v>
          </cell>
          <cell r="O200">
            <v>0</v>
          </cell>
          <cell r="P200">
            <v>0</v>
          </cell>
          <cell r="Q200">
            <v>0</v>
          </cell>
        </row>
        <row r="201">
          <cell r="A201">
            <v>2019</v>
          </cell>
          <cell r="B201" t="str">
            <v>Dec</v>
          </cell>
          <cell r="C201" t="str">
            <v>Aeolis_Wyoming</v>
          </cell>
          <cell r="D201">
            <v>0</v>
          </cell>
          <cell r="E201">
            <v>0</v>
          </cell>
          <cell r="F201">
            <v>0</v>
          </cell>
          <cell r="G201">
            <v>0</v>
          </cell>
          <cell r="H201">
            <v>0</v>
          </cell>
          <cell r="I201" t="str">
            <v>Div0</v>
          </cell>
          <cell r="J201">
            <v>0</v>
          </cell>
          <cell r="K201">
            <v>0</v>
          </cell>
          <cell r="L201">
            <v>0</v>
          </cell>
          <cell r="M201">
            <v>93.9</v>
          </cell>
          <cell r="N201">
            <v>93.9</v>
          </cell>
          <cell r="O201">
            <v>0</v>
          </cell>
          <cell r="P201">
            <v>0</v>
          </cell>
          <cell r="Q201">
            <v>0</v>
          </cell>
        </row>
        <row r="202">
          <cell r="A202">
            <v>2019</v>
          </cell>
          <cell r="B202" t="str">
            <v>Dec</v>
          </cell>
          <cell r="C202" t="str">
            <v>Chehalis</v>
          </cell>
          <cell r="D202">
            <v>0</v>
          </cell>
          <cell r="E202">
            <v>0</v>
          </cell>
          <cell r="F202">
            <v>0</v>
          </cell>
          <cell r="G202">
            <v>0</v>
          </cell>
          <cell r="H202">
            <v>0</v>
          </cell>
          <cell r="I202" t="str">
            <v>Div0</v>
          </cell>
          <cell r="J202">
            <v>512</v>
          </cell>
          <cell r="K202">
            <v>0</v>
          </cell>
          <cell r="L202">
            <v>0</v>
          </cell>
          <cell r="M202">
            <v>0</v>
          </cell>
          <cell r="N202">
            <v>512</v>
          </cell>
          <cell r="O202">
            <v>0</v>
          </cell>
          <cell r="P202">
            <v>0</v>
          </cell>
          <cell r="Q202">
            <v>0</v>
          </cell>
        </row>
        <row r="203">
          <cell r="A203">
            <v>2019</v>
          </cell>
          <cell r="B203" t="str">
            <v>Dec</v>
          </cell>
          <cell r="C203" t="str">
            <v>SOregonCal</v>
          </cell>
          <cell r="D203">
            <v>1359.5</v>
          </cell>
          <cell r="E203">
            <v>0</v>
          </cell>
          <cell r="F203">
            <v>-120.8</v>
          </cell>
          <cell r="G203">
            <v>161</v>
          </cell>
          <cell r="H203">
            <v>161</v>
          </cell>
          <cell r="I203">
            <v>13</v>
          </cell>
          <cell r="J203">
            <v>458.8</v>
          </cell>
          <cell r="K203">
            <v>35.4</v>
          </cell>
          <cell r="L203">
            <v>0</v>
          </cell>
          <cell r="M203">
            <v>1221</v>
          </cell>
          <cell r="N203">
            <v>315.5</v>
          </cell>
          <cell r="O203">
            <v>0</v>
          </cell>
          <cell r="P203">
            <v>0</v>
          </cell>
          <cell r="Q203">
            <v>0</v>
          </cell>
        </row>
        <row r="204">
          <cell r="A204">
            <v>2019</v>
          </cell>
          <cell r="B204" t="str">
            <v>Dec</v>
          </cell>
          <cell r="C204" t="str">
            <v>PortlandNC</v>
          </cell>
          <cell r="D204">
            <v>509</v>
          </cell>
          <cell r="E204">
            <v>0</v>
          </cell>
          <cell r="F204">
            <v>0</v>
          </cell>
          <cell r="G204">
            <v>66.2</v>
          </cell>
          <cell r="H204">
            <v>66.2</v>
          </cell>
          <cell r="I204">
            <v>13</v>
          </cell>
          <cell r="J204">
            <v>600.4</v>
          </cell>
          <cell r="K204">
            <v>-78</v>
          </cell>
          <cell r="L204">
            <v>0</v>
          </cell>
          <cell r="M204">
            <v>100</v>
          </cell>
          <cell r="N204">
            <v>47.3</v>
          </cell>
          <cell r="O204">
            <v>0</v>
          </cell>
          <cell r="P204">
            <v>0</v>
          </cell>
          <cell r="Q204">
            <v>0</v>
          </cell>
        </row>
        <row r="205">
          <cell r="A205">
            <v>2019</v>
          </cell>
          <cell r="B205" t="str">
            <v>Dec</v>
          </cell>
          <cell r="C205" t="str">
            <v>WillamValcc</v>
          </cell>
          <cell r="D205">
            <v>371.5</v>
          </cell>
          <cell r="E205">
            <v>0</v>
          </cell>
          <cell r="F205">
            <v>0</v>
          </cell>
          <cell r="G205">
            <v>48.3</v>
          </cell>
          <cell r="H205">
            <v>48.3</v>
          </cell>
          <cell r="I205">
            <v>13</v>
          </cell>
          <cell r="J205">
            <v>0</v>
          </cell>
          <cell r="K205">
            <v>0</v>
          </cell>
          <cell r="L205">
            <v>0</v>
          </cell>
          <cell r="M205">
            <v>419.8</v>
          </cell>
          <cell r="N205">
            <v>0</v>
          </cell>
          <cell r="O205">
            <v>0</v>
          </cell>
          <cell r="P205">
            <v>0</v>
          </cell>
          <cell r="Q205">
            <v>0</v>
          </cell>
        </row>
        <row r="206">
          <cell r="A206">
            <v>2019</v>
          </cell>
          <cell r="B206" t="str">
            <v>Dec</v>
          </cell>
          <cell r="C206" t="str">
            <v>Bethel</v>
          </cell>
          <cell r="D206">
            <v>0</v>
          </cell>
          <cell r="E206">
            <v>0</v>
          </cell>
          <cell r="F206">
            <v>0</v>
          </cell>
          <cell r="G206">
            <v>0</v>
          </cell>
          <cell r="H206">
            <v>0</v>
          </cell>
          <cell r="I206" t="str">
            <v>Div0</v>
          </cell>
          <cell r="J206">
            <v>0</v>
          </cell>
          <cell r="K206">
            <v>0</v>
          </cell>
          <cell r="L206">
            <v>0</v>
          </cell>
          <cell r="M206">
            <v>47.3</v>
          </cell>
          <cell r="N206">
            <v>47.3</v>
          </cell>
          <cell r="O206">
            <v>0</v>
          </cell>
          <cell r="P206">
            <v>0</v>
          </cell>
          <cell r="Q206">
            <v>0</v>
          </cell>
        </row>
        <row r="207">
          <cell r="A207">
            <v>2019</v>
          </cell>
          <cell r="B207" t="str">
            <v>Dec</v>
          </cell>
          <cell r="C207" t="str">
            <v>Nevada - Oregon Border</v>
          </cell>
          <cell r="D207">
            <v>0</v>
          </cell>
          <cell r="E207">
            <v>0</v>
          </cell>
          <cell r="F207">
            <v>0</v>
          </cell>
          <cell r="G207">
            <v>0</v>
          </cell>
          <cell r="H207">
            <v>0</v>
          </cell>
          <cell r="I207" t="str">
            <v>Div0</v>
          </cell>
          <cell r="J207">
            <v>0</v>
          </cell>
          <cell r="K207">
            <v>0</v>
          </cell>
          <cell r="L207">
            <v>0</v>
          </cell>
          <cell r="M207">
            <v>0</v>
          </cell>
          <cell r="N207">
            <v>0</v>
          </cell>
          <cell r="O207">
            <v>0</v>
          </cell>
          <cell r="P207">
            <v>0</v>
          </cell>
          <cell r="Q207">
            <v>0</v>
          </cell>
        </row>
        <row r="208">
          <cell r="A208">
            <v>2019</v>
          </cell>
          <cell r="B208" t="str">
            <v>Dec</v>
          </cell>
          <cell r="C208" t="str">
            <v>Bridger</v>
          </cell>
          <cell r="D208">
            <v>0</v>
          </cell>
          <cell r="E208">
            <v>0</v>
          </cell>
          <cell r="F208">
            <v>0</v>
          </cell>
          <cell r="G208">
            <v>0</v>
          </cell>
          <cell r="H208">
            <v>149.19999999999999</v>
          </cell>
          <cell r="I208" t="str">
            <v>Div0</v>
          </cell>
          <cell r="J208">
            <v>1408.4</v>
          </cell>
          <cell r="K208">
            <v>-1.6</v>
          </cell>
          <cell r="L208">
            <v>0</v>
          </cell>
          <cell r="M208">
            <v>0</v>
          </cell>
          <cell r="N208">
            <v>1257.5999999999999</v>
          </cell>
          <cell r="O208">
            <v>0</v>
          </cell>
          <cell r="P208">
            <v>0</v>
          </cell>
          <cell r="Q208">
            <v>0</v>
          </cell>
        </row>
        <row r="209">
          <cell r="A209">
            <v>2019</v>
          </cell>
          <cell r="B209" t="str">
            <v>Dec</v>
          </cell>
          <cell r="C209" t="str">
            <v>Hemingway</v>
          </cell>
          <cell r="D209">
            <v>0</v>
          </cell>
          <cell r="E209">
            <v>0</v>
          </cell>
          <cell r="F209">
            <v>0</v>
          </cell>
          <cell r="G209">
            <v>0</v>
          </cell>
          <cell r="H209">
            <v>0</v>
          </cell>
          <cell r="I209" t="str">
            <v>Div0</v>
          </cell>
          <cell r="J209">
            <v>0</v>
          </cell>
          <cell r="K209">
            <v>0</v>
          </cell>
          <cell r="L209">
            <v>0</v>
          </cell>
          <cell r="M209">
            <v>1183.8</v>
          </cell>
          <cell r="N209">
            <v>1183.8</v>
          </cell>
          <cell r="O209">
            <v>0</v>
          </cell>
          <cell r="P209">
            <v>0</v>
          </cell>
          <cell r="Q209">
            <v>0</v>
          </cell>
        </row>
        <row r="210">
          <cell r="A210">
            <v>2019</v>
          </cell>
          <cell r="B210" t="str">
            <v>Dec</v>
          </cell>
          <cell r="C210" t="str">
            <v>Midpoint Meridian</v>
          </cell>
          <cell r="D210">
            <v>0</v>
          </cell>
          <cell r="E210">
            <v>0</v>
          </cell>
          <cell r="F210">
            <v>0</v>
          </cell>
          <cell r="G210">
            <v>0</v>
          </cell>
          <cell r="H210">
            <v>0</v>
          </cell>
          <cell r="I210" t="str">
            <v>Div0</v>
          </cell>
          <cell r="J210">
            <v>0</v>
          </cell>
          <cell r="K210">
            <v>0</v>
          </cell>
          <cell r="L210">
            <v>0</v>
          </cell>
          <cell r="M210">
            <v>159</v>
          </cell>
          <cell r="N210">
            <v>159</v>
          </cell>
          <cell r="O210">
            <v>0</v>
          </cell>
          <cell r="P210">
            <v>0</v>
          </cell>
          <cell r="Q210">
            <v>0</v>
          </cell>
        </row>
        <row r="211">
          <cell r="A211">
            <v>2019</v>
          </cell>
          <cell r="B211" t="str">
            <v>Dec</v>
          </cell>
          <cell r="C211" t="str">
            <v>Craig Trans</v>
          </cell>
          <cell r="D211">
            <v>0</v>
          </cell>
          <cell r="E211">
            <v>0</v>
          </cell>
          <cell r="F211">
            <v>0</v>
          </cell>
          <cell r="G211">
            <v>0</v>
          </cell>
          <cell r="H211">
            <v>67</v>
          </cell>
          <cell r="I211" t="str">
            <v>Div0</v>
          </cell>
          <cell r="J211">
            <v>0</v>
          </cell>
          <cell r="K211">
            <v>0</v>
          </cell>
          <cell r="L211">
            <v>0</v>
          </cell>
          <cell r="M211">
            <v>67</v>
          </cell>
          <cell r="N211">
            <v>0</v>
          </cell>
          <cell r="O211">
            <v>0</v>
          </cell>
          <cell r="P211">
            <v>0</v>
          </cell>
          <cell r="Q211">
            <v>0</v>
          </cell>
        </row>
        <row r="212">
          <cell r="A212">
            <v>2019</v>
          </cell>
          <cell r="B212" t="str">
            <v>Dec</v>
          </cell>
          <cell r="C212" t="str">
            <v>BPA_NITS</v>
          </cell>
          <cell r="D212">
            <v>314.39999999999998</v>
          </cell>
          <cell r="E212">
            <v>0</v>
          </cell>
          <cell r="F212">
            <v>0</v>
          </cell>
          <cell r="G212">
            <v>40.9</v>
          </cell>
          <cell r="H212">
            <v>40.9</v>
          </cell>
          <cell r="I212">
            <v>13</v>
          </cell>
          <cell r="J212">
            <v>0</v>
          </cell>
          <cell r="K212">
            <v>0</v>
          </cell>
          <cell r="L212">
            <v>0</v>
          </cell>
          <cell r="M212">
            <v>355.3</v>
          </cell>
          <cell r="N212">
            <v>0</v>
          </cell>
          <cell r="O212">
            <v>0</v>
          </cell>
          <cell r="P212">
            <v>0</v>
          </cell>
          <cell r="Q212">
            <v>0</v>
          </cell>
        </row>
        <row r="213">
          <cell r="A213">
            <v>2020</v>
          </cell>
          <cell r="B213" t="str">
            <v>Jul</v>
          </cell>
          <cell r="C213" t="str">
            <v>Arizona</v>
          </cell>
          <cell r="D213">
            <v>0</v>
          </cell>
          <cell r="E213">
            <v>0</v>
          </cell>
          <cell r="F213">
            <v>0</v>
          </cell>
          <cell r="G213">
            <v>0</v>
          </cell>
          <cell r="H213">
            <v>0</v>
          </cell>
          <cell r="I213" t="str">
            <v>Div0</v>
          </cell>
          <cell r="J213">
            <v>0</v>
          </cell>
          <cell r="K213">
            <v>-245</v>
          </cell>
          <cell r="L213">
            <v>0</v>
          </cell>
          <cell r="M213">
            <v>245</v>
          </cell>
          <cell r="N213">
            <v>0</v>
          </cell>
          <cell r="O213">
            <v>0</v>
          </cell>
          <cell r="P213">
            <v>0</v>
          </cell>
          <cell r="Q213">
            <v>0</v>
          </cell>
        </row>
        <row r="214">
          <cell r="A214">
            <v>2020</v>
          </cell>
          <cell r="B214" t="str">
            <v>Jul</v>
          </cell>
          <cell r="C214" t="str">
            <v>COB</v>
          </cell>
          <cell r="D214">
            <v>0</v>
          </cell>
          <cell r="E214">
            <v>0</v>
          </cell>
          <cell r="F214">
            <v>0</v>
          </cell>
          <cell r="G214">
            <v>0</v>
          </cell>
          <cell r="H214">
            <v>0</v>
          </cell>
          <cell r="I214" t="str">
            <v>Div0</v>
          </cell>
          <cell r="J214">
            <v>0</v>
          </cell>
          <cell r="K214">
            <v>0</v>
          </cell>
          <cell r="L214">
            <v>0</v>
          </cell>
          <cell r="M214">
            <v>0</v>
          </cell>
          <cell r="N214">
            <v>0</v>
          </cell>
          <cell r="O214">
            <v>0</v>
          </cell>
          <cell r="P214">
            <v>0</v>
          </cell>
          <cell r="Q214">
            <v>0</v>
          </cell>
        </row>
        <row r="215">
          <cell r="A215">
            <v>2020</v>
          </cell>
          <cell r="B215" t="str">
            <v>Jul</v>
          </cell>
          <cell r="C215" t="str">
            <v>Goshen</v>
          </cell>
          <cell r="D215">
            <v>468.3</v>
          </cell>
          <cell r="E215">
            <v>0</v>
          </cell>
          <cell r="F215">
            <v>-19.3</v>
          </cell>
          <cell r="G215">
            <v>58.4</v>
          </cell>
          <cell r="H215">
            <v>58.4</v>
          </cell>
          <cell r="I215">
            <v>13</v>
          </cell>
          <cell r="J215">
            <v>56.5</v>
          </cell>
          <cell r="K215">
            <v>8.6999999999999993</v>
          </cell>
          <cell r="L215">
            <v>180.2</v>
          </cell>
          <cell r="M215">
            <v>262</v>
          </cell>
          <cell r="N215">
            <v>0</v>
          </cell>
          <cell r="O215">
            <v>0</v>
          </cell>
          <cell r="P215">
            <v>0</v>
          </cell>
          <cell r="Q215">
            <v>0</v>
          </cell>
        </row>
        <row r="216">
          <cell r="A216">
            <v>2020</v>
          </cell>
          <cell r="B216" t="str">
            <v>Jul</v>
          </cell>
          <cell r="C216" t="str">
            <v>Brady</v>
          </cell>
          <cell r="D216">
            <v>0</v>
          </cell>
          <cell r="E216">
            <v>0</v>
          </cell>
          <cell r="F216">
            <v>0</v>
          </cell>
          <cell r="G216">
            <v>0</v>
          </cell>
          <cell r="H216">
            <v>0</v>
          </cell>
          <cell r="I216" t="str">
            <v>Div0</v>
          </cell>
          <cell r="J216">
            <v>0</v>
          </cell>
          <cell r="K216">
            <v>0</v>
          </cell>
          <cell r="L216">
            <v>0</v>
          </cell>
          <cell r="M216">
            <v>0</v>
          </cell>
          <cell r="N216">
            <v>0</v>
          </cell>
          <cell r="O216">
            <v>0</v>
          </cell>
          <cell r="P216">
            <v>0</v>
          </cell>
          <cell r="Q216">
            <v>0</v>
          </cell>
        </row>
        <row r="217">
          <cell r="A217">
            <v>2020</v>
          </cell>
          <cell r="B217" t="str">
            <v>Jul</v>
          </cell>
          <cell r="C217" t="str">
            <v>Bridger West</v>
          </cell>
          <cell r="D217">
            <v>0</v>
          </cell>
          <cell r="E217">
            <v>0</v>
          </cell>
          <cell r="F217">
            <v>0</v>
          </cell>
          <cell r="G217">
            <v>0</v>
          </cell>
          <cell r="H217">
            <v>0</v>
          </cell>
          <cell r="I217" t="str">
            <v>Div0</v>
          </cell>
          <cell r="J217">
            <v>0</v>
          </cell>
          <cell r="K217">
            <v>0</v>
          </cell>
          <cell r="L217">
            <v>0</v>
          </cell>
          <cell r="M217">
            <v>1124.3</v>
          </cell>
          <cell r="N217">
            <v>1124.3</v>
          </cell>
          <cell r="O217">
            <v>0</v>
          </cell>
          <cell r="P217">
            <v>0</v>
          </cell>
          <cell r="Q217">
            <v>0</v>
          </cell>
        </row>
        <row r="218">
          <cell r="A218">
            <v>2020</v>
          </cell>
          <cell r="B218" t="str">
            <v>Jul</v>
          </cell>
          <cell r="C218" t="str">
            <v>Borah</v>
          </cell>
          <cell r="D218">
            <v>0</v>
          </cell>
          <cell r="E218">
            <v>0</v>
          </cell>
          <cell r="F218">
            <v>0</v>
          </cell>
          <cell r="G218">
            <v>0</v>
          </cell>
          <cell r="H218">
            <v>0</v>
          </cell>
          <cell r="I218" t="str">
            <v>Div0</v>
          </cell>
          <cell r="J218">
            <v>0</v>
          </cell>
          <cell r="K218">
            <v>0</v>
          </cell>
          <cell r="L218">
            <v>0</v>
          </cell>
          <cell r="M218">
            <v>1124.2</v>
          </cell>
          <cell r="N218">
            <v>1124.2</v>
          </cell>
          <cell r="O218">
            <v>0</v>
          </cell>
          <cell r="P218">
            <v>0</v>
          </cell>
          <cell r="Q218">
            <v>0</v>
          </cell>
        </row>
        <row r="219">
          <cell r="A219">
            <v>2020</v>
          </cell>
          <cell r="B219" t="str">
            <v>Jul</v>
          </cell>
          <cell r="C219" t="str">
            <v>Mid Columbia</v>
          </cell>
          <cell r="D219">
            <v>0</v>
          </cell>
          <cell r="E219">
            <v>0</v>
          </cell>
          <cell r="F219">
            <v>0</v>
          </cell>
          <cell r="G219">
            <v>0</v>
          </cell>
          <cell r="H219">
            <v>0</v>
          </cell>
          <cell r="I219" t="str">
            <v>Div0</v>
          </cell>
          <cell r="J219">
            <v>791.9</v>
          </cell>
          <cell r="K219">
            <v>-76.099999999999994</v>
          </cell>
          <cell r="L219">
            <v>0</v>
          </cell>
          <cell r="M219">
            <v>0</v>
          </cell>
          <cell r="N219">
            <v>715.8</v>
          </cell>
          <cell r="O219">
            <v>0</v>
          </cell>
          <cell r="P219">
            <v>0</v>
          </cell>
          <cell r="Q219">
            <v>0</v>
          </cell>
        </row>
        <row r="220">
          <cell r="A220">
            <v>2020</v>
          </cell>
          <cell r="B220" t="str">
            <v>Jul</v>
          </cell>
          <cell r="C220" t="str">
            <v>Mona</v>
          </cell>
          <cell r="D220">
            <v>0</v>
          </cell>
          <cell r="E220">
            <v>0</v>
          </cell>
          <cell r="F220">
            <v>0</v>
          </cell>
          <cell r="G220">
            <v>0</v>
          </cell>
          <cell r="H220">
            <v>0</v>
          </cell>
          <cell r="I220" t="str">
            <v>Div0</v>
          </cell>
          <cell r="J220">
            <v>0</v>
          </cell>
          <cell r="K220">
            <v>100</v>
          </cell>
          <cell r="L220">
            <v>0</v>
          </cell>
          <cell r="M220">
            <v>29</v>
          </cell>
          <cell r="N220">
            <v>129</v>
          </cell>
          <cell r="O220">
            <v>0</v>
          </cell>
          <cell r="P220">
            <v>0</v>
          </cell>
          <cell r="Q220">
            <v>0</v>
          </cell>
        </row>
        <row r="221">
          <cell r="A221">
            <v>2020</v>
          </cell>
          <cell r="B221" t="str">
            <v>Jul</v>
          </cell>
          <cell r="C221" t="str">
            <v>Palo Verde</v>
          </cell>
          <cell r="D221">
            <v>0</v>
          </cell>
          <cell r="E221">
            <v>0</v>
          </cell>
          <cell r="F221">
            <v>0</v>
          </cell>
          <cell r="G221">
            <v>0</v>
          </cell>
          <cell r="H221">
            <v>0</v>
          </cell>
          <cell r="I221" t="str">
            <v>Div0</v>
          </cell>
          <cell r="J221">
            <v>0</v>
          </cell>
          <cell r="K221">
            <v>0</v>
          </cell>
          <cell r="L221">
            <v>0</v>
          </cell>
          <cell r="M221">
            <v>0</v>
          </cell>
          <cell r="N221">
            <v>0</v>
          </cell>
          <cell r="O221">
            <v>0</v>
          </cell>
          <cell r="P221">
            <v>0</v>
          </cell>
          <cell r="Q221">
            <v>0</v>
          </cell>
        </row>
        <row r="222">
          <cell r="A222">
            <v>2020</v>
          </cell>
          <cell r="B222" t="str">
            <v>Jul</v>
          </cell>
          <cell r="C222" t="str">
            <v>Utah North</v>
          </cell>
          <cell r="D222">
            <v>4914.2</v>
          </cell>
          <cell r="E222">
            <v>0</v>
          </cell>
          <cell r="F222">
            <v>-245.1</v>
          </cell>
          <cell r="G222">
            <v>607</v>
          </cell>
          <cell r="H222">
            <v>607</v>
          </cell>
          <cell r="I222">
            <v>13</v>
          </cell>
          <cell r="J222">
            <v>2287.3000000000002</v>
          </cell>
          <cell r="K222">
            <v>-1.8</v>
          </cell>
          <cell r="L222">
            <v>143.1</v>
          </cell>
          <cell r="M222">
            <v>2847.5</v>
          </cell>
          <cell r="N222">
            <v>0</v>
          </cell>
          <cell r="O222">
            <v>0</v>
          </cell>
          <cell r="P222">
            <v>0</v>
          </cell>
          <cell r="Q222">
            <v>0</v>
          </cell>
        </row>
        <row r="223">
          <cell r="A223">
            <v>2020</v>
          </cell>
          <cell r="B223" t="str">
            <v>Jul</v>
          </cell>
          <cell r="C223" t="str">
            <v>_4-Corners</v>
          </cell>
          <cell r="D223">
            <v>0</v>
          </cell>
          <cell r="E223">
            <v>0</v>
          </cell>
          <cell r="F223">
            <v>0</v>
          </cell>
          <cell r="G223">
            <v>0</v>
          </cell>
          <cell r="H223">
            <v>0</v>
          </cell>
          <cell r="I223" t="str">
            <v>Div0</v>
          </cell>
          <cell r="J223">
            <v>0</v>
          </cell>
          <cell r="K223">
            <v>-235</v>
          </cell>
          <cell r="L223">
            <v>0</v>
          </cell>
          <cell r="M223">
            <v>235</v>
          </cell>
          <cell r="N223">
            <v>0</v>
          </cell>
          <cell r="O223">
            <v>0</v>
          </cell>
          <cell r="P223">
            <v>0</v>
          </cell>
          <cell r="Q223">
            <v>0</v>
          </cell>
        </row>
        <row r="224">
          <cell r="A224">
            <v>2020</v>
          </cell>
          <cell r="B224" t="str">
            <v>Jul</v>
          </cell>
          <cell r="C224" t="str">
            <v>Utah South</v>
          </cell>
          <cell r="D224">
            <v>722.9</v>
          </cell>
          <cell r="E224">
            <v>0</v>
          </cell>
          <cell r="F224">
            <v>0</v>
          </cell>
          <cell r="G224">
            <v>94</v>
          </cell>
          <cell r="H224">
            <v>94</v>
          </cell>
          <cell r="I224">
            <v>13</v>
          </cell>
          <cell r="J224">
            <v>3150.8</v>
          </cell>
          <cell r="K224">
            <v>10.6</v>
          </cell>
          <cell r="L224">
            <v>0</v>
          </cell>
          <cell r="M224">
            <v>196</v>
          </cell>
          <cell r="N224">
            <v>2540.5</v>
          </cell>
          <cell r="O224">
            <v>0</v>
          </cell>
          <cell r="P224">
            <v>0</v>
          </cell>
          <cell r="Q224">
            <v>0</v>
          </cell>
        </row>
        <row r="225">
          <cell r="A225">
            <v>2020</v>
          </cell>
          <cell r="B225" t="str">
            <v>Jul</v>
          </cell>
          <cell r="C225" t="str">
            <v>Cholla</v>
          </cell>
          <cell r="D225">
            <v>0</v>
          </cell>
          <cell r="E225">
            <v>0</v>
          </cell>
          <cell r="F225">
            <v>0</v>
          </cell>
          <cell r="G225">
            <v>0</v>
          </cell>
          <cell r="H225">
            <v>0</v>
          </cell>
          <cell r="I225" t="str">
            <v>Div0</v>
          </cell>
          <cell r="J225">
            <v>387</v>
          </cell>
          <cell r="K225">
            <v>0</v>
          </cell>
          <cell r="L225">
            <v>0</v>
          </cell>
          <cell r="M225">
            <v>0</v>
          </cell>
          <cell r="N225">
            <v>387</v>
          </cell>
          <cell r="O225">
            <v>0</v>
          </cell>
          <cell r="P225">
            <v>0</v>
          </cell>
          <cell r="Q225">
            <v>0</v>
          </cell>
        </row>
        <row r="226">
          <cell r="A226">
            <v>2020</v>
          </cell>
          <cell r="B226" t="str">
            <v>Jul</v>
          </cell>
          <cell r="C226" t="str">
            <v>Colorado</v>
          </cell>
          <cell r="D226">
            <v>0</v>
          </cell>
          <cell r="E226">
            <v>0</v>
          </cell>
          <cell r="F226">
            <v>0</v>
          </cell>
          <cell r="G226">
            <v>0</v>
          </cell>
          <cell r="H226">
            <v>145.6</v>
          </cell>
          <cell r="I226" t="str">
            <v>Div0</v>
          </cell>
          <cell r="J226">
            <v>241.6</v>
          </cell>
          <cell r="K226">
            <v>0</v>
          </cell>
          <cell r="L226">
            <v>0</v>
          </cell>
          <cell r="M226">
            <v>0</v>
          </cell>
          <cell r="N226">
            <v>96</v>
          </cell>
          <cell r="O226">
            <v>0</v>
          </cell>
          <cell r="P226">
            <v>0</v>
          </cell>
          <cell r="Q226">
            <v>0</v>
          </cell>
        </row>
        <row r="227">
          <cell r="A227">
            <v>2020</v>
          </cell>
          <cell r="B227" t="str">
            <v>Jul</v>
          </cell>
          <cell r="C227" t="str">
            <v>Mead</v>
          </cell>
          <cell r="D227">
            <v>0</v>
          </cell>
          <cell r="E227">
            <v>0</v>
          </cell>
          <cell r="F227">
            <v>0</v>
          </cell>
          <cell r="G227">
            <v>0</v>
          </cell>
          <cell r="H227">
            <v>0</v>
          </cell>
          <cell r="I227" t="str">
            <v>Div0</v>
          </cell>
          <cell r="J227">
            <v>0</v>
          </cell>
          <cell r="K227">
            <v>0</v>
          </cell>
          <cell r="L227">
            <v>0</v>
          </cell>
          <cell r="M227">
            <v>0</v>
          </cell>
          <cell r="N227">
            <v>0</v>
          </cell>
          <cell r="O227">
            <v>0</v>
          </cell>
          <cell r="P227">
            <v>0</v>
          </cell>
          <cell r="Q227">
            <v>0</v>
          </cell>
        </row>
        <row r="228">
          <cell r="A228">
            <v>2020</v>
          </cell>
          <cell r="B228" t="str">
            <v>Jul</v>
          </cell>
          <cell r="C228" t="str">
            <v>Montana</v>
          </cell>
          <cell r="D228">
            <v>0</v>
          </cell>
          <cell r="E228">
            <v>0</v>
          </cell>
          <cell r="F228">
            <v>0</v>
          </cell>
          <cell r="G228">
            <v>0</v>
          </cell>
          <cell r="H228">
            <v>0</v>
          </cell>
          <cell r="I228" t="str">
            <v>Div0</v>
          </cell>
          <cell r="J228">
            <v>151.69999999999999</v>
          </cell>
          <cell r="K228">
            <v>0</v>
          </cell>
          <cell r="L228">
            <v>0</v>
          </cell>
          <cell r="M228">
            <v>0</v>
          </cell>
          <cell r="N228">
            <v>151.69999999999999</v>
          </cell>
          <cell r="O228">
            <v>0</v>
          </cell>
          <cell r="P228">
            <v>0</v>
          </cell>
          <cell r="Q228">
            <v>0</v>
          </cell>
        </row>
        <row r="229">
          <cell r="A229">
            <v>2020</v>
          </cell>
          <cell r="B229" t="str">
            <v>Jul</v>
          </cell>
          <cell r="C229" t="str">
            <v>Hermiston</v>
          </cell>
          <cell r="D229">
            <v>0</v>
          </cell>
          <cell r="E229">
            <v>0</v>
          </cell>
          <cell r="F229">
            <v>0</v>
          </cell>
          <cell r="G229">
            <v>0</v>
          </cell>
          <cell r="H229">
            <v>0</v>
          </cell>
          <cell r="I229" t="str">
            <v>Div0</v>
          </cell>
          <cell r="J229">
            <v>227</v>
          </cell>
          <cell r="K229">
            <v>0</v>
          </cell>
          <cell r="L229">
            <v>0</v>
          </cell>
          <cell r="M229">
            <v>0</v>
          </cell>
          <cell r="N229">
            <v>227</v>
          </cell>
          <cell r="O229">
            <v>0</v>
          </cell>
          <cell r="P229">
            <v>0</v>
          </cell>
          <cell r="Q229">
            <v>0</v>
          </cell>
        </row>
        <row r="230">
          <cell r="A230">
            <v>2020</v>
          </cell>
          <cell r="B230" t="str">
            <v>Jul</v>
          </cell>
          <cell r="C230" t="str">
            <v>Yakima</v>
          </cell>
          <cell r="D230">
            <v>511.7</v>
          </cell>
          <cell r="E230">
            <v>0</v>
          </cell>
          <cell r="F230">
            <v>-20.8</v>
          </cell>
          <cell r="G230">
            <v>63.8</v>
          </cell>
          <cell r="H230">
            <v>63.8</v>
          </cell>
          <cell r="I230">
            <v>13</v>
          </cell>
          <cell r="J230">
            <v>0</v>
          </cell>
          <cell r="K230">
            <v>1</v>
          </cell>
          <cell r="L230">
            <v>0</v>
          </cell>
          <cell r="M230">
            <v>553.70000000000005</v>
          </cell>
          <cell r="N230">
            <v>0</v>
          </cell>
          <cell r="O230">
            <v>0</v>
          </cell>
          <cell r="P230">
            <v>0</v>
          </cell>
          <cell r="Q230">
            <v>0</v>
          </cell>
        </row>
        <row r="231">
          <cell r="A231">
            <v>2020</v>
          </cell>
          <cell r="B231" t="str">
            <v>Jul</v>
          </cell>
          <cell r="C231" t="str">
            <v>WallaWalla</v>
          </cell>
          <cell r="D231">
            <v>281.8</v>
          </cell>
          <cell r="E231">
            <v>0</v>
          </cell>
          <cell r="F231">
            <v>-8.3000000000000007</v>
          </cell>
          <cell r="G231">
            <v>35.6</v>
          </cell>
          <cell r="H231">
            <v>35.6</v>
          </cell>
          <cell r="I231">
            <v>13</v>
          </cell>
          <cell r="J231">
            <v>77.8</v>
          </cell>
          <cell r="K231">
            <v>-1.8</v>
          </cell>
          <cell r="L231">
            <v>0</v>
          </cell>
          <cell r="M231">
            <v>233.1</v>
          </cell>
          <cell r="N231">
            <v>0</v>
          </cell>
          <cell r="O231">
            <v>0</v>
          </cell>
          <cell r="P231">
            <v>0</v>
          </cell>
          <cell r="Q231">
            <v>0</v>
          </cell>
        </row>
        <row r="232">
          <cell r="A232">
            <v>2020</v>
          </cell>
          <cell r="B232" t="str">
            <v>Jul</v>
          </cell>
          <cell r="C232" t="str">
            <v>APS Transmission</v>
          </cell>
          <cell r="D232">
            <v>0</v>
          </cell>
          <cell r="E232">
            <v>0</v>
          </cell>
          <cell r="F232">
            <v>0</v>
          </cell>
          <cell r="G232">
            <v>0</v>
          </cell>
          <cell r="H232">
            <v>0</v>
          </cell>
          <cell r="I232" t="str">
            <v>Div0</v>
          </cell>
          <cell r="J232">
            <v>0</v>
          </cell>
          <cell r="K232">
            <v>0</v>
          </cell>
          <cell r="L232">
            <v>0</v>
          </cell>
          <cell r="M232">
            <v>350</v>
          </cell>
          <cell r="N232">
            <v>350</v>
          </cell>
          <cell r="O232">
            <v>0</v>
          </cell>
          <cell r="P232">
            <v>0</v>
          </cell>
          <cell r="Q232">
            <v>0</v>
          </cell>
        </row>
        <row r="233">
          <cell r="A233">
            <v>2020</v>
          </cell>
          <cell r="B233" t="str">
            <v>Jul</v>
          </cell>
          <cell r="C233" t="str">
            <v>Bridger East</v>
          </cell>
          <cell r="D233">
            <v>0</v>
          </cell>
          <cell r="E233">
            <v>0</v>
          </cell>
          <cell r="F233">
            <v>0</v>
          </cell>
          <cell r="G233">
            <v>0</v>
          </cell>
          <cell r="H233">
            <v>0</v>
          </cell>
          <cell r="I233" t="str">
            <v>Div0</v>
          </cell>
          <cell r="J233">
            <v>0</v>
          </cell>
          <cell r="K233">
            <v>0</v>
          </cell>
          <cell r="L233">
            <v>0</v>
          </cell>
          <cell r="M233">
            <v>0</v>
          </cell>
          <cell r="N233">
            <v>0</v>
          </cell>
          <cell r="O233">
            <v>0</v>
          </cell>
          <cell r="P233">
            <v>0</v>
          </cell>
          <cell r="Q233">
            <v>0</v>
          </cell>
        </row>
        <row r="234">
          <cell r="A234">
            <v>2020</v>
          </cell>
          <cell r="B234" t="str">
            <v>Jul</v>
          </cell>
          <cell r="C234" t="str">
            <v>WyomingNE</v>
          </cell>
          <cell r="D234">
            <v>558.4</v>
          </cell>
          <cell r="E234">
            <v>0</v>
          </cell>
          <cell r="F234">
            <v>0</v>
          </cell>
          <cell r="G234">
            <v>72.599999999999994</v>
          </cell>
          <cell r="H234">
            <v>72.599999999999994</v>
          </cell>
          <cell r="I234">
            <v>13</v>
          </cell>
          <cell r="J234">
            <v>1200.5999999999999</v>
          </cell>
          <cell r="K234">
            <v>12.3</v>
          </cell>
          <cell r="L234">
            <v>0</v>
          </cell>
          <cell r="M234">
            <v>0</v>
          </cell>
          <cell r="N234">
            <v>582</v>
          </cell>
          <cell r="O234">
            <v>0</v>
          </cell>
          <cell r="P234">
            <v>0</v>
          </cell>
          <cell r="Q234">
            <v>0</v>
          </cell>
        </row>
        <row r="235">
          <cell r="A235">
            <v>2020</v>
          </cell>
          <cell r="B235" t="str">
            <v>Jul</v>
          </cell>
          <cell r="C235" t="str">
            <v>WyomingSW</v>
          </cell>
          <cell r="D235">
            <v>486.6</v>
          </cell>
          <cell r="E235">
            <v>0</v>
          </cell>
          <cell r="F235">
            <v>-34</v>
          </cell>
          <cell r="G235">
            <v>58.8</v>
          </cell>
          <cell r="H235">
            <v>58.8</v>
          </cell>
          <cell r="I235">
            <v>13</v>
          </cell>
          <cell r="J235">
            <v>47.4</v>
          </cell>
          <cell r="K235">
            <v>0</v>
          </cell>
          <cell r="L235">
            <v>0</v>
          </cell>
          <cell r="M235">
            <v>864.1</v>
          </cell>
          <cell r="N235">
            <v>400</v>
          </cell>
          <cell r="O235">
            <v>0</v>
          </cell>
          <cell r="P235">
            <v>0</v>
          </cell>
          <cell r="Q235">
            <v>0</v>
          </cell>
        </row>
        <row r="236">
          <cell r="A236">
            <v>2020</v>
          </cell>
          <cell r="B236" t="str">
            <v>Jul</v>
          </cell>
          <cell r="C236" t="str">
            <v>Aeolis_Wyoming</v>
          </cell>
          <cell r="D236">
            <v>0</v>
          </cell>
          <cell r="E236">
            <v>0</v>
          </cell>
          <cell r="F236">
            <v>0</v>
          </cell>
          <cell r="G236">
            <v>0</v>
          </cell>
          <cell r="H236">
            <v>0</v>
          </cell>
          <cell r="I236" t="str">
            <v>Div0</v>
          </cell>
          <cell r="J236">
            <v>0</v>
          </cell>
          <cell r="K236">
            <v>0</v>
          </cell>
          <cell r="L236">
            <v>0</v>
          </cell>
          <cell r="M236">
            <v>581.9</v>
          </cell>
          <cell r="N236">
            <v>581.9</v>
          </cell>
          <cell r="O236">
            <v>0</v>
          </cell>
          <cell r="P236">
            <v>0</v>
          </cell>
          <cell r="Q236">
            <v>0</v>
          </cell>
        </row>
        <row r="237">
          <cell r="A237">
            <v>2020</v>
          </cell>
          <cell r="B237" t="str">
            <v>Jul</v>
          </cell>
          <cell r="C237" t="str">
            <v>Chehalis</v>
          </cell>
          <cell r="D237">
            <v>0</v>
          </cell>
          <cell r="E237">
            <v>0</v>
          </cell>
          <cell r="F237">
            <v>0</v>
          </cell>
          <cell r="G237">
            <v>0</v>
          </cell>
          <cell r="H237">
            <v>0</v>
          </cell>
          <cell r="I237" t="str">
            <v>Div0</v>
          </cell>
          <cell r="J237">
            <v>464</v>
          </cell>
          <cell r="K237">
            <v>0</v>
          </cell>
          <cell r="L237">
            <v>0</v>
          </cell>
          <cell r="M237">
            <v>0</v>
          </cell>
          <cell r="N237">
            <v>464</v>
          </cell>
          <cell r="O237">
            <v>0</v>
          </cell>
          <cell r="P237">
            <v>0</v>
          </cell>
          <cell r="Q237">
            <v>0</v>
          </cell>
        </row>
        <row r="238">
          <cell r="A238">
            <v>2020</v>
          </cell>
          <cell r="B238" t="str">
            <v>Jul</v>
          </cell>
          <cell r="C238" t="str">
            <v>SOregonCal</v>
          </cell>
          <cell r="D238">
            <v>1359.2</v>
          </cell>
          <cell r="E238">
            <v>0</v>
          </cell>
          <cell r="F238">
            <v>-122.8</v>
          </cell>
          <cell r="G238">
            <v>160.69999999999999</v>
          </cell>
          <cell r="H238">
            <v>160.69999999999999</v>
          </cell>
          <cell r="I238">
            <v>13</v>
          </cell>
          <cell r="J238">
            <v>426.3</v>
          </cell>
          <cell r="K238">
            <v>49.7</v>
          </cell>
          <cell r="L238">
            <v>3.2</v>
          </cell>
          <cell r="M238">
            <v>1060.2</v>
          </cell>
          <cell r="N238">
            <v>142.30000000000001</v>
          </cell>
          <cell r="O238">
            <v>0</v>
          </cell>
          <cell r="P238">
            <v>0</v>
          </cell>
          <cell r="Q238">
            <v>0</v>
          </cell>
        </row>
        <row r="239">
          <cell r="A239">
            <v>2020</v>
          </cell>
          <cell r="B239" t="str">
            <v>Jul</v>
          </cell>
          <cell r="C239" t="str">
            <v>PortlandNC</v>
          </cell>
          <cell r="D239">
            <v>491.5</v>
          </cell>
          <cell r="E239">
            <v>0</v>
          </cell>
          <cell r="F239">
            <v>0</v>
          </cell>
          <cell r="G239">
            <v>63.9</v>
          </cell>
          <cell r="H239">
            <v>63.9</v>
          </cell>
          <cell r="I239">
            <v>13</v>
          </cell>
          <cell r="J239">
            <v>499.9</v>
          </cell>
          <cell r="K239">
            <v>-78</v>
          </cell>
          <cell r="L239">
            <v>0</v>
          </cell>
          <cell r="M239">
            <v>133.4</v>
          </cell>
          <cell r="N239">
            <v>0</v>
          </cell>
          <cell r="O239">
            <v>0</v>
          </cell>
          <cell r="P239">
            <v>0</v>
          </cell>
          <cell r="Q239">
            <v>0</v>
          </cell>
        </row>
        <row r="240">
          <cell r="A240">
            <v>2020</v>
          </cell>
          <cell r="B240" t="str">
            <v>Jul</v>
          </cell>
          <cell r="C240" t="str">
            <v>WillamValcc</v>
          </cell>
          <cell r="D240">
            <v>355.1</v>
          </cell>
          <cell r="E240">
            <v>0</v>
          </cell>
          <cell r="F240">
            <v>0</v>
          </cell>
          <cell r="G240">
            <v>46.2</v>
          </cell>
          <cell r="H240">
            <v>46.2</v>
          </cell>
          <cell r="I240">
            <v>13</v>
          </cell>
          <cell r="J240">
            <v>0</v>
          </cell>
          <cell r="K240">
            <v>0</v>
          </cell>
          <cell r="L240">
            <v>0</v>
          </cell>
          <cell r="M240">
            <v>401.3</v>
          </cell>
          <cell r="N240">
            <v>0</v>
          </cell>
          <cell r="O240">
            <v>0</v>
          </cell>
          <cell r="P240">
            <v>0</v>
          </cell>
          <cell r="Q240">
            <v>0</v>
          </cell>
        </row>
        <row r="241">
          <cell r="A241">
            <v>2020</v>
          </cell>
          <cell r="B241" t="str">
            <v>Jul</v>
          </cell>
          <cell r="C241" t="str">
            <v>Bethel</v>
          </cell>
          <cell r="D241">
            <v>0</v>
          </cell>
          <cell r="E241">
            <v>0</v>
          </cell>
          <cell r="F241">
            <v>0</v>
          </cell>
          <cell r="G241">
            <v>0</v>
          </cell>
          <cell r="H241">
            <v>0</v>
          </cell>
          <cell r="I241" t="str">
            <v>Div0</v>
          </cell>
          <cell r="J241">
            <v>0</v>
          </cell>
          <cell r="K241">
            <v>0</v>
          </cell>
          <cell r="L241">
            <v>0</v>
          </cell>
          <cell r="M241">
            <v>0</v>
          </cell>
          <cell r="N241">
            <v>0</v>
          </cell>
          <cell r="O241">
            <v>0</v>
          </cell>
          <cell r="P241">
            <v>0</v>
          </cell>
          <cell r="Q241">
            <v>0</v>
          </cell>
        </row>
        <row r="242">
          <cell r="A242">
            <v>2020</v>
          </cell>
          <cell r="B242" t="str">
            <v>Jul</v>
          </cell>
          <cell r="C242" t="str">
            <v>Nevada - Oregon Border</v>
          </cell>
          <cell r="D242">
            <v>0</v>
          </cell>
          <cell r="E242">
            <v>0</v>
          </cell>
          <cell r="F242">
            <v>0</v>
          </cell>
          <cell r="G242">
            <v>0</v>
          </cell>
          <cell r="H242">
            <v>0</v>
          </cell>
          <cell r="I242" t="str">
            <v>Div0</v>
          </cell>
          <cell r="J242">
            <v>106</v>
          </cell>
          <cell r="K242">
            <v>0</v>
          </cell>
          <cell r="L242">
            <v>0</v>
          </cell>
          <cell r="M242">
            <v>0</v>
          </cell>
          <cell r="N242">
            <v>106</v>
          </cell>
          <cell r="O242">
            <v>0</v>
          </cell>
          <cell r="P242">
            <v>0</v>
          </cell>
          <cell r="Q242">
            <v>0</v>
          </cell>
        </row>
        <row r="243">
          <cell r="A243">
            <v>2020</v>
          </cell>
          <cell r="B243" t="str">
            <v>Jul</v>
          </cell>
          <cell r="C243" t="str">
            <v>Bridger</v>
          </cell>
          <cell r="D243">
            <v>0</v>
          </cell>
          <cell r="E243">
            <v>0</v>
          </cell>
          <cell r="F243">
            <v>0</v>
          </cell>
          <cell r="G243">
            <v>0</v>
          </cell>
          <cell r="H243">
            <v>0</v>
          </cell>
          <cell r="I243" t="str">
            <v>Div0</v>
          </cell>
          <cell r="J243">
            <v>1408.4</v>
          </cell>
          <cell r="K243">
            <v>-1.7</v>
          </cell>
          <cell r="L243">
            <v>0</v>
          </cell>
          <cell r="M243">
            <v>0</v>
          </cell>
          <cell r="N243">
            <v>1406.6</v>
          </cell>
          <cell r="O243">
            <v>0</v>
          </cell>
          <cell r="P243">
            <v>0</v>
          </cell>
          <cell r="Q243">
            <v>0</v>
          </cell>
        </row>
        <row r="244">
          <cell r="A244">
            <v>2020</v>
          </cell>
          <cell r="B244" t="str">
            <v>Jul</v>
          </cell>
          <cell r="C244" t="str">
            <v>Hemingway</v>
          </cell>
          <cell r="D244">
            <v>0</v>
          </cell>
          <cell r="E244">
            <v>0</v>
          </cell>
          <cell r="F244">
            <v>0</v>
          </cell>
          <cell r="G244">
            <v>0</v>
          </cell>
          <cell r="H244">
            <v>0</v>
          </cell>
          <cell r="I244" t="str">
            <v>Div0</v>
          </cell>
          <cell r="J244">
            <v>0</v>
          </cell>
          <cell r="K244">
            <v>0</v>
          </cell>
          <cell r="L244">
            <v>0</v>
          </cell>
          <cell r="M244">
            <v>775.3</v>
          </cell>
          <cell r="N244">
            <v>775.3</v>
          </cell>
          <cell r="O244">
            <v>0</v>
          </cell>
          <cell r="P244">
            <v>0</v>
          </cell>
          <cell r="Q244">
            <v>0</v>
          </cell>
        </row>
        <row r="245">
          <cell r="A245">
            <v>2020</v>
          </cell>
          <cell r="B245" t="str">
            <v>Jul</v>
          </cell>
          <cell r="C245" t="str">
            <v>Midpoint Meridian</v>
          </cell>
          <cell r="D245">
            <v>0</v>
          </cell>
          <cell r="E245">
            <v>0</v>
          </cell>
          <cell r="F245">
            <v>0</v>
          </cell>
          <cell r="G245">
            <v>0</v>
          </cell>
          <cell r="H245">
            <v>0</v>
          </cell>
          <cell r="I245" t="str">
            <v>Div0</v>
          </cell>
          <cell r="J245">
            <v>0</v>
          </cell>
          <cell r="K245">
            <v>0</v>
          </cell>
          <cell r="L245">
            <v>0</v>
          </cell>
          <cell r="M245">
            <v>130.19999999999999</v>
          </cell>
          <cell r="N245">
            <v>130.19999999999999</v>
          </cell>
          <cell r="O245">
            <v>0</v>
          </cell>
          <cell r="P245">
            <v>0</v>
          </cell>
          <cell r="Q245">
            <v>0</v>
          </cell>
        </row>
        <row r="246">
          <cell r="A246">
            <v>2020</v>
          </cell>
          <cell r="B246" t="str">
            <v>Jul</v>
          </cell>
          <cell r="C246" t="str">
            <v>Craig Trans</v>
          </cell>
          <cell r="D246">
            <v>0</v>
          </cell>
          <cell r="E246">
            <v>0</v>
          </cell>
          <cell r="F246">
            <v>0</v>
          </cell>
          <cell r="G246">
            <v>0</v>
          </cell>
          <cell r="H246">
            <v>0</v>
          </cell>
          <cell r="I246" t="str">
            <v>Div0</v>
          </cell>
          <cell r="J246">
            <v>0</v>
          </cell>
          <cell r="K246">
            <v>0</v>
          </cell>
          <cell r="L246">
            <v>0</v>
          </cell>
          <cell r="M246">
            <v>67</v>
          </cell>
          <cell r="N246">
            <v>67</v>
          </cell>
          <cell r="O246">
            <v>0</v>
          </cell>
          <cell r="P246">
            <v>0</v>
          </cell>
          <cell r="Q246">
            <v>0</v>
          </cell>
        </row>
        <row r="247">
          <cell r="A247">
            <v>2020</v>
          </cell>
          <cell r="B247" t="str">
            <v>Jul</v>
          </cell>
          <cell r="C247" t="str">
            <v>BPA_NITS</v>
          </cell>
          <cell r="D247">
            <v>253.6</v>
          </cell>
          <cell r="E247">
            <v>0</v>
          </cell>
          <cell r="F247">
            <v>0</v>
          </cell>
          <cell r="G247">
            <v>33</v>
          </cell>
          <cell r="H247">
            <v>33</v>
          </cell>
          <cell r="I247">
            <v>13</v>
          </cell>
          <cell r="J247">
            <v>0</v>
          </cell>
          <cell r="K247">
            <v>0</v>
          </cell>
          <cell r="L247">
            <v>0</v>
          </cell>
          <cell r="M247">
            <v>286.60000000000002</v>
          </cell>
          <cell r="N247">
            <v>0</v>
          </cell>
          <cell r="O247">
            <v>0</v>
          </cell>
          <cell r="P247">
            <v>0</v>
          </cell>
          <cell r="Q247">
            <v>0</v>
          </cell>
        </row>
        <row r="248">
          <cell r="A248">
            <v>2020</v>
          </cell>
          <cell r="B248" t="str">
            <v>Dec</v>
          </cell>
          <cell r="C248" t="str">
            <v>Arizona</v>
          </cell>
          <cell r="D248">
            <v>0</v>
          </cell>
          <cell r="E248">
            <v>0</v>
          </cell>
          <cell r="F248">
            <v>0</v>
          </cell>
          <cell r="G248">
            <v>0</v>
          </cell>
          <cell r="H248">
            <v>0</v>
          </cell>
          <cell r="I248" t="str">
            <v>Div0</v>
          </cell>
          <cell r="J248">
            <v>0</v>
          </cell>
          <cell r="K248">
            <v>95</v>
          </cell>
          <cell r="L248">
            <v>0</v>
          </cell>
          <cell r="M248">
            <v>0</v>
          </cell>
          <cell r="N248">
            <v>95</v>
          </cell>
          <cell r="O248">
            <v>0</v>
          </cell>
          <cell r="P248">
            <v>0</v>
          </cell>
          <cell r="Q248">
            <v>0</v>
          </cell>
        </row>
        <row r="249">
          <cell r="A249">
            <v>2020</v>
          </cell>
          <cell r="B249" t="str">
            <v>Dec</v>
          </cell>
          <cell r="C249" t="str">
            <v>COB</v>
          </cell>
          <cell r="D249">
            <v>0</v>
          </cell>
          <cell r="E249">
            <v>0</v>
          </cell>
          <cell r="F249">
            <v>0</v>
          </cell>
          <cell r="G249">
            <v>0</v>
          </cell>
          <cell r="H249">
            <v>0</v>
          </cell>
          <cell r="I249" t="str">
            <v>Div0</v>
          </cell>
          <cell r="J249">
            <v>0</v>
          </cell>
          <cell r="K249">
            <v>0</v>
          </cell>
          <cell r="L249">
            <v>0</v>
          </cell>
          <cell r="M249">
            <v>0</v>
          </cell>
          <cell r="N249">
            <v>0</v>
          </cell>
          <cell r="O249">
            <v>0</v>
          </cell>
          <cell r="P249">
            <v>0</v>
          </cell>
          <cell r="Q249">
            <v>0</v>
          </cell>
        </row>
        <row r="250">
          <cell r="A250">
            <v>2020</v>
          </cell>
          <cell r="B250" t="str">
            <v>Dec</v>
          </cell>
          <cell r="C250" t="str">
            <v>Goshen</v>
          </cell>
          <cell r="D250">
            <v>251</v>
          </cell>
          <cell r="E250">
            <v>0</v>
          </cell>
          <cell r="F250">
            <v>-11.5</v>
          </cell>
          <cell r="G250">
            <v>31.1</v>
          </cell>
          <cell r="H250">
            <v>31.1</v>
          </cell>
          <cell r="I250">
            <v>13</v>
          </cell>
          <cell r="J250">
            <v>36.200000000000003</v>
          </cell>
          <cell r="K250">
            <v>6.9</v>
          </cell>
          <cell r="L250">
            <v>0</v>
          </cell>
          <cell r="M250">
            <v>227.5</v>
          </cell>
          <cell r="N250">
            <v>0</v>
          </cell>
          <cell r="O250">
            <v>0</v>
          </cell>
          <cell r="P250">
            <v>0</v>
          </cell>
          <cell r="Q250">
            <v>0</v>
          </cell>
        </row>
        <row r="251">
          <cell r="A251">
            <v>2020</v>
          </cell>
          <cell r="B251" t="str">
            <v>Dec</v>
          </cell>
          <cell r="C251" t="str">
            <v>Brady</v>
          </cell>
          <cell r="D251">
            <v>0</v>
          </cell>
          <cell r="E251">
            <v>0</v>
          </cell>
          <cell r="F251">
            <v>0</v>
          </cell>
          <cell r="G251">
            <v>0</v>
          </cell>
          <cell r="H251">
            <v>0</v>
          </cell>
          <cell r="I251" t="str">
            <v>Div0</v>
          </cell>
          <cell r="J251">
            <v>0</v>
          </cell>
          <cell r="K251">
            <v>0</v>
          </cell>
          <cell r="L251">
            <v>0</v>
          </cell>
          <cell r="M251">
            <v>0</v>
          </cell>
          <cell r="N251">
            <v>0</v>
          </cell>
          <cell r="O251">
            <v>0</v>
          </cell>
          <cell r="P251">
            <v>0</v>
          </cell>
          <cell r="Q251">
            <v>0</v>
          </cell>
        </row>
        <row r="252">
          <cell r="A252">
            <v>2020</v>
          </cell>
          <cell r="B252" t="str">
            <v>Dec</v>
          </cell>
          <cell r="C252" t="str">
            <v>Bridger West</v>
          </cell>
          <cell r="D252">
            <v>0</v>
          </cell>
          <cell r="E252">
            <v>0</v>
          </cell>
          <cell r="F252">
            <v>0</v>
          </cell>
          <cell r="G252">
            <v>0</v>
          </cell>
          <cell r="H252">
            <v>0</v>
          </cell>
          <cell r="I252" t="str">
            <v>Div0</v>
          </cell>
          <cell r="J252">
            <v>0</v>
          </cell>
          <cell r="K252">
            <v>0</v>
          </cell>
          <cell r="L252">
            <v>0</v>
          </cell>
          <cell r="M252">
            <v>1406.6</v>
          </cell>
          <cell r="N252">
            <v>1406.6</v>
          </cell>
          <cell r="O252">
            <v>0</v>
          </cell>
          <cell r="P252">
            <v>0</v>
          </cell>
          <cell r="Q252">
            <v>0</v>
          </cell>
        </row>
        <row r="253">
          <cell r="A253">
            <v>2020</v>
          </cell>
          <cell r="B253" t="str">
            <v>Dec</v>
          </cell>
          <cell r="C253" t="str">
            <v>Borah</v>
          </cell>
          <cell r="D253">
            <v>0</v>
          </cell>
          <cell r="E253">
            <v>0</v>
          </cell>
          <cell r="F253">
            <v>0</v>
          </cell>
          <cell r="G253">
            <v>0</v>
          </cell>
          <cell r="H253">
            <v>0</v>
          </cell>
          <cell r="I253" t="str">
            <v>Div0</v>
          </cell>
          <cell r="J253">
            <v>0</v>
          </cell>
          <cell r="K253">
            <v>0</v>
          </cell>
          <cell r="L253">
            <v>0</v>
          </cell>
          <cell r="M253">
            <v>1585.9</v>
          </cell>
          <cell r="N253">
            <v>1585.9</v>
          </cell>
          <cell r="O253">
            <v>0</v>
          </cell>
          <cell r="P253">
            <v>0</v>
          </cell>
          <cell r="Q253">
            <v>0</v>
          </cell>
        </row>
        <row r="254">
          <cell r="A254">
            <v>2020</v>
          </cell>
          <cell r="B254" t="str">
            <v>Dec</v>
          </cell>
          <cell r="C254" t="str">
            <v>Mid Columbia</v>
          </cell>
          <cell r="D254">
            <v>0</v>
          </cell>
          <cell r="E254">
            <v>0</v>
          </cell>
          <cell r="F254">
            <v>0</v>
          </cell>
          <cell r="G254">
            <v>0</v>
          </cell>
          <cell r="H254">
            <v>0</v>
          </cell>
          <cell r="I254" t="str">
            <v>Div0</v>
          </cell>
          <cell r="J254">
            <v>368.3</v>
          </cell>
          <cell r="K254">
            <v>-63.4</v>
          </cell>
          <cell r="L254">
            <v>0</v>
          </cell>
          <cell r="M254">
            <v>199.2</v>
          </cell>
          <cell r="N254">
            <v>504.2</v>
          </cell>
          <cell r="O254">
            <v>0</v>
          </cell>
          <cell r="P254">
            <v>0</v>
          </cell>
          <cell r="Q254">
            <v>0</v>
          </cell>
        </row>
        <row r="255">
          <cell r="A255">
            <v>2020</v>
          </cell>
          <cell r="B255" t="str">
            <v>Dec</v>
          </cell>
          <cell r="C255" t="str">
            <v>Mona</v>
          </cell>
          <cell r="D255">
            <v>0</v>
          </cell>
          <cell r="E255">
            <v>0</v>
          </cell>
          <cell r="F255">
            <v>0</v>
          </cell>
          <cell r="G255">
            <v>0</v>
          </cell>
          <cell r="H255">
            <v>142.19999999999999</v>
          </cell>
          <cell r="I255" t="str">
            <v>Div0</v>
          </cell>
          <cell r="J255">
            <v>0</v>
          </cell>
          <cell r="K255">
            <v>113.2</v>
          </cell>
          <cell r="L255">
            <v>0</v>
          </cell>
          <cell r="M255">
            <v>29</v>
          </cell>
          <cell r="N255">
            <v>0</v>
          </cell>
          <cell r="O255">
            <v>0</v>
          </cell>
          <cell r="P255">
            <v>0</v>
          </cell>
          <cell r="Q255">
            <v>0</v>
          </cell>
        </row>
        <row r="256">
          <cell r="A256">
            <v>2020</v>
          </cell>
          <cell r="B256" t="str">
            <v>Dec</v>
          </cell>
          <cell r="C256" t="str">
            <v>Palo Verde</v>
          </cell>
          <cell r="D256">
            <v>0</v>
          </cell>
          <cell r="E256">
            <v>0</v>
          </cell>
          <cell r="F256">
            <v>0</v>
          </cell>
          <cell r="G256">
            <v>0</v>
          </cell>
          <cell r="H256">
            <v>0</v>
          </cell>
          <cell r="I256" t="str">
            <v>Div0</v>
          </cell>
          <cell r="J256">
            <v>0</v>
          </cell>
          <cell r="K256">
            <v>0</v>
          </cell>
          <cell r="L256">
            <v>0</v>
          </cell>
          <cell r="M256">
            <v>0</v>
          </cell>
          <cell r="N256">
            <v>0</v>
          </cell>
          <cell r="O256">
            <v>0</v>
          </cell>
          <cell r="P256">
            <v>0</v>
          </cell>
          <cell r="Q256">
            <v>0</v>
          </cell>
        </row>
        <row r="257">
          <cell r="A257">
            <v>2020</v>
          </cell>
          <cell r="B257" t="str">
            <v>Dec</v>
          </cell>
          <cell r="C257" t="str">
            <v>Utah North</v>
          </cell>
          <cell r="D257">
            <v>3653.1</v>
          </cell>
          <cell r="E257">
            <v>0</v>
          </cell>
          <cell r="F257">
            <v>-168.3</v>
          </cell>
          <cell r="G257">
            <v>453</v>
          </cell>
          <cell r="H257">
            <v>453</v>
          </cell>
          <cell r="I257">
            <v>13</v>
          </cell>
          <cell r="J257">
            <v>2352.8000000000002</v>
          </cell>
          <cell r="K257">
            <v>-1.8</v>
          </cell>
          <cell r="L257">
            <v>0</v>
          </cell>
          <cell r="M257">
            <v>1766.3</v>
          </cell>
          <cell r="N257">
            <v>179.4</v>
          </cell>
          <cell r="O257">
            <v>0</v>
          </cell>
          <cell r="P257">
            <v>0</v>
          </cell>
          <cell r="Q257">
            <v>0</v>
          </cell>
        </row>
        <row r="258">
          <cell r="A258">
            <v>2020</v>
          </cell>
          <cell r="B258" t="str">
            <v>Dec</v>
          </cell>
          <cell r="C258" t="str">
            <v>_4-Corners</v>
          </cell>
          <cell r="D258">
            <v>0</v>
          </cell>
          <cell r="E258">
            <v>0</v>
          </cell>
          <cell r="F258">
            <v>0</v>
          </cell>
          <cell r="G258">
            <v>0</v>
          </cell>
          <cell r="H258">
            <v>422</v>
          </cell>
          <cell r="I258" t="str">
            <v>Div0</v>
          </cell>
          <cell r="J258">
            <v>0</v>
          </cell>
          <cell r="K258">
            <v>385</v>
          </cell>
          <cell r="L258">
            <v>0</v>
          </cell>
          <cell r="M258">
            <v>37</v>
          </cell>
          <cell r="N258">
            <v>0</v>
          </cell>
          <cell r="O258">
            <v>0</v>
          </cell>
          <cell r="P258">
            <v>0</v>
          </cell>
          <cell r="Q258">
            <v>0</v>
          </cell>
        </row>
        <row r="259">
          <cell r="A259">
            <v>2020</v>
          </cell>
          <cell r="B259" t="str">
            <v>Dec</v>
          </cell>
          <cell r="C259" t="str">
            <v>Utah South</v>
          </cell>
          <cell r="D259">
            <v>579.70000000000005</v>
          </cell>
          <cell r="E259">
            <v>0</v>
          </cell>
          <cell r="F259">
            <v>0</v>
          </cell>
          <cell r="G259">
            <v>75.400000000000006</v>
          </cell>
          <cell r="H259">
            <v>992.4</v>
          </cell>
          <cell r="I259">
            <v>171.2</v>
          </cell>
          <cell r="J259">
            <v>3170.4</v>
          </cell>
          <cell r="K259">
            <v>11.2</v>
          </cell>
          <cell r="L259">
            <v>0</v>
          </cell>
          <cell r="M259">
            <v>95</v>
          </cell>
          <cell r="N259">
            <v>1704.6</v>
          </cell>
          <cell r="O259">
            <v>0</v>
          </cell>
          <cell r="P259">
            <v>0</v>
          </cell>
          <cell r="Q259">
            <v>0</v>
          </cell>
        </row>
        <row r="260">
          <cell r="A260">
            <v>2020</v>
          </cell>
          <cell r="B260" t="str">
            <v>Dec</v>
          </cell>
          <cell r="C260" t="str">
            <v>Cholla</v>
          </cell>
          <cell r="D260">
            <v>0</v>
          </cell>
          <cell r="E260">
            <v>0</v>
          </cell>
          <cell r="F260">
            <v>0</v>
          </cell>
          <cell r="G260">
            <v>0</v>
          </cell>
          <cell r="H260">
            <v>0</v>
          </cell>
          <cell r="I260" t="str">
            <v>Div0</v>
          </cell>
          <cell r="J260">
            <v>387</v>
          </cell>
          <cell r="K260">
            <v>0</v>
          </cell>
          <cell r="L260">
            <v>0</v>
          </cell>
          <cell r="M260">
            <v>0</v>
          </cell>
          <cell r="N260">
            <v>387</v>
          </cell>
          <cell r="O260">
            <v>0</v>
          </cell>
          <cell r="P260">
            <v>0</v>
          </cell>
          <cell r="Q260">
            <v>0</v>
          </cell>
        </row>
        <row r="261">
          <cell r="A261">
            <v>2020</v>
          </cell>
          <cell r="B261" t="str">
            <v>Dec</v>
          </cell>
          <cell r="C261" t="str">
            <v>Colorado</v>
          </cell>
          <cell r="D261">
            <v>0</v>
          </cell>
          <cell r="E261">
            <v>0</v>
          </cell>
          <cell r="F261">
            <v>0</v>
          </cell>
          <cell r="G261">
            <v>0</v>
          </cell>
          <cell r="H261">
            <v>145.6</v>
          </cell>
          <cell r="I261" t="str">
            <v>Div0</v>
          </cell>
          <cell r="J261">
            <v>241.6</v>
          </cell>
          <cell r="K261">
            <v>0</v>
          </cell>
          <cell r="L261">
            <v>0</v>
          </cell>
          <cell r="M261">
            <v>0</v>
          </cell>
          <cell r="N261">
            <v>96</v>
          </cell>
          <cell r="O261">
            <v>0</v>
          </cell>
          <cell r="P261">
            <v>0</v>
          </cell>
          <cell r="Q261">
            <v>0</v>
          </cell>
        </row>
        <row r="262">
          <cell r="A262">
            <v>2020</v>
          </cell>
          <cell r="B262" t="str">
            <v>Dec</v>
          </cell>
          <cell r="C262" t="str">
            <v>Mead</v>
          </cell>
          <cell r="D262">
            <v>0</v>
          </cell>
          <cell r="E262">
            <v>0</v>
          </cell>
          <cell r="F262">
            <v>0</v>
          </cell>
          <cell r="G262">
            <v>0</v>
          </cell>
          <cell r="H262">
            <v>0</v>
          </cell>
          <cell r="I262" t="str">
            <v>Div0</v>
          </cell>
          <cell r="J262">
            <v>0</v>
          </cell>
          <cell r="K262">
            <v>0</v>
          </cell>
          <cell r="L262">
            <v>0</v>
          </cell>
          <cell r="M262">
            <v>0</v>
          </cell>
          <cell r="N262">
            <v>0</v>
          </cell>
          <cell r="O262">
            <v>0</v>
          </cell>
          <cell r="P262">
            <v>0</v>
          </cell>
          <cell r="Q262">
            <v>0</v>
          </cell>
        </row>
        <row r="263">
          <cell r="A263">
            <v>2020</v>
          </cell>
          <cell r="B263" t="str">
            <v>Dec</v>
          </cell>
          <cell r="C263" t="str">
            <v>Montana</v>
          </cell>
          <cell r="D263">
            <v>0</v>
          </cell>
          <cell r="E263">
            <v>0</v>
          </cell>
          <cell r="F263">
            <v>0</v>
          </cell>
          <cell r="G263">
            <v>0</v>
          </cell>
          <cell r="H263">
            <v>0</v>
          </cell>
          <cell r="I263" t="str">
            <v>Div0</v>
          </cell>
          <cell r="J263">
            <v>150.69999999999999</v>
          </cell>
          <cell r="K263">
            <v>0</v>
          </cell>
          <cell r="L263">
            <v>0</v>
          </cell>
          <cell r="M263">
            <v>0</v>
          </cell>
          <cell r="N263">
            <v>150.69999999999999</v>
          </cell>
          <cell r="O263">
            <v>0</v>
          </cell>
          <cell r="P263">
            <v>0</v>
          </cell>
          <cell r="Q263">
            <v>0</v>
          </cell>
        </row>
        <row r="264">
          <cell r="A264">
            <v>2020</v>
          </cell>
          <cell r="B264" t="str">
            <v>Dec</v>
          </cell>
          <cell r="C264" t="str">
            <v>Hermiston</v>
          </cell>
          <cell r="D264">
            <v>0</v>
          </cell>
          <cell r="E264">
            <v>0</v>
          </cell>
          <cell r="F264">
            <v>0</v>
          </cell>
          <cell r="G264">
            <v>0</v>
          </cell>
          <cell r="H264">
            <v>0</v>
          </cell>
          <cell r="I264" t="str">
            <v>Div0</v>
          </cell>
          <cell r="J264">
            <v>240</v>
          </cell>
          <cell r="K264">
            <v>0</v>
          </cell>
          <cell r="L264">
            <v>0</v>
          </cell>
          <cell r="M264">
            <v>0</v>
          </cell>
          <cell r="N264">
            <v>240</v>
          </cell>
          <cell r="O264">
            <v>0</v>
          </cell>
          <cell r="P264">
            <v>0</v>
          </cell>
          <cell r="Q264">
            <v>0</v>
          </cell>
        </row>
        <row r="265">
          <cell r="A265">
            <v>2020</v>
          </cell>
          <cell r="B265" t="str">
            <v>Dec</v>
          </cell>
          <cell r="C265" t="str">
            <v>Yakima</v>
          </cell>
          <cell r="D265">
            <v>536.5</v>
          </cell>
          <cell r="E265">
            <v>0</v>
          </cell>
          <cell r="F265">
            <v>-19.600000000000001</v>
          </cell>
          <cell r="G265">
            <v>67.2</v>
          </cell>
          <cell r="H265">
            <v>67.2</v>
          </cell>
          <cell r="I265">
            <v>13</v>
          </cell>
          <cell r="J265">
            <v>0</v>
          </cell>
          <cell r="K265">
            <v>0</v>
          </cell>
          <cell r="L265">
            <v>0</v>
          </cell>
          <cell r="M265">
            <v>584.1</v>
          </cell>
          <cell r="N265">
            <v>0</v>
          </cell>
          <cell r="O265">
            <v>0</v>
          </cell>
          <cell r="P265">
            <v>0</v>
          </cell>
          <cell r="Q265">
            <v>0</v>
          </cell>
        </row>
        <row r="266">
          <cell r="A266">
            <v>2020</v>
          </cell>
          <cell r="B266" t="str">
            <v>Dec</v>
          </cell>
          <cell r="C266" t="str">
            <v>WallaWalla</v>
          </cell>
          <cell r="D266">
            <v>250.9</v>
          </cell>
          <cell r="E266">
            <v>0</v>
          </cell>
          <cell r="F266">
            <v>-7.7</v>
          </cell>
          <cell r="G266">
            <v>31.6</v>
          </cell>
          <cell r="H266">
            <v>31.6</v>
          </cell>
          <cell r="I266">
            <v>13</v>
          </cell>
          <cell r="J266">
            <v>77.8</v>
          </cell>
          <cell r="K266">
            <v>-1.8</v>
          </cell>
          <cell r="L266">
            <v>0</v>
          </cell>
          <cell r="M266">
            <v>275</v>
          </cell>
          <cell r="N266">
            <v>76.2</v>
          </cell>
          <cell r="O266">
            <v>0</v>
          </cell>
          <cell r="P266">
            <v>0</v>
          </cell>
          <cell r="Q266">
            <v>0</v>
          </cell>
        </row>
        <row r="267">
          <cell r="A267">
            <v>2020</v>
          </cell>
          <cell r="B267" t="str">
            <v>Dec</v>
          </cell>
          <cell r="C267" t="str">
            <v>APS Transmission</v>
          </cell>
          <cell r="D267">
            <v>0</v>
          </cell>
          <cell r="E267">
            <v>0</v>
          </cell>
          <cell r="F267">
            <v>0</v>
          </cell>
          <cell r="G267">
            <v>0</v>
          </cell>
          <cell r="H267">
            <v>350</v>
          </cell>
          <cell r="I267" t="str">
            <v>Div0</v>
          </cell>
          <cell r="J267">
            <v>0</v>
          </cell>
          <cell r="K267">
            <v>0</v>
          </cell>
          <cell r="L267">
            <v>0</v>
          </cell>
          <cell r="M267">
            <v>350</v>
          </cell>
          <cell r="N267">
            <v>0</v>
          </cell>
          <cell r="O267">
            <v>0</v>
          </cell>
          <cell r="P267">
            <v>0</v>
          </cell>
          <cell r="Q267">
            <v>0</v>
          </cell>
        </row>
        <row r="268">
          <cell r="A268">
            <v>2020</v>
          </cell>
          <cell r="B268" t="str">
            <v>Dec</v>
          </cell>
          <cell r="C268" t="str">
            <v>Bridger East</v>
          </cell>
          <cell r="D268">
            <v>0</v>
          </cell>
          <cell r="E268">
            <v>0</v>
          </cell>
          <cell r="F268">
            <v>0</v>
          </cell>
          <cell r="G268">
            <v>0</v>
          </cell>
          <cell r="H268">
            <v>0</v>
          </cell>
          <cell r="I268" t="str">
            <v>Div0</v>
          </cell>
          <cell r="J268">
            <v>0</v>
          </cell>
          <cell r="K268">
            <v>0</v>
          </cell>
          <cell r="L268">
            <v>0</v>
          </cell>
          <cell r="M268">
            <v>0</v>
          </cell>
          <cell r="N268">
            <v>0</v>
          </cell>
          <cell r="O268">
            <v>0</v>
          </cell>
          <cell r="P268">
            <v>0</v>
          </cell>
          <cell r="Q268">
            <v>0</v>
          </cell>
        </row>
        <row r="269">
          <cell r="A269">
            <v>2020</v>
          </cell>
          <cell r="B269" t="str">
            <v>Dec</v>
          </cell>
          <cell r="C269" t="str">
            <v>WyomingNE</v>
          </cell>
          <cell r="D269">
            <v>585.70000000000005</v>
          </cell>
          <cell r="E269">
            <v>0</v>
          </cell>
          <cell r="F269">
            <v>0</v>
          </cell>
          <cell r="G269">
            <v>76.099999999999994</v>
          </cell>
          <cell r="H269">
            <v>76.099999999999994</v>
          </cell>
          <cell r="I269">
            <v>13</v>
          </cell>
          <cell r="J269">
            <v>1198</v>
          </cell>
          <cell r="K269">
            <v>5.7</v>
          </cell>
          <cell r="L269">
            <v>0</v>
          </cell>
          <cell r="M269">
            <v>0</v>
          </cell>
          <cell r="N269">
            <v>541.79999999999995</v>
          </cell>
          <cell r="O269">
            <v>0</v>
          </cell>
          <cell r="P269">
            <v>0</v>
          </cell>
          <cell r="Q269">
            <v>0</v>
          </cell>
        </row>
        <row r="270">
          <cell r="A270">
            <v>2020</v>
          </cell>
          <cell r="B270" t="str">
            <v>Dec</v>
          </cell>
          <cell r="C270" t="str">
            <v>WyomingSW</v>
          </cell>
          <cell r="D270">
            <v>499.5</v>
          </cell>
          <cell r="E270">
            <v>0</v>
          </cell>
          <cell r="F270">
            <v>-33.200000000000003</v>
          </cell>
          <cell r="G270">
            <v>60.6</v>
          </cell>
          <cell r="H270">
            <v>60.6</v>
          </cell>
          <cell r="I270">
            <v>13</v>
          </cell>
          <cell r="J270">
            <v>47.1</v>
          </cell>
          <cell r="K270">
            <v>0</v>
          </cell>
          <cell r="L270">
            <v>0</v>
          </cell>
          <cell r="M270">
            <v>541.70000000000005</v>
          </cell>
          <cell r="N270">
            <v>61.9</v>
          </cell>
          <cell r="O270">
            <v>0</v>
          </cell>
          <cell r="P270">
            <v>0</v>
          </cell>
          <cell r="Q270">
            <v>0</v>
          </cell>
        </row>
        <row r="271">
          <cell r="A271">
            <v>2020</v>
          </cell>
          <cell r="B271" t="str">
            <v>Dec</v>
          </cell>
          <cell r="C271" t="str">
            <v>Aeolis_Wyoming</v>
          </cell>
          <cell r="D271">
            <v>0</v>
          </cell>
          <cell r="E271">
            <v>0</v>
          </cell>
          <cell r="F271">
            <v>0</v>
          </cell>
          <cell r="G271">
            <v>0</v>
          </cell>
          <cell r="H271">
            <v>0</v>
          </cell>
          <cell r="I271" t="str">
            <v>Div0</v>
          </cell>
          <cell r="J271">
            <v>0</v>
          </cell>
          <cell r="K271">
            <v>0</v>
          </cell>
          <cell r="L271">
            <v>0</v>
          </cell>
          <cell r="M271">
            <v>541.70000000000005</v>
          </cell>
          <cell r="N271">
            <v>541.70000000000005</v>
          </cell>
          <cell r="O271">
            <v>0</v>
          </cell>
          <cell r="P271">
            <v>0</v>
          </cell>
          <cell r="Q271">
            <v>0</v>
          </cell>
        </row>
        <row r="272">
          <cell r="A272">
            <v>2020</v>
          </cell>
          <cell r="B272" t="str">
            <v>Dec</v>
          </cell>
          <cell r="C272" t="str">
            <v>Chehalis</v>
          </cell>
          <cell r="D272">
            <v>0</v>
          </cell>
          <cell r="E272">
            <v>0</v>
          </cell>
          <cell r="F272">
            <v>0</v>
          </cell>
          <cell r="G272">
            <v>0</v>
          </cell>
          <cell r="H272">
            <v>0</v>
          </cell>
          <cell r="I272" t="str">
            <v>Div0</v>
          </cell>
          <cell r="J272">
            <v>512</v>
          </cell>
          <cell r="K272">
            <v>0</v>
          </cell>
          <cell r="L272">
            <v>0</v>
          </cell>
          <cell r="M272">
            <v>0</v>
          </cell>
          <cell r="N272">
            <v>512</v>
          </cell>
          <cell r="O272">
            <v>0</v>
          </cell>
          <cell r="P272">
            <v>0</v>
          </cell>
          <cell r="Q272">
            <v>0</v>
          </cell>
        </row>
        <row r="273">
          <cell r="A273">
            <v>2020</v>
          </cell>
          <cell r="B273" t="str">
            <v>Dec</v>
          </cell>
          <cell r="C273" t="str">
            <v>SOregonCal</v>
          </cell>
          <cell r="D273">
            <v>1397.3</v>
          </cell>
          <cell r="E273">
            <v>0</v>
          </cell>
          <cell r="F273">
            <v>-146.4</v>
          </cell>
          <cell r="G273">
            <v>162.6</v>
          </cell>
          <cell r="H273">
            <v>162.6</v>
          </cell>
          <cell r="I273">
            <v>13</v>
          </cell>
          <cell r="J273">
            <v>458.6</v>
          </cell>
          <cell r="K273">
            <v>39.5</v>
          </cell>
          <cell r="L273">
            <v>0</v>
          </cell>
          <cell r="M273">
            <v>1260</v>
          </cell>
          <cell r="N273">
            <v>344.5</v>
          </cell>
          <cell r="O273">
            <v>0</v>
          </cell>
          <cell r="P273">
            <v>0</v>
          </cell>
          <cell r="Q273">
            <v>0</v>
          </cell>
        </row>
        <row r="274">
          <cell r="A274">
            <v>2020</v>
          </cell>
          <cell r="B274" t="str">
            <v>Dec</v>
          </cell>
          <cell r="C274" t="str">
            <v>PortlandNC</v>
          </cell>
          <cell r="D274">
            <v>522.70000000000005</v>
          </cell>
          <cell r="E274">
            <v>0</v>
          </cell>
          <cell r="F274">
            <v>0</v>
          </cell>
          <cell r="G274">
            <v>67.900000000000006</v>
          </cell>
          <cell r="H274">
            <v>67.900000000000006</v>
          </cell>
          <cell r="I274">
            <v>13</v>
          </cell>
          <cell r="J274">
            <v>598.9</v>
          </cell>
          <cell r="K274">
            <v>-78</v>
          </cell>
          <cell r="L274">
            <v>0</v>
          </cell>
          <cell r="M274">
            <v>100</v>
          </cell>
          <cell r="N274">
            <v>30.2</v>
          </cell>
          <cell r="O274">
            <v>0</v>
          </cell>
          <cell r="P274">
            <v>0</v>
          </cell>
          <cell r="Q274">
            <v>0</v>
          </cell>
        </row>
        <row r="275">
          <cell r="A275">
            <v>2020</v>
          </cell>
          <cell r="B275" t="str">
            <v>Dec</v>
          </cell>
          <cell r="C275" t="str">
            <v>WillamValcc</v>
          </cell>
          <cell r="D275">
            <v>382</v>
          </cell>
          <cell r="E275">
            <v>0</v>
          </cell>
          <cell r="F275">
            <v>0</v>
          </cell>
          <cell r="G275">
            <v>49.7</v>
          </cell>
          <cell r="H275">
            <v>49.7</v>
          </cell>
          <cell r="I275">
            <v>13</v>
          </cell>
          <cell r="J275">
            <v>0</v>
          </cell>
          <cell r="K275">
            <v>0</v>
          </cell>
          <cell r="L275">
            <v>0</v>
          </cell>
          <cell r="M275">
            <v>431.7</v>
          </cell>
          <cell r="N275">
            <v>0</v>
          </cell>
          <cell r="O275">
            <v>0</v>
          </cell>
          <cell r="P275">
            <v>0</v>
          </cell>
          <cell r="Q275">
            <v>0</v>
          </cell>
        </row>
        <row r="276">
          <cell r="A276">
            <v>2020</v>
          </cell>
          <cell r="B276" t="str">
            <v>Dec</v>
          </cell>
          <cell r="C276" t="str">
            <v>Bethel</v>
          </cell>
          <cell r="D276">
            <v>0</v>
          </cell>
          <cell r="E276">
            <v>0</v>
          </cell>
          <cell r="F276">
            <v>0</v>
          </cell>
          <cell r="G276">
            <v>0</v>
          </cell>
          <cell r="H276">
            <v>0</v>
          </cell>
          <cell r="I276" t="str">
            <v>Div0</v>
          </cell>
          <cell r="J276">
            <v>0</v>
          </cell>
          <cell r="K276">
            <v>0</v>
          </cell>
          <cell r="L276">
            <v>0</v>
          </cell>
          <cell r="M276">
            <v>30.2</v>
          </cell>
          <cell r="N276">
            <v>30.2</v>
          </cell>
          <cell r="O276">
            <v>0</v>
          </cell>
          <cell r="P276">
            <v>0</v>
          </cell>
          <cell r="Q276">
            <v>0</v>
          </cell>
        </row>
        <row r="277">
          <cell r="A277">
            <v>2020</v>
          </cell>
          <cell r="B277" t="str">
            <v>Dec</v>
          </cell>
          <cell r="C277" t="str">
            <v>Nevada - Oregon Border</v>
          </cell>
          <cell r="D277">
            <v>0</v>
          </cell>
          <cell r="E277">
            <v>0</v>
          </cell>
          <cell r="F277">
            <v>0</v>
          </cell>
          <cell r="G277">
            <v>0</v>
          </cell>
          <cell r="H277">
            <v>0</v>
          </cell>
          <cell r="I277" t="str">
            <v>Div0</v>
          </cell>
          <cell r="J277">
            <v>0</v>
          </cell>
          <cell r="K277">
            <v>0</v>
          </cell>
          <cell r="L277">
            <v>0</v>
          </cell>
          <cell r="M277">
            <v>0</v>
          </cell>
          <cell r="N277">
            <v>0</v>
          </cell>
          <cell r="O277">
            <v>0</v>
          </cell>
          <cell r="P277">
            <v>0</v>
          </cell>
          <cell r="Q277">
            <v>0</v>
          </cell>
        </row>
        <row r="278">
          <cell r="A278">
            <v>2020</v>
          </cell>
          <cell r="B278" t="str">
            <v>Dec</v>
          </cell>
          <cell r="C278" t="str">
            <v>Bridger</v>
          </cell>
          <cell r="D278">
            <v>0</v>
          </cell>
          <cell r="E278">
            <v>0</v>
          </cell>
          <cell r="F278">
            <v>0</v>
          </cell>
          <cell r="G278">
            <v>0</v>
          </cell>
          <cell r="H278">
            <v>0</v>
          </cell>
          <cell r="I278" t="str">
            <v>Div0</v>
          </cell>
          <cell r="J278">
            <v>1408.4</v>
          </cell>
          <cell r="K278">
            <v>-1.6</v>
          </cell>
          <cell r="L278">
            <v>0</v>
          </cell>
          <cell r="M278">
            <v>0</v>
          </cell>
          <cell r="N278">
            <v>1406.8</v>
          </cell>
          <cell r="O278">
            <v>0</v>
          </cell>
          <cell r="P278">
            <v>0</v>
          </cell>
          <cell r="Q278">
            <v>0</v>
          </cell>
        </row>
        <row r="279">
          <cell r="A279">
            <v>2020</v>
          </cell>
          <cell r="B279" t="str">
            <v>Dec</v>
          </cell>
          <cell r="C279" t="str">
            <v>Hemingway</v>
          </cell>
          <cell r="D279">
            <v>0</v>
          </cell>
          <cell r="E279">
            <v>0</v>
          </cell>
          <cell r="F279">
            <v>0</v>
          </cell>
          <cell r="G279">
            <v>0</v>
          </cell>
          <cell r="H279">
            <v>0</v>
          </cell>
          <cell r="I279" t="str">
            <v>Div0</v>
          </cell>
          <cell r="J279">
            <v>0</v>
          </cell>
          <cell r="K279">
            <v>0</v>
          </cell>
          <cell r="L279">
            <v>0</v>
          </cell>
          <cell r="M279">
            <v>1199.9000000000001</v>
          </cell>
          <cell r="N279">
            <v>1199.9000000000001</v>
          </cell>
          <cell r="O279">
            <v>0</v>
          </cell>
          <cell r="P279">
            <v>0</v>
          </cell>
          <cell r="Q279">
            <v>0</v>
          </cell>
        </row>
        <row r="280">
          <cell r="A280">
            <v>2020</v>
          </cell>
          <cell r="B280" t="str">
            <v>Dec</v>
          </cell>
          <cell r="C280" t="str">
            <v>Midpoint Meridian</v>
          </cell>
          <cell r="D280">
            <v>0</v>
          </cell>
          <cell r="E280">
            <v>0</v>
          </cell>
          <cell r="F280">
            <v>0</v>
          </cell>
          <cell r="G280">
            <v>0</v>
          </cell>
          <cell r="H280">
            <v>0</v>
          </cell>
          <cell r="I280" t="str">
            <v>Div0</v>
          </cell>
          <cell r="J280">
            <v>0</v>
          </cell>
          <cell r="K280">
            <v>0</v>
          </cell>
          <cell r="L280">
            <v>0</v>
          </cell>
          <cell r="M280">
            <v>183.1</v>
          </cell>
          <cell r="N280">
            <v>183.1</v>
          </cell>
          <cell r="O280">
            <v>0</v>
          </cell>
          <cell r="P280">
            <v>0</v>
          </cell>
          <cell r="Q280">
            <v>0</v>
          </cell>
        </row>
        <row r="281">
          <cell r="A281">
            <v>2020</v>
          </cell>
          <cell r="B281" t="str">
            <v>Dec</v>
          </cell>
          <cell r="C281" t="str">
            <v>Craig Trans</v>
          </cell>
          <cell r="D281">
            <v>0</v>
          </cell>
          <cell r="E281">
            <v>0</v>
          </cell>
          <cell r="F281">
            <v>0</v>
          </cell>
          <cell r="G281">
            <v>0</v>
          </cell>
          <cell r="H281">
            <v>67</v>
          </cell>
          <cell r="I281" t="str">
            <v>Div0</v>
          </cell>
          <cell r="J281">
            <v>0</v>
          </cell>
          <cell r="K281">
            <v>0</v>
          </cell>
          <cell r="L281">
            <v>0</v>
          </cell>
          <cell r="M281">
            <v>67</v>
          </cell>
          <cell r="N281">
            <v>0</v>
          </cell>
          <cell r="O281">
            <v>0</v>
          </cell>
          <cell r="P281">
            <v>0</v>
          </cell>
          <cell r="Q281">
            <v>0</v>
          </cell>
        </row>
        <row r="282">
          <cell r="A282">
            <v>2020</v>
          </cell>
          <cell r="B282" t="str">
            <v>Dec</v>
          </cell>
          <cell r="C282" t="str">
            <v>BPA_NITS</v>
          </cell>
          <cell r="D282">
            <v>323.8</v>
          </cell>
          <cell r="E282">
            <v>0</v>
          </cell>
          <cell r="F282">
            <v>0</v>
          </cell>
          <cell r="G282">
            <v>42.1</v>
          </cell>
          <cell r="H282">
            <v>42.1</v>
          </cell>
          <cell r="I282">
            <v>13</v>
          </cell>
          <cell r="J282">
            <v>0</v>
          </cell>
          <cell r="K282">
            <v>0</v>
          </cell>
          <cell r="L282">
            <v>0</v>
          </cell>
          <cell r="M282">
            <v>365.9</v>
          </cell>
          <cell r="N282">
            <v>0</v>
          </cell>
          <cell r="O282">
            <v>0</v>
          </cell>
          <cell r="P282">
            <v>0</v>
          </cell>
          <cell r="Q282">
            <v>0</v>
          </cell>
        </row>
        <row r="283">
          <cell r="A283">
            <v>2021</v>
          </cell>
          <cell r="B283" t="str">
            <v>Jul</v>
          </cell>
          <cell r="C283" t="str">
            <v>Arizona</v>
          </cell>
          <cell r="D283">
            <v>0</v>
          </cell>
          <cell r="E283">
            <v>0</v>
          </cell>
          <cell r="F283">
            <v>0</v>
          </cell>
          <cell r="G283">
            <v>0</v>
          </cell>
          <cell r="H283">
            <v>0</v>
          </cell>
          <cell r="I283" t="str">
            <v>Div0</v>
          </cell>
          <cell r="J283">
            <v>0</v>
          </cell>
          <cell r="K283">
            <v>0</v>
          </cell>
          <cell r="L283">
            <v>0</v>
          </cell>
          <cell r="M283">
            <v>0</v>
          </cell>
          <cell r="N283">
            <v>0</v>
          </cell>
          <cell r="O283">
            <v>0</v>
          </cell>
          <cell r="P283">
            <v>0</v>
          </cell>
          <cell r="Q283">
            <v>0</v>
          </cell>
        </row>
        <row r="284">
          <cell r="A284">
            <v>2021</v>
          </cell>
          <cell r="B284" t="str">
            <v>Jul</v>
          </cell>
          <cell r="C284" t="str">
            <v>COB</v>
          </cell>
          <cell r="D284">
            <v>0</v>
          </cell>
          <cell r="E284">
            <v>0</v>
          </cell>
          <cell r="F284">
            <v>0</v>
          </cell>
          <cell r="G284">
            <v>0</v>
          </cell>
          <cell r="H284">
            <v>0</v>
          </cell>
          <cell r="I284" t="str">
            <v>Div0</v>
          </cell>
          <cell r="J284">
            <v>0</v>
          </cell>
          <cell r="K284">
            <v>0</v>
          </cell>
          <cell r="L284">
            <v>0</v>
          </cell>
          <cell r="M284">
            <v>0</v>
          </cell>
          <cell r="N284">
            <v>0</v>
          </cell>
          <cell r="O284">
            <v>0</v>
          </cell>
          <cell r="P284">
            <v>0</v>
          </cell>
          <cell r="Q284">
            <v>0</v>
          </cell>
        </row>
        <row r="285">
          <cell r="A285">
            <v>2021</v>
          </cell>
          <cell r="B285" t="str">
            <v>Jul</v>
          </cell>
          <cell r="C285" t="str">
            <v>Goshen</v>
          </cell>
          <cell r="D285">
            <v>484.3</v>
          </cell>
          <cell r="E285">
            <v>0</v>
          </cell>
          <cell r="F285">
            <v>-23.4</v>
          </cell>
          <cell r="G285">
            <v>59.9</v>
          </cell>
          <cell r="H285">
            <v>59.9</v>
          </cell>
          <cell r="I285">
            <v>13</v>
          </cell>
          <cell r="J285">
            <v>56.5</v>
          </cell>
          <cell r="K285">
            <v>3.5</v>
          </cell>
          <cell r="L285">
            <v>180.2</v>
          </cell>
          <cell r="M285">
            <v>280.7</v>
          </cell>
          <cell r="N285">
            <v>0</v>
          </cell>
          <cell r="O285">
            <v>0</v>
          </cell>
          <cell r="P285">
            <v>0</v>
          </cell>
          <cell r="Q285">
            <v>0</v>
          </cell>
        </row>
        <row r="286">
          <cell r="A286">
            <v>2021</v>
          </cell>
          <cell r="B286" t="str">
            <v>Jul</v>
          </cell>
          <cell r="C286" t="str">
            <v>Brady</v>
          </cell>
          <cell r="D286">
            <v>0</v>
          </cell>
          <cell r="E286">
            <v>0</v>
          </cell>
          <cell r="F286">
            <v>0</v>
          </cell>
          <cell r="G286">
            <v>0</v>
          </cell>
          <cell r="H286">
            <v>0</v>
          </cell>
          <cell r="I286" t="str">
            <v>Div0</v>
          </cell>
          <cell r="J286">
            <v>0</v>
          </cell>
          <cell r="K286">
            <v>0</v>
          </cell>
          <cell r="L286">
            <v>0</v>
          </cell>
          <cell r="M286">
            <v>0</v>
          </cell>
          <cell r="N286">
            <v>0</v>
          </cell>
          <cell r="O286">
            <v>0</v>
          </cell>
          <cell r="P286">
            <v>0</v>
          </cell>
          <cell r="Q286">
            <v>0</v>
          </cell>
        </row>
        <row r="287">
          <cell r="A287">
            <v>2021</v>
          </cell>
          <cell r="B287" t="str">
            <v>Jul</v>
          </cell>
          <cell r="C287" t="str">
            <v>Bridger West</v>
          </cell>
          <cell r="D287">
            <v>0</v>
          </cell>
          <cell r="E287">
            <v>0</v>
          </cell>
          <cell r="F287">
            <v>0</v>
          </cell>
          <cell r="G287">
            <v>0</v>
          </cell>
          <cell r="H287">
            <v>0</v>
          </cell>
          <cell r="I287" t="str">
            <v>Div0</v>
          </cell>
          <cell r="J287">
            <v>0</v>
          </cell>
          <cell r="K287">
            <v>0</v>
          </cell>
          <cell r="L287">
            <v>0</v>
          </cell>
          <cell r="M287">
            <v>1267.8</v>
          </cell>
          <cell r="N287">
            <v>1267.8</v>
          </cell>
          <cell r="O287">
            <v>0</v>
          </cell>
          <cell r="P287">
            <v>0</v>
          </cell>
          <cell r="Q287">
            <v>0</v>
          </cell>
        </row>
        <row r="288">
          <cell r="A288">
            <v>2021</v>
          </cell>
          <cell r="B288" t="str">
            <v>Jul</v>
          </cell>
          <cell r="C288" t="str">
            <v>Borah</v>
          </cell>
          <cell r="D288">
            <v>0</v>
          </cell>
          <cell r="E288">
            <v>0</v>
          </cell>
          <cell r="F288">
            <v>0</v>
          </cell>
          <cell r="G288">
            <v>0</v>
          </cell>
          <cell r="H288">
            <v>0</v>
          </cell>
          <cell r="I288" t="str">
            <v>Div0</v>
          </cell>
          <cell r="J288">
            <v>0</v>
          </cell>
          <cell r="K288">
            <v>0</v>
          </cell>
          <cell r="L288">
            <v>0</v>
          </cell>
          <cell r="M288">
            <v>1267.7</v>
          </cell>
          <cell r="N288">
            <v>1267.7</v>
          </cell>
          <cell r="O288">
            <v>0</v>
          </cell>
          <cell r="P288">
            <v>0</v>
          </cell>
          <cell r="Q288">
            <v>0</v>
          </cell>
        </row>
        <row r="289">
          <cell r="A289">
            <v>2021</v>
          </cell>
          <cell r="B289" t="str">
            <v>Jul</v>
          </cell>
          <cell r="C289" t="str">
            <v>Mid Columbia</v>
          </cell>
          <cell r="D289">
            <v>0</v>
          </cell>
          <cell r="E289">
            <v>0</v>
          </cell>
          <cell r="F289">
            <v>0</v>
          </cell>
          <cell r="G289">
            <v>0</v>
          </cell>
          <cell r="H289">
            <v>0</v>
          </cell>
          <cell r="I289" t="str">
            <v>Div0</v>
          </cell>
          <cell r="J289">
            <v>783.3</v>
          </cell>
          <cell r="K289">
            <v>-76.099999999999994</v>
          </cell>
          <cell r="L289">
            <v>0</v>
          </cell>
          <cell r="M289">
            <v>0</v>
          </cell>
          <cell r="N289">
            <v>707.3</v>
          </cell>
          <cell r="O289">
            <v>0</v>
          </cell>
          <cell r="P289">
            <v>0</v>
          </cell>
          <cell r="Q289">
            <v>0</v>
          </cell>
        </row>
        <row r="290">
          <cell r="A290">
            <v>2021</v>
          </cell>
          <cell r="B290" t="str">
            <v>Jul</v>
          </cell>
          <cell r="C290" t="str">
            <v>Mona</v>
          </cell>
          <cell r="D290">
            <v>0</v>
          </cell>
          <cell r="E290">
            <v>0</v>
          </cell>
          <cell r="F290">
            <v>0</v>
          </cell>
          <cell r="G290">
            <v>0</v>
          </cell>
          <cell r="H290">
            <v>0</v>
          </cell>
          <cell r="I290" t="str">
            <v>Div0</v>
          </cell>
          <cell r="J290">
            <v>0</v>
          </cell>
          <cell r="K290">
            <v>100</v>
          </cell>
          <cell r="L290">
            <v>0</v>
          </cell>
          <cell r="M290">
            <v>29</v>
          </cell>
          <cell r="N290">
            <v>129</v>
          </cell>
          <cell r="O290">
            <v>0</v>
          </cell>
          <cell r="P290">
            <v>0</v>
          </cell>
          <cell r="Q290">
            <v>0</v>
          </cell>
        </row>
        <row r="291">
          <cell r="A291">
            <v>2021</v>
          </cell>
          <cell r="B291" t="str">
            <v>Jul</v>
          </cell>
          <cell r="C291" t="str">
            <v>Palo Verde</v>
          </cell>
          <cell r="D291">
            <v>0</v>
          </cell>
          <cell r="E291">
            <v>0</v>
          </cell>
          <cell r="F291">
            <v>0</v>
          </cell>
          <cell r="G291">
            <v>0</v>
          </cell>
          <cell r="H291">
            <v>0</v>
          </cell>
          <cell r="I291" t="str">
            <v>Div0</v>
          </cell>
          <cell r="J291">
            <v>0</v>
          </cell>
          <cell r="K291">
            <v>0</v>
          </cell>
          <cell r="L291">
            <v>0</v>
          </cell>
          <cell r="M291">
            <v>0</v>
          </cell>
          <cell r="N291">
            <v>0</v>
          </cell>
          <cell r="O291">
            <v>0</v>
          </cell>
          <cell r="P291">
            <v>0</v>
          </cell>
          <cell r="Q291">
            <v>0</v>
          </cell>
        </row>
        <row r="292">
          <cell r="A292">
            <v>2021</v>
          </cell>
          <cell r="B292" t="str">
            <v>Jul</v>
          </cell>
          <cell r="C292" t="str">
            <v>Utah North</v>
          </cell>
          <cell r="D292">
            <v>4972</v>
          </cell>
          <cell r="E292">
            <v>0</v>
          </cell>
          <cell r="F292">
            <v>-287.89999999999998</v>
          </cell>
          <cell r="G292">
            <v>608.9</v>
          </cell>
          <cell r="H292">
            <v>608.9</v>
          </cell>
          <cell r="I292">
            <v>13</v>
          </cell>
          <cell r="J292">
            <v>2287.3000000000002</v>
          </cell>
          <cell r="K292">
            <v>-1.8</v>
          </cell>
          <cell r="L292">
            <v>143.1</v>
          </cell>
          <cell r="M292">
            <v>2923.7</v>
          </cell>
          <cell r="N292">
            <v>59.3</v>
          </cell>
          <cell r="O292">
            <v>0</v>
          </cell>
          <cell r="P292">
            <v>0</v>
          </cell>
          <cell r="Q292">
            <v>0</v>
          </cell>
        </row>
        <row r="293">
          <cell r="A293">
            <v>2021</v>
          </cell>
          <cell r="B293" t="str">
            <v>Jul</v>
          </cell>
          <cell r="C293" t="str">
            <v>_4-Corners</v>
          </cell>
          <cell r="D293">
            <v>0</v>
          </cell>
          <cell r="E293">
            <v>0</v>
          </cell>
          <cell r="F293">
            <v>0</v>
          </cell>
          <cell r="G293">
            <v>0</v>
          </cell>
          <cell r="H293">
            <v>0</v>
          </cell>
          <cell r="I293" t="str">
            <v>Div0</v>
          </cell>
          <cell r="J293">
            <v>0</v>
          </cell>
          <cell r="K293">
            <v>0</v>
          </cell>
          <cell r="L293">
            <v>0</v>
          </cell>
          <cell r="M293">
            <v>0</v>
          </cell>
          <cell r="N293">
            <v>0</v>
          </cell>
          <cell r="O293">
            <v>0</v>
          </cell>
          <cell r="P293">
            <v>0</v>
          </cell>
          <cell r="Q293">
            <v>0</v>
          </cell>
        </row>
        <row r="294">
          <cell r="A294">
            <v>2021</v>
          </cell>
          <cell r="B294" t="str">
            <v>Jul</v>
          </cell>
          <cell r="C294" t="str">
            <v>Utah South</v>
          </cell>
          <cell r="D294">
            <v>734.5</v>
          </cell>
          <cell r="E294">
            <v>0</v>
          </cell>
          <cell r="F294">
            <v>0</v>
          </cell>
          <cell r="G294">
            <v>95.5</v>
          </cell>
          <cell r="H294">
            <v>95.5</v>
          </cell>
          <cell r="I294">
            <v>13</v>
          </cell>
          <cell r="J294">
            <v>3147.3</v>
          </cell>
          <cell r="K294">
            <v>10.6</v>
          </cell>
          <cell r="L294">
            <v>0</v>
          </cell>
          <cell r="M294">
            <v>196</v>
          </cell>
          <cell r="N294">
            <v>2524</v>
          </cell>
          <cell r="O294">
            <v>0</v>
          </cell>
          <cell r="P294">
            <v>0</v>
          </cell>
          <cell r="Q294">
            <v>0</v>
          </cell>
        </row>
        <row r="295">
          <cell r="A295">
            <v>2021</v>
          </cell>
          <cell r="B295" t="str">
            <v>Jul</v>
          </cell>
          <cell r="C295" t="str">
            <v>Cholla</v>
          </cell>
          <cell r="D295">
            <v>0</v>
          </cell>
          <cell r="E295">
            <v>0</v>
          </cell>
          <cell r="F295">
            <v>0</v>
          </cell>
          <cell r="G295">
            <v>0</v>
          </cell>
          <cell r="H295">
            <v>0</v>
          </cell>
          <cell r="I295" t="str">
            <v>Div0</v>
          </cell>
          <cell r="J295">
            <v>0</v>
          </cell>
          <cell r="K295">
            <v>0</v>
          </cell>
          <cell r="L295">
            <v>0</v>
          </cell>
          <cell r="M295">
            <v>0</v>
          </cell>
          <cell r="N295">
            <v>0</v>
          </cell>
          <cell r="O295">
            <v>0</v>
          </cell>
          <cell r="P295">
            <v>0</v>
          </cell>
          <cell r="Q295">
            <v>0</v>
          </cell>
        </row>
        <row r="296">
          <cell r="A296">
            <v>2021</v>
          </cell>
          <cell r="B296" t="str">
            <v>Jul</v>
          </cell>
          <cell r="C296" t="str">
            <v>Colorado</v>
          </cell>
          <cell r="D296">
            <v>0</v>
          </cell>
          <cell r="E296">
            <v>0</v>
          </cell>
          <cell r="F296">
            <v>0</v>
          </cell>
          <cell r="G296">
            <v>0</v>
          </cell>
          <cell r="H296">
            <v>145.6</v>
          </cell>
          <cell r="I296" t="str">
            <v>Div0</v>
          </cell>
          <cell r="J296">
            <v>241.6</v>
          </cell>
          <cell r="K296">
            <v>0</v>
          </cell>
          <cell r="L296">
            <v>0</v>
          </cell>
          <cell r="M296">
            <v>0</v>
          </cell>
          <cell r="N296">
            <v>96</v>
          </cell>
          <cell r="O296">
            <v>0</v>
          </cell>
          <cell r="P296">
            <v>0</v>
          </cell>
          <cell r="Q296">
            <v>0</v>
          </cell>
        </row>
        <row r="297">
          <cell r="A297">
            <v>2021</v>
          </cell>
          <cell r="B297" t="str">
            <v>Jul</v>
          </cell>
          <cell r="C297" t="str">
            <v>Mead</v>
          </cell>
          <cell r="D297">
            <v>0</v>
          </cell>
          <cell r="E297">
            <v>0</v>
          </cell>
          <cell r="F297">
            <v>0</v>
          </cell>
          <cell r="G297">
            <v>0</v>
          </cell>
          <cell r="H297">
            <v>0</v>
          </cell>
          <cell r="I297" t="str">
            <v>Div0</v>
          </cell>
          <cell r="J297">
            <v>0</v>
          </cell>
          <cell r="K297">
            <v>0</v>
          </cell>
          <cell r="L297">
            <v>0</v>
          </cell>
          <cell r="M297">
            <v>0</v>
          </cell>
          <cell r="N297">
            <v>0</v>
          </cell>
          <cell r="O297">
            <v>0</v>
          </cell>
          <cell r="P297">
            <v>0</v>
          </cell>
          <cell r="Q297">
            <v>0</v>
          </cell>
        </row>
        <row r="298">
          <cell r="A298">
            <v>2021</v>
          </cell>
          <cell r="B298" t="str">
            <v>Jul</v>
          </cell>
          <cell r="C298" t="str">
            <v>Montana</v>
          </cell>
          <cell r="D298">
            <v>0</v>
          </cell>
          <cell r="E298">
            <v>0</v>
          </cell>
          <cell r="F298">
            <v>0</v>
          </cell>
          <cell r="G298">
            <v>0</v>
          </cell>
          <cell r="H298">
            <v>0</v>
          </cell>
          <cell r="I298" t="str">
            <v>Div0</v>
          </cell>
          <cell r="J298">
            <v>151.69999999999999</v>
          </cell>
          <cell r="K298">
            <v>0</v>
          </cell>
          <cell r="L298">
            <v>0</v>
          </cell>
          <cell r="M298">
            <v>0</v>
          </cell>
          <cell r="N298">
            <v>151.69999999999999</v>
          </cell>
          <cell r="O298">
            <v>0</v>
          </cell>
          <cell r="P298">
            <v>0</v>
          </cell>
          <cell r="Q298">
            <v>0</v>
          </cell>
        </row>
        <row r="299">
          <cell r="A299">
            <v>2021</v>
          </cell>
          <cell r="B299" t="str">
            <v>Jul</v>
          </cell>
          <cell r="C299" t="str">
            <v>Hermiston</v>
          </cell>
          <cell r="D299">
            <v>0</v>
          </cell>
          <cell r="E299">
            <v>0</v>
          </cell>
          <cell r="F299">
            <v>0</v>
          </cell>
          <cell r="G299">
            <v>0</v>
          </cell>
          <cell r="H299">
            <v>0</v>
          </cell>
          <cell r="I299" t="str">
            <v>Div0</v>
          </cell>
          <cell r="J299">
            <v>227</v>
          </cell>
          <cell r="K299">
            <v>0</v>
          </cell>
          <cell r="L299">
            <v>0</v>
          </cell>
          <cell r="M299">
            <v>0</v>
          </cell>
          <cell r="N299">
            <v>227</v>
          </cell>
          <cell r="O299">
            <v>0</v>
          </cell>
          <cell r="P299">
            <v>0</v>
          </cell>
          <cell r="Q299">
            <v>0</v>
          </cell>
        </row>
        <row r="300">
          <cell r="A300">
            <v>2021</v>
          </cell>
          <cell r="B300" t="str">
            <v>Jul</v>
          </cell>
          <cell r="C300" t="str">
            <v>Yakima</v>
          </cell>
          <cell r="D300">
            <v>515.9</v>
          </cell>
          <cell r="E300">
            <v>0</v>
          </cell>
          <cell r="F300">
            <v>-25.4</v>
          </cell>
          <cell r="G300">
            <v>63.8</v>
          </cell>
          <cell r="H300">
            <v>63.8</v>
          </cell>
          <cell r="I300">
            <v>13</v>
          </cell>
          <cell r="J300">
            <v>0</v>
          </cell>
          <cell r="K300">
            <v>0</v>
          </cell>
          <cell r="L300">
            <v>0</v>
          </cell>
          <cell r="M300">
            <v>554.20000000000005</v>
          </cell>
          <cell r="N300">
            <v>0</v>
          </cell>
          <cell r="O300">
            <v>0</v>
          </cell>
          <cell r="P300">
            <v>0</v>
          </cell>
          <cell r="Q300">
            <v>0</v>
          </cell>
        </row>
        <row r="301">
          <cell r="A301">
            <v>2021</v>
          </cell>
          <cell r="B301" t="str">
            <v>Jul</v>
          </cell>
          <cell r="C301" t="str">
            <v>WallaWalla</v>
          </cell>
          <cell r="D301">
            <v>282.10000000000002</v>
          </cell>
          <cell r="E301">
            <v>0</v>
          </cell>
          <cell r="F301">
            <v>-9.9</v>
          </cell>
          <cell r="G301">
            <v>35.4</v>
          </cell>
          <cell r="H301">
            <v>35.4</v>
          </cell>
          <cell r="I301">
            <v>13</v>
          </cell>
          <cell r="J301">
            <v>77.8</v>
          </cell>
          <cell r="K301">
            <v>-1.8</v>
          </cell>
          <cell r="L301">
            <v>0</v>
          </cell>
          <cell r="M301">
            <v>231.6</v>
          </cell>
          <cell r="N301">
            <v>0</v>
          </cell>
          <cell r="O301">
            <v>0</v>
          </cell>
          <cell r="P301">
            <v>0</v>
          </cell>
          <cell r="Q301">
            <v>0</v>
          </cell>
        </row>
        <row r="302">
          <cell r="A302">
            <v>2021</v>
          </cell>
          <cell r="B302" t="str">
            <v>Jul</v>
          </cell>
          <cell r="C302" t="str">
            <v>APS Transmission</v>
          </cell>
          <cell r="D302">
            <v>0</v>
          </cell>
          <cell r="E302">
            <v>0</v>
          </cell>
          <cell r="F302">
            <v>0</v>
          </cell>
          <cell r="G302">
            <v>0</v>
          </cell>
          <cell r="H302">
            <v>0</v>
          </cell>
          <cell r="I302" t="str">
            <v>Div0</v>
          </cell>
          <cell r="J302">
            <v>0</v>
          </cell>
          <cell r="K302">
            <v>0</v>
          </cell>
          <cell r="L302">
            <v>0</v>
          </cell>
          <cell r="M302">
            <v>0</v>
          </cell>
          <cell r="N302">
            <v>0</v>
          </cell>
          <cell r="O302">
            <v>0</v>
          </cell>
          <cell r="P302">
            <v>0</v>
          </cell>
          <cell r="Q302">
            <v>0</v>
          </cell>
        </row>
        <row r="303">
          <cell r="A303">
            <v>2021</v>
          </cell>
          <cell r="B303" t="str">
            <v>Jul</v>
          </cell>
          <cell r="C303" t="str">
            <v>Bridger East</v>
          </cell>
          <cell r="D303">
            <v>0</v>
          </cell>
          <cell r="E303">
            <v>0</v>
          </cell>
          <cell r="F303">
            <v>0</v>
          </cell>
          <cell r="G303">
            <v>0</v>
          </cell>
          <cell r="H303">
            <v>0</v>
          </cell>
          <cell r="I303" t="str">
            <v>Div0</v>
          </cell>
          <cell r="J303">
            <v>0</v>
          </cell>
          <cell r="K303">
            <v>0</v>
          </cell>
          <cell r="L303">
            <v>0</v>
          </cell>
          <cell r="M303">
            <v>0</v>
          </cell>
          <cell r="N303">
            <v>0</v>
          </cell>
          <cell r="O303">
            <v>0</v>
          </cell>
          <cell r="P303">
            <v>0</v>
          </cell>
          <cell r="Q303">
            <v>0</v>
          </cell>
        </row>
        <row r="304">
          <cell r="A304">
            <v>2021</v>
          </cell>
          <cell r="B304" t="str">
            <v>Jul</v>
          </cell>
          <cell r="C304" t="str">
            <v>WyomingNE</v>
          </cell>
          <cell r="D304">
            <v>575.20000000000005</v>
          </cell>
          <cell r="E304">
            <v>0</v>
          </cell>
          <cell r="F304">
            <v>0</v>
          </cell>
          <cell r="G304">
            <v>74.8</v>
          </cell>
          <cell r="H304">
            <v>74.8</v>
          </cell>
          <cell r="I304">
            <v>13</v>
          </cell>
          <cell r="J304">
            <v>1198</v>
          </cell>
          <cell r="K304">
            <v>-15.2</v>
          </cell>
          <cell r="L304">
            <v>0</v>
          </cell>
          <cell r="M304">
            <v>0</v>
          </cell>
          <cell r="N304">
            <v>532.79999999999995</v>
          </cell>
          <cell r="O304">
            <v>0</v>
          </cell>
          <cell r="P304">
            <v>0</v>
          </cell>
          <cell r="Q304">
            <v>0</v>
          </cell>
        </row>
        <row r="305">
          <cell r="A305">
            <v>2021</v>
          </cell>
          <cell r="B305" t="str">
            <v>Jul</v>
          </cell>
          <cell r="C305" t="str">
            <v>WyomingSW</v>
          </cell>
          <cell r="D305">
            <v>479.3</v>
          </cell>
          <cell r="E305">
            <v>0</v>
          </cell>
          <cell r="F305">
            <v>-43.7</v>
          </cell>
          <cell r="G305">
            <v>56.6</v>
          </cell>
          <cell r="H305">
            <v>56.6</v>
          </cell>
          <cell r="I305">
            <v>13</v>
          </cell>
          <cell r="J305">
            <v>47.1</v>
          </cell>
          <cell r="K305">
            <v>0</v>
          </cell>
          <cell r="L305">
            <v>0</v>
          </cell>
          <cell r="M305">
            <v>845.1</v>
          </cell>
          <cell r="N305">
            <v>400</v>
          </cell>
          <cell r="O305">
            <v>0</v>
          </cell>
          <cell r="P305">
            <v>0</v>
          </cell>
          <cell r="Q305">
            <v>0</v>
          </cell>
        </row>
        <row r="306">
          <cell r="A306">
            <v>2021</v>
          </cell>
          <cell r="B306" t="str">
            <v>Jul</v>
          </cell>
          <cell r="C306" t="str">
            <v>Aeolis_Wyoming</v>
          </cell>
          <cell r="D306">
            <v>0</v>
          </cell>
          <cell r="E306">
            <v>0</v>
          </cell>
          <cell r="F306">
            <v>0</v>
          </cell>
          <cell r="G306">
            <v>0</v>
          </cell>
          <cell r="H306">
            <v>0</v>
          </cell>
          <cell r="I306" t="str">
            <v>Div0</v>
          </cell>
          <cell r="J306">
            <v>173.8</v>
          </cell>
          <cell r="K306">
            <v>0</v>
          </cell>
          <cell r="L306">
            <v>0</v>
          </cell>
          <cell r="M306">
            <v>532.79999999999995</v>
          </cell>
          <cell r="N306">
            <v>706.6</v>
          </cell>
          <cell r="O306">
            <v>0</v>
          </cell>
          <cell r="P306">
            <v>0</v>
          </cell>
          <cell r="Q306">
            <v>0</v>
          </cell>
        </row>
        <row r="307">
          <cell r="A307">
            <v>2021</v>
          </cell>
          <cell r="B307" t="str">
            <v>Jul</v>
          </cell>
          <cell r="C307" t="str">
            <v>Chehalis</v>
          </cell>
          <cell r="D307">
            <v>0</v>
          </cell>
          <cell r="E307">
            <v>0</v>
          </cell>
          <cell r="F307">
            <v>0</v>
          </cell>
          <cell r="G307">
            <v>0</v>
          </cell>
          <cell r="H307">
            <v>0</v>
          </cell>
          <cell r="I307" t="str">
            <v>Div0</v>
          </cell>
          <cell r="J307">
            <v>464</v>
          </cell>
          <cell r="K307">
            <v>0</v>
          </cell>
          <cell r="L307">
            <v>0</v>
          </cell>
          <cell r="M307">
            <v>0</v>
          </cell>
          <cell r="N307">
            <v>464</v>
          </cell>
          <cell r="O307">
            <v>0</v>
          </cell>
          <cell r="P307">
            <v>0</v>
          </cell>
          <cell r="Q307">
            <v>0</v>
          </cell>
        </row>
        <row r="308">
          <cell r="A308">
            <v>2021</v>
          </cell>
          <cell r="B308" t="str">
            <v>Jul</v>
          </cell>
          <cell r="C308" t="str">
            <v>SOregonCal</v>
          </cell>
          <cell r="D308">
            <v>1372.8</v>
          </cell>
          <cell r="E308">
            <v>0</v>
          </cell>
          <cell r="F308">
            <v>-140</v>
          </cell>
          <cell r="G308">
            <v>160.30000000000001</v>
          </cell>
          <cell r="H308">
            <v>160.30000000000001</v>
          </cell>
          <cell r="I308">
            <v>13</v>
          </cell>
          <cell r="J308">
            <v>254.7</v>
          </cell>
          <cell r="K308">
            <v>46.9</v>
          </cell>
          <cell r="L308">
            <v>0</v>
          </cell>
          <cell r="M308">
            <v>1234.5999999999999</v>
          </cell>
          <cell r="N308">
            <v>143.1</v>
          </cell>
          <cell r="O308">
            <v>0</v>
          </cell>
          <cell r="P308">
            <v>0</v>
          </cell>
          <cell r="Q308">
            <v>0</v>
          </cell>
        </row>
        <row r="309">
          <cell r="A309">
            <v>2021</v>
          </cell>
          <cell r="B309" t="str">
            <v>Jul</v>
          </cell>
          <cell r="C309" t="str">
            <v>PortlandNC</v>
          </cell>
          <cell r="D309">
            <v>492.5</v>
          </cell>
          <cell r="E309">
            <v>0</v>
          </cell>
          <cell r="F309">
            <v>0</v>
          </cell>
          <cell r="G309">
            <v>64</v>
          </cell>
          <cell r="H309">
            <v>64</v>
          </cell>
          <cell r="I309">
            <v>13</v>
          </cell>
          <cell r="J309">
            <v>499.1</v>
          </cell>
          <cell r="K309">
            <v>-78</v>
          </cell>
          <cell r="L309">
            <v>0</v>
          </cell>
          <cell r="M309">
            <v>135.4</v>
          </cell>
          <cell r="N309">
            <v>0</v>
          </cell>
          <cell r="O309">
            <v>0</v>
          </cell>
          <cell r="P309">
            <v>0</v>
          </cell>
          <cell r="Q309">
            <v>0</v>
          </cell>
        </row>
        <row r="310">
          <cell r="A310">
            <v>2021</v>
          </cell>
          <cell r="B310" t="str">
            <v>Jul</v>
          </cell>
          <cell r="C310" t="str">
            <v>WillamValcc</v>
          </cell>
          <cell r="D310">
            <v>355.8</v>
          </cell>
          <cell r="E310">
            <v>0</v>
          </cell>
          <cell r="F310">
            <v>0</v>
          </cell>
          <cell r="G310">
            <v>46.3</v>
          </cell>
          <cell r="H310">
            <v>46.3</v>
          </cell>
          <cell r="I310">
            <v>13</v>
          </cell>
          <cell r="J310">
            <v>0</v>
          </cell>
          <cell r="K310">
            <v>0</v>
          </cell>
          <cell r="L310">
            <v>0</v>
          </cell>
          <cell r="M310">
            <v>402</v>
          </cell>
          <cell r="N310">
            <v>0</v>
          </cell>
          <cell r="O310">
            <v>0</v>
          </cell>
          <cell r="P310">
            <v>0</v>
          </cell>
          <cell r="Q310">
            <v>0</v>
          </cell>
        </row>
        <row r="311">
          <cell r="A311">
            <v>2021</v>
          </cell>
          <cell r="B311" t="str">
            <v>Jul</v>
          </cell>
          <cell r="C311" t="str">
            <v>Bethel</v>
          </cell>
          <cell r="D311">
            <v>0</v>
          </cell>
          <cell r="E311">
            <v>0</v>
          </cell>
          <cell r="F311">
            <v>0</v>
          </cell>
          <cell r="G311">
            <v>0</v>
          </cell>
          <cell r="H311">
            <v>0</v>
          </cell>
          <cell r="I311" t="str">
            <v>Div0</v>
          </cell>
          <cell r="J311">
            <v>0</v>
          </cell>
          <cell r="K311">
            <v>0</v>
          </cell>
          <cell r="L311">
            <v>0</v>
          </cell>
          <cell r="M311">
            <v>0</v>
          </cell>
          <cell r="N311">
            <v>0</v>
          </cell>
          <cell r="O311">
            <v>0</v>
          </cell>
          <cell r="P311">
            <v>0</v>
          </cell>
          <cell r="Q311">
            <v>0</v>
          </cell>
        </row>
        <row r="312">
          <cell r="A312">
            <v>2021</v>
          </cell>
          <cell r="B312" t="str">
            <v>Jul</v>
          </cell>
          <cell r="C312" t="str">
            <v>Nevada - Oregon Border</v>
          </cell>
          <cell r="D312">
            <v>0</v>
          </cell>
          <cell r="E312">
            <v>0</v>
          </cell>
          <cell r="F312">
            <v>0</v>
          </cell>
          <cell r="G312">
            <v>0</v>
          </cell>
          <cell r="H312">
            <v>0</v>
          </cell>
          <cell r="I312" t="str">
            <v>Div0</v>
          </cell>
          <cell r="J312">
            <v>106</v>
          </cell>
          <cell r="K312">
            <v>0</v>
          </cell>
          <cell r="L312">
            <v>0</v>
          </cell>
          <cell r="M312">
            <v>0</v>
          </cell>
          <cell r="N312">
            <v>106</v>
          </cell>
          <cell r="O312">
            <v>0</v>
          </cell>
          <cell r="P312">
            <v>0</v>
          </cell>
          <cell r="Q312">
            <v>0</v>
          </cell>
        </row>
        <row r="313">
          <cell r="A313">
            <v>2021</v>
          </cell>
          <cell r="B313" t="str">
            <v>Jul</v>
          </cell>
          <cell r="C313" t="str">
            <v>Bridger</v>
          </cell>
          <cell r="D313">
            <v>0</v>
          </cell>
          <cell r="E313">
            <v>0</v>
          </cell>
          <cell r="F313">
            <v>0</v>
          </cell>
          <cell r="G313">
            <v>0</v>
          </cell>
          <cell r="H313">
            <v>0</v>
          </cell>
          <cell r="I313" t="str">
            <v>Div0</v>
          </cell>
          <cell r="J313">
            <v>1408.4</v>
          </cell>
          <cell r="K313">
            <v>-1.7</v>
          </cell>
          <cell r="L313">
            <v>0</v>
          </cell>
          <cell r="M313">
            <v>0</v>
          </cell>
          <cell r="N313">
            <v>1406.6</v>
          </cell>
          <cell r="O313">
            <v>0</v>
          </cell>
          <cell r="P313">
            <v>0</v>
          </cell>
          <cell r="Q313">
            <v>0</v>
          </cell>
        </row>
        <row r="314">
          <cell r="A314">
            <v>2021</v>
          </cell>
          <cell r="B314" t="str">
            <v>Jul</v>
          </cell>
          <cell r="C314" t="str">
            <v>Hemingway</v>
          </cell>
          <cell r="D314">
            <v>0</v>
          </cell>
          <cell r="E314">
            <v>0</v>
          </cell>
          <cell r="F314">
            <v>0</v>
          </cell>
          <cell r="G314">
            <v>0</v>
          </cell>
          <cell r="H314">
            <v>0</v>
          </cell>
          <cell r="I314" t="str">
            <v>Div0</v>
          </cell>
          <cell r="J314">
            <v>0</v>
          </cell>
          <cell r="K314">
            <v>0</v>
          </cell>
          <cell r="L314">
            <v>0</v>
          </cell>
          <cell r="M314">
            <v>966</v>
          </cell>
          <cell r="N314">
            <v>966</v>
          </cell>
          <cell r="O314">
            <v>0</v>
          </cell>
          <cell r="P314">
            <v>0</v>
          </cell>
          <cell r="Q314">
            <v>0</v>
          </cell>
        </row>
        <row r="315">
          <cell r="A315">
            <v>2021</v>
          </cell>
          <cell r="B315" t="str">
            <v>Jul</v>
          </cell>
          <cell r="C315" t="str">
            <v>Midpoint Meridian</v>
          </cell>
          <cell r="D315">
            <v>0</v>
          </cell>
          <cell r="E315">
            <v>0</v>
          </cell>
          <cell r="F315">
            <v>0</v>
          </cell>
          <cell r="G315">
            <v>0</v>
          </cell>
          <cell r="H315">
            <v>0</v>
          </cell>
          <cell r="I315" t="str">
            <v>Div0</v>
          </cell>
          <cell r="J315">
            <v>0</v>
          </cell>
          <cell r="K315">
            <v>0</v>
          </cell>
          <cell r="L315">
            <v>0</v>
          </cell>
          <cell r="M315">
            <v>124</v>
          </cell>
          <cell r="N315">
            <v>124</v>
          </cell>
          <cell r="O315">
            <v>0</v>
          </cell>
          <cell r="P315">
            <v>0</v>
          </cell>
          <cell r="Q315">
            <v>0</v>
          </cell>
        </row>
        <row r="316">
          <cell r="A316">
            <v>2021</v>
          </cell>
          <cell r="B316" t="str">
            <v>Jul</v>
          </cell>
          <cell r="C316" t="str">
            <v>Craig Trans</v>
          </cell>
          <cell r="D316">
            <v>0</v>
          </cell>
          <cell r="E316">
            <v>0</v>
          </cell>
          <cell r="F316">
            <v>0</v>
          </cell>
          <cell r="G316">
            <v>0</v>
          </cell>
          <cell r="H316">
            <v>0</v>
          </cell>
          <cell r="I316" t="str">
            <v>Div0</v>
          </cell>
          <cell r="J316">
            <v>0</v>
          </cell>
          <cell r="K316">
            <v>0</v>
          </cell>
          <cell r="L316">
            <v>0</v>
          </cell>
          <cell r="M316">
            <v>67</v>
          </cell>
          <cell r="N316">
            <v>67</v>
          </cell>
          <cell r="O316">
            <v>0</v>
          </cell>
          <cell r="P316">
            <v>0</v>
          </cell>
          <cell r="Q316">
            <v>0</v>
          </cell>
        </row>
        <row r="317">
          <cell r="A317">
            <v>2021</v>
          </cell>
          <cell r="B317" t="str">
            <v>Jul</v>
          </cell>
          <cell r="C317" t="str">
            <v>BPA_NITS</v>
          </cell>
          <cell r="D317">
            <v>254.1</v>
          </cell>
          <cell r="E317">
            <v>0</v>
          </cell>
          <cell r="F317">
            <v>0</v>
          </cell>
          <cell r="G317">
            <v>33</v>
          </cell>
          <cell r="H317">
            <v>33</v>
          </cell>
          <cell r="I317">
            <v>13</v>
          </cell>
          <cell r="J317">
            <v>0</v>
          </cell>
          <cell r="K317">
            <v>0</v>
          </cell>
          <cell r="L317">
            <v>0</v>
          </cell>
          <cell r="M317">
            <v>287.2</v>
          </cell>
          <cell r="N317">
            <v>0</v>
          </cell>
          <cell r="O317">
            <v>0</v>
          </cell>
          <cell r="P317">
            <v>0</v>
          </cell>
          <cell r="Q317">
            <v>0</v>
          </cell>
        </row>
        <row r="318">
          <cell r="A318">
            <v>2021</v>
          </cell>
          <cell r="B318" t="str">
            <v>Dec</v>
          </cell>
          <cell r="C318" t="str">
            <v>Arizona</v>
          </cell>
          <cell r="D318">
            <v>0</v>
          </cell>
          <cell r="E318">
            <v>0</v>
          </cell>
          <cell r="F318">
            <v>0</v>
          </cell>
          <cell r="G318">
            <v>0</v>
          </cell>
          <cell r="H318">
            <v>0</v>
          </cell>
          <cell r="I318" t="str">
            <v>Div0</v>
          </cell>
          <cell r="J318">
            <v>0</v>
          </cell>
          <cell r="K318">
            <v>0</v>
          </cell>
          <cell r="L318">
            <v>0</v>
          </cell>
          <cell r="M318">
            <v>0</v>
          </cell>
          <cell r="N318">
            <v>0</v>
          </cell>
          <cell r="O318">
            <v>0</v>
          </cell>
          <cell r="P318">
            <v>0</v>
          </cell>
          <cell r="Q318">
            <v>0</v>
          </cell>
        </row>
        <row r="319">
          <cell r="A319">
            <v>2021</v>
          </cell>
          <cell r="B319" t="str">
            <v>Dec</v>
          </cell>
          <cell r="C319" t="str">
            <v>COB</v>
          </cell>
          <cell r="D319">
            <v>0</v>
          </cell>
          <cell r="E319">
            <v>0</v>
          </cell>
          <cell r="F319">
            <v>0</v>
          </cell>
          <cell r="G319">
            <v>0</v>
          </cell>
          <cell r="H319">
            <v>0</v>
          </cell>
          <cell r="I319" t="str">
            <v>Div0</v>
          </cell>
          <cell r="J319">
            <v>0</v>
          </cell>
          <cell r="K319">
            <v>0</v>
          </cell>
          <cell r="L319">
            <v>0</v>
          </cell>
          <cell r="M319">
            <v>0</v>
          </cell>
          <cell r="N319">
            <v>0</v>
          </cell>
          <cell r="O319">
            <v>0</v>
          </cell>
          <cell r="P319">
            <v>0</v>
          </cell>
          <cell r="Q319">
            <v>0</v>
          </cell>
        </row>
        <row r="320">
          <cell r="A320">
            <v>2021</v>
          </cell>
          <cell r="B320" t="str">
            <v>Dec</v>
          </cell>
          <cell r="C320" t="str">
            <v>Goshen</v>
          </cell>
          <cell r="D320">
            <v>277.7</v>
          </cell>
          <cell r="E320">
            <v>0</v>
          </cell>
          <cell r="F320">
            <v>-13.7</v>
          </cell>
          <cell r="G320">
            <v>34.299999999999997</v>
          </cell>
          <cell r="H320">
            <v>34.299999999999997</v>
          </cell>
          <cell r="I320">
            <v>13</v>
          </cell>
          <cell r="J320">
            <v>36.200000000000003</v>
          </cell>
          <cell r="K320">
            <v>2.4</v>
          </cell>
          <cell r="L320">
            <v>0</v>
          </cell>
          <cell r="M320">
            <v>259.7</v>
          </cell>
          <cell r="N320">
            <v>0</v>
          </cell>
          <cell r="O320">
            <v>0</v>
          </cell>
          <cell r="P320">
            <v>0</v>
          </cell>
          <cell r="Q320">
            <v>0</v>
          </cell>
        </row>
        <row r="321">
          <cell r="A321">
            <v>2021</v>
          </cell>
          <cell r="B321" t="str">
            <v>Dec</v>
          </cell>
          <cell r="C321" t="str">
            <v>Brady</v>
          </cell>
          <cell r="D321">
            <v>0</v>
          </cell>
          <cell r="E321">
            <v>0</v>
          </cell>
          <cell r="F321">
            <v>0</v>
          </cell>
          <cell r="G321">
            <v>0</v>
          </cell>
          <cell r="H321">
            <v>0</v>
          </cell>
          <cell r="I321" t="str">
            <v>Div0</v>
          </cell>
          <cell r="J321">
            <v>0</v>
          </cell>
          <cell r="K321">
            <v>0</v>
          </cell>
          <cell r="L321">
            <v>0</v>
          </cell>
          <cell r="M321">
            <v>0</v>
          </cell>
          <cell r="N321">
            <v>0</v>
          </cell>
          <cell r="O321">
            <v>0</v>
          </cell>
          <cell r="P321">
            <v>0</v>
          </cell>
          <cell r="Q321">
            <v>0</v>
          </cell>
        </row>
        <row r="322">
          <cell r="A322">
            <v>2021</v>
          </cell>
          <cell r="B322" t="str">
            <v>Dec</v>
          </cell>
          <cell r="C322" t="str">
            <v>Bridger West</v>
          </cell>
          <cell r="D322">
            <v>0</v>
          </cell>
          <cell r="E322">
            <v>0</v>
          </cell>
          <cell r="F322">
            <v>0</v>
          </cell>
          <cell r="G322">
            <v>0</v>
          </cell>
          <cell r="H322">
            <v>0</v>
          </cell>
          <cell r="I322" t="str">
            <v>Div0</v>
          </cell>
          <cell r="J322">
            <v>0</v>
          </cell>
          <cell r="K322">
            <v>0</v>
          </cell>
          <cell r="L322">
            <v>0</v>
          </cell>
          <cell r="M322">
            <v>1180.5</v>
          </cell>
          <cell r="N322">
            <v>1180.5</v>
          </cell>
          <cell r="O322">
            <v>0</v>
          </cell>
          <cell r="P322">
            <v>0</v>
          </cell>
          <cell r="Q322">
            <v>0</v>
          </cell>
        </row>
        <row r="323">
          <cell r="A323">
            <v>2021</v>
          </cell>
          <cell r="B323" t="str">
            <v>Dec</v>
          </cell>
          <cell r="C323" t="str">
            <v>Borah</v>
          </cell>
          <cell r="D323">
            <v>0</v>
          </cell>
          <cell r="E323">
            <v>0</v>
          </cell>
          <cell r="F323">
            <v>0</v>
          </cell>
          <cell r="G323">
            <v>0</v>
          </cell>
          <cell r="H323">
            <v>0</v>
          </cell>
          <cell r="I323" t="str">
            <v>Div0</v>
          </cell>
          <cell r="J323">
            <v>0</v>
          </cell>
          <cell r="K323">
            <v>0</v>
          </cell>
          <cell r="L323">
            <v>0</v>
          </cell>
          <cell r="M323">
            <v>1522.2</v>
          </cell>
          <cell r="N323">
            <v>1522.2</v>
          </cell>
          <cell r="O323">
            <v>0</v>
          </cell>
          <cell r="P323">
            <v>0</v>
          </cell>
          <cell r="Q323">
            <v>0</v>
          </cell>
        </row>
        <row r="324">
          <cell r="A324">
            <v>2021</v>
          </cell>
          <cell r="B324" t="str">
            <v>Dec</v>
          </cell>
          <cell r="C324" t="str">
            <v>Mid Columbia</v>
          </cell>
          <cell r="D324">
            <v>0</v>
          </cell>
          <cell r="E324">
            <v>0</v>
          </cell>
          <cell r="F324">
            <v>0</v>
          </cell>
          <cell r="G324">
            <v>0</v>
          </cell>
          <cell r="H324">
            <v>0</v>
          </cell>
          <cell r="I324" t="str">
            <v>Div0</v>
          </cell>
          <cell r="J324">
            <v>382</v>
          </cell>
          <cell r="K324">
            <v>-63.4</v>
          </cell>
          <cell r="L324">
            <v>0</v>
          </cell>
          <cell r="M324">
            <v>198</v>
          </cell>
          <cell r="N324">
            <v>516.6</v>
          </cell>
          <cell r="O324">
            <v>0</v>
          </cell>
          <cell r="P324">
            <v>0</v>
          </cell>
          <cell r="Q324">
            <v>0</v>
          </cell>
        </row>
        <row r="325">
          <cell r="A325">
            <v>2021</v>
          </cell>
          <cell r="B325" t="str">
            <v>Dec</v>
          </cell>
          <cell r="C325" t="str">
            <v>Mona</v>
          </cell>
          <cell r="D325">
            <v>0</v>
          </cell>
          <cell r="E325">
            <v>0</v>
          </cell>
          <cell r="F325">
            <v>0</v>
          </cell>
          <cell r="G325">
            <v>0</v>
          </cell>
          <cell r="H325">
            <v>142.19999999999999</v>
          </cell>
          <cell r="I325" t="str">
            <v>Div0</v>
          </cell>
          <cell r="J325">
            <v>0</v>
          </cell>
          <cell r="K325">
            <v>113.2</v>
          </cell>
          <cell r="L325">
            <v>0</v>
          </cell>
          <cell r="M325">
            <v>29</v>
          </cell>
          <cell r="N325">
            <v>0</v>
          </cell>
          <cell r="O325">
            <v>0</v>
          </cell>
          <cell r="P325">
            <v>0</v>
          </cell>
          <cell r="Q325">
            <v>0</v>
          </cell>
        </row>
        <row r="326">
          <cell r="A326">
            <v>2021</v>
          </cell>
          <cell r="B326" t="str">
            <v>Dec</v>
          </cell>
          <cell r="C326" t="str">
            <v>Palo Verde</v>
          </cell>
          <cell r="D326">
            <v>0</v>
          </cell>
          <cell r="E326">
            <v>0</v>
          </cell>
          <cell r="F326">
            <v>0</v>
          </cell>
          <cell r="G326">
            <v>0</v>
          </cell>
          <cell r="H326">
            <v>0</v>
          </cell>
          <cell r="I326" t="str">
            <v>Div0</v>
          </cell>
          <cell r="J326">
            <v>0</v>
          </cell>
          <cell r="K326">
            <v>0</v>
          </cell>
          <cell r="L326">
            <v>0</v>
          </cell>
          <cell r="M326">
            <v>0</v>
          </cell>
          <cell r="N326">
            <v>0</v>
          </cell>
          <cell r="O326">
            <v>0</v>
          </cell>
          <cell r="P326">
            <v>0</v>
          </cell>
          <cell r="Q326">
            <v>0</v>
          </cell>
        </row>
        <row r="327">
          <cell r="A327">
            <v>2021</v>
          </cell>
          <cell r="B327" t="str">
            <v>Dec</v>
          </cell>
          <cell r="C327" t="str">
            <v>Utah North</v>
          </cell>
          <cell r="D327">
            <v>3764.2</v>
          </cell>
          <cell r="E327">
            <v>0</v>
          </cell>
          <cell r="F327">
            <v>-199.6</v>
          </cell>
          <cell r="G327">
            <v>463.4</v>
          </cell>
          <cell r="H327">
            <v>463.4</v>
          </cell>
          <cell r="I327">
            <v>13</v>
          </cell>
          <cell r="J327">
            <v>2352.8000000000002</v>
          </cell>
          <cell r="K327">
            <v>-1.8</v>
          </cell>
          <cell r="L327">
            <v>0</v>
          </cell>
          <cell r="M327">
            <v>2241.4</v>
          </cell>
          <cell r="N327">
            <v>564.4</v>
          </cell>
          <cell r="O327">
            <v>0</v>
          </cell>
          <cell r="P327">
            <v>0</v>
          </cell>
          <cell r="Q327">
            <v>0</v>
          </cell>
        </row>
        <row r="328">
          <cell r="A328">
            <v>2021</v>
          </cell>
          <cell r="B328" t="str">
            <v>Dec</v>
          </cell>
          <cell r="C328" t="str">
            <v>_4-Corners</v>
          </cell>
          <cell r="D328">
            <v>0</v>
          </cell>
          <cell r="E328">
            <v>0</v>
          </cell>
          <cell r="F328">
            <v>0</v>
          </cell>
          <cell r="G328">
            <v>0</v>
          </cell>
          <cell r="H328">
            <v>0</v>
          </cell>
          <cell r="I328" t="str">
            <v>Div0</v>
          </cell>
          <cell r="J328">
            <v>0</v>
          </cell>
          <cell r="K328">
            <v>0</v>
          </cell>
          <cell r="L328">
            <v>0</v>
          </cell>
          <cell r="M328">
            <v>0</v>
          </cell>
          <cell r="N328">
            <v>0</v>
          </cell>
          <cell r="O328">
            <v>0</v>
          </cell>
          <cell r="P328">
            <v>0</v>
          </cell>
          <cell r="Q328">
            <v>0</v>
          </cell>
        </row>
        <row r="329">
          <cell r="A329">
            <v>2021</v>
          </cell>
          <cell r="B329" t="str">
            <v>Dec</v>
          </cell>
          <cell r="C329" t="str">
            <v>Utah South</v>
          </cell>
          <cell r="D329">
            <v>601.20000000000005</v>
          </cell>
          <cell r="E329">
            <v>0</v>
          </cell>
          <cell r="F329">
            <v>0</v>
          </cell>
          <cell r="G329">
            <v>78.2</v>
          </cell>
          <cell r="H329">
            <v>335.4</v>
          </cell>
          <cell r="I329">
            <v>55.8</v>
          </cell>
          <cell r="J329">
            <v>3167</v>
          </cell>
          <cell r="K329">
            <v>11.2</v>
          </cell>
          <cell r="L329">
            <v>0</v>
          </cell>
          <cell r="M329">
            <v>0</v>
          </cell>
          <cell r="N329">
            <v>2241.6</v>
          </cell>
          <cell r="O329">
            <v>0</v>
          </cell>
          <cell r="P329">
            <v>0</v>
          </cell>
          <cell r="Q329">
            <v>0</v>
          </cell>
        </row>
        <row r="330">
          <cell r="A330">
            <v>2021</v>
          </cell>
          <cell r="B330" t="str">
            <v>Dec</v>
          </cell>
          <cell r="C330" t="str">
            <v>Cholla</v>
          </cell>
          <cell r="D330">
            <v>0</v>
          </cell>
          <cell r="E330">
            <v>0</v>
          </cell>
          <cell r="F330">
            <v>0</v>
          </cell>
          <cell r="G330">
            <v>0</v>
          </cell>
          <cell r="H330">
            <v>0</v>
          </cell>
          <cell r="I330" t="str">
            <v>Div0</v>
          </cell>
          <cell r="J330">
            <v>0</v>
          </cell>
          <cell r="K330">
            <v>0</v>
          </cell>
          <cell r="L330">
            <v>0</v>
          </cell>
          <cell r="M330">
            <v>0</v>
          </cell>
          <cell r="N330">
            <v>0</v>
          </cell>
          <cell r="O330">
            <v>0</v>
          </cell>
          <cell r="P330">
            <v>0</v>
          </cell>
          <cell r="Q330">
            <v>0</v>
          </cell>
        </row>
        <row r="331">
          <cell r="A331">
            <v>2021</v>
          </cell>
          <cell r="B331" t="str">
            <v>Dec</v>
          </cell>
          <cell r="C331" t="str">
            <v>Colorado</v>
          </cell>
          <cell r="D331">
            <v>0</v>
          </cell>
          <cell r="E331">
            <v>0</v>
          </cell>
          <cell r="F331">
            <v>0</v>
          </cell>
          <cell r="G331">
            <v>0</v>
          </cell>
          <cell r="H331">
            <v>145.6</v>
          </cell>
          <cell r="I331" t="str">
            <v>Div0</v>
          </cell>
          <cell r="J331">
            <v>241.6</v>
          </cell>
          <cell r="K331">
            <v>0</v>
          </cell>
          <cell r="L331">
            <v>0</v>
          </cell>
          <cell r="M331">
            <v>0</v>
          </cell>
          <cell r="N331">
            <v>96</v>
          </cell>
          <cell r="O331">
            <v>0</v>
          </cell>
          <cell r="P331">
            <v>0</v>
          </cell>
          <cell r="Q331">
            <v>0</v>
          </cell>
        </row>
        <row r="332">
          <cell r="A332">
            <v>2021</v>
          </cell>
          <cell r="B332" t="str">
            <v>Dec</v>
          </cell>
          <cell r="C332" t="str">
            <v>Mead</v>
          </cell>
          <cell r="D332">
            <v>0</v>
          </cell>
          <cell r="E332">
            <v>0</v>
          </cell>
          <cell r="F332">
            <v>0</v>
          </cell>
          <cell r="G332">
            <v>0</v>
          </cell>
          <cell r="H332">
            <v>0</v>
          </cell>
          <cell r="I332" t="str">
            <v>Div0</v>
          </cell>
          <cell r="J332">
            <v>0</v>
          </cell>
          <cell r="K332">
            <v>0</v>
          </cell>
          <cell r="L332">
            <v>0</v>
          </cell>
          <cell r="M332">
            <v>0</v>
          </cell>
          <cell r="N332">
            <v>0</v>
          </cell>
          <cell r="O332">
            <v>0</v>
          </cell>
          <cell r="P332">
            <v>0</v>
          </cell>
          <cell r="Q332">
            <v>0</v>
          </cell>
        </row>
        <row r="333">
          <cell r="A333">
            <v>2021</v>
          </cell>
          <cell r="B333" t="str">
            <v>Dec</v>
          </cell>
          <cell r="C333" t="str">
            <v>Montana</v>
          </cell>
          <cell r="D333">
            <v>0</v>
          </cell>
          <cell r="E333">
            <v>0</v>
          </cell>
          <cell r="F333">
            <v>0</v>
          </cell>
          <cell r="G333">
            <v>0</v>
          </cell>
          <cell r="H333">
            <v>0</v>
          </cell>
          <cell r="I333" t="str">
            <v>Div0</v>
          </cell>
          <cell r="J333">
            <v>150.69999999999999</v>
          </cell>
          <cell r="K333">
            <v>0</v>
          </cell>
          <cell r="L333">
            <v>0</v>
          </cell>
          <cell r="M333">
            <v>0</v>
          </cell>
          <cell r="N333">
            <v>150.69999999999999</v>
          </cell>
          <cell r="O333">
            <v>0</v>
          </cell>
          <cell r="P333">
            <v>0</v>
          </cell>
          <cell r="Q333">
            <v>0</v>
          </cell>
        </row>
        <row r="334">
          <cell r="A334">
            <v>2021</v>
          </cell>
          <cell r="B334" t="str">
            <v>Dec</v>
          </cell>
          <cell r="C334" t="str">
            <v>Hermiston</v>
          </cell>
          <cell r="D334">
            <v>0</v>
          </cell>
          <cell r="E334">
            <v>0</v>
          </cell>
          <cell r="F334">
            <v>0</v>
          </cell>
          <cell r="G334">
            <v>0</v>
          </cell>
          <cell r="H334">
            <v>0</v>
          </cell>
          <cell r="I334" t="str">
            <v>Div0</v>
          </cell>
          <cell r="J334">
            <v>240</v>
          </cell>
          <cell r="K334">
            <v>0</v>
          </cell>
          <cell r="L334">
            <v>0</v>
          </cell>
          <cell r="M334">
            <v>0</v>
          </cell>
          <cell r="N334">
            <v>240</v>
          </cell>
          <cell r="O334">
            <v>0</v>
          </cell>
          <cell r="P334">
            <v>0</v>
          </cell>
          <cell r="Q334">
            <v>0</v>
          </cell>
        </row>
        <row r="335">
          <cell r="A335">
            <v>2021</v>
          </cell>
          <cell r="B335" t="str">
            <v>Dec</v>
          </cell>
          <cell r="C335" t="str">
            <v>Yakima</v>
          </cell>
          <cell r="D335">
            <v>551.70000000000005</v>
          </cell>
          <cell r="E335">
            <v>0</v>
          </cell>
          <cell r="F335">
            <v>-23.7</v>
          </cell>
          <cell r="G335">
            <v>68.599999999999994</v>
          </cell>
          <cell r="H335">
            <v>68.599999999999994</v>
          </cell>
          <cell r="I335">
            <v>13</v>
          </cell>
          <cell r="J335">
            <v>0</v>
          </cell>
          <cell r="K335">
            <v>0</v>
          </cell>
          <cell r="L335">
            <v>0</v>
          </cell>
          <cell r="M335">
            <v>596.6</v>
          </cell>
          <cell r="N335">
            <v>0</v>
          </cell>
          <cell r="O335">
            <v>0</v>
          </cell>
          <cell r="P335">
            <v>0</v>
          </cell>
          <cell r="Q335">
            <v>0</v>
          </cell>
        </row>
        <row r="336">
          <cell r="A336">
            <v>2021</v>
          </cell>
          <cell r="B336" t="str">
            <v>Dec</v>
          </cell>
          <cell r="C336" t="str">
            <v>WallaWalla</v>
          </cell>
          <cell r="D336">
            <v>253.3</v>
          </cell>
          <cell r="E336">
            <v>0</v>
          </cell>
          <cell r="F336">
            <v>-9.1</v>
          </cell>
          <cell r="G336">
            <v>31.7</v>
          </cell>
          <cell r="H336">
            <v>31.7</v>
          </cell>
          <cell r="I336">
            <v>13</v>
          </cell>
          <cell r="J336">
            <v>77.8</v>
          </cell>
          <cell r="K336">
            <v>-1.8</v>
          </cell>
          <cell r="L336">
            <v>0</v>
          </cell>
          <cell r="M336">
            <v>275</v>
          </cell>
          <cell r="N336">
            <v>75</v>
          </cell>
          <cell r="O336">
            <v>0</v>
          </cell>
          <cell r="P336">
            <v>0</v>
          </cell>
          <cell r="Q336">
            <v>0</v>
          </cell>
        </row>
        <row r="337">
          <cell r="A337">
            <v>2021</v>
          </cell>
          <cell r="B337" t="str">
            <v>Dec</v>
          </cell>
          <cell r="C337" t="str">
            <v>APS Transmission</v>
          </cell>
          <cell r="D337">
            <v>0</v>
          </cell>
          <cell r="E337">
            <v>0</v>
          </cell>
          <cell r="F337">
            <v>0</v>
          </cell>
          <cell r="G337">
            <v>0</v>
          </cell>
          <cell r="H337">
            <v>0</v>
          </cell>
          <cell r="I337" t="str">
            <v>Div0</v>
          </cell>
          <cell r="J337">
            <v>0</v>
          </cell>
          <cell r="K337">
            <v>0</v>
          </cell>
          <cell r="L337">
            <v>0</v>
          </cell>
          <cell r="M337">
            <v>0</v>
          </cell>
          <cell r="N337">
            <v>0</v>
          </cell>
          <cell r="O337">
            <v>0</v>
          </cell>
          <cell r="P337">
            <v>0</v>
          </cell>
          <cell r="Q337">
            <v>0</v>
          </cell>
        </row>
        <row r="338">
          <cell r="A338">
            <v>2021</v>
          </cell>
          <cell r="B338" t="str">
            <v>Dec</v>
          </cell>
          <cell r="C338" t="str">
            <v>Bridger East</v>
          </cell>
          <cell r="D338">
            <v>0</v>
          </cell>
          <cell r="E338">
            <v>0</v>
          </cell>
          <cell r="F338">
            <v>0</v>
          </cell>
          <cell r="G338">
            <v>0</v>
          </cell>
          <cell r="H338">
            <v>0</v>
          </cell>
          <cell r="I338" t="str">
            <v>Div0</v>
          </cell>
          <cell r="J338">
            <v>0</v>
          </cell>
          <cell r="K338">
            <v>0</v>
          </cell>
          <cell r="L338">
            <v>0</v>
          </cell>
          <cell r="M338">
            <v>0</v>
          </cell>
          <cell r="N338">
            <v>0</v>
          </cell>
          <cell r="O338">
            <v>0</v>
          </cell>
          <cell r="P338">
            <v>0</v>
          </cell>
          <cell r="Q338">
            <v>0</v>
          </cell>
        </row>
        <row r="339">
          <cell r="A339">
            <v>2021</v>
          </cell>
          <cell r="B339" t="str">
            <v>Dec</v>
          </cell>
          <cell r="C339" t="str">
            <v>WyomingNE</v>
          </cell>
          <cell r="D339">
            <v>592</v>
          </cell>
          <cell r="E339">
            <v>0</v>
          </cell>
          <cell r="F339">
            <v>0</v>
          </cell>
          <cell r="G339">
            <v>77</v>
          </cell>
          <cell r="H339">
            <v>584.4</v>
          </cell>
          <cell r="I339">
            <v>98.7</v>
          </cell>
          <cell r="J339">
            <v>1190.2</v>
          </cell>
          <cell r="K339">
            <v>-13.8</v>
          </cell>
          <cell r="L339">
            <v>0</v>
          </cell>
          <cell r="M339">
            <v>0</v>
          </cell>
          <cell r="N339">
            <v>0</v>
          </cell>
          <cell r="O339">
            <v>0</v>
          </cell>
          <cell r="P339">
            <v>0</v>
          </cell>
          <cell r="Q339">
            <v>0</v>
          </cell>
        </row>
        <row r="340">
          <cell r="A340">
            <v>2021</v>
          </cell>
          <cell r="B340" t="str">
            <v>Dec</v>
          </cell>
          <cell r="C340" t="str">
            <v>WyomingSW</v>
          </cell>
          <cell r="D340">
            <v>503.9</v>
          </cell>
          <cell r="E340">
            <v>0</v>
          </cell>
          <cell r="F340">
            <v>-42.7</v>
          </cell>
          <cell r="G340">
            <v>60</v>
          </cell>
          <cell r="H340">
            <v>60</v>
          </cell>
          <cell r="I340">
            <v>13</v>
          </cell>
          <cell r="J340">
            <v>46.8</v>
          </cell>
          <cell r="K340">
            <v>0</v>
          </cell>
          <cell r="L340">
            <v>0</v>
          </cell>
          <cell r="M340">
            <v>474.4</v>
          </cell>
          <cell r="N340">
            <v>0</v>
          </cell>
          <cell r="O340">
            <v>0</v>
          </cell>
          <cell r="P340">
            <v>0</v>
          </cell>
          <cell r="Q340">
            <v>0</v>
          </cell>
        </row>
        <row r="341">
          <cell r="A341">
            <v>2021</v>
          </cell>
          <cell r="B341" t="str">
            <v>Dec</v>
          </cell>
          <cell r="C341" t="str">
            <v>Aeolis_Wyoming</v>
          </cell>
          <cell r="D341">
            <v>0</v>
          </cell>
          <cell r="E341">
            <v>0</v>
          </cell>
          <cell r="F341">
            <v>0</v>
          </cell>
          <cell r="G341">
            <v>0</v>
          </cell>
          <cell r="H341">
            <v>0</v>
          </cell>
          <cell r="I341" t="str">
            <v>Div0</v>
          </cell>
          <cell r="J341">
            <v>173.8</v>
          </cell>
          <cell r="K341">
            <v>0</v>
          </cell>
          <cell r="L341">
            <v>0</v>
          </cell>
          <cell r="M341">
            <v>0</v>
          </cell>
          <cell r="N341">
            <v>173.8</v>
          </cell>
          <cell r="O341">
            <v>0</v>
          </cell>
          <cell r="P341">
            <v>0</v>
          </cell>
          <cell r="Q341">
            <v>0</v>
          </cell>
        </row>
        <row r="342">
          <cell r="A342">
            <v>2021</v>
          </cell>
          <cell r="B342" t="str">
            <v>Dec</v>
          </cell>
          <cell r="C342" t="str">
            <v>Chehalis</v>
          </cell>
          <cell r="D342">
            <v>0</v>
          </cell>
          <cell r="E342">
            <v>0</v>
          </cell>
          <cell r="F342">
            <v>0</v>
          </cell>
          <cell r="G342">
            <v>0</v>
          </cell>
          <cell r="H342">
            <v>0</v>
          </cell>
          <cell r="I342" t="str">
            <v>Div0</v>
          </cell>
          <cell r="J342">
            <v>512</v>
          </cell>
          <cell r="K342">
            <v>0</v>
          </cell>
          <cell r="L342">
            <v>0</v>
          </cell>
          <cell r="M342">
            <v>0</v>
          </cell>
          <cell r="N342">
            <v>512</v>
          </cell>
          <cell r="O342">
            <v>0</v>
          </cell>
          <cell r="P342">
            <v>0</v>
          </cell>
          <cell r="Q342">
            <v>0</v>
          </cell>
        </row>
        <row r="343">
          <cell r="A343">
            <v>2021</v>
          </cell>
          <cell r="B343" t="str">
            <v>Dec</v>
          </cell>
          <cell r="C343" t="str">
            <v>SOregonCal</v>
          </cell>
          <cell r="D343">
            <v>1361.4</v>
          </cell>
          <cell r="E343">
            <v>0</v>
          </cell>
          <cell r="F343">
            <v>-168.3</v>
          </cell>
          <cell r="G343">
            <v>155.1</v>
          </cell>
          <cell r="H343">
            <v>155.1</v>
          </cell>
          <cell r="I343">
            <v>13</v>
          </cell>
          <cell r="J343">
            <v>305</v>
          </cell>
          <cell r="K343">
            <v>33.4</v>
          </cell>
          <cell r="L343">
            <v>0</v>
          </cell>
          <cell r="M343">
            <v>1365.7</v>
          </cell>
          <cell r="N343">
            <v>356</v>
          </cell>
          <cell r="O343">
            <v>0</v>
          </cell>
          <cell r="P343">
            <v>0</v>
          </cell>
          <cell r="Q343">
            <v>0</v>
          </cell>
        </row>
        <row r="344">
          <cell r="A344">
            <v>2021</v>
          </cell>
          <cell r="B344" t="str">
            <v>Dec</v>
          </cell>
          <cell r="C344" t="str">
            <v>PortlandNC</v>
          </cell>
          <cell r="D344">
            <v>505</v>
          </cell>
          <cell r="E344">
            <v>0</v>
          </cell>
          <cell r="F344">
            <v>0</v>
          </cell>
          <cell r="G344">
            <v>65.599999999999994</v>
          </cell>
          <cell r="H344">
            <v>65.599999999999994</v>
          </cell>
          <cell r="I344">
            <v>13</v>
          </cell>
          <cell r="J344">
            <v>597.4</v>
          </cell>
          <cell r="K344">
            <v>-78</v>
          </cell>
          <cell r="L344">
            <v>0</v>
          </cell>
          <cell r="M344">
            <v>55.8</v>
          </cell>
          <cell r="N344">
            <v>4.5999999999999996</v>
          </cell>
          <cell r="O344">
            <v>0</v>
          </cell>
          <cell r="P344">
            <v>0</v>
          </cell>
          <cell r="Q344">
            <v>0</v>
          </cell>
        </row>
        <row r="345">
          <cell r="A345">
            <v>2021</v>
          </cell>
          <cell r="B345" t="str">
            <v>Dec</v>
          </cell>
          <cell r="C345" t="str">
            <v>WillamValcc</v>
          </cell>
          <cell r="D345">
            <v>369.5</v>
          </cell>
          <cell r="E345">
            <v>0</v>
          </cell>
          <cell r="F345">
            <v>0</v>
          </cell>
          <cell r="G345">
            <v>48</v>
          </cell>
          <cell r="H345">
            <v>48</v>
          </cell>
          <cell r="I345">
            <v>13</v>
          </cell>
          <cell r="J345">
            <v>0</v>
          </cell>
          <cell r="K345">
            <v>0</v>
          </cell>
          <cell r="L345">
            <v>0</v>
          </cell>
          <cell r="M345">
            <v>417.5</v>
          </cell>
          <cell r="N345">
            <v>0</v>
          </cell>
          <cell r="O345">
            <v>0</v>
          </cell>
          <cell r="P345">
            <v>0</v>
          </cell>
          <cell r="Q345">
            <v>0</v>
          </cell>
        </row>
        <row r="346">
          <cell r="A346">
            <v>2021</v>
          </cell>
          <cell r="B346" t="str">
            <v>Dec</v>
          </cell>
          <cell r="C346" t="str">
            <v>Bethel</v>
          </cell>
          <cell r="D346">
            <v>0</v>
          </cell>
          <cell r="E346">
            <v>0</v>
          </cell>
          <cell r="F346">
            <v>0</v>
          </cell>
          <cell r="G346">
            <v>0</v>
          </cell>
          <cell r="H346">
            <v>0</v>
          </cell>
          <cell r="I346" t="str">
            <v>Div0</v>
          </cell>
          <cell r="J346">
            <v>0</v>
          </cell>
          <cell r="K346">
            <v>0</v>
          </cell>
          <cell r="L346">
            <v>0</v>
          </cell>
          <cell r="M346">
            <v>4.5999999999999996</v>
          </cell>
          <cell r="N346">
            <v>4.5999999999999996</v>
          </cell>
          <cell r="O346">
            <v>0</v>
          </cell>
          <cell r="P346">
            <v>0</v>
          </cell>
          <cell r="Q346">
            <v>0</v>
          </cell>
        </row>
        <row r="347">
          <cell r="A347">
            <v>2021</v>
          </cell>
          <cell r="B347" t="str">
            <v>Dec</v>
          </cell>
          <cell r="C347" t="str">
            <v>Nevada - Oregon Border</v>
          </cell>
          <cell r="D347">
            <v>0</v>
          </cell>
          <cell r="E347">
            <v>0</v>
          </cell>
          <cell r="F347">
            <v>0</v>
          </cell>
          <cell r="G347">
            <v>0</v>
          </cell>
          <cell r="H347">
            <v>0</v>
          </cell>
          <cell r="I347" t="str">
            <v>Div0</v>
          </cell>
          <cell r="J347">
            <v>0</v>
          </cell>
          <cell r="K347">
            <v>0</v>
          </cell>
          <cell r="L347">
            <v>0</v>
          </cell>
          <cell r="M347">
            <v>0</v>
          </cell>
          <cell r="N347">
            <v>0</v>
          </cell>
          <cell r="O347">
            <v>0</v>
          </cell>
          <cell r="P347">
            <v>0</v>
          </cell>
          <cell r="Q347">
            <v>0</v>
          </cell>
        </row>
        <row r="348">
          <cell r="A348">
            <v>2021</v>
          </cell>
          <cell r="B348" t="str">
            <v>Dec</v>
          </cell>
          <cell r="C348" t="str">
            <v>Bridger</v>
          </cell>
          <cell r="D348">
            <v>0</v>
          </cell>
          <cell r="E348">
            <v>0</v>
          </cell>
          <cell r="F348">
            <v>0</v>
          </cell>
          <cell r="G348">
            <v>0</v>
          </cell>
          <cell r="H348">
            <v>0</v>
          </cell>
          <cell r="I348" t="str">
            <v>Div0</v>
          </cell>
          <cell r="J348">
            <v>1408.4</v>
          </cell>
          <cell r="K348">
            <v>-1.6</v>
          </cell>
          <cell r="L348">
            <v>0</v>
          </cell>
          <cell r="M348">
            <v>173.8</v>
          </cell>
          <cell r="N348">
            <v>1580.6</v>
          </cell>
          <cell r="O348">
            <v>0</v>
          </cell>
          <cell r="P348">
            <v>0</v>
          </cell>
          <cell r="Q348">
            <v>0</v>
          </cell>
        </row>
        <row r="349">
          <cell r="A349">
            <v>2021</v>
          </cell>
          <cell r="B349" t="str">
            <v>Dec</v>
          </cell>
          <cell r="C349" t="str">
            <v>Hemingway</v>
          </cell>
          <cell r="D349">
            <v>0</v>
          </cell>
          <cell r="E349">
            <v>0</v>
          </cell>
          <cell r="F349">
            <v>0</v>
          </cell>
          <cell r="G349">
            <v>0</v>
          </cell>
          <cell r="H349">
            <v>0</v>
          </cell>
          <cell r="I349" t="str">
            <v>Div0</v>
          </cell>
          <cell r="J349">
            <v>0</v>
          </cell>
          <cell r="K349">
            <v>0</v>
          </cell>
          <cell r="L349">
            <v>0</v>
          </cell>
          <cell r="M349">
            <v>1035</v>
          </cell>
          <cell r="N349">
            <v>1035</v>
          </cell>
          <cell r="O349">
            <v>0</v>
          </cell>
          <cell r="P349">
            <v>0</v>
          </cell>
          <cell r="Q349">
            <v>0</v>
          </cell>
        </row>
        <row r="350">
          <cell r="A350">
            <v>2021</v>
          </cell>
          <cell r="B350" t="str">
            <v>Dec</v>
          </cell>
          <cell r="C350" t="str">
            <v>Midpoint Meridian</v>
          </cell>
          <cell r="D350">
            <v>0</v>
          </cell>
          <cell r="E350">
            <v>0</v>
          </cell>
          <cell r="F350">
            <v>0</v>
          </cell>
          <cell r="G350">
            <v>0</v>
          </cell>
          <cell r="H350">
            <v>0</v>
          </cell>
          <cell r="I350" t="str">
            <v>Div0</v>
          </cell>
          <cell r="J350">
            <v>0</v>
          </cell>
          <cell r="K350">
            <v>0</v>
          </cell>
          <cell r="L350">
            <v>0</v>
          </cell>
          <cell r="M350">
            <v>400</v>
          </cell>
          <cell r="N350">
            <v>400</v>
          </cell>
          <cell r="O350">
            <v>0</v>
          </cell>
          <cell r="P350">
            <v>0</v>
          </cell>
          <cell r="Q350">
            <v>0</v>
          </cell>
        </row>
        <row r="351">
          <cell r="A351">
            <v>2021</v>
          </cell>
          <cell r="B351" t="str">
            <v>Dec</v>
          </cell>
          <cell r="C351" t="str">
            <v>Craig Trans</v>
          </cell>
          <cell r="D351">
            <v>0</v>
          </cell>
          <cell r="E351">
            <v>0</v>
          </cell>
          <cell r="F351">
            <v>0</v>
          </cell>
          <cell r="G351">
            <v>0</v>
          </cell>
          <cell r="H351">
            <v>67</v>
          </cell>
          <cell r="I351" t="str">
            <v>Div0</v>
          </cell>
          <cell r="J351">
            <v>0</v>
          </cell>
          <cell r="K351">
            <v>0</v>
          </cell>
          <cell r="L351">
            <v>0</v>
          </cell>
          <cell r="M351">
            <v>67</v>
          </cell>
          <cell r="N351">
            <v>0</v>
          </cell>
          <cell r="O351">
            <v>0</v>
          </cell>
          <cell r="P351">
            <v>0</v>
          </cell>
          <cell r="Q351">
            <v>0</v>
          </cell>
        </row>
        <row r="352">
          <cell r="A352">
            <v>2021</v>
          </cell>
          <cell r="B352" t="str">
            <v>Dec</v>
          </cell>
          <cell r="C352" t="str">
            <v>BPA_NITS</v>
          </cell>
          <cell r="D352">
            <v>315.3</v>
          </cell>
          <cell r="E352">
            <v>0</v>
          </cell>
          <cell r="F352">
            <v>0</v>
          </cell>
          <cell r="G352">
            <v>41</v>
          </cell>
          <cell r="H352">
            <v>41</v>
          </cell>
          <cell r="I352">
            <v>13</v>
          </cell>
          <cell r="J352">
            <v>0</v>
          </cell>
          <cell r="K352">
            <v>0</v>
          </cell>
          <cell r="L352">
            <v>0</v>
          </cell>
          <cell r="M352">
            <v>356.3</v>
          </cell>
          <cell r="N352">
            <v>0</v>
          </cell>
          <cell r="O352">
            <v>0</v>
          </cell>
          <cell r="P352">
            <v>0</v>
          </cell>
          <cell r="Q352">
            <v>0</v>
          </cell>
        </row>
        <row r="353">
          <cell r="A353">
            <v>2022</v>
          </cell>
          <cell r="B353" t="str">
            <v>Jul</v>
          </cell>
          <cell r="C353" t="str">
            <v>Arizona</v>
          </cell>
          <cell r="D353">
            <v>0</v>
          </cell>
          <cell r="E353">
            <v>0</v>
          </cell>
          <cell r="F353">
            <v>0</v>
          </cell>
          <cell r="G353">
            <v>0</v>
          </cell>
          <cell r="H353">
            <v>0</v>
          </cell>
          <cell r="I353" t="str">
            <v>Div0</v>
          </cell>
          <cell r="J353">
            <v>0</v>
          </cell>
          <cell r="K353">
            <v>0</v>
          </cell>
          <cell r="L353">
            <v>0</v>
          </cell>
          <cell r="M353">
            <v>0</v>
          </cell>
          <cell r="N353">
            <v>0</v>
          </cell>
          <cell r="O353">
            <v>0</v>
          </cell>
          <cell r="P353">
            <v>0</v>
          </cell>
          <cell r="Q353">
            <v>0</v>
          </cell>
        </row>
        <row r="354">
          <cell r="A354">
            <v>2022</v>
          </cell>
          <cell r="B354" t="str">
            <v>Jul</v>
          </cell>
          <cell r="C354" t="str">
            <v>COB</v>
          </cell>
          <cell r="D354">
            <v>0</v>
          </cell>
          <cell r="E354">
            <v>0</v>
          </cell>
          <cell r="F354">
            <v>0</v>
          </cell>
          <cell r="G354">
            <v>0</v>
          </cell>
          <cell r="H354">
            <v>0</v>
          </cell>
          <cell r="I354" t="str">
            <v>Div0</v>
          </cell>
          <cell r="J354">
            <v>43.1</v>
          </cell>
          <cell r="K354">
            <v>0</v>
          </cell>
          <cell r="L354">
            <v>0</v>
          </cell>
          <cell r="M354">
            <v>0</v>
          </cell>
          <cell r="N354">
            <v>43.1</v>
          </cell>
          <cell r="O354">
            <v>0</v>
          </cell>
          <cell r="P354">
            <v>0</v>
          </cell>
          <cell r="Q354">
            <v>0</v>
          </cell>
        </row>
        <row r="355">
          <cell r="A355">
            <v>2022</v>
          </cell>
          <cell r="B355" t="str">
            <v>Jul</v>
          </cell>
          <cell r="C355" t="str">
            <v>Goshen</v>
          </cell>
          <cell r="D355">
            <v>489.6</v>
          </cell>
          <cell r="E355">
            <v>0</v>
          </cell>
          <cell r="F355">
            <v>-27.2</v>
          </cell>
          <cell r="G355">
            <v>60.1</v>
          </cell>
          <cell r="H355">
            <v>60.1</v>
          </cell>
          <cell r="I355">
            <v>13</v>
          </cell>
          <cell r="J355">
            <v>56.5</v>
          </cell>
          <cell r="K355">
            <v>-4.4000000000000004</v>
          </cell>
          <cell r="L355">
            <v>180.2</v>
          </cell>
          <cell r="M355">
            <v>290.2</v>
          </cell>
          <cell r="N355">
            <v>0</v>
          </cell>
          <cell r="O355">
            <v>0</v>
          </cell>
          <cell r="P355">
            <v>0</v>
          </cell>
          <cell r="Q355">
            <v>0</v>
          </cell>
        </row>
        <row r="356">
          <cell r="A356">
            <v>2022</v>
          </cell>
          <cell r="B356" t="str">
            <v>Jul</v>
          </cell>
          <cell r="C356" t="str">
            <v>Brady</v>
          </cell>
          <cell r="D356">
            <v>0</v>
          </cell>
          <cell r="E356">
            <v>0</v>
          </cell>
          <cell r="F356">
            <v>0</v>
          </cell>
          <cell r="G356">
            <v>0</v>
          </cell>
          <cell r="H356">
            <v>0</v>
          </cell>
          <cell r="I356" t="str">
            <v>Div0</v>
          </cell>
          <cell r="J356">
            <v>0</v>
          </cell>
          <cell r="K356">
            <v>0</v>
          </cell>
          <cell r="L356">
            <v>0</v>
          </cell>
          <cell r="M356">
            <v>0</v>
          </cell>
          <cell r="N356">
            <v>0</v>
          </cell>
          <cell r="O356">
            <v>0</v>
          </cell>
          <cell r="P356">
            <v>0</v>
          </cell>
          <cell r="Q356">
            <v>0</v>
          </cell>
        </row>
        <row r="357">
          <cell r="A357">
            <v>2022</v>
          </cell>
          <cell r="B357" t="str">
            <v>Jul</v>
          </cell>
          <cell r="C357" t="str">
            <v>Bridger West</v>
          </cell>
          <cell r="D357">
            <v>0</v>
          </cell>
          <cell r="E357">
            <v>0</v>
          </cell>
          <cell r="F357">
            <v>0</v>
          </cell>
          <cell r="G357">
            <v>0</v>
          </cell>
          <cell r="H357">
            <v>0</v>
          </cell>
          <cell r="I357" t="str">
            <v>Div0</v>
          </cell>
          <cell r="J357">
            <v>0</v>
          </cell>
          <cell r="K357">
            <v>0</v>
          </cell>
          <cell r="L357">
            <v>0</v>
          </cell>
          <cell r="M357">
            <v>1259.4000000000001</v>
          </cell>
          <cell r="N357">
            <v>1259.4000000000001</v>
          </cell>
          <cell r="O357">
            <v>0</v>
          </cell>
          <cell r="P357">
            <v>0</v>
          </cell>
          <cell r="Q357">
            <v>0</v>
          </cell>
        </row>
        <row r="358">
          <cell r="A358">
            <v>2022</v>
          </cell>
          <cell r="B358" t="str">
            <v>Jul</v>
          </cell>
          <cell r="C358" t="str">
            <v>Borah</v>
          </cell>
          <cell r="D358">
            <v>0</v>
          </cell>
          <cell r="E358">
            <v>0</v>
          </cell>
          <cell r="F358">
            <v>0</v>
          </cell>
          <cell r="G358">
            <v>0</v>
          </cell>
          <cell r="H358">
            <v>0</v>
          </cell>
          <cell r="I358" t="str">
            <v>Div0</v>
          </cell>
          <cell r="J358">
            <v>0</v>
          </cell>
          <cell r="K358">
            <v>0</v>
          </cell>
          <cell r="L358">
            <v>0</v>
          </cell>
          <cell r="M358">
            <v>1259.3</v>
          </cell>
          <cell r="N358">
            <v>1259.3</v>
          </cell>
          <cell r="O358">
            <v>0</v>
          </cell>
          <cell r="P358">
            <v>0</v>
          </cell>
          <cell r="Q358">
            <v>0</v>
          </cell>
        </row>
        <row r="359">
          <cell r="A359">
            <v>2022</v>
          </cell>
          <cell r="B359" t="str">
            <v>Jul</v>
          </cell>
          <cell r="C359" t="str">
            <v>Mid Columbia</v>
          </cell>
          <cell r="D359">
            <v>0</v>
          </cell>
          <cell r="E359">
            <v>0</v>
          </cell>
          <cell r="F359">
            <v>0</v>
          </cell>
          <cell r="G359">
            <v>0</v>
          </cell>
          <cell r="H359">
            <v>0</v>
          </cell>
          <cell r="I359" t="str">
            <v>Div0</v>
          </cell>
          <cell r="J359">
            <v>864.3</v>
          </cell>
          <cell r="K359">
            <v>-25.2</v>
          </cell>
          <cell r="L359">
            <v>0</v>
          </cell>
          <cell r="M359">
            <v>0</v>
          </cell>
          <cell r="N359">
            <v>839.1</v>
          </cell>
          <cell r="O359">
            <v>0</v>
          </cell>
          <cell r="P359">
            <v>0</v>
          </cell>
          <cell r="Q359">
            <v>0</v>
          </cell>
        </row>
        <row r="360">
          <cell r="A360">
            <v>2022</v>
          </cell>
          <cell r="B360" t="str">
            <v>Jul</v>
          </cell>
          <cell r="C360" t="str">
            <v>Mona</v>
          </cell>
          <cell r="D360">
            <v>0</v>
          </cell>
          <cell r="E360">
            <v>0</v>
          </cell>
          <cell r="F360">
            <v>0</v>
          </cell>
          <cell r="G360">
            <v>0</v>
          </cell>
          <cell r="H360">
            <v>0</v>
          </cell>
          <cell r="I360" t="str">
            <v>Div0</v>
          </cell>
          <cell r="J360">
            <v>0</v>
          </cell>
          <cell r="K360">
            <v>100</v>
          </cell>
          <cell r="L360">
            <v>0</v>
          </cell>
          <cell r="M360">
            <v>29</v>
          </cell>
          <cell r="N360">
            <v>129</v>
          </cell>
          <cell r="O360">
            <v>0</v>
          </cell>
          <cell r="P360">
            <v>0</v>
          </cell>
          <cell r="Q360">
            <v>0</v>
          </cell>
        </row>
        <row r="361">
          <cell r="A361">
            <v>2022</v>
          </cell>
          <cell r="B361" t="str">
            <v>Jul</v>
          </cell>
          <cell r="C361" t="str">
            <v>Palo Verde</v>
          </cell>
          <cell r="D361">
            <v>0</v>
          </cell>
          <cell r="E361">
            <v>0</v>
          </cell>
          <cell r="F361">
            <v>0</v>
          </cell>
          <cell r="G361">
            <v>0</v>
          </cell>
          <cell r="H361">
            <v>0</v>
          </cell>
          <cell r="I361" t="str">
            <v>Div0</v>
          </cell>
          <cell r="J361">
            <v>0</v>
          </cell>
          <cell r="K361">
            <v>0</v>
          </cell>
          <cell r="L361">
            <v>0</v>
          </cell>
          <cell r="M361">
            <v>0</v>
          </cell>
          <cell r="N361">
            <v>0</v>
          </cell>
          <cell r="O361">
            <v>0</v>
          </cell>
          <cell r="P361">
            <v>0</v>
          </cell>
          <cell r="Q361">
            <v>0</v>
          </cell>
        </row>
        <row r="362">
          <cell r="A362">
            <v>2022</v>
          </cell>
          <cell r="B362" t="str">
            <v>Jul</v>
          </cell>
          <cell r="C362" t="str">
            <v>Utah North</v>
          </cell>
          <cell r="D362">
            <v>5028.8999999999996</v>
          </cell>
          <cell r="E362">
            <v>0</v>
          </cell>
          <cell r="F362">
            <v>-328.7</v>
          </cell>
          <cell r="G362">
            <v>611</v>
          </cell>
          <cell r="H362">
            <v>611</v>
          </cell>
          <cell r="I362">
            <v>13</v>
          </cell>
          <cell r="J362">
            <v>2287.3000000000002</v>
          </cell>
          <cell r="K362">
            <v>-1.8</v>
          </cell>
          <cell r="L362">
            <v>143.1</v>
          </cell>
          <cell r="M362">
            <v>2907.1</v>
          </cell>
          <cell r="N362">
            <v>24.5</v>
          </cell>
          <cell r="O362">
            <v>0</v>
          </cell>
          <cell r="P362">
            <v>0</v>
          </cell>
          <cell r="Q362">
            <v>0</v>
          </cell>
        </row>
        <row r="363">
          <cell r="A363">
            <v>2022</v>
          </cell>
          <cell r="B363" t="str">
            <v>Jul</v>
          </cell>
          <cell r="C363" t="str">
            <v>_4-Corners</v>
          </cell>
          <cell r="D363">
            <v>0</v>
          </cell>
          <cell r="E363">
            <v>0</v>
          </cell>
          <cell r="F363">
            <v>0</v>
          </cell>
          <cell r="G363">
            <v>0</v>
          </cell>
          <cell r="H363">
            <v>0</v>
          </cell>
          <cell r="I363" t="str">
            <v>Div0</v>
          </cell>
          <cell r="J363">
            <v>0</v>
          </cell>
          <cell r="K363">
            <v>0</v>
          </cell>
          <cell r="L363">
            <v>0</v>
          </cell>
          <cell r="M363">
            <v>0</v>
          </cell>
          <cell r="N363">
            <v>0</v>
          </cell>
          <cell r="O363">
            <v>0</v>
          </cell>
          <cell r="P363">
            <v>0</v>
          </cell>
          <cell r="Q363">
            <v>0</v>
          </cell>
        </row>
        <row r="364">
          <cell r="A364">
            <v>2022</v>
          </cell>
          <cell r="B364" t="str">
            <v>Jul</v>
          </cell>
          <cell r="C364" t="str">
            <v>Utah South</v>
          </cell>
          <cell r="D364">
            <v>746.1</v>
          </cell>
          <cell r="E364">
            <v>0</v>
          </cell>
          <cell r="F364">
            <v>0</v>
          </cell>
          <cell r="G364">
            <v>97</v>
          </cell>
          <cell r="H364">
            <v>97</v>
          </cell>
          <cell r="I364">
            <v>13</v>
          </cell>
          <cell r="J364">
            <v>3143.9</v>
          </cell>
          <cell r="K364">
            <v>10.6</v>
          </cell>
          <cell r="L364">
            <v>0</v>
          </cell>
          <cell r="M364">
            <v>196</v>
          </cell>
          <cell r="N364">
            <v>2507.4</v>
          </cell>
          <cell r="O364">
            <v>0</v>
          </cell>
          <cell r="P364">
            <v>0</v>
          </cell>
          <cell r="Q364">
            <v>0</v>
          </cell>
        </row>
        <row r="365">
          <cell r="A365">
            <v>2022</v>
          </cell>
          <cell r="B365" t="str">
            <v>Jul</v>
          </cell>
          <cell r="C365" t="str">
            <v>Cholla</v>
          </cell>
          <cell r="D365">
            <v>0</v>
          </cell>
          <cell r="E365">
            <v>0</v>
          </cell>
          <cell r="F365">
            <v>0</v>
          </cell>
          <cell r="G365">
            <v>0</v>
          </cell>
          <cell r="H365">
            <v>0</v>
          </cell>
          <cell r="I365" t="str">
            <v>Div0</v>
          </cell>
          <cell r="J365">
            <v>0</v>
          </cell>
          <cell r="K365">
            <v>0</v>
          </cell>
          <cell r="L365">
            <v>0</v>
          </cell>
          <cell r="M365">
            <v>0</v>
          </cell>
          <cell r="N365">
            <v>0</v>
          </cell>
          <cell r="O365">
            <v>0</v>
          </cell>
          <cell r="P365">
            <v>0</v>
          </cell>
          <cell r="Q365">
            <v>0</v>
          </cell>
        </row>
        <row r="366">
          <cell r="A366">
            <v>2022</v>
          </cell>
          <cell r="B366" t="str">
            <v>Jul</v>
          </cell>
          <cell r="C366" t="str">
            <v>Colorado</v>
          </cell>
          <cell r="D366">
            <v>0</v>
          </cell>
          <cell r="E366">
            <v>0</v>
          </cell>
          <cell r="F366">
            <v>0</v>
          </cell>
          <cell r="G366">
            <v>0</v>
          </cell>
          <cell r="H366">
            <v>145.6</v>
          </cell>
          <cell r="I366" t="str">
            <v>Div0</v>
          </cell>
          <cell r="J366">
            <v>241.6</v>
          </cell>
          <cell r="K366">
            <v>0</v>
          </cell>
          <cell r="L366">
            <v>0</v>
          </cell>
          <cell r="M366">
            <v>0</v>
          </cell>
          <cell r="N366">
            <v>96</v>
          </cell>
          <cell r="O366">
            <v>0</v>
          </cell>
          <cell r="P366">
            <v>0</v>
          </cell>
          <cell r="Q366">
            <v>0</v>
          </cell>
        </row>
        <row r="367">
          <cell r="A367">
            <v>2022</v>
          </cell>
          <cell r="B367" t="str">
            <v>Jul</v>
          </cell>
          <cell r="C367" t="str">
            <v>Mead</v>
          </cell>
          <cell r="D367">
            <v>0</v>
          </cell>
          <cell r="E367">
            <v>0</v>
          </cell>
          <cell r="F367">
            <v>0</v>
          </cell>
          <cell r="G367">
            <v>0</v>
          </cell>
          <cell r="H367">
            <v>0</v>
          </cell>
          <cell r="I367" t="str">
            <v>Div0</v>
          </cell>
          <cell r="J367">
            <v>0</v>
          </cell>
          <cell r="K367">
            <v>0</v>
          </cell>
          <cell r="L367">
            <v>0</v>
          </cell>
          <cell r="M367">
            <v>0</v>
          </cell>
          <cell r="N367">
            <v>0</v>
          </cell>
          <cell r="O367">
            <v>0</v>
          </cell>
          <cell r="P367">
            <v>0</v>
          </cell>
          <cell r="Q367">
            <v>0</v>
          </cell>
        </row>
        <row r="368">
          <cell r="A368">
            <v>2022</v>
          </cell>
          <cell r="B368" t="str">
            <v>Jul</v>
          </cell>
          <cell r="C368" t="str">
            <v>Montana</v>
          </cell>
          <cell r="D368">
            <v>0</v>
          </cell>
          <cell r="E368">
            <v>0</v>
          </cell>
          <cell r="F368">
            <v>0</v>
          </cell>
          <cell r="G368">
            <v>0</v>
          </cell>
          <cell r="H368">
            <v>0</v>
          </cell>
          <cell r="I368" t="str">
            <v>Div0</v>
          </cell>
          <cell r="J368">
            <v>151.69999999999999</v>
          </cell>
          <cell r="K368">
            <v>0</v>
          </cell>
          <cell r="L368">
            <v>0</v>
          </cell>
          <cell r="M368">
            <v>0</v>
          </cell>
          <cell r="N368">
            <v>151.69999999999999</v>
          </cell>
          <cell r="O368">
            <v>0</v>
          </cell>
          <cell r="P368">
            <v>0</v>
          </cell>
          <cell r="Q368">
            <v>0</v>
          </cell>
        </row>
        <row r="369">
          <cell r="A369">
            <v>2022</v>
          </cell>
          <cell r="B369" t="str">
            <v>Jul</v>
          </cell>
          <cell r="C369" t="str">
            <v>Hermiston</v>
          </cell>
          <cell r="D369">
            <v>0</v>
          </cell>
          <cell r="E369">
            <v>0</v>
          </cell>
          <cell r="F369">
            <v>0</v>
          </cell>
          <cell r="G369">
            <v>0</v>
          </cell>
          <cell r="H369">
            <v>0</v>
          </cell>
          <cell r="I369" t="str">
            <v>Div0</v>
          </cell>
          <cell r="J369">
            <v>227</v>
          </cell>
          <cell r="K369">
            <v>0</v>
          </cell>
          <cell r="L369">
            <v>0</v>
          </cell>
          <cell r="M369">
            <v>0</v>
          </cell>
          <cell r="N369">
            <v>227</v>
          </cell>
          <cell r="O369">
            <v>0</v>
          </cell>
          <cell r="P369">
            <v>0</v>
          </cell>
          <cell r="Q369">
            <v>0</v>
          </cell>
        </row>
        <row r="370">
          <cell r="A370">
            <v>2022</v>
          </cell>
          <cell r="B370" t="str">
            <v>Jul</v>
          </cell>
          <cell r="C370" t="str">
            <v>Yakima</v>
          </cell>
          <cell r="D370">
            <v>519.9</v>
          </cell>
          <cell r="E370">
            <v>0</v>
          </cell>
          <cell r="F370">
            <v>-29.7</v>
          </cell>
          <cell r="G370">
            <v>63.7</v>
          </cell>
          <cell r="H370">
            <v>63.7</v>
          </cell>
          <cell r="I370">
            <v>13</v>
          </cell>
          <cell r="J370">
            <v>0</v>
          </cell>
          <cell r="K370">
            <v>0</v>
          </cell>
          <cell r="L370">
            <v>0</v>
          </cell>
          <cell r="M370">
            <v>554</v>
          </cell>
          <cell r="N370">
            <v>0</v>
          </cell>
          <cell r="O370">
            <v>0</v>
          </cell>
          <cell r="P370">
            <v>0</v>
          </cell>
          <cell r="Q370">
            <v>0</v>
          </cell>
        </row>
        <row r="371">
          <cell r="A371">
            <v>2022</v>
          </cell>
          <cell r="B371" t="str">
            <v>Jul</v>
          </cell>
          <cell r="C371" t="str">
            <v>WallaWalla</v>
          </cell>
          <cell r="D371">
            <v>282.5</v>
          </cell>
          <cell r="E371">
            <v>0</v>
          </cell>
          <cell r="F371">
            <v>-11.5</v>
          </cell>
          <cell r="G371">
            <v>35.200000000000003</v>
          </cell>
          <cell r="H371">
            <v>35.200000000000003</v>
          </cell>
          <cell r="I371">
            <v>13</v>
          </cell>
          <cell r="J371">
            <v>47.1</v>
          </cell>
          <cell r="K371">
            <v>-1.8</v>
          </cell>
          <cell r="L371">
            <v>0</v>
          </cell>
          <cell r="M371">
            <v>260.8</v>
          </cell>
          <cell r="N371">
            <v>0</v>
          </cell>
          <cell r="O371">
            <v>0</v>
          </cell>
          <cell r="P371">
            <v>0</v>
          </cell>
          <cell r="Q371">
            <v>0</v>
          </cell>
        </row>
        <row r="372">
          <cell r="A372">
            <v>2022</v>
          </cell>
          <cell r="B372" t="str">
            <v>Jul</v>
          </cell>
          <cell r="C372" t="str">
            <v>APS Transmission</v>
          </cell>
          <cell r="D372">
            <v>0</v>
          </cell>
          <cell r="E372">
            <v>0</v>
          </cell>
          <cell r="F372">
            <v>0</v>
          </cell>
          <cell r="G372">
            <v>0</v>
          </cell>
          <cell r="H372">
            <v>0</v>
          </cell>
          <cell r="I372" t="str">
            <v>Div0</v>
          </cell>
          <cell r="J372">
            <v>0</v>
          </cell>
          <cell r="K372">
            <v>0</v>
          </cell>
          <cell r="L372">
            <v>0</v>
          </cell>
          <cell r="M372">
            <v>0</v>
          </cell>
          <cell r="N372">
            <v>0</v>
          </cell>
          <cell r="O372">
            <v>0</v>
          </cell>
          <cell r="P372">
            <v>0</v>
          </cell>
          <cell r="Q372">
            <v>0</v>
          </cell>
        </row>
        <row r="373">
          <cell r="A373">
            <v>2022</v>
          </cell>
          <cell r="B373" t="str">
            <v>Jul</v>
          </cell>
          <cell r="C373" t="str">
            <v>Bridger East</v>
          </cell>
          <cell r="D373">
            <v>0</v>
          </cell>
          <cell r="E373">
            <v>0</v>
          </cell>
          <cell r="F373">
            <v>0</v>
          </cell>
          <cell r="G373">
            <v>0</v>
          </cell>
          <cell r="H373">
            <v>0</v>
          </cell>
          <cell r="I373" t="str">
            <v>Div0</v>
          </cell>
          <cell r="J373">
            <v>0</v>
          </cell>
          <cell r="K373">
            <v>0</v>
          </cell>
          <cell r="L373">
            <v>0</v>
          </cell>
          <cell r="M373">
            <v>0</v>
          </cell>
          <cell r="N373">
            <v>0</v>
          </cell>
          <cell r="O373">
            <v>0</v>
          </cell>
          <cell r="P373">
            <v>0</v>
          </cell>
          <cell r="Q373">
            <v>0</v>
          </cell>
        </row>
        <row r="374">
          <cell r="A374">
            <v>2022</v>
          </cell>
          <cell r="B374" t="str">
            <v>Jul</v>
          </cell>
          <cell r="C374" t="str">
            <v>WyomingNE</v>
          </cell>
          <cell r="D374">
            <v>581.70000000000005</v>
          </cell>
          <cell r="E374">
            <v>0</v>
          </cell>
          <cell r="F374">
            <v>0</v>
          </cell>
          <cell r="G374">
            <v>75.599999999999994</v>
          </cell>
          <cell r="H374">
            <v>75.599999999999994</v>
          </cell>
          <cell r="I374">
            <v>13</v>
          </cell>
          <cell r="J374">
            <v>1190.2</v>
          </cell>
          <cell r="K374">
            <v>-15.2</v>
          </cell>
          <cell r="L374">
            <v>0</v>
          </cell>
          <cell r="M374">
            <v>0</v>
          </cell>
          <cell r="N374">
            <v>517.70000000000005</v>
          </cell>
          <cell r="O374">
            <v>0</v>
          </cell>
          <cell r="P374">
            <v>0</v>
          </cell>
          <cell r="Q374">
            <v>0</v>
          </cell>
        </row>
        <row r="375">
          <cell r="A375">
            <v>2022</v>
          </cell>
          <cell r="B375" t="str">
            <v>Jul</v>
          </cell>
          <cell r="C375" t="str">
            <v>WyomingSW</v>
          </cell>
          <cell r="D375">
            <v>483</v>
          </cell>
          <cell r="E375">
            <v>0</v>
          </cell>
          <cell r="F375">
            <v>-53.6</v>
          </cell>
          <cell r="G375">
            <v>55.8</v>
          </cell>
          <cell r="H375">
            <v>55.8</v>
          </cell>
          <cell r="I375">
            <v>13</v>
          </cell>
          <cell r="J375">
            <v>46.8</v>
          </cell>
          <cell r="K375">
            <v>0</v>
          </cell>
          <cell r="L375">
            <v>0</v>
          </cell>
          <cell r="M375">
            <v>838.4</v>
          </cell>
          <cell r="N375">
            <v>400</v>
          </cell>
          <cell r="O375">
            <v>0</v>
          </cell>
          <cell r="P375">
            <v>0</v>
          </cell>
          <cell r="Q375">
            <v>0</v>
          </cell>
        </row>
        <row r="376">
          <cell r="A376">
            <v>2022</v>
          </cell>
          <cell r="B376" t="str">
            <v>Jul</v>
          </cell>
          <cell r="C376" t="str">
            <v>Aeolis_Wyoming</v>
          </cell>
          <cell r="D376">
            <v>0</v>
          </cell>
          <cell r="E376">
            <v>0</v>
          </cell>
          <cell r="F376">
            <v>0</v>
          </cell>
          <cell r="G376">
            <v>0</v>
          </cell>
          <cell r="H376">
            <v>0</v>
          </cell>
          <cell r="I376" t="str">
            <v>Div0</v>
          </cell>
          <cell r="J376">
            <v>173.8</v>
          </cell>
          <cell r="K376">
            <v>0</v>
          </cell>
          <cell r="L376">
            <v>0</v>
          </cell>
          <cell r="M376">
            <v>517.6</v>
          </cell>
          <cell r="N376">
            <v>691.4</v>
          </cell>
          <cell r="O376">
            <v>0</v>
          </cell>
          <cell r="P376">
            <v>0</v>
          </cell>
          <cell r="Q376">
            <v>0</v>
          </cell>
        </row>
        <row r="377">
          <cell r="A377">
            <v>2022</v>
          </cell>
          <cell r="B377" t="str">
            <v>Jul</v>
          </cell>
          <cell r="C377" t="str">
            <v>Chehalis</v>
          </cell>
          <cell r="D377">
            <v>0</v>
          </cell>
          <cell r="E377">
            <v>0</v>
          </cell>
          <cell r="F377">
            <v>0</v>
          </cell>
          <cell r="G377">
            <v>0</v>
          </cell>
          <cell r="H377">
            <v>0</v>
          </cell>
          <cell r="I377" t="str">
            <v>Div0</v>
          </cell>
          <cell r="J377">
            <v>464</v>
          </cell>
          <cell r="K377">
            <v>0</v>
          </cell>
          <cell r="L377">
            <v>0</v>
          </cell>
          <cell r="M377">
            <v>0</v>
          </cell>
          <cell r="N377">
            <v>464</v>
          </cell>
          <cell r="O377">
            <v>0</v>
          </cell>
          <cell r="P377">
            <v>0</v>
          </cell>
          <cell r="Q377">
            <v>0</v>
          </cell>
        </row>
        <row r="378">
          <cell r="A378">
            <v>2022</v>
          </cell>
          <cell r="B378" t="str">
            <v>Jul</v>
          </cell>
          <cell r="C378" t="str">
            <v>SOregonCal</v>
          </cell>
          <cell r="D378">
            <v>1387.4</v>
          </cell>
          <cell r="E378">
            <v>0</v>
          </cell>
          <cell r="F378">
            <v>-154.6</v>
          </cell>
          <cell r="G378">
            <v>160.30000000000001</v>
          </cell>
          <cell r="H378">
            <v>160.30000000000001</v>
          </cell>
          <cell r="I378">
            <v>13</v>
          </cell>
          <cell r="J378">
            <v>235.3</v>
          </cell>
          <cell r="K378">
            <v>44.1</v>
          </cell>
          <cell r="L378">
            <v>0</v>
          </cell>
          <cell r="M378">
            <v>1260.5999999999999</v>
          </cell>
          <cell r="N378">
            <v>146.9</v>
          </cell>
          <cell r="O378">
            <v>0</v>
          </cell>
          <cell r="P378">
            <v>0</v>
          </cell>
          <cell r="Q378">
            <v>0</v>
          </cell>
        </row>
        <row r="379">
          <cell r="A379">
            <v>2022</v>
          </cell>
          <cell r="B379" t="str">
            <v>Jul</v>
          </cell>
          <cell r="C379" t="str">
            <v>PortlandNC</v>
          </cell>
          <cell r="D379">
            <v>493.8</v>
          </cell>
          <cell r="E379">
            <v>0</v>
          </cell>
          <cell r="F379">
            <v>0</v>
          </cell>
          <cell r="G379">
            <v>64.2</v>
          </cell>
          <cell r="H379">
            <v>64.2</v>
          </cell>
          <cell r="I379">
            <v>13</v>
          </cell>
          <cell r="J379">
            <v>431.2</v>
          </cell>
          <cell r="K379">
            <v>-78</v>
          </cell>
          <cell r="L379">
            <v>0</v>
          </cell>
          <cell r="M379">
            <v>204.8</v>
          </cell>
          <cell r="N379">
            <v>0</v>
          </cell>
          <cell r="O379">
            <v>0</v>
          </cell>
          <cell r="P379">
            <v>0</v>
          </cell>
          <cell r="Q379">
            <v>0</v>
          </cell>
        </row>
        <row r="380">
          <cell r="A380">
            <v>2022</v>
          </cell>
          <cell r="B380" t="str">
            <v>Jul</v>
          </cell>
          <cell r="C380" t="str">
            <v>WillamValcc</v>
          </cell>
          <cell r="D380">
            <v>356.6</v>
          </cell>
          <cell r="E380">
            <v>0</v>
          </cell>
          <cell r="F380">
            <v>0</v>
          </cell>
          <cell r="G380">
            <v>46.4</v>
          </cell>
          <cell r="H380">
            <v>46.4</v>
          </cell>
          <cell r="I380">
            <v>13</v>
          </cell>
          <cell r="J380">
            <v>0</v>
          </cell>
          <cell r="K380">
            <v>0</v>
          </cell>
          <cell r="L380">
            <v>0</v>
          </cell>
          <cell r="M380">
            <v>405.8</v>
          </cell>
          <cell r="N380">
            <v>2.9</v>
          </cell>
          <cell r="O380">
            <v>0</v>
          </cell>
          <cell r="P380">
            <v>0</v>
          </cell>
          <cell r="Q380">
            <v>0</v>
          </cell>
        </row>
        <row r="381">
          <cell r="A381">
            <v>2022</v>
          </cell>
          <cell r="B381" t="str">
            <v>Jul</v>
          </cell>
          <cell r="C381" t="str">
            <v>Bethel</v>
          </cell>
          <cell r="D381">
            <v>0</v>
          </cell>
          <cell r="E381">
            <v>0</v>
          </cell>
          <cell r="F381">
            <v>0</v>
          </cell>
          <cell r="G381">
            <v>0</v>
          </cell>
          <cell r="H381">
            <v>0</v>
          </cell>
          <cell r="I381" t="str">
            <v>Div0</v>
          </cell>
          <cell r="J381">
            <v>0</v>
          </cell>
          <cell r="K381">
            <v>0</v>
          </cell>
          <cell r="L381">
            <v>0</v>
          </cell>
          <cell r="M381">
            <v>2.9</v>
          </cell>
          <cell r="N381">
            <v>2.9</v>
          </cell>
          <cell r="O381">
            <v>0</v>
          </cell>
          <cell r="P381">
            <v>0</v>
          </cell>
          <cell r="Q381">
            <v>0</v>
          </cell>
        </row>
        <row r="382">
          <cell r="A382">
            <v>2022</v>
          </cell>
          <cell r="B382" t="str">
            <v>Jul</v>
          </cell>
          <cell r="C382" t="str">
            <v>Nevada - Oregon Border</v>
          </cell>
          <cell r="D382">
            <v>0</v>
          </cell>
          <cell r="E382">
            <v>0</v>
          </cell>
          <cell r="F382">
            <v>0</v>
          </cell>
          <cell r="G382">
            <v>0</v>
          </cell>
          <cell r="H382">
            <v>0</v>
          </cell>
          <cell r="I382" t="str">
            <v>Div0</v>
          </cell>
          <cell r="J382">
            <v>106</v>
          </cell>
          <cell r="K382">
            <v>0</v>
          </cell>
          <cell r="L382">
            <v>0</v>
          </cell>
          <cell r="M382">
            <v>0</v>
          </cell>
          <cell r="N382">
            <v>106</v>
          </cell>
          <cell r="O382">
            <v>0</v>
          </cell>
          <cell r="P382">
            <v>0</v>
          </cell>
          <cell r="Q382">
            <v>0</v>
          </cell>
        </row>
        <row r="383">
          <cell r="A383">
            <v>2022</v>
          </cell>
          <cell r="B383" t="str">
            <v>Jul</v>
          </cell>
          <cell r="C383" t="str">
            <v>Bridger</v>
          </cell>
          <cell r="D383">
            <v>0</v>
          </cell>
          <cell r="E383">
            <v>0</v>
          </cell>
          <cell r="F383">
            <v>0</v>
          </cell>
          <cell r="G383">
            <v>0</v>
          </cell>
          <cell r="H383">
            <v>0</v>
          </cell>
          <cell r="I383" t="str">
            <v>Div0</v>
          </cell>
          <cell r="J383">
            <v>1408.4</v>
          </cell>
          <cell r="K383">
            <v>-1.7</v>
          </cell>
          <cell r="L383">
            <v>0</v>
          </cell>
          <cell r="M383">
            <v>0</v>
          </cell>
          <cell r="N383">
            <v>1406.6</v>
          </cell>
          <cell r="O383">
            <v>0</v>
          </cell>
          <cell r="P383">
            <v>0</v>
          </cell>
          <cell r="Q383">
            <v>0</v>
          </cell>
        </row>
        <row r="384">
          <cell r="A384">
            <v>2022</v>
          </cell>
          <cell r="B384" t="str">
            <v>Jul</v>
          </cell>
          <cell r="C384" t="str">
            <v>Hemingway</v>
          </cell>
          <cell r="D384">
            <v>0</v>
          </cell>
          <cell r="E384">
            <v>0</v>
          </cell>
          <cell r="F384">
            <v>0</v>
          </cell>
          <cell r="G384">
            <v>0</v>
          </cell>
          <cell r="H384">
            <v>0</v>
          </cell>
          <cell r="I384" t="str">
            <v>Div0</v>
          </cell>
          <cell r="J384">
            <v>0</v>
          </cell>
          <cell r="K384">
            <v>0</v>
          </cell>
          <cell r="L384">
            <v>0</v>
          </cell>
          <cell r="M384">
            <v>913.3</v>
          </cell>
          <cell r="N384">
            <v>913.3</v>
          </cell>
          <cell r="O384">
            <v>0</v>
          </cell>
          <cell r="P384">
            <v>0</v>
          </cell>
          <cell r="Q384">
            <v>0</v>
          </cell>
        </row>
        <row r="385">
          <cell r="A385">
            <v>2022</v>
          </cell>
          <cell r="B385" t="str">
            <v>Jul</v>
          </cell>
          <cell r="C385" t="str">
            <v>Midpoint Meridian</v>
          </cell>
          <cell r="D385">
            <v>0</v>
          </cell>
          <cell r="E385">
            <v>0</v>
          </cell>
          <cell r="F385">
            <v>0</v>
          </cell>
          <cell r="G385">
            <v>0</v>
          </cell>
          <cell r="H385">
            <v>0</v>
          </cell>
          <cell r="I385" t="str">
            <v>Div0</v>
          </cell>
          <cell r="J385">
            <v>0</v>
          </cell>
          <cell r="K385">
            <v>0</v>
          </cell>
          <cell r="L385">
            <v>0</v>
          </cell>
          <cell r="M385">
            <v>124</v>
          </cell>
          <cell r="N385">
            <v>124</v>
          </cell>
          <cell r="O385">
            <v>0</v>
          </cell>
          <cell r="P385">
            <v>0</v>
          </cell>
          <cell r="Q385">
            <v>0</v>
          </cell>
        </row>
        <row r="386">
          <cell r="A386">
            <v>2022</v>
          </cell>
          <cell r="B386" t="str">
            <v>Jul</v>
          </cell>
          <cell r="C386" t="str">
            <v>Craig Trans</v>
          </cell>
          <cell r="D386">
            <v>0</v>
          </cell>
          <cell r="E386">
            <v>0</v>
          </cell>
          <cell r="F386">
            <v>0</v>
          </cell>
          <cell r="G386">
            <v>0</v>
          </cell>
          <cell r="H386">
            <v>0</v>
          </cell>
          <cell r="I386" t="str">
            <v>Div0</v>
          </cell>
          <cell r="J386">
            <v>0</v>
          </cell>
          <cell r="K386">
            <v>0</v>
          </cell>
          <cell r="L386">
            <v>0</v>
          </cell>
          <cell r="M386">
            <v>67</v>
          </cell>
          <cell r="N386">
            <v>67</v>
          </cell>
          <cell r="O386">
            <v>0</v>
          </cell>
          <cell r="P386">
            <v>0</v>
          </cell>
          <cell r="Q386">
            <v>0</v>
          </cell>
        </row>
        <row r="387">
          <cell r="A387">
            <v>2022</v>
          </cell>
          <cell r="B387" t="str">
            <v>Jul</v>
          </cell>
          <cell r="C387" t="str">
            <v>BPA_NITS</v>
          </cell>
          <cell r="D387">
            <v>254.7</v>
          </cell>
          <cell r="E387">
            <v>0</v>
          </cell>
          <cell r="F387">
            <v>0</v>
          </cell>
          <cell r="G387">
            <v>33.1</v>
          </cell>
          <cell r="H387">
            <v>33.1</v>
          </cell>
          <cell r="I387">
            <v>13</v>
          </cell>
          <cell r="J387">
            <v>0</v>
          </cell>
          <cell r="K387">
            <v>0</v>
          </cell>
          <cell r="L387">
            <v>0</v>
          </cell>
          <cell r="M387">
            <v>287.89999999999998</v>
          </cell>
          <cell r="N387">
            <v>0</v>
          </cell>
          <cell r="O387">
            <v>0</v>
          </cell>
          <cell r="P387">
            <v>0</v>
          </cell>
          <cell r="Q387">
            <v>0</v>
          </cell>
        </row>
        <row r="388">
          <cell r="A388">
            <v>2022</v>
          </cell>
          <cell r="B388" t="str">
            <v>Dec</v>
          </cell>
          <cell r="C388" t="str">
            <v>Arizona</v>
          </cell>
          <cell r="D388">
            <v>0</v>
          </cell>
          <cell r="E388">
            <v>0</v>
          </cell>
          <cell r="F388">
            <v>0</v>
          </cell>
          <cell r="G388">
            <v>0</v>
          </cell>
          <cell r="H388">
            <v>0</v>
          </cell>
          <cell r="I388" t="str">
            <v>Div0</v>
          </cell>
          <cell r="J388">
            <v>0</v>
          </cell>
          <cell r="K388">
            <v>0</v>
          </cell>
          <cell r="L388">
            <v>0</v>
          </cell>
          <cell r="M388">
            <v>0</v>
          </cell>
          <cell r="N388">
            <v>0</v>
          </cell>
          <cell r="O388">
            <v>0</v>
          </cell>
          <cell r="P388">
            <v>0</v>
          </cell>
          <cell r="Q388">
            <v>0</v>
          </cell>
        </row>
        <row r="389">
          <cell r="A389">
            <v>2022</v>
          </cell>
          <cell r="B389" t="str">
            <v>Dec</v>
          </cell>
          <cell r="C389" t="str">
            <v>COB</v>
          </cell>
          <cell r="D389">
            <v>0</v>
          </cell>
          <cell r="E389">
            <v>0</v>
          </cell>
          <cell r="F389">
            <v>0</v>
          </cell>
          <cell r="G389">
            <v>0</v>
          </cell>
          <cell r="H389">
            <v>0</v>
          </cell>
          <cell r="I389" t="str">
            <v>Div0</v>
          </cell>
          <cell r="J389">
            <v>0</v>
          </cell>
          <cell r="K389">
            <v>0</v>
          </cell>
          <cell r="L389">
            <v>0</v>
          </cell>
          <cell r="M389">
            <v>0</v>
          </cell>
          <cell r="N389">
            <v>0</v>
          </cell>
          <cell r="O389">
            <v>0</v>
          </cell>
          <cell r="P389">
            <v>0</v>
          </cell>
          <cell r="Q389">
            <v>0</v>
          </cell>
        </row>
        <row r="390">
          <cell r="A390">
            <v>2022</v>
          </cell>
          <cell r="B390" t="str">
            <v>Dec</v>
          </cell>
          <cell r="C390" t="str">
            <v>Goshen</v>
          </cell>
          <cell r="D390">
            <v>282.8</v>
          </cell>
          <cell r="E390">
            <v>0</v>
          </cell>
          <cell r="F390">
            <v>-15.7</v>
          </cell>
          <cell r="G390">
            <v>34.700000000000003</v>
          </cell>
          <cell r="H390">
            <v>34.700000000000003</v>
          </cell>
          <cell r="I390">
            <v>13</v>
          </cell>
          <cell r="J390">
            <v>36.200000000000003</v>
          </cell>
          <cell r="K390">
            <v>-3.9</v>
          </cell>
          <cell r="L390">
            <v>0</v>
          </cell>
          <cell r="M390">
            <v>269.39999999999998</v>
          </cell>
          <cell r="N390">
            <v>0</v>
          </cell>
          <cell r="O390">
            <v>0</v>
          </cell>
          <cell r="P390">
            <v>0</v>
          </cell>
          <cell r="Q390">
            <v>0</v>
          </cell>
        </row>
        <row r="391">
          <cell r="A391">
            <v>2022</v>
          </cell>
          <cell r="B391" t="str">
            <v>Dec</v>
          </cell>
          <cell r="C391" t="str">
            <v>Brady</v>
          </cell>
          <cell r="D391">
            <v>0</v>
          </cell>
          <cell r="E391">
            <v>0</v>
          </cell>
          <cell r="F391">
            <v>0</v>
          </cell>
          <cell r="G391">
            <v>0</v>
          </cell>
          <cell r="H391">
            <v>0</v>
          </cell>
          <cell r="I391" t="str">
            <v>Div0</v>
          </cell>
          <cell r="J391">
            <v>0</v>
          </cell>
          <cell r="K391">
            <v>0</v>
          </cell>
          <cell r="L391">
            <v>0</v>
          </cell>
          <cell r="M391">
            <v>0</v>
          </cell>
          <cell r="N391">
            <v>0</v>
          </cell>
          <cell r="O391">
            <v>0</v>
          </cell>
          <cell r="P391">
            <v>0</v>
          </cell>
          <cell r="Q391">
            <v>0</v>
          </cell>
        </row>
        <row r="392">
          <cell r="A392">
            <v>2022</v>
          </cell>
          <cell r="B392" t="str">
            <v>Dec</v>
          </cell>
          <cell r="C392" t="str">
            <v>Bridger West</v>
          </cell>
          <cell r="D392">
            <v>0</v>
          </cell>
          <cell r="E392">
            <v>0</v>
          </cell>
          <cell r="F392">
            <v>0</v>
          </cell>
          <cell r="G392">
            <v>0</v>
          </cell>
          <cell r="H392">
            <v>0</v>
          </cell>
          <cell r="I392" t="str">
            <v>Div0</v>
          </cell>
          <cell r="J392">
            <v>0</v>
          </cell>
          <cell r="K392">
            <v>0</v>
          </cell>
          <cell r="L392">
            <v>0</v>
          </cell>
          <cell r="M392">
            <v>987.9</v>
          </cell>
          <cell r="N392">
            <v>987.9</v>
          </cell>
          <cell r="O392">
            <v>0</v>
          </cell>
          <cell r="P392">
            <v>0</v>
          </cell>
          <cell r="Q392">
            <v>0</v>
          </cell>
        </row>
        <row r="393">
          <cell r="A393">
            <v>2022</v>
          </cell>
          <cell r="B393" t="str">
            <v>Dec</v>
          </cell>
          <cell r="C393" t="str">
            <v>Borah</v>
          </cell>
          <cell r="D393">
            <v>0</v>
          </cell>
          <cell r="E393">
            <v>0</v>
          </cell>
          <cell r="F393">
            <v>0</v>
          </cell>
          <cell r="G393">
            <v>0</v>
          </cell>
          <cell r="H393">
            <v>0</v>
          </cell>
          <cell r="I393" t="str">
            <v>Div0</v>
          </cell>
          <cell r="J393">
            <v>0</v>
          </cell>
          <cell r="K393">
            <v>0</v>
          </cell>
          <cell r="L393">
            <v>0</v>
          </cell>
          <cell r="M393">
            <v>1537.8</v>
          </cell>
          <cell r="N393">
            <v>1537.8</v>
          </cell>
          <cell r="O393">
            <v>0</v>
          </cell>
          <cell r="P393">
            <v>0</v>
          </cell>
          <cell r="Q393">
            <v>0</v>
          </cell>
        </row>
        <row r="394">
          <cell r="A394">
            <v>2022</v>
          </cell>
          <cell r="B394" t="str">
            <v>Dec</v>
          </cell>
          <cell r="C394" t="str">
            <v>Mid Columbia</v>
          </cell>
          <cell r="D394">
            <v>0</v>
          </cell>
          <cell r="E394">
            <v>0</v>
          </cell>
          <cell r="F394">
            <v>0</v>
          </cell>
          <cell r="G394">
            <v>0</v>
          </cell>
          <cell r="H394">
            <v>0</v>
          </cell>
          <cell r="I394" t="str">
            <v>Div0</v>
          </cell>
          <cell r="J394">
            <v>369.6</v>
          </cell>
          <cell r="K394">
            <v>-22.8</v>
          </cell>
          <cell r="L394">
            <v>0</v>
          </cell>
          <cell r="M394">
            <v>168.6</v>
          </cell>
          <cell r="N394">
            <v>515.4</v>
          </cell>
          <cell r="O394">
            <v>0</v>
          </cell>
          <cell r="P394">
            <v>0</v>
          </cell>
          <cell r="Q394">
            <v>0</v>
          </cell>
        </row>
        <row r="395">
          <cell r="A395">
            <v>2022</v>
          </cell>
          <cell r="B395" t="str">
            <v>Dec</v>
          </cell>
          <cell r="C395" t="str">
            <v>Mona</v>
          </cell>
          <cell r="D395">
            <v>0</v>
          </cell>
          <cell r="E395">
            <v>0</v>
          </cell>
          <cell r="F395">
            <v>0</v>
          </cell>
          <cell r="G395">
            <v>0</v>
          </cell>
          <cell r="H395">
            <v>142.19999999999999</v>
          </cell>
          <cell r="I395" t="str">
            <v>Div0</v>
          </cell>
          <cell r="J395">
            <v>0</v>
          </cell>
          <cell r="K395">
            <v>113.2</v>
          </cell>
          <cell r="L395">
            <v>0</v>
          </cell>
          <cell r="M395">
            <v>29</v>
          </cell>
          <cell r="N395">
            <v>0</v>
          </cell>
          <cell r="O395">
            <v>0</v>
          </cell>
          <cell r="P395">
            <v>0</v>
          </cell>
          <cell r="Q395">
            <v>0</v>
          </cell>
        </row>
        <row r="396">
          <cell r="A396">
            <v>2022</v>
          </cell>
          <cell r="B396" t="str">
            <v>Dec</v>
          </cell>
          <cell r="C396" t="str">
            <v>Palo Verde</v>
          </cell>
          <cell r="D396">
            <v>0</v>
          </cell>
          <cell r="E396">
            <v>0</v>
          </cell>
          <cell r="F396">
            <v>0</v>
          </cell>
          <cell r="G396">
            <v>0</v>
          </cell>
          <cell r="H396">
            <v>0</v>
          </cell>
          <cell r="I396" t="str">
            <v>Div0</v>
          </cell>
          <cell r="J396">
            <v>0</v>
          </cell>
          <cell r="K396">
            <v>0</v>
          </cell>
          <cell r="L396">
            <v>0</v>
          </cell>
          <cell r="M396">
            <v>0</v>
          </cell>
          <cell r="N396">
            <v>0</v>
          </cell>
          <cell r="O396">
            <v>0</v>
          </cell>
          <cell r="P396">
            <v>0</v>
          </cell>
          <cell r="Q396">
            <v>0</v>
          </cell>
        </row>
        <row r="397">
          <cell r="A397">
            <v>2022</v>
          </cell>
          <cell r="B397" t="str">
            <v>Dec</v>
          </cell>
          <cell r="C397" t="str">
            <v>Utah North</v>
          </cell>
          <cell r="D397">
            <v>3813.7</v>
          </cell>
          <cell r="E397">
            <v>0</v>
          </cell>
          <cell r="F397">
            <v>-229.2</v>
          </cell>
          <cell r="G397">
            <v>466</v>
          </cell>
          <cell r="H397">
            <v>466</v>
          </cell>
          <cell r="I397">
            <v>13</v>
          </cell>
          <cell r="J397">
            <v>2352.8000000000002</v>
          </cell>
          <cell r="K397">
            <v>-1.8</v>
          </cell>
          <cell r="L397">
            <v>0</v>
          </cell>
          <cell r="M397">
            <v>2397.4</v>
          </cell>
          <cell r="N397">
            <v>698</v>
          </cell>
          <cell r="O397">
            <v>0</v>
          </cell>
          <cell r="P397">
            <v>0</v>
          </cell>
          <cell r="Q397">
            <v>0</v>
          </cell>
        </row>
        <row r="398">
          <cell r="A398">
            <v>2022</v>
          </cell>
          <cell r="B398" t="str">
            <v>Dec</v>
          </cell>
          <cell r="C398" t="str">
            <v>_4-Corners</v>
          </cell>
          <cell r="D398">
            <v>0</v>
          </cell>
          <cell r="E398">
            <v>0</v>
          </cell>
          <cell r="F398">
            <v>0</v>
          </cell>
          <cell r="G398">
            <v>0</v>
          </cell>
          <cell r="H398">
            <v>0</v>
          </cell>
          <cell r="I398" t="str">
            <v>Div0</v>
          </cell>
          <cell r="J398">
            <v>0</v>
          </cell>
          <cell r="K398">
            <v>0</v>
          </cell>
          <cell r="L398">
            <v>0</v>
          </cell>
          <cell r="M398">
            <v>0</v>
          </cell>
          <cell r="N398">
            <v>0</v>
          </cell>
          <cell r="O398">
            <v>0</v>
          </cell>
          <cell r="P398">
            <v>0</v>
          </cell>
          <cell r="Q398">
            <v>0</v>
          </cell>
        </row>
        <row r="399">
          <cell r="A399">
            <v>2022</v>
          </cell>
          <cell r="B399" t="str">
            <v>Dec</v>
          </cell>
          <cell r="C399" t="str">
            <v>Utah South</v>
          </cell>
          <cell r="D399">
            <v>611.5</v>
          </cell>
          <cell r="E399">
            <v>0</v>
          </cell>
          <cell r="F399">
            <v>0</v>
          </cell>
          <cell r="G399">
            <v>79.5</v>
          </cell>
          <cell r="H399">
            <v>165.7</v>
          </cell>
          <cell r="I399">
            <v>27.1</v>
          </cell>
          <cell r="J399">
            <v>3163.6</v>
          </cell>
          <cell r="K399">
            <v>11.2</v>
          </cell>
          <cell r="L399">
            <v>0</v>
          </cell>
          <cell r="M399">
            <v>0</v>
          </cell>
          <cell r="N399">
            <v>2397.6999999999998</v>
          </cell>
          <cell r="O399">
            <v>0</v>
          </cell>
          <cell r="P399">
            <v>0</v>
          </cell>
          <cell r="Q399">
            <v>0</v>
          </cell>
        </row>
        <row r="400">
          <cell r="A400">
            <v>2022</v>
          </cell>
          <cell r="B400" t="str">
            <v>Dec</v>
          </cell>
          <cell r="C400" t="str">
            <v>Cholla</v>
          </cell>
          <cell r="D400">
            <v>0</v>
          </cell>
          <cell r="E400">
            <v>0</v>
          </cell>
          <cell r="F400">
            <v>0</v>
          </cell>
          <cell r="G400">
            <v>0</v>
          </cell>
          <cell r="H400">
            <v>0</v>
          </cell>
          <cell r="I400" t="str">
            <v>Div0</v>
          </cell>
          <cell r="J400">
            <v>0</v>
          </cell>
          <cell r="K400">
            <v>0</v>
          </cell>
          <cell r="L400">
            <v>0</v>
          </cell>
          <cell r="M400">
            <v>0</v>
          </cell>
          <cell r="N400">
            <v>0</v>
          </cell>
          <cell r="O400">
            <v>0</v>
          </cell>
          <cell r="P400">
            <v>0</v>
          </cell>
          <cell r="Q400">
            <v>0</v>
          </cell>
        </row>
        <row r="401">
          <cell r="A401">
            <v>2022</v>
          </cell>
          <cell r="B401" t="str">
            <v>Dec</v>
          </cell>
          <cell r="C401" t="str">
            <v>Colorado</v>
          </cell>
          <cell r="D401">
            <v>0</v>
          </cell>
          <cell r="E401">
            <v>0</v>
          </cell>
          <cell r="F401">
            <v>0</v>
          </cell>
          <cell r="G401">
            <v>0</v>
          </cell>
          <cell r="H401">
            <v>145.6</v>
          </cell>
          <cell r="I401" t="str">
            <v>Div0</v>
          </cell>
          <cell r="J401">
            <v>241.6</v>
          </cell>
          <cell r="K401">
            <v>0</v>
          </cell>
          <cell r="L401">
            <v>0</v>
          </cell>
          <cell r="M401">
            <v>0</v>
          </cell>
          <cell r="N401">
            <v>96</v>
          </cell>
          <cell r="O401">
            <v>0</v>
          </cell>
          <cell r="P401">
            <v>0</v>
          </cell>
          <cell r="Q401">
            <v>0</v>
          </cell>
        </row>
        <row r="402">
          <cell r="A402">
            <v>2022</v>
          </cell>
          <cell r="B402" t="str">
            <v>Dec</v>
          </cell>
          <cell r="C402" t="str">
            <v>Mead</v>
          </cell>
          <cell r="D402">
            <v>0</v>
          </cell>
          <cell r="E402">
            <v>0</v>
          </cell>
          <cell r="F402">
            <v>0</v>
          </cell>
          <cell r="G402">
            <v>0</v>
          </cell>
          <cell r="H402">
            <v>0</v>
          </cell>
          <cell r="I402" t="str">
            <v>Div0</v>
          </cell>
          <cell r="J402">
            <v>0</v>
          </cell>
          <cell r="K402">
            <v>0</v>
          </cell>
          <cell r="L402">
            <v>0</v>
          </cell>
          <cell r="M402">
            <v>0</v>
          </cell>
          <cell r="N402">
            <v>0</v>
          </cell>
          <cell r="O402">
            <v>0</v>
          </cell>
          <cell r="P402">
            <v>0</v>
          </cell>
          <cell r="Q402">
            <v>0</v>
          </cell>
        </row>
        <row r="403">
          <cell r="A403">
            <v>2022</v>
          </cell>
          <cell r="B403" t="str">
            <v>Dec</v>
          </cell>
          <cell r="C403" t="str">
            <v>Montana</v>
          </cell>
          <cell r="D403">
            <v>0</v>
          </cell>
          <cell r="E403">
            <v>0</v>
          </cell>
          <cell r="F403">
            <v>0</v>
          </cell>
          <cell r="G403">
            <v>0</v>
          </cell>
          <cell r="H403">
            <v>0</v>
          </cell>
          <cell r="I403" t="str">
            <v>Div0</v>
          </cell>
          <cell r="J403">
            <v>150.69999999999999</v>
          </cell>
          <cell r="K403">
            <v>0</v>
          </cell>
          <cell r="L403">
            <v>0</v>
          </cell>
          <cell r="M403">
            <v>0</v>
          </cell>
          <cell r="N403">
            <v>150.69999999999999</v>
          </cell>
          <cell r="O403">
            <v>0</v>
          </cell>
          <cell r="P403">
            <v>0</v>
          </cell>
          <cell r="Q403">
            <v>0</v>
          </cell>
        </row>
        <row r="404">
          <cell r="A404">
            <v>2022</v>
          </cell>
          <cell r="B404" t="str">
            <v>Dec</v>
          </cell>
          <cell r="C404" t="str">
            <v>Hermiston</v>
          </cell>
          <cell r="D404">
            <v>0</v>
          </cell>
          <cell r="E404">
            <v>0</v>
          </cell>
          <cell r="F404">
            <v>0</v>
          </cell>
          <cell r="G404">
            <v>0</v>
          </cell>
          <cell r="H404">
            <v>0</v>
          </cell>
          <cell r="I404" t="str">
            <v>Div0</v>
          </cell>
          <cell r="J404">
            <v>240</v>
          </cell>
          <cell r="K404">
            <v>0</v>
          </cell>
          <cell r="L404">
            <v>0</v>
          </cell>
          <cell r="M404">
            <v>0</v>
          </cell>
          <cell r="N404">
            <v>240</v>
          </cell>
          <cell r="O404">
            <v>0</v>
          </cell>
          <cell r="P404">
            <v>0</v>
          </cell>
          <cell r="Q404">
            <v>0</v>
          </cell>
        </row>
        <row r="405">
          <cell r="A405">
            <v>2022</v>
          </cell>
          <cell r="B405" t="str">
            <v>Dec</v>
          </cell>
          <cell r="C405" t="str">
            <v>Yakima</v>
          </cell>
          <cell r="D405">
            <v>554.6</v>
          </cell>
          <cell r="E405">
            <v>0</v>
          </cell>
          <cell r="F405">
            <v>-27.7</v>
          </cell>
          <cell r="G405">
            <v>68.5</v>
          </cell>
          <cell r="H405">
            <v>68.5</v>
          </cell>
          <cell r="I405">
            <v>13</v>
          </cell>
          <cell r="J405">
            <v>0</v>
          </cell>
          <cell r="K405">
            <v>0</v>
          </cell>
          <cell r="L405">
            <v>0</v>
          </cell>
          <cell r="M405">
            <v>595.4</v>
          </cell>
          <cell r="N405">
            <v>0</v>
          </cell>
          <cell r="O405">
            <v>0</v>
          </cell>
          <cell r="P405">
            <v>0</v>
          </cell>
          <cell r="Q405">
            <v>0</v>
          </cell>
        </row>
        <row r="406">
          <cell r="A406">
            <v>2022</v>
          </cell>
          <cell r="B406" t="str">
            <v>Dec</v>
          </cell>
          <cell r="C406" t="str">
            <v>WallaWalla</v>
          </cell>
          <cell r="D406">
            <v>253.5</v>
          </cell>
          <cell r="E406">
            <v>0</v>
          </cell>
          <cell r="F406">
            <v>-10.4</v>
          </cell>
          <cell r="G406">
            <v>31.6</v>
          </cell>
          <cell r="H406">
            <v>31.6</v>
          </cell>
          <cell r="I406">
            <v>13</v>
          </cell>
          <cell r="J406">
            <v>47.1</v>
          </cell>
          <cell r="K406">
            <v>-1.8</v>
          </cell>
          <cell r="L406">
            <v>0</v>
          </cell>
          <cell r="M406">
            <v>275</v>
          </cell>
          <cell r="N406">
            <v>45.6</v>
          </cell>
          <cell r="O406">
            <v>0</v>
          </cell>
          <cell r="P406">
            <v>0</v>
          </cell>
          <cell r="Q406">
            <v>0</v>
          </cell>
        </row>
        <row r="407">
          <cell r="A407">
            <v>2022</v>
          </cell>
          <cell r="B407" t="str">
            <v>Dec</v>
          </cell>
          <cell r="C407" t="str">
            <v>APS Transmission</v>
          </cell>
          <cell r="D407">
            <v>0</v>
          </cell>
          <cell r="E407">
            <v>0</v>
          </cell>
          <cell r="F407">
            <v>0</v>
          </cell>
          <cell r="G407">
            <v>0</v>
          </cell>
          <cell r="H407">
            <v>0</v>
          </cell>
          <cell r="I407" t="str">
            <v>Div0</v>
          </cell>
          <cell r="J407">
            <v>0</v>
          </cell>
          <cell r="K407">
            <v>0</v>
          </cell>
          <cell r="L407">
            <v>0</v>
          </cell>
          <cell r="M407">
            <v>0</v>
          </cell>
          <cell r="N407">
            <v>0</v>
          </cell>
          <cell r="O407">
            <v>0</v>
          </cell>
          <cell r="P407">
            <v>0</v>
          </cell>
          <cell r="Q407">
            <v>0</v>
          </cell>
        </row>
        <row r="408">
          <cell r="A408">
            <v>2022</v>
          </cell>
          <cell r="B408" t="str">
            <v>Dec</v>
          </cell>
          <cell r="C408" t="str">
            <v>Bridger East</v>
          </cell>
          <cell r="D408">
            <v>0</v>
          </cell>
          <cell r="E408">
            <v>0</v>
          </cell>
          <cell r="F408">
            <v>0</v>
          </cell>
          <cell r="G408">
            <v>0</v>
          </cell>
          <cell r="H408">
            <v>0</v>
          </cell>
          <cell r="I408" t="str">
            <v>Div0</v>
          </cell>
          <cell r="J408">
            <v>0</v>
          </cell>
          <cell r="K408">
            <v>0</v>
          </cell>
          <cell r="L408">
            <v>0</v>
          </cell>
          <cell r="M408">
            <v>0</v>
          </cell>
          <cell r="N408">
            <v>0</v>
          </cell>
          <cell r="O408">
            <v>0</v>
          </cell>
          <cell r="P408">
            <v>0</v>
          </cell>
          <cell r="Q408">
            <v>0</v>
          </cell>
        </row>
        <row r="409">
          <cell r="A409">
            <v>2022</v>
          </cell>
          <cell r="B409" t="str">
            <v>Dec</v>
          </cell>
          <cell r="C409" t="str">
            <v>WyomingNE</v>
          </cell>
          <cell r="D409">
            <v>598.70000000000005</v>
          </cell>
          <cell r="E409">
            <v>0</v>
          </cell>
          <cell r="F409">
            <v>0</v>
          </cell>
          <cell r="G409">
            <v>77.8</v>
          </cell>
          <cell r="H409">
            <v>577.79999999999995</v>
          </cell>
          <cell r="I409">
            <v>96.5</v>
          </cell>
          <cell r="J409">
            <v>1190.2</v>
          </cell>
          <cell r="K409">
            <v>-13.8</v>
          </cell>
          <cell r="L409">
            <v>0</v>
          </cell>
          <cell r="M409">
            <v>0</v>
          </cell>
          <cell r="N409">
            <v>0</v>
          </cell>
          <cell r="O409">
            <v>0</v>
          </cell>
          <cell r="P409">
            <v>0</v>
          </cell>
          <cell r="Q409">
            <v>0</v>
          </cell>
        </row>
        <row r="410">
          <cell r="A410">
            <v>2022</v>
          </cell>
          <cell r="B410" t="str">
            <v>Dec</v>
          </cell>
          <cell r="C410" t="str">
            <v>WyomingSW</v>
          </cell>
          <cell r="D410">
            <v>508.6</v>
          </cell>
          <cell r="E410">
            <v>0</v>
          </cell>
          <cell r="F410">
            <v>-52.4</v>
          </cell>
          <cell r="G410">
            <v>59.3</v>
          </cell>
          <cell r="H410">
            <v>59.3</v>
          </cell>
          <cell r="I410">
            <v>13</v>
          </cell>
          <cell r="J410">
            <v>46.4</v>
          </cell>
          <cell r="K410">
            <v>0</v>
          </cell>
          <cell r="L410">
            <v>0</v>
          </cell>
          <cell r="M410">
            <v>469.1</v>
          </cell>
          <cell r="N410">
            <v>0</v>
          </cell>
          <cell r="O410">
            <v>0</v>
          </cell>
          <cell r="P410">
            <v>0</v>
          </cell>
          <cell r="Q410">
            <v>0</v>
          </cell>
        </row>
        <row r="411">
          <cell r="A411">
            <v>2022</v>
          </cell>
          <cell r="B411" t="str">
            <v>Dec</v>
          </cell>
          <cell r="C411" t="str">
            <v>Aeolis_Wyoming</v>
          </cell>
          <cell r="D411">
            <v>0</v>
          </cell>
          <cell r="E411">
            <v>0</v>
          </cell>
          <cell r="F411">
            <v>0</v>
          </cell>
          <cell r="G411">
            <v>0</v>
          </cell>
          <cell r="H411">
            <v>104.6</v>
          </cell>
          <cell r="I411" t="str">
            <v>Div0</v>
          </cell>
          <cell r="J411">
            <v>173.8</v>
          </cell>
          <cell r="K411">
            <v>0</v>
          </cell>
          <cell r="L411">
            <v>0</v>
          </cell>
          <cell r="M411">
            <v>0</v>
          </cell>
          <cell r="N411">
            <v>69.2</v>
          </cell>
          <cell r="O411">
            <v>0</v>
          </cell>
          <cell r="P411">
            <v>0</v>
          </cell>
          <cell r="Q411">
            <v>0</v>
          </cell>
        </row>
        <row r="412">
          <cell r="A412">
            <v>2022</v>
          </cell>
          <cell r="B412" t="str">
            <v>Dec</v>
          </cell>
          <cell r="C412" t="str">
            <v>Chehalis</v>
          </cell>
          <cell r="D412">
            <v>0</v>
          </cell>
          <cell r="E412">
            <v>0</v>
          </cell>
          <cell r="F412">
            <v>0</v>
          </cell>
          <cell r="G412">
            <v>0</v>
          </cell>
          <cell r="H412">
            <v>0</v>
          </cell>
          <cell r="I412" t="str">
            <v>Div0</v>
          </cell>
          <cell r="J412">
            <v>512</v>
          </cell>
          <cell r="K412">
            <v>0</v>
          </cell>
          <cell r="L412">
            <v>0</v>
          </cell>
          <cell r="M412">
            <v>0</v>
          </cell>
          <cell r="N412">
            <v>512</v>
          </cell>
          <cell r="O412">
            <v>0</v>
          </cell>
          <cell r="P412">
            <v>0</v>
          </cell>
          <cell r="Q412">
            <v>0</v>
          </cell>
        </row>
        <row r="413">
          <cell r="A413">
            <v>2022</v>
          </cell>
          <cell r="B413" t="str">
            <v>Dec</v>
          </cell>
          <cell r="C413" t="str">
            <v>SOregonCal</v>
          </cell>
          <cell r="D413">
            <v>1371.5</v>
          </cell>
          <cell r="E413">
            <v>0</v>
          </cell>
          <cell r="F413">
            <v>-186.9</v>
          </cell>
          <cell r="G413">
            <v>154</v>
          </cell>
          <cell r="H413">
            <v>154</v>
          </cell>
          <cell r="I413">
            <v>13</v>
          </cell>
          <cell r="J413">
            <v>303.60000000000002</v>
          </cell>
          <cell r="K413">
            <v>26.8</v>
          </cell>
          <cell r="L413">
            <v>0</v>
          </cell>
          <cell r="M413">
            <v>1326.3</v>
          </cell>
          <cell r="N413">
            <v>318.2</v>
          </cell>
          <cell r="O413">
            <v>0</v>
          </cell>
          <cell r="P413">
            <v>0</v>
          </cell>
          <cell r="Q413">
            <v>0</v>
          </cell>
        </row>
        <row r="414">
          <cell r="A414">
            <v>2022</v>
          </cell>
          <cell r="B414" t="str">
            <v>Dec</v>
          </cell>
          <cell r="C414" t="str">
            <v>PortlandNC</v>
          </cell>
          <cell r="D414">
            <v>507</v>
          </cell>
          <cell r="E414">
            <v>0</v>
          </cell>
          <cell r="F414">
            <v>0</v>
          </cell>
          <cell r="G414">
            <v>65.900000000000006</v>
          </cell>
          <cell r="H414">
            <v>65.900000000000006</v>
          </cell>
          <cell r="I414">
            <v>13</v>
          </cell>
          <cell r="J414">
            <v>595.5</v>
          </cell>
          <cell r="K414">
            <v>-78</v>
          </cell>
          <cell r="L414">
            <v>0</v>
          </cell>
          <cell r="M414">
            <v>100</v>
          </cell>
          <cell r="N414">
            <v>44.6</v>
          </cell>
          <cell r="O414">
            <v>0</v>
          </cell>
          <cell r="P414">
            <v>0</v>
          </cell>
          <cell r="Q414">
            <v>0</v>
          </cell>
        </row>
        <row r="415">
          <cell r="A415">
            <v>2022</v>
          </cell>
          <cell r="B415" t="str">
            <v>Dec</v>
          </cell>
          <cell r="C415" t="str">
            <v>WillamValcc</v>
          </cell>
          <cell r="D415">
            <v>371.4</v>
          </cell>
          <cell r="E415">
            <v>0</v>
          </cell>
          <cell r="F415">
            <v>0</v>
          </cell>
          <cell r="G415">
            <v>48.3</v>
          </cell>
          <cell r="H415">
            <v>48.3</v>
          </cell>
          <cell r="I415">
            <v>13</v>
          </cell>
          <cell r="J415">
            <v>0</v>
          </cell>
          <cell r="K415">
            <v>0</v>
          </cell>
          <cell r="L415">
            <v>0</v>
          </cell>
          <cell r="M415">
            <v>419.7</v>
          </cell>
          <cell r="N415">
            <v>0</v>
          </cell>
          <cell r="O415">
            <v>0</v>
          </cell>
          <cell r="P415">
            <v>0</v>
          </cell>
          <cell r="Q415">
            <v>0</v>
          </cell>
        </row>
        <row r="416">
          <cell r="A416">
            <v>2022</v>
          </cell>
          <cell r="B416" t="str">
            <v>Dec</v>
          </cell>
          <cell r="C416" t="str">
            <v>Bethel</v>
          </cell>
          <cell r="D416">
            <v>0</v>
          </cell>
          <cell r="E416">
            <v>0</v>
          </cell>
          <cell r="F416">
            <v>0</v>
          </cell>
          <cell r="G416">
            <v>0</v>
          </cell>
          <cell r="H416">
            <v>0</v>
          </cell>
          <cell r="I416" t="str">
            <v>Div0</v>
          </cell>
          <cell r="J416">
            <v>0</v>
          </cell>
          <cell r="K416">
            <v>0</v>
          </cell>
          <cell r="L416">
            <v>0</v>
          </cell>
          <cell r="M416">
            <v>44.6</v>
          </cell>
          <cell r="N416">
            <v>44.6</v>
          </cell>
          <cell r="O416">
            <v>0</v>
          </cell>
          <cell r="P416">
            <v>0</v>
          </cell>
          <cell r="Q416">
            <v>0</v>
          </cell>
        </row>
        <row r="417">
          <cell r="A417">
            <v>2022</v>
          </cell>
          <cell r="B417" t="str">
            <v>Dec</v>
          </cell>
          <cell r="C417" t="str">
            <v>Nevada - Oregon Border</v>
          </cell>
          <cell r="D417">
            <v>0</v>
          </cell>
          <cell r="E417">
            <v>0</v>
          </cell>
          <cell r="F417">
            <v>0</v>
          </cell>
          <cell r="G417">
            <v>0</v>
          </cell>
          <cell r="H417">
            <v>0</v>
          </cell>
          <cell r="I417" t="str">
            <v>Div0</v>
          </cell>
          <cell r="J417">
            <v>0</v>
          </cell>
          <cell r="K417">
            <v>0</v>
          </cell>
          <cell r="L417">
            <v>0</v>
          </cell>
          <cell r="M417">
            <v>0</v>
          </cell>
          <cell r="N417">
            <v>0</v>
          </cell>
          <cell r="O417">
            <v>0</v>
          </cell>
          <cell r="P417">
            <v>0</v>
          </cell>
          <cell r="Q417">
            <v>0</v>
          </cell>
        </row>
        <row r="418">
          <cell r="A418">
            <v>2022</v>
          </cell>
          <cell r="B418" t="str">
            <v>Dec</v>
          </cell>
          <cell r="C418" t="str">
            <v>Bridger</v>
          </cell>
          <cell r="D418">
            <v>0</v>
          </cell>
          <cell r="E418">
            <v>0</v>
          </cell>
          <cell r="F418">
            <v>0</v>
          </cell>
          <cell r="G418">
            <v>0</v>
          </cell>
          <cell r="H418">
            <v>18.8</v>
          </cell>
          <cell r="I418" t="str">
            <v>Div0</v>
          </cell>
          <cell r="J418">
            <v>1408.4</v>
          </cell>
          <cell r="K418">
            <v>-1.6</v>
          </cell>
          <cell r="L418">
            <v>0</v>
          </cell>
          <cell r="M418">
            <v>0</v>
          </cell>
          <cell r="N418">
            <v>1388</v>
          </cell>
          <cell r="O418">
            <v>0</v>
          </cell>
          <cell r="P418">
            <v>0</v>
          </cell>
          <cell r="Q418">
            <v>0</v>
          </cell>
        </row>
        <row r="419">
          <cell r="A419">
            <v>2022</v>
          </cell>
          <cell r="B419" t="str">
            <v>Dec</v>
          </cell>
          <cell r="C419" t="str">
            <v>Hemingway</v>
          </cell>
          <cell r="D419">
            <v>0</v>
          </cell>
          <cell r="E419">
            <v>0</v>
          </cell>
          <cell r="F419">
            <v>0</v>
          </cell>
          <cell r="G419">
            <v>0</v>
          </cell>
          <cell r="H419">
            <v>0</v>
          </cell>
          <cell r="I419" t="str">
            <v>Div0</v>
          </cell>
          <cell r="J419">
            <v>0</v>
          </cell>
          <cell r="K419">
            <v>0</v>
          </cell>
          <cell r="L419">
            <v>0</v>
          </cell>
          <cell r="M419">
            <v>1199.9000000000001</v>
          </cell>
          <cell r="N419">
            <v>1199.9000000000001</v>
          </cell>
          <cell r="O419">
            <v>0</v>
          </cell>
          <cell r="P419">
            <v>0</v>
          </cell>
          <cell r="Q419">
            <v>0</v>
          </cell>
        </row>
        <row r="420">
          <cell r="A420">
            <v>2022</v>
          </cell>
          <cell r="B420" t="str">
            <v>Dec</v>
          </cell>
          <cell r="C420" t="str">
            <v>Midpoint Meridian</v>
          </cell>
          <cell r="D420">
            <v>0</v>
          </cell>
          <cell r="E420">
            <v>0</v>
          </cell>
          <cell r="F420">
            <v>0</v>
          </cell>
          <cell r="G420">
            <v>0</v>
          </cell>
          <cell r="H420">
            <v>0</v>
          </cell>
          <cell r="I420" t="str">
            <v>Div0</v>
          </cell>
          <cell r="J420">
            <v>0</v>
          </cell>
          <cell r="K420">
            <v>0</v>
          </cell>
          <cell r="L420">
            <v>0</v>
          </cell>
          <cell r="M420">
            <v>241</v>
          </cell>
          <cell r="N420">
            <v>241</v>
          </cell>
          <cell r="O420">
            <v>0</v>
          </cell>
          <cell r="P420">
            <v>0</v>
          </cell>
          <cell r="Q420">
            <v>0</v>
          </cell>
        </row>
        <row r="421">
          <cell r="A421">
            <v>2022</v>
          </cell>
          <cell r="B421" t="str">
            <v>Dec</v>
          </cell>
          <cell r="C421" t="str">
            <v>Craig Trans</v>
          </cell>
          <cell r="D421">
            <v>0</v>
          </cell>
          <cell r="E421">
            <v>0</v>
          </cell>
          <cell r="F421">
            <v>0</v>
          </cell>
          <cell r="G421">
            <v>0</v>
          </cell>
          <cell r="H421">
            <v>67</v>
          </cell>
          <cell r="I421" t="str">
            <v>Div0</v>
          </cell>
          <cell r="J421">
            <v>0</v>
          </cell>
          <cell r="K421">
            <v>0</v>
          </cell>
          <cell r="L421">
            <v>0</v>
          </cell>
          <cell r="M421">
            <v>67</v>
          </cell>
          <cell r="N421">
            <v>0</v>
          </cell>
          <cell r="O421">
            <v>0</v>
          </cell>
          <cell r="P421">
            <v>0</v>
          </cell>
          <cell r="Q421">
            <v>0</v>
          </cell>
        </row>
        <row r="422">
          <cell r="A422">
            <v>2022</v>
          </cell>
          <cell r="B422" t="str">
            <v>Dec</v>
          </cell>
          <cell r="C422" t="str">
            <v>BPA_NITS</v>
          </cell>
          <cell r="D422">
            <v>316.3</v>
          </cell>
          <cell r="E422">
            <v>0</v>
          </cell>
          <cell r="F422">
            <v>0</v>
          </cell>
          <cell r="G422">
            <v>41.1</v>
          </cell>
          <cell r="H422">
            <v>41.1</v>
          </cell>
          <cell r="I422">
            <v>13</v>
          </cell>
          <cell r="J422">
            <v>0</v>
          </cell>
          <cell r="K422">
            <v>0</v>
          </cell>
          <cell r="L422">
            <v>0</v>
          </cell>
          <cell r="M422">
            <v>357.4</v>
          </cell>
          <cell r="N422">
            <v>0</v>
          </cell>
          <cell r="O422">
            <v>0</v>
          </cell>
          <cell r="P422">
            <v>0</v>
          </cell>
          <cell r="Q422">
            <v>0</v>
          </cell>
        </row>
        <row r="423">
          <cell r="A423">
            <v>2023</v>
          </cell>
          <cell r="B423" t="str">
            <v>Jul</v>
          </cell>
          <cell r="C423" t="str">
            <v>Arizona</v>
          </cell>
          <cell r="D423">
            <v>0</v>
          </cell>
          <cell r="E423">
            <v>0</v>
          </cell>
          <cell r="F423">
            <v>0</v>
          </cell>
          <cell r="G423">
            <v>0</v>
          </cell>
          <cell r="H423">
            <v>0</v>
          </cell>
          <cell r="I423" t="str">
            <v>Div0</v>
          </cell>
          <cell r="J423">
            <v>0</v>
          </cell>
          <cell r="K423">
            <v>0</v>
          </cell>
          <cell r="L423">
            <v>0</v>
          </cell>
          <cell r="M423">
            <v>0</v>
          </cell>
          <cell r="N423">
            <v>0</v>
          </cell>
          <cell r="O423">
            <v>0</v>
          </cell>
          <cell r="P423">
            <v>0</v>
          </cell>
          <cell r="Q423">
            <v>0</v>
          </cell>
        </row>
        <row r="424">
          <cell r="A424">
            <v>2023</v>
          </cell>
          <cell r="B424" t="str">
            <v>Jul</v>
          </cell>
          <cell r="C424" t="str">
            <v>COB</v>
          </cell>
          <cell r="D424">
            <v>0</v>
          </cell>
          <cell r="E424">
            <v>0</v>
          </cell>
          <cell r="F424">
            <v>0</v>
          </cell>
          <cell r="G424">
            <v>0</v>
          </cell>
          <cell r="H424">
            <v>0</v>
          </cell>
          <cell r="I424" t="str">
            <v>Div0</v>
          </cell>
          <cell r="J424">
            <v>0</v>
          </cell>
          <cell r="K424">
            <v>0</v>
          </cell>
          <cell r="L424">
            <v>0</v>
          </cell>
          <cell r="M424">
            <v>0</v>
          </cell>
          <cell r="N424">
            <v>0</v>
          </cell>
          <cell r="O424">
            <v>0</v>
          </cell>
          <cell r="P424">
            <v>0</v>
          </cell>
          <cell r="Q424">
            <v>0</v>
          </cell>
        </row>
        <row r="425">
          <cell r="A425">
            <v>2023</v>
          </cell>
          <cell r="B425" t="str">
            <v>Jul</v>
          </cell>
          <cell r="C425" t="str">
            <v>Goshen</v>
          </cell>
          <cell r="D425">
            <v>481.2</v>
          </cell>
          <cell r="E425">
            <v>0</v>
          </cell>
          <cell r="F425">
            <v>-31</v>
          </cell>
          <cell r="G425">
            <v>58.5</v>
          </cell>
          <cell r="H425">
            <v>58.5</v>
          </cell>
          <cell r="I425">
            <v>13</v>
          </cell>
          <cell r="J425">
            <v>56.5</v>
          </cell>
          <cell r="K425">
            <v>-4.4000000000000004</v>
          </cell>
          <cell r="L425">
            <v>180.2</v>
          </cell>
          <cell r="M425">
            <v>276.5</v>
          </cell>
          <cell r="N425">
            <v>0</v>
          </cell>
          <cell r="O425">
            <v>0</v>
          </cell>
          <cell r="P425">
            <v>0</v>
          </cell>
          <cell r="Q425">
            <v>0</v>
          </cell>
        </row>
        <row r="426">
          <cell r="A426">
            <v>2023</v>
          </cell>
          <cell r="B426" t="str">
            <v>Jul</v>
          </cell>
          <cell r="C426" t="str">
            <v>Brady</v>
          </cell>
          <cell r="D426">
            <v>0</v>
          </cell>
          <cell r="E426">
            <v>0</v>
          </cell>
          <cell r="F426">
            <v>0</v>
          </cell>
          <cell r="G426">
            <v>0</v>
          </cell>
          <cell r="H426">
            <v>0</v>
          </cell>
          <cell r="I426" t="str">
            <v>Div0</v>
          </cell>
          <cell r="J426">
            <v>0</v>
          </cell>
          <cell r="K426">
            <v>0</v>
          </cell>
          <cell r="L426">
            <v>0</v>
          </cell>
          <cell r="M426">
            <v>0</v>
          </cell>
          <cell r="N426">
            <v>0</v>
          </cell>
          <cell r="O426">
            <v>0</v>
          </cell>
          <cell r="P426">
            <v>0</v>
          </cell>
          <cell r="Q426">
            <v>0</v>
          </cell>
        </row>
        <row r="427">
          <cell r="A427">
            <v>2023</v>
          </cell>
          <cell r="B427" t="str">
            <v>Jul</v>
          </cell>
          <cell r="C427" t="str">
            <v>Bridger West</v>
          </cell>
          <cell r="D427">
            <v>0</v>
          </cell>
          <cell r="E427">
            <v>0</v>
          </cell>
          <cell r="F427">
            <v>0</v>
          </cell>
          <cell r="G427">
            <v>0</v>
          </cell>
          <cell r="H427">
            <v>0</v>
          </cell>
          <cell r="I427" t="str">
            <v>Div0</v>
          </cell>
          <cell r="J427">
            <v>0</v>
          </cell>
          <cell r="K427">
            <v>0</v>
          </cell>
          <cell r="L427">
            <v>0</v>
          </cell>
          <cell r="M427">
            <v>1261.0999999999999</v>
          </cell>
          <cell r="N427">
            <v>1261.0999999999999</v>
          </cell>
          <cell r="O427">
            <v>0</v>
          </cell>
          <cell r="P427">
            <v>0</v>
          </cell>
          <cell r="Q427">
            <v>0</v>
          </cell>
        </row>
        <row r="428">
          <cell r="A428">
            <v>2023</v>
          </cell>
          <cell r="B428" t="str">
            <v>Jul</v>
          </cell>
          <cell r="C428" t="str">
            <v>Borah</v>
          </cell>
          <cell r="D428">
            <v>0</v>
          </cell>
          <cell r="E428">
            <v>0</v>
          </cell>
          <cell r="F428">
            <v>0</v>
          </cell>
          <cell r="G428">
            <v>0</v>
          </cell>
          <cell r="H428">
            <v>0</v>
          </cell>
          <cell r="I428" t="str">
            <v>Div0</v>
          </cell>
          <cell r="J428">
            <v>0</v>
          </cell>
          <cell r="K428">
            <v>0</v>
          </cell>
          <cell r="L428">
            <v>0</v>
          </cell>
          <cell r="M428">
            <v>1261</v>
          </cell>
          <cell r="N428">
            <v>1261</v>
          </cell>
          <cell r="O428">
            <v>0</v>
          </cell>
          <cell r="P428">
            <v>0</v>
          </cell>
          <cell r="Q428">
            <v>0</v>
          </cell>
        </row>
        <row r="429">
          <cell r="A429">
            <v>2023</v>
          </cell>
          <cell r="B429" t="str">
            <v>Jul</v>
          </cell>
          <cell r="C429" t="str">
            <v>Mid Columbia</v>
          </cell>
          <cell r="D429">
            <v>0</v>
          </cell>
          <cell r="E429">
            <v>0</v>
          </cell>
          <cell r="F429">
            <v>0</v>
          </cell>
          <cell r="G429">
            <v>0</v>
          </cell>
          <cell r="H429">
            <v>0</v>
          </cell>
          <cell r="I429" t="str">
            <v>Div0</v>
          </cell>
          <cell r="J429">
            <v>831.8</v>
          </cell>
          <cell r="K429">
            <v>-25.2</v>
          </cell>
          <cell r="L429">
            <v>0</v>
          </cell>
          <cell r="M429">
            <v>0</v>
          </cell>
          <cell r="N429">
            <v>806.6</v>
          </cell>
          <cell r="O429">
            <v>0</v>
          </cell>
          <cell r="P429">
            <v>0</v>
          </cell>
          <cell r="Q429">
            <v>0</v>
          </cell>
        </row>
        <row r="430">
          <cell r="A430">
            <v>2023</v>
          </cell>
          <cell r="B430" t="str">
            <v>Jul</v>
          </cell>
          <cell r="C430" t="str">
            <v>Mona</v>
          </cell>
          <cell r="D430">
            <v>0</v>
          </cell>
          <cell r="E430">
            <v>0</v>
          </cell>
          <cell r="F430">
            <v>0</v>
          </cell>
          <cell r="G430">
            <v>0</v>
          </cell>
          <cell r="H430">
            <v>0</v>
          </cell>
          <cell r="I430" t="str">
            <v>Div0</v>
          </cell>
          <cell r="J430">
            <v>0</v>
          </cell>
          <cell r="K430">
            <v>100</v>
          </cell>
          <cell r="L430">
            <v>0</v>
          </cell>
          <cell r="M430">
            <v>29</v>
          </cell>
          <cell r="N430">
            <v>129</v>
          </cell>
          <cell r="O430">
            <v>0</v>
          </cell>
          <cell r="P430">
            <v>0</v>
          </cell>
          <cell r="Q430">
            <v>0</v>
          </cell>
        </row>
        <row r="431">
          <cell r="A431">
            <v>2023</v>
          </cell>
          <cell r="B431" t="str">
            <v>Jul</v>
          </cell>
          <cell r="C431" t="str">
            <v>Palo Verde</v>
          </cell>
          <cell r="D431">
            <v>0</v>
          </cell>
          <cell r="E431">
            <v>0</v>
          </cell>
          <cell r="F431">
            <v>0</v>
          </cell>
          <cell r="G431">
            <v>0</v>
          </cell>
          <cell r="H431">
            <v>0</v>
          </cell>
          <cell r="I431" t="str">
            <v>Div0</v>
          </cell>
          <cell r="J431">
            <v>0</v>
          </cell>
          <cell r="K431">
            <v>0</v>
          </cell>
          <cell r="L431">
            <v>0</v>
          </cell>
          <cell r="M431">
            <v>0</v>
          </cell>
          <cell r="N431">
            <v>0</v>
          </cell>
          <cell r="O431">
            <v>0</v>
          </cell>
          <cell r="P431">
            <v>0</v>
          </cell>
          <cell r="Q431">
            <v>0</v>
          </cell>
        </row>
        <row r="432">
          <cell r="A432">
            <v>2023</v>
          </cell>
          <cell r="B432" t="str">
            <v>Jul</v>
          </cell>
          <cell r="C432" t="str">
            <v>Utah North</v>
          </cell>
          <cell r="D432">
            <v>5079.8999999999996</v>
          </cell>
          <cell r="E432">
            <v>0</v>
          </cell>
          <cell r="F432">
            <v>-373.5</v>
          </cell>
          <cell r="G432">
            <v>611.79999999999995</v>
          </cell>
          <cell r="H432">
            <v>611.79999999999995</v>
          </cell>
          <cell r="I432">
            <v>13</v>
          </cell>
          <cell r="J432">
            <v>2287.1</v>
          </cell>
          <cell r="K432">
            <v>-1.8</v>
          </cell>
          <cell r="L432">
            <v>143.1</v>
          </cell>
          <cell r="M432">
            <v>2891.4</v>
          </cell>
          <cell r="N432">
            <v>1.6</v>
          </cell>
          <cell r="O432">
            <v>0</v>
          </cell>
          <cell r="P432">
            <v>0</v>
          </cell>
          <cell r="Q432">
            <v>0</v>
          </cell>
        </row>
        <row r="433">
          <cell r="A433">
            <v>2023</v>
          </cell>
          <cell r="B433" t="str">
            <v>Jul</v>
          </cell>
          <cell r="C433" t="str">
            <v>_4-Corners</v>
          </cell>
          <cell r="D433">
            <v>0</v>
          </cell>
          <cell r="E433">
            <v>0</v>
          </cell>
          <cell r="F433">
            <v>0</v>
          </cell>
          <cell r="G433">
            <v>0</v>
          </cell>
          <cell r="H433">
            <v>0</v>
          </cell>
          <cell r="I433" t="str">
            <v>Div0</v>
          </cell>
          <cell r="J433">
            <v>0</v>
          </cell>
          <cell r="K433">
            <v>0</v>
          </cell>
          <cell r="L433">
            <v>0</v>
          </cell>
          <cell r="M433">
            <v>0</v>
          </cell>
          <cell r="N433">
            <v>0</v>
          </cell>
          <cell r="O433">
            <v>0</v>
          </cell>
          <cell r="P433">
            <v>0</v>
          </cell>
          <cell r="Q433">
            <v>0</v>
          </cell>
        </row>
        <row r="434">
          <cell r="A434">
            <v>2023</v>
          </cell>
          <cell r="B434" t="str">
            <v>Jul</v>
          </cell>
          <cell r="C434" t="str">
            <v>Utah South</v>
          </cell>
          <cell r="D434">
            <v>756.9</v>
          </cell>
          <cell r="E434">
            <v>0</v>
          </cell>
          <cell r="F434">
            <v>0</v>
          </cell>
          <cell r="G434">
            <v>98.4</v>
          </cell>
          <cell r="H434">
            <v>98.4</v>
          </cell>
          <cell r="I434">
            <v>13</v>
          </cell>
          <cell r="J434">
            <v>3140.5</v>
          </cell>
          <cell r="K434">
            <v>10.6</v>
          </cell>
          <cell r="L434">
            <v>0</v>
          </cell>
          <cell r="M434">
            <v>196</v>
          </cell>
          <cell r="N434">
            <v>2491.6999999999998</v>
          </cell>
          <cell r="O434">
            <v>0</v>
          </cell>
          <cell r="P434">
            <v>0</v>
          </cell>
          <cell r="Q434">
            <v>0</v>
          </cell>
        </row>
        <row r="435">
          <cell r="A435">
            <v>2023</v>
          </cell>
          <cell r="B435" t="str">
            <v>Jul</v>
          </cell>
          <cell r="C435" t="str">
            <v>Cholla</v>
          </cell>
          <cell r="D435">
            <v>0</v>
          </cell>
          <cell r="E435">
            <v>0</v>
          </cell>
          <cell r="F435">
            <v>0</v>
          </cell>
          <cell r="G435">
            <v>0</v>
          </cell>
          <cell r="H435">
            <v>0</v>
          </cell>
          <cell r="I435" t="str">
            <v>Div0</v>
          </cell>
          <cell r="J435">
            <v>0</v>
          </cell>
          <cell r="K435">
            <v>0</v>
          </cell>
          <cell r="L435">
            <v>0</v>
          </cell>
          <cell r="M435">
            <v>0</v>
          </cell>
          <cell r="N435">
            <v>0</v>
          </cell>
          <cell r="O435">
            <v>0</v>
          </cell>
          <cell r="P435">
            <v>0</v>
          </cell>
          <cell r="Q435">
            <v>0</v>
          </cell>
        </row>
        <row r="436">
          <cell r="A436">
            <v>2023</v>
          </cell>
          <cell r="B436" t="str">
            <v>Jul</v>
          </cell>
          <cell r="C436" t="str">
            <v>Colorado</v>
          </cell>
          <cell r="D436">
            <v>0</v>
          </cell>
          <cell r="E436">
            <v>0</v>
          </cell>
          <cell r="F436">
            <v>0</v>
          </cell>
          <cell r="G436">
            <v>0</v>
          </cell>
          <cell r="H436">
            <v>145.6</v>
          </cell>
          <cell r="I436" t="str">
            <v>Div0</v>
          </cell>
          <cell r="J436">
            <v>241.6</v>
          </cell>
          <cell r="K436">
            <v>0</v>
          </cell>
          <cell r="L436">
            <v>0</v>
          </cell>
          <cell r="M436">
            <v>0</v>
          </cell>
          <cell r="N436">
            <v>96</v>
          </cell>
          <cell r="O436">
            <v>0</v>
          </cell>
          <cell r="P436">
            <v>0</v>
          </cell>
          <cell r="Q436">
            <v>0</v>
          </cell>
        </row>
        <row r="437">
          <cell r="A437">
            <v>2023</v>
          </cell>
          <cell r="B437" t="str">
            <v>Jul</v>
          </cell>
          <cell r="C437" t="str">
            <v>Mead</v>
          </cell>
          <cell r="D437">
            <v>0</v>
          </cell>
          <cell r="E437">
            <v>0</v>
          </cell>
          <cell r="F437">
            <v>0</v>
          </cell>
          <cell r="G437">
            <v>0</v>
          </cell>
          <cell r="H437">
            <v>0</v>
          </cell>
          <cell r="I437" t="str">
            <v>Div0</v>
          </cell>
          <cell r="J437">
            <v>0</v>
          </cell>
          <cell r="K437">
            <v>0</v>
          </cell>
          <cell r="L437">
            <v>0</v>
          </cell>
          <cell r="M437">
            <v>0</v>
          </cell>
          <cell r="N437">
            <v>0</v>
          </cell>
          <cell r="O437">
            <v>0</v>
          </cell>
          <cell r="P437">
            <v>0</v>
          </cell>
          <cell r="Q437">
            <v>0</v>
          </cell>
        </row>
        <row r="438">
          <cell r="A438">
            <v>2023</v>
          </cell>
          <cell r="B438" t="str">
            <v>Jul</v>
          </cell>
          <cell r="C438" t="str">
            <v>Montana</v>
          </cell>
          <cell r="D438">
            <v>0</v>
          </cell>
          <cell r="E438">
            <v>0</v>
          </cell>
          <cell r="F438">
            <v>0</v>
          </cell>
          <cell r="G438">
            <v>0</v>
          </cell>
          <cell r="H438">
            <v>0</v>
          </cell>
          <cell r="I438" t="str">
            <v>Div0</v>
          </cell>
          <cell r="J438">
            <v>151.69999999999999</v>
          </cell>
          <cell r="K438">
            <v>0</v>
          </cell>
          <cell r="L438">
            <v>0</v>
          </cell>
          <cell r="M438">
            <v>0</v>
          </cell>
          <cell r="N438">
            <v>151.69999999999999</v>
          </cell>
          <cell r="O438">
            <v>0</v>
          </cell>
          <cell r="P438">
            <v>0</v>
          </cell>
          <cell r="Q438">
            <v>0</v>
          </cell>
        </row>
        <row r="439">
          <cell r="A439">
            <v>2023</v>
          </cell>
          <cell r="B439" t="str">
            <v>Jul</v>
          </cell>
          <cell r="C439" t="str">
            <v>Hermiston</v>
          </cell>
          <cell r="D439">
            <v>0</v>
          </cell>
          <cell r="E439">
            <v>0</v>
          </cell>
          <cell r="F439">
            <v>0</v>
          </cell>
          <cell r="G439">
            <v>0</v>
          </cell>
          <cell r="H439">
            <v>0</v>
          </cell>
          <cell r="I439" t="str">
            <v>Div0</v>
          </cell>
          <cell r="J439">
            <v>227</v>
          </cell>
          <cell r="K439">
            <v>0</v>
          </cell>
          <cell r="L439">
            <v>0</v>
          </cell>
          <cell r="M439">
            <v>0</v>
          </cell>
          <cell r="N439">
            <v>227</v>
          </cell>
          <cell r="O439">
            <v>0</v>
          </cell>
          <cell r="P439">
            <v>0</v>
          </cell>
          <cell r="Q439">
            <v>0</v>
          </cell>
        </row>
        <row r="440">
          <cell r="A440">
            <v>2023</v>
          </cell>
          <cell r="B440" t="str">
            <v>Jul</v>
          </cell>
          <cell r="C440" t="str">
            <v>Yakima</v>
          </cell>
          <cell r="D440">
            <v>523.9</v>
          </cell>
          <cell r="E440">
            <v>0</v>
          </cell>
          <cell r="F440">
            <v>-33.799999999999997</v>
          </cell>
          <cell r="G440">
            <v>63.7</v>
          </cell>
          <cell r="H440">
            <v>63.7</v>
          </cell>
          <cell r="I440">
            <v>13</v>
          </cell>
          <cell r="J440">
            <v>0</v>
          </cell>
          <cell r="K440">
            <v>0</v>
          </cell>
          <cell r="L440">
            <v>0</v>
          </cell>
          <cell r="M440">
            <v>553.79999999999995</v>
          </cell>
          <cell r="N440">
            <v>0</v>
          </cell>
          <cell r="O440">
            <v>0</v>
          </cell>
          <cell r="P440">
            <v>0</v>
          </cell>
          <cell r="Q440">
            <v>0</v>
          </cell>
        </row>
        <row r="441">
          <cell r="A441">
            <v>2023</v>
          </cell>
          <cell r="B441" t="str">
            <v>Jul</v>
          </cell>
          <cell r="C441" t="str">
            <v>WallaWalla</v>
          </cell>
          <cell r="D441">
            <v>282.7</v>
          </cell>
          <cell r="E441">
            <v>0</v>
          </cell>
          <cell r="F441">
            <v>-13</v>
          </cell>
          <cell r="G441">
            <v>35.1</v>
          </cell>
          <cell r="H441">
            <v>35.1</v>
          </cell>
          <cell r="I441">
            <v>13</v>
          </cell>
          <cell r="J441">
            <v>47.1</v>
          </cell>
          <cell r="K441">
            <v>-1.8</v>
          </cell>
          <cell r="L441">
            <v>0</v>
          </cell>
          <cell r="M441">
            <v>259.39999999999998</v>
          </cell>
          <cell r="N441">
            <v>0</v>
          </cell>
          <cell r="O441">
            <v>0</v>
          </cell>
          <cell r="P441">
            <v>0</v>
          </cell>
          <cell r="Q441">
            <v>0</v>
          </cell>
        </row>
        <row r="442">
          <cell r="A442">
            <v>2023</v>
          </cell>
          <cell r="B442" t="str">
            <v>Jul</v>
          </cell>
          <cell r="C442" t="str">
            <v>APS Transmission</v>
          </cell>
          <cell r="D442">
            <v>0</v>
          </cell>
          <cell r="E442">
            <v>0</v>
          </cell>
          <cell r="F442">
            <v>0</v>
          </cell>
          <cell r="G442">
            <v>0</v>
          </cell>
          <cell r="H442">
            <v>0</v>
          </cell>
          <cell r="I442" t="str">
            <v>Div0</v>
          </cell>
          <cell r="J442">
            <v>0</v>
          </cell>
          <cell r="K442">
            <v>0</v>
          </cell>
          <cell r="L442">
            <v>0</v>
          </cell>
          <cell r="M442">
            <v>0</v>
          </cell>
          <cell r="N442">
            <v>0</v>
          </cell>
          <cell r="O442">
            <v>0</v>
          </cell>
          <cell r="P442">
            <v>0</v>
          </cell>
          <cell r="Q442">
            <v>0</v>
          </cell>
        </row>
        <row r="443">
          <cell r="A443">
            <v>2023</v>
          </cell>
          <cell r="B443" t="str">
            <v>Jul</v>
          </cell>
          <cell r="C443" t="str">
            <v>Bridger East</v>
          </cell>
          <cell r="D443">
            <v>0</v>
          </cell>
          <cell r="E443">
            <v>0</v>
          </cell>
          <cell r="F443">
            <v>0</v>
          </cell>
          <cell r="G443">
            <v>0</v>
          </cell>
          <cell r="H443">
            <v>0</v>
          </cell>
          <cell r="I443" t="str">
            <v>Div0</v>
          </cell>
          <cell r="J443">
            <v>0</v>
          </cell>
          <cell r="K443">
            <v>0</v>
          </cell>
          <cell r="L443">
            <v>0</v>
          </cell>
          <cell r="M443">
            <v>0</v>
          </cell>
          <cell r="N443">
            <v>0</v>
          </cell>
          <cell r="O443">
            <v>0</v>
          </cell>
          <cell r="P443">
            <v>0</v>
          </cell>
          <cell r="Q443">
            <v>0</v>
          </cell>
        </row>
        <row r="444">
          <cell r="A444">
            <v>2023</v>
          </cell>
          <cell r="B444" t="str">
            <v>Jul</v>
          </cell>
          <cell r="C444" t="str">
            <v>WyomingNE</v>
          </cell>
          <cell r="D444">
            <v>576.5</v>
          </cell>
          <cell r="E444">
            <v>0</v>
          </cell>
          <cell r="F444">
            <v>0</v>
          </cell>
          <cell r="G444">
            <v>74.900000000000006</v>
          </cell>
          <cell r="H444">
            <v>74.900000000000006</v>
          </cell>
          <cell r="I444">
            <v>13</v>
          </cell>
          <cell r="J444">
            <v>1190.2</v>
          </cell>
          <cell r="K444">
            <v>-15.2</v>
          </cell>
          <cell r="L444">
            <v>0</v>
          </cell>
          <cell r="M444">
            <v>0</v>
          </cell>
          <cell r="N444">
            <v>523.6</v>
          </cell>
          <cell r="O444">
            <v>0</v>
          </cell>
          <cell r="P444">
            <v>0</v>
          </cell>
          <cell r="Q444">
            <v>0</v>
          </cell>
        </row>
        <row r="445">
          <cell r="A445">
            <v>2023</v>
          </cell>
          <cell r="B445" t="str">
            <v>Jul</v>
          </cell>
          <cell r="C445" t="str">
            <v>WyomingSW</v>
          </cell>
          <cell r="D445">
            <v>496.5</v>
          </cell>
          <cell r="E445">
            <v>0</v>
          </cell>
          <cell r="F445">
            <v>-63.7</v>
          </cell>
          <cell r="G445">
            <v>56.3</v>
          </cell>
          <cell r="H445">
            <v>56.3</v>
          </cell>
          <cell r="I445">
            <v>13</v>
          </cell>
          <cell r="J445">
            <v>46.4</v>
          </cell>
          <cell r="K445">
            <v>0</v>
          </cell>
          <cell r="L445">
            <v>0</v>
          </cell>
          <cell r="M445">
            <v>842.6</v>
          </cell>
          <cell r="N445">
            <v>400</v>
          </cell>
          <cell r="O445">
            <v>0</v>
          </cell>
          <cell r="P445">
            <v>0</v>
          </cell>
          <cell r="Q445">
            <v>0</v>
          </cell>
        </row>
        <row r="446">
          <cell r="A446">
            <v>2023</v>
          </cell>
          <cell r="B446" t="str">
            <v>Jul</v>
          </cell>
          <cell r="C446" t="str">
            <v>Aeolis_Wyoming</v>
          </cell>
          <cell r="D446">
            <v>0</v>
          </cell>
          <cell r="E446">
            <v>0</v>
          </cell>
          <cell r="F446">
            <v>0</v>
          </cell>
          <cell r="G446">
            <v>0</v>
          </cell>
          <cell r="H446">
            <v>0</v>
          </cell>
          <cell r="I446" t="str">
            <v>Div0</v>
          </cell>
          <cell r="J446">
            <v>173.8</v>
          </cell>
          <cell r="K446">
            <v>0</v>
          </cell>
          <cell r="L446">
            <v>0</v>
          </cell>
          <cell r="M446">
            <v>523.5</v>
          </cell>
          <cell r="N446">
            <v>697.3</v>
          </cell>
          <cell r="O446">
            <v>0</v>
          </cell>
          <cell r="P446">
            <v>0</v>
          </cell>
          <cell r="Q446">
            <v>0</v>
          </cell>
        </row>
        <row r="447">
          <cell r="A447">
            <v>2023</v>
          </cell>
          <cell r="B447" t="str">
            <v>Jul</v>
          </cell>
          <cell r="C447" t="str">
            <v>Chehalis</v>
          </cell>
          <cell r="D447">
            <v>0</v>
          </cell>
          <cell r="E447">
            <v>0</v>
          </cell>
          <cell r="F447">
            <v>0</v>
          </cell>
          <cell r="G447">
            <v>0</v>
          </cell>
          <cell r="H447">
            <v>0</v>
          </cell>
          <cell r="I447" t="str">
            <v>Div0</v>
          </cell>
          <cell r="J447">
            <v>464</v>
          </cell>
          <cell r="K447">
            <v>0</v>
          </cell>
          <cell r="L447">
            <v>0</v>
          </cell>
          <cell r="M447">
            <v>0</v>
          </cell>
          <cell r="N447">
            <v>464</v>
          </cell>
          <cell r="O447">
            <v>0</v>
          </cell>
          <cell r="P447">
            <v>0</v>
          </cell>
          <cell r="Q447">
            <v>0</v>
          </cell>
        </row>
        <row r="448">
          <cell r="A448">
            <v>2023</v>
          </cell>
          <cell r="B448" t="str">
            <v>Jul</v>
          </cell>
          <cell r="C448" t="str">
            <v>SOregonCal</v>
          </cell>
          <cell r="D448">
            <v>1401.6</v>
          </cell>
          <cell r="E448">
            <v>0</v>
          </cell>
          <cell r="F448">
            <v>-167.4</v>
          </cell>
          <cell r="G448">
            <v>160.4</v>
          </cell>
          <cell r="H448">
            <v>160.4</v>
          </cell>
          <cell r="I448">
            <v>13</v>
          </cell>
          <cell r="J448">
            <v>261.3</v>
          </cell>
          <cell r="K448">
            <v>36.1</v>
          </cell>
          <cell r="L448">
            <v>0</v>
          </cell>
          <cell r="M448">
            <v>1241.9000000000001</v>
          </cell>
          <cell r="N448">
            <v>144.69999999999999</v>
          </cell>
          <cell r="O448">
            <v>0</v>
          </cell>
          <cell r="P448">
            <v>0</v>
          </cell>
          <cell r="Q448">
            <v>0</v>
          </cell>
        </row>
        <row r="449">
          <cell r="A449">
            <v>2023</v>
          </cell>
          <cell r="B449" t="str">
            <v>Jul</v>
          </cell>
          <cell r="C449" t="str">
            <v>PortlandNC</v>
          </cell>
          <cell r="D449">
            <v>494.8</v>
          </cell>
          <cell r="E449">
            <v>0</v>
          </cell>
          <cell r="F449">
            <v>0</v>
          </cell>
          <cell r="G449">
            <v>64.3</v>
          </cell>
          <cell r="H449">
            <v>64.3</v>
          </cell>
          <cell r="I449">
            <v>13</v>
          </cell>
          <cell r="J449">
            <v>498.6</v>
          </cell>
          <cell r="K449">
            <v>-78</v>
          </cell>
          <cell r="L449">
            <v>0</v>
          </cell>
          <cell r="M449">
            <v>138.5</v>
          </cell>
          <cell r="N449">
            <v>0</v>
          </cell>
          <cell r="O449">
            <v>0</v>
          </cell>
          <cell r="P449">
            <v>0</v>
          </cell>
          <cell r="Q449">
            <v>0</v>
          </cell>
        </row>
        <row r="450">
          <cell r="A450">
            <v>2023</v>
          </cell>
          <cell r="B450" t="str">
            <v>Jul</v>
          </cell>
          <cell r="C450" t="str">
            <v>WillamValcc</v>
          </cell>
          <cell r="D450">
            <v>357.3</v>
          </cell>
          <cell r="E450">
            <v>0</v>
          </cell>
          <cell r="F450">
            <v>0</v>
          </cell>
          <cell r="G450">
            <v>46.4</v>
          </cell>
          <cell r="H450">
            <v>46.4</v>
          </cell>
          <cell r="I450">
            <v>13</v>
          </cell>
          <cell r="J450">
            <v>0</v>
          </cell>
          <cell r="K450">
            <v>0</v>
          </cell>
          <cell r="L450">
            <v>0</v>
          </cell>
          <cell r="M450">
            <v>403.7</v>
          </cell>
          <cell r="N450">
            <v>0</v>
          </cell>
          <cell r="O450">
            <v>0</v>
          </cell>
          <cell r="P450">
            <v>0</v>
          </cell>
          <cell r="Q450">
            <v>0</v>
          </cell>
        </row>
        <row r="451">
          <cell r="A451">
            <v>2023</v>
          </cell>
          <cell r="B451" t="str">
            <v>Jul</v>
          </cell>
          <cell r="C451" t="str">
            <v>Bethel</v>
          </cell>
          <cell r="D451">
            <v>0</v>
          </cell>
          <cell r="E451">
            <v>0</v>
          </cell>
          <cell r="F451">
            <v>0</v>
          </cell>
          <cell r="G451">
            <v>0</v>
          </cell>
          <cell r="H451">
            <v>0</v>
          </cell>
          <cell r="I451" t="str">
            <v>Div0</v>
          </cell>
          <cell r="J451">
            <v>0</v>
          </cell>
          <cell r="K451">
            <v>0</v>
          </cell>
          <cell r="L451">
            <v>0</v>
          </cell>
          <cell r="M451">
            <v>0</v>
          </cell>
          <cell r="N451">
            <v>0</v>
          </cell>
          <cell r="O451">
            <v>0</v>
          </cell>
          <cell r="P451">
            <v>0</v>
          </cell>
          <cell r="Q451">
            <v>0</v>
          </cell>
        </row>
        <row r="452">
          <cell r="A452">
            <v>2023</v>
          </cell>
          <cell r="B452" t="str">
            <v>Jul</v>
          </cell>
          <cell r="C452" t="str">
            <v>Nevada - Oregon Border</v>
          </cell>
          <cell r="D452">
            <v>0</v>
          </cell>
          <cell r="E452">
            <v>0</v>
          </cell>
          <cell r="F452">
            <v>0</v>
          </cell>
          <cell r="G452">
            <v>0</v>
          </cell>
          <cell r="H452">
            <v>0</v>
          </cell>
          <cell r="I452" t="str">
            <v>Div0</v>
          </cell>
          <cell r="J452">
            <v>106</v>
          </cell>
          <cell r="K452">
            <v>0</v>
          </cell>
          <cell r="L452">
            <v>0</v>
          </cell>
          <cell r="M452">
            <v>0</v>
          </cell>
          <cell r="N452">
            <v>106</v>
          </cell>
          <cell r="O452">
            <v>0</v>
          </cell>
          <cell r="P452">
            <v>0</v>
          </cell>
          <cell r="Q452">
            <v>0</v>
          </cell>
        </row>
        <row r="453">
          <cell r="A453">
            <v>2023</v>
          </cell>
          <cell r="B453" t="str">
            <v>Jul</v>
          </cell>
          <cell r="C453" t="str">
            <v>Bridger</v>
          </cell>
          <cell r="D453">
            <v>0</v>
          </cell>
          <cell r="E453">
            <v>0</v>
          </cell>
          <cell r="F453">
            <v>0</v>
          </cell>
          <cell r="G453">
            <v>0</v>
          </cell>
          <cell r="H453">
            <v>0</v>
          </cell>
          <cell r="I453" t="str">
            <v>Div0</v>
          </cell>
          <cell r="J453">
            <v>1408.4</v>
          </cell>
          <cell r="K453">
            <v>-1.7</v>
          </cell>
          <cell r="L453">
            <v>0</v>
          </cell>
          <cell r="M453">
            <v>0</v>
          </cell>
          <cell r="N453">
            <v>1406.6</v>
          </cell>
          <cell r="O453">
            <v>0</v>
          </cell>
          <cell r="P453">
            <v>0</v>
          </cell>
          <cell r="Q453">
            <v>0</v>
          </cell>
        </row>
        <row r="454">
          <cell r="A454">
            <v>2023</v>
          </cell>
          <cell r="B454" t="str">
            <v>Jul</v>
          </cell>
          <cell r="C454" t="str">
            <v>Hemingway</v>
          </cell>
          <cell r="D454">
            <v>0</v>
          </cell>
          <cell r="E454">
            <v>0</v>
          </cell>
          <cell r="F454">
            <v>0</v>
          </cell>
          <cell r="G454">
            <v>0</v>
          </cell>
          <cell r="H454">
            <v>0</v>
          </cell>
          <cell r="I454" t="str">
            <v>Div0</v>
          </cell>
          <cell r="J454">
            <v>0</v>
          </cell>
          <cell r="K454">
            <v>0</v>
          </cell>
          <cell r="L454">
            <v>0</v>
          </cell>
          <cell r="M454">
            <v>905.7</v>
          </cell>
          <cell r="N454">
            <v>905.7</v>
          </cell>
          <cell r="O454">
            <v>0</v>
          </cell>
          <cell r="P454">
            <v>0</v>
          </cell>
          <cell r="Q454">
            <v>0</v>
          </cell>
        </row>
        <row r="455">
          <cell r="A455">
            <v>2023</v>
          </cell>
          <cell r="B455" t="str">
            <v>Jul</v>
          </cell>
          <cell r="C455" t="str">
            <v>Midpoint Meridian</v>
          </cell>
          <cell r="D455">
            <v>0</v>
          </cell>
          <cell r="E455">
            <v>0</v>
          </cell>
          <cell r="F455">
            <v>0</v>
          </cell>
          <cell r="G455">
            <v>0</v>
          </cell>
          <cell r="H455">
            <v>0</v>
          </cell>
          <cell r="I455" t="str">
            <v>Div0</v>
          </cell>
          <cell r="J455">
            <v>0</v>
          </cell>
          <cell r="K455">
            <v>0</v>
          </cell>
          <cell r="L455">
            <v>0</v>
          </cell>
          <cell r="M455">
            <v>124</v>
          </cell>
          <cell r="N455">
            <v>124</v>
          </cell>
          <cell r="O455">
            <v>0</v>
          </cell>
          <cell r="P455">
            <v>0</v>
          </cell>
          <cell r="Q455">
            <v>0</v>
          </cell>
        </row>
        <row r="456">
          <cell r="A456">
            <v>2023</v>
          </cell>
          <cell r="B456" t="str">
            <v>Jul</v>
          </cell>
          <cell r="C456" t="str">
            <v>Craig Trans</v>
          </cell>
          <cell r="D456">
            <v>0</v>
          </cell>
          <cell r="E456">
            <v>0</v>
          </cell>
          <cell r="F456">
            <v>0</v>
          </cell>
          <cell r="G456">
            <v>0</v>
          </cell>
          <cell r="H456">
            <v>0</v>
          </cell>
          <cell r="I456" t="str">
            <v>Div0</v>
          </cell>
          <cell r="J456">
            <v>0</v>
          </cell>
          <cell r="K456">
            <v>0</v>
          </cell>
          <cell r="L456">
            <v>0</v>
          </cell>
          <cell r="M456">
            <v>67</v>
          </cell>
          <cell r="N456">
            <v>67</v>
          </cell>
          <cell r="O456">
            <v>0</v>
          </cell>
          <cell r="P456">
            <v>0</v>
          </cell>
          <cell r="Q456">
            <v>0</v>
          </cell>
        </row>
        <row r="457">
          <cell r="A457">
            <v>2023</v>
          </cell>
          <cell r="B457" t="str">
            <v>Jul</v>
          </cell>
          <cell r="C457" t="str">
            <v>BPA_NITS</v>
          </cell>
          <cell r="D457">
            <v>255.2</v>
          </cell>
          <cell r="E457">
            <v>0</v>
          </cell>
          <cell r="F457">
            <v>0</v>
          </cell>
          <cell r="G457">
            <v>33.200000000000003</v>
          </cell>
          <cell r="H457">
            <v>33.200000000000003</v>
          </cell>
          <cell r="I457">
            <v>13</v>
          </cell>
          <cell r="J457">
            <v>0</v>
          </cell>
          <cell r="K457">
            <v>0</v>
          </cell>
          <cell r="L457">
            <v>0</v>
          </cell>
          <cell r="M457">
            <v>288.39999999999998</v>
          </cell>
          <cell r="N457">
            <v>0</v>
          </cell>
          <cell r="O457">
            <v>0</v>
          </cell>
          <cell r="P457">
            <v>0</v>
          </cell>
          <cell r="Q457">
            <v>0</v>
          </cell>
        </row>
        <row r="458">
          <cell r="A458">
            <v>2023</v>
          </cell>
          <cell r="B458" t="str">
            <v>Dec</v>
          </cell>
          <cell r="C458" t="str">
            <v>Arizona</v>
          </cell>
          <cell r="D458">
            <v>0</v>
          </cell>
          <cell r="E458">
            <v>0</v>
          </cell>
          <cell r="F458">
            <v>0</v>
          </cell>
          <cell r="G458">
            <v>0</v>
          </cell>
          <cell r="H458">
            <v>0</v>
          </cell>
          <cell r="I458" t="str">
            <v>Div0</v>
          </cell>
          <cell r="J458">
            <v>0</v>
          </cell>
          <cell r="K458">
            <v>0</v>
          </cell>
          <cell r="L458">
            <v>0</v>
          </cell>
          <cell r="M458">
            <v>0</v>
          </cell>
          <cell r="N458">
            <v>0</v>
          </cell>
          <cell r="O458">
            <v>0</v>
          </cell>
          <cell r="P458">
            <v>0</v>
          </cell>
          <cell r="Q458">
            <v>0</v>
          </cell>
        </row>
        <row r="459">
          <cell r="A459">
            <v>2023</v>
          </cell>
          <cell r="B459" t="str">
            <v>Dec</v>
          </cell>
          <cell r="C459" t="str">
            <v>COB</v>
          </cell>
          <cell r="D459">
            <v>0</v>
          </cell>
          <cell r="E459">
            <v>0</v>
          </cell>
          <cell r="F459">
            <v>0</v>
          </cell>
          <cell r="G459">
            <v>0</v>
          </cell>
          <cell r="H459">
            <v>0</v>
          </cell>
          <cell r="I459" t="str">
            <v>Div0</v>
          </cell>
          <cell r="J459">
            <v>0</v>
          </cell>
          <cell r="K459">
            <v>0</v>
          </cell>
          <cell r="L459">
            <v>0</v>
          </cell>
          <cell r="M459">
            <v>0</v>
          </cell>
          <cell r="N459">
            <v>0</v>
          </cell>
          <cell r="O459">
            <v>0</v>
          </cell>
          <cell r="P459">
            <v>0</v>
          </cell>
          <cell r="Q459">
            <v>0</v>
          </cell>
        </row>
        <row r="460">
          <cell r="A460">
            <v>2023</v>
          </cell>
          <cell r="B460" t="str">
            <v>Dec</v>
          </cell>
          <cell r="C460" t="str">
            <v>Goshen</v>
          </cell>
          <cell r="D460">
            <v>288.10000000000002</v>
          </cell>
          <cell r="E460">
            <v>0</v>
          </cell>
          <cell r="F460">
            <v>-17.7</v>
          </cell>
          <cell r="G460">
            <v>35.1</v>
          </cell>
          <cell r="H460">
            <v>35.1</v>
          </cell>
          <cell r="I460">
            <v>13</v>
          </cell>
          <cell r="J460">
            <v>36.200000000000003</v>
          </cell>
          <cell r="K460">
            <v>-3.9</v>
          </cell>
          <cell r="L460">
            <v>0</v>
          </cell>
          <cell r="M460">
            <v>273.2</v>
          </cell>
          <cell r="N460">
            <v>0</v>
          </cell>
          <cell r="O460">
            <v>0</v>
          </cell>
          <cell r="P460">
            <v>0</v>
          </cell>
          <cell r="Q460">
            <v>0</v>
          </cell>
        </row>
        <row r="461">
          <cell r="A461">
            <v>2023</v>
          </cell>
          <cell r="B461" t="str">
            <v>Dec</v>
          </cell>
          <cell r="C461" t="str">
            <v>Brady</v>
          </cell>
          <cell r="D461">
            <v>0</v>
          </cell>
          <cell r="E461">
            <v>0</v>
          </cell>
          <cell r="F461">
            <v>0</v>
          </cell>
          <cell r="G461">
            <v>0</v>
          </cell>
          <cell r="H461">
            <v>0</v>
          </cell>
          <cell r="I461" t="str">
            <v>Div0</v>
          </cell>
          <cell r="J461">
            <v>0</v>
          </cell>
          <cell r="K461">
            <v>0</v>
          </cell>
          <cell r="L461">
            <v>0</v>
          </cell>
          <cell r="M461">
            <v>0</v>
          </cell>
          <cell r="N461">
            <v>0</v>
          </cell>
          <cell r="O461">
            <v>0</v>
          </cell>
          <cell r="P461">
            <v>0</v>
          </cell>
          <cell r="Q461">
            <v>0</v>
          </cell>
        </row>
        <row r="462">
          <cell r="A462">
            <v>2023</v>
          </cell>
          <cell r="B462" t="str">
            <v>Dec</v>
          </cell>
          <cell r="C462" t="str">
            <v>Bridger West</v>
          </cell>
          <cell r="D462">
            <v>0</v>
          </cell>
          <cell r="E462">
            <v>0</v>
          </cell>
          <cell r="F462">
            <v>0</v>
          </cell>
          <cell r="G462">
            <v>0</v>
          </cell>
          <cell r="H462">
            <v>0</v>
          </cell>
          <cell r="I462" t="str">
            <v>Div0</v>
          </cell>
          <cell r="J462">
            <v>0</v>
          </cell>
          <cell r="K462">
            <v>0</v>
          </cell>
          <cell r="L462">
            <v>0</v>
          </cell>
          <cell r="M462">
            <v>1406.6</v>
          </cell>
          <cell r="N462">
            <v>1406.6</v>
          </cell>
          <cell r="O462">
            <v>0</v>
          </cell>
          <cell r="P462">
            <v>0</v>
          </cell>
          <cell r="Q462">
            <v>0</v>
          </cell>
        </row>
        <row r="463">
          <cell r="A463">
            <v>2023</v>
          </cell>
          <cell r="B463" t="str">
            <v>Dec</v>
          </cell>
          <cell r="C463" t="str">
            <v>Borah</v>
          </cell>
          <cell r="D463">
            <v>0</v>
          </cell>
          <cell r="E463">
            <v>0</v>
          </cell>
          <cell r="F463">
            <v>0</v>
          </cell>
          <cell r="G463">
            <v>0</v>
          </cell>
          <cell r="H463">
            <v>0</v>
          </cell>
          <cell r="I463" t="str">
            <v>Div0</v>
          </cell>
          <cell r="J463">
            <v>0</v>
          </cell>
          <cell r="K463">
            <v>0</v>
          </cell>
          <cell r="L463">
            <v>0</v>
          </cell>
          <cell r="M463">
            <v>1547.8</v>
          </cell>
          <cell r="N463">
            <v>1547.8</v>
          </cell>
          <cell r="O463">
            <v>0</v>
          </cell>
          <cell r="P463">
            <v>0</v>
          </cell>
          <cell r="Q463">
            <v>0</v>
          </cell>
        </row>
        <row r="464">
          <cell r="A464">
            <v>2023</v>
          </cell>
          <cell r="B464" t="str">
            <v>Dec</v>
          </cell>
          <cell r="C464" t="str">
            <v>Mid Columbia</v>
          </cell>
          <cell r="D464">
            <v>0</v>
          </cell>
          <cell r="E464">
            <v>0</v>
          </cell>
          <cell r="F464">
            <v>0</v>
          </cell>
          <cell r="G464">
            <v>0</v>
          </cell>
          <cell r="H464">
            <v>0</v>
          </cell>
          <cell r="I464" t="str">
            <v>Div0</v>
          </cell>
          <cell r="J464">
            <v>367.8</v>
          </cell>
          <cell r="K464">
            <v>-22.8</v>
          </cell>
          <cell r="L464">
            <v>0</v>
          </cell>
          <cell r="M464">
            <v>169.6</v>
          </cell>
          <cell r="N464">
            <v>514.70000000000005</v>
          </cell>
          <cell r="O464">
            <v>0</v>
          </cell>
          <cell r="P464">
            <v>0</v>
          </cell>
          <cell r="Q464">
            <v>0</v>
          </cell>
        </row>
        <row r="465">
          <cell r="A465">
            <v>2023</v>
          </cell>
          <cell r="B465" t="str">
            <v>Dec</v>
          </cell>
          <cell r="C465" t="str">
            <v>Mona</v>
          </cell>
          <cell r="D465">
            <v>0</v>
          </cell>
          <cell r="E465">
            <v>0</v>
          </cell>
          <cell r="F465">
            <v>0</v>
          </cell>
          <cell r="G465">
            <v>0</v>
          </cell>
          <cell r="H465">
            <v>142.19999999999999</v>
          </cell>
          <cell r="I465" t="str">
            <v>Div0</v>
          </cell>
          <cell r="J465">
            <v>0</v>
          </cell>
          <cell r="K465">
            <v>113.2</v>
          </cell>
          <cell r="L465">
            <v>0</v>
          </cell>
          <cell r="M465">
            <v>29</v>
          </cell>
          <cell r="N465">
            <v>0</v>
          </cell>
          <cell r="O465">
            <v>0</v>
          </cell>
          <cell r="P465">
            <v>0</v>
          </cell>
          <cell r="Q465">
            <v>0</v>
          </cell>
        </row>
        <row r="466">
          <cell r="A466">
            <v>2023</v>
          </cell>
          <cell r="B466" t="str">
            <v>Dec</v>
          </cell>
          <cell r="C466" t="str">
            <v>Palo Verde</v>
          </cell>
          <cell r="D466">
            <v>0</v>
          </cell>
          <cell r="E466">
            <v>0</v>
          </cell>
          <cell r="F466">
            <v>0</v>
          </cell>
          <cell r="G466">
            <v>0</v>
          </cell>
          <cell r="H466">
            <v>0</v>
          </cell>
          <cell r="I466" t="str">
            <v>Div0</v>
          </cell>
          <cell r="J466">
            <v>0</v>
          </cell>
          <cell r="K466">
            <v>0</v>
          </cell>
          <cell r="L466">
            <v>0</v>
          </cell>
          <cell r="M466">
            <v>0</v>
          </cell>
          <cell r="N466">
            <v>0</v>
          </cell>
          <cell r="O466">
            <v>0</v>
          </cell>
          <cell r="P466">
            <v>0</v>
          </cell>
          <cell r="Q466">
            <v>0</v>
          </cell>
        </row>
        <row r="467">
          <cell r="A467">
            <v>2023</v>
          </cell>
          <cell r="B467" t="str">
            <v>Dec</v>
          </cell>
          <cell r="C467" t="str">
            <v>Utah North</v>
          </cell>
          <cell r="D467">
            <v>3858.1</v>
          </cell>
          <cell r="E467">
            <v>0</v>
          </cell>
          <cell r="F467">
            <v>-260.3</v>
          </cell>
          <cell r="G467">
            <v>467.7</v>
          </cell>
          <cell r="H467">
            <v>467.7</v>
          </cell>
          <cell r="I467">
            <v>13</v>
          </cell>
          <cell r="J467">
            <v>2352.6</v>
          </cell>
          <cell r="K467">
            <v>-1.8</v>
          </cell>
          <cell r="L467">
            <v>0</v>
          </cell>
          <cell r="M467">
            <v>2004</v>
          </cell>
          <cell r="N467">
            <v>289.3</v>
          </cell>
          <cell r="O467">
            <v>0</v>
          </cell>
          <cell r="P467">
            <v>0</v>
          </cell>
          <cell r="Q467">
            <v>0</v>
          </cell>
        </row>
        <row r="468">
          <cell r="A468">
            <v>2023</v>
          </cell>
          <cell r="B468" t="str">
            <v>Dec</v>
          </cell>
          <cell r="C468" t="str">
            <v>_4-Corners</v>
          </cell>
          <cell r="D468">
            <v>0</v>
          </cell>
          <cell r="E468">
            <v>0</v>
          </cell>
          <cell r="F468">
            <v>0</v>
          </cell>
          <cell r="G468">
            <v>0</v>
          </cell>
          <cell r="H468">
            <v>0</v>
          </cell>
          <cell r="I468" t="str">
            <v>Div0</v>
          </cell>
          <cell r="J468">
            <v>0</v>
          </cell>
          <cell r="K468">
            <v>0</v>
          </cell>
          <cell r="L468">
            <v>0</v>
          </cell>
          <cell r="M468">
            <v>0</v>
          </cell>
          <cell r="N468">
            <v>0</v>
          </cell>
          <cell r="O468">
            <v>0</v>
          </cell>
          <cell r="P468">
            <v>0</v>
          </cell>
          <cell r="Q468">
            <v>0</v>
          </cell>
        </row>
        <row r="469">
          <cell r="A469">
            <v>2023</v>
          </cell>
          <cell r="B469" t="str">
            <v>Dec</v>
          </cell>
          <cell r="C469" t="str">
            <v>Utah South</v>
          </cell>
          <cell r="D469">
            <v>620.6</v>
          </cell>
          <cell r="E469">
            <v>0</v>
          </cell>
          <cell r="F469">
            <v>0</v>
          </cell>
          <cell r="G469">
            <v>80.7</v>
          </cell>
          <cell r="H469">
            <v>496.5</v>
          </cell>
          <cell r="I469">
            <v>80</v>
          </cell>
          <cell r="J469">
            <v>3160.2</v>
          </cell>
          <cell r="K469">
            <v>-38.799999999999997</v>
          </cell>
          <cell r="L469">
            <v>0</v>
          </cell>
          <cell r="M469">
            <v>0</v>
          </cell>
          <cell r="N469">
            <v>2004.2</v>
          </cell>
          <cell r="O469">
            <v>0</v>
          </cell>
          <cell r="P469">
            <v>0</v>
          </cell>
          <cell r="Q469">
            <v>0</v>
          </cell>
        </row>
        <row r="470">
          <cell r="A470">
            <v>2023</v>
          </cell>
          <cell r="B470" t="str">
            <v>Dec</v>
          </cell>
          <cell r="C470" t="str">
            <v>Cholla</v>
          </cell>
          <cell r="D470">
            <v>0</v>
          </cell>
          <cell r="E470">
            <v>0</v>
          </cell>
          <cell r="F470">
            <v>0</v>
          </cell>
          <cell r="G470">
            <v>0</v>
          </cell>
          <cell r="H470">
            <v>0</v>
          </cell>
          <cell r="I470" t="str">
            <v>Div0</v>
          </cell>
          <cell r="J470">
            <v>0</v>
          </cell>
          <cell r="K470">
            <v>0</v>
          </cell>
          <cell r="L470">
            <v>0</v>
          </cell>
          <cell r="M470">
            <v>0</v>
          </cell>
          <cell r="N470">
            <v>0</v>
          </cell>
          <cell r="O470">
            <v>0</v>
          </cell>
          <cell r="P470">
            <v>0</v>
          </cell>
          <cell r="Q470">
            <v>0</v>
          </cell>
        </row>
        <row r="471">
          <cell r="A471">
            <v>2023</v>
          </cell>
          <cell r="B471" t="str">
            <v>Dec</v>
          </cell>
          <cell r="C471" t="str">
            <v>Colorado</v>
          </cell>
          <cell r="D471">
            <v>0</v>
          </cell>
          <cell r="E471">
            <v>0</v>
          </cell>
          <cell r="F471">
            <v>0</v>
          </cell>
          <cell r="G471">
            <v>0</v>
          </cell>
          <cell r="H471">
            <v>145.6</v>
          </cell>
          <cell r="I471" t="str">
            <v>Div0</v>
          </cell>
          <cell r="J471">
            <v>241.6</v>
          </cell>
          <cell r="K471">
            <v>0</v>
          </cell>
          <cell r="L471">
            <v>0</v>
          </cell>
          <cell r="M471">
            <v>0</v>
          </cell>
          <cell r="N471">
            <v>96</v>
          </cell>
          <cell r="O471">
            <v>0</v>
          </cell>
          <cell r="P471">
            <v>0</v>
          </cell>
          <cell r="Q471">
            <v>0</v>
          </cell>
        </row>
        <row r="472">
          <cell r="A472">
            <v>2023</v>
          </cell>
          <cell r="B472" t="str">
            <v>Dec</v>
          </cell>
          <cell r="C472" t="str">
            <v>Mead</v>
          </cell>
          <cell r="D472">
            <v>0</v>
          </cell>
          <cell r="E472">
            <v>0</v>
          </cell>
          <cell r="F472">
            <v>0</v>
          </cell>
          <cell r="G472">
            <v>0</v>
          </cell>
          <cell r="H472">
            <v>0</v>
          </cell>
          <cell r="I472" t="str">
            <v>Div0</v>
          </cell>
          <cell r="J472">
            <v>0</v>
          </cell>
          <cell r="K472">
            <v>0</v>
          </cell>
          <cell r="L472">
            <v>0</v>
          </cell>
          <cell r="M472">
            <v>0</v>
          </cell>
          <cell r="N472">
            <v>0</v>
          </cell>
          <cell r="O472">
            <v>0</v>
          </cell>
          <cell r="P472">
            <v>0</v>
          </cell>
          <cell r="Q472">
            <v>0</v>
          </cell>
        </row>
        <row r="473">
          <cell r="A473">
            <v>2023</v>
          </cell>
          <cell r="B473" t="str">
            <v>Dec</v>
          </cell>
          <cell r="C473" t="str">
            <v>Montana</v>
          </cell>
          <cell r="D473">
            <v>0</v>
          </cell>
          <cell r="E473">
            <v>0</v>
          </cell>
          <cell r="F473">
            <v>0</v>
          </cell>
          <cell r="G473">
            <v>0</v>
          </cell>
          <cell r="H473">
            <v>0</v>
          </cell>
          <cell r="I473" t="str">
            <v>Div0</v>
          </cell>
          <cell r="J473">
            <v>150.69999999999999</v>
          </cell>
          <cell r="K473">
            <v>0</v>
          </cell>
          <cell r="L473">
            <v>0</v>
          </cell>
          <cell r="M473">
            <v>0</v>
          </cell>
          <cell r="N473">
            <v>150.69999999999999</v>
          </cell>
          <cell r="O473">
            <v>0</v>
          </cell>
          <cell r="P473">
            <v>0</v>
          </cell>
          <cell r="Q473">
            <v>0</v>
          </cell>
        </row>
        <row r="474">
          <cell r="A474">
            <v>2023</v>
          </cell>
          <cell r="B474" t="str">
            <v>Dec</v>
          </cell>
          <cell r="C474" t="str">
            <v>Hermiston</v>
          </cell>
          <cell r="D474">
            <v>0</v>
          </cell>
          <cell r="E474">
            <v>0</v>
          </cell>
          <cell r="F474">
            <v>0</v>
          </cell>
          <cell r="G474">
            <v>0</v>
          </cell>
          <cell r="H474">
            <v>0</v>
          </cell>
          <cell r="I474" t="str">
            <v>Div0</v>
          </cell>
          <cell r="J474">
            <v>240</v>
          </cell>
          <cell r="K474">
            <v>0</v>
          </cell>
          <cell r="L474">
            <v>0</v>
          </cell>
          <cell r="M474">
            <v>0</v>
          </cell>
          <cell r="N474">
            <v>240</v>
          </cell>
          <cell r="O474">
            <v>0</v>
          </cell>
          <cell r="P474">
            <v>0</v>
          </cell>
          <cell r="Q474">
            <v>0</v>
          </cell>
        </row>
        <row r="475">
          <cell r="A475">
            <v>2023</v>
          </cell>
          <cell r="B475" t="str">
            <v>Dec</v>
          </cell>
          <cell r="C475" t="str">
            <v>Yakima</v>
          </cell>
          <cell r="D475">
            <v>557.70000000000005</v>
          </cell>
          <cell r="E475">
            <v>0</v>
          </cell>
          <cell r="F475">
            <v>-31.5</v>
          </cell>
          <cell r="G475">
            <v>68.400000000000006</v>
          </cell>
          <cell r="H475">
            <v>68.400000000000006</v>
          </cell>
          <cell r="I475">
            <v>13</v>
          </cell>
          <cell r="J475">
            <v>0</v>
          </cell>
          <cell r="K475">
            <v>0</v>
          </cell>
          <cell r="L475">
            <v>0</v>
          </cell>
          <cell r="M475">
            <v>594.6</v>
          </cell>
          <cell r="N475">
            <v>0</v>
          </cell>
          <cell r="O475">
            <v>0</v>
          </cell>
          <cell r="P475">
            <v>0</v>
          </cell>
          <cell r="Q475">
            <v>0</v>
          </cell>
        </row>
        <row r="476">
          <cell r="A476">
            <v>2023</v>
          </cell>
          <cell r="B476" t="str">
            <v>Dec</v>
          </cell>
          <cell r="C476" t="str">
            <v>WallaWalla</v>
          </cell>
          <cell r="D476">
            <v>253.9</v>
          </cell>
          <cell r="E476">
            <v>0</v>
          </cell>
          <cell r="F476">
            <v>-11.6</v>
          </cell>
          <cell r="G476">
            <v>31.5</v>
          </cell>
          <cell r="H476">
            <v>31.5</v>
          </cell>
          <cell r="I476">
            <v>13</v>
          </cell>
          <cell r="J476">
            <v>47.1</v>
          </cell>
          <cell r="K476">
            <v>-1.8</v>
          </cell>
          <cell r="L476">
            <v>0</v>
          </cell>
          <cell r="M476">
            <v>275</v>
          </cell>
          <cell r="N476">
            <v>46.6</v>
          </cell>
          <cell r="O476">
            <v>0</v>
          </cell>
          <cell r="P476">
            <v>0</v>
          </cell>
          <cell r="Q476">
            <v>0</v>
          </cell>
        </row>
        <row r="477">
          <cell r="A477">
            <v>2023</v>
          </cell>
          <cell r="B477" t="str">
            <v>Dec</v>
          </cell>
          <cell r="C477" t="str">
            <v>APS Transmission</v>
          </cell>
          <cell r="D477">
            <v>0</v>
          </cell>
          <cell r="E477">
            <v>0</v>
          </cell>
          <cell r="F477">
            <v>0</v>
          </cell>
          <cell r="G477">
            <v>0</v>
          </cell>
          <cell r="H477">
            <v>0</v>
          </cell>
          <cell r="I477" t="str">
            <v>Div0</v>
          </cell>
          <cell r="J477">
            <v>0</v>
          </cell>
          <cell r="K477">
            <v>0</v>
          </cell>
          <cell r="L477">
            <v>0</v>
          </cell>
          <cell r="M477">
            <v>0</v>
          </cell>
          <cell r="N477">
            <v>0</v>
          </cell>
          <cell r="O477">
            <v>0</v>
          </cell>
          <cell r="P477">
            <v>0</v>
          </cell>
          <cell r="Q477">
            <v>0</v>
          </cell>
        </row>
        <row r="478">
          <cell r="A478">
            <v>2023</v>
          </cell>
          <cell r="B478" t="str">
            <v>Dec</v>
          </cell>
          <cell r="C478" t="str">
            <v>Bridger East</v>
          </cell>
          <cell r="D478">
            <v>0</v>
          </cell>
          <cell r="E478">
            <v>0</v>
          </cell>
          <cell r="F478">
            <v>0</v>
          </cell>
          <cell r="G478">
            <v>0</v>
          </cell>
          <cell r="H478">
            <v>0</v>
          </cell>
          <cell r="I478" t="str">
            <v>Div0</v>
          </cell>
          <cell r="J478">
            <v>0</v>
          </cell>
          <cell r="K478">
            <v>0</v>
          </cell>
          <cell r="L478">
            <v>0</v>
          </cell>
          <cell r="M478">
            <v>0</v>
          </cell>
          <cell r="N478">
            <v>0</v>
          </cell>
          <cell r="O478">
            <v>0</v>
          </cell>
          <cell r="P478">
            <v>0</v>
          </cell>
          <cell r="Q478">
            <v>0</v>
          </cell>
        </row>
        <row r="479">
          <cell r="A479">
            <v>2023</v>
          </cell>
          <cell r="B479" t="str">
            <v>Dec</v>
          </cell>
          <cell r="C479" t="str">
            <v>WyomingNE</v>
          </cell>
          <cell r="D479">
            <v>607.9</v>
          </cell>
          <cell r="E479">
            <v>0</v>
          </cell>
          <cell r="F479">
            <v>0</v>
          </cell>
          <cell r="G479">
            <v>79</v>
          </cell>
          <cell r="H479">
            <v>276.3</v>
          </cell>
          <cell r="I479">
            <v>45.5</v>
          </cell>
          <cell r="J479">
            <v>1190.2</v>
          </cell>
          <cell r="K479">
            <v>-13.8</v>
          </cell>
          <cell r="L479">
            <v>0</v>
          </cell>
          <cell r="M479">
            <v>0</v>
          </cell>
          <cell r="N479">
            <v>292.3</v>
          </cell>
          <cell r="O479">
            <v>0</v>
          </cell>
          <cell r="P479">
            <v>0</v>
          </cell>
          <cell r="Q479">
            <v>0</v>
          </cell>
        </row>
        <row r="480">
          <cell r="A480">
            <v>2023</v>
          </cell>
          <cell r="B480" t="str">
            <v>Dec</v>
          </cell>
          <cell r="C480" t="str">
            <v>WyomingSW</v>
          </cell>
          <cell r="D480">
            <v>515.4</v>
          </cell>
          <cell r="E480">
            <v>0</v>
          </cell>
          <cell r="F480">
            <v>-62.2</v>
          </cell>
          <cell r="G480">
            <v>58.9</v>
          </cell>
          <cell r="H480">
            <v>58.9</v>
          </cell>
          <cell r="I480">
            <v>13</v>
          </cell>
          <cell r="J480">
            <v>46.1</v>
          </cell>
          <cell r="K480">
            <v>0</v>
          </cell>
          <cell r="L480">
            <v>0</v>
          </cell>
          <cell r="M480">
            <v>466</v>
          </cell>
          <cell r="N480">
            <v>0</v>
          </cell>
          <cell r="O480">
            <v>0</v>
          </cell>
          <cell r="P480">
            <v>0</v>
          </cell>
          <cell r="Q480">
            <v>0</v>
          </cell>
        </row>
        <row r="481">
          <cell r="A481">
            <v>2023</v>
          </cell>
          <cell r="B481" t="str">
            <v>Dec</v>
          </cell>
          <cell r="C481" t="str">
            <v>Aeolis_Wyoming</v>
          </cell>
          <cell r="D481">
            <v>0</v>
          </cell>
          <cell r="E481">
            <v>0</v>
          </cell>
          <cell r="F481">
            <v>0</v>
          </cell>
          <cell r="G481">
            <v>0</v>
          </cell>
          <cell r="H481">
            <v>0</v>
          </cell>
          <cell r="I481" t="str">
            <v>Div0</v>
          </cell>
          <cell r="J481">
            <v>173.8</v>
          </cell>
          <cell r="K481">
            <v>0</v>
          </cell>
          <cell r="L481">
            <v>0</v>
          </cell>
          <cell r="M481">
            <v>292.2</v>
          </cell>
          <cell r="N481">
            <v>466</v>
          </cell>
          <cell r="O481">
            <v>0</v>
          </cell>
          <cell r="P481">
            <v>0</v>
          </cell>
          <cell r="Q481">
            <v>0</v>
          </cell>
        </row>
        <row r="482">
          <cell r="A482">
            <v>2023</v>
          </cell>
          <cell r="B482" t="str">
            <v>Dec</v>
          </cell>
          <cell r="C482" t="str">
            <v>Chehalis</v>
          </cell>
          <cell r="D482">
            <v>0</v>
          </cell>
          <cell r="E482">
            <v>0</v>
          </cell>
          <cell r="F482">
            <v>0</v>
          </cell>
          <cell r="G482">
            <v>0</v>
          </cell>
          <cell r="H482">
            <v>0</v>
          </cell>
          <cell r="I482" t="str">
            <v>Div0</v>
          </cell>
          <cell r="J482">
            <v>512</v>
          </cell>
          <cell r="K482">
            <v>0</v>
          </cell>
          <cell r="L482">
            <v>0</v>
          </cell>
          <cell r="M482">
            <v>0</v>
          </cell>
          <cell r="N482">
            <v>512</v>
          </cell>
          <cell r="O482">
            <v>0</v>
          </cell>
          <cell r="P482">
            <v>0</v>
          </cell>
          <cell r="Q482">
            <v>0</v>
          </cell>
        </row>
        <row r="483">
          <cell r="A483">
            <v>2023</v>
          </cell>
          <cell r="B483" t="str">
            <v>Dec</v>
          </cell>
          <cell r="C483" t="str">
            <v>SOregonCal</v>
          </cell>
          <cell r="D483">
            <v>1382.7</v>
          </cell>
          <cell r="E483">
            <v>0</v>
          </cell>
          <cell r="F483">
            <v>-203.2</v>
          </cell>
          <cell r="G483">
            <v>153.30000000000001</v>
          </cell>
          <cell r="H483">
            <v>153.30000000000001</v>
          </cell>
          <cell r="I483">
            <v>13</v>
          </cell>
          <cell r="J483">
            <v>298.60000000000002</v>
          </cell>
          <cell r="K483">
            <v>21.6</v>
          </cell>
          <cell r="L483">
            <v>0</v>
          </cell>
          <cell r="M483">
            <v>1368.5</v>
          </cell>
          <cell r="N483">
            <v>356</v>
          </cell>
          <cell r="O483">
            <v>0</v>
          </cell>
          <cell r="P483">
            <v>0</v>
          </cell>
          <cell r="Q483">
            <v>0</v>
          </cell>
        </row>
        <row r="484">
          <cell r="A484">
            <v>2023</v>
          </cell>
          <cell r="B484" t="str">
            <v>Dec</v>
          </cell>
          <cell r="C484" t="str">
            <v>PortlandNC</v>
          </cell>
          <cell r="D484">
            <v>509.4</v>
          </cell>
          <cell r="E484">
            <v>0</v>
          </cell>
          <cell r="F484">
            <v>0</v>
          </cell>
          <cell r="G484">
            <v>66.2</v>
          </cell>
          <cell r="H484">
            <v>66.2</v>
          </cell>
          <cell r="I484">
            <v>13</v>
          </cell>
          <cell r="J484">
            <v>600.20000000000005</v>
          </cell>
          <cell r="K484">
            <v>-78</v>
          </cell>
          <cell r="L484">
            <v>0</v>
          </cell>
          <cell r="M484">
            <v>62.7</v>
          </cell>
          <cell r="N484">
            <v>9.3000000000000007</v>
          </cell>
          <cell r="O484">
            <v>0</v>
          </cell>
          <cell r="P484">
            <v>0</v>
          </cell>
          <cell r="Q484">
            <v>0</v>
          </cell>
        </row>
        <row r="485">
          <cell r="A485">
            <v>2023</v>
          </cell>
          <cell r="B485" t="str">
            <v>Dec</v>
          </cell>
          <cell r="C485" t="str">
            <v>WillamValcc</v>
          </cell>
          <cell r="D485">
            <v>373.7</v>
          </cell>
          <cell r="E485">
            <v>0</v>
          </cell>
          <cell r="F485">
            <v>0</v>
          </cell>
          <cell r="G485">
            <v>48.6</v>
          </cell>
          <cell r="H485">
            <v>48.6</v>
          </cell>
          <cell r="I485">
            <v>13</v>
          </cell>
          <cell r="J485">
            <v>0</v>
          </cell>
          <cell r="K485">
            <v>0</v>
          </cell>
          <cell r="L485">
            <v>0</v>
          </cell>
          <cell r="M485">
            <v>422.2</v>
          </cell>
          <cell r="N485">
            <v>0</v>
          </cell>
          <cell r="O485">
            <v>0</v>
          </cell>
          <cell r="P485">
            <v>0</v>
          </cell>
          <cell r="Q485">
            <v>0</v>
          </cell>
        </row>
        <row r="486">
          <cell r="A486">
            <v>2023</v>
          </cell>
          <cell r="B486" t="str">
            <v>Dec</v>
          </cell>
          <cell r="C486" t="str">
            <v>Bethel</v>
          </cell>
          <cell r="D486">
            <v>0</v>
          </cell>
          <cell r="E486">
            <v>0</v>
          </cell>
          <cell r="F486">
            <v>0</v>
          </cell>
          <cell r="G486">
            <v>0</v>
          </cell>
          <cell r="H486">
            <v>0</v>
          </cell>
          <cell r="I486" t="str">
            <v>Div0</v>
          </cell>
          <cell r="J486">
            <v>0</v>
          </cell>
          <cell r="K486">
            <v>0</v>
          </cell>
          <cell r="L486">
            <v>0</v>
          </cell>
          <cell r="M486">
            <v>9.3000000000000007</v>
          </cell>
          <cell r="N486">
            <v>9.3000000000000007</v>
          </cell>
          <cell r="O486">
            <v>0</v>
          </cell>
          <cell r="P486">
            <v>0</v>
          </cell>
          <cell r="Q486">
            <v>0</v>
          </cell>
        </row>
        <row r="487">
          <cell r="A487">
            <v>2023</v>
          </cell>
          <cell r="B487" t="str">
            <v>Dec</v>
          </cell>
          <cell r="C487" t="str">
            <v>Nevada - Oregon Border</v>
          </cell>
          <cell r="D487">
            <v>0</v>
          </cell>
          <cell r="E487">
            <v>0</v>
          </cell>
          <cell r="F487">
            <v>0</v>
          </cell>
          <cell r="G487">
            <v>0</v>
          </cell>
          <cell r="H487">
            <v>0</v>
          </cell>
          <cell r="I487" t="str">
            <v>Div0</v>
          </cell>
          <cell r="J487">
            <v>0</v>
          </cell>
          <cell r="K487">
            <v>0</v>
          </cell>
          <cell r="L487">
            <v>0</v>
          </cell>
          <cell r="M487">
            <v>0</v>
          </cell>
          <cell r="N487">
            <v>0</v>
          </cell>
          <cell r="O487">
            <v>0</v>
          </cell>
          <cell r="P487">
            <v>0</v>
          </cell>
          <cell r="Q487">
            <v>0</v>
          </cell>
        </row>
        <row r="488">
          <cell r="A488">
            <v>2023</v>
          </cell>
          <cell r="B488" t="str">
            <v>Dec</v>
          </cell>
          <cell r="C488" t="str">
            <v>Bridger</v>
          </cell>
          <cell r="D488">
            <v>0</v>
          </cell>
          <cell r="E488">
            <v>0</v>
          </cell>
          <cell r="F488">
            <v>0</v>
          </cell>
          <cell r="G488">
            <v>0</v>
          </cell>
          <cell r="H488">
            <v>0</v>
          </cell>
          <cell r="I488" t="str">
            <v>Div0</v>
          </cell>
          <cell r="J488">
            <v>1408.4</v>
          </cell>
          <cell r="K488">
            <v>-1.6</v>
          </cell>
          <cell r="L488">
            <v>0</v>
          </cell>
          <cell r="M488">
            <v>0</v>
          </cell>
          <cell r="N488">
            <v>1406.8</v>
          </cell>
          <cell r="O488">
            <v>0</v>
          </cell>
          <cell r="P488">
            <v>0</v>
          </cell>
          <cell r="Q488">
            <v>0</v>
          </cell>
        </row>
        <row r="489">
          <cell r="A489">
            <v>2023</v>
          </cell>
          <cell r="B489" t="str">
            <v>Dec</v>
          </cell>
          <cell r="C489" t="str">
            <v>Hemingway</v>
          </cell>
          <cell r="D489">
            <v>0</v>
          </cell>
          <cell r="E489">
            <v>0</v>
          </cell>
          <cell r="F489">
            <v>0</v>
          </cell>
          <cell r="G489">
            <v>0</v>
          </cell>
          <cell r="H489">
            <v>0</v>
          </cell>
          <cell r="I489" t="str">
            <v>Div0</v>
          </cell>
          <cell r="J489">
            <v>0</v>
          </cell>
          <cell r="K489">
            <v>0</v>
          </cell>
          <cell r="L489">
            <v>0</v>
          </cell>
          <cell r="M489">
            <v>1047.0999999999999</v>
          </cell>
          <cell r="N489">
            <v>1047.0999999999999</v>
          </cell>
          <cell r="O489">
            <v>0</v>
          </cell>
          <cell r="P489">
            <v>0</v>
          </cell>
          <cell r="Q489">
            <v>0</v>
          </cell>
        </row>
        <row r="490">
          <cell r="A490">
            <v>2023</v>
          </cell>
          <cell r="B490" t="str">
            <v>Dec</v>
          </cell>
          <cell r="C490" t="str">
            <v>Midpoint Meridian</v>
          </cell>
          <cell r="D490">
            <v>0</v>
          </cell>
          <cell r="E490">
            <v>0</v>
          </cell>
          <cell r="F490">
            <v>0</v>
          </cell>
          <cell r="G490">
            <v>0</v>
          </cell>
          <cell r="H490">
            <v>0</v>
          </cell>
          <cell r="I490" t="str">
            <v>Div0</v>
          </cell>
          <cell r="J490">
            <v>0</v>
          </cell>
          <cell r="K490">
            <v>0</v>
          </cell>
          <cell r="L490">
            <v>0</v>
          </cell>
          <cell r="M490">
            <v>400</v>
          </cell>
          <cell r="N490">
            <v>400</v>
          </cell>
          <cell r="O490">
            <v>0</v>
          </cell>
          <cell r="P490">
            <v>0</v>
          </cell>
          <cell r="Q490">
            <v>0</v>
          </cell>
        </row>
        <row r="491">
          <cell r="A491">
            <v>2023</v>
          </cell>
          <cell r="B491" t="str">
            <v>Dec</v>
          </cell>
          <cell r="C491" t="str">
            <v>Craig Trans</v>
          </cell>
          <cell r="D491">
            <v>0</v>
          </cell>
          <cell r="E491">
            <v>0</v>
          </cell>
          <cell r="F491">
            <v>0</v>
          </cell>
          <cell r="G491">
            <v>0</v>
          </cell>
          <cell r="H491">
            <v>67</v>
          </cell>
          <cell r="I491" t="str">
            <v>Div0</v>
          </cell>
          <cell r="J491">
            <v>0</v>
          </cell>
          <cell r="K491">
            <v>0</v>
          </cell>
          <cell r="L491">
            <v>0</v>
          </cell>
          <cell r="M491">
            <v>67</v>
          </cell>
          <cell r="N491">
            <v>0</v>
          </cell>
          <cell r="O491">
            <v>0</v>
          </cell>
          <cell r="P491">
            <v>0</v>
          </cell>
          <cell r="Q491">
            <v>0</v>
          </cell>
        </row>
        <row r="492">
          <cell r="A492">
            <v>2023</v>
          </cell>
          <cell r="B492" t="str">
            <v>Dec</v>
          </cell>
          <cell r="C492" t="str">
            <v>BPA_NITS</v>
          </cell>
          <cell r="D492">
            <v>317.5</v>
          </cell>
          <cell r="E492">
            <v>0</v>
          </cell>
          <cell r="F492">
            <v>0</v>
          </cell>
          <cell r="G492">
            <v>41.3</v>
          </cell>
          <cell r="H492">
            <v>41.3</v>
          </cell>
          <cell r="I492">
            <v>13</v>
          </cell>
          <cell r="J492">
            <v>0</v>
          </cell>
          <cell r="K492">
            <v>0</v>
          </cell>
          <cell r="L492">
            <v>0</v>
          </cell>
          <cell r="M492">
            <v>358.7</v>
          </cell>
          <cell r="N492">
            <v>0</v>
          </cell>
          <cell r="O492">
            <v>0</v>
          </cell>
          <cell r="P492">
            <v>0</v>
          </cell>
          <cell r="Q492">
            <v>0</v>
          </cell>
        </row>
        <row r="493">
          <cell r="A493">
            <v>2024</v>
          </cell>
          <cell r="B493" t="str">
            <v>Jul</v>
          </cell>
          <cell r="C493" t="str">
            <v>Arizona</v>
          </cell>
          <cell r="D493">
            <v>0</v>
          </cell>
          <cell r="E493">
            <v>0</v>
          </cell>
          <cell r="F493">
            <v>0</v>
          </cell>
          <cell r="G493">
            <v>0</v>
          </cell>
          <cell r="H493">
            <v>0</v>
          </cell>
          <cell r="I493" t="str">
            <v>Div0</v>
          </cell>
          <cell r="J493">
            <v>0</v>
          </cell>
          <cell r="K493">
            <v>0</v>
          </cell>
          <cell r="L493">
            <v>0</v>
          </cell>
          <cell r="M493">
            <v>0</v>
          </cell>
          <cell r="N493">
            <v>0</v>
          </cell>
          <cell r="O493">
            <v>0</v>
          </cell>
          <cell r="P493">
            <v>0</v>
          </cell>
          <cell r="Q493">
            <v>0</v>
          </cell>
        </row>
        <row r="494">
          <cell r="A494">
            <v>2024</v>
          </cell>
          <cell r="B494" t="str">
            <v>Jul</v>
          </cell>
          <cell r="C494" t="str">
            <v>COB</v>
          </cell>
          <cell r="D494">
            <v>0</v>
          </cell>
          <cell r="E494">
            <v>0</v>
          </cell>
          <cell r="F494">
            <v>0</v>
          </cell>
          <cell r="G494">
            <v>0</v>
          </cell>
          <cell r="H494">
            <v>0</v>
          </cell>
          <cell r="I494" t="str">
            <v>Div0</v>
          </cell>
          <cell r="J494">
            <v>10.4</v>
          </cell>
          <cell r="K494">
            <v>0</v>
          </cell>
          <cell r="L494">
            <v>0</v>
          </cell>
          <cell r="M494">
            <v>0</v>
          </cell>
          <cell r="N494">
            <v>10.4</v>
          </cell>
          <cell r="O494">
            <v>0</v>
          </cell>
          <cell r="P494">
            <v>0</v>
          </cell>
          <cell r="Q494">
            <v>0</v>
          </cell>
        </row>
        <row r="495">
          <cell r="A495">
            <v>2024</v>
          </cell>
          <cell r="B495" t="str">
            <v>Jul</v>
          </cell>
          <cell r="C495" t="str">
            <v>Goshen</v>
          </cell>
          <cell r="D495">
            <v>485.3</v>
          </cell>
          <cell r="E495">
            <v>0</v>
          </cell>
          <cell r="F495">
            <v>-34.799999999999997</v>
          </cell>
          <cell r="G495">
            <v>58.6</v>
          </cell>
          <cell r="H495">
            <v>58.6</v>
          </cell>
          <cell r="I495">
            <v>13</v>
          </cell>
          <cell r="J495">
            <v>36.200000000000003</v>
          </cell>
          <cell r="K495">
            <v>-4.4000000000000004</v>
          </cell>
          <cell r="L495">
            <v>180.2</v>
          </cell>
          <cell r="M495">
            <v>297</v>
          </cell>
          <cell r="N495">
            <v>0</v>
          </cell>
          <cell r="O495">
            <v>0</v>
          </cell>
          <cell r="P495">
            <v>0</v>
          </cell>
          <cell r="Q495">
            <v>0</v>
          </cell>
        </row>
        <row r="496">
          <cell r="A496">
            <v>2024</v>
          </cell>
          <cell r="B496" t="str">
            <v>Jul</v>
          </cell>
          <cell r="C496" t="str">
            <v>Brady</v>
          </cell>
          <cell r="D496">
            <v>0</v>
          </cell>
          <cell r="E496">
            <v>0</v>
          </cell>
          <cell r="F496">
            <v>0</v>
          </cell>
          <cell r="G496">
            <v>0</v>
          </cell>
          <cell r="H496">
            <v>0</v>
          </cell>
          <cell r="I496" t="str">
            <v>Div0</v>
          </cell>
          <cell r="J496">
            <v>0</v>
          </cell>
          <cell r="K496">
            <v>0</v>
          </cell>
          <cell r="L496">
            <v>0</v>
          </cell>
          <cell r="M496">
            <v>0</v>
          </cell>
          <cell r="N496">
            <v>0</v>
          </cell>
          <cell r="O496">
            <v>0</v>
          </cell>
          <cell r="P496">
            <v>0</v>
          </cell>
          <cell r="Q496">
            <v>0</v>
          </cell>
        </row>
        <row r="497">
          <cell r="A497">
            <v>2024</v>
          </cell>
          <cell r="B497" t="str">
            <v>Jul</v>
          </cell>
          <cell r="C497" t="str">
            <v>Bridger West</v>
          </cell>
          <cell r="D497">
            <v>0</v>
          </cell>
          <cell r="E497">
            <v>0</v>
          </cell>
          <cell r="F497">
            <v>0</v>
          </cell>
          <cell r="G497">
            <v>0</v>
          </cell>
          <cell r="H497">
            <v>0</v>
          </cell>
          <cell r="I497" t="str">
            <v>Div0</v>
          </cell>
          <cell r="J497">
            <v>0</v>
          </cell>
          <cell r="K497">
            <v>0</v>
          </cell>
          <cell r="L497">
            <v>0</v>
          </cell>
          <cell r="M497">
            <v>1290.7</v>
          </cell>
          <cell r="N497">
            <v>1290.7</v>
          </cell>
          <cell r="O497">
            <v>0</v>
          </cell>
          <cell r="P497">
            <v>0</v>
          </cell>
          <cell r="Q497">
            <v>0</v>
          </cell>
        </row>
        <row r="498">
          <cell r="A498">
            <v>2024</v>
          </cell>
          <cell r="B498" t="str">
            <v>Jul</v>
          </cell>
          <cell r="C498" t="str">
            <v>Borah</v>
          </cell>
          <cell r="D498">
            <v>0</v>
          </cell>
          <cell r="E498">
            <v>0</v>
          </cell>
          <cell r="F498">
            <v>0</v>
          </cell>
          <cell r="G498">
            <v>0</v>
          </cell>
          <cell r="H498">
            <v>0</v>
          </cell>
          <cell r="I498" t="str">
            <v>Div0</v>
          </cell>
          <cell r="J498">
            <v>0</v>
          </cell>
          <cell r="K498">
            <v>0</v>
          </cell>
          <cell r="L498">
            <v>0</v>
          </cell>
          <cell r="M498">
            <v>1290.5</v>
          </cell>
          <cell r="N498">
            <v>1290.5</v>
          </cell>
          <cell r="O498">
            <v>0</v>
          </cell>
          <cell r="P498">
            <v>0</v>
          </cell>
          <cell r="Q498">
            <v>0</v>
          </cell>
        </row>
        <row r="499">
          <cell r="A499">
            <v>2024</v>
          </cell>
          <cell r="B499" t="str">
            <v>Jul</v>
          </cell>
          <cell r="C499" t="str">
            <v>Mid Columbia</v>
          </cell>
          <cell r="D499">
            <v>0</v>
          </cell>
          <cell r="E499">
            <v>0</v>
          </cell>
          <cell r="F499">
            <v>0</v>
          </cell>
          <cell r="G499">
            <v>0</v>
          </cell>
          <cell r="H499">
            <v>0</v>
          </cell>
          <cell r="I499" t="str">
            <v>Div0</v>
          </cell>
          <cell r="J499">
            <v>864.4</v>
          </cell>
          <cell r="K499">
            <v>0</v>
          </cell>
          <cell r="L499">
            <v>0</v>
          </cell>
          <cell r="M499">
            <v>0</v>
          </cell>
          <cell r="N499">
            <v>864.4</v>
          </cell>
          <cell r="O499">
            <v>0</v>
          </cell>
          <cell r="P499">
            <v>0</v>
          </cell>
          <cell r="Q499">
            <v>0</v>
          </cell>
        </row>
        <row r="500">
          <cell r="A500">
            <v>2024</v>
          </cell>
          <cell r="B500" t="str">
            <v>Jul</v>
          </cell>
          <cell r="C500" t="str">
            <v>Mona</v>
          </cell>
          <cell r="D500">
            <v>0</v>
          </cell>
          <cell r="E500">
            <v>0</v>
          </cell>
          <cell r="F500">
            <v>0</v>
          </cell>
          <cell r="G500">
            <v>0</v>
          </cell>
          <cell r="H500">
            <v>0</v>
          </cell>
          <cell r="I500" t="str">
            <v>Div0</v>
          </cell>
          <cell r="J500">
            <v>0</v>
          </cell>
          <cell r="K500">
            <v>100</v>
          </cell>
          <cell r="L500">
            <v>0</v>
          </cell>
          <cell r="M500">
            <v>29</v>
          </cell>
          <cell r="N500">
            <v>129</v>
          </cell>
          <cell r="O500">
            <v>0</v>
          </cell>
          <cell r="P500">
            <v>0</v>
          </cell>
          <cell r="Q500">
            <v>0</v>
          </cell>
        </row>
        <row r="501">
          <cell r="A501">
            <v>2024</v>
          </cell>
          <cell r="B501" t="str">
            <v>Jul</v>
          </cell>
          <cell r="C501" t="str">
            <v>Palo Verde</v>
          </cell>
          <cell r="D501">
            <v>0</v>
          </cell>
          <cell r="E501">
            <v>0</v>
          </cell>
          <cell r="F501">
            <v>0</v>
          </cell>
          <cell r="G501">
            <v>0</v>
          </cell>
          <cell r="H501">
            <v>0</v>
          </cell>
          <cell r="I501" t="str">
            <v>Div0</v>
          </cell>
          <cell r="J501">
            <v>0</v>
          </cell>
          <cell r="K501">
            <v>0</v>
          </cell>
          <cell r="L501">
            <v>0</v>
          </cell>
          <cell r="M501">
            <v>0</v>
          </cell>
          <cell r="N501">
            <v>0</v>
          </cell>
          <cell r="O501">
            <v>0</v>
          </cell>
          <cell r="P501">
            <v>0</v>
          </cell>
          <cell r="Q501">
            <v>0</v>
          </cell>
        </row>
        <row r="502">
          <cell r="A502">
            <v>2024</v>
          </cell>
          <cell r="B502" t="str">
            <v>Jul</v>
          </cell>
          <cell r="C502" t="str">
            <v>Utah North</v>
          </cell>
          <cell r="D502">
            <v>5140.1000000000004</v>
          </cell>
          <cell r="E502">
            <v>0</v>
          </cell>
          <cell r="F502">
            <v>-418.3</v>
          </cell>
          <cell r="G502">
            <v>613.79999999999995</v>
          </cell>
          <cell r="H502">
            <v>613.79999999999995</v>
          </cell>
          <cell r="I502">
            <v>13</v>
          </cell>
          <cell r="J502">
            <v>2287.1</v>
          </cell>
          <cell r="K502">
            <v>0</v>
          </cell>
          <cell r="L502">
            <v>143.1</v>
          </cell>
          <cell r="M502">
            <v>2905.3</v>
          </cell>
          <cell r="N502">
            <v>0</v>
          </cell>
          <cell r="O502">
            <v>0</v>
          </cell>
          <cell r="P502">
            <v>0</v>
          </cell>
          <cell r="Q502">
            <v>0</v>
          </cell>
        </row>
        <row r="503">
          <cell r="A503">
            <v>2024</v>
          </cell>
          <cell r="B503" t="str">
            <v>Jul</v>
          </cell>
          <cell r="C503" t="str">
            <v>_4-Corners</v>
          </cell>
          <cell r="D503">
            <v>0</v>
          </cell>
          <cell r="E503">
            <v>0</v>
          </cell>
          <cell r="F503">
            <v>0</v>
          </cell>
          <cell r="G503">
            <v>0</v>
          </cell>
          <cell r="H503">
            <v>0</v>
          </cell>
          <cell r="I503" t="str">
            <v>Div0</v>
          </cell>
          <cell r="J503">
            <v>0</v>
          </cell>
          <cell r="K503">
            <v>0</v>
          </cell>
          <cell r="L503">
            <v>0</v>
          </cell>
          <cell r="M503">
            <v>0</v>
          </cell>
          <cell r="N503">
            <v>0</v>
          </cell>
          <cell r="O503">
            <v>0</v>
          </cell>
          <cell r="P503">
            <v>0</v>
          </cell>
          <cell r="Q503">
            <v>0</v>
          </cell>
        </row>
        <row r="504">
          <cell r="A504">
            <v>2024</v>
          </cell>
          <cell r="B504" t="str">
            <v>Jul</v>
          </cell>
          <cell r="C504" t="str">
            <v>Utah South</v>
          </cell>
          <cell r="D504">
            <v>768.8</v>
          </cell>
          <cell r="E504">
            <v>0</v>
          </cell>
          <cell r="F504">
            <v>0</v>
          </cell>
          <cell r="G504">
            <v>99.9</v>
          </cell>
          <cell r="H504">
            <v>99.9</v>
          </cell>
          <cell r="I504">
            <v>13</v>
          </cell>
          <cell r="J504">
            <v>3137.1</v>
          </cell>
          <cell r="K504">
            <v>-30</v>
          </cell>
          <cell r="L504">
            <v>0</v>
          </cell>
          <cell r="M504">
            <v>196</v>
          </cell>
          <cell r="N504">
            <v>2434.4</v>
          </cell>
          <cell r="O504">
            <v>0</v>
          </cell>
          <cell r="P504">
            <v>0</v>
          </cell>
          <cell r="Q504">
            <v>0</v>
          </cell>
        </row>
        <row r="505">
          <cell r="A505">
            <v>2024</v>
          </cell>
          <cell r="B505" t="str">
            <v>Jul</v>
          </cell>
          <cell r="C505" t="str">
            <v>Cholla</v>
          </cell>
          <cell r="D505">
            <v>0</v>
          </cell>
          <cell r="E505">
            <v>0</v>
          </cell>
          <cell r="F505">
            <v>0</v>
          </cell>
          <cell r="G505">
            <v>0</v>
          </cell>
          <cell r="H505">
            <v>0</v>
          </cell>
          <cell r="I505" t="str">
            <v>Div0</v>
          </cell>
          <cell r="J505">
            <v>0</v>
          </cell>
          <cell r="K505">
            <v>0</v>
          </cell>
          <cell r="L505">
            <v>0</v>
          </cell>
          <cell r="M505">
            <v>0</v>
          </cell>
          <cell r="N505">
            <v>0</v>
          </cell>
          <cell r="O505">
            <v>0</v>
          </cell>
          <cell r="P505">
            <v>0</v>
          </cell>
          <cell r="Q505">
            <v>0</v>
          </cell>
        </row>
        <row r="506">
          <cell r="A506">
            <v>2024</v>
          </cell>
          <cell r="B506" t="str">
            <v>Jul</v>
          </cell>
          <cell r="C506" t="str">
            <v>Colorado</v>
          </cell>
          <cell r="D506">
            <v>0</v>
          </cell>
          <cell r="E506">
            <v>0</v>
          </cell>
          <cell r="F506">
            <v>0</v>
          </cell>
          <cell r="G506">
            <v>0</v>
          </cell>
          <cell r="H506">
            <v>145.6</v>
          </cell>
          <cell r="I506" t="str">
            <v>Div0</v>
          </cell>
          <cell r="J506">
            <v>241.6</v>
          </cell>
          <cell r="K506">
            <v>0</v>
          </cell>
          <cell r="L506">
            <v>0</v>
          </cell>
          <cell r="M506">
            <v>0</v>
          </cell>
          <cell r="N506">
            <v>96</v>
          </cell>
          <cell r="O506">
            <v>0</v>
          </cell>
          <cell r="P506">
            <v>0</v>
          </cell>
          <cell r="Q506">
            <v>0</v>
          </cell>
        </row>
        <row r="507">
          <cell r="A507">
            <v>2024</v>
          </cell>
          <cell r="B507" t="str">
            <v>Jul</v>
          </cell>
          <cell r="C507" t="str">
            <v>Mead</v>
          </cell>
          <cell r="D507">
            <v>0</v>
          </cell>
          <cell r="E507">
            <v>0</v>
          </cell>
          <cell r="F507">
            <v>0</v>
          </cell>
          <cell r="G507">
            <v>0</v>
          </cell>
          <cell r="H507">
            <v>0</v>
          </cell>
          <cell r="I507" t="str">
            <v>Div0</v>
          </cell>
          <cell r="J507">
            <v>0</v>
          </cell>
          <cell r="K507">
            <v>0</v>
          </cell>
          <cell r="L507">
            <v>0</v>
          </cell>
          <cell r="M507">
            <v>0</v>
          </cell>
          <cell r="N507">
            <v>0</v>
          </cell>
          <cell r="O507">
            <v>0</v>
          </cell>
          <cell r="P507">
            <v>0</v>
          </cell>
          <cell r="Q507">
            <v>0</v>
          </cell>
        </row>
        <row r="508">
          <cell r="A508">
            <v>2024</v>
          </cell>
          <cell r="B508" t="str">
            <v>Jul</v>
          </cell>
          <cell r="C508" t="str">
            <v>Montana</v>
          </cell>
          <cell r="D508">
            <v>0</v>
          </cell>
          <cell r="E508">
            <v>0</v>
          </cell>
          <cell r="F508">
            <v>0</v>
          </cell>
          <cell r="G508">
            <v>0</v>
          </cell>
          <cell r="H508">
            <v>0</v>
          </cell>
          <cell r="I508" t="str">
            <v>Div0</v>
          </cell>
          <cell r="J508">
            <v>151.69999999999999</v>
          </cell>
          <cell r="K508">
            <v>0</v>
          </cell>
          <cell r="L508">
            <v>0</v>
          </cell>
          <cell r="M508">
            <v>0</v>
          </cell>
          <cell r="N508">
            <v>151.69999999999999</v>
          </cell>
          <cell r="O508">
            <v>0</v>
          </cell>
          <cell r="P508">
            <v>0</v>
          </cell>
          <cell r="Q508">
            <v>0</v>
          </cell>
        </row>
        <row r="509">
          <cell r="A509">
            <v>2024</v>
          </cell>
          <cell r="B509" t="str">
            <v>Jul</v>
          </cell>
          <cell r="C509" t="str">
            <v>Hermiston</v>
          </cell>
          <cell r="D509">
            <v>0</v>
          </cell>
          <cell r="E509">
            <v>0</v>
          </cell>
          <cell r="F509">
            <v>0</v>
          </cell>
          <cell r="G509">
            <v>0</v>
          </cell>
          <cell r="H509">
            <v>0</v>
          </cell>
          <cell r="I509" t="str">
            <v>Div0</v>
          </cell>
          <cell r="J509">
            <v>227</v>
          </cell>
          <cell r="K509">
            <v>0</v>
          </cell>
          <cell r="L509">
            <v>0</v>
          </cell>
          <cell r="M509">
            <v>0</v>
          </cell>
          <cell r="N509">
            <v>227</v>
          </cell>
          <cell r="O509">
            <v>0</v>
          </cell>
          <cell r="P509">
            <v>0</v>
          </cell>
          <cell r="Q509">
            <v>0</v>
          </cell>
        </row>
        <row r="510">
          <cell r="A510">
            <v>2024</v>
          </cell>
          <cell r="B510" t="str">
            <v>Jul</v>
          </cell>
          <cell r="C510" t="str">
            <v>Yakima</v>
          </cell>
          <cell r="D510">
            <v>528.4</v>
          </cell>
          <cell r="E510">
            <v>0</v>
          </cell>
          <cell r="F510">
            <v>-37.700000000000003</v>
          </cell>
          <cell r="G510">
            <v>63.8</v>
          </cell>
          <cell r="H510">
            <v>63.8</v>
          </cell>
          <cell r="I510">
            <v>13</v>
          </cell>
          <cell r="J510">
            <v>0</v>
          </cell>
          <cell r="K510">
            <v>0</v>
          </cell>
          <cell r="L510">
            <v>0</v>
          </cell>
          <cell r="M510">
            <v>554.5</v>
          </cell>
          <cell r="N510">
            <v>0</v>
          </cell>
          <cell r="O510">
            <v>0</v>
          </cell>
          <cell r="P510">
            <v>0</v>
          </cell>
          <cell r="Q510">
            <v>0</v>
          </cell>
        </row>
        <row r="511">
          <cell r="A511">
            <v>2024</v>
          </cell>
          <cell r="B511" t="str">
            <v>Jul</v>
          </cell>
          <cell r="C511" t="str">
            <v>WallaWalla</v>
          </cell>
          <cell r="D511">
            <v>283.10000000000002</v>
          </cell>
          <cell r="E511">
            <v>0</v>
          </cell>
          <cell r="F511">
            <v>-14.6</v>
          </cell>
          <cell r="G511">
            <v>34.9</v>
          </cell>
          <cell r="H511">
            <v>34.9</v>
          </cell>
          <cell r="I511">
            <v>13</v>
          </cell>
          <cell r="J511">
            <v>42.3</v>
          </cell>
          <cell r="K511">
            <v>-1.8</v>
          </cell>
          <cell r="L511">
            <v>0</v>
          </cell>
          <cell r="M511">
            <v>263</v>
          </cell>
          <cell r="N511">
            <v>0</v>
          </cell>
          <cell r="O511">
            <v>0</v>
          </cell>
          <cell r="P511">
            <v>0</v>
          </cell>
          <cell r="Q511">
            <v>0</v>
          </cell>
        </row>
        <row r="512">
          <cell r="A512">
            <v>2024</v>
          </cell>
          <cell r="B512" t="str">
            <v>Jul</v>
          </cell>
          <cell r="C512" t="str">
            <v>APS Transmission</v>
          </cell>
          <cell r="D512">
            <v>0</v>
          </cell>
          <cell r="E512">
            <v>0</v>
          </cell>
          <cell r="F512">
            <v>0</v>
          </cell>
          <cell r="G512">
            <v>0</v>
          </cell>
          <cell r="H512">
            <v>0</v>
          </cell>
          <cell r="I512" t="str">
            <v>Div0</v>
          </cell>
          <cell r="J512">
            <v>0</v>
          </cell>
          <cell r="K512">
            <v>0</v>
          </cell>
          <cell r="L512">
            <v>0</v>
          </cell>
          <cell r="M512">
            <v>0</v>
          </cell>
          <cell r="N512">
            <v>0</v>
          </cell>
          <cell r="O512">
            <v>0</v>
          </cell>
          <cell r="P512">
            <v>0</v>
          </cell>
          <cell r="Q512">
            <v>0</v>
          </cell>
        </row>
        <row r="513">
          <cell r="A513">
            <v>2024</v>
          </cell>
          <cell r="B513" t="str">
            <v>Jul</v>
          </cell>
          <cell r="C513" t="str">
            <v>Bridger East</v>
          </cell>
          <cell r="D513">
            <v>0</v>
          </cell>
          <cell r="E513">
            <v>0</v>
          </cell>
          <cell r="F513">
            <v>0</v>
          </cell>
          <cell r="G513">
            <v>0</v>
          </cell>
          <cell r="H513">
            <v>0</v>
          </cell>
          <cell r="I513" t="str">
            <v>Div0</v>
          </cell>
          <cell r="J513">
            <v>0</v>
          </cell>
          <cell r="K513">
            <v>0</v>
          </cell>
          <cell r="L513">
            <v>0</v>
          </cell>
          <cell r="M513">
            <v>0</v>
          </cell>
          <cell r="N513">
            <v>0</v>
          </cell>
          <cell r="O513">
            <v>0</v>
          </cell>
          <cell r="P513">
            <v>0</v>
          </cell>
          <cell r="Q513">
            <v>0</v>
          </cell>
        </row>
        <row r="514">
          <cell r="A514">
            <v>2024</v>
          </cell>
          <cell r="B514" t="str">
            <v>Jul</v>
          </cell>
          <cell r="C514" t="str">
            <v>WyomingNE</v>
          </cell>
          <cell r="D514">
            <v>587.20000000000005</v>
          </cell>
          <cell r="E514">
            <v>0</v>
          </cell>
          <cell r="F514">
            <v>0</v>
          </cell>
          <cell r="G514">
            <v>76.3</v>
          </cell>
          <cell r="H514">
            <v>76.3</v>
          </cell>
          <cell r="I514">
            <v>13</v>
          </cell>
          <cell r="J514">
            <v>1190.2</v>
          </cell>
          <cell r="K514">
            <v>0</v>
          </cell>
          <cell r="L514">
            <v>0</v>
          </cell>
          <cell r="M514">
            <v>0</v>
          </cell>
          <cell r="N514">
            <v>526.70000000000005</v>
          </cell>
          <cell r="O514">
            <v>0</v>
          </cell>
          <cell r="P514">
            <v>0</v>
          </cell>
          <cell r="Q514">
            <v>0</v>
          </cell>
        </row>
        <row r="515">
          <cell r="A515">
            <v>2024</v>
          </cell>
          <cell r="B515" t="str">
            <v>Jul</v>
          </cell>
          <cell r="C515" t="str">
            <v>WyomingSW</v>
          </cell>
          <cell r="D515">
            <v>484.4</v>
          </cell>
          <cell r="E515">
            <v>0</v>
          </cell>
          <cell r="F515">
            <v>-73.7</v>
          </cell>
          <cell r="G515">
            <v>53.4</v>
          </cell>
          <cell r="H515">
            <v>53.4</v>
          </cell>
          <cell r="I515">
            <v>13</v>
          </cell>
          <cell r="J515">
            <v>46.1</v>
          </cell>
          <cell r="K515">
            <v>0</v>
          </cell>
          <cell r="L515">
            <v>0</v>
          </cell>
          <cell r="M515">
            <v>817.9</v>
          </cell>
          <cell r="N515">
            <v>400</v>
          </cell>
          <cell r="O515">
            <v>0</v>
          </cell>
          <cell r="P515">
            <v>0</v>
          </cell>
          <cell r="Q515">
            <v>0</v>
          </cell>
        </row>
        <row r="516">
          <cell r="A516">
            <v>2024</v>
          </cell>
          <cell r="B516" t="str">
            <v>Jul</v>
          </cell>
          <cell r="C516" t="str">
            <v>Aeolis_Wyoming</v>
          </cell>
          <cell r="D516">
            <v>0</v>
          </cell>
          <cell r="E516">
            <v>0</v>
          </cell>
          <cell r="F516">
            <v>0</v>
          </cell>
          <cell r="G516">
            <v>0</v>
          </cell>
          <cell r="H516">
            <v>0</v>
          </cell>
          <cell r="I516" t="str">
            <v>Div0</v>
          </cell>
          <cell r="J516">
            <v>173.8</v>
          </cell>
          <cell r="K516">
            <v>0</v>
          </cell>
          <cell r="L516">
            <v>0</v>
          </cell>
          <cell r="M516">
            <v>526.6</v>
          </cell>
          <cell r="N516">
            <v>700.4</v>
          </cell>
          <cell r="O516">
            <v>0</v>
          </cell>
          <cell r="P516">
            <v>0</v>
          </cell>
          <cell r="Q516">
            <v>0</v>
          </cell>
        </row>
        <row r="517">
          <cell r="A517">
            <v>2024</v>
          </cell>
          <cell r="B517" t="str">
            <v>Jul</v>
          </cell>
          <cell r="C517" t="str">
            <v>Chehalis</v>
          </cell>
          <cell r="D517">
            <v>0</v>
          </cell>
          <cell r="E517">
            <v>0</v>
          </cell>
          <cell r="F517">
            <v>0</v>
          </cell>
          <cell r="G517">
            <v>0</v>
          </cell>
          <cell r="H517">
            <v>0</v>
          </cell>
          <cell r="I517" t="str">
            <v>Div0</v>
          </cell>
          <cell r="J517">
            <v>464</v>
          </cell>
          <cell r="K517">
            <v>0</v>
          </cell>
          <cell r="L517">
            <v>0</v>
          </cell>
          <cell r="M517">
            <v>0</v>
          </cell>
          <cell r="N517">
            <v>464</v>
          </cell>
          <cell r="O517">
            <v>0</v>
          </cell>
          <cell r="P517">
            <v>0</v>
          </cell>
          <cell r="Q517">
            <v>0</v>
          </cell>
        </row>
        <row r="518">
          <cell r="A518">
            <v>2024</v>
          </cell>
          <cell r="B518" t="str">
            <v>Jul</v>
          </cell>
          <cell r="C518" t="str">
            <v>SOregonCal</v>
          </cell>
          <cell r="D518">
            <v>1417.1</v>
          </cell>
          <cell r="E518">
            <v>0</v>
          </cell>
          <cell r="F518">
            <v>-180</v>
          </cell>
          <cell r="G518">
            <v>160.80000000000001</v>
          </cell>
          <cell r="H518">
            <v>160.80000000000001</v>
          </cell>
          <cell r="I518">
            <v>13</v>
          </cell>
          <cell r="J518">
            <v>262.8</v>
          </cell>
          <cell r="K518">
            <v>39.5</v>
          </cell>
          <cell r="L518">
            <v>0</v>
          </cell>
          <cell r="M518">
            <v>1241.4000000000001</v>
          </cell>
          <cell r="N518">
            <v>145.69999999999999</v>
          </cell>
          <cell r="O518">
            <v>0</v>
          </cell>
          <cell r="P518">
            <v>0</v>
          </cell>
          <cell r="Q518">
            <v>0</v>
          </cell>
        </row>
        <row r="519">
          <cell r="A519">
            <v>2024</v>
          </cell>
          <cell r="B519" t="str">
            <v>Jul</v>
          </cell>
          <cell r="C519" t="str">
            <v>PortlandNC</v>
          </cell>
          <cell r="D519">
            <v>496.1</v>
          </cell>
          <cell r="E519">
            <v>0</v>
          </cell>
          <cell r="F519">
            <v>0</v>
          </cell>
          <cell r="G519">
            <v>64.5</v>
          </cell>
          <cell r="H519">
            <v>64.5</v>
          </cell>
          <cell r="I519">
            <v>13</v>
          </cell>
          <cell r="J519">
            <v>500.2</v>
          </cell>
          <cell r="K519">
            <v>-78</v>
          </cell>
          <cell r="L519">
            <v>0</v>
          </cell>
          <cell r="M519">
            <v>138.4</v>
          </cell>
          <cell r="N519">
            <v>0</v>
          </cell>
          <cell r="O519">
            <v>0</v>
          </cell>
          <cell r="P519">
            <v>0</v>
          </cell>
          <cell r="Q519">
            <v>0</v>
          </cell>
        </row>
        <row r="520">
          <cell r="A520">
            <v>2024</v>
          </cell>
          <cell r="B520" t="str">
            <v>Jul</v>
          </cell>
          <cell r="C520" t="str">
            <v>WillamValcc</v>
          </cell>
          <cell r="D520">
            <v>358.1</v>
          </cell>
          <cell r="E520">
            <v>0</v>
          </cell>
          <cell r="F520">
            <v>0</v>
          </cell>
          <cell r="G520">
            <v>46.6</v>
          </cell>
          <cell r="H520">
            <v>46.6</v>
          </cell>
          <cell r="I520">
            <v>13</v>
          </cell>
          <cell r="J520">
            <v>0</v>
          </cell>
          <cell r="K520">
            <v>0</v>
          </cell>
          <cell r="L520">
            <v>0</v>
          </cell>
          <cell r="M520">
            <v>404.7</v>
          </cell>
          <cell r="N520">
            <v>0</v>
          </cell>
          <cell r="O520">
            <v>0</v>
          </cell>
          <cell r="P520">
            <v>0</v>
          </cell>
          <cell r="Q520">
            <v>0</v>
          </cell>
        </row>
        <row r="521">
          <cell r="A521">
            <v>2024</v>
          </cell>
          <cell r="B521" t="str">
            <v>Jul</v>
          </cell>
          <cell r="C521" t="str">
            <v>Bethel</v>
          </cell>
          <cell r="D521">
            <v>0</v>
          </cell>
          <cell r="E521">
            <v>0</v>
          </cell>
          <cell r="F521">
            <v>0</v>
          </cell>
          <cell r="G521">
            <v>0</v>
          </cell>
          <cell r="H521">
            <v>0</v>
          </cell>
          <cell r="I521" t="str">
            <v>Div0</v>
          </cell>
          <cell r="J521">
            <v>0</v>
          </cell>
          <cell r="K521">
            <v>0</v>
          </cell>
          <cell r="L521">
            <v>0</v>
          </cell>
          <cell r="M521">
            <v>0</v>
          </cell>
          <cell r="N521">
            <v>0</v>
          </cell>
          <cell r="O521">
            <v>0</v>
          </cell>
          <cell r="P521">
            <v>0</v>
          </cell>
          <cell r="Q521">
            <v>0</v>
          </cell>
        </row>
        <row r="522">
          <cell r="A522">
            <v>2024</v>
          </cell>
          <cell r="B522" t="str">
            <v>Jul</v>
          </cell>
          <cell r="C522" t="str">
            <v>Nevada - Oregon Border</v>
          </cell>
          <cell r="D522">
            <v>0</v>
          </cell>
          <cell r="E522">
            <v>0</v>
          </cell>
          <cell r="F522">
            <v>0</v>
          </cell>
          <cell r="G522">
            <v>0</v>
          </cell>
          <cell r="H522">
            <v>0</v>
          </cell>
          <cell r="I522" t="str">
            <v>Div0</v>
          </cell>
          <cell r="J522">
            <v>106</v>
          </cell>
          <cell r="K522">
            <v>0</v>
          </cell>
          <cell r="L522">
            <v>0</v>
          </cell>
          <cell r="M522">
            <v>0</v>
          </cell>
          <cell r="N522">
            <v>106</v>
          </cell>
          <cell r="O522">
            <v>0</v>
          </cell>
          <cell r="P522">
            <v>0</v>
          </cell>
          <cell r="Q522">
            <v>0</v>
          </cell>
        </row>
        <row r="523">
          <cell r="A523">
            <v>2024</v>
          </cell>
          <cell r="B523" t="str">
            <v>Jul</v>
          </cell>
          <cell r="C523" t="str">
            <v>Bridger</v>
          </cell>
          <cell r="D523">
            <v>0</v>
          </cell>
          <cell r="E523">
            <v>0</v>
          </cell>
          <cell r="F523">
            <v>0</v>
          </cell>
          <cell r="G523">
            <v>0</v>
          </cell>
          <cell r="H523">
            <v>0</v>
          </cell>
          <cell r="I523" t="str">
            <v>Div0</v>
          </cell>
          <cell r="J523">
            <v>1408.4</v>
          </cell>
          <cell r="K523">
            <v>0</v>
          </cell>
          <cell r="L523">
            <v>0</v>
          </cell>
          <cell r="M523">
            <v>0</v>
          </cell>
          <cell r="N523">
            <v>1408.4</v>
          </cell>
          <cell r="O523">
            <v>0</v>
          </cell>
          <cell r="P523">
            <v>0</v>
          </cell>
          <cell r="Q523">
            <v>0</v>
          </cell>
        </row>
        <row r="524">
          <cell r="A524">
            <v>2024</v>
          </cell>
          <cell r="B524" t="str">
            <v>Jul</v>
          </cell>
          <cell r="C524" t="str">
            <v>Hemingway</v>
          </cell>
          <cell r="D524">
            <v>0</v>
          </cell>
          <cell r="E524">
            <v>0</v>
          </cell>
          <cell r="F524">
            <v>0</v>
          </cell>
          <cell r="G524">
            <v>0</v>
          </cell>
          <cell r="H524">
            <v>0</v>
          </cell>
          <cell r="I524" t="str">
            <v>Div0</v>
          </cell>
          <cell r="J524">
            <v>0</v>
          </cell>
          <cell r="K524">
            <v>0</v>
          </cell>
          <cell r="L524">
            <v>0</v>
          </cell>
          <cell r="M524">
            <v>600.9</v>
          </cell>
          <cell r="N524">
            <v>600.9</v>
          </cell>
          <cell r="O524">
            <v>0</v>
          </cell>
          <cell r="P524">
            <v>0</v>
          </cell>
          <cell r="Q524">
            <v>0</v>
          </cell>
        </row>
        <row r="525">
          <cell r="A525">
            <v>2024</v>
          </cell>
          <cell r="B525" t="str">
            <v>Jul</v>
          </cell>
          <cell r="C525" t="str">
            <v>Midpoint Meridian</v>
          </cell>
          <cell r="D525">
            <v>0</v>
          </cell>
          <cell r="E525">
            <v>0</v>
          </cell>
          <cell r="F525">
            <v>0</v>
          </cell>
          <cell r="G525">
            <v>0</v>
          </cell>
          <cell r="H525">
            <v>0</v>
          </cell>
          <cell r="I525" t="str">
            <v>Div0</v>
          </cell>
          <cell r="J525">
            <v>0</v>
          </cell>
          <cell r="K525">
            <v>0</v>
          </cell>
          <cell r="L525">
            <v>0</v>
          </cell>
          <cell r="M525">
            <v>365</v>
          </cell>
          <cell r="N525">
            <v>365</v>
          </cell>
          <cell r="O525">
            <v>0</v>
          </cell>
          <cell r="P525">
            <v>0</v>
          </cell>
          <cell r="Q525">
            <v>0</v>
          </cell>
        </row>
        <row r="526">
          <cell r="A526">
            <v>2024</v>
          </cell>
          <cell r="B526" t="str">
            <v>Jul</v>
          </cell>
          <cell r="C526" t="str">
            <v>Craig Trans</v>
          </cell>
          <cell r="D526">
            <v>0</v>
          </cell>
          <cell r="E526">
            <v>0</v>
          </cell>
          <cell r="F526">
            <v>0</v>
          </cell>
          <cell r="G526">
            <v>0</v>
          </cell>
          <cell r="H526">
            <v>0</v>
          </cell>
          <cell r="I526" t="str">
            <v>Div0</v>
          </cell>
          <cell r="J526">
            <v>0</v>
          </cell>
          <cell r="K526">
            <v>0</v>
          </cell>
          <cell r="L526">
            <v>0</v>
          </cell>
          <cell r="M526">
            <v>67</v>
          </cell>
          <cell r="N526">
            <v>67</v>
          </cell>
          <cell r="O526">
            <v>0</v>
          </cell>
          <cell r="P526">
            <v>0</v>
          </cell>
          <cell r="Q526">
            <v>0</v>
          </cell>
        </row>
        <row r="527">
          <cell r="A527">
            <v>2024</v>
          </cell>
          <cell r="B527" t="str">
            <v>Jul</v>
          </cell>
          <cell r="C527" t="str">
            <v>BPA_NITS</v>
          </cell>
          <cell r="D527">
            <v>255.9</v>
          </cell>
          <cell r="E527">
            <v>0</v>
          </cell>
          <cell r="F527">
            <v>0</v>
          </cell>
          <cell r="G527">
            <v>33.299999999999997</v>
          </cell>
          <cell r="H527">
            <v>33.299999999999997</v>
          </cell>
          <cell r="I527">
            <v>13</v>
          </cell>
          <cell r="J527">
            <v>0</v>
          </cell>
          <cell r="K527">
            <v>0</v>
          </cell>
          <cell r="L527">
            <v>0</v>
          </cell>
          <cell r="M527">
            <v>289.2</v>
          </cell>
          <cell r="N527">
            <v>0</v>
          </cell>
          <cell r="O527">
            <v>0</v>
          </cell>
          <cell r="P527">
            <v>0</v>
          </cell>
          <cell r="Q527">
            <v>0</v>
          </cell>
        </row>
        <row r="528">
          <cell r="A528">
            <v>2024</v>
          </cell>
          <cell r="B528" t="str">
            <v>Dec</v>
          </cell>
          <cell r="C528" t="str">
            <v>Arizona</v>
          </cell>
          <cell r="D528">
            <v>0</v>
          </cell>
          <cell r="E528">
            <v>0</v>
          </cell>
          <cell r="F528">
            <v>0</v>
          </cell>
          <cell r="G528">
            <v>0</v>
          </cell>
          <cell r="H528">
            <v>0</v>
          </cell>
          <cell r="I528" t="str">
            <v>Div0</v>
          </cell>
          <cell r="J528">
            <v>0</v>
          </cell>
          <cell r="K528">
            <v>0</v>
          </cell>
          <cell r="L528">
            <v>0</v>
          </cell>
          <cell r="M528">
            <v>0</v>
          </cell>
          <cell r="N528">
            <v>0</v>
          </cell>
          <cell r="O528">
            <v>0</v>
          </cell>
          <cell r="P528">
            <v>0</v>
          </cell>
          <cell r="Q528">
            <v>0</v>
          </cell>
        </row>
        <row r="529">
          <cell r="A529">
            <v>2024</v>
          </cell>
          <cell r="B529" t="str">
            <v>Dec</v>
          </cell>
          <cell r="C529" t="str">
            <v>COB</v>
          </cell>
          <cell r="D529">
            <v>0</v>
          </cell>
          <cell r="E529">
            <v>0</v>
          </cell>
          <cell r="F529">
            <v>0</v>
          </cell>
          <cell r="G529">
            <v>0</v>
          </cell>
          <cell r="H529">
            <v>0</v>
          </cell>
          <cell r="I529" t="str">
            <v>Div0</v>
          </cell>
          <cell r="J529">
            <v>0</v>
          </cell>
          <cell r="K529">
            <v>0</v>
          </cell>
          <cell r="L529">
            <v>0</v>
          </cell>
          <cell r="M529">
            <v>0</v>
          </cell>
          <cell r="N529">
            <v>0</v>
          </cell>
          <cell r="O529">
            <v>0</v>
          </cell>
          <cell r="P529">
            <v>0</v>
          </cell>
          <cell r="Q529">
            <v>0</v>
          </cell>
        </row>
        <row r="530">
          <cell r="A530">
            <v>2024</v>
          </cell>
          <cell r="B530" t="str">
            <v>Dec</v>
          </cell>
          <cell r="C530" t="str">
            <v>Goshen</v>
          </cell>
          <cell r="D530">
            <v>292.89999999999998</v>
          </cell>
          <cell r="E530">
            <v>0</v>
          </cell>
          <cell r="F530">
            <v>-20</v>
          </cell>
          <cell r="G530">
            <v>35.5</v>
          </cell>
          <cell r="H530">
            <v>35.5</v>
          </cell>
          <cell r="I530">
            <v>13</v>
          </cell>
          <cell r="J530">
            <v>36.200000000000003</v>
          </cell>
          <cell r="K530">
            <v>-3.9</v>
          </cell>
          <cell r="L530">
            <v>0</v>
          </cell>
          <cell r="M530">
            <v>276.10000000000002</v>
          </cell>
          <cell r="N530">
            <v>0</v>
          </cell>
          <cell r="O530">
            <v>0</v>
          </cell>
          <cell r="P530">
            <v>0</v>
          </cell>
          <cell r="Q530">
            <v>0</v>
          </cell>
        </row>
        <row r="531">
          <cell r="A531">
            <v>2024</v>
          </cell>
          <cell r="B531" t="str">
            <v>Dec</v>
          </cell>
          <cell r="C531" t="str">
            <v>Brady</v>
          </cell>
          <cell r="D531">
            <v>0</v>
          </cell>
          <cell r="E531">
            <v>0</v>
          </cell>
          <cell r="F531">
            <v>0</v>
          </cell>
          <cell r="G531">
            <v>0</v>
          </cell>
          <cell r="H531">
            <v>0</v>
          </cell>
          <cell r="I531" t="str">
            <v>Div0</v>
          </cell>
          <cell r="J531">
            <v>0</v>
          </cell>
          <cell r="K531">
            <v>0</v>
          </cell>
          <cell r="L531">
            <v>0</v>
          </cell>
          <cell r="M531">
            <v>0</v>
          </cell>
          <cell r="N531">
            <v>0</v>
          </cell>
          <cell r="O531">
            <v>0</v>
          </cell>
          <cell r="P531">
            <v>0</v>
          </cell>
          <cell r="Q531">
            <v>0</v>
          </cell>
        </row>
        <row r="532">
          <cell r="A532">
            <v>2024</v>
          </cell>
          <cell r="B532" t="str">
            <v>Dec</v>
          </cell>
          <cell r="C532" t="str">
            <v>Bridger West</v>
          </cell>
          <cell r="D532">
            <v>0</v>
          </cell>
          <cell r="E532">
            <v>0</v>
          </cell>
          <cell r="F532">
            <v>0</v>
          </cell>
          <cell r="G532">
            <v>0</v>
          </cell>
          <cell r="H532">
            <v>0</v>
          </cell>
          <cell r="I532" t="str">
            <v>Div0</v>
          </cell>
          <cell r="J532">
            <v>0</v>
          </cell>
          <cell r="K532">
            <v>0</v>
          </cell>
          <cell r="L532">
            <v>0</v>
          </cell>
          <cell r="M532">
            <v>995</v>
          </cell>
          <cell r="N532">
            <v>995</v>
          </cell>
          <cell r="O532">
            <v>0</v>
          </cell>
          <cell r="P532">
            <v>0</v>
          </cell>
          <cell r="Q532">
            <v>0</v>
          </cell>
        </row>
        <row r="533">
          <cell r="A533">
            <v>2024</v>
          </cell>
          <cell r="B533" t="str">
            <v>Dec</v>
          </cell>
          <cell r="C533" t="str">
            <v>Borah</v>
          </cell>
          <cell r="D533">
            <v>0</v>
          </cell>
          <cell r="E533">
            <v>0</v>
          </cell>
          <cell r="F533">
            <v>0</v>
          </cell>
          <cell r="G533">
            <v>0</v>
          </cell>
          <cell r="H533">
            <v>0</v>
          </cell>
          <cell r="I533" t="str">
            <v>Div0</v>
          </cell>
          <cell r="J533">
            <v>0</v>
          </cell>
          <cell r="K533">
            <v>0</v>
          </cell>
          <cell r="L533">
            <v>0</v>
          </cell>
          <cell r="M533">
            <v>1544.9</v>
          </cell>
          <cell r="N533">
            <v>1544.9</v>
          </cell>
          <cell r="O533">
            <v>0</v>
          </cell>
          <cell r="P533">
            <v>0</v>
          </cell>
          <cell r="Q533">
            <v>0</v>
          </cell>
        </row>
        <row r="534">
          <cell r="A534">
            <v>2024</v>
          </cell>
          <cell r="B534" t="str">
            <v>Dec</v>
          </cell>
          <cell r="C534" t="str">
            <v>Mid Columbia</v>
          </cell>
          <cell r="D534">
            <v>0</v>
          </cell>
          <cell r="E534">
            <v>0</v>
          </cell>
          <cell r="F534">
            <v>0</v>
          </cell>
          <cell r="G534">
            <v>0</v>
          </cell>
          <cell r="H534">
            <v>0</v>
          </cell>
          <cell r="I534" t="str">
            <v>Div0</v>
          </cell>
          <cell r="J534">
            <v>347.8</v>
          </cell>
          <cell r="K534">
            <v>0</v>
          </cell>
          <cell r="L534">
            <v>0</v>
          </cell>
          <cell r="M534">
            <v>166.2</v>
          </cell>
          <cell r="N534">
            <v>514</v>
          </cell>
          <cell r="O534">
            <v>0</v>
          </cell>
          <cell r="P534">
            <v>0</v>
          </cell>
          <cell r="Q534">
            <v>0</v>
          </cell>
        </row>
        <row r="535">
          <cell r="A535">
            <v>2024</v>
          </cell>
          <cell r="B535" t="str">
            <v>Dec</v>
          </cell>
          <cell r="C535" t="str">
            <v>Mona</v>
          </cell>
          <cell r="D535">
            <v>0</v>
          </cell>
          <cell r="E535">
            <v>0</v>
          </cell>
          <cell r="F535">
            <v>0</v>
          </cell>
          <cell r="G535">
            <v>0</v>
          </cell>
          <cell r="H535">
            <v>29</v>
          </cell>
          <cell r="I535" t="str">
            <v>Div0</v>
          </cell>
          <cell r="J535">
            <v>0</v>
          </cell>
          <cell r="K535">
            <v>0</v>
          </cell>
          <cell r="L535">
            <v>0</v>
          </cell>
          <cell r="M535">
            <v>29</v>
          </cell>
          <cell r="N535">
            <v>0</v>
          </cell>
          <cell r="O535">
            <v>0</v>
          </cell>
          <cell r="P535">
            <v>0</v>
          </cell>
          <cell r="Q535">
            <v>0</v>
          </cell>
        </row>
        <row r="536">
          <cell r="A536">
            <v>2024</v>
          </cell>
          <cell r="B536" t="str">
            <v>Dec</v>
          </cell>
          <cell r="C536" t="str">
            <v>Palo Verde</v>
          </cell>
          <cell r="D536">
            <v>0</v>
          </cell>
          <cell r="E536">
            <v>0</v>
          </cell>
          <cell r="F536">
            <v>0</v>
          </cell>
          <cell r="G536">
            <v>0</v>
          </cell>
          <cell r="H536">
            <v>0</v>
          </cell>
          <cell r="I536" t="str">
            <v>Div0</v>
          </cell>
          <cell r="J536">
            <v>0</v>
          </cell>
          <cell r="K536">
            <v>0</v>
          </cell>
          <cell r="L536">
            <v>0</v>
          </cell>
          <cell r="M536">
            <v>0</v>
          </cell>
          <cell r="N536">
            <v>0</v>
          </cell>
          <cell r="O536">
            <v>0</v>
          </cell>
          <cell r="P536">
            <v>0</v>
          </cell>
          <cell r="Q536">
            <v>0</v>
          </cell>
        </row>
        <row r="537">
          <cell r="A537">
            <v>2024</v>
          </cell>
          <cell r="B537" t="str">
            <v>Dec</v>
          </cell>
          <cell r="C537" t="str">
            <v>Utah North</v>
          </cell>
          <cell r="D537">
            <v>3873.3</v>
          </cell>
          <cell r="E537">
            <v>0</v>
          </cell>
          <cell r="F537">
            <v>-291.3</v>
          </cell>
          <cell r="G537">
            <v>465.7</v>
          </cell>
          <cell r="H537">
            <v>465.7</v>
          </cell>
          <cell r="I537">
            <v>13</v>
          </cell>
          <cell r="J537">
            <v>2352.6</v>
          </cell>
          <cell r="K537">
            <v>0</v>
          </cell>
          <cell r="L537">
            <v>0</v>
          </cell>
          <cell r="M537">
            <v>2393.1</v>
          </cell>
          <cell r="N537">
            <v>698</v>
          </cell>
          <cell r="O537">
            <v>0</v>
          </cell>
          <cell r="P537">
            <v>0</v>
          </cell>
          <cell r="Q537">
            <v>0</v>
          </cell>
        </row>
        <row r="538">
          <cell r="A538">
            <v>2024</v>
          </cell>
          <cell r="B538" t="str">
            <v>Dec</v>
          </cell>
          <cell r="C538" t="str">
            <v>_4-Corners</v>
          </cell>
          <cell r="D538">
            <v>0</v>
          </cell>
          <cell r="E538">
            <v>0</v>
          </cell>
          <cell r="F538">
            <v>0</v>
          </cell>
          <cell r="G538">
            <v>0</v>
          </cell>
          <cell r="H538">
            <v>0</v>
          </cell>
          <cell r="I538" t="str">
            <v>Div0</v>
          </cell>
          <cell r="J538">
            <v>0</v>
          </cell>
          <cell r="K538">
            <v>0</v>
          </cell>
          <cell r="L538">
            <v>0</v>
          </cell>
          <cell r="M538">
            <v>0</v>
          </cell>
          <cell r="N538">
            <v>0</v>
          </cell>
          <cell r="O538">
            <v>0</v>
          </cell>
          <cell r="P538">
            <v>0</v>
          </cell>
          <cell r="Q538">
            <v>0</v>
          </cell>
        </row>
        <row r="539">
          <cell r="A539">
            <v>2024</v>
          </cell>
          <cell r="B539" t="str">
            <v>Dec</v>
          </cell>
          <cell r="C539" t="str">
            <v>Utah South</v>
          </cell>
          <cell r="D539">
            <v>624</v>
          </cell>
          <cell r="E539">
            <v>0</v>
          </cell>
          <cell r="F539">
            <v>0</v>
          </cell>
          <cell r="G539">
            <v>81.099999999999994</v>
          </cell>
          <cell r="H539">
            <v>109.3</v>
          </cell>
          <cell r="I539">
            <v>17.5</v>
          </cell>
          <cell r="J539">
            <v>3156.8</v>
          </cell>
          <cell r="K539">
            <v>-30.1</v>
          </cell>
          <cell r="L539">
            <v>0</v>
          </cell>
          <cell r="M539">
            <v>0</v>
          </cell>
          <cell r="N539">
            <v>2393.3000000000002</v>
          </cell>
          <cell r="O539">
            <v>0</v>
          </cell>
          <cell r="P539">
            <v>0</v>
          </cell>
          <cell r="Q539">
            <v>0</v>
          </cell>
        </row>
        <row r="540">
          <cell r="A540">
            <v>2024</v>
          </cell>
          <cell r="B540" t="str">
            <v>Dec</v>
          </cell>
          <cell r="C540" t="str">
            <v>Cholla</v>
          </cell>
          <cell r="D540">
            <v>0</v>
          </cell>
          <cell r="E540">
            <v>0</v>
          </cell>
          <cell r="F540">
            <v>0</v>
          </cell>
          <cell r="G540">
            <v>0</v>
          </cell>
          <cell r="H540">
            <v>0</v>
          </cell>
          <cell r="I540" t="str">
            <v>Div0</v>
          </cell>
          <cell r="J540">
            <v>0</v>
          </cell>
          <cell r="K540">
            <v>0</v>
          </cell>
          <cell r="L540">
            <v>0</v>
          </cell>
          <cell r="M540">
            <v>0</v>
          </cell>
          <cell r="N540">
            <v>0</v>
          </cell>
          <cell r="O540">
            <v>0</v>
          </cell>
          <cell r="P540">
            <v>0</v>
          </cell>
          <cell r="Q540">
            <v>0</v>
          </cell>
        </row>
        <row r="541">
          <cell r="A541">
            <v>2024</v>
          </cell>
          <cell r="B541" t="str">
            <v>Dec</v>
          </cell>
          <cell r="C541" t="str">
            <v>Colorado</v>
          </cell>
          <cell r="D541">
            <v>0</v>
          </cell>
          <cell r="E541">
            <v>0</v>
          </cell>
          <cell r="F541">
            <v>0</v>
          </cell>
          <cell r="G541">
            <v>0</v>
          </cell>
          <cell r="H541">
            <v>145.6</v>
          </cell>
          <cell r="I541" t="str">
            <v>Div0</v>
          </cell>
          <cell r="J541">
            <v>241.6</v>
          </cell>
          <cell r="K541">
            <v>0</v>
          </cell>
          <cell r="L541">
            <v>0</v>
          </cell>
          <cell r="M541">
            <v>0</v>
          </cell>
          <cell r="N541">
            <v>96</v>
          </cell>
          <cell r="O541">
            <v>0</v>
          </cell>
          <cell r="P541">
            <v>0</v>
          </cell>
          <cell r="Q541">
            <v>0</v>
          </cell>
        </row>
        <row r="542">
          <cell r="A542">
            <v>2024</v>
          </cell>
          <cell r="B542" t="str">
            <v>Dec</v>
          </cell>
          <cell r="C542" t="str">
            <v>Mead</v>
          </cell>
          <cell r="D542">
            <v>0</v>
          </cell>
          <cell r="E542">
            <v>0</v>
          </cell>
          <cell r="F542">
            <v>0</v>
          </cell>
          <cell r="G542">
            <v>0</v>
          </cell>
          <cell r="H542">
            <v>0</v>
          </cell>
          <cell r="I542" t="str">
            <v>Div0</v>
          </cell>
          <cell r="J542">
            <v>0</v>
          </cell>
          <cell r="K542">
            <v>0</v>
          </cell>
          <cell r="L542">
            <v>0</v>
          </cell>
          <cell r="M542">
            <v>0</v>
          </cell>
          <cell r="N542">
            <v>0</v>
          </cell>
          <cell r="O542">
            <v>0</v>
          </cell>
          <cell r="P542">
            <v>0</v>
          </cell>
          <cell r="Q542">
            <v>0</v>
          </cell>
        </row>
        <row r="543">
          <cell r="A543">
            <v>2024</v>
          </cell>
          <cell r="B543" t="str">
            <v>Dec</v>
          </cell>
          <cell r="C543" t="str">
            <v>Montana</v>
          </cell>
          <cell r="D543">
            <v>0</v>
          </cell>
          <cell r="E543">
            <v>0</v>
          </cell>
          <cell r="F543">
            <v>0</v>
          </cell>
          <cell r="G543">
            <v>0</v>
          </cell>
          <cell r="H543">
            <v>0</v>
          </cell>
          <cell r="I543" t="str">
            <v>Div0</v>
          </cell>
          <cell r="J543">
            <v>150.69999999999999</v>
          </cell>
          <cell r="K543">
            <v>0</v>
          </cell>
          <cell r="L543">
            <v>0</v>
          </cell>
          <cell r="M543">
            <v>0</v>
          </cell>
          <cell r="N543">
            <v>150.69999999999999</v>
          </cell>
          <cell r="O543">
            <v>0</v>
          </cell>
          <cell r="P543">
            <v>0</v>
          </cell>
          <cell r="Q543">
            <v>0</v>
          </cell>
        </row>
        <row r="544">
          <cell r="A544">
            <v>2024</v>
          </cell>
          <cell r="B544" t="str">
            <v>Dec</v>
          </cell>
          <cell r="C544" t="str">
            <v>Hermiston</v>
          </cell>
          <cell r="D544">
            <v>0</v>
          </cell>
          <cell r="E544">
            <v>0</v>
          </cell>
          <cell r="F544">
            <v>0</v>
          </cell>
          <cell r="G544">
            <v>0</v>
          </cell>
          <cell r="H544">
            <v>0</v>
          </cell>
          <cell r="I544" t="str">
            <v>Div0</v>
          </cell>
          <cell r="J544">
            <v>240</v>
          </cell>
          <cell r="K544">
            <v>0</v>
          </cell>
          <cell r="L544">
            <v>0</v>
          </cell>
          <cell r="M544">
            <v>0</v>
          </cell>
          <cell r="N544">
            <v>240</v>
          </cell>
          <cell r="O544">
            <v>0</v>
          </cell>
          <cell r="P544">
            <v>0</v>
          </cell>
          <cell r="Q544">
            <v>0</v>
          </cell>
        </row>
        <row r="545">
          <cell r="A545">
            <v>2024</v>
          </cell>
          <cell r="B545" t="str">
            <v>Dec</v>
          </cell>
          <cell r="C545" t="str">
            <v>Yakima</v>
          </cell>
          <cell r="D545">
            <v>560.70000000000005</v>
          </cell>
          <cell r="E545">
            <v>0</v>
          </cell>
          <cell r="F545">
            <v>-35.1</v>
          </cell>
          <cell r="G545">
            <v>68.3</v>
          </cell>
          <cell r="H545">
            <v>68.3</v>
          </cell>
          <cell r="I545">
            <v>13</v>
          </cell>
          <cell r="J545">
            <v>0</v>
          </cell>
          <cell r="K545">
            <v>0</v>
          </cell>
          <cell r="L545">
            <v>0</v>
          </cell>
          <cell r="M545">
            <v>593.9</v>
          </cell>
          <cell r="N545">
            <v>0</v>
          </cell>
          <cell r="O545">
            <v>0</v>
          </cell>
          <cell r="P545">
            <v>0</v>
          </cell>
          <cell r="Q545">
            <v>0</v>
          </cell>
        </row>
        <row r="546">
          <cell r="A546">
            <v>2024</v>
          </cell>
          <cell r="B546" t="str">
            <v>Dec</v>
          </cell>
          <cell r="C546" t="str">
            <v>WallaWalla</v>
          </cell>
          <cell r="D546">
            <v>254.1</v>
          </cell>
          <cell r="E546">
            <v>0</v>
          </cell>
          <cell r="F546">
            <v>-13.1</v>
          </cell>
          <cell r="G546">
            <v>31.3</v>
          </cell>
          <cell r="H546">
            <v>31.3</v>
          </cell>
          <cell r="I546">
            <v>13</v>
          </cell>
          <cell r="J546">
            <v>42.3</v>
          </cell>
          <cell r="K546">
            <v>-1.8</v>
          </cell>
          <cell r="L546">
            <v>0</v>
          </cell>
          <cell r="M546">
            <v>275</v>
          </cell>
          <cell r="N546">
            <v>43.2</v>
          </cell>
          <cell r="O546">
            <v>0</v>
          </cell>
          <cell r="P546">
            <v>0</v>
          </cell>
          <cell r="Q546">
            <v>0</v>
          </cell>
        </row>
        <row r="547">
          <cell r="A547">
            <v>2024</v>
          </cell>
          <cell r="B547" t="str">
            <v>Dec</v>
          </cell>
          <cell r="C547" t="str">
            <v>APS Transmission</v>
          </cell>
          <cell r="D547">
            <v>0</v>
          </cell>
          <cell r="E547">
            <v>0</v>
          </cell>
          <cell r="F547">
            <v>0</v>
          </cell>
          <cell r="G547">
            <v>0</v>
          </cell>
          <cell r="H547">
            <v>0</v>
          </cell>
          <cell r="I547" t="str">
            <v>Div0</v>
          </cell>
          <cell r="J547">
            <v>0</v>
          </cell>
          <cell r="K547">
            <v>0</v>
          </cell>
          <cell r="L547">
            <v>0</v>
          </cell>
          <cell r="M547">
            <v>0</v>
          </cell>
          <cell r="N547">
            <v>0</v>
          </cell>
          <cell r="O547">
            <v>0</v>
          </cell>
          <cell r="P547">
            <v>0</v>
          </cell>
          <cell r="Q547">
            <v>0</v>
          </cell>
        </row>
        <row r="548">
          <cell r="A548">
            <v>2024</v>
          </cell>
          <cell r="B548" t="str">
            <v>Dec</v>
          </cell>
          <cell r="C548" t="str">
            <v>Bridger East</v>
          </cell>
          <cell r="D548">
            <v>0</v>
          </cell>
          <cell r="E548">
            <v>0</v>
          </cell>
          <cell r="F548">
            <v>0</v>
          </cell>
          <cell r="G548">
            <v>0</v>
          </cell>
          <cell r="H548">
            <v>0</v>
          </cell>
          <cell r="I548" t="str">
            <v>Div0</v>
          </cell>
          <cell r="J548">
            <v>0</v>
          </cell>
          <cell r="K548">
            <v>0</v>
          </cell>
          <cell r="L548">
            <v>0</v>
          </cell>
          <cell r="M548">
            <v>0</v>
          </cell>
          <cell r="N548">
            <v>0</v>
          </cell>
          <cell r="O548">
            <v>0</v>
          </cell>
          <cell r="P548">
            <v>0</v>
          </cell>
          <cell r="Q548">
            <v>0</v>
          </cell>
        </row>
        <row r="549">
          <cell r="A549">
            <v>2024</v>
          </cell>
          <cell r="B549" t="str">
            <v>Dec</v>
          </cell>
          <cell r="C549" t="str">
            <v>WyomingNE</v>
          </cell>
          <cell r="D549">
            <v>612.79999999999995</v>
          </cell>
          <cell r="E549">
            <v>0</v>
          </cell>
          <cell r="F549">
            <v>0</v>
          </cell>
          <cell r="G549">
            <v>79.7</v>
          </cell>
          <cell r="H549">
            <v>577.5</v>
          </cell>
          <cell r="I549">
            <v>94.2</v>
          </cell>
          <cell r="J549">
            <v>1190.2</v>
          </cell>
          <cell r="K549">
            <v>0</v>
          </cell>
          <cell r="L549">
            <v>0</v>
          </cell>
          <cell r="M549">
            <v>0</v>
          </cell>
          <cell r="N549">
            <v>0</v>
          </cell>
          <cell r="O549">
            <v>0</v>
          </cell>
          <cell r="P549">
            <v>0</v>
          </cell>
          <cell r="Q549">
            <v>0</v>
          </cell>
        </row>
        <row r="550">
          <cell r="A550">
            <v>2024</v>
          </cell>
          <cell r="B550" t="str">
            <v>Dec</v>
          </cell>
          <cell r="C550" t="str">
            <v>WyomingSW</v>
          </cell>
          <cell r="D550">
            <v>518.70000000000005</v>
          </cell>
          <cell r="E550">
            <v>0</v>
          </cell>
          <cell r="F550">
            <v>-72.099999999999994</v>
          </cell>
          <cell r="G550">
            <v>58.1</v>
          </cell>
          <cell r="H550">
            <v>58.1</v>
          </cell>
          <cell r="I550">
            <v>13</v>
          </cell>
          <cell r="J550">
            <v>45.8</v>
          </cell>
          <cell r="K550">
            <v>0</v>
          </cell>
          <cell r="L550">
            <v>0</v>
          </cell>
          <cell r="M550">
            <v>458.9</v>
          </cell>
          <cell r="N550">
            <v>0</v>
          </cell>
          <cell r="O550">
            <v>0</v>
          </cell>
          <cell r="P550">
            <v>0</v>
          </cell>
          <cell r="Q550">
            <v>0</v>
          </cell>
        </row>
        <row r="551">
          <cell r="A551">
            <v>2024</v>
          </cell>
          <cell r="B551" t="str">
            <v>Dec</v>
          </cell>
          <cell r="C551" t="str">
            <v>Aeolis_Wyoming</v>
          </cell>
          <cell r="D551">
            <v>0</v>
          </cell>
          <cell r="E551">
            <v>0</v>
          </cell>
          <cell r="F551">
            <v>0</v>
          </cell>
          <cell r="G551">
            <v>0</v>
          </cell>
          <cell r="H551">
            <v>114.9</v>
          </cell>
          <cell r="I551" t="str">
            <v>Div0</v>
          </cell>
          <cell r="J551">
            <v>173.8</v>
          </cell>
          <cell r="K551">
            <v>0</v>
          </cell>
          <cell r="L551">
            <v>0</v>
          </cell>
          <cell r="M551">
            <v>0</v>
          </cell>
          <cell r="N551">
            <v>58.9</v>
          </cell>
          <cell r="O551">
            <v>0</v>
          </cell>
          <cell r="P551">
            <v>0</v>
          </cell>
          <cell r="Q551">
            <v>0</v>
          </cell>
        </row>
        <row r="552">
          <cell r="A552">
            <v>2024</v>
          </cell>
          <cell r="B552" t="str">
            <v>Dec</v>
          </cell>
          <cell r="C552" t="str">
            <v>Chehalis</v>
          </cell>
          <cell r="D552">
            <v>0</v>
          </cell>
          <cell r="E552">
            <v>0</v>
          </cell>
          <cell r="F552">
            <v>0</v>
          </cell>
          <cell r="G552">
            <v>0</v>
          </cell>
          <cell r="H552">
            <v>0</v>
          </cell>
          <cell r="I552" t="str">
            <v>Div0</v>
          </cell>
          <cell r="J552">
            <v>512</v>
          </cell>
          <cell r="K552">
            <v>0</v>
          </cell>
          <cell r="L552">
            <v>0</v>
          </cell>
          <cell r="M552">
            <v>0</v>
          </cell>
          <cell r="N552">
            <v>512</v>
          </cell>
          <cell r="O552">
            <v>0</v>
          </cell>
          <cell r="P552">
            <v>0</v>
          </cell>
          <cell r="Q552">
            <v>0</v>
          </cell>
        </row>
        <row r="553">
          <cell r="A553">
            <v>2024</v>
          </cell>
          <cell r="B553" t="str">
            <v>Dec</v>
          </cell>
          <cell r="C553" t="str">
            <v>SOregonCal</v>
          </cell>
          <cell r="D553">
            <v>1392.1</v>
          </cell>
          <cell r="E553">
            <v>0</v>
          </cell>
          <cell r="F553">
            <v>-219.2</v>
          </cell>
          <cell r="G553">
            <v>152.5</v>
          </cell>
          <cell r="H553">
            <v>152.5</v>
          </cell>
          <cell r="I553">
            <v>13</v>
          </cell>
          <cell r="J553">
            <v>298.10000000000002</v>
          </cell>
          <cell r="K553">
            <v>29.1</v>
          </cell>
          <cell r="L553">
            <v>0</v>
          </cell>
          <cell r="M553">
            <v>1354.3</v>
          </cell>
          <cell r="N553">
            <v>356</v>
          </cell>
          <cell r="O553">
            <v>0</v>
          </cell>
          <cell r="P553">
            <v>0</v>
          </cell>
          <cell r="Q553">
            <v>0</v>
          </cell>
        </row>
        <row r="554">
          <cell r="A554">
            <v>2024</v>
          </cell>
          <cell r="B554" t="str">
            <v>Dec</v>
          </cell>
          <cell r="C554" t="str">
            <v>PortlandNC</v>
          </cell>
          <cell r="D554">
            <v>511</v>
          </cell>
          <cell r="E554">
            <v>0</v>
          </cell>
          <cell r="F554">
            <v>0</v>
          </cell>
          <cell r="G554">
            <v>66.400000000000006</v>
          </cell>
          <cell r="H554">
            <v>66.400000000000006</v>
          </cell>
          <cell r="I554">
            <v>13</v>
          </cell>
          <cell r="J554">
            <v>596.4</v>
          </cell>
          <cell r="K554">
            <v>-78</v>
          </cell>
          <cell r="L554">
            <v>0</v>
          </cell>
          <cell r="M554">
            <v>70.2</v>
          </cell>
          <cell r="N554">
            <v>11.2</v>
          </cell>
          <cell r="O554">
            <v>0</v>
          </cell>
          <cell r="P554">
            <v>0</v>
          </cell>
          <cell r="Q554">
            <v>0</v>
          </cell>
        </row>
        <row r="555">
          <cell r="A555">
            <v>2024</v>
          </cell>
          <cell r="B555" t="str">
            <v>Dec</v>
          </cell>
          <cell r="C555" t="str">
            <v>WillamValcc</v>
          </cell>
          <cell r="D555">
            <v>375.3</v>
          </cell>
          <cell r="E555">
            <v>0</v>
          </cell>
          <cell r="F555">
            <v>0</v>
          </cell>
          <cell r="G555">
            <v>48.8</v>
          </cell>
          <cell r="H555">
            <v>48.8</v>
          </cell>
          <cell r="I555">
            <v>13</v>
          </cell>
          <cell r="J555">
            <v>0</v>
          </cell>
          <cell r="K555">
            <v>0</v>
          </cell>
          <cell r="L555">
            <v>0</v>
          </cell>
          <cell r="M555">
            <v>424.1</v>
          </cell>
          <cell r="N555">
            <v>0</v>
          </cell>
          <cell r="O555">
            <v>0</v>
          </cell>
          <cell r="P555">
            <v>0</v>
          </cell>
          <cell r="Q555">
            <v>0</v>
          </cell>
        </row>
        <row r="556">
          <cell r="A556">
            <v>2024</v>
          </cell>
          <cell r="B556" t="str">
            <v>Dec</v>
          </cell>
          <cell r="C556" t="str">
            <v>Bethel</v>
          </cell>
          <cell r="D556">
            <v>0</v>
          </cell>
          <cell r="E556">
            <v>0</v>
          </cell>
          <cell r="F556">
            <v>0</v>
          </cell>
          <cell r="G556">
            <v>0</v>
          </cell>
          <cell r="H556">
            <v>0</v>
          </cell>
          <cell r="I556" t="str">
            <v>Div0</v>
          </cell>
          <cell r="J556">
            <v>0</v>
          </cell>
          <cell r="K556">
            <v>0</v>
          </cell>
          <cell r="L556">
            <v>0</v>
          </cell>
          <cell r="M556">
            <v>11.2</v>
          </cell>
          <cell r="N556">
            <v>11.2</v>
          </cell>
          <cell r="O556">
            <v>0</v>
          </cell>
          <cell r="P556">
            <v>0</v>
          </cell>
          <cell r="Q556">
            <v>0</v>
          </cell>
        </row>
        <row r="557">
          <cell r="A557">
            <v>2024</v>
          </cell>
          <cell r="B557" t="str">
            <v>Dec</v>
          </cell>
          <cell r="C557" t="str">
            <v>Nevada - Oregon Border</v>
          </cell>
          <cell r="D557">
            <v>0</v>
          </cell>
          <cell r="E557">
            <v>0</v>
          </cell>
          <cell r="F557">
            <v>0</v>
          </cell>
          <cell r="G557">
            <v>0</v>
          </cell>
          <cell r="H557">
            <v>0</v>
          </cell>
          <cell r="I557" t="str">
            <v>Div0</v>
          </cell>
          <cell r="J557">
            <v>0</v>
          </cell>
          <cell r="K557">
            <v>0</v>
          </cell>
          <cell r="L557">
            <v>0</v>
          </cell>
          <cell r="M557">
            <v>0</v>
          </cell>
          <cell r="N557">
            <v>0</v>
          </cell>
          <cell r="O557">
            <v>0</v>
          </cell>
          <cell r="P557">
            <v>0</v>
          </cell>
          <cell r="Q557">
            <v>0</v>
          </cell>
        </row>
        <row r="558">
          <cell r="A558">
            <v>2024</v>
          </cell>
          <cell r="B558" t="str">
            <v>Dec</v>
          </cell>
          <cell r="C558" t="str">
            <v>Bridger</v>
          </cell>
          <cell r="D558">
            <v>0</v>
          </cell>
          <cell r="E558">
            <v>0</v>
          </cell>
          <cell r="F558">
            <v>0</v>
          </cell>
          <cell r="G558">
            <v>0</v>
          </cell>
          <cell r="H558">
            <v>13.3</v>
          </cell>
          <cell r="I558" t="str">
            <v>Div0</v>
          </cell>
          <cell r="J558">
            <v>1408.4</v>
          </cell>
          <cell r="K558">
            <v>0</v>
          </cell>
          <cell r="L558">
            <v>0</v>
          </cell>
          <cell r="M558">
            <v>0</v>
          </cell>
          <cell r="N558">
            <v>1395.1</v>
          </cell>
          <cell r="O558">
            <v>0</v>
          </cell>
          <cell r="P558">
            <v>0</v>
          </cell>
          <cell r="Q558">
            <v>0</v>
          </cell>
        </row>
        <row r="559">
          <cell r="A559">
            <v>2024</v>
          </cell>
          <cell r="B559" t="str">
            <v>Dec</v>
          </cell>
          <cell r="C559" t="str">
            <v>Hemingway</v>
          </cell>
          <cell r="D559">
            <v>0</v>
          </cell>
          <cell r="E559">
            <v>0</v>
          </cell>
          <cell r="F559">
            <v>0</v>
          </cell>
          <cell r="G559">
            <v>0</v>
          </cell>
          <cell r="H559">
            <v>0</v>
          </cell>
          <cell r="I559" t="str">
            <v>Div0</v>
          </cell>
          <cell r="J559">
            <v>0</v>
          </cell>
          <cell r="K559">
            <v>0</v>
          </cell>
          <cell r="L559">
            <v>0</v>
          </cell>
          <cell r="M559">
            <v>1050.5999999999999</v>
          </cell>
          <cell r="N559">
            <v>1050.5999999999999</v>
          </cell>
          <cell r="O559">
            <v>0</v>
          </cell>
          <cell r="P559">
            <v>0</v>
          </cell>
          <cell r="Q559">
            <v>0</v>
          </cell>
        </row>
        <row r="560">
          <cell r="A560">
            <v>2024</v>
          </cell>
          <cell r="B560" t="str">
            <v>Dec</v>
          </cell>
          <cell r="C560" t="str">
            <v>Midpoint Meridian</v>
          </cell>
          <cell r="D560">
            <v>0</v>
          </cell>
          <cell r="E560">
            <v>0</v>
          </cell>
          <cell r="F560">
            <v>0</v>
          </cell>
          <cell r="G560">
            <v>0</v>
          </cell>
          <cell r="H560">
            <v>0</v>
          </cell>
          <cell r="I560" t="str">
            <v>Div0</v>
          </cell>
          <cell r="J560">
            <v>0</v>
          </cell>
          <cell r="K560">
            <v>0</v>
          </cell>
          <cell r="L560">
            <v>0</v>
          </cell>
          <cell r="M560">
            <v>400</v>
          </cell>
          <cell r="N560">
            <v>400</v>
          </cell>
          <cell r="O560">
            <v>0</v>
          </cell>
          <cell r="P560">
            <v>0</v>
          </cell>
          <cell r="Q560">
            <v>0</v>
          </cell>
        </row>
        <row r="561">
          <cell r="A561">
            <v>2024</v>
          </cell>
          <cell r="B561" t="str">
            <v>Dec</v>
          </cell>
          <cell r="C561" t="str">
            <v>Craig Trans</v>
          </cell>
          <cell r="D561">
            <v>0</v>
          </cell>
          <cell r="E561">
            <v>0</v>
          </cell>
          <cell r="F561">
            <v>0</v>
          </cell>
          <cell r="G561">
            <v>0</v>
          </cell>
          <cell r="H561">
            <v>67</v>
          </cell>
          <cell r="I561" t="str">
            <v>Div0</v>
          </cell>
          <cell r="J561">
            <v>0</v>
          </cell>
          <cell r="K561">
            <v>0</v>
          </cell>
          <cell r="L561">
            <v>0</v>
          </cell>
          <cell r="M561">
            <v>67</v>
          </cell>
          <cell r="N561">
            <v>0</v>
          </cell>
          <cell r="O561">
            <v>0</v>
          </cell>
          <cell r="P561">
            <v>0</v>
          </cell>
          <cell r="Q561">
            <v>0</v>
          </cell>
        </row>
        <row r="562">
          <cell r="A562">
            <v>2024</v>
          </cell>
          <cell r="B562" t="str">
            <v>Dec</v>
          </cell>
          <cell r="C562" t="str">
            <v>BPA_NITS</v>
          </cell>
          <cell r="D562">
            <v>318.2</v>
          </cell>
          <cell r="E562">
            <v>0</v>
          </cell>
          <cell r="F562">
            <v>0</v>
          </cell>
          <cell r="G562">
            <v>41.4</v>
          </cell>
          <cell r="H562">
            <v>41.4</v>
          </cell>
          <cell r="I562">
            <v>13</v>
          </cell>
          <cell r="J562">
            <v>0</v>
          </cell>
          <cell r="K562">
            <v>0</v>
          </cell>
          <cell r="L562">
            <v>0</v>
          </cell>
          <cell r="M562">
            <v>359.6</v>
          </cell>
          <cell r="N562">
            <v>0</v>
          </cell>
          <cell r="O562">
            <v>0</v>
          </cell>
          <cell r="P562">
            <v>0</v>
          </cell>
          <cell r="Q562">
            <v>0</v>
          </cell>
        </row>
        <row r="563">
          <cell r="A563">
            <v>2025</v>
          </cell>
          <cell r="B563" t="str">
            <v>Jul</v>
          </cell>
          <cell r="C563" t="str">
            <v>Arizona</v>
          </cell>
          <cell r="D563">
            <v>0</v>
          </cell>
          <cell r="E563">
            <v>0</v>
          </cell>
          <cell r="F563">
            <v>0</v>
          </cell>
          <cell r="G563">
            <v>0</v>
          </cell>
          <cell r="H563">
            <v>0</v>
          </cell>
          <cell r="I563" t="str">
            <v>Div0</v>
          </cell>
          <cell r="J563">
            <v>0</v>
          </cell>
          <cell r="K563">
            <v>0</v>
          </cell>
          <cell r="L563">
            <v>0</v>
          </cell>
          <cell r="M563">
            <v>0</v>
          </cell>
          <cell r="N563">
            <v>0</v>
          </cell>
          <cell r="O563">
            <v>0</v>
          </cell>
          <cell r="P563">
            <v>0</v>
          </cell>
          <cell r="Q563">
            <v>0</v>
          </cell>
        </row>
        <row r="564">
          <cell r="A564">
            <v>2025</v>
          </cell>
          <cell r="B564" t="str">
            <v>Jul</v>
          </cell>
          <cell r="C564" t="str">
            <v>COB</v>
          </cell>
          <cell r="D564">
            <v>0</v>
          </cell>
          <cell r="E564">
            <v>0</v>
          </cell>
          <cell r="F564">
            <v>0</v>
          </cell>
          <cell r="G564">
            <v>0</v>
          </cell>
          <cell r="H564">
            <v>0</v>
          </cell>
          <cell r="I564" t="str">
            <v>Div0</v>
          </cell>
          <cell r="J564">
            <v>177.2</v>
          </cell>
          <cell r="K564">
            <v>0</v>
          </cell>
          <cell r="L564">
            <v>0</v>
          </cell>
          <cell r="M564">
            <v>0</v>
          </cell>
          <cell r="N564">
            <v>177.2</v>
          </cell>
          <cell r="O564">
            <v>0</v>
          </cell>
          <cell r="P564">
            <v>0</v>
          </cell>
          <cell r="Q564">
            <v>0</v>
          </cell>
        </row>
        <row r="565">
          <cell r="A565">
            <v>2025</v>
          </cell>
          <cell r="B565" t="str">
            <v>Jul</v>
          </cell>
          <cell r="C565" t="str">
            <v>Goshen</v>
          </cell>
          <cell r="D565">
            <v>489.1</v>
          </cell>
          <cell r="E565">
            <v>0</v>
          </cell>
          <cell r="F565">
            <v>-38.6</v>
          </cell>
          <cell r="G565">
            <v>58.6</v>
          </cell>
          <cell r="H565">
            <v>58.6</v>
          </cell>
          <cell r="I565">
            <v>13</v>
          </cell>
          <cell r="J565">
            <v>36.200000000000003</v>
          </cell>
          <cell r="K565">
            <v>-4.4000000000000004</v>
          </cell>
          <cell r="L565">
            <v>180.2</v>
          </cell>
          <cell r="M565">
            <v>297.2</v>
          </cell>
          <cell r="N565">
            <v>0</v>
          </cell>
          <cell r="O565">
            <v>0</v>
          </cell>
          <cell r="P565">
            <v>0</v>
          </cell>
          <cell r="Q565">
            <v>0</v>
          </cell>
        </row>
        <row r="566">
          <cell r="A566">
            <v>2025</v>
          </cell>
          <cell r="B566" t="str">
            <v>Jul</v>
          </cell>
          <cell r="C566" t="str">
            <v>Brady</v>
          </cell>
          <cell r="D566">
            <v>0</v>
          </cell>
          <cell r="E566">
            <v>0</v>
          </cell>
          <cell r="F566">
            <v>0</v>
          </cell>
          <cell r="G566">
            <v>0</v>
          </cell>
          <cell r="H566">
            <v>0</v>
          </cell>
          <cell r="I566" t="str">
            <v>Div0</v>
          </cell>
          <cell r="J566">
            <v>0</v>
          </cell>
          <cell r="K566">
            <v>0</v>
          </cell>
          <cell r="L566">
            <v>0</v>
          </cell>
          <cell r="M566">
            <v>0</v>
          </cell>
          <cell r="N566">
            <v>0</v>
          </cell>
          <cell r="O566">
            <v>0</v>
          </cell>
          <cell r="P566">
            <v>0</v>
          </cell>
          <cell r="Q566">
            <v>0</v>
          </cell>
        </row>
        <row r="567">
          <cell r="A567">
            <v>2025</v>
          </cell>
          <cell r="B567" t="str">
            <v>Jul</v>
          </cell>
          <cell r="C567" t="str">
            <v>Bridger West</v>
          </cell>
          <cell r="D567">
            <v>0</v>
          </cell>
          <cell r="E567">
            <v>0</v>
          </cell>
          <cell r="F567">
            <v>0</v>
          </cell>
          <cell r="G567">
            <v>0</v>
          </cell>
          <cell r="H567">
            <v>0</v>
          </cell>
          <cell r="I567" t="str">
            <v>Div0</v>
          </cell>
          <cell r="J567">
            <v>0</v>
          </cell>
          <cell r="K567">
            <v>0</v>
          </cell>
          <cell r="L567">
            <v>0</v>
          </cell>
          <cell r="M567">
            <v>1289.7</v>
          </cell>
          <cell r="N567">
            <v>1289.7</v>
          </cell>
          <cell r="O567">
            <v>0</v>
          </cell>
          <cell r="P567">
            <v>0</v>
          </cell>
          <cell r="Q567">
            <v>0</v>
          </cell>
        </row>
        <row r="568">
          <cell r="A568">
            <v>2025</v>
          </cell>
          <cell r="B568" t="str">
            <v>Jul</v>
          </cell>
          <cell r="C568" t="str">
            <v>Borah</v>
          </cell>
          <cell r="D568">
            <v>0</v>
          </cell>
          <cell r="E568">
            <v>0</v>
          </cell>
          <cell r="F568">
            <v>0</v>
          </cell>
          <cell r="G568">
            <v>0</v>
          </cell>
          <cell r="H568">
            <v>0</v>
          </cell>
          <cell r="I568" t="str">
            <v>Div0</v>
          </cell>
          <cell r="J568">
            <v>0</v>
          </cell>
          <cell r="K568">
            <v>0</v>
          </cell>
          <cell r="L568">
            <v>0</v>
          </cell>
          <cell r="M568">
            <v>1289.5</v>
          </cell>
          <cell r="N568">
            <v>1289.5</v>
          </cell>
          <cell r="O568">
            <v>0</v>
          </cell>
          <cell r="P568">
            <v>0</v>
          </cell>
          <cell r="Q568">
            <v>0</v>
          </cell>
        </row>
        <row r="569">
          <cell r="A569">
            <v>2025</v>
          </cell>
          <cell r="B569" t="str">
            <v>Jul</v>
          </cell>
          <cell r="C569" t="str">
            <v>Mid Columbia</v>
          </cell>
          <cell r="D569">
            <v>0</v>
          </cell>
          <cell r="E569">
            <v>0</v>
          </cell>
          <cell r="F569">
            <v>0</v>
          </cell>
          <cell r="G569">
            <v>0</v>
          </cell>
          <cell r="H569">
            <v>0</v>
          </cell>
          <cell r="I569" t="str">
            <v>Div0</v>
          </cell>
          <cell r="J569">
            <v>864.4</v>
          </cell>
          <cell r="K569">
            <v>0</v>
          </cell>
          <cell r="L569">
            <v>0</v>
          </cell>
          <cell r="M569">
            <v>0</v>
          </cell>
          <cell r="N569">
            <v>864.4</v>
          </cell>
          <cell r="O569">
            <v>0</v>
          </cell>
          <cell r="P569">
            <v>0</v>
          </cell>
          <cell r="Q569">
            <v>0</v>
          </cell>
        </row>
        <row r="570">
          <cell r="A570">
            <v>2025</v>
          </cell>
          <cell r="B570" t="str">
            <v>Jul</v>
          </cell>
          <cell r="C570" t="str">
            <v>Mona</v>
          </cell>
          <cell r="D570">
            <v>0</v>
          </cell>
          <cell r="E570">
            <v>0</v>
          </cell>
          <cell r="F570">
            <v>0</v>
          </cell>
          <cell r="G570">
            <v>0</v>
          </cell>
          <cell r="H570">
            <v>0</v>
          </cell>
          <cell r="I570" t="str">
            <v>Div0</v>
          </cell>
          <cell r="J570">
            <v>0</v>
          </cell>
          <cell r="K570">
            <v>0</v>
          </cell>
          <cell r="L570">
            <v>0</v>
          </cell>
          <cell r="M570">
            <v>29</v>
          </cell>
          <cell r="N570">
            <v>29</v>
          </cell>
          <cell r="O570">
            <v>0</v>
          </cell>
          <cell r="P570">
            <v>0</v>
          </cell>
          <cell r="Q570">
            <v>0</v>
          </cell>
        </row>
        <row r="571">
          <cell r="A571">
            <v>2025</v>
          </cell>
          <cell r="B571" t="str">
            <v>Jul</v>
          </cell>
          <cell r="C571" t="str">
            <v>Palo Verde</v>
          </cell>
          <cell r="D571">
            <v>0</v>
          </cell>
          <cell r="E571">
            <v>0</v>
          </cell>
          <cell r="F571">
            <v>0</v>
          </cell>
          <cell r="G571">
            <v>0</v>
          </cell>
          <cell r="H571">
            <v>0</v>
          </cell>
          <cell r="I571" t="str">
            <v>Div0</v>
          </cell>
          <cell r="J571">
            <v>0</v>
          </cell>
          <cell r="K571">
            <v>0</v>
          </cell>
          <cell r="L571">
            <v>0</v>
          </cell>
          <cell r="M571">
            <v>0</v>
          </cell>
          <cell r="N571">
            <v>0</v>
          </cell>
          <cell r="O571">
            <v>0</v>
          </cell>
          <cell r="P571">
            <v>0</v>
          </cell>
          <cell r="Q571">
            <v>0</v>
          </cell>
        </row>
        <row r="572">
          <cell r="A572">
            <v>2025</v>
          </cell>
          <cell r="B572" t="str">
            <v>Jul</v>
          </cell>
          <cell r="C572" t="str">
            <v>Utah North</v>
          </cell>
          <cell r="D572">
            <v>5204.1000000000004</v>
          </cell>
          <cell r="E572">
            <v>0</v>
          </cell>
          <cell r="F572">
            <v>-461.1</v>
          </cell>
          <cell r="G572">
            <v>616.6</v>
          </cell>
          <cell r="H572">
            <v>616.6</v>
          </cell>
          <cell r="I572">
            <v>13</v>
          </cell>
          <cell r="J572">
            <v>2287.1</v>
          </cell>
          <cell r="K572">
            <v>0</v>
          </cell>
          <cell r="L572">
            <v>143.1</v>
          </cell>
          <cell r="M572">
            <v>2929.4</v>
          </cell>
          <cell r="N572">
            <v>0</v>
          </cell>
          <cell r="O572">
            <v>0</v>
          </cell>
          <cell r="P572">
            <v>0</v>
          </cell>
          <cell r="Q572">
            <v>0</v>
          </cell>
        </row>
        <row r="573">
          <cell r="A573">
            <v>2025</v>
          </cell>
          <cell r="B573" t="str">
            <v>Jul</v>
          </cell>
          <cell r="C573" t="str">
            <v>_4-Corners</v>
          </cell>
          <cell r="D573">
            <v>0</v>
          </cell>
          <cell r="E573">
            <v>0</v>
          </cell>
          <cell r="F573">
            <v>0</v>
          </cell>
          <cell r="G573">
            <v>0</v>
          </cell>
          <cell r="H573">
            <v>0</v>
          </cell>
          <cell r="I573" t="str">
            <v>Div0</v>
          </cell>
          <cell r="J573">
            <v>0</v>
          </cell>
          <cell r="K573">
            <v>0</v>
          </cell>
          <cell r="L573">
            <v>0</v>
          </cell>
          <cell r="M573">
            <v>0</v>
          </cell>
          <cell r="N573">
            <v>0</v>
          </cell>
          <cell r="O573">
            <v>0</v>
          </cell>
          <cell r="P573">
            <v>0</v>
          </cell>
          <cell r="Q573">
            <v>0</v>
          </cell>
        </row>
        <row r="574">
          <cell r="A574">
            <v>2025</v>
          </cell>
          <cell r="B574" t="str">
            <v>Jul</v>
          </cell>
          <cell r="C574" t="str">
            <v>Utah South</v>
          </cell>
          <cell r="D574">
            <v>781.6</v>
          </cell>
          <cell r="E574">
            <v>0</v>
          </cell>
          <cell r="F574">
            <v>0</v>
          </cell>
          <cell r="G574">
            <v>101.6</v>
          </cell>
          <cell r="H574">
            <v>101.6</v>
          </cell>
          <cell r="I574">
            <v>13</v>
          </cell>
          <cell r="J574">
            <v>3133.8</v>
          </cell>
          <cell r="K574">
            <v>-31.3</v>
          </cell>
          <cell r="L574">
            <v>0</v>
          </cell>
          <cell r="M574">
            <v>96</v>
          </cell>
          <cell r="N574">
            <v>2315.1999999999998</v>
          </cell>
          <cell r="O574">
            <v>0</v>
          </cell>
          <cell r="P574">
            <v>0</v>
          </cell>
          <cell r="Q574">
            <v>0</v>
          </cell>
        </row>
        <row r="575">
          <cell r="A575">
            <v>2025</v>
          </cell>
          <cell r="B575" t="str">
            <v>Jul</v>
          </cell>
          <cell r="C575" t="str">
            <v>Cholla</v>
          </cell>
          <cell r="D575">
            <v>0</v>
          </cell>
          <cell r="E575">
            <v>0</v>
          </cell>
          <cell r="F575">
            <v>0</v>
          </cell>
          <cell r="G575">
            <v>0</v>
          </cell>
          <cell r="H575">
            <v>0</v>
          </cell>
          <cell r="I575" t="str">
            <v>Div0</v>
          </cell>
          <cell r="J575">
            <v>0</v>
          </cell>
          <cell r="K575">
            <v>0</v>
          </cell>
          <cell r="L575">
            <v>0</v>
          </cell>
          <cell r="M575">
            <v>0</v>
          </cell>
          <cell r="N575">
            <v>0</v>
          </cell>
          <cell r="O575">
            <v>0</v>
          </cell>
          <cell r="P575">
            <v>0</v>
          </cell>
          <cell r="Q575">
            <v>0</v>
          </cell>
        </row>
        <row r="576">
          <cell r="A576">
            <v>2025</v>
          </cell>
          <cell r="B576" t="str">
            <v>Jul</v>
          </cell>
          <cell r="C576" t="str">
            <v>Colorado</v>
          </cell>
          <cell r="D576">
            <v>0</v>
          </cell>
          <cell r="E576">
            <v>0</v>
          </cell>
          <cell r="F576">
            <v>0</v>
          </cell>
          <cell r="G576">
            <v>0</v>
          </cell>
          <cell r="H576">
            <v>145.6</v>
          </cell>
          <cell r="I576" t="str">
            <v>Div0</v>
          </cell>
          <cell r="J576">
            <v>241.6</v>
          </cell>
          <cell r="K576">
            <v>0</v>
          </cell>
          <cell r="L576">
            <v>0</v>
          </cell>
          <cell r="M576">
            <v>0</v>
          </cell>
          <cell r="N576">
            <v>96</v>
          </cell>
          <cell r="O576">
            <v>0</v>
          </cell>
          <cell r="P576">
            <v>0</v>
          </cell>
          <cell r="Q576">
            <v>0</v>
          </cell>
        </row>
        <row r="577">
          <cell r="A577">
            <v>2025</v>
          </cell>
          <cell r="B577" t="str">
            <v>Jul</v>
          </cell>
          <cell r="C577" t="str">
            <v>Mead</v>
          </cell>
          <cell r="D577">
            <v>0</v>
          </cell>
          <cell r="E577">
            <v>0</v>
          </cell>
          <cell r="F577">
            <v>0</v>
          </cell>
          <cell r="G577">
            <v>0</v>
          </cell>
          <cell r="H577">
            <v>0</v>
          </cell>
          <cell r="I577" t="str">
            <v>Div0</v>
          </cell>
          <cell r="J577">
            <v>0</v>
          </cell>
          <cell r="K577">
            <v>0</v>
          </cell>
          <cell r="L577">
            <v>0</v>
          </cell>
          <cell r="M577">
            <v>0</v>
          </cell>
          <cell r="N577">
            <v>0</v>
          </cell>
          <cell r="O577">
            <v>0</v>
          </cell>
          <cell r="P577">
            <v>0</v>
          </cell>
          <cell r="Q577">
            <v>0</v>
          </cell>
        </row>
        <row r="578">
          <cell r="A578">
            <v>2025</v>
          </cell>
          <cell r="B578" t="str">
            <v>Jul</v>
          </cell>
          <cell r="C578" t="str">
            <v>Montana</v>
          </cell>
          <cell r="D578">
            <v>0</v>
          </cell>
          <cell r="E578">
            <v>0</v>
          </cell>
          <cell r="F578">
            <v>0</v>
          </cell>
          <cell r="G578">
            <v>0</v>
          </cell>
          <cell r="H578">
            <v>0</v>
          </cell>
          <cell r="I578" t="str">
            <v>Div0</v>
          </cell>
          <cell r="J578">
            <v>151.69999999999999</v>
          </cell>
          <cell r="K578">
            <v>0</v>
          </cell>
          <cell r="L578">
            <v>0</v>
          </cell>
          <cell r="M578">
            <v>0</v>
          </cell>
          <cell r="N578">
            <v>151.69999999999999</v>
          </cell>
          <cell r="O578">
            <v>0</v>
          </cell>
          <cell r="P578">
            <v>0</v>
          </cell>
          <cell r="Q578">
            <v>0</v>
          </cell>
        </row>
        <row r="579">
          <cell r="A579">
            <v>2025</v>
          </cell>
          <cell r="B579" t="str">
            <v>Jul</v>
          </cell>
          <cell r="C579" t="str">
            <v>Hermiston</v>
          </cell>
          <cell r="D579">
            <v>0</v>
          </cell>
          <cell r="E579">
            <v>0</v>
          </cell>
          <cell r="F579">
            <v>0</v>
          </cell>
          <cell r="G579">
            <v>0</v>
          </cell>
          <cell r="H579">
            <v>0</v>
          </cell>
          <cell r="I579" t="str">
            <v>Div0</v>
          </cell>
          <cell r="J579">
            <v>227</v>
          </cell>
          <cell r="K579">
            <v>0</v>
          </cell>
          <cell r="L579">
            <v>0</v>
          </cell>
          <cell r="M579">
            <v>0</v>
          </cell>
          <cell r="N579">
            <v>227</v>
          </cell>
          <cell r="O579">
            <v>0</v>
          </cell>
          <cell r="P579">
            <v>0</v>
          </cell>
          <cell r="Q579">
            <v>0</v>
          </cell>
        </row>
        <row r="580">
          <cell r="A580">
            <v>2025</v>
          </cell>
          <cell r="B580" t="str">
            <v>Jul</v>
          </cell>
          <cell r="C580" t="str">
            <v>Yakima</v>
          </cell>
          <cell r="D580">
            <v>532.6</v>
          </cell>
          <cell r="E580">
            <v>0</v>
          </cell>
          <cell r="F580">
            <v>-41.3</v>
          </cell>
          <cell r="G580">
            <v>63.9</v>
          </cell>
          <cell r="H580">
            <v>63.9</v>
          </cell>
          <cell r="I580">
            <v>13</v>
          </cell>
          <cell r="J580">
            <v>0</v>
          </cell>
          <cell r="K580">
            <v>0</v>
          </cell>
          <cell r="L580">
            <v>0</v>
          </cell>
          <cell r="M580">
            <v>555.20000000000005</v>
          </cell>
          <cell r="N580">
            <v>0</v>
          </cell>
          <cell r="O580">
            <v>0</v>
          </cell>
          <cell r="P580">
            <v>0</v>
          </cell>
          <cell r="Q580">
            <v>0</v>
          </cell>
        </row>
        <row r="581">
          <cell r="A581">
            <v>2025</v>
          </cell>
          <cell r="B581" t="str">
            <v>Jul</v>
          </cell>
          <cell r="C581" t="str">
            <v>WallaWalla</v>
          </cell>
          <cell r="D581">
            <v>283.5</v>
          </cell>
          <cell r="E581">
            <v>0</v>
          </cell>
          <cell r="F581">
            <v>-16.100000000000001</v>
          </cell>
          <cell r="G581">
            <v>34.799999999999997</v>
          </cell>
          <cell r="H581">
            <v>34.799999999999997</v>
          </cell>
          <cell r="I581">
            <v>13</v>
          </cell>
          <cell r="J581">
            <v>42.3</v>
          </cell>
          <cell r="K581">
            <v>-1.8</v>
          </cell>
          <cell r="L581">
            <v>0</v>
          </cell>
          <cell r="M581">
            <v>261.7</v>
          </cell>
          <cell r="N581">
            <v>0</v>
          </cell>
          <cell r="O581">
            <v>0</v>
          </cell>
          <cell r="P581">
            <v>0</v>
          </cell>
          <cell r="Q581">
            <v>0</v>
          </cell>
        </row>
        <row r="582">
          <cell r="A582">
            <v>2025</v>
          </cell>
          <cell r="B582" t="str">
            <v>Jul</v>
          </cell>
          <cell r="C582" t="str">
            <v>APS Transmission</v>
          </cell>
          <cell r="D582">
            <v>0</v>
          </cell>
          <cell r="E582">
            <v>0</v>
          </cell>
          <cell r="F582">
            <v>0</v>
          </cell>
          <cell r="G582">
            <v>0</v>
          </cell>
          <cell r="H582">
            <v>0</v>
          </cell>
          <cell r="I582" t="str">
            <v>Div0</v>
          </cell>
          <cell r="J582">
            <v>0</v>
          </cell>
          <cell r="K582">
            <v>0</v>
          </cell>
          <cell r="L582">
            <v>0</v>
          </cell>
          <cell r="M582">
            <v>0</v>
          </cell>
          <cell r="N582">
            <v>0</v>
          </cell>
          <cell r="O582">
            <v>0</v>
          </cell>
          <cell r="P582">
            <v>0</v>
          </cell>
          <cell r="Q582">
            <v>0</v>
          </cell>
        </row>
        <row r="583">
          <cell r="A583">
            <v>2025</v>
          </cell>
          <cell r="B583" t="str">
            <v>Jul</v>
          </cell>
          <cell r="C583" t="str">
            <v>Bridger East</v>
          </cell>
          <cell r="D583">
            <v>0</v>
          </cell>
          <cell r="E583">
            <v>0</v>
          </cell>
          <cell r="F583">
            <v>0</v>
          </cell>
          <cell r="G583">
            <v>0</v>
          </cell>
          <cell r="H583">
            <v>0</v>
          </cell>
          <cell r="I583" t="str">
            <v>Div0</v>
          </cell>
          <cell r="J583">
            <v>0</v>
          </cell>
          <cell r="K583">
            <v>0</v>
          </cell>
          <cell r="L583">
            <v>0</v>
          </cell>
          <cell r="M583">
            <v>0</v>
          </cell>
          <cell r="N583">
            <v>0</v>
          </cell>
          <cell r="O583">
            <v>0</v>
          </cell>
          <cell r="P583">
            <v>0</v>
          </cell>
          <cell r="Q583">
            <v>0</v>
          </cell>
        </row>
        <row r="584">
          <cell r="A584">
            <v>2025</v>
          </cell>
          <cell r="B584" t="str">
            <v>Jul</v>
          </cell>
          <cell r="C584" t="str">
            <v>WyomingNE</v>
          </cell>
          <cell r="D584">
            <v>594.29999999999995</v>
          </cell>
          <cell r="E584">
            <v>0</v>
          </cell>
          <cell r="F584">
            <v>0</v>
          </cell>
          <cell r="G584">
            <v>77.3</v>
          </cell>
          <cell r="H584">
            <v>77.3</v>
          </cell>
          <cell r="I584">
            <v>13</v>
          </cell>
          <cell r="J584">
            <v>1190.2</v>
          </cell>
          <cell r="K584">
            <v>0</v>
          </cell>
          <cell r="L584">
            <v>0</v>
          </cell>
          <cell r="M584">
            <v>0</v>
          </cell>
          <cell r="N584">
            <v>518.6</v>
          </cell>
          <cell r="O584">
            <v>0</v>
          </cell>
          <cell r="P584">
            <v>0</v>
          </cell>
          <cell r="Q584">
            <v>0</v>
          </cell>
        </row>
        <row r="585">
          <cell r="A585">
            <v>2025</v>
          </cell>
          <cell r="B585" t="str">
            <v>Jul</v>
          </cell>
          <cell r="C585" t="str">
            <v>WyomingSW</v>
          </cell>
          <cell r="D585">
            <v>488.5</v>
          </cell>
          <cell r="E585">
            <v>0</v>
          </cell>
          <cell r="F585">
            <v>-84.4</v>
          </cell>
          <cell r="G585">
            <v>52.5</v>
          </cell>
          <cell r="H585">
            <v>52.5</v>
          </cell>
          <cell r="I585">
            <v>13</v>
          </cell>
          <cell r="J585">
            <v>45.8</v>
          </cell>
          <cell r="K585">
            <v>0</v>
          </cell>
          <cell r="L585">
            <v>0</v>
          </cell>
          <cell r="M585">
            <v>810.9</v>
          </cell>
          <cell r="N585">
            <v>400</v>
          </cell>
          <cell r="O585">
            <v>0</v>
          </cell>
          <cell r="P585">
            <v>0</v>
          </cell>
          <cell r="Q585">
            <v>0</v>
          </cell>
        </row>
        <row r="586">
          <cell r="A586">
            <v>2025</v>
          </cell>
          <cell r="B586" t="str">
            <v>Jul</v>
          </cell>
          <cell r="C586" t="str">
            <v>Aeolis_Wyoming</v>
          </cell>
          <cell r="D586">
            <v>0</v>
          </cell>
          <cell r="E586">
            <v>0</v>
          </cell>
          <cell r="F586">
            <v>0</v>
          </cell>
          <cell r="G586">
            <v>0</v>
          </cell>
          <cell r="H586">
            <v>0</v>
          </cell>
          <cell r="I586" t="str">
            <v>Div0</v>
          </cell>
          <cell r="J586">
            <v>173.8</v>
          </cell>
          <cell r="K586">
            <v>0</v>
          </cell>
          <cell r="L586">
            <v>0</v>
          </cell>
          <cell r="M586">
            <v>518.6</v>
          </cell>
          <cell r="N586">
            <v>692.4</v>
          </cell>
          <cell r="O586">
            <v>0</v>
          </cell>
          <cell r="P586">
            <v>0</v>
          </cell>
          <cell r="Q586">
            <v>0</v>
          </cell>
        </row>
        <row r="587">
          <cell r="A587">
            <v>2025</v>
          </cell>
          <cell r="B587" t="str">
            <v>Jul</v>
          </cell>
          <cell r="C587" t="str">
            <v>Chehalis</v>
          </cell>
          <cell r="D587">
            <v>0</v>
          </cell>
          <cell r="E587">
            <v>0</v>
          </cell>
          <cell r="F587">
            <v>0</v>
          </cell>
          <cell r="G587">
            <v>0</v>
          </cell>
          <cell r="H587">
            <v>0</v>
          </cell>
          <cell r="I587" t="str">
            <v>Div0</v>
          </cell>
          <cell r="J587">
            <v>464</v>
          </cell>
          <cell r="K587">
            <v>0</v>
          </cell>
          <cell r="L587">
            <v>0</v>
          </cell>
          <cell r="M587">
            <v>0</v>
          </cell>
          <cell r="N587">
            <v>464</v>
          </cell>
          <cell r="O587">
            <v>0</v>
          </cell>
          <cell r="P587">
            <v>0</v>
          </cell>
          <cell r="Q587">
            <v>0</v>
          </cell>
        </row>
        <row r="588">
          <cell r="A588">
            <v>2025</v>
          </cell>
          <cell r="B588" t="str">
            <v>Jul</v>
          </cell>
          <cell r="C588" t="str">
            <v>SOregonCal</v>
          </cell>
          <cell r="D588">
            <v>1432.7</v>
          </cell>
          <cell r="E588">
            <v>0</v>
          </cell>
          <cell r="F588">
            <v>-191</v>
          </cell>
          <cell r="G588">
            <v>161.4</v>
          </cell>
          <cell r="H588">
            <v>161.4</v>
          </cell>
          <cell r="I588">
            <v>13</v>
          </cell>
          <cell r="J588">
            <v>249.5</v>
          </cell>
          <cell r="K588">
            <v>39.5</v>
          </cell>
          <cell r="L588">
            <v>0</v>
          </cell>
          <cell r="M588">
            <v>1260.9000000000001</v>
          </cell>
          <cell r="N588">
            <v>146.80000000000001</v>
          </cell>
          <cell r="O588">
            <v>0</v>
          </cell>
          <cell r="P588">
            <v>0</v>
          </cell>
          <cell r="Q588">
            <v>0</v>
          </cell>
        </row>
        <row r="589">
          <cell r="A589">
            <v>2025</v>
          </cell>
          <cell r="B589" t="str">
            <v>Jul</v>
          </cell>
          <cell r="C589" t="str">
            <v>PortlandNC</v>
          </cell>
          <cell r="D589">
            <v>497.5</v>
          </cell>
          <cell r="E589">
            <v>0</v>
          </cell>
          <cell r="F589">
            <v>0</v>
          </cell>
          <cell r="G589">
            <v>64.7</v>
          </cell>
          <cell r="H589">
            <v>64.7</v>
          </cell>
          <cell r="I589">
            <v>13</v>
          </cell>
          <cell r="J589">
            <v>499.2</v>
          </cell>
          <cell r="K589">
            <v>-78</v>
          </cell>
          <cell r="L589">
            <v>0</v>
          </cell>
          <cell r="M589">
            <v>141</v>
          </cell>
          <cell r="N589">
            <v>0</v>
          </cell>
          <cell r="O589">
            <v>0</v>
          </cell>
          <cell r="P589">
            <v>0</v>
          </cell>
          <cell r="Q589">
            <v>0</v>
          </cell>
        </row>
        <row r="590">
          <cell r="A590">
            <v>2025</v>
          </cell>
          <cell r="B590" t="str">
            <v>Jul</v>
          </cell>
          <cell r="C590" t="str">
            <v>WillamValcc</v>
          </cell>
          <cell r="D590">
            <v>359</v>
          </cell>
          <cell r="E590">
            <v>0</v>
          </cell>
          <cell r="F590">
            <v>0</v>
          </cell>
          <cell r="G590">
            <v>46.7</v>
          </cell>
          <cell r="H590">
            <v>46.7</v>
          </cell>
          <cell r="I590">
            <v>13</v>
          </cell>
          <cell r="J590">
            <v>0</v>
          </cell>
          <cell r="K590">
            <v>0</v>
          </cell>
          <cell r="L590">
            <v>0</v>
          </cell>
          <cell r="M590">
            <v>405.7</v>
          </cell>
          <cell r="N590">
            <v>0</v>
          </cell>
          <cell r="O590">
            <v>0</v>
          </cell>
          <cell r="P590">
            <v>0</v>
          </cell>
          <cell r="Q590">
            <v>0</v>
          </cell>
        </row>
        <row r="591">
          <cell r="A591">
            <v>2025</v>
          </cell>
          <cell r="B591" t="str">
            <v>Jul</v>
          </cell>
          <cell r="C591" t="str">
            <v>Bethel</v>
          </cell>
          <cell r="D591">
            <v>0</v>
          </cell>
          <cell r="E591">
            <v>0</v>
          </cell>
          <cell r="F591">
            <v>0</v>
          </cell>
          <cell r="G591">
            <v>0</v>
          </cell>
          <cell r="H591">
            <v>0</v>
          </cell>
          <cell r="I591" t="str">
            <v>Div0</v>
          </cell>
          <cell r="J591">
            <v>0</v>
          </cell>
          <cell r="K591">
            <v>0</v>
          </cell>
          <cell r="L591">
            <v>0</v>
          </cell>
          <cell r="M591">
            <v>0</v>
          </cell>
          <cell r="N591">
            <v>0</v>
          </cell>
          <cell r="O591">
            <v>0</v>
          </cell>
          <cell r="P591">
            <v>0</v>
          </cell>
          <cell r="Q591">
            <v>0</v>
          </cell>
        </row>
        <row r="592">
          <cell r="A592">
            <v>2025</v>
          </cell>
          <cell r="B592" t="str">
            <v>Jul</v>
          </cell>
          <cell r="C592" t="str">
            <v>Nevada - Oregon Border</v>
          </cell>
          <cell r="D592">
            <v>0</v>
          </cell>
          <cell r="E592">
            <v>0</v>
          </cell>
          <cell r="F592">
            <v>0</v>
          </cell>
          <cell r="G592">
            <v>0</v>
          </cell>
          <cell r="H592">
            <v>0</v>
          </cell>
          <cell r="I592" t="str">
            <v>Div0</v>
          </cell>
          <cell r="J592">
            <v>106</v>
          </cell>
          <cell r="K592">
            <v>0</v>
          </cell>
          <cell r="L592">
            <v>0</v>
          </cell>
          <cell r="M592">
            <v>0</v>
          </cell>
          <cell r="N592">
            <v>106</v>
          </cell>
          <cell r="O592">
            <v>0</v>
          </cell>
          <cell r="P592">
            <v>0</v>
          </cell>
          <cell r="Q592">
            <v>0</v>
          </cell>
        </row>
        <row r="593">
          <cell r="A593">
            <v>2025</v>
          </cell>
          <cell r="B593" t="str">
            <v>Jul</v>
          </cell>
          <cell r="C593" t="str">
            <v>Bridger</v>
          </cell>
          <cell r="D593">
            <v>0</v>
          </cell>
          <cell r="E593">
            <v>0</v>
          </cell>
          <cell r="F593">
            <v>0</v>
          </cell>
          <cell r="G593">
            <v>0</v>
          </cell>
          <cell r="H593">
            <v>0</v>
          </cell>
          <cell r="I593" t="str">
            <v>Div0</v>
          </cell>
          <cell r="J593">
            <v>1408.4</v>
          </cell>
          <cell r="K593">
            <v>0</v>
          </cell>
          <cell r="L593">
            <v>0</v>
          </cell>
          <cell r="M593">
            <v>0</v>
          </cell>
          <cell r="N593">
            <v>1408.4</v>
          </cell>
          <cell r="O593">
            <v>0</v>
          </cell>
          <cell r="P593">
            <v>0</v>
          </cell>
          <cell r="Q593">
            <v>0</v>
          </cell>
        </row>
        <row r="594">
          <cell r="A594">
            <v>2025</v>
          </cell>
          <cell r="B594" t="str">
            <v>Jul</v>
          </cell>
          <cell r="C594" t="str">
            <v>Hemingway</v>
          </cell>
          <cell r="D594">
            <v>0</v>
          </cell>
          <cell r="E594">
            <v>0</v>
          </cell>
          <cell r="F594">
            <v>0</v>
          </cell>
          <cell r="G594">
            <v>0</v>
          </cell>
          <cell r="H594">
            <v>0</v>
          </cell>
          <cell r="I594" t="str">
            <v>Div0</v>
          </cell>
          <cell r="J594">
            <v>0</v>
          </cell>
          <cell r="K594">
            <v>0</v>
          </cell>
          <cell r="L594">
            <v>0</v>
          </cell>
          <cell r="M594">
            <v>662.5</v>
          </cell>
          <cell r="N594">
            <v>662.5</v>
          </cell>
          <cell r="O594">
            <v>0</v>
          </cell>
          <cell r="P594">
            <v>0</v>
          </cell>
          <cell r="Q594">
            <v>0</v>
          </cell>
        </row>
        <row r="595">
          <cell r="A595">
            <v>2025</v>
          </cell>
          <cell r="B595" t="str">
            <v>Jul</v>
          </cell>
          <cell r="C595" t="str">
            <v>Midpoint Meridian</v>
          </cell>
          <cell r="D595">
            <v>0</v>
          </cell>
          <cell r="E595">
            <v>0</v>
          </cell>
          <cell r="F595">
            <v>0</v>
          </cell>
          <cell r="G595">
            <v>0</v>
          </cell>
          <cell r="H595">
            <v>0</v>
          </cell>
          <cell r="I595" t="str">
            <v>Div0</v>
          </cell>
          <cell r="J595">
            <v>0</v>
          </cell>
          <cell r="K595">
            <v>0</v>
          </cell>
          <cell r="L595">
            <v>0</v>
          </cell>
          <cell r="M595">
            <v>159</v>
          </cell>
          <cell r="N595">
            <v>159</v>
          </cell>
          <cell r="O595">
            <v>0</v>
          </cell>
          <cell r="P595">
            <v>0</v>
          </cell>
          <cell r="Q595">
            <v>0</v>
          </cell>
        </row>
        <row r="596">
          <cell r="A596">
            <v>2025</v>
          </cell>
          <cell r="B596" t="str">
            <v>Jul</v>
          </cell>
          <cell r="C596" t="str">
            <v>Craig Trans</v>
          </cell>
          <cell r="D596">
            <v>0</v>
          </cell>
          <cell r="E596">
            <v>0</v>
          </cell>
          <cell r="F596">
            <v>0</v>
          </cell>
          <cell r="G596">
            <v>0</v>
          </cell>
          <cell r="H596">
            <v>0</v>
          </cell>
          <cell r="I596" t="str">
            <v>Div0</v>
          </cell>
          <cell r="J596">
            <v>0</v>
          </cell>
          <cell r="K596">
            <v>0</v>
          </cell>
          <cell r="L596">
            <v>0</v>
          </cell>
          <cell r="M596">
            <v>67</v>
          </cell>
          <cell r="N596">
            <v>67</v>
          </cell>
          <cell r="O596">
            <v>0</v>
          </cell>
          <cell r="P596">
            <v>0</v>
          </cell>
          <cell r="Q596">
            <v>0</v>
          </cell>
        </row>
        <row r="597">
          <cell r="A597">
            <v>2025</v>
          </cell>
          <cell r="B597" t="str">
            <v>Jul</v>
          </cell>
          <cell r="C597" t="str">
            <v>BPA_NITS</v>
          </cell>
          <cell r="D597">
            <v>256.60000000000002</v>
          </cell>
          <cell r="E597">
            <v>0</v>
          </cell>
          <cell r="F597">
            <v>0</v>
          </cell>
          <cell r="G597">
            <v>33.4</v>
          </cell>
          <cell r="H597">
            <v>33.4</v>
          </cell>
          <cell r="I597">
            <v>13</v>
          </cell>
          <cell r="J597">
            <v>0</v>
          </cell>
          <cell r="K597">
            <v>0</v>
          </cell>
          <cell r="L597">
            <v>0</v>
          </cell>
          <cell r="M597">
            <v>289.89999999999998</v>
          </cell>
          <cell r="N597">
            <v>0</v>
          </cell>
          <cell r="O597">
            <v>0</v>
          </cell>
          <cell r="P597">
            <v>0</v>
          </cell>
          <cell r="Q597">
            <v>0</v>
          </cell>
        </row>
        <row r="598">
          <cell r="A598">
            <v>2025</v>
          </cell>
          <cell r="B598" t="str">
            <v>Dec</v>
          </cell>
          <cell r="C598" t="str">
            <v>Arizona</v>
          </cell>
          <cell r="D598">
            <v>0</v>
          </cell>
          <cell r="E598">
            <v>0</v>
          </cell>
          <cell r="F598">
            <v>0</v>
          </cell>
          <cell r="G598">
            <v>0</v>
          </cell>
          <cell r="H598">
            <v>0</v>
          </cell>
          <cell r="I598" t="str">
            <v>Div0</v>
          </cell>
          <cell r="J598">
            <v>0</v>
          </cell>
          <cell r="K598">
            <v>0</v>
          </cell>
          <cell r="L598">
            <v>0</v>
          </cell>
          <cell r="M598">
            <v>0</v>
          </cell>
          <cell r="N598">
            <v>0</v>
          </cell>
          <cell r="O598">
            <v>0</v>
          </cell>
          <cell r="P598">
            <v>0</v>
          </cell>
          <cell r="Q598">
            <v>0</v>
          </cell>
        </row>
        <row r="599">
          <cell r="A599">
            <v>2025</v>
          </cell>
          <cell r="B599" t="str">
            <v>Dec</v>
          </cell>
          <cell r="C599" t="str">
            <v>COB</v>
          </cell>
          <cell r="D599">
            <v>0</v>
          </cell>
          <cell r="E599">
            <v>0</v>
          </cell>
          <cell r="F599">
            <v>0</v>
          </cell>
          <cell r="G599">
            <v>0</v>
          </cell>
          <cell r="H599">
            <v>0</v>
          </cell>
          <cell r="I599" t="str">
            <v>Div0</v>
          </cell>
          <cell r="J599">
            <v>0</v>
          </cell>
          <cell r="K599">
            <v>0</v>
          </cell>
          <cell r="L599">
            <v>0</v>
          </cell>
          <cell r="M599">
            <v>0</v>
          </cell>
          <cell r="N599">
            <v>0</v>
          </cell>
          <cell r="O599">
            <v>0</v>
          </cell>
          <cell r="P599">
            <v>0</v>
          </cell>
          <cell r="Q599">
            <v>0</v>
          </cell>
        </row>
        <row r="600">
          <cell r="A600">
            <v>2025</v>
          </cell>
          <cell r="B600" t="str">
            <v>Dec</v>
          </cell>
          <cell r="C600" t="str">
            <v>Goshen</v>
          </cell>
          <cell r="D600">
            <v>275.7</v>
          </cell>
          <cell r="E600">
            <v>0</v>
          </cell>
          <cell r="F600">
            <v>-22.2</v>
          </cell>
          <cell r="G600">
            <v>33</v>
          </cell>
          <cell r="H600">
            <v>33</v>
          </cell>
          <cell r="I600">
            <v>13</v>
          </cell>
          <cell r="J600">
            <v>36.200000000000003</v>
          </cell>
          <cell r="K600">
            <v>-3.9</v>
          </cell>
          <cell r="L600">
            <v>0</v>
          </cell>
          <cell r="M600">
            <v>254.2</v>
          </cell>
          <cell r="N600">
            <v>0</v>
          </cell>
          <cell r="O600">
            <v>0</v>
          </cell>
          <cell r="P600">
            <v>0</v>
          </cell>
          <cell r="Q600">
            <v>0</v>
          </cell>
        </row>
        <row r="601">
          <cell r="A601">
            <v>2025</v>
          </cell>
          <cell r="B601" t="str">
            <v>Dec</v>
          </cell>
          <cell r="C601" t="str">
            <v>Brady</v>
          </cell>
          <cell r="D601">
            <v>0</v>
          </cell>
          <cell r="E601">
            <v>0</v>
          </cell>
          <cell r="F601">
            <v>0</v>
          </cell>
          <cell r="G601">
            <v>0</v>
          </cell>
          <cell r="H601">
            <v>0</v>
          </cell>
          <cell r="I601" t="str">
            <v>Div0</v>
          </cell>
          <cell r="J601">
            <v>0</v>
          </cell>
          <cell r="K601">
            <v>0</v>
          </cell>
          <cell r="L601">
            <v>0</v>
          </cell>
          <cell r="M601">
            <v>0</v>
          </cell>
          <cell r="N601">
            <v>0</v>
          </cell>
          <cell r="O601">
            <v>0</v>
          </cell>
          <cell r="P601">
            <v>0</v>
          </cell>
          <cell r="Q601">
            <v>0</v>
          </cell>
        </row>
        <row r="602">
          <cell r="A602">
            <v>2025</v>
          </cell>
          <cell r="B602" t="str">
            <v>Dec</v>
          </cell>
          <cell r="C602" t="str">
            <v>Bridger West</v>
          </cell>
          <cell r="D602">
            <v>0</v>
          </cell>
          <cell r="E602">
            <v>0</v>
          </cell>
          <cell r="F602">
            <v>0</v>
          </cell>
          <cell r="G602">
            <v>0</v>
          </cell>
          <cell r="H602">
            <v>0</v>
          </cell>
          <cell r="I602" t="str">
            <v>Div0</v>
          </cell>
          <cell r="J602">
            <v>0</v>
          </cell>
          <cell r="K602">
            <v>0</v>
          </cell>
          <cell r="L602">
            <v>0</v>
          </cell>
          <cell r="M602">
            <v>921.8</v>
          </cell>
          <cell r="N602">
            <v>921.8</v>
          </cell>
          <cell r="O602">
            <v>0</v>
          </cell>
          <cell r="P602">
            <v>0</v>
          </cell>
          <cell r="Q602">
            <v>0</v>
          </cell>
        </row>
        <row r="603">
          <cell r="A603">
            <v>2025</v>
          </cell>
          <cell r="B603" t="str">
            <v>Dec</v>
          </cell>
          <cell r="C603" t="str">
            <v>Borah</v>
          </cell>
          <cell r="D603">
            <v>0</v>
          </cell>
          <cell r="E603">
            <v>0</v>
          </cell>
          <cell r="F603">
            <v>0</v>
          </cell>
          <cell r="G603">
            <v>0</v>
          </cell>
          <cell r="H603">
            <v>0</v>
          </cell>
          <cell r="I603" t="str">
            <v>Div0</v>
          </cell>
          <cell r="J603">
            <v>0</v>
          </cell>
          <cell r="K603">
            <v>0</v>
          </cell>
          <cell r="L603">
            <v>0</v>
          </cell>
          <cell r="M603">
            <v>1571.6</v>
          </cell>
          <cell r="N603">
            <v>1571.6</v>
          </cell>
          <cell r="O603">
            <v>0</v>
          </cell>
          <cell r="P603">
            <v>0</v>
          </cell>
          <cell r="Q603">
            <v>0</v>
          </cell>
        </row>
        <row r="604">
          <cell r="A604">
            <v>2025</v>
          </cell>
          <cell r="B604" t="str">
            <v>Dec</v>
          </cell>
          <cell r="C604" t="str">
            <v>Mid Columbia</v>
          </cell>
          <cell r="D604">
            <v>0</v>
          </cell>
          <cell r="E604">
            <v>0</v>
          </cell>
          <cell r="F604">
            <v>0</v>
          </cell>
          <cell r="G604">
            <v>0</v>
          </cell>
          <cell r="H604">
            <v>0</v>
          </cell>
          <cell r="I604" t="str">
            <v>Div0</v>
          </cell>
          <cell r="J604">
            <v>356</v>
          </cell>
          <cell r="K604">
            <v>0</v>
          </cell>
          <cell r="L604">
            <v>0</v>
          </cell>
          <cell r="M604">
            <v>167.9</v>
          </cell>
          <cell r="N604">
            <v>523.9</v>
          </cell>
          <cell r="O604">
            <v>0</v>
          </cell>
          <cell r="P604">
            <v>0</v>
          </cell>
          <cell r="Q604">
            <v>0</v>
          </cell>
        </row>
        <row r="605">
          <cell r="A605">
            <v>2025</v>
          </cell>
          <cell r="B605" t="str">
            <v>Dec</v>
          </cell>
          <cell r="C605" t="str">
            <v>Mona</v>
          </cell>
          <cell r="D605">
            <v>0</v>
          </cell>
          <cell r="E605">
            <v>0</v>
          </cell>
          <cell r="F605">
            <v>0</v>
          </cell>
          <cell r="G605">
            <v>0</v>
          </cell>
          <cell r="H605">
            <v>29</v>
          </cell>
          <cell r="I605" t="str">
            <v>Div0</v>
          </cell>
          <cell r="J605">
            <v>0</v>
          </cell>
          <cell r="K605">
            <v>0</v>
          </cell>
          <cell r="L605">
            <v>0</v>
          </cell>
          <cell r="M605">
            <v>29</v>
          </cell>
          <cell r="N605">
            <v>0</v>
          </cell>
          <cell r="O605">
            <v>0</v>
          </cell>
          <cell r="P605">
            <v>0</v>
          </cell>
          <cell r="Q605">
            <v>0</v>
          </cell>
        </row>
        <row r="606">
          <cell r="A606">
            <v>2025</v>
          </cell>
          <cell r="B606" t="str">
            <v>Dec</v>
          </cell>
          <cell r="C606" t="str">
            <v>Palo Verde</v>
          </cell>
          <cell r="D606">
            <v>0</v>
          </cell>
          <cell r="E606">
            <v>0</v>
          </cell>
          <cell r="F606">
            <v>0</v>
          </cell>
          <cell r="G606">
            <v>0</v>
          </cell>
          <cell r="H606">
            <v>0</v>
          </cell>
          <cell r="I606" t="str">
            <v>Div0</v>
          </cell>
          <cell r="J606">
            <v>0</v>
          </cell>
          <cell r="K606">
            <v>0</v>
          </cell>
          <cell r="L606">
            <v>0</v>
          </cell>
          <cell r="M606">
            <v>0</v>
          </cell>
          <cell r="N606">
            <v>0</v>
          </cell>
          <cell r="O606">
            <v>0</v>
          </cell>
          <cell r="P606">
            <v>0</v>
          </cell>
          <cell r="Q606">
            <v>0</v>
          </cell>
        </row>
        <row r="607">
          <cell r="A607">
            <v>2025</v>
          </cell>
          <cell r="B607" t="str">
            <v>Dec</v>
          </cell>
          <cell r="C607" t="str">
            <v>Utah North</v>
          </cell>
          <cell r="D607">
            <v>3855.9</v>
          </cell>
          <cell r="E607">
            <v>0</v>
          </cell>
          <cell r="F607">
            <v>-320.89999999999998</v>
          </cell>
          <cell r="G607">
            <v>459.6</v>
          </cell>
          <cell r="H607">
            <v>459.6</v>
          </cell>
          <cell r="I607">
            <v>13</v>
          </cell>
          <cell r="J607">
            <v>2352.6</v>
          </cell>
          <cell r="K607">
            <v>0</v>
          </cell>
          <cell r="L607">
            <v>0</v>
          </cell>
          <cell r="M607">
            <v>2440</v>
          </cell>
          <cell r="N607">
            <v>798</v>
          </cell>
          <cell r="O607">
            <v>0</v>
          </cell>
          <cell r="P607">
            <v>0</v>
          </cell>
          <cell r="Q607">
            <v>0</v>
          </cell>
        </row>
        <row r="608">
          <cell r="A608">
            <v>2025</v>
          </cell>
          <cell r="B608" t="str">
            <v>Dec</v>
          </cell>
          <cell r="C608" t="str">
            <v>_4-Corners</v>
          </cell>
          <cell r="D608">
            <v>0</v>
          </cell>
          <cell r="E608">
            <v>0</v>
          </cell>
          <cell r="F608">
            <v>0</v>
          </cell>
          <cell r="G608">
            <v>0</v>
          </cell>
          <cell r="H608">
            <v>0</v>
          </cell>
          <cell r="I608" t="str">
            <v>Div0</v>
          </cell>
          <cell r="J608">
            <v>0</v>
          </cell>
          <cell r="K608">
            <v>0</v>
          </cell>
          <cell r="L608">
            <v>0</v>
          </cell>
          <cell r="M608">
            <v>0</v>
          </cell>
          <cell r="N608">
            <v>0</v>
          </cell>
          <cell r="O608">
            <v>0</v>
          </cell>
          <cell r="P608">
            <v>0</v>
          </cell>
          <cell r="Q608">
            <v>0</v>
          </cell>
        </row>
        <row r="609">
          <cell r="A609">
            <v>2025</v>
          </cell>
          <cell r="B609" t="str">
            <v>Dec</v>
          </cell>
          <cell r="C609" t="str">
            <v>Utah South</v>
          </cell>
          <cell r="D609">
            <v>621.79999999999995</v>
          </cell>
          <cell r="E609">
            <v>0</v>
          </cell>
          <cell r="F609">
            <v>0</v>
          </cell>
          <cell r="G609">
            <v>80.8</v>
          </cell>
          <cell r="H609">
            <v>80.8</v>
          </cell>
          <cell r="I609">
            <v>13</v>
          </cell>
          <cell r="J609">
            <v>3153.5</v>
          </cell>
          <cell r="K609">
            <v>-31.6</v>
          </cell>
          <cell r="L609">
            <v>0</v>
          </cell>
          <cell r="M609">
            <v>21</v>
          </cell>
          <cell r="N609">
            <v>2440.1999999999998</v>
          </cell>
          <cell r="O609">
            <v>0</v>
          </cell>
          <cell r="P609">
            <v>0</v>
          </cell>
          <cell r="Q609">
            <v>0</v>
          </cell>
        </row>
        <row r="610">
          <cell r="A610">
            <v>2025</v>
          </cell>
          <cell r="B610" t="str">
            <v>Dec</v>
          </cell>
          <cell r="C610" t="str">
            <v>Cholla</v>
          </cell>
          <cell r="D610">
            <v>0</v>
          </cell>
          <cell r="E610">
            <v>0</v>
          </cell>
          <cell r="F610">
            <v>0</v>
          </cell>
          <cell r="G610">
            <v>0</v>
          </cell>
          <cell r="H610">
            <v>0</v>
          </cell>
          <cell r="I610" t="str">
            <v>Div0</v>
          </cell>
          <cell r="J610">
            <v>0</v>
          </cell>
          <cell r="K610">
            <v>0</v>
          </cell>
          <cell r="L610">
            <v>0</v>
          </cell>
          <cell r="M610">
            <v>0</v>
          </cell>
          <cell r="N610">
            <v>0</v>
          </cell>
          <cell r="O610">
            <v>0</v>
          </cell>
          <cell r="P610">
            <v>0</v>
          </cell>
          <cell r="Q610">
            <v>0</v>
          </cell>
        </row>
        <row r="611">
          <cell r="A611">
            <v>2025</v>
          </cell>
          <cell r="B611" t="str">
            <v>Dec</v>
          </cell>
          <cell r="C611" t="str">
            <v>Colorado</v>
          </cell>
          <cell r="D611">
            <v>0</v>
          </cell>
          <cell r="E611">
            <v>0</v>
          </cell>
          <cell r="F611">
            <v>0</v>
          </cell>
          <cell r="G611">
            <v>0</v>
          </cell>
          <cell r="H611">
            <v>145.6</v>
          </cell>
          <cell r="I611" t="str">
            <v>Div0</v>
          </cell>
          <cell r="J611">
            <v>241.6</v>
          </cell>
          <cell r="K611">
            <v>0</v>
          </cell>
          <cell r="L611">
            <v>0</v>
          </cell>
          <cell r="M611">
            <v>0</v>
          </cell>
          <cell r="N611">
            <v>96</v>
          </cell>
          <cell r="O611">
            <v>0</v>
          </cell>
          <cell r="P611">
            <v>0</v>
          </cell>
          <cell r="Q611">
            <v>0</v>
          </cell>
        </row>
        <row r="612">
          <cell r="A612">
            <v>2025</v>
          </cell>
          <cell r="B612" t="str">
            <v>Dec</v>
          </cell>
          <cell r="C612" t="str">
            <v>Mead</v>
          </cell>
          <cell r="D612">
            <v>0</v>
          </cell>
          <cell r="E612">
            <v>0</v>
          </cell>
          <cell r="F612">
            <v>0</v>
          </cell>
          <cell r="G612">
            <v>0</v>
          </cell>
          <cell r="H612">
            <v>0</v>
          </cell>
          <cell r="I612" t="str">
            <v>Div0</v>
          </cell>
          <cell r="J612">
            <v>0</v>
          </cell>
          <cell r="K612">
            <v>0</v>
          </cell>
          <cell r="L612">
            <v>0</v>
          </cell>
          <cell r="M612">
            <v>0</v>
          </cell>
          <cell r="N612">
            <v>0</v>
          </cell>
          <cell r="O612">
            <v>0</v>
          </cell>
          <cell r="P612">
            <v>0</v>
          </cell>
          <cell r="Q612">
            <v>0</v>
          </cell>
        </row>
        <row r="613">
          <cell r="A613">
            <v>2025</v>
          </cell>
          <cell r="B613" t="str">
            <v>Dec</v>
          </cell>
          <cell r="C613" t="str">
            <v>Montana</v>
          </cell>
          <cell r="D613">
            <v>0</v>
          </cell>
          <cell r="E613">
            <v>0</v>
          </cell>
          <cell r="F613">
            <v>0</v>
          </cell>
          <cell r="G613">
            <v>0</v>
          </cell>
          <cell r="H613">
            <v>0</v>
          </cell>
          <cell r="I613" t="str">
            <v>Div0</v>
          </cell>
          <cell r="J613">
            <v>150.69999999999999</v>
          </cell>
          <cell r="K613">
            <v>0</v>
          </cell>
          <cell r="L613">
            <v>0</v>
          </cell>
          <cell r="M613">
            <v>0</v>
          </cell>
          <cell r="N613">
            <v>150.69999999999999</v>
          </cell>
          <cell r="O613">
            <v>0</v>
          </cell>
          <cell r="P613">
            <v>0</v>
          </cell>
          <cell r="Q613">
            <v>0</v>
          </cell>
        </row>
        <row r="614">
          <cell r="A614">
            <v>2025</v>
          </cell>
          <cell r="B614" t="str">
            <v>Dec</v>
          </cell>
          <cell r="C614" t="str">
            <v>Hermiston</v>
          </cell>
          <cell r="D614">
            <v>0</v>
          </cell>
          <cell r="E614">
            <v>0</v>
          </cell>
          <cell r="F614">
            <v>0</v>
          </cell>
          <cell r="G614">
            <v>0</v>
          </cell>
          <cell r="H614">
            <v>0</v>
          </cell>
          <cell r="I614" t="str">
            <v>Div0</v>
          </cell>
          <cell r="J614">
            <v>240</v>
          </cell>
          <cell r="K614">
            <v>0</v>
          </cell>
          <cell r="L614">
            <v>0</v>
          </cell>
          <cell r="M614">
            <v>0</v>
          </cell>
          <cell r="N614">
            <v>240</v>
          </cell>
          <cell r="O614">
            <v>0</v>
          </cell>
          <cell r="P614">
            <v>0</v>
          </cell>
          <cell r="Q614">
            <v>0</v>
          </cell>
        </row>
        <row r="615">
          <cell r="A615">
            <v>2025</v>
          </cell>
          <cell r="B615" t="str">
            <v>Dec</v>
          </cell>
          <cell r="C615" t="str">
            <v>Yakima</v>
          </cell>
          <cell r="D615">
            <v>555.5</v>
          </cell>
          <cell r="E615">
            <v>0</v>
          </cell>
          <cell r="F615">
            <v>-38.5</v>
          </cell>
          <cell r="G615">
            <v>67.2</v>
          </cell>
          <cell r="H615">
            <v>67.2</v>
          </cell>
          <cell r="I615">
            <v>13</v>
          </cell>
          <cell r="J615">
            <v>0</v>
          </cell>
          <cell r="K615">
            <v>0</v>
          </cell>
          <cell r="L615">
            <v>0</v>
          </cell>
          <cell r="M615">
            <v>584.20000000000005</v>
          </cell>
          <cell r="N615">
            <v>0</v>
          </cell>
          <cell r="O615">
            <v>0</v>
          </cell>
          <cell r="P615">
            <v>0</v>
          </cell>
          <cell r="Q615">
            <v>0</v>
          </cell>
        </row>
        <row r="616">
          <cell r="A616">
            <v>2025</v>
          </cell>
          <cell r="B616" t="str">
            <v>Dec</v>
          </cell>
          <cell r="C616" t="str">
            <v>WallaWalla</v>
          </cell>
          <cell r="D616">
            <v>254</v>
          </cell>
          <cell r="E616">
            <v>0</v>
          </cell>
          <cell r="F616">
            <v>-14.5</v>
          </cell>
          <cell r="G616">
            <v>31.1</v>
          </cell>
          <cell r="H616">
            <v>31.1</v>
          </cell>
          <cell r="I616">
            <v>13</v>
          </cell>
          <cell r="J616">
            <v>42.3</v>
          </cell>
          <cell r="K616">
            <v>-1.8</v>
          </cell>
          <cell r="L616">
            <v>0</v>
          </cell>
          <cell r="M616">
            <v>275</v>
          </cell>
          <cell r="N616">
            <v>44.9</v>
          </cell>
          <cell r="O616">
            <v>0</v>
          </cell>
          <cell r="P616">
            <v>0</v>
          </cell>
          <cell r="Q616">
            <v>0</v>
          </cell>
        </row>
        <row r="617">
          <cell r="A617">
            <v>2025</v>
          </cell>
          <cell r="B617" t="str">
            <v>Dec</v>
          </cell>
          <cell r="C617" t="str">
            <v>APS Transmission</v>
          </cell>
          <cell r="D617">
            <v>0</v>
          </cell>
          <cell r="E617">
            <v>0</v>
          </cell>
          <cell r="F617">
            <v>0</v>
          </cell>
          <cell r="G617">
            <v>0</v>
          </cell>
          <cell r="H617">
            <v>0</v>
          </cell>
          <cell r="I617" t="str">
            <v>Div0</v>
          </cell>
          <cell r="J617">
            <v>0</v>
          </cell>
          <cell r="K617">
            <v>0</v>
          </cell>
          <cell r="L617">
            <v>0</v>
          </cell>
          <cell r="M617">
            <v>0</v>
          </cell>
          <cell r="N617">
            <v>0</v>
          </cell>
          <cell r="O617">
            <v>0</v>
          </cell>
          <cell r="P617">
            <v>0</v>
          </cell>
          <cell r="Q617">
            <v>0</v>
          </cell>
        </row>
        <row r="618">
          <cell r="A618">
            <v>2025</v>
          </cell>
          <cell r="B618" t="str">
            <v>Dec</v>
          </cell>
          <cell r="C618" t="str">
            <v>Bridger East</v>
          </cell>
          <cell r="D618">
            <v>0</v>
          </cell>
          <cell r="E618">
            <v>0</v>
          </cell>
          <cell r="F618">
            <v>0</v>
          </cell>
          <cell r="G618">
            <v>0</v>
          </cell>
          <cell r="H618">
            <v>0</v>
          </cell>
          <cell r="I618" t="str">
            <v>Div0</v>
          </cell>
          <cell r="J618">
            <v>0</v>
          </cell>
          <cell r="K618">
            <v>0</v>
          </cell>
          <cell r="L618">
            <v>0</v>
          </cell>
          <cell r="M618">
            <v>0</v>
          </cell>
          <cell r="N618">
            <v>0</v>
          </cell>
          <cell r="O618">
            <v>0</v>
          </cell>
          <cell r="P618">
            <v>0</v>
          </cell>
          <cell r="Q618">
            <v>0</v>
          </cell>
        </row>
        <row r="619">
          <cell r="A619">
            <v>2025</v>
          </cell>
          <cell r="B619" t="str">
            <v>Dec</v>
          </cell>
          <cell r="C619" t="str">
            <v>WyomingNE</v>
          </cell>
          <cell r="D619">
            <v>611.79999999999995</v>
          </cell>
          <cell r="E619">
            <v>0</v>
          </cell>
          <cell r="F619">
            <v>0</v>
          </cell>
          <cell r="G619">
            <v>79.5</v>
          </cell>
          <cell r="H619">
            <v>578.4</v>
          </cell>
          <cell r="I619">
            <v>94.5</v>
          </cell>
          <cell r="J619">
            <v>1190.2</v>
          </cell>
          <cell r="K619">
            <v>0</v>
          </cell>
          <cell r="L619">
            <v>0</v>
          </cell>
          <cell r="M619">
            <v>0</v>
          </cell>
          <cell r="N619">
            <v>0</v>
          </cell>
          <cell r="O619">
            <v>0</v>
          </cell>
          <cell r="P619">
            <v>0</v>
          </cell>
          <cell r="Q619">
            <v>0</v>
          </cell>
        </row>
        <row r="620">
          <cell r="A620">
            <v>2025</v>
          </cell>
          <cell r="B620" t="str">
            <v>Dec</v>
          </cell>
          <cell r="C620" t="str">
            <v>WyomingSW</v>
          </cell>
          <cell r="D620">
            <v>517.29999999999995</v>
          </cell>
          <cell r="E620">
            <v>0</v>
          </cell>
          <cell r="F620">
            <v>-82.5</v>
          </cell>
          <cell r="G620">
            <v>56.5</v>
          </cell>
          <cell r="H620">
            <v>56.5</v>
          </cell>
          <cell r="I620">
            <v>13</v>
          </cell>
          <cell r="J620">
            <v>45.5</v>
          </cell>
          <cell r="K620">
            <v>0</v>
          </cell>
          <cell r="L620">
            <v>0</v>
          </cell>
          <cell r="M620">
            <v>445.9</v>
          </cell>
          <cell r="N620">
            <v>0</v>
          </cell>
          <cell r="O620">
            <v>0</v>
          </cell>
          <cell r="P620">
            <v>0</v>
          </cell>
          <cell r="Q620">
            <v>0</v>
          </cell>
        </row>
        <row r="621">
          <cell r="A621">
            <v>2025</v>
          </cell>
          <cell r="B621" t="str">
            <v>Dec</v>
          </cell>
          <cell r="C621" t="str">
            <v>Aeolis_Wyoming</v>
          </cell>
          <cell r="D621">
            <v>0</v>
          </cell>
          <cell r="E621">
            <v>0</v>
          </cell>
          <cell r="F621">
            <v>0</v>
          </cell>
          <cell r="G621">
            <v>0</v>
          </cell>
          <cell r="H621">
            <v>127.8</v>
          </cell>
          <cell r="I621" t="str">
            <v>Div0</v>
          </cell>
          <cell r="J621">
            <v>173.8</v>
          </cell>
          <cell r="K621">
            <v>0</v>
          </cell>
          <cell r="L621">
            <v>0</v>
          </cell>
          <cell r="M621">
            <v>0</v>
          </cell>
          <cell r="N621">
            <v>46</v>
          </cell>
          <cell r="O621">
            <v>0</v>
          </cell>
          <cell r="P621">
            <v>0</v>
          </cell>
          <cell r="Q621">
            <v>0</v>
          </cell>
        </row>
        <row r="622">
          <cell r="A622">
            <v>2025</v>
          </cell>
          <cell r="B622" t="str">
            <v>Dec</v>
          </cell>
          <cell r="C622" t="str">
            <v>Chehalis</v>
          </cell>
          <cell r="D622">
            <v>0</v>
          </cell>
          <cell r="E622">
            <v>0</v>
          </cell>
          <cell r="F622">
            <v>0</v>
          </cell>
          <cell r="G622">
            <v>0</v>
          </cell>
          <cell r="H622">
            <v>0</v>
          </cell>
          <cell r="I622" t="str">
            <v>Div0</v>
          </cell>
          <cell r="J622">
            <v>512</v>
          </cell>
          <cell r="K622">
            <v>0</v>
          </cell>
          <cell r="L622">
            <v>0</v>
          </cell>
          <cell r="M622">
            <v>0</v>
          </cell>
          <cell r="N622">
            <v>512</v>
          </cell>
          <cell r="O622">
            <v>0</v>
          </cell>
          <cell r="P622">
            <v>0</v>
          </cell>
          <cell r="Q622">
            <v>0</v>
          </cell>
        </row>
        <row r="623">
          <cell r="A623">
            <v>2025</v>
          </cell>
          <cell r="B623" t="str">
            <v>Dec</v>
          </cell>
          <cell r="C623" t="str">
            <v>SOregonCal</v>
          </cell>
          <cell r="D623">
            <v>1461.9</v>
          </cell>
          <cell r="E623">
            <v>0</v>
          </cell>
          <cell r="F623">
            <v>-233.1</v>
          </cell>
          <cell r="G623">
            <v>159.69999999999999</v>
          </cell>
          <cell r="H623">
            <v>159.69999999999999</v>
          </cell>
          <cell r="I623">
            <v>13</v>
          </cell>
          <cell r="J623">
            <v>301.2</v>
          </cell>
          <cell r="K623">
            <v>29.1</v>
          </cell>
          <cell r="L623">
            <v>0</v>
          </cell>
          <cell r="M623">
            <v>1414.3</v>
          </cell>
          <cell r="N623">
            <v>356</v>
          </cell>
          <cell r="O623">
            <v>0</v>
          </cell>
          <cell r="P623">
            <v>0</v>
          </cell>
          <cell r="Q623">
            <v>0</v>
          </cell>
        </row>
        <row r="624">
          <cell r="A624">
            <v>2025</v>
          </cell>
          <cell r="B624" t="str">
            <v>Dec</v>
          </cell>
          <cell r="C624" t="str">
            <v>PortlandNC</v>
          </cell>
          <cell r="D624">
            <v>537.29999999999995</v>
          </cell>
          <cell r="E624">
            <v>0</v>
          </cell>
          <cell r="F624">
            <v>0</v>
          </cell>
          <cell r="G624">
            <v>69.900000000000006</v>
          </cell>
          <cell r="H624">
            <v>69.900000000000006</v>
          </cell>
          <cell r="I624">
            <v>13</v>
          </cell>
          <cell r="J624">
            <v>599.1</v>
          </cell>
          <cell r="K624">
            <v>-78</v>
          </cell>
          <cell r="L624">
            <v>0</v>
          </cell>
          <cell r="M624">
            <v>100</v>
          </cell>
          <cell r="N624">
            <v>13.9</v>
          </cell>
          <cell r="O624">
            <v>0</v>
          </cell>
          <cell r="P624">
            <v>0</v>
          </cell>
          <cell r="Q624">
            <v>0</v>
          </cell>
        </row>
        <row r="625">
          <cell r="A625">
            <v>2025</v>
          </cell>
          <cell r="B625" t="str">
            <v>Dec</v>
          </cell>
          <cell r="C625" t="str">
            <v>WillamValcc</v>
          </cell>
          <cell r="D625">
            <v>395.1</v>
          </cell>
          <cell r="E625">
            <v>0</v>
          </cell>
          <cell r="F625">
            <v>0</v>
          </cell>
          <cell r="G625">
            <v>51.4</v>
          </cell>
          <cell r="H625">
            <v>51.4</v>
          </cell>
          <cell r="I625">
            <v>13</v>
          </cell>
          <cell r="J625">
            <v>0</v>
          </cell>
          <cell r="K625">
            <v>0</v>
          </cell>
          <cell r="L625">
            <v>0</v>
          </cell>
          <cell r="M625">
            <v>446.5</v>
          </cell>
          <cell r="N625">
            <v>0</v>
          </cell>
          <cell r="O625">
            <v>0</v>
          </cell>
          <cell r="P625">
            <v>0</v>
          </cell>
          <cell r="Q625">
            <v>0</v>
          </cell>
        </row>
        <row r="626">
          <cell r="A626">
            <v>2025</v>
          </cell>
          <cell r="B626" t="str">
            <v>Dec</v>
          </cell>
          <cell r="C626" t="str">
            <v>Bethel</v>
          </cell>
          <cell r="D626">
            <v>0</v>
          </cell>
          <cell r="E626">
            <v>0</v>
          </cell>
          <cell r="F626">
            <v>0</v>
          </cell>
          <cell r="G626">
            <v>0</v>
          </cell>
          <cell r="H626">
            <v>0</v>
          </cell>
          <cell r="I626" t="str">
            <v>Div0</v>
          </cell>
          <cell r="J626">
            <v>0</v>
          </cell>
          <cell r="K626">
            <v>0</v>
          </cell>
          <cell r="L626">
            <v>0</v>
          </cell>
          <cell r="M626">
            <v>13.9</v>
          </cell>
          <cell r="N626">
            <v>13.9</v>
          </cell>
          <cell r="O626">
            <v>0</v>
          </cell>
          <cell r="P626">
            <v>0</v>
          </cell>
          <cell r="Q626">
            <v>0</v>
          </cell>
        </row>
        <row r="627">
          <cell r="A627">
            <v>2025</v>
          </cell>
          <cell r="B627" t="str">
            <v>Dec</v>
          </cell>
          <cell r="C627" t="str">
            <v>Nevada - Oregon Border</v>
          </cell>
          <cell r="D627">
            <v>0</v>
          </cell>
          <cell r="E627">
            <v>0</v>
          </cell>
          <cell r="F627">
            <v>0</v>
          </cell>
          <cell r="G627">
            <v>0</v>
          </cell>
          <cell r="H627">
            <v>0</v>
          </cell>
          <cell r="I627" t="str">
            <v>Div0</v>
          </cell>
          <cell r="J627">
            <v>55.9</v>
          </cell>
          <cell r="K627">
            <v>0</v>
          </cell>
          <cell r="L627">
            <v>0</v>
          </cell>
          <cell r="M627">
            <v>0</v>
          </cell>
          <cell r="N627">
            <v>55.9</v>
          </cell>
          <cell r="O627">
            <v>0</v>
          </cell>
          <cell r="P627">
            <v>0</v>
          </cell>
          <cell r="Q627">
            <v>0</v>
          </cell>
        </row>
        <row r="628">
          <cell r="A628">
            <v>2025</v>
          </cell>
          <cell r="B628" t="str">
            <v>Dec</v>
          </cell>
          <cell r="C628" t="str">
            <v>Bridger</v>
          </cell>
          <cell r="D628">
            <v>0</v>
          </cell>
          <cell r="E628">
            <v>0</v>
          </cell>
          <cell r="F628">
            <v>0</v>
          </cell>
          <cell r="G628">
            <v>0</v>
          </cell>
          <cell r="H628">
            <v>86.5</v>
          </cell>
          <cell r="I628" t="str">
            <v>Div0</v>
          </cell>
          <cell r="J628">
            <v>1408.4</v>
          </cell>
          <cell r="K628">
            <v>0</v>
          </cell>
          <cell r="L628">
            <v>0</v>
          </cell>
          <cell r="M628">
            <v>0</v>
          </cell>
          <cell r="N628">
            <v>1321.9</v>
          </cell>
          <cell r="O628">
            <v>0</v>
          </cell>
          <cell r="P628">
            <v>0</v>
          </cell>
          <cell r="Q628">
            <v>0</v>
          </cell>
        </row>
        <row r="629">
          <cell r="A629">
            <v>2025</v>
          </cell>
          <cell r="B629" t="str">
            <v>Dec</v>
          </cell>
          <cell r="C629" t="str">
            <v>Hemingway</v>
          </cell>
          <cell r="D629">
            <v>0</v>
          </cell>
          <cell r="E629">
            <v>0</v>
          </cell>
          <cell r="F629">
            <v>0</v>
          </cell>
          <cell r="G629">
            <v>0</v>
          </cell>
          <cell r="H629">
            <v>0</v>
          </cell>
          <cell r="I629" t="str">
            <v>Div0</v>
          </cell>
          <cell r="J629">
            <v>0</v>
          </cell>
          <cell r="K629">
            <v>0</v>
          </cell>
          <cell r="L629">
            <v>0</v>
          </cell>
          <cell r="M629">
            <v>1089.9000000000001</v>
          </cell>
          <cell r="N629">
            <v>1089.9000000000001</v>
          </cell>
          <cell r="O629">
            <v>0</v>
          </cell>
          <cell r="P629">
            <v>0</v>
          </cell>
          <cell r="Q629">
            <v>0</v>
          </cell>
        </row>
        <row r="630">
          <cell r="A630">
            <v>2025</v>
          </cell>
          <cell r="B630" t="str">
            <v>Dec</v>
          </cell>
          <cell r="C630" t="str">
            <v>Midpoint Meridian</v>
          </cell>
          <cell r="D630">
            <v>0</v>
          </cell>
          <cell r="E630">
            <v>0</v>
          </cell>
          <cell r="F630">
            <v>0</v>
          </cell>
          <cell r="G630">
            <v>0</v>
          </cell>
          <cell r="H630">
            <v>0</v>
          </cell>
          <cell r="I630" t="str">
            <v>Div0</v>
          </cell>
          <cell r="J630">
            <v>0</v>
          </cell>
          <cell r="K630">
            <v>0</v>
          </cell>
          <cell r="L630">
            <v>0</v>
          </cell>
          <cell r="M630">
            <v>400</v>
          </cell>
          <cell r="N630">
            <v>400</v>
          </cell>
          <cell r="O630">
            <v>0</v>
          </cell>
          <cell r="P630">
            <v>0</v>
          </cell>
          <cell r="Q630">
            <v>0</v>
          </cell>
        </row>
        <row r="631">
          <cell r="A631">
            <v>2025</v>
          </cell>
          <cell r="B631" t="str">
            <v>Dec</v>
          </cell>
          <cell r="C631" t="str">
            <v>Craig Trans</v>
          </cell>
          <cell r="D631">
            <v>0</v>
          </cell>
          <cell r="E631">
            <v>0</v>
          </cell>
          <cell r="F631">
            <v>0</v>
          </cell>
          <cell r="G631">
            <v>0</v>
          </cell>
          <cell r="H631">
            <v>46</v>
          </cell>
          <cell r="I631" t="str">
            <v>Div0</v>
          </cell>
          <cell r="J631">
            <v>0</v>
          </cell>
          <cell r="K631">
            <v>0</v>
          </cell>
          <cell r="L631">
            <v>0</v>
          </cell>
          <cell r="M631">
            <v>67</v>
          </cell>
          <cell r="N631">
            <v>21</v>
          </cell>
          <cell r="O631">
            <v>0</v>
          </cell>
          <cell r="P631">
            <v>0</v>
          </cell>
          <cell r="Q631">
            <v>0</v>
          </cell>
        </row>
        <row r="632">
          <cell r="A632">
            <v>2025</v>
          </cell>
          <cell r="B632" t="str">
            <v>Dec</v>
          </cell>
          <cell r="C632" t="str">
            <v>BPA_NITS</v>
          </cell>
          <cell r="D632">
            <v>331.3</v>
          </cell>
          <cell r="E632">
            <v>0</v>
          </cell>
          <cell r="F632">
            <v>0</v>
          </cell>
          <cell r="G632">
            <v>43.1</v>
          </cell>
          <cell r="H632">
            <v>43.1</v>
          </cell>
          <cell r="I632">
            <v>13</v>
          </cell>
          <cell r="J632">
            <v>0</v>
          </cell>
          <cell r="K632">
            <v>0</v>
          </cell>
          <cell r="L632">
            <v>0</v>
          </cell>
          <cell r="M632">
            <v>374.3</v>
          </cell>
          <cell r="N632">
            <v>0</v>
          </cell>
          <cell r="O632">
            <v>0</v>
          </cell>
          <cell r="P632">
            <v>0</v>
          </cell>
          <cell r="Q632">
            <v>0</v>
          </cell>
        </row>
        <row r="633">
          <cell r="A633">
            <v>2026</v>
          </cell>
          <cell r="B633" t="str">
            <v>Jul</v>
          </cell>
          <cell r="C633" t="str">
            <v>Arizona</v>
          </cell>
          <cell r="D633">
            <v>0</v>
          </cell>
          <cell r="E633">
            <v>0</v>
          </cell>
          <cell r="F633">
            <v>0</v>
          </cell>
          <cell r="G633">
            <v>0</v>
          </cell>
          <cell r="H633">
            <v>0</v>
          </cell>
          <cell r="I633" t="str">
            <v>Div0</v>
          </cell>
          <cell r="J633">
            <v>0</v>
          </cell>
          <cell r="K633">
            <v>0</v>
          </cell>
          <cell r="L633">
            <v>0</v>
          </cell>
          <cell r="M633">
            <v>0</v>
          </cell>
          <cell r="N633">
            <v>0</v>
          </cell>
          <cell r="O633">
            <v>0</v>
          </cell>
          <cell r="P633">
            <v>0</v>
          </cell>
          <cell r="Q633">
            <v>0</v>
          </cell>
        </row>
        <row r="634">
          <cell r="A634">
            <v>2026</v>
          </cell>
          <cell r="B634" t="str">
            <v>Jul</v>
          </cell>
          <cell r="C634" t="str">
            <v>COB</v>
          </cell>
          <cell r="D634">
            <v>0</v>
          </cell>
          <cell r="E634">
            <v>0</v>
          </cell>
          <cell r="F634">
            <v>0</v>
          </cell>
          <cell r="G634">
            <v>0</v>
          </cell>
          <cell r="H634">
            <v>0</v>
          </cell>
          <cell r="I634" t="str">
            <v>Div0</v>
          </cell>
          <cell r="J634">
            <v>80.599999999999994</v>
          </cell>
          <cell r="K634">
            <v>0</v>
          </cell>
          <cell r="L634">
            <v>0</v>
          </cell>
          <cell r="M634">
            <v>0</v>
          </cell>
          <cell r="N634">
            <v>80.599999999999994</v>
          </cell>
          <cell r="O634">
            <v>0</v>
          </cell>
          <cell r="P634">
            <v>0</v>
          </cell>
          <cell r="Q634">
            <v>0</v>
          </cell>
        </row>
        <row r="635">
          <cell r="A635">
            <v>2026</v>
          </cell>
          <cell r="B635" t="str">
            <v>Jul</v>
          </cell>
          <cell r="C635" t="str">
            <v>Goshen</v>
          </cell>
          <cell r="D635">
            <v>492.9</v>
          </cell>
          <cell r="E635">
            <v>0</v>
          </cell>
          <cell r="F635">
            <v>-42.4</v>
          </cell>
          <cell r="G635">
            <v>58.6</v>
          </cell>
          <cell r="H635">
            <v>58.6</v>
          </cell>
          <cell r="I635">
            <v>13</v>
          </cell>
          <cell r="J635">
            <v>26</v>
          </cell>
          <cell r="K635">
            <v>-4.4000000000000004</v>
          </cell>
          <cell r="L635">
            <v>180.2</v>
          </cell>
          <cell r="M635">
            <v>307.3</v>
          </cell>
          <cell r="N635">
            <v>0</v>
          </cell>
          <cell r="O635">
            <v>0</v>
          </cell>
          <cell r="P635">
            <v>0</v>
          </cell>
          <cell r="Q635">
            <v>0</v>
          </cell>
        </row>
        <row r="636">
          <cell r="A636">
            <v>2026</v>
          </cell>
          <cell r="B636" t="str">
            <v>Jul</v>
          </cell>
          <cell r="C636" t="str">
            <v>Brady</v>
          </cell>
          <cell r="D636">
            <v>0</v>
          </cell>
          <cell r="E636">
            <v>0</v>
          </cell>
          <cell r="F636">
            <v>0</v>
          </cell>
          <cell r="G636">
            <v>0</v>
          </cell>
          <cell r="H636">
            <v>0</v>
          </cell>
          <cell r="I636" t="str">
            <v>Div0</v>
          </cell>
          <cell r="J636">
            <v>0</v>
          </cell>
          <cell r="K636">
            <v>0</v>
          </cell>
          <cell r="L636">
            <v>0</v>
          </cell>
          <cell r="M636">
            <v>0</v>
          </cell>
          <cell r="N636">
            <v>0</v>
          </cell>
          <cell r="O636">
            <v>0</v>
          </cell>
          <cell r="P636">
            <v>0</v>
          </cell>
          <cell r="Q636">
            <v>0</v>
          </cell>
        </row>
        <row r="637">
          <cell r="A637">
            <v>2026</v>
          </cell>
          <cell r="B637" t="str">
            <v>Jul</v>
          </cell>
          <cell r="C637" t="str">
            <v>Bridger West</v>
          </cell>
          <cell r="D637">
            <v>0</v>
          </cell>
          <cell r="E637">
            <v>0</v>
          </cell>
          <cell r="F637">
            <v>0</v>
          </cell>
          <cell r="G637">
            <v>0</v>
          </cell>
          <cell r="H637">
            <v>0</v>
          </cell>
          <cell r="I637" t="str">
            <v>Div0</v>
          </cell>
          <cell r="J637">
            <v>0</v>
          </cell>
          <cell r="K637">
            <v>0</v>
          </cell>
          <cell r="L637">
            <v>0</v>
          </cell>
          <cell r="M637">
            <v>1276.2</v>
          </cell>
          <cell r="N637">
            <v>1276.2</v>
          </cell>
          <cell r="O637">
            <v>0</v>
          </cell>
          <cell r="P637">
            <v>0</v>
          </cell>
          <cell r="Q637">
            <v>0</v>
          </cell>
        </row>
        <row r="638">
          <cell r="A638">
            <v>2026</v>
          </cell>
          <cell r="B638" t="str">
            <v>Jul</v>
          </cell>
          <cell r="C638" t="str">
            <v>Borah</v>
          </cell>
          <cell r="D638">
            <v>0</v>
          </cell>
          <cell r="E638">
            <v>0</v>
          </cell>
          <cell r="F638">
            <v>0</v>
          </cell>
          <cell r="G638">
            <v>0</v>
          </cell>
          <cell r="H638">
            <v>0</v>
          </cell>
          <cell r="I638" t="str">
            <v>Div0</v>
          </cell>
          <cell r="J638">
            <v>0</v>
          </cell>
          <cell r="K638">
            <v>0</v>
          </cell>
          <cell r="L638">
            <v>0</v>
          </cell>
          <cell r="M638">
            <v>1276.0999999999999</v>
          </cell>
          <cell r="N638">
            <v>1276.0999999999999</v>
          </cell>
          <cell r="O638">
            <v>0</v>
          </cell>
          <cell r="P638">
            <v>0</v>
          </cell>
          <cell r="Q638">
            <v>0</v>
          </cell>
        </row>
        <row r="639">
          <cell r="A639">
            <v>2026</v>
          </cell>
          <cell r="B639" t="str">
            <v>Jul</v>
          </cell>
          <cell r="C639" t="str">
            <v>Mid Columbia</v>
          </cell>
          <cell r="D639">
            <v>0</v>
          </cell>
          <cell r="E639">
            <v>0</v>
          </cell>
          <cell r="F639">
            <v>0</v>
          </cell>
          <cell r="G639">
            <v>0</v>
          </cell>
          <cell r="H639">
            <v>0</v>
          </cell>
          <cell r="I639" t="str">
            <v>Div0</v>
          </cell>
          <cell r="J639">
            <v>864.4</v>
          </cell>
          <cell r="K639">
            <v>0</v>
          </cell>
          <cell r="L639">
            <v>0</v>
          </cell>
          <cell r="M639">
            <v>0</v>
          </cell>
          <cell r="N639">
            <v>864.4</v>
          </cell>
          <cell r="O639">
            <v>0</v>
          </cell>
          <cell r="P639">
            <v>0</v>
          </cell>
          <cell r="Q639">
            <v>0</v>
          </cell>
        </row>
        <row r="640">
          <cell r="A640">
            <v>2026</v>
          </cell>
          <cell r="B640" t="str">
            <v>Jul</v>
          </cell>
          <cell r="C640" t="str">
            <v>Mona</v>
          </cell>
          <cell r="D640">
            <v>0</v>
          </cell>
          <cell r="E640">
            <v>0</v>
          </cell>
          <cell r="F640">
            <v>0</v>
          </cell>
          <cell r="G640">
            <v>0</v>
          </cell>
          <cell r="H640">
            <v>0</v>
          </cell>
          <cell r="I640" t="str">
            <v>Div0</v>
          </cell>
          <cell r="J640">
            <v>28.8</v>
          </cell>
          <cell r="K640">
            <v>0</v>
          </cell>
          <cell r="L640">
            <v>0</v>
          </cell>
          <cell r="M640">
            <v>29</v>
          </cell>
          <cell r="N640">
            <v>57.8</v>
          </cell>
          <cell r="O640">
            <v>0</v>
          </cell>
          <cell r="P640">
            <v>0</v>
          </cell>
          <cell r="Q640">
            <v>0</v>
          </cell>
        </row>
        <row r="641">
          <cell r="A641">
            <v>2026</v>
          </cell>
          <cell r="B641" t="str">
            <v>Jul</v>
          </cell>
          <cell r="C641" t="str">
            <v>Palo Verde</v>
          </cell>
          <cell r="D641">
            <v>0</v>
          </cell>
          <cell r="E641">
            <v>0</v>
          </cell>
          <cell r="F641">
            <v>0</v>
          </cell>
          <cell r="G641">
            <v>0</v>
          </cell>
          <cell r="H641">
            <v>0</v>
          </cell>
          <cell r="I641" t="str">
            <v>Div0</v>
          </cell>
          <cell r="J641">
            <v>0</v>
          </cell>
          <cell r="K641">
            <v>0</v>
          </cell>
          <cell r="L641">
            <v>0</v>
          </cell>
          <cell r="M641">
            <v>0</v>
          </cell>
          <cell r="N641">
            <v>0</v>
          </cell>
          <cell r="O641">
            <v>0</v>
          </cell>
          <cell r="P641">
            <v>0</v>
          </cell>
          <cell r="Q641">
            <v>0</v>
          </cell>
        </row>
        <row r="642">
          <cell r="A642">
            <v>2026</v>
          </cell>
          <cell r="B642" t="str">
            <v>Jul</v>
          </cell>
          <cell r="C642" t="str">
            <v>Utah North</v>
          </cell>
          <cell r="D642">
            <v>5161</v>
          </cell>
          <cell r="E642">
            <v>0</v>
          </cell>
          <cell r="F642">
            <v>-504.4</v>
          </cell>
          <cell r="G642">
            <v>605.4</v>
          </cell>
          <cell r="H642">
            <v>605.4</v>
          </cell>
          <cell r="I642">
            <v>13</v>
          </cell>
          <cell r="J642">
            <v>2287.1</v>
          </cell>
          <cell r="K642">
            <v>0</v>
          </cell>
          <cell r="L642">
            <v>143.1</v>
          </cell>
          <cell r="M642">
            <v>2831.8</v>
          </cell>
          <cell r="N642">
            <v>0</v>
          </cell>
          <cell r="O642">
            <v>0</v>
          </cell>
          <cell r="P642">
            <v>0</v>
          </cell>
          <cell r="Q642">
            <v>0</v>
          </cell>
        </row>
        <row r="643">
          <cell r="A643">
            <v>2026</v>
          </cell>
          <cell r="B643" t="str">
            <v>Jul</v>
          </cell>
          <cell r="C643" t="str">
            <v>_4-Corners</v>
          </cell>
          <cell r="D643">
            <v>0</v>
          </cell>
          <cell r="E643">
            <v>0</v>
          </cell>
          <cell r="F643">
            <v>0</v>
          </cell>
          <cell r="G643">
            <v>0</v>
          </cell>
          <cell r="H643">
            <v>0</v>
          </cell>
          <cell r="I643" t="str">
            <v>Div0</v>
          </cell>
          <cell r="J643">
            <v>0</v>
          </cell>
          <cell r="K643">
            <v>0</v>
          </cell>
          <cell r="L643">
            <v>0</v>
          </cell>
          <cell r="M643">
            <v>0</v>
          </cell>
          <cell r="N643">
            <v>0</v>
          </cell>
          <cell r="O643">
            <v>0</v>
          </cell>
          <cell r="P643">
            <v>0</v>
          </cell>
          <cell r="Q643">
            <v>0</v>
          </cell>
        </row>
        <row r="644">
          <cell r="A644">
            <v>2026</v>
          </cell>
          <cell r="B644" t="str">
            <v>Jul</v>
          </cell>
          <cell r="C644" t="str">
            <v>Utah South</v>
          </cell>
          <cell r="D644">
            <v>792</v>
          </cell>
          <cell r="E644">
            <v>0</v>
          </cell>
          <cell r="F644">
            <v>0</v>
          </cell>
          <cell r="G644">
            <v>103</v>
          </cell>
          <cell r="H644">
            <v>103</v>
          </cell>
          <cell r="I644">
            <v>13</v>
          </cell>
          <cell r="J644">
            <v>3130.4</v>
          </cell>
          <cell r="K644">
            <v>-31.9</v>
          </cell>
          <cell r="L644">
            <v>0</v>
          </cell>
          <cell r="M644">
            <v>124.7</v>
          </cell>
          <cell r="N644">
            <v>2328.3000000000002</v>
          </cell>
          <cell r="O644">
            <v>0</v>
          </cell>
          <cell r="P644">
            <v>0</v>
          </cell>
          <cell r="Q644">
            <v>0</v>
          </cell>
        </row>
        <row r="645">
          <cell r="A645">
            <v>2026</v>
          </cell>
          <cell r="B645" t="str">
            <v>Jul</v>
          </cell>
          <cell r="C645" t="str">
            <v>Cholla</v>
          </cell>
          <cell r="D645">
            <v>0</v>
          </cell>
          <cell r="E645">
            <v>0</v>
          </cell>
          <cell r="F645">
            <v>0</v>
          </cell>
          <cell r="G645">
            <v>0</v>
          </cell>
          <cell r="H645">
            <v>0</v>
          </cell>
          <cell r="I645" t="str">
            <v>Div0</v>
          </cell>
          <cell r="J645">
            <v>0</v>
          </cell>
          <cell r="K645">
            <v>0</v>
          </cell>
          <cell r="L645">
            <v>0</v>
          </cell>
          <cell r="M645">
            <v>0</v>
          </cell>
          <cell r="N645">
            <v>0</v>
          </cell>
          <cell r="O645">
            <v>0</v>
          </cell>
          <cell r="P645">
            <v>0</v>
          </cell>
          <cell r="Q645">
            <v>0</v>
          </cell>
        </row>
        <row r="646">
          <cell r="A646">
            <v>2026</v>
          </cell>
          <cell r="B646" t="str">
            <v>Jul</v>
          </cell>
          <cell r="C646" t="str">
            <v>Colorado</v>
          </cell>
          <cell r="D646">
            <v>0</v>
          </cell>
          <cell r="E646">
            <v>0</v>
          </cell>
          <cell r="F646">
            <v>0</v>
          </cell>
          <cell r="G646">
            <v>0</v>
          </cell>
          <cell r="H646">
            <v>63.3</v>
          </cell>
          <cell r="I646" t="str">
            <v>Div0</v>
          </cell>
          <cell r="J646">
            <v>159.30000000000001</v>
          </cell>
          <cell r="K646">
            <v>0</v>
          </cell>
          <cell r="L646">
            <v>0</v>
          </cell>
          <cell r="M646">
            <v>0</v>
          </cell>
          <cell r="N646">
            <v>96</v>
          </cell>
          <cell r="O646">
            <v>0</v>
          </cell>
          <cell r="P646">
            <v>0</v>
          </cell>
          <cell r="Q646">
            <v>0</v>
          </cell>
        </row>
        <row r="647">
          <cell r="A647">
            <v>2026</v>
          </cell>
          <cell r="B647" t="str">
            <v>Jul</v>
          </cell>
          <cell r="C647" t="str">
            <v>Mead</v>
          </cell>
          <cell r="D647">
            <v>0</v>
          </cell>
          <cell r="E647">
            <v>0</v>
          </cell>
          <cell r="F647">
            <v>0</v>
          </cell>
          <cell r="G647">
            <v>0</v>
          </cell>
          <cell r="H647">
            <v>0</v>
          </cell>
          <cell r="I647" t="str">
            <v>Div0</v>
          </cell>
          <cell r="J647">
            <v>0</v>
          </cell>
          <cell r="K647">
            <v>0</v>
          </cell>
          <cell r="L647">
            <v>0</v>
          </cell>
          <cell r="M647">
            <v>0</v>
          </cell>
          <cell r="N647">
            <v>0</v>
          </cell>
          <cell r="O647">
            <v>0</v>
          </cell>
          <cell r="P647">
            <v>0</v>
          </cell>
          <cell r="Q647">
            <v>0</v>
          </cell>
        </row>
        <row r="648">
          <cell r="A648">
            <v>2026</v>
          </cell>
          <cell r="B648" t="str">
            <v>Jul</v>
          </cell>
          <cell r="C648" t="str">
            <v>Montana</v>
          </cell>
          <cell r="D648">
            <v>0</v>
          </cell>
          <cell r="E648">
            <v>0</v>
          </cell>
          <cell r="F648">
            <v>0</v>
          </cell>
          <cell r="G648">
            <v>0</v>
          </cell>
          <cell r="H648">
            <v>0</v>
          </cell>
          <cell r="I648" t="str">
            <v>Div0</v>
          </cell>
          <cell r="J648">
            <v>151.69999999999999</v>
          </cell>
          <cell r="K648">
            <v>0</v>
          </cell>
          <cell r="L648">
            <v>0</v>
          </cell>
          <cell r="M648">
            <v>0</v>
          </cell>
          <cell r="N648">
            <v>151.69999999999999</v>
          </cell>
          <cell r="O648">
            <v>0</v>
          </cell>
          <cell r="P648">
            <v>0</v>
          </cell>
          <cell r="Q648">
            <v>0</v>
          </cell>
        </row>
        <row r="649">
          <cell r="A649">
            <v>2026</v>
          </cell>
          <cell r="B649" t="str">
            <v>Jul</v>
          </cell>
          <cell r="C649" t="str">
            <v>Hermiston</v>
          </cell>
          <cell r="D649">
            <v>0</v>
          </cell>
          <cell r="E649">
            <v>0</v>
          </cell>
          <cell r="F649">
            <v>0</v>
          </cell>
          <cell r="G649">
            <v>0</v>
          </cell>
          <cell r="H649">
            <v>0</v>
          </cell>
          <cell r="I649" t="str">
            <v>Div0</v>
          </cell>
          <cell r="J649">
            <v>227</v>
          </cell>
          <cell r="K649">
            <v>0</v>
          </cell>
          <cell r="L649">
            <v>0</v>
          </cell>
          <cell r="M649">
            <v>0</v>
          </cell>
          <cell r="N649">
            <v>227</v>
          </cell>
          <cell r="O649">
            <v>0</v>
          </cell>
          <cell r="P649">
            <v>0</v>
          </cell>
          <cell r="Q649">
            <v>0</v>
          </cell>
        </row>
        <row r="650">
          <cell r="A650">
            <v>2026</v>
          </cell>
          <cell r="B650" t="str">
            <v>Jul</v>
          </cell>
          <cell r="C650" t="str">
            <v>Yakima</v>
          </cell>
          <cell r="D650">
            <v>536.6</v>
          </cell>
          <cell r="E650">
            <v>0</v>
          </cell>
          <cell r="F650">
            <v>-44.5</v>
          </cell>
          <cell r="G650">
            <v>64</v>
          </cell>
          <cell r="H650">
            <v>64</v>
          </cell>
          <cell r="I650">
            <v>13</v>
          </cell>
          <cell r="J650">
            <v>0</v>
          </cell>
          <cell r="K650">
            <v>0</v>
          </cell>
          <cell r="L650">
            <v>0</v>
          </cell>
          <cell r="M650">
            <v>556.1</v>
          </cell>
          <cell r="N650">
            <v>0</v>
          </cell>
          <cell r="O650">
            <v>0</v>
          </cell>
          <cell r="P650">
            <v>0</v>
          </cell>
          <cell r="Q650">
            <v>0</v>
          </cell>
        </row>
        <row r="651">
          <cell r="A651">
            <v>2026</v>
          </cell>
          <cell r="B651" t="str">
            <v>Jul</v>
          </cell>
          <cell r="C651" t="str">
            <v>WallaWalla</v>
          </cell>
          <cell r="D651">
            <v>283.60000000000002</v>
          </cell>
          <cell r="E651">
            <v>0</v>
          </cell>
          <cell r="F651">
            <v>-17.5</v>
          </cell>
          <cell r="G651">
            <v>34.6</v>
          </cell>
          <cell r="H651">
            <v>34.6</v>
          </cell>
          <cell r="I651">
            <v>13</v>
          </cell>
          <cell r="J651">
            <v>42.3</v>
          </cell>
          <cell r="K651">
            <v>-1.8</v>
          </cell>
          <cell r="L651">
            <v>0</v>
          </cell>
          <cell r="M651">
            <v>260.3</v>
          </cell>
          <cell r="N651">
            <v>0</v>
          </cell>
          <cell r="O651">
            <v>0</v>
          </cell>
          <cell r="P651">
            <v>0</v>
          </cell>
          <cell r="Q651">
            <v>0</v>
          </cell>
        </row>
        <row r="652">
          <cell r="A652">
            <v>2026</v>
          </cell>
          <cell r="B652" t="str">
            <v>Jul</v>
          </cell>
          <cell r="C652" t="str">
            <v>APS Transmission</v>
          </cell>
          <cell r="D652">
            <v>0</v>
          </cell>
          <cell r="E652">
            <v>0</v>
          </cell>
          <cell r="F652">
            <v>0</v>
          </cell>
          <cell r="G652">
            <v>0</v>
          </cell>
          <cell r="H652">
            <v>0</v>
          </cell>
          <cell r="I652" t="str">
            <v>Div0</v>
          </cell>
          <cell r="J652">
            <v>0</v>
          </cell>
          <cell r="K652">
            <v>0</v>
          </cell>
          <cell r="L652">
            <v>0</v>
          </cell>
          <cell r="M652">
            <v>0</v>
          </cell>
          <cell r="N652">
            <v>0</v>
          </cell>
          <cell r="O652">
            <v>0</v>
          </cell>
          <cell r="P652">
            <v>0</v>
          </cell>
          <cell r="Q652">
            <v>0</v>
          </cell>
        </row>
        <row r="653">
          <cell r="A653">
            <v>2026</v>
          </cell>
          <cell r="B653" t="str">
            <v>Jul</v>
          </cell>
          <cell r="C653" t="str">
            <v>Bridger East</v>
          </cell>
          <cell r="D653">
            <v>0</v>
          </cell>
          <cell r="E653">
            <v>0</v>
          </cell>
          <cell r="F653">
            <v>0</v>
          </cell>
          <cell r="G653">
            <v>0</v>
          </cell>
          <cell r="H653">
            <v>0</v>
          </cell>
          <cell r="I653" t="str">
            <v>Div0</v>
          </cell>
          <cell r="J653">
            <v>0</v>
          </cell>
          <cell r="K653">
            <v>0</v>
          </cell>
          <cell r="L653">
            <v>0</v>
          </cell>
          <cell r="M653">
            <v>0</v>
          </cell>
          <cell r="N653">
            <v>0</v>
          </cell>
          <cell r="O653">
            <v>0</v>
          </cell>
          <cell r="P653">
            <v>0</v>
          </cell>
          <cell r="Q653">
            <v>0</v>
          </cell>
        </row>
        <row r="654">
          <cell r="A654">
            <v>2026</v>
          </cell>
          <cell r="B654" t="str">
            <v>Jul</v>
          </cell>
          <cell r="C654" t="str">
            <v>WyomingNE</v>
          </cell>
          <cell r="D654">
            <v>596.70000000000005</v>
          </cell>
          <cell r="E654">
            <v>0</v>
          </cell>
          <cell r="F654">
            <v>0</v>
          </cell>
          <cell r="G654">
            <v>77.599999999999994</v>
          </cell>
          <cell r="H654">
            <v>77.599999999999994</v>
          </cell>
          <cell r="I654">
            <v>13</v>
          </cell>
          <cell r="J654">
            <v>1190.2</v>
          </cell>
          <cell r="K654">
            <v>0</v>
          </cell>
          <cell r="L654">
            <v>0</v>
          </cell>
          <cell r="M654">
            <v>0</v>
          </cell>
          <cell r="N654">
            <v>515.9</v>
          </cell>
          <cell r="O654">
            <v>0</v>
          </cell>
          <cell r="P654">
            <v>0</v>
          </cell>
          <cell r="Q654">
            <v>0</v>
          </cell>
        </row>
        <row r="655">
          <cell r="A655">
            <v>2026</v>
          </cell>
          <cell r="B655" t="str">
            <v>Jul</v>
          </cell>
          <cell r="C655" t="str">
            <v>WyomingSW</v>
          </cell>
          <cell r="D655">
            <v>507.9</v>
          </cell>
          <cell r="E655">
            <v>0</v>
          </cell>
          <cell r="F655">
            <v>-94.6</v>
          </cell>
          <cell r="G655">
            <v>53.7</v>
          </cell>
          <cell r="H655">
            <v>53.7</v>
          </cell>
          <cell r="I655">
            <v>13</v>
          </cell>
          <cell r="J655">
            <v>45.5</v>
          </cell>
          <cell r="K655">
            <v>0</v>
          </cell>
          <cell r="L655">
            <v>0</v>
          </cell>
          <cell r="M655">
            <v>821.6</v>
          </cell>
          <cell r="N655">
            <v>400</v>
          </cell>
          <cell r="O655">
            <v>0</v>
          </cell>
          <cell r="P655">
            <v>0</v>
          </cell>
          <cell r="Q655">
            <v>0</v>
          </cell>
        </row>
        <row r="656">
          <cell r="A656">
            <v>2026</v>
          </cell>
          <cell r="B656" t="str">
            <v>Jul</v>
          </cell>
          <cell r="C656" t="str">
            <v>Aeolis_Wyoming</v>
          </cell>
          <cell r="D656">
            <v>0</v>
          </cell>
          <cell r="E656">
            <v>0</v>
          </cell>
          <cell r="F656">
            <v>0</v>
          </cell>
          <cell r="G656">
            <v>0</v>
          </cell>
          <cell r="H656">
            <v>0</v>
          </cell>
          <cell r="I656" t="str">
            <v>Div0</v>
          </cell>
          <cell r="J656">
            <v>173.8</v>
          </cell>
          <cell r="K656">
            <v>0</v>
          </cell>
          <cell r="L656">
            <v>0</v>
          </cell>
          <cell r="M656">
            <v>515.9</v>
          </cell>
          <cell r="N656">
            <v>689.7</v>
          </cell>
          <cell r="O656">
            <v>0</v>
          </cell>
          <cell r="P656">
            <v>0</v>
          </cell>
          <cell r="Q656">
            <v>0</v>
          </cell>
        </row>
        <row r="657">
          <cell r="A657">
            <v>2026</v>
          </cell>
          <cell r="B657" t="str">
            <v>Jul</v>
          </cell>
          <cell r="C657" t="str">
            <v>Chehalis</v>
          </cell>
          <cell r="D657">
            <v>0</v>
          </cell>
          <cell r="E657">
            <v>0</v>
          </cell>
          <cell r="F657">
            <v>0</v>
          </cell>
          <cell r="G657">
            <v>0</v>
          </cell>
          <cell r="H657">
            <v>0</v>
          </cell>
          <cell r="I657" t="str">
            <v>Div0</v>
          </cell>
          <cell r="J657">
            <v>464</v>
          </cell>
          <cell r="K657">
            <v>0</v>
          </cell>
          <cell r="L657">
            <v>0</v>
          </cell>
          <cell r="M657">
            <v>0</v>
          </cell>
          <cell r="N657">
            <v>464</v>
          </cell>
          <cell r="O657">
            <v>0</v>
          </cell>
          <cell r="P657">
            <v>0</v>
          </cell>
          <cell r="Q657">
            <v>0</v>
          </cell>
        </row>
        <row r="658">
          <cell r="A658">
            <v>2026</v>
          </cell>
          <cell r="B658" t="str">
            <v>Jul</v>
          </cell>
          <cell r="C658" t="str">
            <v>SOregonCal</v>
          </cell>
          <cell r="D658">
            <v>1446.6</v>
          </cell>
          <cell r="E658">
            <v>0</v>
          </cell>
          <cell r="F658">
            <v>-201.3</v>
          </cell>
          <cell r="G658">
            <v>161.9</v>
          </cell>
          <cell r="H658">
            <v>161.9</v>
          </cell>
          <cell r="I658">
            <v>13</v>
          </cell>
          <cell r="J658">
            <v>263.3</v>
          </cell>
          <cell r="K658">
            <v>38.299999999999997</v>
          </cell>
          <cell r="L658">
            <v>0</v>
          </cell>
          <cell r="M658">
            <v>1252.5999999999999</v>
          </cell>
          <cell r="N658">
            <v>147</v>
          </cell>
          <cell r="O658">
            <v>0</v>
          </cell>
          <cell r="P658">
            <v>0</v>
          </cell>
          <cell r="Q658">
            <v>0</v>
          </cell>
        </row>
        <row r="659">
          <cell r="A659">
            <v>2026</v>
          </cell>
          <cell r="B659" t="str">
            <v>Jul</v>
          </cell>
          <cell r="C659" t="str">
            <v>PortlandNC</v>
          </cell>
          <cell r="D659">
            <v>497.8</v>
          </cell>
          <cell r="E659">
            <v>0</v>
          </cell>
          <cell r="F659">
            <v>0</v>
          </cell>
          <cell r="G659">
            <v>64.7</v>
          </cell>
          <cell r="H659">
            <v>64.7</v>
          </cell>
          <cell r="I659">
            <v>13</v>
          </cell>
          <cell r="J659">
            <v>500.3</v>
          </cell>
          <cell r="K659">
            <v>-78</v>
          </cell>
          <cell r="L659">
            <v>0</v>
          </cell>
          <cell r="M659">
            <v>140.30000000000001</v>
          </cell>
          <cell r="N659">
            <v>0</v>
          </cell>
          <cell r="O659">
            <v>0</v>
          </cell>
          <cell r="P659">
            <v>0</v>
          </cell>
          <cell r="Q659">
            <v>0</v>
          </cell>
        </row>
        <row r="660">
          <cell r="A660">
            <v>2026</v>
          </cell>
          <cell r="B660" t="str">
            <v>Jul</v>
          </cell>
          <cell r="C660" t="str">
            <v>WillamValcc</v>
          </cell>
          <cell r="D660">
            <v>359.2</v>
          </cell>
          <cell r="E660">
            <v>0</v>
          </cell>
          <cell r="F660">
            <v>0</v>
          </cell>
          <cell r="G660">
            <v>46.7</v>
          </cell>
          <cell r="H660">
            <v>46.7</v>
          </cell>
          <cell r="I660">
            <v>13</v>
          </cell>
          <cell r="J660">
            <v>0</v>
          </cell>
          <cell r="K660">
            <v>0</v>
          </cell>
          <cell r="L660">
            <v>0</v>
          </cell>
          <cell r="M660">
            <v>405.9</v>
          </cell>
          <cell r="N660">
            <v>0</v>
          </cell>
          <cell r="O660">
            <v>0</v>
          </cell>
          <cell r="P660">
            <v>0</v>
          </cell>
          <cell r="Q660">
            <v>0</v>
          </cell>
        </row>
        <row r="661">
          <cell r="A661">
            <v>2026</v>
          </cell>
          <cell r="B661" t="str">
            <v>Jul</v>
          </cell>
          <cell r="C661" t="str">
            <v>Bethel</v>
          </cell>
          <cell r="D661">
            <v>0</v>
          </cell>
          <cell r="E661">
            <v>0</v>
          </cell>
          <cell r="F661">
            <v>0</v>
          </cell>
          <cell r="G661">
            <v>0</v>
          </cell>
          <cell r="H661">
            <v>0</v>
          </cell>
          <cell r="I661" t="str">
            <v>Div0</v>
          </cell>
          <cell r="J661">
            <v>0</v>
          </cell>
          <cell r="K661">
            <v>0</v>
          </cell>
          <cell r="L661">
            <v>0</v>
          </cell>
          <cell r="M661">
            <v>0</v>
          </cell>
          <cell r="N661">
            <v>0</v>
          </cell>
          <cell r="O661">
            <v>0</v>
          </cell>
          <cell r="P661">
            <v>0</v>
          </cell>
          <cell r="Q661">
            <v>0</v>
          </cell>
        </row>
        <row r="662">
          <cell r="A662">
            <v>2026</v>
          </cell>
          <cell r="B662" t="str">
            <v>Jul</v>
          </cell>
          <cell r="C662" t="str">
            <v>Nevada - Oregon Border</v>
          </cell>
          <cell r="D662">
            <v>0</v>
          </cell>
          <cell r="E662">
            <v>0</v>
          </cell>
          <cell r="F662">
            <v>0</v>
          </cell>
          <cell r="G662">
            <v>0</v>
          </cell>
          <cell r="H662">
            <v>0</v>
          </cell>
          <cell r="I662" t="str">
            <v>Div0</v>
          </cell>
          <cell r="J662">
            <v>106</v>
          </cell>
          <cell r="K662">
            <v>0</v>
          </cell>
          <cell r="L662">
            <v>0</v>
          </cell>
          <cell r="M662">
            <v>0</v>
          </cell>
          <cell r="N662">
            <v>106</v>
          </cell>
          <cell r="O662">
            <v>0</v>
          </cell>
          <cell r="P662">
            <v>0</v>
          </cell>
          <cell r="Q662">
            <v>0</v>
          </cell>
        </row>
        <row r="663">
          <cell r="A663">
            <v>2026</v>
          </cell>
          <cell r="B663" t="str">
            <v>Jul</v>
          </cell>
          <cell r="C663" t="str">
            <v>Bridger</v>
          </cell>
          <cell r="D663">
            <v>0</v>
          </cell>
          <cell r="E663">
            <v>0</v>
          </cell>
          <cell r="F663">
            <v>0</v>
          </cell>
          <cell r="G663">
            <v>0</v>
          </cell>
          <cell r="H663">
            <v>0</v>
          </cell>
          <cell r="I663" t="str">
            <v>Div0</v>
          </cell>
          <cell r="J663">
            <v>1408.4</v>
          </cell>
          <cell r="K663">
            <v>0</v>
          </cell>
          <cell r="L663">
            <v>0</v>
          </cell>
          <cell r="M663">
            <v>0</v>
          </cell>
          <cell r="N663">
            <v>1408.4</v>
          </cell>
          <cell r="O663">
            <v>0</v>
          </cell>
          <cell r="P663">
            <v>0</v>
          </cell>
          <cell r="Q663">
            <v>0</v>
          </cell>
        </row>
        <row r="664">
          <cell r="A664">
            <v>2026</v>
          </cell>
          <cell r="B664" t="str">
            <v>Jul</v>
          </cell>
          <cell r="C664" t="str">
            <v>Hemingway</v>
          </cell>
          <cell r="D664">
            <v>0</v>
          </cell>
          <cell r="E664">
            <v>0</v>
          </cell>
          <cell r="F664">
            <v>0</v>
          </cell>
          <cell r="G664">
            <v>0</v>
          </cell>
          <cell r="H664">
            <v>0</v>
          </cell>
          <cell r="I664" t="str">
            <v>Div0</v>
          </cell>
          <cell r="J664">
            <v>0</v>
          </cell>
          <cell r="K664">
            <v>0</v>
          </cell>
          <cell r="L664">
            <v>0</v>
          </cell>
          <cell r="M664">
            <v>784.6</v>
          </cell>
          <cell r="N664">
            <v>784.6</v>
          </cell>
          <cell r="O664">
            <v>0</v>
          </cell>
          <cell r="P664">
            <v>0</v>
          </cell>
          <cell r="Q664">
            <v>0</v>
          </cell>
        </row>
        <row r="665">
          <cell r="A665">
            <v>2026</v>
          </cell>
          <cell r="B665" t="str">
            <v>Jul</v>
          </cell>
          <cell r="C665" t="str">
            <v>Midpoint Meridian</v>
          </cell>
          <cell r="D665">
            <v>0</v>
          </cell>
          <cell r="E665">
            <v>0</v>
          </cell>
          <cell r="F665">
            <v>0</v>
          </cell>
          <cell r="G665">
            <v>0</v>
          </cell>
          <cell r="H665">
            <v>0</v>
          </cell>
          <cell r="I665" t="str">
            <v>Div0</v>
          </cell>
          <cell r="J665">
            <v>0</v>
          </cell>
          <cell r="K665">
            <v>0</v>
          </cell>
          <cell r="L665">
            <v>0</v>
          </cell>
          <cell r="M665">
            <v>124</v>
          </cell>
          <cell r="N665">
            <v>124</v>
          </cell>
          <cell r="O665">
            <v>0</v>
          </cell>
          <cell r="P665">
            <v>0</v>
          </cell>
          <cell r="Q665">
            <v>0</v>
          </cell>
        </row>
        <row r="666">
          <cell r="A666">
            <v>2026</v>
          </cell>
          <cell r="B666" t="str">
            <v>Jul</v>
          </cell>
          <cell r="C666" t="str">
            <v>Craig Trans</v>
          </cell>
          <cell r="D666">
            <v>0</v>
          </cell>
          <cell r="E666">
            <v>0</v>
          </cell>
          <cell r="F666">
            <v>0</v>
          </cell>
          <cell r="G666">
            <v>0</v>
          </cell>
          <cell r="H666">
            <v>0</v>
          </cell>
          <cell r="I666" t="str">
            <v>Div0</v>
          </cell>
          <cell r="J666">
            <v>0</v>
          </cell>
          <cell r="K666">
            <v>0</v>
          </cell>
          <cell r="L666">
            <v>0</v>
          </cell>
          <cell r="M666">
            <v>67</v>
          </cell>
          <cell r="N666">
            <v>67</v>
          </cell>
          <cell r="O666">
            <v>0</v>
          </cell>
          <cell r="P666">
            <v>0</v>
          </cell>
          <cell r="Q666">
            <v>0</v>
          </cell>
        </row>
        <row r="667">
          <cell r="A667">
            <v>2026</v>
          </cell>
          <cell r="B667" t="str">
            <v>Jul</v>
          </cell>
          <cell r="C667" t="str">
            <v>BPA_NITS</v>
          </cell>
          <cell r="D667">
            <v>256.8</v>
          </cell>
          <cell r="E667">
            <v>0</v>
          </cell>
          <cell r="F667">
            <v>0</v>
          </cell>
          <cell r="G667">
            <v>33.4</v>
          </cell>
          <cell r="H667">
            <v>33.4</v>
          </cell>
          <cell r="I667">
            <v>13</v>
          </cell>
          <cell r="J667">
            <v>0</v>
          </cell>
          <cell r="K667">
            <v>0</v>
          </cell>
          <cell r="L667">
            <v>0</v>
          </cell>
          <cell r="M667">
            <v>290.2</v>
          </cell>
          <cell r="N667">
            <v>0</v>
          </cell>
          <cell r="O667">
            <v>0</v>
          </cell>
          <cell r="P667">
            <v>0</v>
          </cell>
          <cell r="Q667">
            <v>0</v>
          </cell>
        </row>
        <row r="668">
          <cell r="A668">
            <v>2026</v>
          </cell>
          <cell r="B668" t="str">
            <v>Dec</v>
          </cell>
          <cell r="C668" t="str">
            <v>Arizona</v>
          </cell>
          <cell r="D668">
            <v>0</v>
          </cell>
          <cell r="E668">
            <v>0</v>
          </cell>
          <cell r="F668">
            <v>0</v>
          </cell>
          <cell r="G668">
            <v>0</v>
          </cell>
          <cell r="H668">
            <v>0</v>
          </cell>
          <cell r="I668" t="str">
            <v>Div0</v>
          </cell>
          <cell r="J668">
            <v>0</v>
          </cell>
          <cell r="K668">
            <v>0</v>
          </cell>
          <cell r="L668">
            <v>0</v>
          </cell>
          <cell r="M668">
            <v>0</v>
          </cell>
          <cell r="N668">
            <v>0</v>
          </cell>
          <cell r="O668">
            <v>0</v>
          </cell>
          <cell r="P668">
            <v>0</v>
          </cell>
          <cell r="Q668">
            <v>0</v>
          </cell>
        </row>
        <row r="669">
          <cell r="A669">
            <v>2026</v>
          </cell>
          <cell r="B669" t="str">
            <v>Dec</v>
          </cell>
          <cell r="C669" t="str">
            <v>COB</v>
          </cell>
          <cell r="D669">
            <v>0</v>
          </cell>
          <cell r="E669">
            <v>0</v>
          </cell>
          <cell r="F669">
            <v>0</v>
          </cell>
          <cell r="G669">
            <v>0</v>
          </cell>
          <cell r="H669">
            <v>0</v>
          </cell>
          <cell r="I669" t="str">
            <v>Div0</v>
          </cell>
          <cell r="J669">
            <v>0</v>
          </cell>
          <cell r="K669">
            <v>0</v>
          </cell>
          <cell r="L669">
            <v>0</v>
          </cell>
          <cell r="M669">
            <v>0</v>
          </cell>
          <cell r="N669">
            <v>0</v>
          </cell>
          <cell r="O669">
            <v>0</v>
          </cell>
          <cell r="P669">
            <v>0</v>
          </cell>
          <cell r="Q669">
            <v>0</v>
          </cell>
        </row>
        <row r="670">
          <cell r="A670">
            <v>2026</v>
          </cell>
          <cell r="B670" t="str">
            <v>Dec</v>
          </cell>
          <cell r="C670" t="str">
            <v>Goshen</v>
          </cell>
          <cell r="D670">
            <v>277.3</v>
          </cell>
          <cell r="E670">
            <v>0</v>
          </cell>
          <cell r="F670">
            <v>-24.4</v>
          </cell>
          <cell r="G670">
            <v>32.9</v>
          </cell>
          <cell r="H670">
            <v>32.9</v>
          </cell>
          <cell r="I670">
            <v>13</v>
          </cell>
          <cell r="J670">
            <v>26</v>
          </cell>
          <cell r="K670">
            <v>-3.9</v>
          </cell>
          <cell r="L670">
            <v>0</v>
          </cell>
          <cell r="M670">
            <v>263.7</v>
          </cell>
          <cell r="N670">
            <v>0</v>
          </cell>
          <cell r="O670">
            <v>0</v>
          </cell>
          <cell r="P670">
            <v>0</v>
          </cell>
          <cell r="Q670">
            <v>0</v>
          </cell>
        </row>
        <row r="671">
          <cell r="A671">
            <v>2026</v>
          </cell>
          <cell r="B671" t="str">
            <v>Dec</v>
          </cell>
          <cell r="C671" t="str">
            <v>Brady</v>
          </cell>
          <cell r="D671">
            <v>0</v>
          </cell>
          <cell r="E671">
            <v>0</v>
          </cell>
          <cell r="F671">
            <v>0</v>
          </cell>
          <cell r="G671">
            <v>0</v>
          </cell>
          <cell r="H671">
            <v>0</v>
          </cell>
          <cell r="I671" t="str">
            <v>Div0</v>
          </cell>
          <cell r="J671">
            <v>0</v>
          </cell>
          <cell r="K671">
            <v>0</v>
          </cell>
          <cell r="L671">
            <v>0</v>
          </cell>
          <cell r="M671">
            <v>0</v>
          </cell>
          <cell r="N671">
            <v>0</v>
          </cell>
          <cell r="O671">
            <v>0</v>
          </cell>
          <cell r="P671">
            <v>0</v>
          </cell>
          <cell r="Q671">
            <v>0</v>
          </cell>
        </row>
        <row r="672">
          <cell r="A672">
            <v>2026</v>
          </cell>
          <cell r="B672" t="str">
            <v>Dec</v>
          </cell>
          <cell r="C672" t="str">
            <v>Bridger West</v>
          </cell>
          <cell r="D672">
            <v>0</v>
          </cell>
          <cell r="E672">
            <v>0</v>
          </cell>
          <cell r="F672">
            <v>0</v>
          </cell>
          <cell r="G672">
            <v>0</v>
          </cell>
          <cell r="H672">
            <v>0</v>
          </cell>
          <cell r="I672" t="str">
            <v>Div0</v>
          </cell>
          <cell r="J672">
            <v>0</v>
          </cell>
          <cell r="K672">
            <v>0</v>
          </cell>
          <cell r="L672">
            <v>0</v>
          </cell>
          <cell r="M672">
            <v>931.3</v>
          </cell>
          <cell r="N672">
            <v>931.3</v>
          </cell>
          <cell r="O672">
            <v>0</v>
          </cell>
          <cell r="P672">
            <v>0</v>
          </cell>
          <cell r="Q672">
            <v>0</v>
          </cell>
        </row>
        <row r="673">
          <cell r="A673">
            <v>2026</v>
          </cell>
          <cell r="B673" t="str">
            <v>Dec</v>
          </cell>
          <cell r="C673" t="str">
            <v>Borah</v>
          </cell>
          <cell r="D673">
            <v>0</v>
          </cell>
          <cell r="E673">
            <v>0</v>
          </cell>
          <cell r="F673">
            <v>0</v>
          </cell>
          <cell r="G673">
            <v>0</v>
          </cell>
          <cell r="H673">
            <v>0</v>
          </cell>
          <cell r="I673" t="str">
            <v>Div0</v>
          </cell>
          <cell r="J673">
            <v>0</v>
          </cell>
          <cell r="K673">
            <v>0</v>
          </cell>
          <cell r="L673">
            <v>0</v>
          </cell>
          <cell r="M673">
            <v>1581.1</v>
          </cell>
          <cell r="N673">
            <v>1581.1</v>
          </cell>
          <cell r="O673">
            <v>0</v>
          </cell>
          <cell r="P673">
            <v>0</v>
          </cell>
          <cell r="Q673">
            <v>0</v>
          </cell>
        </row>
        <row r="674">
          <cell r="A674">
            <v>2026</v>
          </cell>
          <cell r="B674" t="str">
            <v>Dec</v>
          </cell>
          <cell r="C674" t="str">
            <v>Mid Columbia</v>
          </cell>
          <cell r="D674">
            <v>0</v>
          </cell>
          <cell r="E674">
            <v>0</v>
          </cell>
          <cell r="F674">
            <v>0</v>
          </cell>
          <cell r="G674">
            <v>0</v>
          </cell>
          <cell r="H674">
            <v>0</v>
          </cell>
          <cell r="I674" t="str">
            <v>Div0</v>
          </cell>
          <cell r="J674">
            <v>358.4</v>
          </cell>
          <cell r="K674">
            <v>0</v>
          </cell>
          <cell r="L674">
            <v>0</v>
          </cell>
          <cell r="M674">
            <v>169.3</v>
          </cell>
          <cell r="N674">
            <v>527.70000000000005</v>
          </cell>
          <cell r="O674">
            <v>0</v>
          </cell>
          <cell r="P674">
            <v>0</v>
          </cell>
          <cell r="Q674">
            <v>0</v>
          </cell>
        </row>
        <row r="675">
          <cell r="A675">
            <v>2026</v>
          </cell>
          <cell r="B675" t="str">
            <v>Dec</v>
          </cell>
          <cell r="C675" t="str">
            <v>Mona</v>
          </cell>
          <cell r="D675">
            <v>0</v>
          </cell>
          <cell r="E675">
            <v>0</v>
          </cell>
          <cell r="F675">
            <v>0</v>
          </cell>
          <cell r="G675">
            <v>0</v>
          </cell>
          <cell r="H675">
            <v>29</v>
          </cell>
          <cell r="I675" t="str">
            <v>Div0</v>
          </cell>
          <cell r="J675">
            <v>0</v>
          </cell>
          <cell r="K675">
            <v>0</v>
          </cell>
          <cell r="L675">
            <v>0</v>
          </cell>
          <cell r="M675">
            <v>29</v>
          </cell>
          <cell r="N675">
            <v>0</v>
          </cell>
          <cell r="O675">
            <v>0</v>
          </cell>
          <cell r="P675">
            <v>0</v>
          </cell>
          <cell r="Q675">
            <v>0</v>
          </cell>
        </row>
        <row r="676">
          <cell r="A676">
            <v>2026</v>
          </cell>
          <cell r="B676" t="str">
            <v>Dec</v>
          </cell>
          <cell r="C676" t="str">
            <v>Palo Verde</v>
          </cell>
          <cell r="D676">
            <v>0</v>
          </cell>
          <cell r="E676">
            <v>0</v>
          </cell>
          <cell r="F676">
            <v>0</v>
          </cell>
          <cell r="G676">
            <v>0</v>
          </cell>
          <cell r="H676">
            <v>0</v>
          </cell>
          <cell r="I676" t="str">
            <v>Div0</v>
          </cell>
          <cell r="J676">
            <v>0</v>
          </cell>
          <cell r="K676">
            <v>0</v>
          </cell>
          <cell r="L676">
            <v>0</v>
          </cell>
          <cell r="M676">
            <v>0</v>
          </cell>
          <cell r="N676">
            <v>0</v>
          </cell>
          <cell r="O676">
            <v>0</v>
          </cell>
          <cell r="P676">
            <v>0</v>
          </cell>
          <cell r="Q676">
            <v>0</v>
          </cell>
        </row>
        <row r="677">
          <cell r="A677">
            <v>2026</v>
          </cell>
          <cell r="B677" t="str">
            <v>Dec</v>
          </cell>
          <cell r="C677" t="str">
            <v>Utah North</v>
          </cell>
          <cell r="D677">
            <v>3830.2</v>
          </cell>
          <cell r="E677">
            <v>0</v>
          </cell>
          <cell r="F677">
            <v>-352.4</v>
          </cell>
          <cell r="G677">
            <v>452.1</v>
          </cell>
          <cell r="H677">
            <v>452.1</v>
          </cell>
          <cell r="I677">
            <v>13</v>
          </cell>
          <cell r="J677">
            <v>2352.6</v>
          </cell>
          <cell r="K677">
            <v>0</v>
          </cell>
          <cell r="L677">
            <v>0</v>
          </cell>
          <cell r="M677">
            <v>2405</v>
          </cell>
          <cell r="N677">
            <v>827.7</v>
          </cell>
          <cell r="O677">
            <v>0</v>
          </cell>
          <cell r="P677">
            <v>0</v>
          </cell>
          <cell r="Q677">
            <v>0</v>
          </cell>
        </row>
        <row r="678">
          <cell r="A678">
            <v>2026</v>
          </cell>
          <cell r="B678" t="str">
            <v>Dec</v>
          </cell>
          <cell r="C678" t="str">
            <v>_4-Corners</v>
          </cell>
          <cell r="D678">
            <v>0</v>
          </cell>
          <cell r="E678">
            <v>0</v>
          </cell>
          <cell r="F678">
            <v>0</v>
          </cell>
          <cell r="G678">
            <v>0</v>
          </cell>
          <cell r="H678">
            <v>0</v>
          </cell>
          <cell r="I678" t="str">
            <v>Div0</v>
          </cell>
          <cell r="J678">
            <v>0</v>
          </cell>
          <cell r="K678">
            <v>0</v>
          </cell>
          <cell r="L678">
            <v>0</v>
          </cell>
          <cell r="M678">
            <v>0</v>
          </cell>
          <cell r="N678">
            <v>0</v>
          </cell>
          <cell r="O678">
            <v>0</v>
          </cell>
          <cell r="P678">
            <v>0</v>
          </cell>
          <cell r="Q678">
            <v>0</v>
          </cell>
        </row>
        <row r="679">
          <cell r="A679">
            <v>2026</v>
          </cell>
          <cell r="B679" t="str">
            <v>Dec</v>
          </cell>
          <cell r="C679" t="str">
            <v>Utah South</v>
          </cell>
          <cell r="D679">
            <v>631</v>
          </cell>
          <cell r="E679">
            <v>0</v>
          </cell>
          <cell r="F679">
            <v>0</v>
          </cell>
          <cell r="G679">
            <v>82</v>
          </cell>
          <cell r="H679">
            <v>82</v>
          </cell>
          <cell r="I679">
            <v>13</v>
          </cell>
          <cell r="J679">
            <v>3150.2</v>
          </cell>
          <cell r="K679">
            <v>-31.8</v>
          </cell>
          <cell r="L679">
            <v>0</v>
          </cell>
          <cell r="M679">
            <v>0</v>
          </cell>
          <cell r="N679">
            <v>2405.3000000000002</v>
          </cell>
          <cell r="O679">
            <v>0</v>
          </cell>
          <cell r="P679">
            <v>0</v>
          </cell>
          <cell r="Q679">
            <v>0</v>
          </cell>
        </row>
        <row r="680">
          <cell r="A680">
            <v>2026</v>
          </cell>
          <cell r="B680" t="str">
            <v>Dec</v>
          </cell>
          <cell r="C680" t="str">
            <v>Cholla</v>
          </cell>
          <cell r="D680">
            <v>0</v>
          </cell>
          <cell r="E680">
            <v>0</v>
          </cell>
          <cell r="F680">
            <v>0</v>
          </cell>
          <cell r="G680">
            <v>0</v>
          </cell>
          <cell r="H680">
            <v>0</v>
          </cell>
          <cell r="I680" t="str">
            <v>Div0</v>
          </cell>
          <cell r="J680">
            <v>0</v>
          </cell>
          <cell r="K680">
            <v>0</v>
          </cell>
          <cell r="L680">
            <v>0</v>
          </cell>
          <cell r="M680">
            <v>0</v>
          </cell>
          <cell r="N680">
            <v>0</v>
          </cell>
          <cell r="O680">
            <v>0</v>
          </cell>
          <cell r="P680">
            <v>0</v>
          </cell>
          <cell r="Q680">
            <v>0</v>
          </cell>
        </row>
        <row r="681">
          <cell r="A681">
            <v>2026</v>
          </cell>
          <cell r="B681" t="str">
            <v>Dec</v>
          </cell>
          <cell r="C681" t="str">
            <v>Colorado</v>
          </cell>
          <cell r="D681">
            <v>0</v>
          </cell>
          <cell r="E681">
            <v>0</v>
          </cell>
          <cell r="F681">
            <v>0</v>
          </cell>
          <cell r="G681">
            <v>0</v>
          </cell>
          <cell r="H681">
            <v>63.3</v>
          </cell>
          <cell r="I681" t="str">
            <v>Div0</v>
          </cell>
          <cell r="J681">
            <v>159.30000000000001</v>
          </cell>
          <cell r="K681">
            <v>0</v>
          </cell>
          <cell r="L681">
            <v>0</v>
          </cell>
          <cell r="M681">
            <v>0</v>
          </cell>
          <cell r="N681">
            <v>96</v>
          </cell>
          <cell r="O681">
            <v>0</v>
          </cell>
          <cell r="P681">
            <v>0</v>
          </cell>
          <cell r="Q681">
            <v>0</v>
          </cell>
        </row>
        <row r="682">
          <cell r="A682">
            <v>2026</v>
          </cell>
          <cell r="B682" t="str">
            <v>Dec</v>
          </cell>
          <cell r="C682" t="str">
            <v>Mead</v>
          </cell>
          <cell r="D682">
            <v>0</v>
          </cell>
          <cell r="E682">
            <v>0</v>
          </cell>
          <cell r="F682">
            <v>0</v>
          </cell>
          <cell r="G682">
            <v>0</v>
          </cell>
          <cell r="H682">
            <v>0</v>
          </cell>
          <cell r="I682" t="str">
            <v>Div0</v>
          </cell>
          <cell r="J682">
            <v>0</v>
          </cell>
          <cell r="K682">
            <v>0</v>
          </cell>
          <cell r="L682">
            <v>0</v>
          </cell>
          <cell r="M682">
            <v>0</v>
          </cell>
          <cell r="N682">
            <v>0</v>
          </cell>
          <cell r="O682">
            <v>0</v>
          </cell>
          <cell r="P682">
            <v>0</v>
          </cell>
          <cell r="Q682">
            <v>0</v>
          </cell>
        </row>
        <row r="683">
          <cell r="A683">
            <v>2026</v>
          </cell>
          <cell r="B683" t="str">
            <v>Dec</v>
          </cell>
          <cell r="C683" t="str">
            <v>Montana</v>
          </cell>
          <cell r="D683">
            <v>0</v>
          </cell>
          <cell r="E683">
            <v>0</v>
          </cell>
          <cell r="F683">
            <v>0</v>
          </cell>
          <cell r="G683">
            <v>0</v>
          </cell>
          <cell r="H683">
            <v>0</v>
          </cell>
          <cell r="I683" t="str">
            <v>Div0</v>
          </cell>
          <cell r="J683">
            <v>150.69999999999999</v>
          </cell>
          <cell r="K683">
            <v>0</v>
          </cell>
          <cell r="L683">
            <v>0</v>
          </cell>
          <cell r="M683">
            <v>0</v>
          </cell>
          <cell r="N683">
            <v>150.69999999999999</v>
          </cell>
          <cell r="O683">
            <v>0</v>
          </cell>
          <cell r="P683">
            <v>0</v>
          </cell>
          <cell r="Q683">
            <v>0</v>
          </cell>
        </row>
        <row r="684">
          <cell r="A684">
            <v>2026</v>
          </cell>
          <cell r="B684" t="str">
            <v>Dec</v>
          </cell>
          <cell r="C684" t="str">
            <v>Hermiston</v>
          </cell>
          <cell r="D684">
            <v>0</v>
          </cell>
          <cell r="E684">
            <v>0</v>
          </cell>
          <cell r="F684">
            <v>0</v>
          </cell>
          <cell r="G684">
            <v>0</v>
          </cell>
          <cell r="H684">
            <v>0</v>
          </cell>
          <cell r="I684" t="str">
            <v>Div0</v>
          </cell>
          <cell r="J684">
            <v>240</v>
          </cell>
          <cell r="K684">
            <v>0</v>
          </cell>
          <cell r="L684">
            <v>0</v>
          </cell>
          <cell r="M684">
            <v>0</v>
          </cell>
          <cell r="N684">
            <v>240</v>
          </cell>
          <cell r="O684">
            <v>0</v>
          </cell>
          <cell r="P684">
            <v>0</v>
          </cell>
          <cell r="Q684">
            <v>0</v>
          </cell>
        </row>
        <row r="685">
          <cell r="A685">
            <v>2026</v>
          </cell>
          <cell r="B685" t="str">
            <v>Dec</v>
          </cell>
          <cell r="C685" t="str">
            <v>Yakima</v>
          </cell>
          <cell r="D685">
            <v>558</v>
          </cell>
          <cell r="E685">
            <v>0</v>
          </cell>
          <cell r="F685">
            <v>-41.6</v>
          </cell>
          <cell r="G685">
            <v>67.099999999999994</v>
          </cell>
          <cell r="H685">
            <v>67.099999999999994</v>
          </cell>
          <cell r="I685">
            <v>13</v>
          </cell>
          <cell r="J685">
            <v>0</v>
          </cell>
          <cell r="K685">
            <v>0</v>
          </cell>
          <cell r="L685">
            <v>0</v>
          </cell>
          <cell r="M685">
            <v>583.6</v>
          </cell>
          <cell r="N685">
            <v>0</v>
          </cell>
          <cell r="O685">
            <v>0</v>
          </cell>
          <cell r="P685">
            <v>0</v>
          </cell>
          <cell r="Q685">
            <v>0</v>
          </cell>
        </row>
        <row r="686">
          <cell r="A686">
            <v>2026</v>
          </cell>
          <cell r="B686" t="str">
            <v>Dec</v>
          </cell>
          <cell r="C686" t="str">
            <v>WallaWalla</v>
          </cell>
          <cell r="D686">
            <v>254</v>
          </cell>
          <cell r="E686">
            <v>0</v>
          </cell>
          <cell r="F686">
            <v>-15.8</v>
          </cell>
          <cell r="G686">
            <v>31</v>
          </cell>
          <cell r="H686">
            <v>31</v>
          </cell>
          <cell r="I686">
            <v>13</v>
          </cell>
          <cell r="J686">
            <v>42.3</v>
          </cell>
          <cell r="K686">
            <v>-1.8</v>
          </cell>
          <cell r="L686">
            <v>0</v>
          </cell>
          <cell r="M686">
            <v>275</v>
          </cell>
          <cell r="N686">
            <v>46.3</v>
          </cell>
          <cell r="O686">
            <v>0</v>
          </cell>
          <cell r="P686">
            <v>0</v>
          </cell>
          <cell r="Q686">
            <v>0</v>
          </cell>
        </row>
        <row r="687">
          <cell r="A687">
            <v>2026</v>
          </cell>
          <cell r="B687" t="str">
            <v>Dec</v>
          </cell>
          <cell r="C687" t="str">
            <v>APS Transmission</v>
          </cell>
          <cell r="D687">
            <v>0</v>
          </cell>
          <cell r="E687">
            <v>0</v>
          </cell>
          <cell r="F687">
            <v>0</v>
          </cell>
          <cell r="G687">
            <v>0</v>
          </cell>
          <cell r="H687">
            <v>0</v>
          </cell>
          <cell r="I687" t="str">
            <v>Div0</v>
          </cell>
          <cell r="J687">
            <v>0</v>
          </cell>
          <cell r="K687">
            <v>0</v>
          </cell>
          <cell r="L687">
            <v>0</v>
          </cell>
          <cell r="M687">
            <v>0</v>
          </cell>
          <cell r="N687">
            <v>0</v>
          </cell>
          <cell r="O687">
            <v>0</v>
          </cell>
          <cell r="P687">
            <v>0</v>
          </cell>
          <cell r="Q687">
            <v>0</v>
          </cell>
        </row>
        <row r="688">
          <cell r="A688">
            <v>2026</v>
          </cell>
          <cell r="B688" t="str">
            <v>Dec</v>
          </cell>
          <cell r="C688" t="str">
            <v>Bridger East</v>
          </cell>
          <cell r="D688">
            <v>0</v>
          </cell>
          <cell r="E688">
            <v>0</v>
          </cell>
          <cell r="F688">
            <v>0</v>
          </cell>
          <cell r="G688">
            <v>0</v>
          </cell>
          <cell r="H688">
            <v>0</v>
          </cell>
          <cell r="I688" t="str">
            <v>Div0</v>
          </cell>
          <cell r="J688">
            <v>0</v>
          </cell>
          <cell r="K688">
            <v>0</v>
          </cell>
          <cell r="L688">
            <v>0</v>
          </cell>
          <cell r="M688">
            <v>0</v>
          </cell>
          <cell r="N688">
            <v>0</v>
          </cell>
          <cell r="O688">
            <v>0</v>
          </cell>
          <cell r="P688">
            <v>0</v>
          </cell>
          <cell r="Q688">
            <v>0</v>
          </cell>
        </row>
        <row r="689">
          <cell r="A689">
            <v>2026</v>
          </cell>
          <cell r="B689" t="str">
            <v>Dec</v>
          </cell>
          <cell r="C689" t="str">
            <v>WyomingNE</v>
          </cell>
          <cell r="D689">
            <v>621.29999999999995</v>
          </cell>
          <cell r="E689">
            <v>0</v>
          </cell>
          <cell r="F689">
            <v>0</v>
          </cell>
          <cell r="G689">
            <v>80.8</v>
          </cell>
          <cell r="H689">
            <v>568.9</v>
          </cell>
          <cell r="I689">
            <v>91.6</v>
          </cell>
          <cell r="J689">
            <v>1190.2</v>
          </cell>
          <cell r="K689">
            <v>0</v>
          </cell>
          <cell r="L689">
            <v>0</v>
          </cell>
          <cell r="M689">
            <v>0</v>
          </cell>
          <cell r="N689">
            <v>0</v>
          </cell>
          <cell r="O689">
            <v>0</v>
          </cell>
          <cell r="P689">
            <v>0</v>
          </cell>
          <cell r="Q689">
            <v>0</v>
          </cell>
        </row>
        <row r="690">
          <cell r="A690">
            <v>2026</v>
          </cell>
          <cell r="B690" t="str">
            <v>Dec</v>
          </cell>
          <cell r="C690" t="str">
            <v>WyomingSW</v>
          </cell>
          <cell r="D690">
            <v>524.29999999999995</v>
          </cell>
          <cell r="E690">
            <v>0</v>
          </cell>
          <cell r="F690">
            <v>-92.5</v>
          </cell>
          <cell r="G690">
            <v>56.1</v>
          </cell>
          <cell r="H690">
            <v>56.1</v>
          </cell>
          <cell r="I690">
            <v>13</v>
          </cell>
          <cell r="J690">
            <v>45.2</v>
          </cell>
          <cell r="K690">
            <v>0</v>
          </cell>
          <cell r="L690">
            <v>0</v>
          </cell>
          <cell r="M690">
            <v>442.8</v>
          </cell>
          <cell r="N690">
            <v>0</v>
          </cell>
          <cell r="O690">
            <v>0</v>
          </cell>
          <cell r="P690">
            <v>0</v>
          </cell>
          <cell r="Q690">
            <v>0</v>
          </cell>
        </row>
        <row r="691">
          <cell r="A691">
            <v>2026</v>
          </cell>
          <cell r="B691" t="str">
            <v>Dec</v>
          </cell>
          <cell r="C691" t="str">
            <v>Aeolis_Wyoming</v>
          </cell>
          <cell r="D691">
            <v>0</v>
          </cell>
          <cell r="E691">
            <v>0</v>
          </cell>
          <cell r="F691">
            <v>0</v>
          </cell>
          <cell r="G691">
            <v>0</v>
          </cell>
          <cell r="H691">
            <v>160.69999999999999</v>
          </cell>
          <cell r="I691" t="str">
            <v>Div0</v>
          </cell>
          <cell r="J691">
            <v>173.8</v>
          </cell>
          <cell r="K691">
            <v>0</v>
          </cell>
          <cell r="L691">
            <v>0</v>
          </cell>
          <cell r="M691">
            <v>0</v>
          </cell>
          <cell r="N691">
            <v>13.1</v>
          </cell>
          <cell r="O691">
            <v>0</v>
          </cell>
          <cell r="P691">
            <v>0</v>
          </cell>
          <cell r="Q691">
            <v>0</v>
          </cell>
        </row>
        <row r="692">
          <cell r="A692">
            <v>2026</v>
          </cell>
          <cell r="B692" t="str">
            <v>Dec</v>
          </cell>
          <cell r="C692" t="str">
            <v>Chehalis</v>
          </cell>
          <cell r="D692">
            <v>0</v>
          </cell>
          <cell r="E692">
            <v>0</v>
          </cell>
          <cell r="F692">
            <v>0</v>
          </cell>
          <cell r="G692">
            <v>0</v>
          </cell>
          <cell r="H692">
            <v>0</v>
          </cell>
          <cell r="I692" t="str">
            <v>Div0</v>
          </cell>
          <cell r="J692">
            <v>512</v>
          </cell>
          <cell r="K692">
            <v>0</v>
          </cell>
          <cell r="L692">
            <v>0</v>
          </cell>
          <cell r="M692">
            <v>0</v>
          </cell>
          <cell r="N692">
            <v>512</v>
          </cell>
          <cell r="O692">
            <v>0</v>
          </cell>
          <cell r="P692">
            <v>0</v>
          </cell>
          <cell r="Q692">
            <v>0</v>
          </cell>
        </row>
        <row r="693">
          <cell r="A693">
            <v>2026</v>
          </cell>
          <cell r="B693" t="str">
            <v>Dec</v>
          </cell>
          <cell r="C693" t="str">
            <v>SOregonCal</v>
          </cell>
          <cell r="D693">
            <v>1471.3</v>
          </cell>
          <cell r="E693">
            <v>0</v>
          </cell>
          <cell r="F693">
            <v>-246.2</v>
          </cell>
          <cell r="G693">
            <v>159.30000000000001</v>
          </cell>
          <cell r="H693">
            <v>159.30000000000001</v>
          </cell>
          <cell r="I693">
            <v>13</v>
          </cell>
          <cell r="J693">
            <v>299.60000000000002</v>
          </cell>
          <cell r="K693">
            <v>26</v>
          </cell>
          <cell r="L693">
            <v>0</v>
          </cell>
          <cell r="M693">
            <v>1414.8</v>
          </cell>
          <cell r="N693">
            <v>356</v>
          </cell>
          <cell r="O693">
            <v>0</v>
          </cell>
          <cell r="P693">
            <v>0</v>
          </cell>
          <cell r="Q693">
            <v>0</v>
          </cell>
        </row>
        <row r="694">
          <cell r="A694">
            <v>2026</v>
          </cell>
          <cell r="B694" t="str">
            <v>Dec</v>
          </cell>
          <cell r="C694" t="str">
            <v>PortlandNC</v>
          </cell>
          <cell r="D694">
            <v>539</v>
          </cell>
          <cell r="E694">
            <v>0</v>
          </cell>
          <cell r="F694">
            <v>0</v>
          </cell>
          <cell r="G694">
            <v>70.099999999999994</v>
          </cell>
          <cell r="H694">
            <v>70.099999999999994</v>
          </cell>
          <cell r="I694">
            <v>13</v>
          </cell>
          <cell r="J694">
            <v>598.6</v>
          </cell>
          <cell r="K694">
            <v>-78</v>
          </cell>
          <cell r="L694">
            <v>0</v>
          </cell>
          <cell r="M694">
            <v>100</v>
          </cell>
          <cell r="N694">
            <v>11.5</v>
          </cell>
          <cell r="O694">
            <v>0</v>
          </cell>
          <cell r="P694">
            <v>0</v>
          </cell>
          <cell r="Q694">
            <v>0</v>
          </cell>
        </row>
        <row r="695">
          <cell r="A695">
            <v>2026</v>
          </cell>
          <cell r="B695" t="str">
            <v>Dec</v>
          </cell>
          <cell r="C695" t="str">
            <v>WillamValcc</v>
          </cell>
          <cell r="D695">
            <v>396.8</v>
          </cell>
          <cell r="E695">
            <v>0</v>
          </cell>
          <cell r="F695">
            <v>0</v>
          </cell>
          <cell r="G695">
            <v>51.6</v>
          </cell>
          <cell r="H695">
            <v>51.6</v>
          </cell>
          <cell r="I695">
            <v>13</v>
          </cell>
          <cell r="J695">
            <v>0</v>
          </cell>
          <cell r="K695">
            <v>0</v>
          </cell>
          <cell r="L695">
            <v>0</v>
          </cell>
          <cell r="M695">
            <v>448.4</v>
          </cell>
          <cell r="N695">
            <v>0</v>
          </cell>
          <cell r="O695">
            <v>0</v>
          </cell>
          <cell r="P695">
            <v>0</v>
          </cell>
          <cell r="Q695">
            <v>0</v>
          </cell>
        </row>
        <row r="696">
          <cell r="A696">
            <v>2026</v>
          </cell>
          <cell r="B696" t="str">
            <v>Dec</v>
          </cell>
          <cell r="C696" t="str">
            <v>Bethel</v>
          </cell>
          <cell r="D696">
            <v>0</v>
          </cell>
          <cell r="E696">
            <v>0</v>
          </cell>
          <cell r="F696">
            <v>0</v>
          </cell>
          <cell r="G696">
            <v>0</v>
          </cell>
          <cell r="H696">
            <v>0</v>
          </cell>
          <cell r="I696" t="str">
            <v>Div0</v>
          </cell>
          <cell r="J696">
            <v>0</v>
          </cell>
          <cell r="K696">
            <v>0</v>
          </cell>
          <cell r="L696">
            <v>0</v>
          </cell>
          <cell r="M696">
            <v>11.5</v>
          </cell>
          <cell r="N696">
            <v>11.5</v>
          </cell>
          <cell r="O696">
            <v>0</v>
          </cell>
          <cell r="P696">
            <v>0</v>
          </cell>
          <cell r="Q696">
            <v>0</v>
          </cell>
        </row>
        <row r="697">
          <cell r="A697">
            <v>2026</v>
          </cell>
          <cell r="B697" t="str">
            <v>Dec</v>
          </cell>
          <cell r="C697" t="str">
            <v>Nevada - Oregon Border</v>
          </cell>
          <cell r="D697">
            <v>0</v>
          </cell>
          <cell r="E697">
            <v>0</v>
          </cell>
          <cell r="F697">
            <v>0</v>
          </cell>
          <cell r="G697">
            <v>0</v>
          </cell>
          <cell r="H697">
            <v>0</v>
          </cell>
          <cell r="I697" t="str">
            <v>Div0</v>
          </cell>
          <cell r="J697">
            <v>57.3</v>
          </cell>
          <cell r="K697">
            <v>0</v>
          </cell>
          <cell r="L697">
            <v>0</v>
          </cell>
          <cell r="M697">
            <v>0</v>
          </cell>
          <cell r="N697">
            <v>57.3</v>
          </cell>
          <cell r="O697">
            <v>0</v>
          </cell>
          <cell r="P697">
            <v>0</v>
          </cell>
          <cell r="Q697">
            <v>0</v>
          </cell>
        </row>
        <row r="698">
          <cell r="A698">
            <v>2026</v>
          </cell>
          <cell r="B698" t="str">
            <v>Dec</v>
          </cell>
          <cell r="C698" t="str">
            <v>Bridger</v>
          </cell>
          <cell r="D698">
            <v>0</v>
          </cell>
          <cell r="E698">
            <v>0</v>
          </cell>
          <cell r="F698">
            <v>0</v>
          </cell>
          <cell r="G698">
            <v>0</v>
          </cell>
          <cell r="H698">
            <v>77</v>
          </cell>
          <cell r="I698" t="str">
            <v>Div0</v>
          </cell>
          <cell r="J698">
            <v>1408.4</v>
          </cell>
          <cell r="K698">
            <v>0</v>
          </cell>
          <cell r="L698">
            <v>0</v>
          </cell>
          <cell r="M698">
            <v>0</v>
          </cell>
          <cell r="N698">
            <v>1331.3</v>
          </cell>
          <cell r="O698">
            <v>0</v>
          </cell>
          <cell r="P698">
            <v>0</v>
          </cell>
          <cell r="Q698">
            <v>0</v>
          </cell>
        </row>
        <row r="699">
          <cell r="A699">
            <v>2026</v>
          </cell>
          <cell r="B699" t="str">
            <v>Dec</v>
          </cell>
          <cell r="C699" t="str">
            <v>Hemingway</v>
          </cell>
          <cell r="D699">
            <v>0</v>
          </cell>
          <cell r="E699">
            <v>0</v>
          </cell>
          <cell r="F699">
            <v>0</v>
          </cell>
          <cell r="G699">
            <v>0</v>
          </cell>
          <cell r="H699">
            <v>0</v>
          </cell>
          <cell r="I699" t="str">
            <v>Div0</v>
          </cell>
          <cell r="J699">
            <v>0</v>
          </cell>
          <cell r="K699">
            <v>0</v>
          </cell>
          <cell r="L699">
            <v>0</v>
          </cell>
          <cell r="M699">
            <v>1089.9000000000001</v>
          </cell>
          <cell r="N699">
            <v>1089.9000000000001</v>
          </cell>
          <cell r="O699">
            <v>0</v>
          </cell>
          <cell r="P699">
            <v>0</v>
          </cell>
          <cell r="Q699">
            <v>0</v>
          </cell>
        </row>
        <row r="700">
          <cell r="A700">
            <v>2026</v>
          </cell>
          <cell r="B700" t="str">
            <v>Dec</v>
          </cell>
          <cell r="C700" t="str">
            <v>Midpoint Meridian</v>
          </cell>
          <cell r="D700">
            <v>0</v>
          </cell>
          <cell r="E700">
            <v>0</v>
          </cell>
          <cell r="F700">
            <v>0</v>
          </cell>
          <cell r="G700">
            <v>0</v>
          </cell>
          <cell r="H700">
            <v>0</v>
          </cell>
          <cell r="I700" t="str">
            <v>Div0</v>
          </cell>
          <cell r="J700">
            <v>0</v>
          </cell>
          <cell r="K700">
            <v>0</v>
          </cell>
          <cell r="L700">
            <v>0</v>
          </cell>
          <cell r="M700">
            <v>400</v>
          </cell>
          <cell r="N700">
            <v>400</v>
          </cell>
          <cell r="O700">
            <v>0</v>
          </cell>
          <cell r="P700">
            <v>0</v>
          </cell>
          <cell r="Q700">
            <v>0</v>
          </cell>
        </row>
        <row r="701">
          <cell r="A701">
            <v>2026</v>
          </cell>
          <cell r="B701" t="str">
            <v>Dec</v>
          </cell>
          <cell r="C701" t="str">
            <v>Craig Trans</v>
          </cell>
          <cell r="D701">
            <v>0</v>
          </cell>
          <cell r="E701">
            <v>0</v>
          </cell>
          <cell r="F701">
            <v>0</v>
          </cell>
          <cell r="G701">
            <v>0</v>
          </cell>
          <cell r="H701">
            <v>67</v>
          </cell>
          <cell r="I701" t="str">
            <v>Div0</v>
          </cell>
          <cell r="J701">
            <v>0</v>
          </cell>
          <cell r="K701">
            <v>0</v>
          </cell>
          <cell r="L701">
            <v>0</v>
          </cell>
          <cell r="M701">
            <v>67</v>
          </cell>
          <cell r="N701">
            <v>0</v>
          </cell>
          <cell r="O701">
            <v>0</v>
          </cell>
          <cell r="P701">
            <v>0</v>
          </cell>
          <cell r="Q701">
            <v>0</v>
          </cell>
        </row>
        <row r="702">
          <cell r="A702">
            <v>2026</v>
          </cell>
          <cell r="B702" t="str">
            <v>Dec</v>
          </cell>
          <cell r="C702" t="str">
            <v>BPA_NITS</v>
          </cell>
          <cell r="D702">
            <v>332</v>
          </cell>
          <cell r="E702">
            <v>0</v>
          </cell>
          <cell r="F702">
            <v>0</v>
          </cell>
          <cell r="G702">
            <v>43.2</v>
          </cell>
          <cell r="H702">
            <v>43.2</v>
          </cell>
          <cell r="I702">
            <v>13</v>
          </cell>
          <cell r="J702">
            <v>0</v>
          </cell>
          <cell r="K702">
            <v>0</v>
          </cell>
          <cell r="L702">
            <v>0</v>
          </cell>
          <cell r="M702">
            <v>375.2</v>
          </cell>
          <cell r="N702">
            <v>0</v>
          </cell>
          <cell r="O702">
            <v>0</v>
          </cell>
          <cell r="P702">
            <v>0</v>
          </cell>
          <cell r="Q702">
            <v>0</v>
          </cell>
        </row>
        <row r="703">
          <cell r="A703">
            <v>2027</v>
          </cell>
          <cell r="B703" t="str">
            <v>Jul</v>
          </cell>
          <cell r="C703" t="str">
            <v>Arizona</v>
          </cell>
          <cell r="D703">
            <v>0</v>
          </cell>
          <cell r="E703">
            <v>0</v>
          </cell>
          <cell r="F703">
            <v>0</v>
          </cell>
          <cell r="G703">
            <v>0</v>
          </cell>
          <cell r="H703">
            <v>0</v>
          </cell>
          <cell r="I703" t="str">
            <v>Div0</v>
          </cell>
          <cell r="J703">
            <v>0</v>
          </cell>
          <cell r="K703">
            <v>0</v>
          </cell>
          <cell r="L703">
            <v>0</v>
          </cell>
          <cell r="M703">
            <v>0</v>
          </cell>
          <cell r="N703">
            <v>0</v>
          </cell>
          <cell r="O703">
            <v>0</v>
          </cell>
          <cell r="P703">
            <v>0</v>
          </cell>
          <cell r="Q703">
            <v>0</v>
          </cell>
        </row>
        <row r="704">
          <cell r="A704">
            <v>2027</v>
          </cell>
          <cell r="B704" t="str">
            <v>Jul</v>
          </cell>
          <cell r="C704" t="str">
            <v>COB</v>
          </cell>
          <cell r="D704">
            <v>0</v>
          </cell>
          <cell r="E704">
            <v>0</v>
          </cell>
          <cell r="F704">
            <v>0</v>
          </cell>
          <cell r="G704">
            <v>0</v>
          </cell>
          <cell r="H704">
            <v>0</v>
          </cell>
          <cell r="I704" t="str">
            <v>Div0</v>
          </cell>
          <cell r="J704">
            <v>145.69999999999999</v>
          </cell>
          <cell r="K704">
            <v>0</v>
          </cell>
          <cell r="L704">
            <v>0</v>
          </cell>
          <cell r="M704">
            <v>0</v>
          </cell>
          <cell r="N704">
            <v>145.69999999999999</v>
          </cell>
          <cell r="O704">
            <v>0</v>
          </cell>
          <cell r="P704">
            <v>0</v>
          </cell>
          <cell r="Q704">
            <v>0</v>
          </cell>
        </row>
        <row r="705">
          <cell r="A705">
            <v>2027</v>
          </cell>
          <cell r="B705" t="str">
            <v>Jul</v>
          </cell>
          <cell r="C705" t="str">
            <v>Goshen</v>
          </cell>
          <cell r="D705">
            <v>510.9</v>
          </cell>
          <cell r="E705">
            <v>0</v>
          </cell>
          <cell r="F705">
            <v>-46</v>
          </cell>
          <cell r="G705">
            <v>60.4</v>
          </cell>
          <cell r="H705">
            <v>60.4</v>
          </cell>
          <cell r="I705">
            <v>13</v>
          </cell>
          <cell r="J705">
            <v>26</v>
          </cell>
          <cell r="K705">
            <v>-4.4000000000000004</v>
          </cell>
          <cell r="L705">
            <v>180.2</v>
          </cell>
          <cell r="M705">
            <v>323.5</v>
          </cell>
          <cell r="N705">
            <v>0</v>
          </cell>
          <cell r="O705">
            <v>0</v>
          </cell>
          <cell r="P705">
            <v>0</v>
          </cell>
          <cell r="Q705">
            <v>0</v>
          </cell>
        </row>
        <row r="706">
          <cell r="A706">
            <v>2027</v>
          </cell>
          <cell r="B706" t="str">
            <v>Jul</v>
          </cell>
          <cell r="C706" t="str">
            <v>Brady</v>
          </cell>
          <cell r="D706">
            <v>0</v>
          </cell>
          <cell r="E706">
            <v>0</v>
          </cell>
          <cell r="F706">
            <v>0</v>
          </cell>
          <cell r="G706">
            <v>0</v>
          </cell>
          <cell r="H706">
            <v>0</v>
          </cell>
          <cell r="I706" t="str">
            <v>Div0</v>
          </cell>
          <cell r="J706">
            <v>0</v>
          </cell>
          <cell r="K706">
            <v>0</v>
          </cell>
          <cell r="L706">
            <v>0</v>
          </cell>
          <cell r="M706">
            <v>0</v>
          </cell>
          <cell r="N706">
            <v>0</v>
          </cell>
          <cell r="O706">
            <v>0</v>
          </cell>
          <cell r="P706">
            <v>0</v>
          </cell>
          <cell r="Q706">
            <v>0</v>
          </cell>
        </row>
        <row r="707">
          <cell r="A707">
            <v>2027</v>
          </cell>
          <cell r="B707" t="str">
            <v>Jul</v>
          </cell>
          <cell r="C707" t="str">
            <v>Bridger West</v>
          </cell>
          <cell r="D707">
            <v>0</v>
          </cell>
          <cell r="E707">
            <v>0</v>
          </cell>
          <cell r="F707">
            <v>0</v>
          </cell>
          <cell r="G707">
            <v>0</v>
          </cell>
          <cell r="H707">
            <v>0</v>
          </cell>
          <cell r="I707" t="str">
            <v>Div0</v>
          </cell>
          <cell r="J707">
            <v>0</v>
          </cell>
          <cell r="K707">
            <v>0</v>
          </cell>
          <cell r="L707">
            <v>0</v>
          </cell>
          <cell r="M707">
            <v>1272.8</v>
          </cell>
          <cell r="N707">
            <v>1272.8</v>
          </cell>
          <cell r="O707">
            <v>0</v>
          </cell>
          <cell r="P707">
            <v>0</v>
          </cell>
          <cell r="Q707">
            <v>0</v>
          </cell>
        </row>
        <row r="708">
          <cell r="A708">
            <v>2027</v>
          </cell>
          <cell r="B708" t="str">
            <v>Jul</v>
          </cell>
          <cell r="C708" t="str">
            <v>Borah</v>
          </cell>
          <cell r="D708">
            <v>0</v>
          </cell>
          <cell r="E708">
            <v>0</v>
          </cell>
          <cell r="F708">
            <v>0</v>
          </cell>
          <cell r="G708">
            <v>0</v>
          </cell>
          <cell r="H708">
            <v>0</v>
          </cell>
          <cell r="I708" t="str">
            <v>Div0</v>
          </cell>
          <cell r="J708">
            <v>0</v>
          </cell>
          <cell r="K708">
            <v>0</v>
          </cell>
          <cell r="L708">
            <v>0</v>
          </cell>
          <cell r="M708">
            <v>1272.7</v>
          </cell>
          <cell r="N708">
            <v>1272.7</v>
          </cell>
          <cell r="O708">
            <v>0</v>
          </cell>
          <cell r="P708">
            <v>0</v>
          </cell>
          <cell r="Q708">
            <v>0</v>
          </cell>
        </row>
        <row r="709">
          <cell r="A709">
            <v>2027</v>
          </cell>
          <cell r="B709" t="str">
            <v>Jul</v>
          </cell>
          <cell r="C709" t="str">
            <v>Mid Columbia</v>
          </cell>
          <cell r="D709">
            <v>0</v>
          </cell>
          <cell r="E709">
            <v>0</v>
          </cell>
          <cell r="F709">
            <v>0</v>
          </cell>
          <cell r="G709">
            <v>0</v>
          </cell>
          <cell r="H709">
            <v>0</v>
          </cell>
          <cell r="I709" t="str">
            <v>Div0</v>
          </cell>
          <cell r="J709">
            <v>864.4</v>
          </cell>
          <cell r="K709">
            <v>0</v>
          </cell>
          <cell r="L709">
            <v>0</v>
          </cell>
          <cell r="M709">
            <v>0</v>
          </cell>
          <cell r="N709">
            <v>864.4</v>
          </cell>
          <cell r="O709">
            <v>0</v>
          </cell>
          <cell r="P709">
            <v>0</v>
          </cell>
          <cell r="Q709">
            <v>0</v>
          </cell>
        </row>
        <row r="710">
          <cell r="A710">
            <v>2027</v>
          </cell>
          <cell r="B710" t="str">
            <v>Jul</v>
          </cell>
          <cell r="C710" t="str">
            <v>Mona</v>
          </cell>
          <cell r="D710">
            <v>0</v>
          </cell>
          <cell r="E710">
            <v>0</v>
          </cell>
          <cell r="F710">
            <v>0</v>
          </cell>
          <cell r="G710">
            <v>0</v>
          </cell>
          <cell r="H710">
            <v>0</v>
          </cell>
          <cell r="I710" t="str">
            <v>Div0</v>
          </cell>
          <cell r="J710">
            <v>28.8</v>
          </cell>
          <cell r="K710">
            <v>0</v>
          </cell>
          <cell r="L710">
            <v>0</v>
          </cell>
          <cell r="M710">
            <v>29</v>
          </cell>
          <cell r="N710">
            <v>57.8</v>
          </cell>
          <cell r="O710">
            <v>0</v>
          </cell>
          <cell r="P710">
            <v>0</v>
          </cell>
          <cell r="Q710">
            <v>0</v>
          </cell>
        </row>
        <row r="711">
          <cell r="A711">
            <v>2027</v>
          </cell>
          <cell r="B711" t="str">
            <v>Jul</v>
          </cell>
          <cell r="C711" t="str">
            <v>Palo Verde</v>
          </cell>
          <cell r="D711">
            <v>0</v>
          </cell>
          <cell r="E711">
            <v>0</v>
          </cell>
          <cell r="F711">
            <v>0</v>
          </cell>
          <cell r="G711">
            <v>0</v>
          </cell>
          <cell r="H711">
            <v>0</v>
          </cell>
          <cell r="I711" t="str">
            <v>Div0</v>
          </cell>
          <cell r="J711">
            <v>0</v>
          </cell>
          <cell r="K711">
            <v>0</v>
          </cell>
          <cell r="L711">
            <v>0</v>
          </cell>
          <cell r="M711">
            <v>0</v>
          </cell>
          <cell r="N711">
            <v>0</v>
          </cell>
          <cell r="O711">
            <v>0</v>
          </cell>
          <cell r="P711">
            <v>0</v>
          </cell>
          <cell r="Q711">
            <v>0</v>
          </cell>
        </row>
        <row r="712">
          <cell r="A712">
            <v>2027</v>
          </cell>
          <cell r="B712" t="str">
            <v>Jul</v>
          </cell>
          <cell r="C712" t="str">
            <v>Utah North</v>
          </cell>
          <cell r="D712">
            <v>5194.5</v>
          </cell>
          <cell r="E712">
            <v>0</v>
          </cell>
          <cell r="F712">
            <v>-547.4</v>
          </cell>
          <cell r="G712">
            <v>604.1</v>
          </cell>
          <cell r="H712">
            <v>604.1</v>
          </cell>
          <cell r="I712">
            <v>13</v>
          </cell>
          <cell r="J712">
            <v>2287.1</v>
          </cell>
          <cell r="K712">
            <v>0</v>
          </cell>
          <cell r="L712">
            <v>143.1</v>
          </cell>
          <cell r="M712">
            <v>2820.9</v>
          </cell>
          <cell r="N712">
            <v>0</v>
          </cell>
          <cell r="O712">
            <v>0</v>
          </cell>
          <cell r="P712">
            <v>0</v>
          </cell>
          <cell r="Q712">
            <v>0</v>
          </cell>
        </row>
        <row r="713">
          <cell r="A713">
            <v>2027</v>
          </cell>
          <cell r="B713" t="str">
            <v>Jul</v>
          </cell>
          <cell r="C713" t="str">
            <v>_4-Corners</v>
          </cell>
          <cell r="D713">
            <v>0</v>
          </cell>
          <cell r="E713">
            <v>0</v>
          </cell>
          <cell r="F713">
            <v>0</v>
          </cell>
          <cell r="G713">
            <v>0</v>
          </cell>
          <cell r="H713">
            <v>0</v>
          </cell>
          <cell r="I713" t="str">
            <v>Div0</v>
          </cell>
          <cell r="J713">
            <v>0</v>
          </cell>
          <cell r="K713">
            <v>0</v>
          </cell>
          <cell r="L713">
            <v>0</v>
          </cell>
          <cell r="M713">
            <v>0</v>
          </cell>
          <cell r="N713">
            <v>0</v>
          </cell>
          <cell r="O713">
            <v>0</v>
          </cell>
          <cell r="P713">
            <v>0</v>
          </cell>
          <cell r="Q713">
            <v>0</v>
          </cell>
        </row>
        <row r="714">
          <cell r="A714">
            <v>2027</v>
          </cell>
          <cell r="B714" t="str">
            <v>Jul</v>
          </cell>
          <cell r="C714" t="str">
            <v>Utah South</v>
          </cell>
          <cell r="D714">
            <v>798.8</v>
          </cell>
          <cell r="E714">
            <v>0</v>
          </cell>
          <cell r="F714">
            <v>0</v>
          </cell>
          <cell r="G714">
            <v>103.8</v>
          </cell>
          <cell r="H714">
            <v>103.8</v>
          </cell>
          <cell r="I714">
            <v>13</v>
          </cell>
          <cell r="J714">
            <v>3127.1</v>
          </cell>
          <cell r="K714">
            <v>-31.9</v>
          </cell>
          <cell r="L714">
            <v>0</v>
          </cell>
          <cell r="M714">
            <v>124.7</v>
          </cell>
          <cell r="N714">
            <v>2317.4</v>
          </cell>
          <cell r="O714">
            <v>0</v>
          </cell>
          <cell r="P714">
            <v>0</v>
          </cell>
          <cell r="Q714">
            <v>0</v>
          </cell>
        </row>
        <row r="715">
          <cell r="A715">
            <v>2027</v>
          </cell>
          <cell r="B715" t="str">
            <v>Jul</v>
          </cell>
          <cell r="C715" t="str">
            <v>Cholla</v>
          </cell>
          <cell r="D715">
            <v>0</v>
          </cell>
          <cell r="E715">
            <v>0</v>
          </cell>
          <cell r="F715">
            <v>0</v>
          </cell>
          <cell r="G715">
            <v>0</v>
          </cell>
          <cell r="H715">
            <v>0</v>
          </cell>
          <cell r="I715" t="str">
            <v>Div0</v>
          </cell>
          <cell r="J715">
            <v>0</v>
          </cell>
          <cell r="K715">
            <v>0</v>
          </cell>
          <cell r="L715">
            <v>0</v>
          </cell>
          <cell r="M715">
            <v>0</v>
          </cell>
          <cell r="N715">
            <v>0</v>
          </cell>
          <cell r="O715">
            <v>0</v>
          </cell>
          <cell r="P715">
            <v>0</v>
          </cell>
          <cell r="Q715">
            <v>0</v>
          </cell>
        </row>
        <row r="716">
          <cell r="A716">
            <v>2027</v>
          </cell>
          <cell r="B716" t="str">
            <v>Jul</v>
          </cell>
          <cell r="C716" t="str">
            <v>Colorado</v>
          </cell>
          <cell r="D716">
            <v>0</v>
          </cell>
          <cell r="E716">
            <v>0</v>
          </cell>
          <cell r="F716">
            <v>0</v>
          </cell>
          <cell r="G716">
            <v>0</v>
          </cell>
          <cell r="H716">
            <v>63.3</v>
          </cell>
          <cell r="I716" t="str">
            <v>Div0</v>
          </cell>
          <cell r="J716">
            <v>159.30000000000001</v>
          </cell>
          <cell r="K716">
            <v>0</v>
          </cell>
          <cell r="L716">
            <v>0</v>
          </cell>
          <cell r="M716">
            <v>0</v>
          </cell>
          <cell r="N716">
            <v>96</v>
          </cell>
          <cell r="O716">
            <v>0</v>
          </cell>
          <cell r="P716">
            <v>0</v>
          </cell>
          <cell r="Q716">
            <v>0</v>
          </cell>
        </row>
        <row r="717">
          <cell r="A717">
            <v>2027</v>
          </cell>
          <cell r="B717" t="str">
            <v>Jul</v>
          </cell>
          <cell r="C717" t="str">
            <v>Mead</v>
          </cell>
          <cell r="D717">
            <v>0</v>
          </cell>
          <cell r="E717">
            <v>0</v>
          </cell>
          <cell r="F717">
            <v>0</v>
          </cell>
          <cell r="G717">
            <v>0</v>
          </cell>
          <cell r="H717">
            <v>0</v>
          </cell>
          <cell r="I717" t="str">
            <v>Div0</v>
          </cell>
          <cell r="J717">
            <v>0</v>
          </cell>
          <cell r="K717">
            <v>0</v>
          </cell>
          <cell r="L717">
            <v>0</v>
          </cell>
          <cell r="M717">
            <v>0</v>
          </cell>
          <cell r="N717">
            <v>0</v>
          </cell>
          <cell r="O717">
            <v>0</v>
          </cell>
          <cell r="P717">
            <v>0</v>
          </cell>
          <cell r="Q717">
            <v>0</v>
          </cell>
        </row>
        <row r="718">
          <cell r="A718">
            <v>2027</v>
          </cell>
          <cell r="B718" t="str">
            <v>Jul</v>
          </cell>
          <cell r="C718" t="str">
            <v>Montana</v>
          </cell>
          <cell r="D718">
            <v>0</v>
          </cell>
          <cell r="E718">
            <v>0</v>
          </cell>
          <cell r="F718">
            <v>0</v>
          </cell>
          <cell r="G718">
            <v>0</v>
          </cell>
          <cell r="H718">
            <v>0</v>
          </cell>
          <cell r="I718" t="str">
            <v>Div0</v>
          </cell>
          <cell r="J718">
            <v>151.69999999999999</v>
          </cell>
          <cell r="K718">
            <v>0</v>
          </cell>
          <cell r="L718">
            <v>0</v>
          </cell>
          <cell r="M718">
            <v>0</v>
          </cell>
          <cell r="N718">
            <v>151.69999999999999</v>
          </cell>
          <cell r="O718">
            <v>0</v>
          </cell>
          <cell r="P718">
            <v>0</v>
          </cell>
          <cell r="Q718">
            <v>0</v>
          </cell>
        </row>
        <row r="719">
          <cell r="A719">
            <v>2027</v>
          </cell>
          <cell r="B719" t="str">
            <v>Jul</v>
          </cell>
          <cell r="C719" t="str">
            <v>Hermiston</v>
          </cell>
          <cell r="D719">
            <v>0</v>
          </cell>
          <cell r="E719">
            <v>0</v>
          </cell>
          <cell r="F719">
            <v>0</v>
          </cell>
          <cell r="G719">
            <v>0</v>
          </cell>
          <cell r="H719">
            <v>0</v>
          </cell>
          <cell r="I719" t="str">
            <v>Div0</v>
          </cell>
          <cell r="J719">
            <v>227</v>
          </cell>
          <cell r="K719">
            <v>0</v>
          </cell>
          <cell r="L719">
            <v>0</v>
          </cell>
          <cell r="M719">
            <v>0</v>
          </cell>
          <cell r="N719">
            <v>227</v>
          </cell>
          <cell r="O719">
            <v>0</v>
          </cell>
          <cell r="P719">
            <v>0</v>
          </cell>
          <cell r="Q719">
            <v>0</v>
          </cell>
        </row>
        <row r="720">
          <cell r="A720">
            <v>2027</v>
          </cell>
          <cell r="B720" t="str">
            <v>Jul</v>
          </cell>
          <cell r="C720" t="str">
            <v>Yakima</v>
          </cell>
          <cell r="D720">
            <v>540.79999999999995</v>
          </cell>
          <cell r="E720">
            <v>0</v>
          </cell>
          <cell r="F720">
            <v>-47.6</v>
          </cell>
          <cell r="G720">
            <v>64.099999999999994</v>
          </cell>
          <cell r="H720">
            <v>64.099999999999994</v>
          </cell>
          <cell r="I720">
            <v>13</v>
          </cell>
          <cell r="J720">
            <v>0</v>
          </cell>
          <cell r="K720">
            <v>0</v>
          </cell>
          <cell r="L720">
            <v>0</v>
          </cell>
          <cell r="M720">
            <v>557.29999999999995</v>
          </cell>
          <cell r="N720">
            <v>0</v>
          </cell>
          <cell r="O720">
            <v>0</v>
          </cell>
          <cell r="P720">
            <v>0</v>
          </cell>
          <cell r="Q720">
            <v>0</v>
          </cell>
        </row>
        <row r="721">
          <cell r="A721">
            <v>2027</v>
          </cell>
          <cell r="B721" t="str">
            <v>Jul</v>
          </cell>
          <cell r="C721" t="str">
            <v>WallaWalla</v>
          </cell>
          <cell r="D721">
            <v>283.8</v>
          </cell>
          <cell r="E721">
            <v>0</v>
          </cell>
          <cell r="F721">
            <v>-18.600000000000001</v>
          </cell>
          <cell r="G721">
            <v>34.5</v>
          </cell>
          <cell r="H721">
            <v>34.5</v>
          </cell>
          <cell r="I721">
            <v>13</v>
          </cell>
          <cell r="J721">
            <v>42.3</v>
          </cell>
          <cell r="K721">
            <v>-1.8</v>
          </cell>
          <cell r="L721">
            <v>0</v>
          </cell>
          <cell r="M721">
            <v>259.10000000000002</v>
          </cell>
          <cell r="N721">
            <v>0</v>
          </cell>
          <cell r="O721">
            <v>0</v>
          </cell>
          <cell r="P721">
            <v>0</v>
          </cell>
          <cell r="Q721">
            <v>0</v>
          </cell>
        </row>
        <row r="722">
          <cell r="A722">
            <v>2027</v>
          </cell>
          <cell r="B722" t="str">
            <v>Jul</v>
          </cell>
          <cell r="C722" t="str">
            <v>APS Transmission</v>
          </cell>
          <cell r="D722">
            <v>0</v>
          </cell>
          <cell r="E722">
            <v>0</v>
          </cell>
          <cell r="F722">
            <v>0</v>
          </cell>
          <cell r="G722">
            <v>0</v>
          </cell>
          <cell r="H722">
            <v>0</v>
          </cell>
          <cell r="I722" t="str">
            <v>Div0</v>
          </cell>
          <cell r="J722">
            <v>0</v>
          </cell>
          <cell r="K722">
            <v>0</v>
          </cell>
          <cell r="L722">
            <v>0</v>
          </cell>
          <cell r="M722">
            <v>0</v>
          </cell>
          <cell r="N722">
            <v>0</v>
          </cell>
          <cell r="O722">
            <v>0</v>
          </cell>
          <cell r="P722">
            <v>0</v>
          </cell>
          <cell r="Q722">
            <v>0</v>
          </cell>
        </row>
        <row r="723">
          <cell r="A723">
            <v>2027</v>
          </cell>
          <cell r="B723" t="str">
            <v>Jul</v>
          </cell>
          <cell r="C723" t="str">
            <v>Bridger East</v>
          </cell>
          <cell r="D723">
            <v>0</v>
          </cell>
          <cell r="E723">
            <v>0</v>
          </cell>
          <cell r="F723">
            <v>0</v>
          </cell>
          <cell r="G723">
            <v>0</v>
          </cell>
          <cell r="H723">
            <v>0</v>
          </cell>
          <cell r="I723" t="str">
            <v>Div0</v>
          </cell>
          <cell r="J723">
            <v>0</v>
          </cell>
          <cell r="K723">
            <v>0</v>
          </cell>
          <cell r="L723">
            <v>0</v>
          </cell>
          <cell r="M723">
            <v>0</v>
          </cell>
          <cell r="N723">
            <v>0</v>
          </cell>
          <cell r="O723">
            <v>0</v>
          </cell>
          <cell r="P723">
            <v>0</v>
          </cell>
          <cell r="Q723">
            <v>0</v>
          </cell>
        </row>
        <row r="724">
          <cell r="A724">
            <v>2027</v>
          </cell>
          <cell r="B724" t="str">
            <v>Jul</v>
          </cell>
          <cell r="C724" t="str">
            <v>WyomingNE</v>
          </cell>
          <cell r="D724">
            <v>615</v>
          </cell>
          <cell r="E724">
            <v>0</v>
          </cell>
          <cell r="F724">
            <v>0</v>
          </cell>
          <cell r="G724">
            <v>79.900000000000006</v>
          </cell>
          <cell r="H724">
            <v>79.900000000000006</v>
          </cell>
          <cell r="I724">
            <v>13</v>
          </cell>
          <cell r="J724">
            <v>1190.2</v>
          </cell>
          <cell r="K724">
            <v>0</v>
          </cell>
          <cell r="L724">
            <v>0</v>
          </cell>
          <cell r="M724">
            <v>0</v>
          </cell>
          <cell r="N724">
            <v>495.3</v>
          </cell>
          <cell r="O724">
            <v>0</v>
          </cell>
          <cell r="P724">
            <v>0</v>
          </cell>
          <cell r="Q724">
            <v>0</v>
          </cell>
        </row>
        <row r="725">
          <cell r="A725">
            <v>2027</v>
          </cell>
          <cell r="B725" t="str">
            <v>Jul</v>
          </cell>
          <cell r="C725" t="str">
            <v>WyomingSW</v>
          </cell>
          <cell r="D725">
            <v>501.6</v>
          </cell>
          <cell r="E725">
            <v>0</v>
          </cell>
          <cell r="F725">
            <v>-103.7</v>
          </cell>
          <cell r="G725">
            <v>51.7</v>
          </cell>
          <cell r="H725">
            <v>51.7</v>
          </cell>
          <cell r="I725">
            <v>13</v>
          </cell>
          <cell r="J725">
            <v>45.2</v>
          </cell>
          <cell r="K725">
            <v>0</v>
          </cell>
          <cell r="L725">
            <v>0</v>
          </cell>
          <cell r="M725">
            <v>804.4</v>
          </cell>
          <cell r="N725">
            <v>400</v>
          </cell>
          <cell r="O725">
            <v>0</v>
          </cell>
          <cell r="P725">
            <v>0</v>
          </cell>
          <cell r="Q725">
            <v>0</v>
          </cell>
        </row>
        <row r="726">
          <cell r="A726">
            <v>2027</v>
          </cell>
          <cell r="B726" t="str">
            <v>Jul</v>
          </cell>
          <cell r="C726" t="str">
            <v>Aeolis_Wyoming</v>
          </cell>
          <cell r="D726">
            <v>0</v>
          </cell>
          <cell r="E726">
            <v>0</v>
          </cell>
          <cell r="F726">
            <v>0</v>
          </cell>
          <cell r="G726">
            <v>0</v>
          </cell>
          <cell r="H726">
            <v>0</v>
          </cell>
          <cell r="I726" t="str">
            <v>Div0</v>
          </cell>
          <cell r="J726">
            <v>173.8</v>
          </cell>
          <cell r="K726">
            <v>0</v>
          </cell>
          <cell r="L726">
            <v>0</v>
          </cell>
          <cell r="M726">
            <v>495.2</v>
          </cell>
          <cell r="N726">
            <v>669</v>
          </cell>
          <cell r="O726">
            <v>0</v>
          </cell>
          <cell r="P726">
            <v>0</v>
          </cell>
          <cell r="Q726">
            <v>0</v>
          </cell>
        </row>
        <row r="727">
          <cell r="A727">
            <v>2027</v>
          </cell>
          <cell r="B727" t="str">
            <v>Jul</v>
          </cell>
          <cell r="C727" t="str">
            <v>Chehalis</v>
          </cell>
          <cell r="D727">
            <v>0</v>
          </cell>
          <cell r="E727">
            <v>0</v>
          </cell>
          <cell r="F727">
            <v>0</v>
          </cell>
          <cell r="G727">
            <v>0</v>
          </cell>
          <cell r="H727">
            <v>0</v>
          </cell>
          <cell r="I727" t="str">
            <v>Div0</v>
          </cell>
          <cell r="J727">
            <v>464</v>
          </cell>
          <cell r="K727">
            <v>0</v>
          </cell>
          <cell r="L727">
            <v>0</v>
          </cell>
          <cell r="M727">
            <v>0</v>
          </cell>
          <cell r="N727">
            <v>464</v>
          </cell>
          <cell r="O727">
            <v>0</v>
          </cell>
          <cell r="P727">
            <v>0</v>
          </cell>
          <cell r="Q727">
            <v>0</v>
          </cell>
        </row>
        <row r="728">
          <cell r="A728">
            <v>2027</v>
          </cell>
          <cell r="B728" t="str">
            <v>Jul</v>
          </cell>
          <cell r="C728" t="str">
            <v>SOregonCal</v>
          </cell>
          <cell r="D728">
            <v>1460.8</v>
          </cell>
          <cell r="E728">
            <v>0</v>
          </cell>
          <cell r="F728">
            <v>-211.5</v>
          </cell>
          <cell r="G728">
            <v>162.4</v>
          </cell>
          <cell r="H728">
            <v>162.4</v>
          </cell>
          <cell r="I728">
            <v>13</v>
          </cell>
          <cell r="J728">
            <v>255.5</v>
          </cell>
          <cell r="K728">
            <v>6.9</v>
          </cell>
          <cell r="L728">
            <v>0</v>
          </cell>
          <cell r="M728">
            <v>1296.5999999999999</v>
          </cell>
          <cell r="N728">
            <v>147.19999999999999</v>
          </cell>
          <cell r="O728">
            <v>0</v>
          </cell>
          <cell r="P728">
            <v>0</v>
          </cell>
          <cell r="Q728">
            <v>0</v>
          </cell>
        </row>
        <row r="729">
          <cell r="A729">
            <v>2027</v>
          </cell>
          <cell r="B729" t="str">
            <v>Jul</v>
          </cell>
          <cell r="C729" t="str">
            <v>PortlandNC</v>
          </cell>
          <cell r="D729">
            <v>498.3</v>
          </cell>
          <cell r="E729">
            <v>0</v>
          </cell>
          <cell r="F729">
            <v>0</v>
          </cell>
          <cell r="G729">
            <v>64.8</v>
          </cell>
          <cell r="H729">
            <v>64.8</v>
          </cell>
          <cell r="I729">
            <v>13</v>
          </cell>
          <cell r="J729">
            <v>499.7</v>
          </cell>
          <cell r="K729">
            <v>-78</v>
          </cell>
          <cell r="L729">
            <v>0</v>
          </cell>
          <cell r="M729">
            <v>141.30000000000001</v>
          </cell>
          <cell r="N729">
            <v>0</v>
          </cell>
          <cell r="O729">
            <v>0</v>
          </cell>
          <cell r="P729">
            <v>0</v>
          </cell>
          <cell r="Q729">
            <v>0</v>
          </cell>
        </row>
        <row r="730">
          <cell r="A730">
            <v>2027</v>
          </cell>
          <cell r="B730" t="str">
            <v>Jul</v>
          </cell>
          <cell r="C730" t="str">
            <v>WillamValcc</v>
          </cell>
          <cell r="D730">
            <v>359.4</v>
          </cell>
          <cell r="E730">
            <v>0</v>
          </cell>
          <cell r="F730">
            <v>0</v>
          </cell>
          <cell r="G730">
            <v>46.7</v>
          </cell>
          <cell r="H730">
            <v>46.7</v>
          </cell>
          <cell r="I730">
            <v>13</v>
          </cell>
          <cell r="J730">
            <v>0</v>
          </cell>
          <cell r="K730">
            <v>0</v>
          </cell>
          <cell r="L730">
            <v>0</v>
          </cell>
          <cell r="M730">
            <v>406.2</v>
          </cell>
          <cell r="N730">
            <v>0</v>
          </cell>
          <cell r="O730">
            <v>0</v>
          </cell>
          <cell r="P730">
            <v>0</v>
          </cell>
          <cell r="Q730">
            <v>0</v>
          </cell>
        </row>
        <row r="731">
          <cell r="A731">
            <v>2027</v>
          </cell>
          <cell r="B731" t="str">
            <v>Jul</v>
          </cell>
          <cell r="C731" t="str">
            <v>Bethel</v>
          </cell>
          <cell r="D731">
            <v>0</v>
          </cell>
          <cell r="E731">
            <v>0</v>
          </cell>
          <cell r="F731">
            <v>0</v>
          </cell>
          <cell r="G731">
            <v>0</v>
          </cell>
          <cell r="H731">
            <v>0</v>
          </cell>
          <cell r="I731" t="str">
            <v>Div0</v>
          </cell>
          <cell r="J731">
            <v>0</v>
          </cell>
          <cell r="K731">
            <v>0</v>
          </cell>
          <cell r="L731">
            <v>0</v>
          </cell>
          <cell r="M731">
            <v>0</v>
          </cell>
          <cell r="N731">
            <v>0</v>
          </cell>
          <cell r="O731">
            <v>0</v>
          </cell>
          <cell r="P731">
            <v>0</v>
          </cell>
          <cell r="Q731">
            <v>0</v>
          </cell>
        </row>
        <row r="732">
          <cell r="A732">
            <v>2027</v>
          </cell>
          <cell r="B732" t="str">
            <v>Jul</v>
          </cell>
          <cell r="C732" t="str">
            <v>Nevada - Oregon Border</v>
          </cell>
          <cell r="D732">
            <v>0</v>
          </cell>
          <cell r="E732">
            <v>0</v>
          </cell>
          <cell r="F732">
            <v>0</v>
          </cell>
          <cell r="G732">
            <v>0</v>
          </cell>
          <cell r="H732">
            <v>0</v>
          </cell>
          <cell r="I732" t="str">
            <v>Div0</v>
          </cell>
          <cell r="J732">
            <v>106</v>
          </cell>
          <cell r="K732">
            <v>0</v>
          </cell>
          <cell r="L732">
            <v>0</v>
          </cell>
          <cell r="M732">
            <v>0</v>
          </cell>
          <cell r="N732">
            <v>106</v>
          </cell>
          <cell r="O732">
            <v>0</v>
          </cell>
          <cell r="P732">
            <v>0</v>
          </cell>
          <cell r="Q732">
            <v>0</v>
          </cell>
        </row>
        <row r="733">
          <cell r="A733">
            <v>2027</v>
          </cell>
          <cell r="B733" t="str">
            <v>Jul</v>
          </cell>
          <cell r="C733" t="str">
            <v>Bridger</v>
          </cell>
          <cell r="D733">
            <v>0</v>
          </cell>
          <cell r="E733">
            <v>0</v>
          </cell>
          <cell r="F733">
            <v>0</v>
          </cell>
          <cell r="G733">
            <v>0</v>
          </cell>
          <cell r="H733">
            <v>0</v>
          </cell>
          <cell r="I733" t="str">
            <v>Div0</v>
          </cell>
          <cell r="J733">
            <v>1408.4</v>
          </cell>
          <cell r="K733">
            <v>0</v>
          </cell>
          <cell r="L733">
            <v>0</v>
          </cell>
          <cell r="M733">
            <v>0</v>
          </cell>
          <cell r="N733">
            <v>1408.4</v>
          </cell>
          <cell r="O733">
            <v>0</v>
          </cell>
          <cell r="P733">
            <v>0</v>
          </cell>
          <cell r="Q733">
            <v>0</v>
          </cell>
        </row>
        <row r="734">
          <cell r="A734">
            <v>2027</v>
          </cell>
          <cell r="B734" t="str">
            <v>Jul</v>
          </cell>
          <cell r="C734" t="str">
            <v>Hemingway</v>
          </cell>
          <cell r="D734">
            <v>0</v>
          </cell>
          <cell r="E734">
            <v>0</v>
          </cell>
          <cell r="F734">
            <v>0</v>
          </cell>
          <cell r="G734">
            <v>0</v>
          </cell>
          <cell r="H734">
            <v>0</v>
          </cell>
          <cell r="I734" t="str">
            <v>Div0</v>
          </cell>
          <cell r="J734">
            <v>0</v>
          </cell>
          <cell r="K734">
            <v>0</v>
          </cell>
          <cell r="L734">
            <v>0</v>
          </cell>
          <cell r="M734">
            <v>488.9</v>
          </cell>
          <cell r="N734">
            <v>488.9</v>
          </cell>
          <cell r="O734">
            <v>0</v>
          </cell>
          <cell r="P734">
            <v>0</v>
          </cell>
          <cell r="Q734">
            <v>0</v>
          </cell>
        </row>
        <row r="735">
          <cell r="A735">
            <v>2027</v>
          </cell>
          <cell r="B735" t="str">
            <v>Jul</v>
          </cell>
          <cell r="C735" t="str">
            <v>Midpoint Meridian</v>
          </cell>
          <cell r="D735">
            <v>0</v>
          </cell>
          <cell r="E735">
            <v>0</v>
          </cell>
          <cell r="F735">
            <v>0</v>
          </cell>
          <cell r="G735">
            <v>0</v>
          </cell>
          <cell r="H735">
            <v>0</v>
          </cell>
          <cell r="I735" t="str">
            <v>Div0</v>
          </cell>
          <cell r="J735">
            <v>0</v>
          </cell>
          <cell r="K735">
            <v>0</v>
          </cell>
          <cell r="L735">
            <v>0</v>
          </cell>
          <cell r="M735">
            <v>400</v>
          </cell>
          <cell r="N735">
            <v>400</v>
          </cell>
          <cell r="O735">
            <v>0</v>
          </cell>
          <cell r="P735">
            <v>0</v>
          </cell>
          <cell r="Q735">
            <v>0</v>
          </cell>
        </row>
        <row r="736">
          <cell r="A736">
            <v>2027</v>
          </cell>
          <cell r="B736" t="str">
            <v>Jul</v>
          </cell>
          <cell r="C736" t="str">
            <v>Craig Trans</v>
          </cell>
          <cell r="D736">
            <v>0</v>
          </cell>
          <cell r="E736">
            <v>0</v>
          </cell>
          <cell r="F736">
            <v>0</v>
          </cell>
          <cell r="G736">
            <v>0</v>
          </cell>
          <cell r="H736">
            <v>0</v>
          </cell>
          <cell r="I736" t="str">
            <v>Div0</v>
          </cell>
          <cell r="J736">
            <v>0</v>
          </cell>
          <cell r="K736">
            <v>0</v>
          </cell>
          <cell r="L736">
            <v>0</v>
          </cell>
          <cell r="M736">
            <v>67</v>
          </cell>
          <cell r="N736">
            <v>67</v>
          </cell>
          <cell r="O736">
            <v>0</v>
          </cell>
          <cell r="P736">
            <v>0</v>
          </cell>
          <cell r="Q736">
            <v>0</v>
          </cell>
        </row>
        <row r="737">
          <cell r="A737">
            <v>2027</v>
          </cell>
          <cell r="B737" t="str">
            <v>Jul</v>
          </cell>
          <cell r="C737" t="str">
            <v>BPA_NITS</v>
          </cell>
          <cell r="D737">
            <v>257.10000000000002</v>
          </cell>
          <cell r="E737">
            <v>0</v>
          </cell>
          <cell r="F737">
            <v>0</v>
          </cell>
          <cell r="G737">
            <v>33.4</v>
          </cell>
          <cell r="H737">
            <v>33.4</v>
          </cell>
          <cell r="I737">
            <v>13</v>
          </cell>
          <cell r="J737">
            <v>0</v>
          </cell>
          <cell r="K737">
            <v>0</v>
          </cell>
          <cell r="L737">
            <v>0</v>
          </cell>
          <cell r="M737">
            <v>290.5</v>
          </cell>
          <cell r="N737">
            <v>0</v>
          </cell>
          <cell r="O737">
            <v>0</v>
          </cell>
          <cell r="P737">
            <v>0</v>
          </cell>
          <cell r="Q737">
            <v>0</v>
          </cell>
        </row>
        <row r="738">
          <cell r="A738">
            <v>2027</v>
          </cell>
          <cell r="B738" t="str">
            <v>Dec</v>
          </cell>
          <cell r="C738" t="str">
            <v>Arizona</v>
          </cell>
          <cell r="D738">
            <v>0</v>
          </cell>
          <cell r="E738">
            <v>0</v>
          </cell>
          <cell r="F738">
            <v>0</v>
          </cell>
          <cell r="G738">
            <v>0</v>
          </cell>
          <cell r="H738">
            <v>0</v>
          </cell>
          <cell r="I738" t="str">
            <v>Div0</v>
          </cell>
          <cell r="J738">
            <v>0</v>
          </cell>
          <cell r="K738">
            <v>0</v>
          </cell>
          <cell r="L738">
            <v>0</v>
          </cell>
          <cell r="M738">
            <v>0</v>
          </cell>
          <cell r="N738">
            <v>0</v>
          </cell>
          <cell r="O738">
            <v>0</v>
          </cell>
          <cell r="P738">
            <v>0</v>
          </cell>
          <cell r="Q738">
            <v>0</v>
          </cell>
        </row>
        <row r="739">
          <cell r="A739">
            <v>2027</v>
          </cell>
          <cell r="B739" t="str">
            <v>Dec</v>
          </cell>
          <cell r="C739" t="str">
            <v>COB</v>
          </cell>
          <cell r="D739">
            <v>0</v>
          </cell>
          <cell r="E739">
            <v>0</v>
          </cell>
          <cell r="F739">
            <v>0</v>
          </cell>
          <cell r="G739">
            <v>0</v>
          </cell>
          <cell r="H739">
            <v>0</v>
          </cell>
          <cell r="I739" t="str">
            <v>Div0</v>
          </cell>
          <cell r="J739">
            <v>0</v>
          </cell>
          <cell r="K739">
            <v>0</v>
          </cell>
          <cell r="L739">
            <v>0</v>
          </cell>
          <cell r="M739">
            <v>0</v>
          </cell>
          <cell r="N739">
            <v>0</v>
          </cell>
          <cell r="O739">
            <v>0</v>
          </cell>
          <cell r="P739">
            <v>0</v>
          </cell>
          <cell r="Q739">
            <v>0</v>
          </cell>
        </row>
        <row r="740">
          <cell r="A740">
            <v>2027</v>
          </cell>
          <cell r="B740" t="str">
            <v>Dec</v>
          </cell>
          <cell r="C740" t="str">
            <v>Goshen</v>
          </cell>
          <cell r="D740">
            <v>306.5</v>
          </cell>
          <cell r="E740">
            <v>0</v>
          </cell>
          <cell r="F740">
            <v>-26.6</v>
          </cell>
          <cell r="G740">
            <v>36.4</v>
          </cell>
          <cell r="H740">
            <v>36.4</v>
          </cell>
          <cell r="I740">
            <v>13</v>
          </cell>
          <cell r="J740">
            <v>26</v>
          </cell>
          <cell r="K740">
            <v>-3.9</v>
          </cell>
          <cell r="L740">
            <v>0</v>
          </cell>
          <cell r="M740">
            <v>294.3</v>
          </cell>
          <cell r="N740">
            <v>0</v>
          </cell>
          <cell r="O740">
            <v>0</v>
          </cell>
          <cell r="P740">
            <v>0</v>
          </cell>
          <cell r="Q740">
            <v>0</v>
          </cell>
        </row>
        <row r="741">
          <cell r="A741">
            <v>2027</v>
          </cell>
          <cell r="B741" t="str">
            <v>Dec</v>
          </cell>
          <cell r="C741" t="str">
            <v>Brady</v>
          </cell>
          <cell r="D741">
            <v>0</v>
          </cell>
          <cell r="E741">
            <v>0</v>
          </cell>
          <cell r="F741">
            <v>0</v>
          </cell>
          <cell r="G741">
            <v>0</v>
          </cell>
          <cell r="H741">
            <v>0</v>
          </cell>
          <cell r="I741" t="str">
            <v>Div0</v>
          </cell>
          <cell r="J741">
            <v>0</v>
          </cell>
          <cell r="K741">
            <v>0</v>
          </cell>
          <cell r="L741">
            <v>0</v>
          </cell>
          <cell r="M741">
            <v>0</v>
          </cell>
          <cell r="N741">
            <v>0</v>
          </cell>
          <cell r="O741">
            <v>0</v>
          </cell>
          <cell r="P741">
            <v>0</v>
          </cell>
          <cell r="Q741">
            <v>0</v>
          </cell>
        </row>
        <row r="742">
          <cell r="A742">
            <v>2027</v>
          </cell>
          <cell r="B742" t="str">
            <v>Dec</v>
          </cell>
          <cell r="C742" t="str">
            <v>Bridger West</v>
          </cell>
          <cell r="D742">
            <v>0</v>
          </cell>
          <cell r="E742">
            <v>0</v>
          </cell>
          <cell r="F742">
            <v>0</v>
          </cell>
          <cell r="G742">
            <v>0</v>
          </cell>
          <cell r="H742">
            <v>0</v>
          </cell>
          <cell r="I742" t="str">
            <v>Div0</v>
          </cell>
          <cell r="J742">
            <v>0</v>
          </cell>
          <cell r="K742">
            <v>0</v>
          </cell>
          <cell r="L742">
            <v>0</v>
          </cell>
          <cell r="M742">
            <v>1408.2</v>
          </cell>
          <cell r="N742">
            <v>1408.2</v>
          </cell>
          <cell r="O742">
            <v>0</v>
          </cell>
          <cell r="P742">
            <v>0</v>
          </cell>
          <cell r="Q742">
            <v>0</v>
          </cell>
        </row>
        <row r="743">
          <cell r="A743">
            <v>2027</v>
          </cell>
          <cell r="B743" t="str">
            <v>Dec</v>
          </cell>
          <cell r="C743" t="str">
            <v>Borah</v>
          </cell>
          <cell r="D743">
            <v>0</v>
          </cell>
          <cell r="E743">
            <v>0</v>
          </cell>
          <cell r="F743">
            <v>0</v>
          </cell>
          <cell r="G743">
            <v>0</v>
          </cell>
          <cell r="H743">
            <v>0</v>
          </cell>
          <cell r="I743" t="str">
            <v>Div0</v>
          </cell>
          <cell r="J743">
            <v>0</v>
          </cell>
          <cell r="K743">
            <v>0</v>
          </cell>
          <cell r="L743">
            <v>0</v>
          </cell>
          <cell r="M743">
            <v>1611.7</v>
          </cell>
          <cell r="N743">
            <v>1611.7</v>
          </cell>
          <cell r="O743">
            <v>0</v>
          </cell>
          <cell r="P743">
            <v>0</v>
          </cell>
          <cell r="Q743">
            <v>0</v>
          </cell>
        </row>
        <row r="744">
          <cell r="A744">
            <v>2027</v>
          </cell>
          <cell r="B744" t="str">
            <v>Dec</v>
          </cell>
          <cell r="C744" t="str">
            <v>Mid Columbia</v>
          </cell>
          <cell r="D744">
            <v>0</v>
          </cell>
          <cell r="E744">
            <v>0</v>
          </cell>
          <cell r="F744">
            <v>0</v>
          </cell>
          <cell r="G744">
            <v>0</v>
          </cell>
          <cell r="H744">
            <v>0</v>
          </cell>
          <cell r="I744" t="str">
            <v>Div0</v>
          </cell>
          <cell r="J744">
            <v>349.4</v>
          </cell>
          <cell r="K744">
            <v>0</v>
          </cell>
          <cell r="L744">
            <v>0</v>
          </cell>
          <cell r="M744">
            <v>168</v>
          </cell>
          <cell r="N744">
            <v>517.29999999999995</v>
          </cell>
          <cell r="O744">
            <v>0</v>
          </cell>
          <cell r="P744">
            <v>0</v>
          </cell>
          <cell r="Q744">
            <v>0</v>
          </cell>
        </row>
        <row r="745">
          <cell r="A745">
            <v>2027</v>
          </cell>
          <cell r="B745" t="str">
            <v>Dec</v>
          </cell>
          <cell r="C745" t="str">
            <v>Mona</v>
          </cell>
          <cell r="D745">
            <v>0</v>
          </cell>
          <cell r="E745">
            <v>0</v>
          </cell>
          <cell r="F745">
            <v>0</v>
          </cell>
          <cell r="G745">
            <v>0</v>
          </cell>
          <cell r="H745">
            <v>29</v>
          </cell>
          <cell r="I745" t="str">
            <v>Div0</v>
          </cell>
          <cell r="J745">
            <v>0</v>
          </cell>
          <cell r="K745">
            <v>0</v>
          </cell>
          <cell r="L745">
            <v>0</v>
          </cell>
          <cell r="M745">
            <v>29</v>
          </cell>
          <cell r="N745">
            <v>0</v>
          </cell>
          <cell r="O745">
            <v>0</v>
          </cell>
          <cell r="P745">
            <v>0</v>
          </cell>
          <cell r="Q745">
            <v>0</v>
          </cell>
        </row>
        <row r="746">
          <cell r="A746">
            <v>2027</v>
          </cell>
          <cell r="B746" t="str">
            <v>Dec</v>
          </cell>
          <cell r="C746" t="str">
            <v>Palo Verde</v>
          </cell>
          <cell r="D746">
            <v>0</v>
          </cell>
          <cell r="E746">
            <v>0</v>
          </cell>
          <cell r="F746">
            <v>0</v>
          </cell>
          <cell r="G746">
            <v>0</v>
          </cell>
          <cell r="H746">
            <v>0</v>
          </cell>
          <cell r="I746" t="str">
            <v>Div0</v>
          </cell>
          <cell r="J746">
            <v>0</v>
          </cell>
          <cell r="K746">
            <v>0</v>
          </cell>
          <cell r="L746">
            <v>0</v>
          </cell>
          <cell r="M746">
            <v>0</v>
          </cell>
          <cell r="N746">
            <v>0</v>
          </cell>
          <cell r="O746">
            <v>0</v>
          </cell>
          <cell r="P746">
            <v>0</v>
          </cell>
          <cell r="Q746">
            <v>0</v>
          </cell>
        </row>
        <row r="747">
          <cell r="A747">
            <v>2027</v>
          </cell>
          <cell r="B747" t="str">
            <v>Dec</v>
          </cell>
          <cell r="C747" t="str">
            <v>Utah North</v>
          </cell>
          <cell r="D747">
            <v>3924.3</v>
          </cell>
          <cell r="E747">
            <v>0</v>
          </cell>
          <cell r="F747">
            <v>-383</v>
          </cell>
          <cell r="G747">
            <v>460.4</v>
          </cell>
          <cell r="H747">
            <v>460.4</v>
          </cell>
          <cell r="I747">
            <v>13</v>
          </cell>
          <cell r="J747">
            <v>2352.6</v>
          </cell>
          <cell r="K747">
            <v>0</v>
          </cell>
          <cell r="L747">
            <v>0</v>
          </cell>
          <cell r="M747">
            <v>2265.9</v>
          </cell>
          <cell r="N747">
            <v>616.9</v>
          </cell>
          <cell r="O747">
            <v>0</v>
          </cell>
          <cell r="P747">
            <v>0</v>
          </cell>
          <cell r="Q747">
            <v>0</v>
          </cell>
        </row>
        <row r="748">
          <cell r="A748">
            <v>2027</v>
          </cell>
          <cell r="B748" t="str">
            <v>Dec</v>
          </cell>
          <cell r="C748" t="str">
            <v>_4-Corners</v>
          </cell>
          <cell r="D748">
            <v>0</v>
          </cell>
          <cell r="E748">
            <v>0</v>
          </cell>
          <cell r="F748">
            <v>0</v>
          </cell>
          <cell r="G748">
            <v>0</v>
          </cell>
          <cell r="H748">
            <v>0</v>
          </cell>
          <cell r="I748" t="str">
            <v>Div0</v>
          </cell>
          <cell r="J748">
            <v>0</v>
          </cell>
          <cell r="K748">
            <v>0</v>
          </cell>
          <cell r="L748">
            <v>0</v>
          </cell>
          <cell r="M748">
            <v>0</v>
          </cell>
          <cell r="N748">
            <v>0</v>
          </cell>
          <cell r="O748">
            <v>0</v>
          </cell>
          <cell r="P748">
            <v>0</v>
          </cell>
          <cell r="Q748">
            <v>0</v>
          </cell>
        </row>
        <row r="749">
          <cell r="A749">
            <v>2027</v>
          </cell>
          <cell r="B749" t="str">
            <v>Dec</v>
          </cell>
          <cell r="C749" t="str">
            <v>Utah South</v>
          </cell>
          <cell r="D749">
            <v>648.79999999999995</v>
          </cell>
          <cell r="E749">
            <v>0</v>
          </cell>
          <cell r="F749">
            <v>0</v>
          </cell>
          <cell r="G749">
            <v>84.3</v>
          </cell>
          <cell r="H749">
            <v>200.1</v>
          </cell>
          <cell r="I749">
            <v>30.8</v>
          </cell>
          <cell r="J749">
            <v>3146.9</v>
          </cell>
          <cell r="K749">
            <v>-31.8</v>
          </cell>
          <cell r="L749">
            <v>0</v>
          </cell>
          <cell r="M749">
            <v>0</v>
          </cell>
          <cell r="N749">
            <v>2266.1999999999998</v>
          </cell>
          <cell r="O749">
            <v>0</v>
          </cell>
          <cell r="P749">
            <v>0</v>
          </cell>
          <cell r="Q749">
            <v>0</v>
          </cell>
        </row>
        <row r="750">
          <cell r="A750">
            <v>2027</v>
          </cell>
          <cell r="B750" t="str">
            <v>Dec</v>
          </cell>
          <cell r="C750" t="str">
            <v>Cholla</v>
          </cell>
          <cell r="D750">
            <v>0</v>
          </cell>
          <cell r="E750">
            <v>0</v>
          </cell>
          <cell r="F750">
            <v>0</v>
          </cell>
          <cell r="G750">
            <v>0</v>
          </cell>
          <cell r="H750">
            <v>0</v>
          </cell>
          <cell r="I750" t="str">
            <v>Div0</v>
          </cell>
          <cell r="J750">
            <v>0</v>
          </cell>
          <cell r="K750">
            <v>0</v>
          </cell>
          <cell r="L750">
            <v>0</v>
          </cell>
          <cell r="M750">
            <v>0</v>
          </cell>
          <cell r="N750">
            <v>0</v>
          </cell>
          <cell r="O750">
            <v>0</v>
          </cell>
          <cell r="P750">
            <v>0</v>
          </cell>
          <cell r="Q750">
            <v>0</v>
          </cell>
        </row>
        <row r="751">
          <cell r="A751">
            <v>2027</v>
          </cell>
          <cell r="B751" t="str">
            <v>Dec</v>
          </cell>
          <cell r="C751" t="str">
            <v>Colorado</v>
          </cell>
          <cell r="D751">
            <v>0</v>
          </cell>
          <cell r="E751">
            <v>0</v>
          </cell>
          <cell r="F751">
            <v>0</v>
          </cell>
          <cell r="G751">
            <v>0</v>
          </cell>
          <cell r="H751">
            <v>63.3</v>
          </cell>
          <cell r="I751" t="str">
            <v>Div0</v>
          </cell>
          <cell r="J751">
            <v>159.30000000000001</v>
          </cell>
          <cell r="K751">
            <v>0</v>
          </cell>
          <cell r="L751">
            <v>0</v>
          </cell>
          <cell r="M751">
            <v>0</v>
          </cell>
          <cell r="N751">
            <v>96</v>
          </cell>
          <cell r="O751">
            <v>0</v>
          </cell>
          <cell r="P751">
            <v>0</v>
          </cell>
          <cell r="Q751">
            <v>0</v>
          </cell>
        </row>
        <row r="752">
          <cell r="A752">
            <v>2027</v>
          </cell>
          <cell r="B752" t="str">
            <v>Dec</v>
          </cell>
          <cell r="C752" t="str">
            <v>Mead</v>
          </cell>
          <cell r="D752">
            <v>0</v>
          </cell>
          <cell r="E752">
            <v>0</v>
          </cell>
          <cell r="F752">
            <v>0</v>
          </cell>
          <cell r="G752">
            <v>0</v>
          </cell>
          <cell r="H752">
            <v>0</v>
          </cell>
          <cell r="I752" t="str">
            <v>Div0</v>
          </cell>
          <cell r="J752">
            <v>0</v>
          </cell>
          <cell r="K752">
            <v>0</v>
          </cell>
          <cell r="L752">
            <v>0</v>
          </cell>
          <cell r="M752">
            <v>0</v>
          </cell>
          <cell r="N752">
            <v>0</v>
          </cell>
          <cell r="O752">
            <v>0</v>
          </cell>
          <cell r="P752">
            <v>0</v>
          </cell>
          <cell r="Q752">
            <v>0</v>
          </cell>
        </row>
        <row r="753">
          <cell r="A753">
            <v>2027</v>
          </cell>
          <cell r="B753" t="str">
            <v>Dec</v>
          </cell>
          <cell r="C753" t="str">
            <v>Montana</v>
          </cell>
          <cell r="D753">
            <v>0</v>
          </cell>
          <cell r="E753">
            <v>0</v>
          </cell>
          <cell r="F753">
            <v>0</v>
          </cell>
          <cell r="G753">
            <v>0</v>
          </cell>
          <cell r="H753">
            <v>0</v>
          </cell>
          <cell r="I753" t="str">
            <v>Div0</v>
          </cell>
          <cell r="J753">
            <v>150.69999999999999</v>
          </cell>
          <cell r="K753">
            <v>0</v>
          </cell>
          <cell r="L753">
            <v>0</v>
          </cell>
          <cell r="M753">
            <v>0</v>
          </cell>
          <cell r="N753">
            <v>150.69999999999999</v>
          </cell>
          <cell r="O753">
            <v>0</v>
          </cell>
          <cell r="P753">
            <v>0</v>
          </cell>
          <cell r="Q753">
            <v>0</v>
          </cell>
        </row>
        <row r="754">
          <cell r="A754">
            <v>2027</v>
          </cell>
          <cell r="B754" t="str">
            <v>Dec</v>
          </cell>
          <cell r="C754" t="str">
            <v>Hermiston</v>
          </cell>
          <cell r="D754">
            <v>0</v>
          </cell>
          <cell r="E754">
            <v>0</v>
          </cell>
          <cell r="F754">
            <v>0</v>
          </cell>
          <cell r="G754">
            <v>0</v>
          </cell>
          <cell r="H754">
            <v>0</v>
          </cell>
          <cell r="I754" t="str">
            <v>Div0</v>
          </cell>
          <cell r="J754">
            <v>240</v>
          </cell>
          <cell r="K754">
            <v>0</v>
          </cell>
          <cell r="L754">
            <v>0</v>
          </cell>
          <cell r="M754">
            <v>0</v>
          </cell>
          <cell r="N754">
            <v>240</v>
          </cell>
          <cell r="O754">
            <v>0</v>
          </cell>
          <cell r="P754">
            <v>0</v>
          </cell>
          <cell r="Q754">
            <v>0</v>
          </cell>
        </row>
        <row r="755">
          <cell r="A755">
            <v>2027</v>
          </cell>
          <cell r="B755" t="str">
            <v>Dec</v>
          </cell>
          <cell r="C755" t="str">
            <v>Yakima</v>
          </cell>
          <cell r="D755">
            <v>573.1</v>
          </cell>
          <cell r="E755">
            <v>0</v>
          </cell>
          <cell r="F755">
            <v>-44.5</v>
          </cell>
          <cell r="G755">
            <v>68.7</v>
          </cell>
          <cell r="H755">
            <v>68.7</v>
          </cell>
          <cell r="I755">
            <v>13</v>
          </cell>
          <cell r="J755">
            <v>0</v>
          </cell>
          <cell r="K755">
            <v>0</v>
          </cell>
          <cell r="L755">
            <v>0</v>
          </cell>
          <cell r="M755">
            <v>597.29999999999995</v>
          </cell>
          <cell r="N755">
            <v>0</v>
          </cell>
          <cell r="O755">
            <v>0</v>
          </cell>
          <cell r="P755">
            <v>0</v>
          </cell>
          <cell r="Q755">
            <v>0</v>
          </cell>
        </row>
        <row r="756">
          <cell r="A756">
            <v>2027</v>
          </cell>
          <cell r="B756" t="str">
            <v>Dec</v>
          </cell>
          <cell r="C756" t="str">
            <v>WallaWalla</v>
          </cell>
          <cell r="D756">
            <v>256.3</v>
          </cell>
          <cell r="E756">
            <v>0</v>
          </cell>
          <cell r="F756">
            <v>-16.899999999999999</v>
          </cell>
          <cell r="G756">
            <v>31.1</v>
          </cell>
          <cell r="H756">
            <v>31.1</v>
          </cell>
          <cell r="I756">
            <v>13</v>
          </cell>
          <cell r="J756">
            <v>42.3</v>
          </cell>
          <cell r="K756">
            <v>-1.8</v>
          </cell>
          <cell r="L756">
            <v>0</v>
          </cell>
          <cell r="M756">
            <v>275</v>
          </cell>
          <cell r="N756">
            <v>45</v>
          </cell>
          <cell r="O756">
            <v>0</v>
          </cell>
          <cell r="P756">
            <v>0</v>
          </cell>
          <cell r="Q756">
            <v>0</v>
          </cell>
        </row>
        <row r="757">
          <cell r="A757">
            <v>2027</v>
          </cell>
          <cell r="B757" t="str">
            <v>Dec</v>
          </cell>
          <cell r="C757" t="str">
            <v>APS Transmission</v>
          </cell>
          <cell r="D757">
            <v>0</v>
          </cell>
          <cell r="E757">
            <v>0</v>
          </cell>
          <cell r="F757">
            <v>0</v>
          </cell>
          <cell r="G757">
            <v>0</v>
          </cell>
          <cell r="H757">
            <v>0</v>
          </cell>
          <cell r="I757" t="str">
            <v>Div0</v>
          </cell>
          <cell r="J757">
            <v>0</v>
          </cell>
          <cell r="K757">
            <v>0</v>
          </cell>
          <cell r="L757">
            <v>0</v>
          </cell>
          <cell r="M757">
            <v>0</v>
          </cell>
          <cell r="N757">
            <v>0</v>
          </cell>
          <cell r="O757">
            <v>0</v>
          </cell>
          <cell r="P757">
            <v>0</v>
          </cell>
          <cell r="Q757">
            <v>0</v>
          </cell>
        </row>
        <row r="758">
          <cell r="A758">
            <v>2027</v>
          </cell>
          <cell r="B758" t="str">
            <v>Dec</v>
          </cell>
          <cell r="C758" t="str">
            <v>Bridger East</v>
          </cell>
          <cell r="D758">
            <v>0</v>
          </cell>
          <cell r="E758">
            <v>0</v>
          </cell>
          <cell r="F758">
            <v>0</v>
          </cell>
          <cell r="G758">
            <v>0</v>
          </cell>
          <cell r="H758">
            <v>0</v>
          </cell>
          <cell r="I758" t="str">
            <v>Div0</v>
          </cell>
          <cell r="J758">
            <v>0</v>
          </cell>
          <cell r="K758">
            <v>0</v>
          </cell>
          <cell r="L758">
            <v>0</v>
          </cell>
          <cell r="M758">
            <v>0</v>
          </cell>
          <cell r="N758">
            <v>0</v>
          </cell>
          <cell r="O758">
            <v>0</v>
          </cell>
          <cell r="P758">
            <v>0</v>
          </cell>
          <cell r="Q758">
            <v>0</v>
          </cell>
        </row>
        <row r="759">
          <cell r="A759">
            <v>2027</v>
          </cell>
          <cell r="B759" t="str">
            <v>Dec</v>
          </cell>
          <cell r="C759" t="str">
            <v>WyomingNE</v>
          </cell>
          <cell r="D759">
            <v>628.70000000000005</v>
          </cell>
          <cell r="E759">
            <v>0</v>
          </cell>
          <cell r="F759">
            <v>0</v>
          </cell>
          <cell r="G759">
            <v>81.7</v>
          </cell>
          <cell r="H759">
            <v>561.5</v>
          </cell>
          <cell r="I759">
            <v>89.3</v>
          </cell>
          <cell r="J759">
            <v>1190.2</v>
          </cell>
          <cell r="K759">
            <v>0</v>
          </cell>
          <cell r="L759">
            <v>0</v>
          </cell>
          <cell r="M759">
            <v>0</v>
          </cell>
          <cell r="N759">
            <v>0</v>
          </cell>
          <cell r="O759">
            <v>0</v>
          </cell>
          <cell r="P759">
            <v>0</v>
          </cell>
          <cell r="Q759">
            <v>0</v>
          </cell>
        </row>
        <row r="760">
          <cell r="A760">
            <v>2027</v>
          </cell>
          <cell r="B760" t="str">
            <v>Dec</v>
          </cell>
          <cell r="C760" t="str">
            <v>WyomingSW</v>
          </cell>
          <cell r="D760">
            <v>529.6</v>
          </cell>
          <cell r="E760">
            <v>0</v>
          </cell>
          <cell r="F760">
            <v>-101.4</v>
          </cell>
          <cell r="G760">
            <v>55.7</v>
          </cell>
          <cell r="H760">
            <v>55.7</v>
          </cell>
          <cell r="I760">
            <v>13</v>
          </cell>
          <cell r="J760">
            <v>44.8</v>
          </cell>
          <cell r="K760">
            <v>0</v>
          </cell>
          <cell r="L760">
            <v>0</v>
          </cell>
          <cell r="M760">
            <v>439.1</v>
          </cell>
          <cell r="N760">
            <v>0</v>
          </cell>
          <cell r="O760">
            <v>0</v>
          </cell>
          <cell r="P760">
            <v>0</v>
          </cell>
          <cell r="Q760">
            <v>0</v>
          </cell>
        </row>
        <row r="761">
          <cell r="A761">
            <v>2027</v>
          </cell>
          <cell r="B761" t="str">
            <v>Dec</v>
          </cell>
          <cell r="C761" t="str">
            <v>Aeolis_Wyoming</v>
          </cell>
          <cell r="D761">
            <v>0</v>
          </cell>
          <cell r="E761">
            <v>0</v>
          </cell>
          <cell r="F761">
            <v>0</v>
          </cell>
          <cell r="G761">
            <v>0</v>
          </cell>
          <cell r="H761">
            <v>0</v>
          </cell>
          <cell r="I761" t="str">
            <v>Div0</v>
          </cell>
          <cell r="J761">
            <v>173.8</v>
          </cell>
          <cell r="K761">
            <v>0</v>
          </cell>
          <cell r="L761">
            <v>0</v>
          </cell>
          <cell r="M761">
            <v>0</v>
          </cell>
          <cell r="N761">
            <v>173.8</v>
          </cell>
          <cell r="O761">
            <v>0</v>
          </cell>
          <cell r="P761">
            <v>0</v>
          </cell>
          <cell r="Q761">
            <v>0</v>
          </cell>
        </row>
        <row r="762">
          <cell r="A762">
            <v>2027</v>
          </cell>
          <cell r="B762" t="str">
            <v>Dec</v>
          </cell>
          <cell r="C762" t="str">
            <v>Chehalis</v>
          </cell>
          <cell r="D762">
            <v>0</v>
          </cell>
          <cell r="E762">
            <v>0</v>
          </cell>
          <cell r="F762">
            <v>0</v>
          </cell>
          <cell r="G762">
            <v>0</v>
          </cell>
          <cell r="H762">
            <v>0</v>
          </cell>
          <cell r="I762" t="str">
            <v>Div0</v>
          </cell>
          <cell r="J762">
            <v>512</v>
          </cell>
          <cell r="K762">
            <v>0</v>
          </cell>
          <cell r="L762">
            <v>0</v>
          </cell>
          <cell r="M762">
            <v>0</v>
          </cell>
          <cell r="N762">
            <v>512</v>
          </cell>
          <cell r="O762">
            <v>0</v>
          </cell>
          <cell r="P762">
            <v>0</v>
          </cell>
          <cell r="Q762">
            <v>0</v>
          </cell>
        </row>
        <row r="763">
          <cell r="A763">
            <v>2027</v>
          </cell>
          <cell r="B763" t="str">
            <v>Dec</v>
          </cell>
          <cell r="C763" t="str">
            <v>SOregonCal</v>
          </cell>
          <cell r="D763">
            <v>1433.2</v>
          </cell>
          <cell r="E763">
            <v>0</v>
          </cell>
          <cell r="F763">
            <v>-259.5</v>
          </cell>
          <cell r="G763">
            <v>152.6</v>
          </cell>
          <cell r="H763">
            <v>152.6</v>
          </cell>
          <cell r="I763">
            <v>13</v>
          </cell>
          <cell r="J763">
            <v>295.5</v>
          </cell>
          <cell r="K763">
            <v>-0.2</v>
          </cell>
          <cell r="L763">
            <v>0</v>
          </cell>
          <cell r="M763">
            <v>1387</v>
          </cell>
          <cell r="N763">
            <v>356</v>
          </cell>
          <cell r="O763">
            <v>0</v>
          </cell>
          <cell r="P763">
            <v>0</v>
          </cell>
          <cell r="Q763">
            <v>0</v>
          </cell>
        </row>
        <row r="764">
          <cell r="A764">
            <v>2027</v>
          </cell>
          <cell r="B764" t="str">
            <v>Dec</v>
          </cell>
          <cell r="C764" t="str">
            <v>PortlandNC</v>
          </cell>
          <cell r="D764">
            <v>520.6</v>
          </cell>
          <cell r="E764">
            <v>0</v>
          </cell>
          <cell r="F764">
            <v>0</v>
          </cell>
          <cell r="G764">
            <v>67.7</v>
          </cell>
          <cell r="H764">
            <v>67.7</v>
          </cell>
          <cell r="I764">
            <v>13</v>
          </cell>
          <cell r="J764">
            <v>597.79999999999995</v>
          </cell>
          <cell r="K764">
            <v>-78</v>
          </cell>
          <cell r="L764">
            <v>0</v>
          </cell>
          <cell r="M764">
            <v>89.1</v>
          </cell>
          <cell r="N764">
            <v>20.7</v>
          </cell>
          <cell r="O764">
            <v>0</v>
          </cell>
          <cell r="P764">
            <v>0</v>
          </cell>
          <cell r="Q764">
            <v>0</v>
          </cell>
        </row>
        <row r="765">
          <cell r="A765">
            <v>2027</v>
          </cell>
          <cell r="B765" t="str">
            <v>Dec</v>
          </cell>
          <cell r="C765" t="str">
            <v>WillamValcc</v>
          </cell>
          <cell r="D765">
            <v>383.7</v>
          </cell>
          <cell r="E765">
            <v>0</v>
          </cell>
          <cell r="F765">
            <v>0</v>
          </cell>
          <cell r="G765">
            <v>49.9</v>
          </cell>
          <cell r="H765">
            <v>49.9</v>
          </cell>
          <cell r="I765">
            <v>13</v>
          </cell>
          <cell r="J765">
            <v>0</v>
          </cell>
          <cell r="K765">
            <v>0</v>
          </cell>
          <cell r="L765">
            <v>0</v>
          </cell>
          <cell r="M765">
            <v>433.6</v>
          </cell>
          <cell r="N765">
            <v>0</v>
          </cell>
          <cell r="O765">
            <v>0</v>
          </cell>
          <cell r="P765">
            <v>0</v>
          </cell>
          <cell r="Q765">
            <v>0</v>
          </cell>
        </row>
        <row r="766">
          <cell r="A766">
            <v>2027</v>
          </cell>
          <cell r="B766" t="str">
            <v>Dec</v>
          </cell>
          <cell r="C766" t="str">
            <v>Bethel</v>
          </cell>
          <cell r="D766">
            <v>0</v>
          </cell>
          <cell r="E766">
            <v>0</v>
          </cell>
          <cell r="F766">
            <v>0</v>
          </cell>
          <cell r="G766">
            <v>0</v>
          </cell>
          <cell r="H766">
            <v>0</v>
          </cell>
          <cell r="I766" t="str">
            <v>Div0</v>
          </cell>
          <cell r="J766">
            <v>0</v>
          </cell>
          <cell r="K766">
            <v>0</v>
          </cell>
          <cell r="L766">
            <v>0</v>
          </cell>
          <cell r="M766">
            <v>20.6</v>
          </cell>
          <cell r="N766">
            <v>20.6</v>
          </cell>
          <cell r="O766">
            <v>0</v>
          </cell>
          <cell r="P766">
            <v>0</v>
          </cell>
          <cell r="Q766">
            <v>0</v>
          </cell>
        </row>
        <row r="767">
          <cell r="A767">
            <v>2027</v>
          </cell>
          <cell r="B767" t="str">
            <v>Dec</v>
          </cell>
          <cell r="C767" t="str">
            <v>Nevada - Oregon Border</v>
          </cell>
          <cell r="D767">
            <v>0</v>
          </cell>
          <cell r="E767">
            <v>0</v>
          </cell>
          <cell r="F767">
            <v>0</v>
          </cell>
          <cell r="G767">
            <v>0</v>
          </cell>
          <cell r="H767">
            <v>0</v>
          </cell>
          <cell r="I767" t="str">
            <v>Div0</v>
          </cell>
          <cell r="J767">
            <v>8.6999999999999993</v>
          </cell>
          <cell r="K767">
            <v>0</v>
          </cell>
          <cell r="L767">
            <v>0</v>
          </cell>
          <cell r="M767">
            <v>0</v>
          </cell>
          <cell r="N767">
            <v>8.6999999999999993</v>
          </cell>
          <cell r="O767">
            <v>0</v>
          </cell>
          <cell r="P767">
            <v>0</v>
          </cell>
          <cell r="Q767">
            <v>0</v>
          </cell>
        </row>
        <row r="768">
          <cell r="A768">
            <v>2027</v>
          </cell>
          <cell r="B768" t="str">
            <v>Dec</v>
          </cell>
          <cell r="C768" t="str">
            <v>Bridger</v>
          </cell>
          <cell r="D768">
            <v>0</v>
          </cell>
          <cell r="E768">
            <v>0</v>
          </cell>
          <cell r="F768">
            <v>0</v>
          </cell>
          <cell r="G768">
            <v>0</v>
          </cell>
          <cell r="H768">
            <v>0</v>
          </cell>
          <cell r="I768" t="str">
            <v>Div0</v>
          </cell>
          <cell r="J768">
            <v>1408.4</v>
          </cell>
          <cell r="K768">
            <v>0</v>
          </cell>
          <cell r="L768">
            <v>0</v>
          </cell>
          <cell r="M768">
            <v>0</v>
          </cell>
          <cell r="N768">
            <v>1408.4</v>
          </cell>
          <cell r="O768">
            <v>0</v>
          </cell>
          <cell r="P768">
            <v>0</v>
          </cell>
          <cell r="Q768">
            <v>0</v>
          </cell>
        </row>
        <row r="769">
          <cell r="A769">
            <v>2027</v>
          </cell>
          <cell r="B769" t="str">
            <v>Dec</v>
          </cell>
          <cell r="C769" t="str">
            <v>Hemingway</v>
          </cell>
          <cell r="D769">
            <v>0</v>
          </cell>
          <cell r="E769">
            <v>0</v>
          </cell>
          <cell r="F769">
            <v>0</v>
          </cell>
          <cell r="G769">
            <v>0</v>
          </cell>
          <cell r="H769">
            <v>0</v>
          </cell>
          <cell r="I769" t="str">
            <v>Div0</v>
          </cell>
          <cell r="J769">
            <v>0</v>
          </cell>
          <cell r="K769">
            <v>0</v>
          </cell>
          <cell r="L769">
            <v>0</v>
          </cell>
          <cell r="M769">
            <v>1089.9000000000001</v>
          </cell>
          <cell r="N769">
            <v>1089.9000000000001</v>
          </cell>
          <cell r="O769">
            <v>0</v>
          </cell>
          <cell r="P769">
            <v>0</v>
          </cell>
          <cell r="Q769">
            <v>0</v>
          </cell>
        </row>
        <row r="770">
          <cell r="A770">
            <v>2027</v>
          </cell>
          <cell r="B770" t="str">
            <v>Dec</v>
          </cell>
          <cell r="C770" t="str">
            <v>Midpoint Meridian</v>
          </cell>
          <cell r="D770">
            <v>0</v>
          </cell>
          <cell r="E770">
            <v>0</v>
          </cell>
          <cell r="F770">
            <v>0</v>
          </cell>
          <cell r="G770">
            <v>0</v>
          </cell>
          <cell r="H770">
            <v>0</v>
          </cell>
          <cell r="I770" t="str">
            <v>Div0</v>
          </cell>
          <cell r="J770">
            <v>0</v>
          </cell>
          <cell r="K770">
            <v>0</v>
          </cell>
          <cell r="L770">
            <v>0</v>
          </cell>
          <cell r="M770">
            <v>400</v>
          </cell>
          <cell r="N770">
            <v>400</v>
          </cell>
          <cell r="O770">
            <v>0</v>
          </cell>
          <cell r="P770">
            <v>0</v>
          </cell>
          <cell r="Q770">
            <v>0</v>
          </cell>
        </row>
        <row r="771">
          <cell r="A771">
            <v>2027</v>
          </cell>
          <cell r="B771" t="str">
            <v>Dec</v>
          </cell>
          <cell r="C771" t="str">
            <v>Craig Trans</v>
          </cell>
          <cell r="D771">
            <v>0</v>
          </cell>
          <cell r="E771">
            <v>0</v>
          </cell>
          <cell r="F771">
            <v>0</v>
          </cell>
          <cell r="G771">
            <v>0</v>
          </cell>
          <cell r="H771">
            <v>67</v>
          </cell>
          <cell r="I771" t="str">
            <v>Div0</v>
          </cell>
          <cell r="J771">
            <v>0</v>
          </cell>
          <cell r="K771">
            <v>0</v>
          </cell>
          <cell r="L771">
            <v>0</v>
          </cell>
          <cell r="M771">
            <v>67</v>
          </cell>
          <cell r="N771">
            <v>0</v>
          </cell>
          <cell r="O771">
            <v>0</v>
          </cell>
          <cell r="P771">
            <v>0</v>
          </cell>
          <cell r="Q771">
            <v>0</v>
          </cell>
        </row>
        <row r="772">
          <cell r="A772">
            <v>2027</v>
          </cell>
          <cell r="B772" t="str">
            <v>Dec</v>
          </cell>
          <cell r="C772" t="str">
            <v>BPA_NITS</v>
          </cell>
          <cell r="D772">
            <v>323.2</v>
          </cell>
          <cell r="E772">
            <v>0</v>
          </cell>
          <cell r="F772">
            <v>0</v>
          </cell>
          <cell r="G772">
            <v>42</v>
          </cell>
          <cell r="H772">
            <v>42</v>
          </cell>
          <cell r="I772">
            <v>13</v>
          </cell>
          <cell r="J772">
            <v>0</v>
          </cell>
          <cell r="K772">
            <v>0</v>
          </cell>
          <cell r="L772">
            <v>0</v>
          </cell>
          <cell r="M772">
            <v>365.3</v>
          </cell>
          <cell r="N772">
            <v>0</v>
          </cell>
          <cell r="O772">
            <v>0</v>
          </cell>
          <cell r="P772">
            <v>0</v>
          </cell>
          <cell r="Q772">
            <v>0</v>
          </cell>
        </row>
        <row r="773">
          <cell r="A773">
            <v>2028</v>
          </cell>
          <cell r="B773" t="str">
            <v>Jul</v>
          </cell>
          <cell r="C773" t="str">
            <v>Arizona</v>
          </cell>
          <cell r="D773">
            <v>0</v>
          </cell>
          <cell r="E773">
            <v>0</v>
          </cell>
          <cell r="F773">
            <v>0</v>
          </cell>
          <cell r="G773">
            <v>0</v>
          </cell>
          <cell r="H773">
            <v>0</v>
          </cell>
          <cell r="I773" t="str">
            <v>Div0</v>
          </cell>
          <cell r="J773">
            <v>0</v>
          </cell>
          <cell r="K773">
            <v>0</v>
          </cell>
          <cell r="L773">
            <v>0</v>
          </cell>
          <cell r="M773">
            <v>0</v>
          </cell>
          <cell r="N773">
            <v>0</v>
          </cell>
          <cell r="O773">
            <v>0</v>
          </cell>
          <cell r="P773">
            <v>0</v>
          </cell>
          <cell r="Q773">
            <v>0</v>
          </cell>
        </row>
        <row r="774">
          <cell r="A774">
            <v>2028</v>
          </cell>
          <cell r="B774" t="str">
            <v>Jul</v>
          </cell>
          <cell r="C774" t="str">
            <v>COB</v>
          </cell>
          <cell r="D774">
            <v>0</v>
          </cell>
          <cell r="E774">
            <v>0</v>
          </cell>
          <cell r="F774">
            <v>0</v>
          </cell>
          <cell r="G774">
            <v>0</v>
          </cell>
          <cell r="H774">
            <v>0</v>
          </cell>
          <cell r="I774" t="str">
            <v>Div0</v>
          </cell>
          <cell r="J774">
            <v>424</v>
          </cell>
          <cell r="K774">
            <v>0</v>
          </cell>
          <cell r="L774">
            <v>0</v>
          </cell>
          <cell r="M774">
            <v>0</v>
          </cell>
          <cell r="N774">
            <v>424</v>
          </cell>
          <cell r="O774">
            <v>0</v>
          </cell>
          <cell r="P774">
            <v>0</v>
          </cell>
          <cell r="Q774">
            <v>0</v>
          </cell>
        </row>
        <row r="775">
          <cell r="A775">
            <v>2028</v>
          </cell>
          <cell r="B775" t="str">
            <v>Jul</v>
          </cell>
          <cell r="C775" t="str">
            <v>Goshen</v>
          </cell>
          <cell r="D775">
            <v>500.9</v>
          </cell>
          <cell r="E775">
            <v>0</v>
          </cell>
          <cell r="F775">
            <v>-57.4</v>
          </cell>
          <cell r="G775">
            <v>57.7</v>
          </cell>
          <cell r="H775">
            <v>57.7</v>
          </cell>
          <cell r="I775">
            <v>13</v>
          </cell>
          <cell r="J775">
            <v>26</v>
          </cell>
          <cell r="K775">
            <v>-4.4000000000000004</v>
          </cell>
          <cell r="L775">
            <v>183.8</v>
          </cell>
          <cell r="M775">
            <v>295.8</v>
          </cell>
          <cell r="N775">
            <v>0</v>
          </cell>
          <cell r="O775">
            <v>0</v>
          </cell>
          <cell r="P775">
            <v>0</v>
          </cell>
          <cell r="Q775">
            <v>0</v>
          </cell>
        </row>
        <row r="776">
          <cell r="A776">
            <v>2028</v>
          </cell>
          <cell r="B776" t="str">
            <v>Jul</v>
          </cell>
          <cell r="C776" t="str">
            <v>Brady</v>
          </cell>
          <cell r="D776">
            <v>0</v>
          </cell>
          <cell r="E776">
            <v>0</v>
          </cell>
          <cell r="F776">
            <v>0</v>
          </cell>
          <cell r="G776">
            <v>0</v>
          </cell>
          <cell r="H776">
            <v>0</v>
          </cell>
          <cell r="I776" t="str">
            <v>Div0</v>
          </cell>
          <cell r="J776">
            <v>0</v>
          </cell>
          <cell r="K776">
            <v>0</v>
          </cell>
          <cell r="L776">
            <v>0</v>
          </cell>
          <cell r="M776">
            <v>0</v>
          </cell>
          <cell r="N776">
            <v>0</v>
          </cell>
          <cell r="O776">
            <v>0</v>
          </cell>
          <cell r="P776">
            <v>0</v>
          </cell>
          <cell r="Q776">
            <v>0</v>
          </cell>
        </row>
        <row r="777">
          <cell r="A777">
            <v>2028</v>
          </cell>
          <cell r="B777" t="str">
            <v>Jul</v>
          </cell>
          <cell r="C777" t="str">
            <v>Bridger West</v>
          </cell>
          <cell r="D777">
            <v>0</v>
          </cell>
          <cell r="E777">
            <v>0</v>
          </cell>
          <cell r="F777">
            <v>0</v>
          </cell>
          <cell r="G777">
            <v>0</v>
          </cell>
          <cell r="H777">
            <v>0</v>
          </cell>
          <cell r="I777" t="str">
            <v>Div0</v>
          </cell>
          <cell r="J777">
            <v>0</v>
          </cell>
          <cell r="K777">
            <v>0</v>
          </cell>
          <cell r="L777">
            <v>0</v>
          </cell>
          <cell r="M777">
            <v>1008.3</v>
          </cell>
          <cell r="N777">
            <v>1008.3</v>
          </cell>
          <cell r="O777">
            <v>0</v>
          </cell>
          <cell r="P777">
            <v>0</v>
          </cell>
          <cell r="Q777">
            <v>0</v>
          </cell>
        </row>
        <row r="778">
          <cell r="A778">
            <v>2028</v>
          </cell>
          <cell r="B778" t="str">
            <v>Jul</v>
          </cell>
          <cell r="C778" t="str">
            <v>Borah</v>
          </cell>
          <cell r="D778">
            <v>0</v>
          </cell>
          <cell r="E778">
            <v>0</v>
          </cell>
          <cell r="F778">
            <v>0</v>
          </cell>
          <cell r="G778">
            <v>0</v>
          </cell>
          <cell r="H778">
            <v>0</v>
          </cell>
          <cell r="I778" t="str">
            <v>Div0</v>
          </cell>
          <cell r="J778">
            <v>0</v>
          </cell>
          <cell r="K778">
            <v>0</v>
          </cell>
          <cell r="L778">
            <v>0</v>
          </cell>
          <cell r="M778">
            <v>1008.2</v>
          </cell>
          <cell r="N778">
            <v>1008.2</v>
          </cell>
          <cell r="O778">
            <v>0</v>
          </cell>
          <cell r="P778">
            <v>0</v>
          </cell>
          <cell r="Q778">
            <v>0</v>
          </cell>
        </row>
        <row r="779">
          <cell r="A779">
            <v>2028</v>
          </cell>
          <cell r="B779" t="str">
            <v>Jul</v>
          </cell>
          <cell r="C779" t="str">
            <v>Mid Columbia</v>
          </cell>
          <cell r="D779">
            <v>0</v>
          </cell>
          <cell r="E779">
            <v>0</v>
          </cell>
          <cell r="F779">
            <v>0</v>
          </cell>
          <cell r="G779">
            <v>0</v>
          </cell>
          <cell r="H779">
            <v>0</v>
          </cell>
          <cell r="I779" t="str">
            <v>Div0</v>
          </cell>
          <cell r="J779">
            <v>864.4</v>
          </cell>
          <cell r="K779">
            <v>0</v>
          </cell>
          <cell r="L779">
            <v>0</v>
          </cell>
          <cell r="M779">
            <v>0</v>
          </cell>
          <cell r="N779">
            <v>864.4</v>
          </cell>
          <cell r="O779">
            <v>0</v>
          </cell>
          <cell r="P779">
            <v>0</v>
          </cell>
          <cell r="Q779">
            <v>0</v>
          </cell>
        </row>
        <row r="780">
          <cell r="A780">
            <v>2028</v>
          </cell>
          <cell r="B780" t="str">
            <v>Jul</v>
          </cell>
          <cell r="C780" t="str">
            <v>Mona</v>
          </cell>
          <cell r="D780">
            <v>0</v>
          </cell>
          <cell r="E780">
            <v>0</v>
          </cell>
          <cell r="F780">
            <v>0</v>
          </cell>
          <cell r="G780">
            <v>0</v>
          </cell>
          <cell r="H780">
            <v>0</v>
          </cell>
          <cell r="I780" t="str">
            <v>Div0</v>
          </cell>
          <cell r="J780">
            <v>318</v>
          </cell>
          <cell r="K780">
            <v>0</v>
          </cell>
          <cell r="L780">
            <v>0</v>
          </cell>
          <cell r="M780">
            <v>29</v>
          </cell>
          <cell r="N780">
            <v>347</v>
          </cell>
          <cell r="O780">
            <v>0</v>
          </cell>
          <cell r="P780">
            <v>0</v>
          </cell>
          <cell r="Q780">
            <v>0</v>
          </cell>
        </row>
        <row r="781">
          <cell r="A781">
            <v>2028</v>
          </cell>
          <cell r="B781" t="str">
            <v>Jul</v>
          </cell>
          <cell r="C781" t="str">
            <v>Palo Verde</v>
          </cell>
          <cell r="D781">
            <v>0</v>
          </cell>
          <cell r="E781">
            <v>0</v>
          </cell>
          <cell r="F781">
            <v>0</v>
          </cell>
          <cell r="G781">
            <v>0</v>
          </cell>
          <cell r="H781">
            <v>0</v>
          </cell>
          <cell r="I781" t="str">
            <v>Div0</v>
          </cell>
          <cell r="J781">
            <v>0</v>
          </cell>
          <cell r="K781">
            <v>0</v>
          </cell>
          <cell r="L781">
            <v>0</v>
          </cell>
          <cell r="M781">
            <v>0</v>
          </cell>
          <cell r="N781">
            <v>0</v>
          </cell>
          <cell r="O781">
            <v>0</v>
          </cell>
          <cell r="P781">
            <v>0</v>
          </cell>
          <cell r="Q781">
            <v>0</v>
          </cell>
        </row>
        <row r="782">
          <cell r="A782">
            <v>2028</v>
          </cell>
          <cell r="B782" t="str">
            <v>Jul</v>
          </cell>
          <cell r="C782" t="str">
            <v>Utah North</v>
          </cell>
          <cell r="D782">
            <v>5249.4</v>
          </cell>
          <cell r="E782">
            <v>0</v>
          </cell>
          <cell r="F782">
            <v>-591.20000000000005</v>
          </cell>
          <cell r="G782">
            <v>605.6</v>
          </cell>
          <cell r="H782">
            <v>605.6</v>
          </cell>
          <cell r="I782">
            <v>13</v>
          </cell>
          <cell r="J782">
            <v>2287.1</v>
          </cell>
          <cell r="K782">
            <v>0</v>
          </cell>
          <cell r="L782">
            <v>252.4</v>
          </cell>
          <cell r="M782">
            <v>2805.9</v>
          </cell>
          <cell r="N782">
            <v>81.599999999999994</v>
          </cell>
          <cell r="O782">
            <v>0</v>
          </cell>
          <cell r="P782">
            <v>0</v>
          </cell>
          <cell r="Q782">
            <v>0</v>
          </cell>
        </row>
        <row r="783">
          <cell r="A783">
            <v>2028</v>
          </cell>
          <cell r="B783" t="str">
            <v>Jul</v>
          </cell>
          <cell r="C783" t="str">
            <v>_4-Corners</v>
          </cell>
          <cell r="D783">
            <v>0</v>
          </cell>
          <cell r="E783">
            <v>0</v>
          </cell>
          <cell r="F783">
            <v>0</v>
          </cell>
          <cell r="G783">
            <v>0</v>
          </cell>
          <cell r="H783">
            <v>0</v>
          </cell>
          <cell r="I783" t="str">
            <v>Div0</v>
          </cell>
          <cell r="J783">
            <v>0</v>
          </cell>
          <cell r="K783">
            <v>0</v>
          </cell>
          <cell r="L783">
            <v>0</v>
          </cell>
          <cell r="M783">
            <v>0</v>
          </cell>
          <cell r="N783">
            <v>0</v>
          </cell>
          <cell r="O783">
            <v>0</v>
          </cell>
          <cell r="P783">
            <v>0</v>
          </cell>
          <cell r="Q783">
            <v>0</v>
          </cell>
        </row>
        <row r="784">
          <cell r="A784">
            <v>2028</v>
          </cell>
          <cell r="B784" t="str">
            <v>Jul</v>
          </cell>
          <cell r="C784" t="str">
            <v>Utah South</v>
          </cell>
          <cell r="D784">
            <v>810.2</v>
          </cell>
          <cell r="E784">
            <v>0</v>
          </cell>
          <cell r="F784">
            <v>0</v>
          </cell>
          <cell r="G784">
            <v>105.3</v>
          </cell>
          <cell r="H784">
            <v>105.3</v>
          </cell>
          <cell r="I784">
            <v>13</v>
          </cell>
          <cell r="J784">
            <v>3123.8</v>
          </cell>
          <cell r="K784">
            <v>-31.9</v>
          </cell>
          <cell r="L784">
            <v>0</v>
          </cell>
          <cell r="M784">
            <v>413.9</v>
          </cell>
          <cell r="N784">
            <v>2590.5</v>
          </cell>
          <cell r="O784">
            <v>0</v>
          </cell>
          <cell r="P784">
            <v>0</v>
          </cell>
          <cell r="Q784">
            <v>0</v>
          </cell>
        </row>
        <row r="785">
          <cell r="A785">
            <v>2028</v>
          </cell>
          <cell r="B785" t="str">
            <v>Jul</v>
          </cell>
          <cell r="C785" t="str">
            <v>Cholla</v>
          </cell>
          <cell r="D785">
            <v>0</v>
          </cell>
          <cell r="E785">
            <v>0</v>
          </cell>
          <cell r="F785">
            <v>0</v>
          </cell>
          <cell r="G785">
            <v>0</v>
          </cell>
          <cell r="H785">
            <v>0</v>
          </cell>
          <cell r="I785" t="str">
            <v>Div0</v>
          </cell>
          <cell r="J785">
            <v>0</v>
          </cell>
          <cell r="K785">
            <v>0</v>
          </cell>
          <cell r="L785">
            <v>0</v>
          </cell>
          <cell r="M785">
            <v>0</v>
          </cell>
          <cell r="N785">
            <v>0</v>
          </cell>
          <cell r="O785">
            <v>0</v>
          </cell>
          <cell r="P785">
            <v>0</v>
          </cell>
          <cell r="Q785">
            <v>0</v>
          </cell>
        </row>
        <row r="786">
          <cell r="A786">
            <v>2028</v>
          </cell>
          <cell r="B786" t="str">
            <v>Jul</v>
          </cell>
          <cell r="C786" t="str">
            <v>Colorado</v>
          </cell>
          <cell r="D786">
            <v>0</v>
          </cell>
          <cell r="E786">
            <v>0</v>
          </cell>
          <cell r="F786">
            <v>0</v>
          </cell>
          <cell r="G786">
            <v>0</v>
          </cell>
          <cell r="H786">
            <v>63.3</v>
          </cell>
          <cell r="I786" t="str">
            <v>Div0</v>
          </cell>
          <cell r="J786">
            <v>159.30000000000001</v>
          </cell>
          <cell r="K786">
            <v>0</v>
          </cell>
          <cell r="L786">
            <v>0</v>
          </cell>
          <cell r="M786">
            <v>0</v>
          </cell>
          <cell r="N786">
            <v>96</v>
          </cell>
          <cell r="O786">
            <v>0</v>
          </cell>
          <cell r="P786">
            <v>0</v>
          </cell>
          <cell r="Q786">
            <v>0</v>
          </cell>
        </row>
        <row r="787">
          <cell r="A787">
            <v>2028</v>
          </cell>
          <cell r="B787" t="str">
            <v>Jul</v>
          </cell>
          <cell r="C787" t="str">
            <v>Mead</v>
          </cell>
          <cell r="D787">
            <v>0</v>
          </cell>
          <cell r="E787">
            <v>0</v>
          </cell>
          <cell r="F787">
            <v>0</v>
          </cell>
          <cell r="G787">
            <v>0</v>
          </cell>
          <cell r="H787">
            <v>0</v>
          </cell>
          <cell r="I787" t="str">
            <v>Div0</v>
          </cell>
          <cell r="J787">
            <v>0</v>
          </cell>
          <cell r="K787">
            <v>0</v>
          </cell>
          <cell r="L787">
            <v>0</v>
          </cell>
          <cell r="M787">
            <v>0</v>
          </cell>
          <cell r="N787">
            <v>0</v>
          </cell>
          <cell r="O787">
            <v>0</v>
          </cell>
          <cell r="P787">
            <v>0</v>
          </cell>
          <cell r="Q787">
            <v>0</v>
          </cell>
        </row>
        <row r="788">
          <cell r="A788">
            <v>2028</v>
          </cell>
          <cell r="B788" t="str">
            <v>Jul</v>
          </cell>
          <cell r="C788" t="str">
            <v>Montana</v>
          </cell>
          <cell r="D788">
            <v>0</v>
          </cell>
          <cell r="E788">
            <v>0</v>
          </cell>
          <cell r="F788">
            <v>0</v>
          </cell>
          <cell r="G788">
            <v>0</v>
          </cell>
          <cell r="H788">
            <v>0</v>
          </cell>
          <cell r="I788" t="str">
            <v>Div0</v>
          </cell>
          <cell r="J788">
            <v>151.69999999999999</v>
          </cell>
          <cell r="K788">
            <v>0</v>
          </cell>
          <cell r="L788">
            <v>0</v>
          </cell>
          <cell r="M788">
            <v>0</v>
          </cell>
          <cell r="N788">
            <v>151.69999999999999</v>
          </cell>
          <cell r="O788">
            <v>0</v>
          </cell>
          <cell r="P788">
            <v>0</v>
          </cell>
          <cell r="Q788">
            <v>0</v>
          </cell>
        </row>
        <row r="789">
          <cell r="A789">
            <v>2028</v>
          </cell>
          <cell r="B789" t="str">
            <v>Jul</v>
          </cell>
          <cell r="C789" t="str">
            <v>Hermiston</v>
          </cell>
          <cell r="D789">
            <v>0</v>
          </cell>
          <cell r="E789">
            <v>0</v>
          </cell>
          <cell r="F789">
            <v>0</v>
          </cell>
          <cell r="G789">
            <v>0</v>
          </cell>
          <cell r="H789">
            <v>0</v>
          </cell>
          <cell r="I789" t="str">
            <v>Div0</v>
          </cell>
          <cell r="J789">
            <v>227</v>
          </cell>
          <cell r="K789">
            <v>0</v>
          </cell>
          <cell r="L789">
            <v>0</v>
          </cell>
          <cell r="M789">
            <v>0</v>
          </cell>
          <cell r="N789">
            <v>227</v>
          </cell>
          <cell r="O789">
            <v>0</v>
          </cell>
          <cell r="P789">
            <v>0</v>
          </cell>
          <cell r="Q789">
            <v>0</v>
          </cell>
        </row>
        <row r="790">
          <cell r="A790">
            <v>2028</v>
          </cell>
          <cell r="B790" t="str">
            <v>Jul</v>
          </cell>
          <cell r="C790" t="str">
            <v>Yakima</v>
          </cell>
          <cell r="D790">
            <v>544.79999999999995</v>
          </cell>
          <cell r="E790">
            <v>0</v>
          </cell>
          <cell r="F790">
            <v>-50.5</v>
          </cell>
          <cell r="G790">
            <v>64.3</v>
          </cell>
          <cell r="H790">
            <v>64.3</v>
          </cell>
          <cell r="I790">
            <v>13</v>
          </cell>
          <cell r="J790">
            <v>6.2</v>
          </cell>
          <cell r="K790">
            <v>0</v>
          </cell>
          <cell r="L790">
            <v>14.7</v>
          </cell>
          <cell r="M790">
            <v>537.70000000000005</v>
          </cell>
          <cell r="N790">
            <v>0</v>
          </cell>
          <cell r="O790">
            <v>0</v>
          </cell>
          <cell r="P790">
            <v>0</v>
          </cell>
          <cell r="Q790">
            <v>0</v>
          </cell>
        </row>
        <row r="791">
          <cell r="A791">
            <v>2028</v>
          </cell>
          <cell r="B791" t="str">
            <v>Jul</v>
          </cell>
          <cell r="C791" t="str">
            <v>WallaWalla</v>
          </cell>
          <cell r="D791">
            <v>283.8</v>
          </cell>
          <cell r="E791">
            <v>0</v>
          </cell>
          <cell r="F791">
            <v>-19.7</v>
          </cell>
          <cell r="G791">
            <v>34.299999999999997</v>
          </cell>
          <cell r="H791">
            <v>34.299999999999997</v>
          </cell>
          <cell r="I791">
            <v>13</v>
          </cell>
          <cell r="J791">
            <v>42.3</v>
          </cell>
          <cell r="K791">
            <v>-1.8</v>
          </cell>
          <cell r="L791">
            <v>0</v>
          </cell>
          <cell r="M791">
            <v>257.89999999999998</v>
          </cell>
          <cell r="N791">
            <v>0</v>
          </cell>
          <cell r="O791">
            <v>0</v>
          </cell>
          <cell r="P791">
            <v>0</v>
          </cell>
          <cell r="Q791">
            <v>0</v>
          </cell>
        </row>
        <row r="792">
          <cell r="A792">
            <v>2028</v>
          </cell>
          <cell r="B792" t="str">
            <v>Jul</v>
          </cell>
          <cell r="C792" t="str">
            <v>APS Transmission</v>
          </cell>
          <cell r="D792">
            <v>0</v>
          </cell>
          <cell r="E792">
            <v>0</v>
          </cell>
          <cell r="F792">
            <v>0</v>
          </cell>
          <cell r="G792">
            <v>0</v>
          </cell>
          <cell r="H792">
            <v>0</v>
          </cell>
          <cell r="I792" t="str">
            <v>Div0</v>
          </cell>
          <cell r="J792">
            <v>0</v>
          </cell>
          <cell r="K792">
            <v>0</v>
          </cell>
          <cell r="L792">
            <v>0</v>
          </cell>
          <cell r="M792">
            <v>0</v>
          </cell>
          <cell r="N792">
            <v>0</v>
          </cell>
          <cell r="O792">
            <v>0</v>
          </cell>
          <cell r="P792">
            <v>0</v>
          </cell>
          <cell r="Q792">
            <v>0</v>
          </cell>
        </row>
        <row r="793">
          <cell r="A793">
            <v>2028</v>
          </cell>
          <cell r="B793" t="str">
            <v>Jul</v>
          </cell>
          <cell r="C793" t="str">
            <v>Bridger East</v>
          </cell>
          <cell r="D793">
            <v>0</v>
          </cell>
          <cell r="E793">
            <v>0</v>
          </cell>
          <cell r="F793">
            <v>0</v>
          </cell>
          <cell r="G793">
            <v>0</v>
          </cell>
          <cell r="H793">
            <v>0</v>
          </cell>
          <cell r="I793" t="str">
            <v>Div0</v>
          </cell>
          <cell r="J793">
            <v>0</v>
          </cell>
          <cell r="K793">
            <v>0</v>
          </cell>
          <cell r="L793">
            <v>0</v>
          </cell>
          <cell r="M793">
            <v>0</v>
          </cell>
          <cell r="N793">
            <v>0</v>
          </cell>
          <cell r="O793">
            <v>0</v>
          </cell>
          <cell r="P793">
            <v>0</v>
          </cell>
          <cell r="Q793">
            <v>0</v>
          </cell>
        </row>
        <row r="794">
          <cell r="A794">
            <v>2028</v>
          </cell>
          <cell r="B794" t="str">
            <v>Jul</v>
          </cell>
          <cell r="C794" t="str">
            <v>WyomingNE</v>
          </cell>
          <cell r="D794">
            <v>615.9</v>
          </cell>
          <cell r="E794">
            <v>0</v>
          </cell>
          <cell r="F794">
            <v>0</v>
          </cell>
          <cell r="G794">
            <v>80.099999999999994</v>
          </cell>
          <cell r="H794">
            <v>80.099999999999994</v>
          </cell>
          <cell r="I794">
            <v>13</v>
          </cell>
          <cell r="J794">
            <v>428.2</v>
          </cell>
          <cell r="K794">
            <v>0</v>
          </cell>
          <cell r="L794">
            <v>7.1</v>
          </cell>
          <cell r="M794">
            <v>260.7</v>
          </cell>
          <cell r="N794">
            <v>0</v>
          </cell>
          <cell r="O794">
            <v>0</v>
          </cell>
          <cell r="P794">
            <v>0</v>
          </cell>
          <cell r="Q794">
            <v>0</v>
          </cell>
        </row>
        <row r="795">
          <cell r="A795">
            <v>2028</v>
          </cell>
          <cell r="B795" t="str">
            <v>Jul</v>
          </cell>
          <cell r="C795" t="str">
            <v>WyomingSW</v>
          </cell>
          <cell r="D795">
            <v>501</v>
          </cell>
          <cell r="E795">
            <v>0</v>
          </cell>
          <cell r="F795">
            <v>-112</v>
          </cell>
          <cell r="G795">
            <v>50.6</v>
          </cell>
          <cell r="H795">
            <v>50.6</v>
          </cell>
          <cell r="I795">
            <v>13</v>
          </cell>
          <cell r="J795">
            <v>44.8</v>
          </cell>
          <cell r="K795">
            <v>0</v>
          </cell>
          <cell r="L795">
            <v>0</v>
          </cell>
          <cell r="M795">
            <v>481.6</v>
          </cell>
          <cell r="N795">
            <v>86.9</v>
          </cell>
          <cell r="O795">
            <v>0</v>
          </cell>
          <cell r="P795">
            <v>0</v>
          </cell>
          <cell r="Q795">
            <v>0</v>
          </cell>
        </row>
        <row r="796">
          <cell r="A796">
            <v>2028</v>
          </cell>
          <cell r="B796" t="str">
            <v>Jul</v>
          </cell>
          <cell r="C796" t="str">
            <v>Aeolis_Wyoming</v>
          </cell>
          <cell r="D796">
            <v>0</v>
          </cell>
          <cell r="E796">
            <v>0</v>
          </cell>
          <cell r="F796">
            <v>0</v>
          </cell>
          <cell r="G796">
            <v>0</v>
          </cell>
          <cell r="H796">
            <v>0</v>
          </cell>
          <cell r="I796" t="str">
            <v>Div0</v>
          </cell>
          <cell r="J796">
            <v>173.8</v>
          </cell>
          <cell r="K796">
            <v>0</v>
          </cell>
          <cell r="L796">
            <v>0</v>
          </cell>
          <cell r="M796">
            <v>86.9</v>
          </cell>
          <cell r="N796">
            <v>260.7</v>
          </cell>
          <cell r="O796">
            <v>0</v>
          </cell>
          <cell r="P796">
            <v>0</v>
          </cell>
          <cell r="Q796">
            <v>0</v>
          </cell>
        </row>
        <row r="797">
          <cell r="A797">
            <v>2028</v>
          </cell>
          <cell r="B797" t="str">
            <v>Jul</v>
          </cell>
          <cell r="C797" t="str">
            <v>Chehalis</v>
          </cell>
          <cell r="D797">
            <v>0</v>
          </cell>
          <cell r="E797">
            <v>0</v>
          </cell>
          <cell r="F797">
            <v>0</v>
          </cell>
          <cell r="G797">
            <v>0</v>
          </cell>
          <cell r="H797">
            <v>0</v>
          </cell>
          <cell r="I797" t="str">
            <v>Div0</v>
          </cell>
          <cell r="J797">
            <v>464</v>
          </cell>
          <cell r="K797">
            <v>0</v>
          </cell>
          <cell r="L797">
            <v>0</v>
          </cell>
          <cell r="M797">
            <v>0</v>
          </cell>
          <cell r="N797">
            <v>464</v>
          </cell>
          <cell r="O797">
            <v>0</v>
          </cell>
          <cell r="P797">
            <v>0</v>
          </cell>
          <cell r="Q797">
            <v>0</v>
          </cell>
        </row>
        <row r="798">
          <cell r="A798">
            <v>2028</v>
          </cell>
          <cell r="B798" t="str">
            <v>Jul</v>
          </cell>
          <cell r="C798" t="str">
            <v>SOregonCal</v>
          </cell>
          <cell r="D798">
            <v>1474.9</v>
          </cell>
          <cell r="E798">
            <v>0</v>
          </cell>
          <cell r="F798">
            <v>-221</v>
          </cell>
          <cell r="G798">
            <v>163</v>
          </cell>
          <cell r="H798">
            <v>163</v>
          </cell>
          <cell r="I798">
            <v>13</v>
          </cell>
          <cell r="J798">
            <v>252.3</v>
          </cell>
          <cell r="K798">
            <v>6.5</v>
          </cell>
          <cell r="L798">
            <v>7.7</v>
          </cell>
          <cell r="M798">
            <v>1246.4000000000001</v>
          </cell>
          <cell r="N798">
            <v>96</v>
          </cell>
          <cell r="O798">
            <v>0</v>
          </cell>
          <cell r="P798">
            <v>0</v>
          </cell>
          <cell r="Q798">
            <v>0</v>
          </cell>
        </row>
        <row r="799">
          <cell r="A799">
            <v>2028</v>
          </cell>
          <cell r="B799" t="str">
            <v>Jul</v>
          </cell>
          <cell r="C799" t="str">
            <v>PortlandNC</v>
          </cell>
          <cell r="D799">
            <v>498.5</v>
          </cell>
          <cell r="E799">
            <v>0</v>
          </cell>
          <cell r="F799">
            <v>0</v>
          </cell>
          <cell r="G799">
            <v>64.8</v>
          </cell>
          <cell r="H799">
            <v>64.8</v>
          </cell>
          <cell r="I799">
            <v>13</v>
          </cell>
          <cell r="J799">
            <v>499.7</v>
          </cell>
          <cell r="K799">
            <v>-78</v>
          </cell>
          <cell r="L799">
            <v>0</v>
          </cell>
          <cell r="M799">
            <v>141.69999999999999</v>
          </cell>
          <cell r="N799">
            <v>0</v>
          </cell>
          <cell r="O799">
            <v>0</v>
          </cell>
          <cell r="P799">
            <v>0</v>
          </cell>
          <cell r="Q799">
            <v>0</v>
          </cell>
        </row>
        <row r="800">
          <cell r="A800">
            <v>2028</v>
          </cell>
          <cell r="B800" t="str">
            <v>Jul</v>
          </cell>
          <cell r="C800" t="str">
            <v>WillamValcc</v>
          </cell>
          <cell r="D800">
            <v>359.5</v>
          </cell>
          <cell r="E800">
            <v>0</v>
          </cell>
          <cell r="F800">
            <v>-4</v>
          </cell>
          <cell r="G800">
            <v>46.2</v>
          </cell>
          <cell r="H800">
            <v>46.2</v>
          </cell>
          <cell r="I800">
            <v>13</v>
          </cell>
          <cell r="J800">
            <v>0</v>
          </cell>
          <cell r="K800">
            <v>0</v>
          </cell>
          <cell r="L800">
            <v>46.7</v>
          </cell>
          <cell r="M800">
            <v>355</v>
          </cell>
          <cell r="N800">
            <v>0</v>
          </cell>
          <cell r="O800">
            <v>0</v>
          </cell>
          <cell r="P800">
            <v>0</v>
          </cell>
          <cell r="Q800">
            <v>0</v>
          </cell>
        </row>
        <row r="801">
          <cell r="A801">
            <v>2028</v>
          </cell>
          <cell r="B801" t="str">
            <v>Jul</v>
          </cell>
          <cell r="C801" t="str">
            <v>Bethel</v>
          </cell>
          <cell r="D801">
            <v>0</v>
          </cell>
          <cell r="E801">
            <v>0</v>
          </cell>
          <cell r="F801">
            <v>0</v>
          </cell>
          <cell r="G801">
            <v>0</v>
          </cell>
          <cell r="H801">
            <v>0</v>
          </cell>
          <cell r="I801" t="str">
            <v>Div0</v>
          </cell>
          <cell r="J801">
            <v>0</v>
          </cell>
          <cell r="K801">
            <v>0</v>
          </cell>
          <cell r="L801">
            <v>0</v>
          </cell>
          <cell r="M801">
            <v>0</v>
          </cell>
          <cell r="N801">
            <v>0</v>
          </cell>
          <cell r="O801">
            <v>0</v>
          </cell>
          <cell r="P801">
            <v>0</v>
          </cell>
          <cell r="Q801">
            <v>0</v>
          </cell>
        </row>
        <row r="802">
          <cell r="A802">
            <v>2028</v>
          </cell>
          <cell r="B802" t="str">
            <v>Jul</v>
          </cell>
          <cell r="C802" t="str">
            <v>Nevada - Oregon Border</v>
          </cell>
          <cell r="D802">
            <v>0</v>
          </cell>
          <cell r="E802">
            <v>0</v>
          </cell>
          <cell r="F802">
            <v>0</v>
          </cell>
          <cell r="G802">
            <v>0</v>
          </cell>
          <cell r="H802">
            <v>0</v>
          </cell>
          <cell r="I802" t="str">
            <v>Div0</v>
          </cell>
          <cell r="J802">
            <v>106</v>
          </cell>
          <cell r="K802">
            <v>0</v>
          </cell>
          <cell r="L802">
            <v>0</v>
          </cell>
          <cell r="M802">
            <v>0</v>
          </cell>
          <cell r="N802">
            <v>106</v>
          </cell>
          <cell r="O802">
            <v>0</v>
          </cell>
          <cell r="P802">
            <v>0</v>
          </cell>
          <cell r="Q802">
            <v>0</v>
          </cell>
        </row>
        <row r="803">
          <cell r="A803">
            <v>2028</v>
          </cell>
          <cell r="B803" t="str">
            <v>Jul</v>
          </cell>
          <cell r="C803" t="str">
            <v>Bridger</v>
          </cell>
          <cell r="D803">
            <v>0</v>
          </cell>
          <cell r="E803">
            <v>0</v>
          </cell>
          <cell r="F803">
            <v>0</v>
          </cell>
          <cell r="G803">
            <v>0</v>
          </cell>
          <cell r="H803">
            <v>0</v>
          </cell>
          <cell r="I803" t="str">
            <v>Div0</v>
          </cell>
          <cell r="J803">
            <v>1408.4</v>
          </cell>
          <cell r="K803">
            <v>0</v>
          </cell>
          <cell r="L803">
            <v>0</v>
          </cell>
          <cell r="M803">
            <v>0</v>
          </cell>
          <cell r="N803">
            <v>1408.4</v>
          </cell>
          <cell r="O803">
            <v>0</v>
          </cell>
          <cell r="P803">
            <v>0</v>
          </cell>
          <cell r="Q803">
            <v>0</v>
          </cell>
        </row>
        <row r="804">
          <cell r="A804">
            <v>2028</v>
          </cell>
          <cell r="B804" t="str">
            <v>Jul</v>
          </cell>
          <cell r="C804" t="str">
            <v>Hemingway</v>
          </cell>
          <cell r="D804">
            <v>0</v>
          </cell>
          <cell r="E804">
            <v>0</v>
          </cell>
          <cell r="F804">
            <v>0</v>
          </cell>
          <cell r="G804">
            <v>0</v>
          </cell>
          <cell r="H804">
            <v>0</v>
          </cell>
          <cell r="I804" t="str">
            <v>Div0</v>
          </cell>
          <cell r="J804">
            <v>0</v>
          </cell>
          <cell r="K804">
            <v>0</v>
          </cell>
          <cell r="L804">
            <v>0</v>
          </cell>
          <cell r="M804">
            <v>416.3</v>
          </cell>
          <cell r="N804">
            <v>416.3</v>
          </cell>
          <cell r="O804">
            <v>0</v>
          </cell>
          <cell r="P804">
            <v>0</v>
          </cell>
          <cell r="Q804">
            <v>0</v>
          </cell>
        </row>
        <row r="805">
          <cell r="A805">
            <v>2028</v>
          </cell>
          <cell r="B805" t="str">
            <v>Jul</v>
          </cell>
          <cell r="C805" t="str">
            <v>Midpoint Meridian</v>
          </cell>
          <cell r="D805">
            <v>0</v>
          </cell>
          <cell r="E805">
            <v>0</v>
          </cell>
          <cell r="F805">
            <v>0</v>
          </cell>
          <cell r="G805">
            <v>0</v>
          </cell>
          <cell r="H805">
            <v>0</v>
          </cell>
          <cell r="I805" t="str">
            <v>Div0</v>
          </cell>
          <cell r="J805">
            <v>0</v>
          </cell>
          <cell r="K805">
            <v>0</v>
          </cell>
          <cell r="L805">
            <v>0</v>
          </cell>
          <cell r="M805">
            <v>124</v>
          </cell>
          <cell r="N805">
            <v>124</v>
          </cell>
          <cell r="O805">
            <v>0</v>
          </cell>
          <cell r="P805">
            <v>0</v>
          </cell>
          <cell r="Q805">
            <v>0</v>
          </cell>
        </row>
        <row r="806">
          <cell r="A806">
            <v>2028</v>
          </cell>
          <cell r="B806" t="str">
            <v>Jul</v>
          </cell>
          <cell r="C806" t="str">
            <v>Craig Trans</v>
          </cell>
          <cell r="D806">
            <v>0</v>
          </cell>
          <cell r="E806">
            <v>0</v>
          </cell>
          <cell r="F806">
            <v>0</v>
          </cell>
          <cell r="G806">
            <v>0</v>
          </cell>
          <cell r="H806">
            <v>0</v>
          </cell>
          <cell r="I806" t="str">
            <v>Div0</v>
          </cell>
          <cell r="J806">
            <v>0</v>
          </cell>
          <cell r="K806">
            <v>0</v>
          </cell>
          <cell r="L806">
            <v>0</v>
          </cell>
          <cell r="M806">
            <v>67</v>
          </cell>
          <cell r="N806">
            <v>67</v>
          </cell>
          <cell r="O806">
            <v>0</v>
          </cell>
          <cell r="P806">
            <v>0</v>
          </cell>
          <cell r="Q806">
            <v>0</v>
          </cell>
        </row>
        <row r="807">
          <cell r="A807">
            <v>2028</v>
          </cell>
          <cell r="B807" t="str">
            <v>Jul</v>
          </cell>
          <cell r="C807" t="str">
            <v>BPA_NITS</v>
          </cell>
          <cell r="D807">
            <v>257.2</v>
          </cell>
          <cell r="E807">
            <v>0</v>
          </cell>
          <cell r="F807">
            <v>0</v>
          </cell>
          <cell r="G807">
            <v>33.4</v>
          </cell>
          <cell r="H807">
            <v>33.4</v>
          </cell>
          <cell r="I807">
            <v>13</v>
          </cell>
          <cell r="J807">
            <v>0</v>
          </cell>
          <cell r="K807">
            <v>0</v>
          </cell>
          <cell r="L807">
            <v>0</v>
          </cell>
          <cell r="M807">
            <v>290.7</v>
          </cell>
          <cell r="N807">
            <v>0</v>
          </cell>
          <cell r="O807">
            <v>0</v>
          </cell>
          <cell r="P807">
            <v>0</v>
          </cell>
          <cell r="Q807">
            <v>0</v>
          </cell>
        </row>
        <row r="808">
          <cell r="A808">
            <v>2028</v>
          </cell>
          <cell r="B808" t="str">
            <v>Dec</v>
          </cell>
          <cell r="C808" t="str">
            <v>Arizona</v>
          </cell>
          <cell r="D808">
            <v>0</v>
          </cell>
          <cell r="E808">
            <v>0</v>
          </cell>
          <cell r="F808">
            <v>0</v>
          </cell>
          <cell r="G808">
            <v>0</v>
          </cell>
          <cell r="H808">
            <v>0</v>
          </cell>
          <cell r="I808" t="str">
            <v>Div0</v>
          </cell>
          <cell r="J808">
            <v>0</v>
          </cell>
          <cell r="K808">
            <v>0</v>
          </cell>
          <cell r="L808">
            <v>0</v>
          </cell>
          <cell r="M808">
            <v>0</v>
          </cell>
          <cell r="N808">
            <v>0</v>
          </cell>
          <cell r="O808">
            <v>0</v>
          </cell>
          <cell r="P808">
            <v>0</v>
          </cell>
          <cell r="Q808">
            <v>0</v>
          </cell>
        </row>
        <row r="809">
          <cell r="A809">
            <v>2028</v>
          </cell>
          <cell r="B809" t="str">
            <v>Dec</v>
          </cell>
          <cell r="C809" t="str">
            <v>COB</v>
          </cell>
          <cell r="D809">
            <v>0</v>
          </cell>
          <cell r="E809">
            <v>0</v>
          </cell>
          <cell r="F809">
            <v>0</v>
          </cell>
          <cell r="G809">
            <v>0</v>
          </cell>
          <cell r="H809">
            <v>0</v>
          </cell>
          <cell r="I809" t="str">
            <v>Div0</v>
          </cell>
          <cell r="J809">
            <v>0</v>
          </cell>
          <cell r="K809">
            <v>0</v>
          </cell>
          <cell r="L809">
            <v>0</v>
          </cell>
          <cell r="M809">
            <v>0</v>
          </cell>
          <cell r="N809">
            <v>0</v>
          </cell>
          <cell r="O809">
            <v>0</v>
          </cell>
          <cell r="P809">
            <v>0</v>
          </cell>
          <cell r="Q809">
            <v>0</v>
          </cell>
        </row>
        <row r="810">
          <cell r="A810">
            <v>2028</v>
          </cell>
          <cell r="B810" t="str">
            <v>Dec</v>
          </cell>
          <cell r="C810" t="str">
            <v>Goshen</v>
          </cell>
          <cell r="D810">
            <v>310.60000000000002</v>
          </cell>
          <cell r="E810">
            <v>0</v>
          </cell>
          <cell r="F810">
            <v>-28.6</v>
          </cell>
          <cell r="G810">
            <v>36.700000000000003</v>
          </cell>
          <cell r="H810">
            <v>36.700000000000003</v>
          </cell>
          <cell r="I810">
            <v>13</v>
          </cell>
          <cell r="J810">
            <v>26</v>
          </cell>
          <cell r="K810">
            <v>-4.7</v>
          </cell>
          <cell r="L810">
            <v>0</v>
          </cell>
          <cell r="M810">
            <v>297.3</v>
          </cell>
          <cell r="N810">
            <v>0</v>
          </cell>
          <cell r="O810">
            <v>0</v>
          </cell>
          <cell r="P810">
            <v>0</v>
          </cell>
          <cell r="Q810">
            <v>0</v>
          </cell>
        </row>
        <row r="811">
          <cell r="A811">
            <v>2028</v>
          </cell>
          <cell r="B811" t="str">
            <v>Dec</v>
          </cell>
          <cell r="C811" t="str">
            <v>Brady</v>
          </cell>
          <cell r="D811">
            <v>0</v>
          </cell>
          <cell r="E811">
            <v>0</v>
          </cell>
          <cell r="F811">
            <v>0</v>
          </cell>
          <cell r="G811">
            <v>0</v>
          </cell>
          <cell r="H811">
            <v>0</v>
          </cell>
          <cell r="I811" t="str">
            <v>Div0</v>
          </cell>
          <cell r="J811">
            <v>0</v>
          </cell>
          <cell r="K811">
            <v>0</v>
          </cell>
          <cell r="L811">
            <v>0</v>
          </cell>
          <cell r="M811">
            <v>0</v>
          </cell>
          <cell r="N811">
            <v>0</v>
          </cell>
          <cell r="O811">
            <v>0</v>
          </cell>
          <cell r="P811">
            <v>0</v>
          </cell>
          <cell r="Q811">
            <v>0</v>
          </cell>
        </row>
        <row r="812">
          <cell r="A812">
            <v>2028</v>
          </cell>
          <cell r="B812" t="str">
            <v>Dec</v>
          </cell>
          <cell r="C812" t="str">
            <v>Bridger West</v>
          </cell>
          <cell r="D812">
            <v>0</v>
          </cell>
          <cell r="E812">
            <v>0</v>
          </cell>
          <cell r="F812">
            <v>0</v>
          </cell>
          <cell r="G812">
            <v>0</v>
          </cell>
          <cell r="H812">
            <v>0</v>
          </cell>
          <cell r="I812" t="str">
            <v>Div0</v>
          </cell>
          <cell r="J812">
            <v>0</v>
          </cell>
          <cell r="K812">
            <v>0</v>
          </cell>
          <cell r="L812">
            <v>0</v>
          </cell>
          <cell r="M812">
            <v>1008.3</v>
          </cell>
          <cell r="N812">
            <v>1008.3</v>
          </cell>
          <cell r="O812">
            <v>0</v>
          </cell>
          <cell r="P812">
            <v>0</v>
          </cell>
          <cell r="Q812">
            <v>0</v>
          </cell>
        </row>
        <row r="813">
          <cell r="A813">
            <v>2028</v>
          </cell>
          <cell r="B813" t="str">
            <v>Dec</v>
          </cell>
          <cell r="C813" t="str">
            <v>Borah</v>
          </cell>
          <cell r="D813">
            <v>0</v>
          </cell>
          <cell r="E813">
            <v>0</v>
          </cell>
          <cell r="F813">
            <v>0</v>
          </cell>
          <cell r="G813">
            <v>0</v>
          </cell>
          <cell r="H813">
            <v>0</v>
          </cell>
          <cell r="I813" t="str">
            <v>Div0</v>
          </cell>
          <cell r="J813">
            <v>0</v>
          </cell>
          <cell r="K813">
            <v>0</v>
          </cell>
          <cell r="L813">
            <v>0</v>
          </cell>
          <cell r="M813">
            <v>1487.1</v>
          </cell>
          <cell r="N813">
            <v>1487.1</v>
          </cell>
          <cell r="O813">
            <v>0</v>
          </cell>
          <cell r="P813">
            <v>0</v>
          </cell>
          <cell r="Q813">
            <v>0</v>
          </cell>
        </row>
        <row r="814">
          <cell r="A814">
            <v>2028</v>
          </cell>
          <cell r="B814" t="str">
            <v>Dec</v>
          </cell>
          <cell r="C814" t="str">
            <v>Mid Columbia</v>
          </cell>
          <cell r="D814">
            <v>0</v>
          </cell>
          <cell r="E814">
            <v>0</v>
          </cell>
          <cell r="F814">
            <v>0</v>
          </cell>
          <cell r="G814">
            <v>0</v>
          </cell>
          <cell r="H814">
            <v>0</v>
          </cell>
          <cell r="I814" t="str">
            <v>Div0</v>
          </cell>
          <cell r="J814">
            <v>374.7</v>
          </cell>
          <cell r="K814">
            <v>0</v>
          </cell>
          <cell r="L814">
            <v>0</v>
          </cell>
          <cell r="M814">
            <v>158.69999999999999</v>
          </cell>
          <cell r="N814">
            <v>533.5</v>
          </cell>
          <cell r="O814">
            <v>0</v>
          </cell>
          <cell r="P814">
            <v>0</v>
          </cell>
          <cell r="Q814">
            <v>0</v>
          </cell>
        </row>
        <row r="815">
          <cell r="A815">
            <v>2028</v>
          </cell>
          <cell r="B815" t="str">
            <v>Dec</v>
          </cell>
          <cell r="C815" t="str">
            <v>Mona</v>
          </cell>
          <cell r="D815">
            <v>0</v>
          </cell>
          <cell r="E815">
            <v>0</v>
          </cell>
          <cell r="F815">
            <v>0</v>
          </cell>
          <cell r="G815">
            <v>0</v>
          </cell>
          <cell r="H815">
            <v>0</v>
          </cell>
          <cell r="I815" t="str">
            <v>Div0</v>
          </cell>
          <cell r="J815">
            <v>0</v>
          </cell>
          <cell r="K815">
            <v>0</v>
          </cell>
          <cell r="L815">
            <v>0</v>
          </cell>
          <cell r="M815">
            <v>29</v>
          </cell>
          <cell r="N815">
            <v>29</v>
          </cell>
          <cell r="O815">
            <v>0</v>
          </cell>
          <cell r="P815">
            <v>0</v>
          </cell>
          <cell r="Q815">
            <v>0</v>
          </cell>
        </row>
        <row r="816">
          <cell r="A816">
            <v>2028</v>
          </cell>
          <cell r="B816" t="str">
            <v>Dec</v>
          </cell>
          <cell r="C816" t="str">
            <v>Palo Verde</v>
          </cell>
          <cell r="D816">
            <v>0</v>
          </cell>
          <cell r="E816">
            <v>0</v>
          </cell>
          <cell r="F816">
            <v>0</v>
          </cell>
          <cell r="G816">
            <v>0</v>
          </cell>
          <cell r="H816">
            <v>0</v>
          </cell>
          <cell r="I816" t="str">
            <v>Div0</v>
          </cell>
          <cell r="J816">
            <v>0</v>
          </cell>
          <cell r="K816">
            <v>0</v>
          </cell>
          <cell r="L816">
            <v>0</v>
          </cell>
          <cell r="M816">
            <v>0</v>
          </cell>
          <cell r="N816">
            <v>0</v>
          </cell>
          <cell r="O816">
            <v>0</v>
          </cell>
          <cell r="P816">
            <v>0</v>
          </cell>
          <cell r="Q816">
            <v>0</v>
          </cell>
        </row>
        <row r="817">
          <cell r="A817">
            <v>2028</v>
          </cell>
          <cell r="B817" t="str">
            <v>Dec</v>
          </cell>
          <cell r="C817" t="str">
            <v>Utah North</v>
          </cell>
          <cell r="D817">
            <v>3976.8</v>
          </cell>
          <cell r="E817">
            <v>0</v>
          </cell>
          <cell r="F817">
            <v>-411.9</v>
          </cell>
          <cell r="G817">
            <v>463.4</v>
          </cell>
          <cell r="H817">
            <v>463.4</v>
          </cell>
          <cell r="I817">
            <v>13</v>
          </cell>
          <cell r="J817">
            <v>2349.6999999999998</v>
          </cell>
          <cell r="K817">
            <v>0</v>
          </cell>
          <cell r="L817">
            <v>0</v>
          </cell>
          <cell r="M817">
            <v>2462.1999999999998</v>
          </cell>
          <cell r="N817">
            <v>783.5</v>
          </cell>
          <cell r="O817">
            <v>0</v>
          </cell>
          <cell r="P817">
            <v>0</v>
          </cell>
          <cell r="Q817">
            <v>0</v>
          </cell>
        </row>
        <row r="818">
          <cell r="A818">
            <v>2028</v>
          </cell>
          <cell r="B818" t="str">
            <v>Dec</v>
          </cell>
          <cell r="C818" t="str">
            <v>_4-Corners</v>
          </cell>
          <cell r="D818">
            <v>0</v>
          </cell>
          <cell r="E818">
            <v>0</v>
          </cell>
          <cell r="F818">
            <v>0</v>
          </cell>
          <cell r="G818">
            <v>0</v>
          </cell>
          <cell r="H818">
            <v>0</v>
          </cell>
          <cell r="I818" t="str">
            <v>Div0</v>
          </cell>
          <cell r="J818">
            <v>0</v>
          </cell>
          <cell r="K818">
            <v>0</v>
          </cell>
          <cell r="L818">
            <v>0</v>
          </cell>
          <cell r="M818">
            <v>0</v>
          </cell>
          <cell r="N818">
            <v>0</v>
          </cell>
          <cell r="O818">
            <v>0</v>
          </cell>
          <cell r="P818">
            <v>0</v>
          </cell>
          <cell r="Q818">
            <v>0</v>
          </cell>
        </row>
        <row r="819">
          <cell r="A819">
            <v>2028</v>
          </cell>
          <cell r="B819" t="str">
            <v>Dec</v>
          </cell>
          <cell r="C819" t="str">
            <v>Utah South</v>
          </cell>
          <cell r="D819">
            <v>659.6</v>
          </cell>
          <cell r="E819">
            <v>0</v>
          </cell>
          <cell r="F819">
            <v>0</v>
          </cell>
          <cell r="G819">
            <v>85.7</v>
          </cell>
          <cell r="H819">
            <v>85.7</v>
          </cell>
          <cell r="I819">
            <v>13</v>
          </cell>
          <cell r="J819">
            <v>3143.6</v>
          </cell>
          <cell r="K819">
            <v>-31.8</v>
          </cell>
          <cell r="L819">
            <v>0</v>
          </cell>
          <cell r="M819">
            <v>96</v>
          </cell>
          <cell r="N819">
            <v>2462.4</v>
          </cell>
          <cell r="O819">
            <v>0</v>
          </cell>
          <cell r="P819">
            <v>0</v>
          </cell>
          <cell r="Q819">
            <v>0</v>
          </cell>
        </row>
        <row r="820">
          <cell r="A820">
            <v>2028</v>
          </cell>
          <cell r="B820" t="str">
            <v>Dec</v>
          </cell>
          <cell r="C820" t="str">
            <v>Cholla</v>
          </cell>
          <cell r="D820">
            <v>0</v>
          </cell>
          <cell r="E820">
            <v>0</v>
          </cell>
          <cell r="F820">
            <v>0</v>
          </cell>
          <cell r="G820">
            <v>0</v>
          </cell>
          <cell r="H820">
            <v>0</v>
          </cell>
          <cell r="I820" t="str">
            <v>Div0</v>
          </cell>
          <cell r="J820">
            <v>0</v>
          </cell>
          <cell r="K820">
            <v>0</v>
          </cell>
          <cell r="L820">
            <v>0</v>
          </cell>
          <cell r="M820">
            <v>0</v>
          </cell>
          <cell r="N820">
            <v>0</v>
          </cell>
          <cell r="O820">
            <v>0</v>
          </cell>
          <cell r="P820">
            <v>0</v>
          </cell>
          <cell r="Q820">
            <v>0</v>
          </cell>
        </row>
        <row r="821">
          <cell r="A821">
            <v>2028</v>
          </cell>
          <cell r="B821" t="str">
            <v>Dec</v>
          </cell>
          <cell r="C821" t="str">
            <v>Colorado</v>
          </cell>
          <cell r="D821">
            <v>0</v>
          </cell>
          <cell r="E821">
            <v>0</v>
          </cell>
          <cell r="F821">
            <v>0</v>
          </cell>
          <cell r="G821">
            <v>0</v>
          </cell>
          <cell r="H821">
            <v>63.3</v>
          </cell>
          <cell r="I821" t="str">
            <v>Div0</v>
          </cell>
          <cell r="J821">
            <v>159.30000000000001</v>
          </cell>
          <cell r="K821">
            <v>0</v>
          </cell>
          <cell r="L821">
            <v>0</v>
          </cell>
          <cell r="M821">
            <v>0</v>
          </cell>
          <cell r="N821">
            <v>96</v>
          </cell>
          <cell r="O821">
            <v>0</v>
          </cell>
          <cell r="P821">
            <v>0</v>
          </cell>
          <cell r="Q821">
            <v>0</v>
          </cell>
        </row>
        <row r="822">
          <cell r="A822">
            <v>2028</v>
          </cell>
          <cell r="B822" t="str">
            <v>Dec</v>
          </cell>
          <cell r="C822" t="str">
            <v>Mead</v>
          </cell>
          <cell r="D822">
            <v>0</v>
          </cell>
          <cell r="E822">
            <v>0</v>
          </cell>
          <cell r="F822">
            <v>0</v>
          </cell>
          <cell r="G822">
            <v>0</v>
          </cell>
          <cell r="H822">
            <v>0</v>
          </cell>
          <cell r="I822" t="str">
            <v>Div0</v>
          </cell>
          <cell r="J822">
            <v>0</v>
          </cell>
          <cell r="K822">
            <v>0</v>
          </cell>
          <cell r="L822">
            <v>0</v>
          </cell>
          <cell r="M822">
            <v>0</v>
          </cell>
          <cell r="N822">
            <v>0</v>
          </cell>
          <cell r="O822">
            <v>0</v>
          </cell>
          <cell r="P822">
            <v>0</v>
          </cell>
          <cell r="Q822">
            <v>0</v>
          </cell>
        </row>
        <row r="823">
          <cell r="A823">
            <v>2028</v>
          </cell>
          <cell r="B823" t="str">
            <v>Dec</v>
          </cell>
          <cell r="C823" t="str">
            <v>Montana</v>
          </cell>
          <cell r="D823">
            <v>0</v>
          </cell>
          <cell r="E823">
            <v>0</v>
          </cell>
          <cell r="F823">
            <v>0</v>
          </cell>
          <cell r="G823">
            <v>0</v>
          </cell>
          <cell r="H823">
            <v>0</v>
          </cell>
          <cell r="I823" t="str">
            <v>Div0</v>
          </cell>
          <cell r="J823">
            <v>150.69999999999999</v>
          </cell>
          <cell r="K823">
            <v>0</v>
          </cell>
          <cell r="L823">
            <v>0</v>
          </cell>
          <cell r="M823">
            <v>0</v>
          </cell>
          <cell r="N823">
            <v>150.69999999999999</v>
          </cell>
          <cell r="O823">
            <v>0</v>
          </cell>
          <cell r="P823">
            <v>0</v>
          </cell>
          <cell r="Q823">
            <v>0</v>
          </cell>
        </row>
        <row r="824">
          <cell r="A824">
            <v>2028</v>
          </cell>
          <cell r="B824" t="str">
            <v>Dec</v>
          </cell>
          <cell r="C824" t="str">
            <v>Hermiston</v>
          </cell>
          <cell r="D824">
            <v>0</v>
          </cell>
          <cell r="E824">
            <v>0</v>
          </cell>
          <cell r="F824">
            <v>0</v>
          </cell>
          <cell r="G824">
            <v>0</v>
          </cell>
          <cell r="H824">
            <v>0</v>
          </cell>
          <cell r="I824" t="str">
            <v>Div0</v>
          </cell>
          <cell r="J824">
            <v>240</v>
          </cell>
          <cell r="K824">
            <v>0</v>
          </cell>
          <cell r="L824">
            <v>0</v>
          </cell>
          <cell r="M824">
            <v>0</v>
          </cell>
          <cell r="N824">
            <v>240</v>
          </cell>
          <cell r="O824">
            <v>0</v>
          </cell>
          <cell r="P824">
            <v>0</v>
          </cell>
          <cell r="Q824">
            <v>0</v>
          </cell>
        </row>
        <row r="825">
          <cell r="A825">
            <v>2028</v>
          </cell>
          <cell r="B825" t="str">
            <v>Dec</v>
          </cell>
          <cell r="C825" t="str">
            <v>Yakima</v>
          </cell>
          <cell r="D825">
            <v>575.9</v>
          </cell>
          <cell r="E825">
            <v>0</v>
          </cell>
          <cell r="F825">
            <v>-47.3</v>
          </cell>
          <cell r="G825">
            <v>68.7</v>
          </cell>
          <cell r="H825">
            <v>68.7</v>
          </cell>
          <cell r="I825">
            <v>13</v>
          </cell>
          <cell r="J825">
            <v>6.2</v>
          </cell>
          <cell r="K825">
            <v>0</v>
          </cell>
          <cell r="L825">
            <v>0</v>
          </cell>
          <cell r="M825">
            <v>591.1</v>
          </cell>
          <cell r="N825">
            <v>0</v>
          </cell>
          <cell r="O825">
            <v>0</v>
          </cell>
          <cell r="P825">
            <v>0</v>
          </cell>
          <cell r="Q825">
            <v>0</v>
          </cell>
        </row>
        <row r="826">
          <cell r="A826">
            <v>2028</v>
          </cell>
          <cell r="B826" t="str">
            <v>Dec</v>
          </cell>
          <cell r="C826" t="str">
            <v>WallaWalla</v>
          </cell>
          <cell r="D826">
            <v>256.3</v>
          </cell>
          <cell r="E826">
            <v>0</v>
          </cell>
          <cell r="F826">
            <v>-17.8</v>
          </cell>
          <cell r="G826">
            <v>31</v>
          </cell>
          <cell r="H826">
            <v>31</v>
          </cell>
          <cell r="I826">
            <v>13</v>
          </cell>
          <cell r="J826">
            <v>42.3</v>
          </cell>
          <cell r="K826">
            <v>-1.8</v>
          </cell>
          <cell r="L826">
            <v>0</v>
          </cell>
          <cell r="M826">
            <v>275</v>
          </cell>
          <cell r="N826">
            <v>46</v>
          </cell>
          <cell r="O826">
            <v>0</v>
          </cell>
          <cell r="P826">
            <v>0</v>
          </cell>
          <cell r="Q826">
            <v>0</v>
          </cell>
        </row>
        <row r="827">
          <cell r="A827">
            <v>2028</v>
          </cell>
          <cell r="B827" t="str">
            <v>Dec</v>
          </cell>
          <cell r="C827" t="str">
            <v>APS Transmission</v>
          </cell>
          <cell r="D827">
            <v>0</v>
          </cell>
          <cell r="E827">
            <v>0</v>
          </cell>
          <cell r="F827">
            <v>0</v>
          </cell>
          <cell r="G827">
            <v>0</v>
          </cell>
          <cell r="H827">
            <v>0</v>
          </cell>
          <cell r="I827" t="str">
            <v>Div0</v>
          </cell>
          <cell r="J827">
            <v>0</v>
          </cell>
          <cell r="K827">
            <v>0</v>
          </cell>
          <cell r="L827">
            <v>0</v>
          </cell>
          <cell r="M827">
            <v>0</v>
          </cell>
          <cell r="N827">
            <v>0</v>
          </cell>
          <cell r="O827">
            <v>0</v>
          </cell>
          <cell r="P827">
            <v>0</v>
          </cell>
          <cell r="Q827">
            <v>0</v>
          </cell>
        </row>
        <row r="828">
          <cell r="A828">
            <v>2028</v>
          </cell>
          <cell r="B828" t="str">
            <v>Dec</v>
          </cell>
          <cell r="C828" t="str">
            <v>Bridger East</v>
          </cell>
          <cell r="D828">
            <v>0</v>
          </cell>
          <cell r="E828">
            <v>0</v>
          </cell>
          <cell r="F828">
            <v>0</v>
          </cell>
          <cell r="G828">
            <v>0</v>
          </cell>
          <cell r="H828">
            <v>0</v>
          </cell>
          <cell r="I828" t="str">
            <v>Div0</v>
          </cell>
          <cell r="J828">
            <v>0</v>
          </cell>
          <cell r="K828">
            <v>0</v>
          </cell>
          <cell r="L828">
            <v>0</v>
          </cell>
          <cell r="M828">
            <v>0</v>
          </cell>
          <cell r="N828">
            <v>0</v>
          </cell>
          <cell r="O828">
            <v>0</v>
          </cell>
          <cell r="P828">
            <v>0</v>
          </cell>
          <cell r="Q828">
            <v>0</v>
          </cell>
        </row>
        <row r="829">
          <cell r="A829">
            <v>2028</v>
          </cell>
          <cell r="B829" t="str">
            <v>Dec</v>
          </cell>
          <cell r="C829" t="str">
            <v>WyomingNE</v>
          </cell>
          <cell r="D829">
            <v>637.79999999999995</v>
          </cell>
          <cell r="E829">
            <v>0</v>
          </cell>
          <cell r="F829">
            <v>0</v>
          </cell>
          <cell r="G829">
            <v>82.9</v>
          </cell>
          <cell r="H829">
            <v>82.9</v>
          </cell>
          <cell r="I829">
            <v>13</v>
          </cell>
          <cell r="J829">
            <v>428.2</v>
          </cell>
          <cell r="K829">
            <v>0</v>
          </cell>
          <cell r="L829">
            <v>0</v>
          </cell>
          <cell r="M829">
            <v>292.39999999999998</v>
          </cell>
          <cell r="N829">
            <v>0</v>
          </cell>
          <cell r="O829">
            <v>0</v>
          </cell>
          <cell r="P829">
            <v>0</v>
          </cell>
          <cell r="Q829">
            <v>0</v>
          </cell>
        </row>
        <row r="830">
          <cell r="A830">
            <v>2028</v>
          </cell>
          <cell r="B830" t="str">
            <v>Dec</v>
          </cell>
          <cell r="C830" t="str">
            <v>WyomingSW</v>
          </cell>
          <cell r="D830">
            <v>536.29999999999995</v>
          </cell>
          <cell r="E830">
            <v>0</v>
          </cell>
          <cell r="F830">
            <v>-109.5</v>
          </cell>
          <cell r="G830">
            <v>55.5</v>
          </cell>
          <cell r="H830">
            <v>55.5</v>
          </cell>
          <cell r="I830">
            <v>13</v>
          </cell>
          <cell r="J830">
            <v>44.5</v>
          </cell>
          <cell r="K830">
            <v>0</v>
          </cell>
          <cell r="L830">
            <v>0</v>
          </cell>
          <cell r="M830">
            <v>556.4</v>
          </cell>
          <cell r="N830">
            <v>118.7</v>
          </cell>
          <cell r="O830">
            <v>0</v>
          </cell>
          <cell r="P830">
            <v>0</v>
          </cell>
          <cell r="Q830">
            <v>0</v>
          </cell>
        </row>
        <row r="831">
          <cell r="A831">
            <v>2028</v>
          </cell>
          <cell r="B831" t="str">
            <v>Dec</v>
          </cell>
          <cell r="C831" t="str">
            <v>Aeolis_Wyoming</v>
          </cell>
          <cell r="D831">
            <v>0</v>
          </cell>
          <cell r="E831">
            <v>0</v>
          </cell>
          <cell r="F831">
            <v>0</v>
          </cell>
          <cell r="G831">
            <v>0</v>
          </cell>
          <cell r="H831">
            <v>0</v>
          </cell>
          <cell r="I831" t="str">
            <v>Div0</v>
          </cell>
          <cell r="J831">
            <v>173.8</v>
          </cell>
          <cell r="K831">
            <v>0</v>
          </cell>
          <cell r="L831">
            <v>0</v>
          </cell>
          <cell r="M831">
            <v>118.7</v>
          </cell>
          <cell r="N831">
            <v>292.5</v>
          </cell>
          <cell r="O831">
            <v>0</v>
          </cell>
          <cell r="P831">
            <v>0</v>
          </cell>
          <cell r="Q831">
            <v>0</v>
          </cell>
        </row>
        <row r="832">
          <cell r="A832">
            <v>2028</v>
          </cell>
          <cell r="B832" t="str">
            <v>Dec</v>
          </cell>
          <cell r="C832" t="str">
            <v>Chehalis</v>
          </cell>
          <cell r="D832">
            <v>0</v>
          </cell>
          <cell r="E832">
            <v>0</v>
          </cell>
          <cell r="F832">
            <v>0</v>
          </cell>
          <cell r="G832">
            <v>0</v>
          </cell>
          <cell r="H832">
            <v>0</v>
          </cell>
          <cell r="I832" t="str">
            <v>Div0</v>
          </cell>
          <cell r="J832">
            <v>512</v>
          </cell>
          <cell r="K832">
            <v>0</v>
          </cell>
          <cell r="L832">
            <v>0</v>
          </cell>
          <cell r="M832">
            <v>0</v>
          </cell>
          <cell r="N832">
            <v>512</v>
          </cell>
          <cell r="O832">
            <v>0</v>
          </cell>
          <cell r="P832">
            <v>0</v>
          </cell>
          <cell r="Q832">
            <v>0</v>
          </cell>
        </row>
        <row r="833">
          <cell r="A833">
            <v>2028</v>
          </cell>
          <cell r="B833" t="str">
            <v>Dec</v>
          </cell>
          <cell r="C833" t="str">
            <v>SOregonCal</v>
          </cell>
          <cell r="D833">
            <v>1442.2</v>
          </cell>
          <cell r="E833">
            <v>0</v>
          </cell>
          <cell r="F833">
            <v>-271.7</v>
          </cell>
          <cell r="G833">
            <v>152.19999999999999</v>
          </cell>
          <cell r="H833">
            <v>152.19999999999999</v>
          </cell>
          <cell r="I833">
            <v>13</v>
          </cell>
          <cell r="J833">
            <v>293.5</v>
          </cell>
          <cell r="K833">
            <v>-0.2</v>
          </cell>
          <cell r="L833">
            <v>0</v>
          </cell>
          <cell r="M833">
            <v>1375.1</v>
          </cell>
          <cell r="N833">
            <v>345.7</v>
          </cell>
          <cell r="O833">
            <v>0</v>
          </cell>
          <cell r="P833">
            <v>0</v>
          </cell>
          <cell r="Q833">
            <v>0</v>
          </cell>
        </row>
        <row r="834">
          <cell r="A834">
            <v>2028</v>
          </cell>
          <cell r="B834" t="str">
            <v>Dec</v>
          </cell>
          <cell r="C834" t="str">
            <v>PortlandNC</v>
          </cell>
          <cell r="D834">
            <v>522</v>
          </cell>
          <cell r="E834">
            <v>0</v>
          </cell>
          <cell r="F834">
            <v>0</v>
          </cell>
          <cell r="G834">
            <v>67.900000000000006</v>
          </cell>
          <cell r="H834">
            <v>67.900000000000006</v>
          </cell>
          <cell r="I834">
            <v>13</v>
          </cell>
          <cell r="J834">
            <v>597.70000000000005</v>
          </cell>
          <cell r="K834">
            <v>-78</v>
          </cell>
          <cell r="L834">
            <v>0</v>
          </cell>
          <cell r="M834">
            <v>70.099999999999994</v>
          </cell>
          <cell r="N834">
            <v>0</v>
          </cell>
          <cell r="O834">
            <v>0</v>
          </cell>
          <cell r="P834">
            <v>0</v>
          </cell>
          <cell r="Q834">
            <v>0</v>
          </cell>
        </row>
        <row r="835">
          <cell r="A835">
            <v>2028</v>
          </cell>
          <cell r="B835" t="str">
            <v>Dec</v>
          </cell>
          <cell r="C835" t="str">
            <v>WillamValcc</v>
          </cell>
          <cell r="D835">
            <v>385.1</v>
          </cell>
          <cell r="E835">
            <v>0</v>
          </cell>
          <cell r="F835">
            <v>0</v>
          </cell>
          <cell r="G835">
            <v>50.1</v>
          </cell>
          <cell r="H835">
            <v>50.1</v>
          </cell>
          <cell r="I835">
            <v>13</v>
          </cell>
          <cell r="J835">
            <v>0</v>
          </cell>
          <cell r="K835">
            <v>0</v>
          </cell>
          <cell r="L835">
            <v>0</v>
          </cell>
          <cell r="M835">
            <v>435.2</v>
          </cell>
          <cell r="N835">
            <v>0</v>
          </cell>
          <cell r="O835">
            <v>0</v>
          </cell>
          <cell r="P835">
            <v>0</v>
          </cell>
          <cell r="Q835">
            <v>0</v>
          </cell>
        </row>
        <row r="836">
          <cell r="A836">
            <v>2028</v>
          </cell>
          <cell r="B836" t="str">
            <v>Dec</v>
          </cell>
          <cell r="C836" t="str">
            <v>Bethel</v>
          </cell>
          <cell r="D836">
            <v>0</v>
          </cell>
          <cell r="E836">
            <v>0</v>
          </cell>
          <cell r="F836">
            <v>0</v>
          </cell>
          <cell r="G836">
            <v>0</v>
          </cell>
          <cell r="H836">
            <v>0</v>
          </cell>
          <cell r="I836" t="str">
            <v>Div0</v>
          </cell>
          <cell r="J836">
            <v>0</v>
          </cell>
          <cell r="K836">
            <v>0</v>
          </cell>
          <cell r="L836">
            <v>0</v>
          </cell>
          <cell r="M836">
            <v>0</v>
          </cell>
          <cell r="N836">
            <v>0</v>
          </cell>
          <cell r="O836">
            <v>0</v>
          </cell>
          <cell r="P836">
            <v>0</v>
          </cell>
          <cell r="Q836">
            <v>0</v>
          </cell>
        </row>
        <row r="837">
          <cell r="A837">
            <v>2028</v>
          </cell>
          <cell r="B837" t="str">
            <v>Dec</v>
          </cell>
          <cell r="C837" t="str">
            <v>Nevada - Oregon Border</v>
          </cell>
          <cell r="D837">
            <v>0</v>
          </cell>
          <cell r="E837">
            <v>0</v>
          </cell>
          <cell r="F837">
            <v>0</v>
          </cell>
          <cell r="G837">
            <v>0</v>
          </cell>
          <cell r="H837">
            <v>0</v>
          </cell>
          <cell r="I837" t="str">
            <v>Div0</v>
          </cell>
          <cell r="J837">
            <v>106</v>
          </cell>
          <cell r="K837">
            <v>0</v>
          </cell>
          <cell r="L837">
            <v>0</v>
          </cell>
          <cell r="M837">
            <v>0</v>
          </cell>
          <cell r="N837">
            <v>106</v>
          </cell>
          <cell r="O837">
            <v>0</v>
          </cell>
          <cell r="P837">
            <v>0</v>
          </cell>
          <cell r="Q837">
            <v>0</v>
          </cell>
        </row>
        <row r="838">
          <cell r="A838">
            <v>2028</v>
          </cell>
          <cell r="B838" t="str">
            <v>Dec</v>
          </cell>
          <cell r="C838" t="str">
            <v>Bridger</v>
          </cell>
          <cell r="D838">
            <v>0</v>
          </cell>
          <cell r="E838">
            <v>0</v>
          </cell>
          <cell r="F838">
            <v>0</v>
          </cell>
          <cell r="G838">
            <v>0</v>
          </cell>
          <cell r="H838">
            <v>0</v>
          </cell>
          <cell r="I838" t="str">
            <v>Div0</v>
          </cell>
          <cell r="J838">
            <v>1408.4</v>
          </cell>
          <cell r="K838">
            <v>0</v>
          </cell>
          <cell r="L838">
            <v>0</v>
          </cell>
          <cell r="M838">
            <v>0</v>
          </cell>
          <cell r="N838">
            <v>1408.4</v>
          </cell>
          <cell r="O838">
            <v>0</v>
          </cell>
          <cell r="P838">
            <v>0</v>
          </cell>
          <cell r="Q838">
            <v>0</v>
          </cell>
        </row>
        <row r="839">
          <cell r="A839">
            <v>2028</v>
          </cell>
          <cell r="B839" t="str">
            <v>Dec</v>
          </cell>
          <cell r="C839" t="str">
            <v>Hemingway</v>
          </cell>
          <cell r="D839">
            <v>0</v>
          </cell>
          <cell r="E839">
            <v>0</v>
          </cell>
          <cell r="F839">
            <v>0</v>
          </cell>
          <cell r="G839">
            <v>0</v>
          </cell>
          <cell r="H839">
            <v>0</v>
          </cell>
          <cell r="I839" t="str">
            <v>Div0</v>
          </cell>
          <cell r="J839">
            <v>0</v>
          </cell>
          <cell r="K839">
            <v>0</v>
          </cell>
          <cell r="L839">
            <v>0</v>
          </cell>
          <cell r="M839">
            <v>962.3</v>
          </cell>
          <cell r="N839">
            <v>962.3</v>
          </cell>
          <cell r="O839">
            <v>0</v>
          </cell>
          <cell r="P839">
            <v>0</v>
          </cell>
          <cell r="Q839">
            <v>0</v>
          </cell>
        </row>
        <row r="840">
          <cell r="A840">
            <v>2028</v>
          </cell>
          <cell r="B840" t="str">
            <v>Dec</v>
          </cell>
          <cell r="C840" t="str">
            <v>Midpoint Meridian</v>
          </cell>
          <cell r="D840">
            <v>0</v>
          </cell>
          <cell r="E840">
            <v>0</v>
          </cell>
          <cell r="F840">
            <v>0</v>
          </cell>
          <cell r="G840">
            <v>0</v>
          </cell>
          <cell r="H840">
            <v>0</v>
          </cell>
          <cell r="I840" t="str">
            <v>Div0</v>
          </cell>
          <cell r="J840">
            <v>0</v>
          </cell>
          <cell r="K840">
            <v>0</v>
          </cell>
          <cell r="L840">
            <v>0</v>
          </cell>
          <cell r="M840">
            <v>400</v>
          </cell>
          <cell r="N840">
            <v>400</v>
          </cell>
          <cell r="O840">
            <v>0</v>
          </cell>
          <cell r="P840">
            <v>0</v>
          </cell>
          <cell r="Q840">
            <v>0</v>
          </cell>
        </row>
        <row r="841">
          <cell r="A841">
            <v>2028</v>
          </cell>
          <cell r="B841" t="str">
            <v>Dec</v>
          </cell>
          <cell r="C841" t="str">
            <v>Craig Trans</v>
          </cell>
          <cell r="D841">
            <v>0</v>
          </cell>
          <cell r="E841">
            <v>0</v>
          </cell>
          <cell r="F841">
            <v>0</v>
          </cell>
          <cell r="G841">
            <v>0</v>
          </cell>
          <cell r="H841">
            <v>0</v>
          </cell>
          <cell r="I841" t="str">
            <v>Div0</v>
          </cell>
          <cell r="J841">
            <v>0</v>
          </cell>
          <cell r="K841">
            <v>0</v>
          </cell>
          <cell r="L841">
            <v>0</v>
          </cell>
          <cell r="M841">
            <v>67</v>
          </cell>
          <cell r="N841">
            <v>67</v>
          </cell>
          <cell r="O841">
            <v>0</v>
          </cell>
          <cell r="P841">
            <v>0</v>
          </cell>
          <cell r="Q841">
            <v>0</v>
          </cell>
        </row>
        <row r="842">
          <cell r="A842">
            <v>2028</v>
          </cell>
          <cell r="B842" t="str">
            <v>Dec</v>
          </cell>
          <cell r="C842" t="str">
            <v>BPA_NITS</v>
          </cell>
          <cell r="D842">
            <v>323.8</v>
          </cell>
          <cell r="E842">
            <v>0</v>
          </cell>
          <cell r="F842">
            <v>0</v>
          </cell>
          <cell r="G842">
            <v>42.1</v>
          </cell>
          <cell r="H842">
            <v>42.1</v>
          </cell>
          <cell r="I842">
            <v>13</v>
          </cell>
          <cell r="J842">
            <v>0</v>
          </cell>
          <cell r="K842">
            <v>0</v>
          </cell>
          <cell r="L842">
            <v>0</v>
          </cell>
          <cell r="M842">
            <v>365.9</v>
          </cell>
          <cell r="N842">
            <v>0</v>
          </cell>
          <cell r="O842">
            <v>0</v>
          </cell>
          <cell r="P842">
            <v>0</v>
          </cell>
          <cell r="Q842">
            <v>0</v>
          </cell>
        </row>
        <row r="843">
          <cell r="A843">
            <v>2029</v>
          </cell>
          <cell r="B843" t="str">
            <v>Jul</v>
          </cell>
          <cell r="C843" t="str">
            <v>Arizona</v>
          </cell>
          <cell r="D843">
            <v>0</v>
          </cell>
          <cell r="E843">
            <v>0</v>
          </cell>
          <cell r="F843">
            <v>0</v>
          </cell>
          <cell r="G843">
            <v>0</v>
          </cell>
          <cell r="H843">
            <v>0</v>
          </cell>
          <cell r="I843" t="str">
            <v>Div0</v>
          </cell>
          <cell r="J843">
            <v>0</v>
          </cell>
          <cell r="K843">
            <v>0</v>
          </cell>
          <cell r="L843">
            <v>0</v>
          </cell>
          <cell r="M843">
            <v>0</v>
          </cell>
          <cell r="N843">
            <v>0</v>
          </cell>
          <cell r="O843">
            <v>0</v>
          </cell>
          <cell r="P843">
            <v>0</v>
          </cell>
          <cell r="Q843">
            <v>0</v>
          </cell>
        </row>
        <row r="844">
          <cell r="A844">
            <v>2029</v>
          </cell>
          <cell r="B844" t="str">
            <v>Jul</v>
          </cell>
          <cell r="C844" t="str">
            <v>COB</v>
          </cell>
          <cell r="D844">
            <v>0</v>
          </cell>
          <cell r="E844">
            <v>0</v>
          </cell>
          <cell r="F844">
            <v>0</v>
          </cell>
          <cell r="G844">
            <v>0</v>
          </cell>
          <cell r="H844">
            <v>0</v>
          </cell>
          <cell r="I844" t="str">
            <v>Div0</v>
          </cell>
          <cell r="J844">
            <v>424</v>
          </cell>
          <cell r="K844">
            <v>0</v>
          </cell>
          <cell r="L844">
            <v>0</v>
          </cell>
          <cell r="M844">
            <v>0</v>
          </cell>
          <cell r="N844">
            <v>424</v>
          </cell>
          <cell r="O844">
            <v>0</v>
          </cell>
          <cell r="P844">
            <v>0</v>
          </cell>
          <cell r="Q844">
            <v>0</v>
          </cell>
        </row>
        <row r="845">
          <cell r="A845">
            <v>2029</v>
          </cell>
          <cell r="B845" t="str">
            <v>Jul</v>
          </cell>
          <cell r="C845" t="str">
            <v>Goshen</v>
          </cell>
          <cell r="D845">
            <v>504.1</v>
          </cell>
          <cell r="E845">
            <v>0</v>
          </cell>
          <cell r="F845">
            <v>-64.8</v>
          </cell>
          <cell r="G845">
            <v>57.1</v>
          </cell>
          <cell r="H845">
            <v>57.1</v>
          </cell>
          <cell r="I845">
            <v>13</v>
          </cell>
          <cell r="J845">
            <v>26</v>
          </cell>
          <cell r="K845">
            <v>-4.4000000000000004</v>
          </cell>
          <cell r="L845">
            <v>189.4</v>
          </cell>
          <cell r="M845">
            <v>285.3</v>
          </cell>
          <cell r="N845">
            <v>0</v>
          </cell>
          <cell r="O845">
            <v>0</v>
          </cell>
          <cell r="P845">
            <v>0</v>
          </cell>
          <cell r="Q845">
            <v>0</v>
          </cell>
        </row>
        <row r="846">
          <cell r="A846">
            <v>2029</v>
          </cell>
          <cell r="B846" t="str">
            <v>Jul</v>
          </cell>
          <cell r="C846" t="str">
            <v>Brady</v>
          </cell>
          <cell r="D846">
            <v>0</v>
          </cell>
          <cell r="E846">
            <v>0</v>
          </cell>
          <cell r="F846">
            <v>0</v>
          </cell>
          <cell r="G846">
            <v>0</v>
          </cell>
          <cell r="H846">
            <v>0</v>
          </cell>
          <cell r="I846" t="str">
            <v>Div0</v>
          </cell>
          <cell r="J846">
            <v>0</v>
          </cell>
          <cell r="K846">
            <v>0</v>
          </cell>
          <cell r="L846">
            <v>0</v>
          </cell>
          <cell r="M846">
            <v>0</v>
          </cell>
          <cell r="N846">
            <v>0</v>
          </cell>
          <cell r="O846">
            <v>0</v>
          </cell>
          <cell r="P846">
            <v>0</v>
          </cell>
          <cell r="Q846">
            <v>0</v>
          </cell>
        </row>
        <row r="847">
          <cell r="A847">
            <v>2029</v>
          </cell>
          <cell r="B847" t="str">
            <v>Jul</v>
          </cell>
          <cell r="C847" t="str">
            <v>Bridger West</v>
          </cell>
          <cell r="D847">
            <v>0</v>
          </cell>
          <cell r="E847">
            <v>0</v>
          </cell>
          <cell r="F847">
            <v>0</v>
          </cell>
          <cell r="G847">
            <v>0</v>
          </cell>
          <cell r="H847">
            <v>0</v>
          </cell>
          <cell r="I847" t="str">
            <v>Div0</v>
          </cell>
          <cell r="J847">
            <v>0</v>
          </cell>
          <cell r="K847">
            <v>0</v>
          </cell>
          <cell r="L847">
            <v>0</v>
          </cell>
          <cell r="M847">
            <v>654.29999999999995</v>
          </cell>
          <cell r="N847">
            <v>654.29999999999995</v>
          </cell>
          <cell r="O847">
            <v>0</v>
          </cell>
          <cell r="P847">
            <v>0</v>
          </cell>
          <cell r="Q847">
            <v>0</v>
          </cell>
        </row>
        <row r="848">
          <cell r="A848">
            <v>2029</v>
          </cell>
          <cell r="B848" t="str">
            <v>Jul</v>
          </cell>
          <cell r="C848" t="str">
            <v>Borah</v>
          </cell>
          <cell r="D848">
            <v>0</v>
          </cell>
          <cell r="E848">
            <v>0</v>
          </cell>
          <cell r="F848">
            <v>0</v>
          </cell>
          <cell r="G848">
            <v>0</v>
          </cell>
          <cell r="H848">
            <v>0</v>
          </cell>
          <cell r="I848" t="str">
            <v>Div0</v>
          </cell>
          <cell r="J848">
            <v>0</v>
          </cell>
          <cell r="K848">
            <v>0</v>
          </cell>
          <cell r="L848">
            <v>0</v>
          </cell>
          <cell r="M848">
            <v>654.20000000000005</v>
          </cell>
          <cell r="N848">
            <v>654.20000000000005</v>
          </cell>
          <cell r="O848">
            <v>0</v>
          </cell>
          <cell r="P848">
            <v>0</v>
          </cell>
          <cell r="Q848">
            <v>0</v>
          </cell>
        </row>
        <row r="849">
          <cell r="A849">
            <v>2029</v>
          </cell>
          <cell r="B849" t="str">
            <v>Jul</v>
          </cell>
          <cell r="C849" t="str">
            <v>Mid Columbia</v>
          </cell>
          <cell r="D849">
            <v>0</v>
          </cell>
          <cell r="E849">
            <v>0</v>
          </cell>
          <cell r="F849">
            <v>0</v>
          </cell>
          <cell r="G849">
            <v>0</v>
          </cell>
          <cell r="H849">
            <v>0</v>
          </cell>
          <cell r="I849" t="str">
            <v>Div0</v>
          </cell>
          <cell r="J849">
            <v>864.4</v>
          </cell>
          <cell r="K849">
            <v>0</v>
          </cell>
          <cell r="L849">
            <v>0</v>
          </cell>
          <cell r="M849">
            <v>0</v>
          </cell>
          <cell r="N849">
            <v>864.4</v>
          </cell>
          <cell r="O849">
            <v>0</v>
          </cell>
          <cell r="P849">
            <v>0</v>
          </cell>
          <cell r="Q849">
            <v>0</v>
          </cell>
        </row>
        <row r="850">
          <cell r="A850">
            <v>2029</v>
          </cell>
          <cell r="B850" t="str">
            <v>Jul</v>
          </cell>
          <cell r="C850" t="str">
            <v>Mona</v>
          </cell>
          <cell r="D850">
            <v>0</v>
          </cell>
          <cell r="E850">
            <v>0</v>
          </cell>
          <cell r="F850">
            <v>0</v>
          </cell>
          <cell r="G850">
            <v>0</v>
          </cell>
          <cell r="H850">
            <v>0</v>
          </cell>
          <cell r="I850" t="str">
            <v>Div0</v>
          </cell>
          <cell r="J850">
            <v>318</v>
          </cell>
          <cell r="K850">
            <v>0</v>
          </cell>
          <cell r="L850">
            <v>0</v>
          </cell>
          <cell r="M850">
            <v>29</v>
          </cell>
          <cell r="N850">
            <v>347</v>
          </cell>
          <cell r="O850">
            <v>0</v>
          </cell>
          <cell r="P850">
            <v>0</v>
          </cell>
          <cell r="Q850">
            <v>0</v>
          </cell>
        </row>
        <row r="851">
          <cell r="A851">
            <v>2029</v>
          </cell>
          <cell r="B851" t="str">
            <v>Jul</v>
          </cell>
          <cell r="C851" t="str">
            <v>Palo Verde</v>
          </cell>
          <cell r="D851">
            <v>0</v>
          </cell>
          <cell r="E851">
            <v>0</v>
          </cell>
          <cell r="F851">
            <v>0</v>
          </cell>
          <cell r="G851">
            <v>0</v>
          </cell>
          <cell r="H851">
            <v>0</v>
          </cell>
          <cell r="I851" t="str">
            <v>Div0</v>
          </cell>
          <cell r="J851">
            <v>0</v>
          </cell>
          <cell r="K851">
            <v>0</v>
          </cell>
          <cell r="L851">
            <v>0</v>
          </cell>
          <cell r="M851">
            <v>0</v>
          </cell>
          <cell r="N851">
            <v>0</v>
          </cell>
          <cell r="O851">
            <v>0</v>
          </cell>
          <cell r="P851">
            <v>0</v>
          </cell>
          <cell r="Q851">
            <v>0</v>
          </cell>
        </row>
        <row r="852">
          <cell r="A852">
            <v>2029</v>
          </cell>
          <cell r="B852" t="str">
            <v>Jul</v>
          </cell>
          <cell r="C852" t="str">
            <v>Utah North</v>
          </cell>
          <cell r="D852">
            <v>5302.8</v>
          </cell>
          <cell r="E852">
            <v>0</v>
          </cell>
          <cell r="F852">
            <v>-629</v>
          </cell>
          <cell r="G852">
            <v>607.6</v>
          </cell>
          <cell r="H852">
            <v>607.6</v>
          </cell>
          <cell r="I852">
            <v>13</v>
          </cell>
          <cell r="J852">
            <v>2477.9</v>
          </cell>
          <cell r="K852">
            <v>0</v>
          </cell>
          <cell r="L852">
            <v>295.39999999999998</v>
          </cell>
          <cell r="M852">
            <v>2574.8000000000002</v>
          </cell>
          <cell r="N852">
            <v>66.599999999999994</v>
          </cell>
          <cell r="O852">
            <v>0</v>
          </cell>
          <cell r="P852">
            <v>0</v>
          </cell>
          <cell r="Q852">
            <v>0</v>
          </cell>
        </row>
        <row r="853">
          <cell r="A853">
            <v>2029</v>
          </cell>
          <cell r="B853" t="str">
            <v>Jul</v>
          </cell>
          <cell r="C853" t="str">
            <v>_4-Corners</v>
          </cell>
          <cell r="D853">
            <v>0</v>
          </cell>
          <cell r="E853">
            <v>0</v>
          </cell>
          <cell r="F853">
            <v>0</v>
          </cell>
          <cell r="G853">
            <v>0</v>
          </cell>
          <cell r="H853">
            <v>0</v>
          </cell>
          <cell r="I853" t="str">
            <v>Div0</v>
          </cell>
          <cell r="J853">
            <v>0</v>
          </cell>
          <cell r="K853">
            <v>0</v>
          </cell>
          <cell r="L853">
            <v>0</v>
          </cell>
          <cell r="M853">
            <v>0</v>
          </cell>
          <cell r="N853">
            <v>0</v>
          </cell>
          <cell r="O853">
            <v>0</v>
          </cell>
          <cell r="P853">
            <v>0</v>
          </cell>
          <cell r="Q853">
            <v>0</v>
          </cell>
        </row>
        <row r="854">
          <cell r="A854">
            <v>2029</v>
          </cell>
          <cell r="B854" t="str">
            <v>Jul</v>
          </cell>
          <cell r="C854" t="str">
            <v>Utah South</v>
          </cell>
          <cell r="D854">
            <v>820.9</v>
          </cell>
          <cell r="E854">
            <v>0</v>
          </cell>
          <cell r="F854">
            <v>0</v>
          </cell>
          <cell r="G854">
            <v>106.7</v>
          </cell>
          <cell r="H854">
            <v>106.7</v>
          </cell>
          <cell r="I854">
            <v>13</v>
          </cell>
          <cell r="J854">
            <v>3120.6</v>
          </cell>
          <cell r="K854">
            <v>-31.9</v>
          </cell>
          <cell r="L854">
            <v>0</v>
          </cell>
          <cell r="M854">
            <v>413.9</v>
          </cell>
          <cell r="N854">
            <v>2575.1</v>
          </cell>
          <cell r="O854">
            <v>0</v>
          </cell>
          <cell r="P854">
            <v>0</v>
          </cell>
          <cell r="Q854">
            <v>0</v>
          </cell>
        </row>
        <row r="855">
          <cell r="A855">
            <v>2029</v>
          </cell>
          <cell r="B855" t="str">
            <v>Jul</v>
          </cell>
          <cell r="C855" t="str">
            <v>Cholla</v>
          </cell>
          <cell r="D855">
            <v>0</v>
          </cell>
          <cell r="E855">
            <v>0</v>
          </cell>
          <cell r="F855">
            <v>0</v>
          </cell>
          <cell r="G855">
            <v>0</v>
          </cell>
          <cell r="H855">
            <v>0</v>
          </cell>
          <cell r="I855" t="str">
            <v>Div0</v>
          </cell>
          <cell r="J855">
            <v>0</v>
          </cell>
          <cell r="K855">
            <v>0</v>
          </cell>
          <cell r="L855">
            <v>0</v>
          </cell>
          <cell r="M855">
            <v>0</v>
          </cell>
          <cell r="N855">
            <v>0</v>
          </cell>
          <cell r="O855">
            <v>0</v>
          </cell>
          <cell r="P855">
            <v>0</v>
          </cell>
          <cell r="Q855">
            <v>0</v>
          </cell>
        </row>
        <row r="856">
          <cell r="A856">
            <v>2029</v>
          </cell>
          <cell r="B856" t="str">
            <v>Jul</v>
          </cell>
          <cell r="C856" t="str">
            <v>Colorado</v>
          </cell>
          <cell r="D856">
            <v>0</v>
          </cell>
          <cell r="E856">
            <v>0</v>
          </cell>
          <cell r="F856">
            <v>0</v>
          </cell>
          <cell r="G856">
            <v>0</v>
          </cell>
          <cell r="H856">
            <v>63.3</v>
          </cell>
          <cell r="I856" t="str">
            <v>Div0</v>
          </cell>
          <cell r="J856">
            <v>159.30000000000001</v>
          </cell>
          <cell r="K856">
            <v>0</v>
          </cell>
          <cell r="L856">
            <v>0</v>
          </cell>
          <cell r="M856">
            <v>0</v>
          </cell>
          <cell r="N856">
            <v>96</v>
          </cell>
          <cell r="O856">
            <v>0</v>
          </cell>
          <cell r="P856">
            <v>0</v>
          </cell>
          <cell r="Q856">
            <v>0</v>
          </cell>
        </row>
        <row r="857">
          <cell r="A857">
            <v>2029</v>
          </cell>
          <cell r="B857" t="str">
            <v>Jul</v>
          </cell>
          <cell r="C857" t="str">
            <v>Mead</v>
          </cell>
          <cell r="D857">
            <v>0</v>
          </cell>
          <cell r="E857">
            <v>0</v>
          </cell>
          <cell r="F857">
            <v>0</v>
          </cell>
          <cell r="G857">
            <v>0</v>
          </cell>
          <cell r="H857">
            <v>0</v>
          </cell>
          <cell r="I857" t="str">
            <v>Div0</v>
          </cell>
          <cell r="J857">
            <v>0</v>
          </cell>
          <cell r="K857">
            <v>0</v>
          </cell>
          <cell r="L857">
            <v>0</v>
          </cell>
          <cell r="M857">
            <v>0</v>
          </cell>
          <cell r="N857">
            <v>0</v>
          </cell>
          <cell r="O857">
            <v>0</v>
          </cell>
          <cell r="P857">
            <v>0</v>
          </cell>
          <cell r="Q857">
            <v>0</v>
          </cell>
        </row>
        <row r="858">
          <cell r="A858">
            <v>2029</v>
          </cell>
          <cell r="B858" t="str">
            <v>Jul</v>
          </cell>
          <cell r="C858" t="str">
            <v>Montana</v>
          </cell>
          <cell r="D858">
            <v>0</v>
          </cell>
          <cell r="E858">
            <v>0</v>
          </cell>
          <cell r="F858">
            <v>0</v>
          </cell>
          <cell r="G858">
            <v>0</v>
          </cell>
          <cell r="H858">
            <v>0</v>
          </cell>
          <cell r="I858" t="str">
            <v>Div0</v>
          </cell>
          <cell r="J858">
            <v>151.69999999999999</v>
          </cell>
          <cell r="K858">
            <v>0</v>
          </cell>
          <cell r="L858">
            <v>0</v>
          </cell>
          <cell r="M858">
            <v>0</v>
          </cell>
          <cell r="N858">
            <v>151.69999999999999</v>
          </cell>
          <cell r="O858">
            <v>0</v>
          </cell>
          <cell r="P858">
            <v>0</v>
          </cell>
          <cell r="Q858">
            <v>0</v>
          </cell>
        </row>
        <row r="859">
          <cell r="A859">
            <v>2029</v>
          </cell>
          <cell r="B859" t="str">
            <v>Jul</v>
          </cell>
          <cell r="C859" t="str">
            <v>Hermiston</v>
          </cell>
          <cell r="D859">
            <v>0</v>
          </cell>
          <cell r="E859">
            <v>0</v>
          </cell>
          <cell r="F859">
            <v>0</v>
          </cell>
          <cell r="G859">
            <v>0</v>
          </cell>
          <cell r="H859">
            <v>0</v>
          </cell>
          <cell r="I859" t="str">
            <v>Div0</v>
          </cell>
          <cell r="J859">
            <v>227</v>
          </cell>
          <cell r="K859">
            <v>0</v>
          </cell>
          <cell r="L859">
            <v>0</v>
          </cell>
          <cell r="M859">
            <v>0</v>
          </cell>
          <cell r="N859">
            <v>227</v>
          </cell>
          <cell r="O859">
            <v>0</v>
          </cell>
          <cell r="P859">
            <v>0</v>
          </cell>
          <cell r="Q859">
            <v>0</v>
          </cell>
        </row>
        <row r="860">
          <cell r="A860">
            <v>2029</v>
          </cell>
          <cell r="B860" t="str">
            <v>Jul</v>
          </cell>
          <cell r="C860" t="str">
            <v>Yakima</v>
          </cell>
          <cell r="D860">
            <v>549.4</v>
          </cell>
          <cell r="E860">
            <v>0</v>
          </cell>
          <cell r="F860">
            <v>-53</v>
          </cell>
          <cell r="G860">
            <v>64.5</v>
          </cell>
          <cell r="H860">
            <v>64.5</v>
          </cell>
          <cell r="I860">
            <v>13</v>
          </cell>
          <cell r="J860">
            <v>58.4</v>
          </cell>
          <cell r="K860">
            <v>0</v>
          </cell>
          <cell r="L860">
            <v>28.5</v>
          </cell>
          <cell r="M860">
            <v>474</v>
          </cell>
          <cell r="N860">
            <v>0</v>
          </cell>
          <cell r="O860">
            <v>0</v>
          </cell>
          <cell r="P860">
            <v>0</v>
          </cell>
          <cell r="Q860">
            <v>0</v>
          </cell>
        </row>
        <row r="861">
          <cell r="A861">
            <v>2029</v>
          </cell>
          <cell r="B861" t="str">
            <v>Jul</v>
          </cell>
          <cell r="C861" t="str">
            <v>WallaWalla</v>
          </cell>
          <cell r="D861">
            <v>284</v>
          </cell>
          <cell r="E861">
            <v>0</v>
          </cell>
          <cell r="F861">
            <v>-20.7</v>
          </cell>
          <cell r="G861">
            <v>34.200000000000003</v>
          </cell>
          <cell r="H861">
            <v>34.200000000000003</v>
          </cell>
          <cell r="I861">
            <v>13</v>
          </cell>
          <cell r="J861">
            <v>33.5</v>
          </cell>
          <cell r="K861">
            <v>-1.8</v>
          </cell>
          <cell r="L861">
            <v>0</v>
          </cell>
          <cell r="M861">
            <v>265.89999999999998</v>
          </cell>
          <cell r="N861">
            <v>0</v>
          </cell>
          <cell r="O861">
            <v>0</v>
          </cell>
          <cell r="P861">
            <v>0</v>
          </cell>
          <cell r="Q861">
            <v>0</v>
          </cell>
        </row>
        <row r="862">
          <cell r="A862">
            <v>2029</v>
          </cell>
          <cell r="B862" t="str">
            <v>Jul</v>
          </cell>
          <cell r="C862" t="str">
            <v>APS Transmission</v>
          </cell>
          <cell r="D862">
            <v>0</v>
          </cell>
          <cell r="E862">
            <v>0</v>
          </cell>
          <cell r="F862">
            <v>0</v>
          </cell>
          <cell r="G862">
            <v>0</v>
          </cell>
          <cell r="H862">
            <v>0</v>
          </cell>
          <cell r="I862" t="str">
            <v>Div0</v>
          </cell>
          <cell r="J862">
            <v>0</v>
          </cell>
          <cell r="K862">
            <v>0</v>
          </cell>
          <cell r="L862">
            <v>0</v>
          </cell>
          <cell r="M862">
            <v>0</v>
          </cell>
          <cell r="N862">
            <v>0</v>
          </cell>
          <cell r="O862">
            <v>0</v>
          </cell>
          <cell r="P862">
            <v>0</v>
          </cell>
          <cell r="Q862">
            <v>0</v>
          </cell>
        </row>
        <row r="863">
          <cell r="A863">
            <v>2029</v>
          </cell>
          <cell r="B863" t="str">
            <v>Jul</v>
          </cell>
          <cell r="C863" t="str">
            <v>Bridger East</v>
          </cell>
          <cell r="D863">
            <v>0</v>
          </cell>
          <cell r="E863">
            <v>0</v>
          </cell>
          <cell r="F863">
            <v>0</v>
          </cell>
          <cell r="G863">
            <v>0</v>
          </cell>
          <cell r="H863">
            <v>0</v>
          </cell>
          <cell r="I863" t="str">
            <v>Div0</v>
          </cell>
          <cell r="J863">
            <v>0</v>
          </cell>
          <cell r="K863">
            <v>0</v>
          </cell>
          <cell r="L863">
            <v>0</v>
          </cell>
          <cell r="M863">
            <v>0</v>
          </cell>
          <cell r="N863">
            <v>0</v>
          </cell>
          <cell r="O863">
            <v>0</v>
          </cell>
          <cell r="P863">
            <v>0</v>
          </cell>
          <cell r="Q863">
            <v>0</v>
          </cell>
        </row>
        <row r="864">
          <cell r="A864">
            <v>2029</v>
          </cell>
          <cell r="B864" t="str">
            <v>Jul</v>
          </cell>
          <cell r="C864" t="str">
            <v>WyomingNE</v>
          </cell>
          <cell r="D864">
            <v>619.5</v>
          </cell>
          <cell r="E864">
            <v>0</v>
          </cell>
          <cell r="F864">
            <v>0</v>
          </cell>
          <cell r="G864">
            <v>80.5</v>
          </cell>
          <cell r="H864">
            <v>80.5</v>
          </cell>
          <cell r="I864">
            <v>13</v>
          </cell>
          <cell r="J864">
            <v>428.2</v>
          </cell>
          <cell r="K864">
            <v>0</v>
          </cell>
          <cell r="L864">
            <v>50.2</v>
          </cell>
          <cell r="M864">
            <v>221.6</v>
          </cell>
          <cell r="N864">
            <v>0</v>
          </cell>
          <cell r="O864">
            <v>0</v>
          </cell>
          <cell r="P864">
            <v>0</v>
          </cell>
          <cell r="Q864">
            <v>0</v>
          </cell>
        </row>
        <row r="865">
          <cell r="A865">
            <v>2029</v>
          </cell>
          <cell r="B865" t="str">
            <v>Jul</v>
          </cell>
          <cell r="C865" t="str">
            <v>WyomingSW</v>
          </cell>
          <cell r="D865">
            <v>521.4</v>
          </cell>
          <cell r="E865">
            <v>0</v>
          </cell>
          <cell r="F865">
            <v>-120.4</v>
          </cell>
          <cell r="G865">
            <v>52.1</v>
          </cell>
          <cell r="H865">
            <v>52.1</v>
          </cell>
          <cell r="I865">
            <v>13</v>
          </cell>
          <cell r="J865">
            <v>44.5</v>
          </cell>
          <cell r="K865">
            <v>0</v>
          </cell>
          <cell r="L865">
            <v>0</v>
          </cell>
          <cell r="M865">
            <v>456.4</v>
          </cell>
          <cell r="N865">
            <v>47.8</v>
          </cell>
          <cell r="O865">
            <v>0</v>
          </cell>
          <cell r="P865">
            <v>0</v>
          </cell>
          <cell r="Q865">
            <v>0</v>
          </cell>
        </row>
        <row r="866">
          <cell r="A866">
            <v>2029</v>
          </cell>
          <cell r="B866" t="str">
            <v>Jul</v>
          </cell>
          <cell r="C866" t="str">
            <v>Aeolis_Wyoming</v>
          </cell>
          <cell r="D866">
            <v>0</v>
          </cell>
          <cell r="E866">
            <v>0</v>
          </cell>
          <cell r="F866">
            <v>0</v>
          </cell>
          <cell r="G866">
            <v>0</v>
          </cell>
          <cell r="H866">
            <v>0</v>
          </cell>
          <cell r="I866" t="str">
            <v>Div0</v>
          </cell>
          <cell r="J866">
            <v>173.8</v>
          </cell>
          <cell r="K866">
            <v>0</v>
          </cell>
          <cell r="L866">
            <v>0</v>
          </cell>
          <cell r="M866">
            <v>47.8</v>
          </cell>
          <cell r="N866">
            <v>221.6</v>
          </cell>
          <cell r="O866">
            <v>0</v>
          </cell>
          <cell r="P866">
            <v>0</v>
          </cell>
          <cell r="Q866">
            <v>0</v>
          </cell>
        </row>
        <row r="867">
          <cell r="A867">
            <v>2029</v>
          </cell>
          <cell r="B867" t="str">
            <v>Jul</v>
          </cell>
          <cell r="C867" t="str">
            <v>Chehalis</v>
          </cell>
          <cell r="D867">
            <v>0</v>
          </cell>
          <cell r="E867">
            <v>0</v>
          </cell>
          <cell r="F867">
            <v>0</v>
          </cell>
          <cell r="G867">
            <v>0</v>
          </cell>
          <cell r="H867">
            <v>0</v>
          </cell>
          <cell r="I867" t="str">
            <v>Div0</v>
          </cell>
          <cell r="J867">
            <v>464</v>
          </cell>
          <cell r="K867">
            <v>0</v>
          </cell>
          <cell r="L867">
            <v>0</v>
          </cell>
          <cell r="M867">
            <v>0</v>
          </cell>
          <cell r="N867">
            <v>464</v>
          </cell>
          <cell r="O867">
            <v>0</v>
          </cell>
          <cell r="P867">
            <v>0</v>
          </cell>
          <cell r="Q867">
            <v>0</v>
          </cell>
        </row>
        <row r="868">
          <cell r="A868">
            <v>2029</v>
          </cell>
          <cell r="B868" t="str">
            <v>Jul</v>
          </cell>
          <cell r="C868" t="str">
            <v>SOregonCal</v>
          </cell>
          <cell r="D868">
            <v>1489.5</v>
          </cell>
          <cell r="E868">
            <v>0</v>
          </cell>
          <cell r="F868">
            <v>-230.1</v>
          </cell>
          <cell r="G868">
            <v>163.69999999999999</v>
          </cell>
          <cell r="H868">
            <v>163.69999999999999</v>
          </cell>
          <cell r="I868">
            <v>13</v>
          </cell>
          <cell r="J868">
            <v>280.5</v>
          </cell>
          <cell r="K868">
            <v>7.1</v>
          </cell>
          <cell r="L868">
            <v>7.7</v>
          </cell>
          <cell r="M868">
            <v>1184.0999999999999</v>
          </cell>
          <cell r="N868">
            <v>56.3</v>
          </cell>
          <cell r="O868">
            <v>0</v>
          </cell>
          <cell r="P868">
            <v>0</v>
          </cell>
          <cell r="Q868">
            <v>0</v>
          </cell>
        </row>
        <row r="869">
          <cell r="A869">
            <v>2029</v>
          </cell>
          <cell r="B869" t="str">
            <v>Jul</v>
          </cell>
          <cell r="C869" t="str">
            <v>PortlandNC</v>
          </cell>
          <cell r="D869">
            <v>498.8</v>
          </cell>
          <cell r="E869">
            <v>0</v>
          </cell>
          <cell r="F869">
            <v>0</v>
          </cell>
          <cell r="G869">
            <v>64.8</v>
          </cell>
          <cell r="H869">
            <v>64.8</v>
          </cell>
          <cell r="I869">
            <v>13</v>
          </cell>
          <cell r="J869">
            <v>499.6</v>
          </cell>
          <cell r="K869">
            <v>-78</v>
          </cell>
          <cell r="L869">
            <v>0</v>
          </cell>
          <cell r="M869">
            <v>142</v>
          </cell>
          <cell r="N869">
            <v>0</v>
          </cell>
          <cell r="O869">
            <v>0</v>
          </cell>
          <cell r="P869">
            <v>0</v>
          </cell>
          <cell r="Q869">
            <v>0</v>
          </cell>
        </row>
        <row r="870">
          <cell r="A870">
            <v>2029</v>
          </cell>
          <cell r="B870" t="str">
            <v>Jul</v>
          </cell>
          <cell r="C870" t="str">
            <v>WillamValcc</v>
          </cell>
          <cell r="D870">
            <v>359.6</v>
          </cell>
          <cell r="E870">
            <v>0</v>
          </cell>
          <cell r="F870">
            <v>-16.100000000000001</v>
          </cell>
          <cell r="G870">
            <v>44.7</v>
          </cell>
          <cell r="H870">
            <v>44.7</v>
          </cell>
          <cell r="I870">
            <v>13</v>
          </cell>
          <cell r="J870">
            <v>0</v>
          </cell>
          <cell r="K870">
            <v>0</v>
          </cell>
          <cell r="L870">
            <v>72.900000000000006</v>
          </cell>
          <cell r="M870">
            <v>315.3</v>
          </cell>
          <cell r="N870">
            <v>0</v>
          </cell>
          <cell r="O870">
            <v>0</v>
          </cell>
          <cell r="P870">
            <v>0</v>
          </cell>
          <cell r="Q870">
            <v>0</v>
          </cell>
        </row>
        <row r="871">
          <cell r="A871">
            <v>2029</v>
          </cell>
          <cell r="B871" t="str">
            <v>Jul</v>
          </cell>
          <cell r="C871" t="str">
            <v>Bethel</v>
          </cell>
          <cell r="D871">
            <v>0</v>
          </cell>
          <cell r="E871">
            <v>0</v>
          </cell>
          <cell r="F871">
            <v>0</v>
          </cell>
          <cell r="G871">
            <v>0</v>
          </cell>
          <cell r="H871">
            <v>0</v>
          </cell>
          <cell r="I871" t="str">
            <v>Div0</v>
          </cell>
          <cell r="J871">
            <v>0</v>
          </cell>
          <cell r="K871">
            <v>0</v>
          </cell>
          <cell r="L871">
            <v>0</v>
          </cell>
          <cell r="M871">
            <v>0</v>
          </cell>
          <cell r="N871">
            <v>0</v>
          </cell>
          <cell r="O871">
            <v>0</v>
          </cell>
          <cell r="P871">
            <v>0</v>
          </cell>
          <cell r="Q871">
            <v>0</v>
          </cell>
        </row>
        <row r="872">
          <cell r="A872">
            <v>2029</v>
          </cell>
          <cell r="B872" t="str">
            <v>Jul</v>
          </cell>
          <cell r="C872" t="str">
            <v>Nevada - Oregon Border</v>
          </cell>
          <cell r="D872">
            <v>0</v>
          </cell>
          <cell r="E872">
            <v>0</v>
          </cell>
          <cell r="F872">
            <v>0</v>
          </cell>
          <cell r="G872">
            <v>0</v>
          </cell>
          <cell r="H872">
            <v>0</v>
          </cell>
          <cell r="I872" t="str">
            <v>Div0</v>
          </cell>
          <cell r="J872">
            <v>106</v>
          </cell>
          <cell r="K872">
            <v>0</v>
          </cell>
          <cell r="L872">
            <v>0</v>
          </cell>
          <cell r="M872">
            <v>0</v>
          </cell>
          <cell r="N872">
            <v>106</v>
          </cell>
          <cell r="O872">
            <v>0</v>
          </cell>
          <cell r="P872">
            <v>0</v>
          </cell>
          <cell r="Q872">
            <v>0</v>
          </cell>
        </row>
        <row r="873">
          <cell r="A873">
            <v>2029</v>
          </cell>
          <cell r="B873" t="str">
            <v>Jul</v>
          </cell>
          <cell r="C873" t="str">
            <v>Bridger</v>
          </cell>
          <cell r="D873">
            <v>0</v>
          </cell>
          <cell r="E873">
            <v>0</v>
          </cell>
          <cell r="F873">
            <v>0</v>
          </cell>
          <cell r="G873">
            <v>0</v>
          </cell>
          <cell r="H873">
            <v>0</v>
          </cell>
          <cell r="I873" t="str">
            <v>Div0</v>
          </cell>
          <cell r="J873">
            <v>1054.4000000000001</v>
          </cell>
          <cell r="K873">
            <v>0</v>
          </cell>
          <cell r="L873">
            <v>0</v>
          </cell>
          <cell r="M873">
            <v>0</v>
          </cell>
          <cell r="N873">
            <v>1054.4000000000001</v>
          </cell>
          <cell r="O873">
            <v>0</v>
          </cell>
          <cell r="P873">
            <v>0</v>
          </cell>
          <cell r="Q873">
            <v>0</v>
          </cell>
        </row>
        <row r="874">
          <cell r="A874">
            <v>2029</v>
          </cell>
          <cell r="B874" t="str">
            <v>Jul</v>
          </cell>
          <cell r="C874" t="str">
            <v>Hemingway</v>
          </cell>
          <cell r="D874">
            <v>0</v>
          </cell>
          <cell r="E874">
            <v>0</v>
          </cell>
          <cell r="F874">
            <v>0</v>
          </cell>
          <cell r="G874">
            <v>0</v>
          </cell>
          <cell r="H874">
            <v>0</v>
          </cell>
          <cell r="I874" t="str">
            <v>Div0</v>
          </cell>
          <cell r="J874">
            <v>0</v>
          </cell>
          <cell r="K874">
            <v>0</v>
          </cell>
          <cell r="L874">
            <v>0</v>
          </cell>
          <cell r="M874">
            <v>194.6</v>
          </cell>
          <cell r="N874">
            <v>194.6</v>
          </cell>
          <cell r="O874">
            <v>0</v>
          </cell>
          <cell r="P874">
            <v>0</v>
          </cell>
          <cell r="Q874">
            <v>0</v>
          </cell>
        </row>
        <row r="875">
          <cell r="A875">
            <v>2029</v>
          </cell>
          <cell r="B875" t="str">
            <v>Jul</v>
          </cell>
          <cell r="C875" t="str">
            <v>Midpoint Meridian</v>
          </cell>
          <cell r="D875">
            <v>0</v>
          </cell>
          <cell r="E875">
            <v>0</v>
          </cell>
          <cell r="F875">
            <v>0</v>
          </cell>
          <cell r="G875">
            <v>0</v>
          </cell>
          <cell r="H875">
            <v>0</v>
          </cell>
          <cell r="I875" t="str">
            <v>Div0</v>
          </cell>
          <cell r="J875">
            <v>0</v>
          </cell>
          <cell r="K875">
            <v>0</v>
          </cell>
          <cell r="L875">
            <v>0</v>
          </cell>
          <cell r="M875">
            <v>228.2</v>
          </cell>
          <cell r="N875">
            <v>228.2</v>
          </cell>
          <cell r="O875">
            <v>0</v>
          </cell>
          <cell r="P875">
            <v>0</v>
          </cell>
          <cell r="Q875">
            <v>0</v>
          </cell>
        </row>
        <row r="876">
          <cell r="A876">
            <v>2029</v>
          </cell>
          <cell r="B876" t="str">
            <v>Jul</v>
          </cell>
          <cell r="C876" t="str">
            <v>Craig Trans</v>
          </cell>
          <cell r="D876">
            <v>0</v>
          </cell>
          <cell r="E876">
            <v>0</v>
          </cell>
          <cell r="F876">
            <v>0</v>
          </cell>
          <cell r="G876">
            <v>0</v>
          </cell>
          <cell r="H876">
            <v>0</v>
          </cell>
          <cell r="I876" t="str">
            <v>Div0</v>
          </cell>
          <cell r="J876">
            <v>0</v>
          </cell>
          <cell r="K876">
            <v>0</v>
          </cell>
          <cell r="L876">
            <v>0</v>
          </cell>
          <cell r="M876">
            <v>67</v>
          </cell>
          <cell r="N876">
            <v>67</v>
          </cell>
          <cell r="O876">
            <v>0</v>
          </cell>
          <cell r="P876">
            <v>0</v>
          </cell>
          <cell r="Q876">
            <v>0</v>
          </cell>
        </row>
        <row r="877">
          <cell r="A877">
            <v>2029</v>
          </cell>
          <cell r="B877" t="str">
            <v>Jul</v>
          </cell>
          <cell r="C877" t="str">
            <v>BPA_NITS</v>
          </cell>
          <cell r="D877">
            <v>257.5</v>
          </cell>
          <cell r="E877">
            <v>0</v>
          </cell>
          <cell r="F877">
            <v>0</v>
          </cell>
          <cell r="G877">
            <v>33.5</v>
          </cell>
          <cell r="H877">
            <v>33.5</v>
          </cell>
          <cell r="I877">
            <v>13</v>
          </cell>
          <cell r="J877">
            <v>0</v>
          </cell>
          <cell r="K877">
            <v>0</v>
          </cell>
          <cell r="L877">
            <v>0</v>
          </cell>
          <cell r="M877">
            <v>290.89999999999998</v>
          </cell>
          <cell r="N877">
            <v>0</v>
          </cell>
          <cell r="O877">
            <v>0</v>
          </cell>
          <cell r="P877">
            <v>0</v>
          </cell>
          <cell r="Q877">
            <v>0</v>
          </cell>
        </row>
        <row r="878">
          <cell r="A878">
            <v>2029</v>
          </cell>
          <cell r="B878" t="str">
            <v>Dec</v>
          </cell>
          <cell r="C878" t="str">
            <v>Arizona</v>
          </cell>
          <cell r="D878">
            <v>0</v>
          </cell>
          <cell r="E878">
            <v>0</v>
          </cell>
          <cell r="F878">
            <v>0</v>
          </cell>
          <cell r="G878">
            <v>0</v>
          </cell>
          <cell r="H878">
            <v>0</v>
          </cell>
          <cell r="I878" t="str">
            <v>Div0</v>
          </cell>
          <cell r="J878">
            <v>0</v>
          </cell>
          <cell r="K878">
            <v>0</v>
          </cell>
          <cell r="L878">
            <v>0</v>
          </cell>
          <cell r="M878">
            <v>0</v>
          </cell>
          <cell r="N878">
            <v>0</v>
          </cell>
          <cell r="O878">
            <v>0</v>
          </cell>
          <cell r="P878">
            <v>0</v>
          </cell>
          <cell r="Q878">
            <v>0</v>
          </cell>
        </row>
        <row r="879">
          <cell r="A879">
            <v>2029</v>
          </cell>
          <cell r="B879" t="str">
            <v>Dec</v>
          </cell>
          <cell r="C879" t="str">
            <v>COB</v>
          </cell>
          <cell r="D879">
            <v>0</v>
          </cell>
          <cell r="E879">
            <v>0</v>
          </cell>
          <cell r="F879">
            <v>0</v>
          </cell>
          <cell r="G879">
            <v>0</v>
          </cell>
          <cell r="H879">
            <v>0</v>
          </cell>
          <cell r="I879" t="str">
            <v>Div0</v>
          </cell>
          <cell r="J879">
            <v>0</v>
          </cell>
          <cell r="K879">
            <v>0</v>
          </cell>
          <cell r="L879">
            <v>0</v>
          </cell>
          <cell r="M879">
            <v>0</v>
          </cell>
          <cell r="N879">
            <v>0</v>
          </cell>
          <cell r="O879">
            <v>0</v>
          </cell>
          <cell r="P879">
            <v>0</v>
          </cell>
          <cell r="Q879">
            <v>0</v>
          </cell>
        </row>
        <row r="880">
          <cell r="A880">
            <v>2029</v>
          </cell>
          <cell r="B880" t="str">
            <v>Dec</v>
          </cell>
          <cell r="C880" t="str">
            <v>Goshen</v>
          </cell>
          <cell r="D880">
            <v>314.7</v>
          </cell>
          <cell r="E880">
            <v>0</v>
          </cell>
          <cell r="F880">
            <v>-30.5</v>
          </cell>
          <cell r="G880">
            <v>36.9</v>
          </cell>
          <cell r="H880">
            <v>36.9</v>
          </cell>
          <cell r="I880">
            <v>13</v>
          </cell>
          <cell r="J880">
            <v>26</v>
          </cell>
          <cell r="K880">
            <v>-4.7</v>
          </cell>
          <cell r="L880">
            <v>0</v>
          </cell>
          <cell r="M880">
            <v>299.8</v>
          </cell>
          <cell r="N880">
            <v>0</v>
          </cell>
          <cell r="O880">
            <v>0</v>
          </cell>
          <cell r="P880">
            <v>0</v>
          </cell>
          <cell r="Q880">
            <v>0</v>
          </cell>
        </row>
        <row r="881">
          <cell r="A881">
            <v>2029</v>
          </cell>
          <cell r="B881" t="str">
            <v>Dec</v>
          </cell>
          <cell r="C881" t="str">
            <v>Brady</v>
          </cell>
          <cell r="D881">
            <v>0</v>
          </cell>
          <cell r="E881">
            <v>0</v>
          </cell>
          <cell r="F881">
            <v>0</v>
          </cell>
          <cell r="G881">
            <v>0</v>
          </cell>
          <cell r="H881">
            <v>0</v>
          </cell>
          <cell r="I881" t="str">
            <v>Div0</v>
          </cell>
          <cell r="J881">
            <v>0</v>
          </cell>
          <cell r="K881">
            <v>0</v>
          </cell>
          <cell r="L881">
            <v>0</v>
          </cell>
          <cell r="M881">
            <v>0</v>
          </cell>
          <cell r="N881">
            <v>0</v>
          </cell>
          <cell r="O881">
            <v>0</v>
          </cell>
          <cell r="P881">
            <v>0</v>
          </cell>
          <cell r="Q881">
            <v>0</v>
          </cell>
        </row>
        <row r="882">
          <cell r="A882">
            <v>2029</v>
          </cell>
          <cell r="B882" t="str">
            <v>Dec</v>
          </cell>
          <cell r="C882" t="str">
            <v>Bridger West</v>
          </cell>
          <cell r="D882">
            <v>0</v>
          </cell>
          <cell r="E882">
            <v>0</v>
          </cell>
          <cell r="F882">
            <v>0</v>
          </cell>
          <cell r="G882">
            <v>0</v>
          </cell>
          <cell r="H882">
            <v>0</v>
          </cell>
          <cell r="I882" t="str">
            <v>Div0</v>
          </cell>
          <cell r="J882">
            <v>0</v>
          </cell>
          <cell r="K882">
            <v>0</v>
          </cell>
          <cell r="L882">
            <v>0</v>
          </cell>
          <cell r="M882">
            <v>654.29999999999995</v>
          </cell>
          <cell r="N882">
            <v>654.29999999999995</v>
          </cell>
          <cell r="O882">
            <v>0</v>
          </cell>
          <cell r="P882">
            <v>0</v>
          </cell>
          <cell r="Q882">
            <v>0</v>
          </cell>
        </row>
        <row r="883">
          <cell r="A883">
            <v>2029</v>
          </cell>
          <cell r="B883" t="str">
            <v>Dec</v>
          </cell>
          <cell r="C883" t="str">
            <v>Borah</v>
          </cell>
          <cell r="D883">
            <v>0</v>
          </cell>
          <cell r="E883">
            <v>0</v>
          </cell>
          <cell r="F883">
            <v>0</v>
          </cell>
          <cell r="G883">
            <v>0</v>
          </cell>
          <cell r="H883">
            <v>0</v>
          </cell>
          <cell r="I883" t="str">
            <v>Div0</v>
          </cell>
          <cell r="J883">
            <v>0</v>
          </cell>
          <cell r="K883">
            <v>0</v>
          </cell>
          <cell r="L883">
            <v>0</v>
          </cell>
          <cell r="M883">
            <v>1275.4000000000001</v>
          </cell>
          <cell r="N883">
            <v>1275.4000000000001</v>
          </cell>
          <cell r="O883">
            <v>0</v>
          </cell>
          <cell r="P883">
            <v>0</v>
          </cell>
          <cell r="Q883">
            <v>0</v>
          </cell>
        </row>
        <row r="884">
          <cell r="A884">
            <v>2029</v>
          </cell>
          <cell r="B884" t="str">
            <v>Dec</v>
          </cell>
          <cell r="C884" t="str">
            <v>Mid Columbia</v>
          </cell>
          <cell r="D884">
            <v>0</v>
          </cell>
          <cell r="E884">
            <v>0</v>
          </cell>
          <cell r="F884">
            <v>0</v>
          </cell>
          <cell r="G884">
            <v>0</v>
          </cell>
          <cell r="H884">
            <v>0</v>
          </cell>
          <cell r="I884" t="str">
            <v>Div0</v>
          </cell>
          <cell r="J884">
            <v>521.20000000000005</v>
          </cell>
          <cell r="K884">
            <v>0</v>
          </cell>
          <cell r="L884">
            <v>0</v>
          </cell>
          <cell r="M884">
            <v>0</v>
          </cell>
          <cell r="N884">
            <v>521.20000000000005</v>
          </cell>
          <cell r="O884">
            <v>0</v>
          </cell>
          <cell r="P884">
            <v>0</v>
          </cell>
          <cell r="Q884">
            <v>0</v>
          </cell>
        </row>
        <row r="885">
          <cell r="A885">
            <v>2029</v>
          </cell>
          <cell r="B885" t="str">
            <v>Dec</v>
          </cell>
          <cell r="C885" t="str">
            <v>Mona</v>
          </cell>
          <cell r="D885">
            <v>0</v>
          </cell>
          <cell r="E885">
            <v>0</v>
          </cell>
          <cell r="F885">
            <v>0</v>
          </cell>
          <cell r="G885">
            <v>0</v>
          </cell>
          <cell r="H885">
            <v>0</v>
          </cell>
          <cell r="I885" t="str">
            <v>Div0</v>
          </cell>
          <cell r="J885">
            <v>0</v>
          </cell>
          <cell r="K885">
            <v>0</v>
          </cell>
          <cell r="L885">
            <v>0</v>
          </cell>
          <cell r="M885">
            <v>29</v>
          </cell>
          <cell r="N885">
            <v>29</v>
          </cell>
          <cell r="O885">
            <v>0</v>
          </cell>
          <cell r="P885">
            <v>0</v>
          </cell>
          <cell r="Q885">
            <v>0</v>
          </cell>
        </row>
        <row r="886">
          <cell r="A886">
            <v>2029</v>
          </cell>
          <cell r="B886" t="str">
            <v>Dec</v>
          </cell>
          <cell r="C886" t="str">
            <v>Palo Verde</v>
          </cell>
          <cell r="D886">
            <v>0</v>
          </cell>
          <cell r="E886">
            <v>0</v>
          </cell>
          <cell r="F886">
            <v>0</v>
          </cell>
          <cell r="G886">
            <v>0</v>
          </cell>
          <cell r="H886">
            <v>0</v>
          </cell>
          <cell r="I886" t="str">
            <v>Div0</v>
          </cell>
          <cell r="J886">
            <v>0</v>
          </cell>
          <cell r="K886">
            <v>0</v>
          </cell>
          <cell r="L886">
            <v>0</v>
          </cell>
          <cell r="M886">
            <v>0</v>
          </cell>
          <cell r="N886">
            <v>0</v>
          </cell>
          <cell r="O886">
            <v>0</v>
          </cell>
          <cell r="P886">
            <v>0</v>
          </cell>
          <cell r="Q886">
            <v>0</v>
          </cell>
        </row>
        <row r="887">
          <cell r="A887">
            <v>2029</v>
          </cell>
          <cell r="B887" t="str">
            <v>Dec</v>
          </cell>
          <cell r="C887" t="str">
            <v>Utah North</v>
          </cell>
          <cell r="D887">
            <v>4023.4</v>
          </cell>
          <cell r="E887">
            <v>0</v>
          </cell>
          <cell r="F887">
            <v>-439</v>
          </cell>
          <cell r="G887">
            <v>466</v>
          </cell>
          <cell r="H887">
            <v>466</v>
          </cell>
          <cell r="I887">
            <v>13</v>
          </cell>
          <cell r="J887">
            <v>2557.4</v>
          </cell>
          <cell r="K887">
            <v>0</v>
          </cell>
          <cell r="L887">
            <v>0</v>
          </cell>
          <cell r="M887">
            <v>2448.3000000000002</v>
          </cell>
          <cell r="N887">
            <v>955.3</v>
          </cell>
          <cell r="O887">
            <v>0</v>
          </cell>
          <cell r="P887">
            <v>0</v>
          </cell>
          <cell r="Q887">
            <v>0</v>
          </cell>
        </row>
        <row r="888">
          <cell r="A888">
            <v>2029</v>
          </cell>
          <cell r="B888" t="str">
            <v>Dec</v>
          </cell>
          <cell r="C888" t="str">
            <v>_4-Corners</v>
          </cell>
          <cell r="D888">
            <v>0</v>
          </cell>
          <cell r="E888">
            <v>0</v>
          </cell>
          <cell r="F888">
            <v>0</v>
          </cell>
          <cell r="G888">
            <v>0</v>
          </cell>
          <cell r="H888">
            <v>0</v>
          </cell>
          <cell r="I888" t="str">
            <v>Div0</v>
          </cell>
          <cell r="J888">
            <v>0</v>
          </cell>
          <cell r="K888">
            <v>0</v>
          </cell>
          <cell r="L888">
            <v>0</v>
          </cell>
          <cell r="M888">
            <v>0</v>
          </cell>
          <cell r="N888">
            <v>0</v>
          </cell>
          <cell r="O888">
            <v>0</v>
          </cell>
          <cell r="P888">
            <v>0</v>
          </cell>
          <cell r="Q888">
            <v>0</v>
          </cell>
        </row>
        <row r="889">
          <cell r="A889">
            <v>2029</v>
          </cell>
          <cell r="B889" t="str">
            <v>Dec</v>
          </cell>
          <cell r="C889" t="str">
            <v>Utah South</v>
          </cell>
          <cell r="D889">
            <v>669</v>
          </cell>
          <cell r="E889">
            <v>0</v>
          </cell>
          <cell r="F889">
            <v>0</v>
          </cell>
          <cell r="G889">
            <v>87</v>
          </cell>
          <cell r="H889">
            <v>87</v>
          </cell>
          <cell r="I889">
            <v>13</v>
          </cell>
          <cell r="J889">
            <v>3140.4</v>
          </cell>
          <cell r="K889">
            <v>-31.8</v>
          </cell>
          <cell r="L889">
            <v>0</v>
          </cell>
          <cell r="M889">
            <v>96</v>
          </cell>
          <cell r="N889">
            <v>2448.5</v>
          </cell>
          <cell r="O889">
            <v>0</v>
          </cell>
          <cell r="P889">
            <v>0</v>
          </cell>
          <cell r="Q889">
            <v>0</v>
          </cell>
        </row>
        <row r="890">
          <cell r="A890">
            <v>2029</v>
          </cell>
          <cell r="B890" t="str">
            <v>Dec</v>
          </cell>
          <cell r="C890" t="str">
            <v>Cholla</v>
          </cell>
          <cell r="D890">
            <v>0</v>
          </cell>
          <cell r="E890">
            <v>0</v>
          </cell>
          <cell r="F890">
            <v>0</v>
          </cell>
          <cell r="G890">
            <v>0</v>
          </cell>
          <cell r="H890">
            <v>0</v>
          </cell>
          <cell r="I890" t="str">
            <v>Div0</v>
          </cell>
          <cell r="J890">
            <v>0</v>
          </cell>
          <cell r="K890">
            <v>0</v>
          </cell>
          <cell r="L890">
            <v>0</v>
          </cell>
          <cell r="M890">
            <v>0</v>
          </cell>
          <cell r="N890">
            <v>0</v>
          </cell>
          <cell r="O890">
            <v>0</v>
          </cell>
          <cell r="P890">
            <v>0</v>
          </cell>
          <cell r="Q890">
            <v>0</v>
          </cell>
        </row>
        <row r="891">
          <cell r="A891">
            <v>2029</v>
          </cell>
          <cell r="B891" t="str">
            <v>Dec</v>
          </cell>
          <cell r="C891" t="str">
            <v>Colorado</v>
          </cell>
          <cell r="D891">
            <v>0</v>
          </cell>
          <cell r="E891">
            <v>0</v>
          </cell>
          <cell r="F891">
            <v>0</v>
          </cell>
          <cell r="G891">
            <v>0</v>
          </cell>
          <cell r="H891">
            <v>63.3</v>
          </cell>
          <cell r="I891" t="str">
            <v>Div0</v>
          </cell>
          <cell r="J891">
            <v>159.30000000000001</v>
          </cell>
          <cell r="K891">
            <v>0</v>
          </cell>
          <cell r="L891">
            <v>0</v>
          </cell>
          <cell r="M891">
            <v>0</v>
          </cell>
          <cell r="N891">
            <v>96</v>
          </cell>
          <cell r="O891">
            <v>0</v>
          </cell>
          <cell r="P891">
            <v>0</v>
          </cell>
          <cell r="Q891">
            <v>0</v>
          </cell>
        </row>
        <row r="892">
          <cell r="A892">
            <v>2029</v>
          </cell>
          <cell r="B892" t="str">
            <v>Dec</v>
          </cell>
          <cell r="C892" t="str">
            <v>Mead</v>
          </cell>
          <cell r="D892">
            <v>0</v>
          </cell>
          <cell r="E892">
            <v>0</v>
          </cell>
          <cell r="F892">
            <v>0</v>
          </cell>
          <cell r="G892">
            <v>0</v>
          </cell>
          <cell r="H892">
            <v>0</v>
          </cell>
          <cell r="I892" t="str">
            <v>Div0</v>
          </cell>
          <cell r="J892">
            <v>0</v>
          </cell>
          <cell r="K892">
            <v>0</v>
          </cell>
          <cell r="L892">
            <v>0</v>
          </cell>
          <cell r="M892">
            <v>0</v>
          </cell>
          <cell r="N892">
            <v>0</v>
          </cell>
          <cell r="O892">
            <v>0</v>
          </cell>
          <cell r="P892">
            <v>0</v>
          </cell>
          <cell r="Q892">
            <v>0</v>
          </cell>
        </row>
        <row r="893">
          <cell r="A893">
            <v>2029</v>
          </cell>
          <cell r="B893" t="str">
            <v>Dec</v>
          </cell>
          <cell r="C893" t="str">
            <v>Montana</v>
          </cell>
          <cell r="D893">
            <v>0</v>
          </cell>
          <cell r="E893">
            <v>0</v>
          </cell>
          <cell r="F893">
            <v>0</v>
          </cell>
          <cell r="G893">
            <v>0</v>
          </cell>
          <cell r="H893">
            <v>0</v>
          </cell>
          <cell r="I893" t="str">
            <v>Div0</v>
          </cell>
          <cell r="J893">
            <v>150.69999999999999</v>
          </cell>
          <cell r="K893">
            <v>0</v>
          </cell>
          <cell r="L893">
            <v>0</v>
          </cell>
          <cell r="M893">
            <v>0</v>
          </cell>
          <cell r="N893">
            <v>150.69999999999999</v>
          </cell>
          <cell r="O893">
            <v>0</v>
          </cell>
          <cell r="P893">
            <v>0</v>
          </cell>
          <cell r="Q893">
            <v>0</v>
          </cell>
        </row>
        <row r="894">
          <cell r="A894">
            <v>2029</v>
          </cell>
          <cell r="B894" t="str">
            <v>Dec</v>
          </cell>
          <cell r="C894" t="str">
            <v>Hermiston</v>
          </cell>
          <cell r="D894">
            <v>0</v>
          </cell>
          <cell r="E894">
            <v>0</v>
          </cell>
          <cell r="F894">
            <v>0</v>
          </cell>
          <cell r="G894">
            <v>0</v>
          </cell>
          <cell r="H894">
            <v>0</v>
          </cell>
          <cell r="I894" t="str">
            <v>Div0</v>
          </cell>
          <cell r="J894">
            <v>240</v>
          </cell>
          <cell r="K894">
            <v>0</v>
          </cell>
          <cell r="L894">
            <v>0</v>
          </cell>
          <cell r="M894">
            <v>0</v>
          </cell>
          <cell r="N894">
            <v>240</v>
          </cell>
          <cell r="O894">
            <v>0</v>
          </cell>
          <cell r="P894">
            <v>0</v>
          </cell>
          <cell r="Q894">
            <v>0</v>
          </cell>
        </row>
        <row r="895">
          <cell r="A895">
            <v>2029</v>
          </cell>
          <cell r="B895" t="str">
            <v>Dec</v>
          </cell>
          <cell r="C895" t="str">
            <v>Yakima</v>
          </cell>
          <cell r="D895">
            <v>579.4</v>
          </cell>
          <cell r="E895">
            <v>0</v>
          </cell>
          <cell r="F895">
            <v>-49.7</v>
          </cell>
          <cell r="G895">
            <v>68.900000000000006</v>
          </cell>
          <cell r="H895">
            <v>68.900000000000006</v>
          </cell>
          <cell r="I895">
            <v>13</v>
          </cell>
          <cell r="J895">
            <v>58.4</v>
          </cell>
          <cell r="K895">
            <v>0</v>
          </cell>
          <cell r="L895">
            <v>0</v>
          </cell>
          <cell r="M895">
            <v>540.20000000000005</v>
          </cell>
          <cell r="N895">
            <v>0</v>
          </cell>
          <cell r="O895">
            <v>0</v>
          </cell>
          <cell r="P895">
            <v>0</v>
          </cell>
          <cell r="Q895">
            <v>0</v>
          </cell>
        </row>
        <row r="896">
          <cell r="A896">
            <v>2029</v>
          </cell>
          <cell r="B896" t="str">
            <v>Dec</v>
          </cell>
          <cell r="C896" t="str">
            <v>WallaWalla</v>
          </cell>
          <cell r="D896">
            <v>256.7</v>
          </cell>
          <cell r="E896">
            <v>0</v>
          </cell>
          <cell r="F896">
            <v>-18.7</v>
          </cell>
          <cell r="G896">
            <v>30.9</v>
          </cell>
          <cell r="H896">
            <v>30.9</v>
          </cell>
          <cell r="I896">
            <v>13</v>
          </cell>
          <cell r="J896">
            <v>33.5</v>
          </cell>
          <cell r="K896">
            <v>-1.8</v>
          </cell>
          <cell r="L896">
            <v>0</v>
          </cell>
          <cell r="M896">
            <v>237.2</v>
          </cell>
          <cell r="N896">
            <v>0</v>
          </cell>
          <cell r="O896">
            <v>0</v>
          </cell>
          <cell r="P896">
            <v>0</v>
          </cell>
          <cell r="Q896">
            <v>0</v>
          </cell>
        </row>
        <row r="897">
          <cell r="A897">
            <v>2029</v>
          </cell>
          <cell r="B897" t="str">
            <v>Dec</v>
          </cell>
          <cell r="C897" t="str">
            <v>APS Transmission</v>
          </cell>
          <cell r="D897">
            <v>0</v>
          </cell>
          <cell r="E897">
            <v>0</v>
          </cell>
          <cell r="F897">
            <v>0</v>
          </cell>
          <cell r="G897">
            <v>0</v>
          </cell>
          <cell r="H897">
            <v>0</v>
          </cell>
          <cell r="I897" t="str">
            <v>Div0</v>
          </cell>
          <cell r="J897">
            <v>0</v>
          </cell>
          <cell r="K897">
            <v>0</v>
          </cell>
          <cell r="L897">
            <v>0</v>
          </cell>
          <cell r="M897">
            <v>0</v>
          </cell>
          <cell r="N897">
            <v>0</v>
          </cell>
          <cell r="O897">
            <v>0</v>
          </cell>
          <cell r="P897">
            <v>0</v>
          </cell>
          <cell r="Q897">
            <v>0</v>
          </cell>
        </row>
        <row r="898">
          <cell r="A898">
            <v>2029</v>
          </cell>
          <cell r="B898" t="str">
            <v>Dec</v>
          </cell>
          <cell r="C898" t="str">
            <v>Bridger East</v>
          </cell>
          <cell r="D898">
            <v>0</v>
          </cell>
          <cell r="E898">
            <v>0</v>
          </cell>
          <cell r="F898">
            <v>0</v>
          </cell>
          <cell r="G898">
            <v>0</v>
          </cell>
          <cell r="H898">
            <v>0</v>
          </cell>
          <cell r="I898" t="str">
            <v>Div0</v>
          </cell>
          <cell r="J898">
            <v>0</v>
          </cell>
          <cell r="K898">
            <v>0</v>
          </cell>
          <cell r="L898">
            <v>0</v>
          </cell>
          <cell r="M898">
            <v>0</v>
          </cell>
          <cell r="N898">
            <v>0</v>
          </cell>
          <cell r="O898">
            <v>0</v>
          </cell>
          <cell r="P898">
            <v>0</v>
          </cell>
          <cell r="Q898">
            <v>0</v>
          </cell>
        </row>
        <row r="899">
          <cell r="A899">
            <v>2029</v>
          </cell>
          <cell r="B899" t="str">
            <v>Dec</v>
          </cell>
          <cell r="C899" t="str">
            <v>WyomingNE</v>
          </cell>
          <cell r="D899">
            <v>649.29999999999995</v>
          </cell>
          <cell r="E899">
            <v>0</v>
          </cell>
          <cell r="F899">
            <v>0</v>
          </cell>
          <cell r="G899">
            <v>84.4</v>
          </cell>
          <cell r="H899">
            <v>84.4</v>
          </cell>
          <cell r="I899">
            <v>13</v>
          </cell>
          <cell r="J899">
            <v>412.6</v>
          </cell>
          <cell r="K899">
            <v>0</v>
          </cell>
          <cell r="L899">
            <v>0</v>
          </cell>
          <cell r="M899">
            <v>321.2</v>
          </cell>
          <cell r="N899">
            <v>0</v>
          </cell>
          <cell r="O899">
            <v>0</v>
          </cell>
          <cell r="P899">
            <v>0</v>
          </cell>
          <cell r="Q899">
            <v>0</v>
          </cell>
        </row>
        <row r="900">
          <cell r="A900">
            <v>2029</v>
          </cell>
          <cell r="B900" t="str">
            <v>Dec</v>
          </cell>
          <cell r="C900" t="str">
            <v>WyomingSW</v>
          </cell>
          <cell r="D900">
            <v>544.9</v>
          </cell>
          <cell r="E900">
            <v>0</v>
          </cell>
          <cell r="F900">
            <v>-117.7</v>
          </cell>
          <cell r="G900">
            <v>55.5</v>
          </cell>
          <cell r="H900">
            <v>55.5</v>
          </cell>
          <cell r="I900">
            <v>13</v>
          </cell>
          <cell r="J900">
            <v>44.2</v>
          </cell>
          <cell r="K900">
            <v>0</v>
          </cell>
          <cell r="L900">
            <v>0</v>
          </cell>
          <cell r="M900">
            <v>586</v>
          </cell>
          <cell r="N900">
            <v>147.4</v>
          </cell>
          <cell r="O900">
            <v>0</v>
          </cell>
          <cell r="P900">
            <v>0</v>
          </cell>
          <cell r="Q900">
            <v>0</v>
          </cell>
        </row>
        <row r="901">
          <cell r="A901">
            <v>2029</v>
          </cell>
          <cell r="B901" t="str">
            <v>Dec</v>
          </cell>
          <cell r="C901" t="str">
            <v>Aeolis_Wyoming</v>
          </cell>
          <cell r="D901">
            <v>0</v>
          </cell>
          <cell r="E901">
            <v>0</v>
          </cell>
          <cell r="F901">
            <v>0</v>
          </cell>
          <cell r="G901">
            <v>0</v>
          </cell>
          <cell r="H901">
            <v>0</v>
          </cell>
          <cell r="I901" t="str">
            <v>Div0</v>
          </cell>
          <cell r="J901">
            <v>173.8</v>
          </cell>
          <cell r="K901">
            <v>0</v>
          </cell>
          <cell r="L901">
            <v>0</v>
          </cell>
          <cell r="M901">
            <v>147.4</v>
          </cell>
          <cell r="N901">
            <v>321.2</v>
          </cell>
          <cell r="O901">
            <v>0</v>
          </cell>
          <cell r="P901">
            <v>0</v>
          </cell>
          <cell r="Q901">
            <v>0</v>
          </cell>
        </row>
        <row r="902">
          <cell r="A902">
            <v>2029</v>
          </cell>
          <cell r="B902" t="str">
            <v>Dec</v>
          </cell>
          <cell r="C902" t="str">
            <v>Chehalis</v>
          </cell>
          <cell r="D902">
            <v>0</v>
          </cell>
          <cell r="E902">
            <v>0</v>
          </cell>
          <cell r="F902">
            <v>0</v>
          </cell>
          <cell r="G902">
            <v>0</v>
          </cell>
          <cell r="H902">
            <v>0</v>
          </cell>
          <cell r="I902" t="str">
            <v>Div0</v>
          </cell>
          <cell r="J902">
            <v>512</v>
          </cell>
          <cell r="K902">
            <v>0</v>
          </cell>
          <cell r="L902">
            <v>0</v>
          </cell>
          <cell r="M902">
            <v>0</v>
          </cell>
          <cell r="N902">
            <v>512</v>
          </cell>
          <cell r="O902">
            <v>0</v>
          </cell>
          <cell r="P902">
            <v>0</v>
          </cell>
          <cell r="Q902">
            <v>0</v>
          </cell>
        </row>
        <row r="903">
          <cell r="A903">
            <v>2029</v>
          </cell>
          <cell r="B903" t="str">
            <v>Dec</v>
          </cell>
          <cell r="C903" t="str">
            <v>SOregonCal</v>
          </cell>
          <cell r="D903">
            <v>1454.2</v>
          </cell>
          <cell r="E903">
            <v>0</v>
          </cell>
          <cell r="F903">
            <v>-283.5</v>
          </cell>
          <cell r="G903">
            <v>152.19999999999999</v>
          </cell>
          <cell r="H903">
            <v>152.19999999999999</v>
          </cell>
          <cell r="I903">
            <v>13</v>
          </cell>
          <cell r="J903">
            <v>321.7</v>
          </cell>
          <cell r="K903">
            <v>3</v>
          </cell>
          <cell r="L903">
            <v>0</v>
          </cell>
          <cell r="M903">
            <v>1194.9000000000001</v>
          </cell>
          <cell r="N903">
            <v>196.7</v>
          </cell>
          <cell r="O903">
            <v>0</v>
          </cell>
          <cell r="P903">
            <v>0</v>
          </cell>
          <cell r="Q903">
            <v>0</v>
          </cell>
        </row>
        <row r="904">
          <cell r="A904">
            <v>2029</v>
          </cell>
          <cell r="B904" t="str">
            <v>Dec</v>
          </cell>
          <cell r="C904" t="str">
            <v>PortlandNC</v>
          </cell>
          <cell r="D904">
            <v>524.29999999999995</v>
          </cell>
          <cell r="E904">
            <v>0</v>
          </cell>
          <cell r="F904">
            <v>0</v>
          </cell>
          <cell r="G904">
            <v>68.2</v>
          </cell>
          <cell r="H904">
            <v>68.2</v>
          </cell>
          <cell r="I904">
            <v>13</v>
          </cell>
          <cell r="J904">
            <v>597.70000000000005</v>
          </cell>
          <cell r="K904">
            <v>-78</v>
          </cell>
          <cell r="L904">
            <v>0</v>
          </cell>
          <cell r="M904">
            <v>72.7</v>
          </cell>
          <cell r="N904">
            <v>0</v>
          </cell>
          <cell r="O904">
            <v>0</v>
          </cell>
          <cell r="P904">
            <v>0</v>
          </cell>
          <cell r="Q904">
            <v>0</v>
          </cell>
        </row>
        <row r="905">
          <cell r="A905">
            <v>2029</v>
          </cell>
          <cell r="B905" t="str">
            <v>Dec</v>
          </cell>
          <cell r="C905" t="str">
            <v>WillamValcc</v>
          </cell>
          <cell r="D905">
            <v>387.3</v>
          </cell>
          <cell r="E905">
            <v>0</v>
          </cell>
          <cell r="F905">
            <v>0</v>
          </cell>
          <cell r="G905">
            <v>50.3</v>
          </cell>
          <cell r="H905">
            <v>50.3</v>
          </cell>
          <cell r="I905">
            <v>13</v>
          </cell>
          <cell r="J905">
            <v>0</v>
          </cell>
          <cell r="K905">
            <v>0</v>
          </cell>
          <cell r="L905">
            <v>0</v>
          </cell>
          <cell r="M905">
            <v>437.6</v>
          </cell>
          <cell r="N905">
            <v>0</v>
          </cell>
          <cell r="O905">
            <v>0</v>
          </cell>
          <cell r="P905">
            <v>0</v>
          </cell>
          <cell r="Q905">
            <v>0</v>
          </cell>
        </row>
        <row r="906">
          <cell r="A906">
            <v>2029</v>
          </cell>
          <cell r="B906" t="str">
            <v>Dec</v>
          </cell>
          <cell r="C906" t="str">
            <v>Bethel</v>
          </cell>
          <cell r="D906">
            <v>0</v>
          </cell>
          <cell r="E906">
            <v>0</v>
          </cell>
          <cell r="F906">
            <v>0</v>
          </cell>
          <cell r="G906">
            <v>0</v>
          </cell>
          <cell r="H906">
            <v>0</v>
          </cell>
          <cell r="I906" t="str">
            <v>Div0</v>
          </cell>
          <cell r="J906">
            <v>0</v>
          </cell>
          <cell r="K906">
            <v>0</v>
          </cell>
          <cell r="L906">
            <v>0</v>
          </cell>
          <cell r="M906">
            <v>0</v>
          </cell>
          <cell r="N906">
            <v>0</v>
          </cell>
          <cell r="O906">
            <v>0</v>
          </cell>
          <cell r="P906">
            <v>0</v>
          </cell>
          <cell r="Q906">
            <v>0</v>
          </cell>
        </row>
        <row r="907">
          <cell r="A907">
            <v>2029</v>
          </cell>
          <cell r="B907" t="str">
            <v>Dec</v>
          </cell>
          <cell r="C907" t="str">
            <v>Nevada - Oregon Border</v>
          </cell>
          <cell r="D907">
            <v>0</v>
          </cell>
          <cell r="E907">
            <v>0</v>
          </cell>
          <cell r="F907">
            <v>0</v>
          </cell>
          <cell r="G907">
            <v>0</v>
          </cell>
          <cell r="H907">
            <v>0</v>
          </cell>
          <cell r="I907" t="str">
            <v>Div0</v>
          </cell>
          <cell r="J907">
            <v>106</v>
          </cell>
          <cell r="K907">
            <v>0</v>
          </cell>
          <cell r="L907">
            <v>0</v>
          </cell>
          <cell r="M907">
            <v>0</v>
          </cell>
          <cell r="N907">
            <v>106</v>
          </cell>
          <cell r="O907">
            <v>0</v>
          </cell>
          <cell r="P907">
            <v>0</v>
          </cell>
          <cell r="Q907">
            <v>0</v>
          </cell>
        </row>
        <row r="908">
          <cell r="A908">
            <v>2029</v>
          </cell>
          <cell r="B908" t="str">
            <v>Dec</v>
          </cell>
          <cell r="C908" t="str">
            <v>Bridger</v>
          </cell>
          <cell r="D908">
            <v>0</v>
          </cell>
          <cell r="E908">
            <v>0</v>
          </cell>
          <cell r="F908">
            <v>0</v>
          </cell>
          <cell r="G908">
            <v>0</v>
          </cell>
          <cell r="H908">
            <v>0</v>
          </cell>
          <cell r="I908" t="str">
            <v>Div0</v>
          </cell>
          <cell r="J908">
            <v>1054.4000000000001</v>
          </cell>
          <cell r="K908">
            <v>0</v>
          </cell>
          <cell r="L908">
            <v>0</v>
          </cell>
          <cell r="M908">
            <v>0</v>
          </cell>
          <cell r="N908">
            <v>1054.4000000000001</v>
          </cell>
          <cell r="O908">
            <v>0</v>
          </cell>
          <cell r="P908">
            <v>0</v>
          </cell>
          <cell r="Q908">
            <v>0</v>
          </cell>
        </row>
        <row r="909">
          <cell r="A909">
            <v>2029</v>
          </cell>
          <cell r="B909" t="str">
            <v>Dec</v>
          </cell>
          <cell r="C909" t="str">
            <v>Hemingway</v>
          </cell>
          <cell r="D909">
            <v>0</v>
          </cell>
          <cell r="E909">
            <v>0</v>
          </cell>
          <cell r="F909">
            <v>0</v>
          </cell>
          <cell r="G909">
            <v>0</v>
          </cell>
          <cell r="H909">
            <v>0</v>
          </cell>
          <cell r="I909" t="str">
            <v>Div0</v>
          </cell>
          <cell r="J909">
            <v>0</v>
          </cell>
          <cell r="K909">
            <v>0</v>
          </cell>
          <cell r="L909">
            <v>0</v>
          </cell>
          <cell r="M909">
            <v>748.2</v>
          </cell>
          <cell r="N909">
            <v>748.2</v>
          </cell>
          <cell r="O909">
            <v>0</v>
          </cell>
          <cell r="P909">
            <v>0</v>
          </cell>
          <cell r="Q909">
            <v>0</v>
          </cell>
        </row>
        <row r="910">
          <cell r="A910">
            <v>2029</v>
          </cell>
          <cell r="B910" t="str">
            <v>Dec</v>
          </cell>
          <cell r="C910" t="str">
            <v>Midpoint Meridian</v>
          </cell>
          <cell r="D910">
            <v>0</v>
          </cell>
          <cell r="E910">
            <v>0</v>
          </cell>
          <cell r="F910">
            <v>0</v>
          </cell>
          <cell r="G910">
            <v>0</v>
          </cell>
          <cell r="H910">
            <v>0</v>
          </cell>
          <cell r="I910" t="str">
            <v>Div0</v>
          </cell>
          <cell r="J910">
            <v>0</v>
          </cell>
          <cell r="K910">
            <v>0</v>
          </cell>
          <cell r="L910">
            <v>0</v>
          </cell>
          <cell r="M910">
            <v>400</v>
          </cell>
          <cell r="N910">
            <v>400</v>
          </cell>
          <cell r="O910">
            <v>0</v>
          </cell>
          <cell r="P910">
            <v>0</v>
          </cell>
          <cell r="Q910">
            <v>0</v>
          </cell>
        </row>
        <row r="911">
          <cell r="A911">
            <v>2029</v>
          </cell>
          <cell r="B911" t="str">
            <v>Dec</v>
          </cell>
          <cell r="C911" t="str">
            <v>Craig Trans</v>
          </cell>
          <cell r="D911">
            <v>0</v>
          </cell>
          <cell r="E911">
            <v>0</v>
          </cell>
          <cell r="F911">
            <v>0</v>
          </cell>
          <cell r="G911">
            <v>0</v>
          </cell>
          <cell r="H911">
            <v>0</v>
          </cell>
          <cell r="I911" t="str">
            <v>Div0</v>
          </cell>
          <cell r="J911">
            <v>0</v>
          </cell>
          <cell r="K911">
            <v>0</v>
          </cell>
          <cell r="L911">
            <v>0</v>
          </cell>
          <cell r="M911">
            <v>67</v>
          </cell>
          <cell r="N911">
            <v>67</v>
          </cell>
          <cell r="O911">
            <v>0</v>
          </cell>
          <cell r="P911">
            <v>0</v>
          </cell>
          <cell r="Q911">
            <v>0</v>
          </cell>
        </row>
        <row r="912">
          <cell r="A912">
            <v>2029</v>
          </cell>
          <cell r="B912" t="str">
            <v>Dec</v>
          </cell>
          <cell r="C912" t="str">
            <v>BPA_NITS</v>
          </cell>
          <cell r="D912">
            <v>324.89999999999998</v>
          </cell>
          <cell r="E912">
            <v>0</v>
          </cell>
          <cell r="F912">
            <v>0</v>
          </cell>
          <cell r="G912">
            <v>42.2</v>
          </cell>
          <cell r="H912">
            <v>42.2</v>
          </cell>
          <cell r="I912">
            <v>13</v>
          </cell>
          <cell r="J912">
            <v>0</v>
          </cell>
          <cell r="K912">
            <v>0</v>
          </cell>
          <cell r="L912">
            <v>0</v>
          </cell>
          <cell r="M912">
            <v>367.2</v>
          </cell>
          <cell r="N912">
            <v>0</v>
          </cell>
          <cell r="O912">
            <v>0</v>
          </cell>
          <cell r="P912">
            <v>0</v>
          </cell>
          <cell r="Q912">
            <v>0</v>
          </cell>
        </row>
        <row r="913">
          <cell r="A913">
            <v>2030</v>
          </cell>
          <cell r="B913" t="str">
            <v>Jul</v>
          </cell>
          <cell r="C913" t="str">
            <v>Arizona</v>
          </cell>
          <cell r="D913">
            <v>0</v>
          </cell>
          <cell r="E913">
            <v>0</v>
          </cell>
          <cell r="F913">
            <v>0</v>
          </cell>
          <cell r="G913">
            <v>0</v>
          </cell>
          <cell r="H913">
            <v>0</v>
          </cell>
          <cell r="I913" t="str">
            <v>Div0</v>
          </cell>
          <cell r="J913">
            <v>0</v>
          </cell>
          <cell r="K913">
            <v>0</v>
          </cell>
          <cell r="L913">
            <v>0</v>
          </cell>
          <cell r="M913">
            <v>0</v>
          </cell>
          <cell r="N913">
            <v>0</v>
          </cell>
          <cell r="O913">
            <v>0</v>
          </cell>
          <cell r="P913">
            <v>0</v>
          </cell>
          <cell r="Q913">
            <v>0</v>
          </cell>
        </row>
        <row r="914">
          <cell r="A914">
            <v>2030</v>
          </cell>
          <cell r="B914" t="str">
            <v>Jul</v>
          </cell>
          <cell r="C914" t="str">
            <v>COB</v>
          </cell>
          <cell r="D914">
            <v>0</v>
          </cell>
          <cell r="E914">
            <v>0</v>
          </cell>
          <cell r="F914">
            <v>0</v>
          </cell>
          <cell r="G914">
            <v>0</v>
          </cell>
          <cell r="H914">
            <v>0</v>
          </cell>
          <cell r="I914" t="str">
            <v>Div0</v>
          </cell>
          <cell r="J914">
            <v>424</v>
          </cell>
          <cell r="K914">
            <v>0</v>
          </cell>
          <cell r="L914">
            <v>0</v>
          </cell>
          <cell r="M914">
            <v>0</v>
          </cell>
          <cell r="N914">
            <v>424</v>
          </cell>
          <cell r="O914">
            <v>0</v>
          </cell>
          <cell r="P914">
            <v>0</v>
          </cell>
          <cell r="Q914">
            <v>0</v>
          </cell>
        </row>
        <row r="915">
          <cell r="A915">
            <v>2030</v>
          </cell>
          <cell r="B915" t="str">
            <v>Jul</v>
          </cell>
          <cell r="C915" t="str">
            <v>Goshen</v>
          </cell>
          <cell r="D915">
            <v>506.7</v>
          </cell>
          <cell r="E915">
            <v>0</v>
          </cell>
          <cell r="F915">
            <v>-67.900000000000006</v>
          </cell>
          <cell r="G915">
            <v>57</v>
          </cell>
          <cell r="H915">
            <v>57</v>
          </cell>
          <cell r="I915">
            <v>13</v>
          </cell>
          <cell r="J915">
            <v>26</v>
          </cell>
          <cell r="K915">
            <v>-4.5</v>
          </cell>
          <cell r="L915">
            <v>189.4</v>
          </cell>
          <cell r="M915">
            <v>284.8</v>
          </cell>
          <cell r="N915">
            <v>0</v>
          </cell>
          <cell r="O915">
            <v>0</v>
          </cell>
          <cell r="P915">
            <v>0</v>
          </cell>
          <cell r="Q915">
            <v>0</v>
          </cell>
        </row>
        <row r="916">
          <cell r="A916">
            <v>2030</v>
          </cell>
          <cell r="B916" t="str">
            <v>Jul</v>
          </cell>
          <cell r="C916" t="str">
            <v>Brady</v>
          </cell>
          <cell r="D916">
            <v>0</v>
          </cell>
          <cell r="E916">
            <v>0</v>
          </cell>
          <cell r="F916">
            <v>0</v>
          </cell>
          <cell r="G916">
            <v>0</v>
          </cell>
          <cell r="H916">
            <v>0</v>
          </cell>
          <cell r="I916" t="str">
            <v>Div0</v>
          </cell>
          <cell r="J916">
            <v>0</v>
          </cell>
          <cell r="K916">
            <v>0</v>
          </cell>
          <cell r="L916">
            <v>0</v>
          </cell>
          <cell r="M916">
            <v>0</v>
          </cell>
          <cell r="N916">
            <v>0</v>
          </cell>
          <cell r="O916">
            <v>0</v>
          </cell>
          <cell r="P916">
            <v>0</v>
          </cell>
          <cell r="Q916">
            <v>0</v>
          </cell>
        </row>
        <row r="917">
          <cell r="A917">
            <v>2030</v>
          </cell>
          <cell r="B917" t="str">
            <v>Jul</v>
          </cell>
          <cell r="C917" t="str">
            <v>Bridger West</v>
          </cell>
          <cell r="D917">
            <v>0</v>
          </cell>
          <cell r="E917">
            <v>0</v>
          </cell>
          <cell r="F917">
            <v>0</v>
          </cell>
          <cell r="G917">
            <v>0</v>
          </cell>
          <cell r="H917">
            <v>0</v>
          </cell>
          <cell r="I917" t="str">
            <v>Div0</v>
          </cell>
          <cell r="J917">
            <v>0</v>
          </cell>
          <cell r="K917">
            <v>0</v>
          </cell>
          <cell r="L917">
            <v>0</v>
          </cell>
          <cell r="M917">
            <v>654.29999999999995</v>
          </cell>
          <cell r="N917">
            <v>654.29999999999995</v>
          </cell>
          <cell r="O917">
            <v>0</v>
          </cell>
          <cell r="P917">
            <v>0</v>
          </cell>
          <cell r="Q917">
            <v>0</v>
          </cell>
        </row>
        <row r="918">
          <cell r="A918">
            <v>2030</v>
          </cell>
          <cell r="B918" t="str">
            <v>Jul</v>
          </cell>
          <cell r="C918" t="str">
            <v>Borah</v>
          </cell>
          <cell r="D918">
            <v>0</v>
          </cell>
          <cell r="E918">
            <v>0</v>
          </cell>
          <cell r="F918">
            <v>0</v>
          </cell>
          <cell r="G918">
            <v>0</v>
          </cell>
          <cell r="H918">
            <v>0</v>
          </cell>
          <cell r="I918" t="str">
            <v>Div0</v>
          </cell>
          <cell r="J918">
            <v>0</v>
          </cell>
          <cell r="K918">
            <v>0</v>
          </cell>
          <cell r="L918">
            <v>0</v>
          </cell>
          <cell r="M918">
            <v>654.20000000000005</v>
          </cell>
          <cell r="N918">
            <v>654.20000000000005</v>
          </cell>
          <cell r="O918">
            <v>0</v>
          </cell>
          <cell r="P918">
            <v>0</v>
          </cell>
          <cell r="Q918">
            <v>0</v>
          </cell>
        </row>
        <row r="919">
          <cell r="A919">
            <v>2030</v>
          </cell>
          <cell r="B919" t="str">
            <v>Jul</v>
          </cell>
          <cell r="C919" t="str">
            <v>Mid Columbia</v>
          </cell>
          <cell r="D919">
            <v>0</v>
          </cell>
          <cell r="E919">
            <v>0</v>
          </cell>
          <cell r="F919">
            <v>0</v>
          </cell>
          <cell r="G919">
            <v>0</v>
          </cell>
          <cell r="H919">
            <v>0</v>
          </cell>
          <cell r="I919" t="str">
            <v>Div0</v>
          </cell>
          <cell r="J919">
            <v>864.4</v>
          </cell>
          <cell r="K919">
            <v>0</v>
          </cell>
          <cell r="L919">
            <v>0</v>
          </cell>
          <cell r="M919">
            <v>0</v>
          </cell>
          <cell r="N919">
            <v>864.4</v>
          </cell>
          <cell r="O919">
            <v>0</v>
          </cell>
          <cell r="P919">
            <v>0</v>
          </cell>
          <cell r="Q919">
            <v>0</v>
          </cell>
        </row>
        <row r="920">
          <cell r="A920">
            <v>2030</v>
          </cell>
          <cell r="B920" t="str">
            <v>Jul</v>
          </cell>
          <cell r="C920" t="str">
            <v>Mona</v>
          </cell>
          <cell r="D920">
            <v>0</v>
          </cell>
          <cell r="E920">
            <v>0</v>
          </cell>
          <cell r="F920">
            <v>0</v>
          </cell>
          <cell r="G920">
            <v>0</v>
          </cell>
          <cell r="H920">
            <v>0</v>
          </cell>
          <cell r="I920" t="str">
            <v>Div0</v>
          </cell>
          <cell r="J920">
            <v>308.10000000000002</v>
          </cell>
          <cell r="K920">
            <v>0</v>
          </cell>
          <cell r="L920">
            <v>0</v>
          </cell>
          <cell r="M920">
            <v>29</v>
          </cell>
          <cell r="N920">
            <v>337.1</v>
          </cell>
          <cell r="O920">
            <v>0</v>
          </cell>
          <cell r="P920">
            <v>0</v>
          </cell>
          <cell r="Q920">
            <v>0</v>
          </cell>
        </row>
        <row r="921">
          <cell r="A921">
            <v>2030</v>
          </cell>
          <cell r="B921" t="str">
            <v>Jul</v>
          </cell>
          <cell r="C921" t="str">
            <v>Palo Verde</v>
          </cell>
          <cell r="D921">
            <v>0</v>
          </cell>
          <cell r="E921">
            <v>0</v>
          </cell>
          <cell r="F921">
            <v>0</v>
          </cell>
          <cell r="G921">
            <v>0</v>
          </cell>
          <cell r="H921">
            <v>0</v>
          </cell>
          <cell r="I921" t="str">
            <v>Div0</v>
          </cell>
          <cell r="J921">
            <v>0</v>
          </cell>
          <cell r="K921">
            <v>0</v>
          </cell>
          <cell r="L921">
            <v>0</v>
          </cell>
          <cell r="M921">
            <v>0</v>
          </cell>
          <cell r="N921">
            <v>0</v>
          </cell>
          <cell r="O921">
            <v>0</v>
          </cell>
          <cell r="P921">
            <v>0</v>
          </cell>
          <cell r="Q921">
            <v>0</v>
          </cell>
        </row>
        <row r="922">
          <cell r="A922">
            <v>2030</v>
          </cell>
          <cell r="B922" t="str">
            <v>Jul</v>
          </cell>
          <cell r="C922" t="str">
            <v>Utah North</v>
          </cell>
          <cell r="D922">
            <v>5357.9</v>
          </cell>
          <cell r="E922">
            <v>0</v>
          </cell>
          <cell r="F922">
            <v>-667</v>
          </cell>
          <cell r="G922">
            <v>609.79999999999995</v>
          </cell>
          <cell r="H922">
            <v>609.79999999999995</v>
          </cell>
          <cell r="I922">
            <v>13</v>
          </cell>
          <cell r="J922">
            <v>2120.9</v>
          </cell>
          <cell r="K922">
            <v>0</v>
          </cell>
          <cell r="L922">
            <v>300.39999999999998</v>
          </cell>
          <cell r="M922">
            <v>2951.5</v>
          </cell>
          <cell r="N922">
            <v>72</v>
          </cell>
          <cell r="O922">
            <v>0</v>
          </cell>
          <cell r="P922">
            <v>0</v>
          </cell>
          <cell r="Q922">
            <v>0</v>
          </cell>
        </row>
        <row r="923">
          <cell r="A923">
            <v>2030</v>
          </cell>
          <cell r="B923" t="str">
            <v>Jul</v>
          </cell>
          <cell r="C923" t="str">
            <v>_4-Corners</v>
          </cell>
          <cell r="D923">
            <v>0</v>
          </cell>
          <cell r="E923">
            <v>0</v>
          </cell>
          <cell r="F923">
            <v>0</v>
          </cell>
          <cell r="G923">
            <v>0</v>
          </cell>
          <cell r="H923">
            <v>0</v>
          </cell>
          <cell r="I923" t="str">
            <v>Div0</v>
          </cell>
          <cell r="J923">
            <v>0</v>
          </cell>
          <cell r="K923">
            <v>0</v>
          </cell>
          <cell r="L923">
            <v>0</v>
          </cell>
          <cell r="M923">
            <v>0</v>
          </cell>
          <cell r="N923">
            <v>0</v>
          </cell>
          <cell r="O923">
            <v>0</v>
          </cell>
          <cell r="P923">
            <v>0</v>
          </cell>
          <cell r="Q923">
            <v>0</v>
          </cell>
        </row>
        <row r="924">
          <cell r="A924">
            <v>2030</v>
          </cell>
          <cell r="B924" t="str">
            <v>Jul</v>
          </cell>
          <cell r="C924" t="str">
            <v>Utah South</v>
          </cell>
          <cell r="D924">
            <v>831.8</v>
          </cell>
          <cell r="E924">
            <v>0</v>
          </cell>
          <cell r="F924">
            <v>0</v>
          </cell>
          <cell r="G924">
            <v>108.1</v>
          </cell>
          <cell r="H924">
            <v>108.1</v>
          </cell>
          <cell r="I924">
            <v>13</v>
          </cell>
          <cell r="J924">
            <v>3117.3</v>
          </cell>
          <cell r="K924">
            <v>-31.9</v>
          </cell>
          <cell r="L924">
            <v>0</v>
          </cell>
          <cell r="M924">
            <v>404.1</v>
          </cell>
          <cell r="N924">
            <v>2549.6</v>
          </cell>
          <cell r="O924">
            <v>0</v>
          </cell>
          <cell r="P924">
            <v>0</v>
          </cell>
          <cell r="Q924">
            <v>0</v>
          </cell>
        </row>
        <row r="925">
          <cell r="A925">
            <v>2030</v>
          </cell>
          <cell r="B925" t="str">
            <v>Jul</v>
          </cell>
          <cell r="C925" t="str">
            <v>Cholla</v>
          </cell>
          <cell r="D925">
            <v>0</v>
          </cell>
          <cell r="E925">
            <v>0</v>
          </cell>
          <cell r="F925">
            <v>0</v>
          </cell>
          <cell r="G925">
            <v>0</v>
          </cell>
          <cell r="H925">
            <v>0</v>
          </cell>
          <cell r="I925" t="str">
            <v>Div0</v>
          </cell>
          <cell r="J925">
            <v>0</v>
          </cell>
          <cell r="K925">
            <v>0</v>
          </cell>
          <cell r="L925">
            <v>0</v>
          </cell>
          <cell r="M925">
            <v>0</v>
          </cell>
          <cell r="N925">
            <v>0</v>
          </cell>
          <cell r="O925">
            <v>0</v>
          </cell>
          <cell r="P925">
            <v>0</v>
          </cell>
          <cell r="Q925">
            <v>0</v>
          </cell>
        </row>
        <row r="926">
          <cell r="A926">
            <v>2030</v>
          </cell>
          <cell r="B926" t="str">
            <v>Jul</v>
          </cell>
          <cell r="C926" t="str">
            <v>Colorado</v>
          </cell>
          <cell r="D926">
            <v>0</v>
          </cell>
          <cell r="E926">
            <v>0</v>
          </cell>
          <cell r="F926">
            <v>0</v>
          </cell>
          <cell r="G926">
            <v>0</v>
          </cell>
          <cell r="H926">
            <v>63.3</v>
          </cell>
          <cell r="I926" t="str">
            <v>Div0</v>
          </cell>
          <cell r="J926">
            <v>159.30000000000001</v>
          </cell>
          <cell r="K926">
            <v>0</v>
          </cell>
          <cell r="L926">
            <v>0</v>
          </cell>
          <cell r="M926">
            <v>0</v>
          </cell>
          <cell r="N926">
            <v>96</v>
          </cell>
          <cell r="O926">
            <v>0</v>
          </cell>
          <cell r="P926">
            <v>0</v>
          </cell>
          <cell r="Q926">
            <v>0</v>
          </cell>
        </row>
        <row r="927">
          <cell r="A927">
            <v>2030</v>
          </cell>
          <cell r="B927" t="str">
            <v>Jul</v>
          </cell>
          <cell r="C927" t="str">
            <v>Mead</v>
          </cell>
          <cell r="D927">
            <v>0</v>
          </cell>
          <cell r="E927">
            <v>0</v>
          </cell>
          <cell r="F927">
            <v>0</v>
          </cell>
          <cell r="G927">
            <v>0</v>
          </cell>
          <cell r="H927">
            <v>0</v>
          </cell>
          <cell r="I927" t="str">
            <v>Div0</v>
          </cell>
          <cell r="J927">
            <v>0</v>
          </cell>
          <cell r="K927">
            <v>0</v>
          </cell>
          <cell r="L927">
            <v>0</v>
          </cell>
          <cell r="M927">
            <v>0</v>
          </cell>
          <cell r="N927">
            <v>0</v>
          </cell>
          <cell r="O927">
            <v>0</v>
          </cell>
          <cell r="P927">
            <v>0</v>
          </cell>
          <cell r="Q927">
            <v>0</v>
          </cell>
        </row>
        <row r="928">
          <cell r="A928">
            <v>2030</v>
          </cell>
          <cell r="B928" t="str">
            <v>Jul</v>
          </cell>
          <cell r="C928" t="str">
            <v>Montana</v>
          </cell>
          <cell r="D928">
            <v>0</v>
          </cell>
          <cell r="E928">
            <v>0</v>
          </cell>
          <cell r="F928">
            <v>0</v>
          </cell>
          <cell r="G928">
            <v>0</v>
          </cell>
          <cell r="H928">
            <v>0</v>
          </cell>
          <cell r="I928" t="str">
            <v>Div0</v>
          </cell>
          <cell r="J928">
            <v>151.69999999999999</v>
          </cell>
          <cell r="K928">
            <v>0</v>
          </cell>
          <cell r="L928">
            <v>0</v>
          </cell>
          <cell r="M928">
            <v>0</v>
          </cell>
          <cell r="N928">
            <v>151.69999999999999</v>
          </cell>
          <cell r="O928">
            <v>0</v>
          </cell>
          <cell r="P928">
            <v>0</v>
          </cell>
          <cell r="Q928">
            <v>0</v>
          </cell>
        </row>
        <row r="929">
          <cell r="A929">
            <v>2030</v>
          </cell>
          <cell r="B929" t="str">
            <v>Jul</v>
          </cell>
          <cell r="C929" t="str">
            <v>Hermiston</v>
          </cell>
          <cell r="D929">
            <v>0</v>
          </cell>
          <cell r="E929">
            <v>0</v>
          </cell>
          <cell r="F929">
            <v>0</v>
          </cell>
          <cell r="G929">
            <v>0</v>
          </cell>
          <cell r="H929">
            <v>0</v>
          </cell>
          <cell r="I929" t="str">
            <v>Div0</v>
          </cell>
          <cell r="J929">
            <v>227</v>
          </cell>
          <cell r="K929">
            <v>0</v>
          </cell>
          <cell r="L929">
            <v>0</v>
          </cell>
          <cell r="M929">
            <v>0</v>
          </cell>
          <cell r="N929">
            <v>227</v>
          </cell>
          <cell r="O929">
            <v>0</v>
          </cell>
          <cell r="P929">
            <v>0</v>
          </cell>
          <cell r="Q929">
            <v>0</v>
          </cell>
        </row>
        <row r="930">
          <cell r="A930">
            <v>2030</v>
          </cell>
          <cell r="B930" t="str">
            <v>Jul</v>
          </cell>
          <cell r="C930" t="str">
            <v>Yakima</v>
          </cell>
          <cell r="D930">
            <v>553.70000000000005</v>
          </cell>
          <cell r="E930">
            <v>0</v>
          </cell>
          <cell r="F930">
            <v>-55.4</v>
          </cell>
          <cell r="G930">
            <v>64.8</v>
          </cell>
          <cell r="H930">
            <v>64.8</v>
          </cell>
          <cell r="I930">
            <v>13</v>
          </cell>
          <cell r="J930">
            <v>58.4</v>
          </cell>
          <cell r="K930">
            <v>0</v>
          </cell>
          <cell r="L930">
            <v>28.5</v>
          </cell>
          <cell r="M930">
            <v>476.2</v>
          </cell>
          <cell r="N930">
            <v>0</v>
          </cell>
          <cell r="O930">
            <v>0</v>
          </cell>
          <cell r="P930">
            <v>0</v>
          </cell>
          <cell r="Q930">
            <v>0</v>
          </cell>
        </row>
        <row r="931">
          <cell r="A931">
            <v>2030</v>
          </cell>
          <cell r="B931" t="str">
            <v>Jul</v>
          </cell>
          <cell r="C931" t="str">
            <v>WallaWalla</v>
          </cell>
          <cell r="D931">
            <v>284</v>
          </cell>
          <cell r="E931">
            <v>0</v>
          </cell>
          <cell r="F931">
            <v>-21.6</v>
          </cell>
          <cell r="G931">
            <v>34.1</v>
          </cell>
          <cell r="H931">
            <v>34.1</v>
          </cell>
          <cell r="I931">
            <v>13</v>
          </cell>
          <cell r="J931">
            <v>33.5</v>
          </cell>
          <cell r="K931">
            <v>-1.8</v>
          </cell>
          <cell r="L931">
            <v>0</v>
          </cell>
          <cell r="M931">
            <v>264.89999999999998</v>
          </cell>
          <cell r="N931">
            <v>0</v>
          </cell>
          <cell r="O931">
            <v>0</v>
          </cell>
          <cell r="P931">
            <v>0</v>
          </cell>
          <cell r="Q931">
            <v>0</v>
          </cell>
        </row>
        <row r="932">
          <cell r="A932">
            <v>2030</v>
          </cell>
          <cell r="B932" t="str">
            <v>Jul</v>
          </cell>
          <cell r="C932" t="str">
            <v>APS Transmission</v>
          </cell>
          <cell r="D932">
            <v>0</v>
          </cell>
          <cell r="E932">
            <v>0</v>
          </cell>
          <cell r="F932">
            <v>0</v>
          </cell>
          <cell r="G932">
            <v>0</v>
          </cell>
          <cell r="H932">
            <v>0</v>
          </cell>
          <cell r="I932" t="str">
            <v>Div0</v>
          </cell>
          <cell r="J932">
            <v>0</v>
          </cell>
          <cell r="K932">
            <v>0</v>
          </cell>
          <cell r="L932">
            <v>0</v>
          </cell>
          <cell r="M932">
            <v>0</v>
          </cell>
          <cell r="N932">
            <v>0</v>
          </cell>
          <cell r="O932">
            <v>0</v>
          </cell>
          <cell r="P932">
            <v>0</v>
          </cell>
          <cell r="Q932">
            <v>0</v>
          </cell>
        </row>
        <row r="933">
          <cell r="A933">
            <v>2030</v>
          </cell>
          <cell r="B933" t="str">
            <v>Jul</v>
          </cell>
          <cell r="C933" t="str">
            <v>Bridger East</v>
          </cell>
          <cell r="D933">
            <v>0</v>
          </cell>
          <cell r="E933">
            <v>0</v>
          </cell>
          <cell r="F933">
            <v>0</v>
          </cell>
          <cell r="G933">
            <v>0</v>
          </cell>
          <cell r="H933">
            <v>0</v>
          </cell>
          <cell r="I933" t="str">
            <v>Div0</v>
          </cell>
          <cell r="J933">
            <v>0</v>
          </cell>
          <cell r="K933">
            <v>0</v>
          </cell>
          <cell r="L933">
            <v>0</v>
          </cell>
          <cell r="M933">
            <v>0</v>
          </cell>
          <cell r="N933">
            <v>0</v>
          </cell>
          <cell r="O933">
            <v>0</v>
          </cell>
          <cell r="P933">
            <v>0</v>
          </cell>
          <cell r="Q933">
            <v>0</v>
          </cell>
        </row>
        <row r="934">
          <cell r="A934">
            <v>2030</v>
          </cell>
          <cell r="B934" t="str">
            <v>Jul</v>
          </cell>
          <cell r="C934" t="str">
            <v>WyomingNE</v>
          </cell>
          <cell r="D934">
            <v>632.1</v>
          </cell>
          <cell r="E934">
            <v>0</v>
          </cell>
          <cell r="F934">
            <v>0</v>
          </cell>
          <cell r="G934">
            <v>82.2</v>
          </cell>
          <cell r="H934">
            <v>82.2</v>
          </cell>
          <cell r="I934">
            <v>13</v>
          </cell>
          <cell r="J934">
            <v>406.1</v>
          </cell>
          <cell r="K934">
            <v>0</v>
          </cell>
          <cell r="L934">
            <v>50.2</v>
          </cell>
          <cell r="M934">
            <v>258</v>
          </cell>
          <cell r="N934">
            <v>0</v>
          </cell>
          <cell r="O934">
            <v>0</v>
          </cell>
          <cell r="P934">
            <v>0</v>
          </cell>
          <cell r="Q934">
            <v>0</v>
          </cell>
        </row>
        <row r="935">
          <cell r="A935">
            <v>2030</v>
          </cell>
          <cell r="B935" t="str">
            <v>Jul</v>
          </cell>
          <cell r="C935" t="str">
            <v>WyomingSW</v>
          </cell>
          <cell r="D935">
            <v>510.6</v>
          </cell>
          <cell r="E935">
            <v>0</v>
          </cell>
          <cell r="F935">
            <v>-128.4</v>
          </cell>
          <cell r="G935">
            <v>49.7</v>
          </cell>
          <cell r="H935">
            <v>49.7</v>
          </cell>
          <cell r="I935">
            <v>13</v>
          </cell>
          <cell r="J935">
            <v>44.2</v>
          </cell>
          <cell r="K935">
            <v>0</v>
          </cell>
          <cell r="L935">
            <v>0</v>
          </cell>
          <cell r="M935">
            <v>472</v>
          </cell>
          <cell r="N935">
            <v>84.2</v>
          </cell>
          <cell r="O935">
            <v>0</v>
          </cell>
          <cell r="P935">
            <v>0</v>
          </cell>
          <cell r="Q935">
            <v>0</v>
          </cell>
        </row>
        <row r="936">
          <cell r="A936">
            <v>2030</v>
          </cell>
          <cell r="B936" t="str">
            <v>Jul</v>
          </cell>
          <cell r="C936" t="str">
            <v>Aeolis_Wyoming</v>
          </cell>
          <cell r="D936">
            <v>0</v>
          </cell>
          <cell r="E936">
            <v>0</v>
          </cell>
          <cell r="F936">
            <v>0</v>
          </cell>
          <cell r="G936">
            <v>0</v>
          </cell>
          <cell r="H936">
            <v>0</v>
          </cell>
          <cell r="I936" t="str">
            <v>Div0</v>
          </cell>
          <cell r="J936">
            <v>173.8</v>
          </cell>
          <cell r="K936">
            <v>0</v>
          </cell>
          <cell r="L936">
            <v>0</v>
          </cell>
          <cell r="M936">
            <v>84.2</v>
          </cell>
          <cell r="N936">
            <v>258</v>
          </cell>
          <cell r="O936">
            <v>0</v>
          </cell>
          <cell r="P936">
            <v>0</v>
          </cell>
          <cell r="Q936">
            <v>0</v>
          </cell>
        </row>
        <row r="937">
          <cell r="A937">
            <v>2030</v>
          </cell>
          <cell r="B937" t="str">
            <v>Jul</v>
          </cell>
          <cell r="C937" t="str">
            <v>Chehalis</v>
          </cell>
          <cell r="D937">
            <v>0</v>
          </cell>
          <cell r="E937">
            <v>0</v>
          </cell>
          <cell r="F937">
            <v>0</v>
          </cell>
          <cell r="G937">
            <v>0</v>
          </cell>
          <cell r="H937">
            <v>0</v>
          </cell>
          <cell r="I937" t="str">
            <v>Div0</v>
          </cell>
          <cell r="J937">
            <v>464</v>
          </cell>
          <cell r="K937">
            <v>0</v>
          </cell>
          <cell r="L937">
            <v>0</v>
          </cell>
          <cell r="M937">
            <v>0</v>
          </cell>
          <cell r="N937">
            <v>464</v>
          </cell>
          <cell r="O937">
            <v>0</v>
          </cell>
          <cell r="P937">
            <v>0</v>
          </cell>
          <cell r="Q937">
            <v>0</v>
          </cell>
        </row>
        <row r="938">
          <cell r="A938">
            <v>2030</v>
          </cell>
          <cell r="B938" t="str">
            <v>Jul</v>
          </cell>
          <cell r="C938" t="str">
            <v>SOregonCal</v>
          </cell>
          <cell r="D938">
            <v>1503</v>
          </cell>
          <cell r="E938">
            <v>0</v>
          </cell>
          <cell r="F938">
            <v>-239.2</v>
          </cell>
          <cell r="G938">
            <v>164.3</v>
          </cell>
          <cell r="H938">
            <v>164.3</v>
          </cell>
          <cell r="I938">
            <v>13</v>
          </cell>
          <cell r="J938">
            <v>279.3</v>
          </cell>
          <cell r="K938">
            <v>3.1</v>
          </cell>
          <cell r="L938">
            <v>7.7</v>
          </cell>
          <cell r="M938">
            <v>1137.9000000000001</v>
          </cell>
          <cell r="N938">
            <v>0</v>
          </cell>
          <cell r="O938">
            <v>0</v>
          </cell>
          <cell r="P938">
            <v>0</v>
          </cell>
          <cell r="Q938">
            <v>0</v>
          </cell>
        </row>
        <row r="939">
          <cell r="A939">
            <v>2030</v>
          </cell>
          <cell r="B939" t="str">
            <v>Jul</v>
          </cell>
          <cell r="C939" t="str">
            <v>PortlandNC</v>
          </cell>
          <cell r="D939">
            <v>498.5</v>
          </cell>
          <cell r="E939">
            <v>0</v>
          </cell>
          <cell r="F939">
            <v>0</v>
          </cell>
          <cell r="G939">
            <v>64.8</v>
          </cell>
          <cell r="H939">
            <v>64.8</v>
          </cell>
          <cell r="I939">
            <v>13</v>
          </cell>
          <cell r="J939">
            <v>499.5</v>
          </cell>
          <cell r="K939">
            <v>-78</v>
          </cell>
          <cell r="L939">
            <v>0</v>
          </cell>
          <cell r="M939">
            <v>141.80000000000001</v>
          </cell>
          <cell r="N939">
            <v>0</v>
          </cell>
          <cell r="O939">
            <v>0</v>
          </cell>
          <cell r="P939">
            <v>0</v>
          </cell>
          <cell r="Q939">
            <v>0</v>
          </cell>
        </row>
        <row r="940">
          <cell r="A940">
            <v>2030</v>
          </cell>
          <cell r="B940" t="str">
            <v>Jul</v>
          </cell>
          <cell r="C940" t="str">
            <v>WillamValcc</v>
          </cell>
          <cell r="D940">
            <v>359.3</v>
          </cell>
          <cell r="E940">
            <v>0</v>
          </cell>
          <cell r="F940">
            <v>-16.100000000000001</v>
          </cell>
          <cell r="G940">
            <v>44.6</v>
          </cell>
          <cell r="H940">
            <v>44.6</v>
          </cell>
          <cell r="I940">
            <v>13</v>
          </cell>
          <cell r="J940">
            <v>422.6</v>
          </cell>
          <cell r="K940">
            <v>0</v>
          </cell>
          <cell r="L940">
            <v>72.900000000000006</v>
          </cell>
          <cell r="M940">
            <v>29.7</v>
          </cell>
          <cell r="N940">
            <v>137.4</v>
          </cell>
          <cell r="O940">
            <v>0</v>
          </cell>
          <cell r="P940">
            <v>0</v>
          </cell>
          <cell r="Q940">
            <v>0</v>
          </cell>
        </row>
        <row r="941">
          <cell r="A941">
            <v>2030</v>
          </cell>
          <cell r="B941" t="str">
            <v>Jul</v>
          </cell>
          <cell r="C941" t="str">
            <v>Bethel</v>
          </cell>
          <cell r="D941">
            <v>0</v>
          </cell>
          <cell r="E941">
            <v>0</v>
          </cell>
          <cell r="F941">
            <v>0</v>
          </cell>
          <cell r="G941">
            <v>0</v>
          </cell>
          <cell r="H941">
            <v>0</v>
          </cell>
          <cell r="I941" t="str">
            <v>Div0</v>
          </cell>
          <cell r="J941">
            <v>0</v>
          </cell>
          <cell r="K941">
            <v>0</v>
          </cell>
          <cell r="L941">
            <v>0</v>
          </cell>
          <cell r="M941">
            <v>0</v>
          </cell>
          <cell r="N941">
            <v>0</v>
          </cell>
          <cell r="O941">
            <v>0</v>
          </cell>
          <cell r="P941">
            <v>0</v>
          </cell>
          <cell r="Q941">
            <v>0</v>
          </cell>
        </row>
        <row r="942">
          <cell r="A942">
            <v>2030</v>
          </cell>
          <cell r="B942" t="str">
            <v>Jul</v>
          </cell>
          <cell r="C942" t="str">
            <v>Nevada - Oregon Border</v>
          </cell>
          <cell r="D942">
            <v>0</v>
          </cell>
          <cell r="E942">
            <v>0</v>
          </cell>
          <cell r="F942">
            <v>0</v>
          </cell>
          <cell r="G942">
            <v>0</v>
          </cell>
          <cell r="H942">
            <v>0</v>
          </cell>
          <cell r="I942" t="str">
            <v>Div0</v>
          </cell>
          <cell r="J942">
            <v>106</v>
          </cell>
          <cell r="K942">
            <v>0</v>
          </cell>
          <cell r="L942">
            <v>0</v>
          </cell>
          <cell r="M942">
            <v>0</v>
          </cell>
          <cell r="N942">
            <v>106</v>
          </cell>
          <cell r="O942">
            <v>0</v>
          </cell>
          <cell r="P942">
            <v>0</v>
          </cell>
          <cell r="Q942">
            <v>0</v>
          </cell>
        </row>
        <row r="943">
          <cell r="A943">
            <v>2030</v>
          </cell>
          <cell r="B943" t="str">
            <v>Jul</v>
          </cell>
          <cell r="C943" t="str">
            <v>Bridger</v>
          </cell>
          <cell r="D943">
            <v>0</v>
          </cell>
          <cell r="E943">
            <v>0</v>
          </cell>
          <cell r="F943">
            <v>0</v>
          </cell>
          <cell r="G943">
            <v>0</v>
          </cell>
          <cell r="H943">
            <v>0</v>
          </cell>
          <cell r="I943" t="str">
            <v>Div0</v>
          </cell>
          <cell r="J943">
            <v>1054.4000000000001</v>
          </cell>
          <cell r="K943">
            <v>0</v>
          </cell>
          <cell r="L943">
            <v>0</v>
          </cell>
          <cell r="M943">
            <v>0</v>
          </cell>
          <cell r="N943">
            <v>1054.4000000000001</v>
          </cell>
          <cell r="O943">
            <v>0</v>
          </cell>
          <cell r="P943">
            <v>0</v>
          </cell>
          <cell r="Q943">
            <v>0</v>
          </cell>
        </row>
        <row r="944">
          <cell r="A944">
            <v>2030</v>
          </cell>
          <cell r="B944" t="str">
            <v>Jul</v>
          </cell>
          <cell r="C944" t="str">
            <v>Hemingway</v>
          </cell>
          <cell r="D944">
            <v>0</v>
          </cell>
          <cell r="E944">
            <v>0</v>
          </cell>
          <cell r="F944">
            <v>0</v>
          </cell>
          <cell r="G944">
            <v>0</v>
          </cell>
          <cell r="H944">
            <v>0</v>
          </cell>
          <cell r="I944" t="str">
            <v>Div0</v>
          </cell>
          <cell r="J944">
            <v>0</v>
          </cell>
          <cell r="K944">
            <v>0</v>
          </cell>
          <cell r="L944">
            <v>0</v>
          </cell>
          <cell r="M944">
            <v>19.2</v>
          </cell>
          <cell r="N944">
            <v>19.2</v>
          </cell>
          <cell r="O944">
            <v>0</v>
          </cell>
          <cell r="P944">
            <v>0</v>
          </cell>
          <cell r="Q944">
            <v>0</v>
          </cell>
        </row>
        <row r="945">
          <cell r="A945">
            <v>2030</v>
          </cell>
          <cell r="B945" t="str">
            <v>Jul</v>
          </cell>
          <cell r="C945" t="str">
            <v>Midpoint Meridian</v>
          </cell>
          <cell r="D945">
            <v>0</v>
          </cell>
          <cell r="E945">
            <v>0</v>
          </cell>
          <cell r="F945">
            <v>0</v>
          </cell>
          <cell r="G945">
            <v>0</v>
          </cell>
          <cell r="H945">
            <v>0</v>
          </cell>
          <cell r="I945" t="str">
            <v>Div0</v>
          </cell>
          <cell r="J945">
            <v>0</v>
          </cell>
          <cell r="K945">
            <v>0</v>
          </cell>
          <cell r="L945">
            <v>0</v>
          </cell>
          <cell r="M945">
            <v>0</v>
          </cell>
          <cell r="N945">
            <v>0</v>
          </cell>
          <cell r="O945">
            <v>0</v>
          </cell>
          <cell r="P945">
            <v>0</v>
          </cell>
          <cell r="Q945">
            <v>0</v>
          </cell>
        </row>
        <row r="946">
          <cell r="A946">
            <v>2030</v>
          </cell>
          <cell r="B946" t="str">
            <v>Jul</v>
          </cell>
          <cell r="C946" t="str">
            <v>Craig Trans</v>
          </cell>
          <cell r="D946">
            <v>0</v>
          </cell>
          <cell r="E946">
            <v>0</v>
          </cell>
          <cell r="F946">
            <v>0</v>
          </cell>
          <cell r="G946">
            <v>0</v>
          </cell>
          <cell r="H946">
            <v>0</v>
          </cell>
          <cell r="I946" t="str">
            <v>Div0</v>
          </cell>
          <cell r="J946">
            <v>0</v>
          </cell>
          <cell r="K946">
            <v>0</v>
          </cell>
          <cell r="L946">
            <v>0</v>
          </cell>
          <cell r="M946">
            <v>67</v>
          </cell>
          <cell r="N946">
            <v>67</v>
          </cell>
          <cell r="O946">
            <v>0</v>
          </cell>
          <cell r="P946">
            <v>0</v>
          </cell>
          <cell r="Q946">
            <v>0</v>
          </cell>
        </row>
        <row r="947">
          <cell r="A947">
            <v>2030</v>
          </cell>
          <cell r="B947" t="str">
            <v>Jul</v>
          </cell>
          <cell r="C947" t="str">
            <v>BPA_NITS</v>
          </cell>
          <cell r="D947">
            <v>257.39999999999998</v>
          </cell>
          <cell r="E947">
            <v>0</v>
          </cell>
          <cell r="F947">
            <v>0</v>
          </cell>
          <cell r="G947">
            <v>33.5</v>
          </cell>
          <cell r="H947">
            <v>33.5</v>
          </cell>
          <cell r="I947">
            <v>13</v>
          </cell>
          <cell r="J947">
            <v>0</v>
          </cell>
          <cell r="K947">
            <v>0</v>
          </cell>
          <cell r="L947">
            <v>0</v>
          </cell>
          <cell r="M947">
            <v>290.89999999999998</v>
          </cell>
          <cell r="N947">
            <v>0</v>
          </cell>
          <cell r="O947">
            <v>0</v>
          </cell>
          <cell r="P947">
            <v>0</v>
          </cell>
          <cell r="Q947">
            <v>0</v>
          </cell>
        </row>
        <row r="948">
          <cell r="A948">
            <v>2030</v>
          </cell>
          <cell r="B948" t="str">
            <v>Dec</v>
          </cell>
          <cell r="C948" t="str">
            <v>Arizona</v>
          </cell>
          <cell r="D948">
            <v>0</v>
          </cell>
          <cell r="E948">
            <v>0</v>
          </cell>
          <cell r="F948">
            <v>0</v>
          </cell>
          <cell r="G948">
            <v>0</v>
          </cell>
          <cell r="H948">
            <v>0</v>
          </cell>
          <cell r="I948" t="str">
            <v>Div0</v>
          </cell>
          <cell r="J948">
            <v>0</v>
          </cell>
          <cell r="K948">
            <v>0</v>
          </cell>
          <cell r="L948">
            <v>0</v>
          </cell>
          <cell r="M948">
            <v>0</v>
          </cell>
          <cell r="N948">
            <v>0</v>
          </cell>
          <cell r="O948">
            <v>0</v>
          </cell>
          <cell r="P948">
            <v>0</v>
          </cell>
          <cell r="Q948">
            <v>0</v>
          </cell>
        </row>
        <row r="949">
          <cell r="A949">
            <v>2030</v>
          </cell>
          <cell r="B949" t="str">
            <v>Dec</v>
          </cell>
          <cell r="C949" t="str">
            <v>COB</v>
          </cell>
          <cell r="D949">
            <v>0</v>
          </cell>
          <cell r="E949">
            <v>0</v>
          </cell>
          <cell r="F949">
            <v>0</v>
          </cell>
          <cell r="G949">
            <v>0</v>
          </cell>
          <cell r="H949">
            <v>0</v>
          </cell>
          <cell r="I949" t="str">
            <v>Div0</v>
          </cell>
          <cell r="J949">
            <v>0</v>
          </cell>
          <cell r="K949">
            <v>0</v>
          </cell>
          <cell r="L949">
            <v>0</v>
          </cell>
          <cell r="M949">
            <v>0</v>
          </cell>
          <cell r="N949">
            <v>0</v>
          </cell>
          <cell r="O949">
            <v>0</v>
          </cell>
          <cell r="P949">
            <v>0</v>
          </cell>
          <cell r="Q949">
            <v>0</v>
          </cell>
        </row>
        <row r="950">
          <cell r="A950">
            <v>2030</v>
          </cell>
          <cell r="B950" t="str">
            <v>Dec</v>
          </cell>
          <cell r="C950" t="str">
            <v>Goshen</v>
          </cell>
          <cell r="D950">
            <v>315</v>
          </cell>
          <cell r="E950">
            <v>0</v>
          </cell>
          <cell r="F950">
            <v>-32.4</v>
          </cell>
          <cell r="G950">
            <v>36.700000000000003</v>
          </cell>
          <cell r="H950">
            <v>36.700000000000003</v>
          </cell>
          <cell r="I950">
            <v>13</v>
          </cell>
          <cell r="J950">
            <v>26</v>
          </cell>
          <cell r="K950">
            <v>-4.8</v>
          </cell>
          <cell r="L950">
            <v>0</v>
          </cell>
          <cell r="M950">
            <v>298.10000000000002</v>
          </cell>
          <cell r="N950">
            <v>0</v>
          </cell>
          <cell r="O950">
            <v>0</v>
          </cell>
          <cell r="P950">
            <v>0</v>
          </cell>
          <cell r="Q950">
            <v>0</v>
          </cell>
        </row>
        <row r="951">
          <cell r="A951">
            <v>2030</v>
          </cell>
          <cell r="B951" t="str">
            <v>Dec</v>
          </cell>
          <cell r="C951" t="str">
            <v>Brady</v>
          </cell>
          <cell r="D951">
            <v>0</v>
          </cell>
          <cell r="E951">
            <v>0</v>
          </cell>
          <cell r="F951">
            <v>0</v>
          </cell>
          <cell r="G951">
            <v>0</v>
          </cell>
          <cell r="H951">
            <v>0</v>
          </cell>
          <cell r="I951" t="str">
            <v>Div0</v>
          </cell>
          <cell r="J951">
            <v>0</v>
          </cell>
          <cell r="K951">
            <v>0</v>
          </cell>
          <cell r="L951">
            <v>0</v>
          </cell>
          <cell r="M951">
            <v>0</v>
          </cell>
          <cell r="N951">
            <v>0</v>
          </cell>
          <cell r="O951">
            <v>0</v>
          </cell>
          <cell r="P951">
            <v>0</v>
          </cell>
          <cell r="Q951">
            <v>0</v>
          </cell>
        </row>
        <row r="952">
          <cell r="A952">
            <v>2030</v>
          </cell>
          <cell r="B952" t="str">
            <v>Dec</v>
          </cell>
          <cell r="C952" t="str">
            <v>Bridger West</v>
          </cell>
          <cell r="D952">
            <v>0</v>
          </cell>
          <cell r="E952">
            <v>0</v>
          </cell>
          <cell r="F952">
            <v>0</v>
          </cell>
          <cell r="G952">
            <v>0</v>
          </cell>
          <cell r="H952">
            <v>0</v>
          </cell>
          <cell r="I952" t="str">
            <v>Div0</v>
          </cell>
          <cell r="J952">
            <v>0</v>
          </cell>
          <cell r="K952">
            <v>0</v>
          </cell>
          <cell r="L952">
            <v>0</v>
          </cell>
          <cell r="M952">
            <v>654.29999999999995</v>
          </cell>
          <cell r="N952">
            <v>654.29999999999995</v>
          </cell>
          <cell r="O952">
            <v>0</v>
          </cell>
          <cell r="P952">
            <v>0</v>
          </cell>
          <cell r="Q952">
            <v>0</v>
          </cell>
        </row>
        <row r="953">
          <cell r="A953">
            <v>2030</v>
          </cell>
          <cell r="B953" t="str">
            <v>Dec</v>
          </cell>
          <cell r="C953" t="str">
            <v>Borah</v>
          </cell>
          <cell r="D953">
            <v>0</v>
          </cell>
          <cell r="E953">
            <v>0</v>
          </cell>
          <cell r="F953">
            <v>0</v>
          </cell>
          <cell r="G953">
            <v>0</v>
          </cell>
          <cell r="H953">
            <v>0</v>
          </cell>
          <cell r="I953" t="str">
            <v>Div0</v>
          </cell>
          <cell r="J953">
            <v>0</v>
          </cell>
          <cell r="K953">
            <v>0</v>
          </cell>
          <cell r="L953">
            <v>0</v>
          </cell>
          <cell r="M953">
            <v>851.6</v>
          </cell>
          <cell r="N953">
            <v>851.6</v>
          </cell>
          <cell r="O953">
            <v>0</v>
          </cell>
          <cell r="P953">
            <v>0</v>
          </cell>
          <cell r="Q953">
            <v>0</v>
          </cell>
        </row>
        <row r="954">
          <cell r="A954">
            <v>2030</v>
          </cell>
          <cell r="B954" t="str">
            <v>Dec</v>
          </cell>
          <cell r="C954" t="str">
            <v>Mid Columbia</v>
          </cell>
          <cell r="D954">
            <v>0</v>
          </cell>
          <cell r="E954">
            <v>0</v>
          </cell>
          <cell r="F954">
            <v>0</v>
          </cell>
          <cell r="G954">
            <v>0</v>
          </cell>
          <cell r="H954">
            <v>0</v>
          </cell>
          <cell r="I954" t="str">
            <v>Div0</v>
          </cell>
          <cell r="J954">
            <v>484</v>
          </cell>
          <cell r="K954">
            <v>0</v>
          </cell>
          <cell r="L954">
            <v>0</v>
          </cell>
          <cell r="M954">
            <v>0</v>
          </cell>
          <cell r="N954">
            <v>484</v>
          </cell>
          <cell r="O954">
            <v>0</v>
          </cell>
          <cell r="P954">
            <v>0</v>
          </cell>
          <cell r="Q954">
            <v>0</v>
          </cell>
        </row>
        <row r="955">
          <cell r="A955">
            <v>2030</v>
          </cell>
          <cell r="B955" t="str">
            <v>Dec</v>
          </cell>
          <cell r="C955" t="str">
            <v>Mona</v>
          </cell>
          <cell r="D955">
            <v>0</v>
          </cell>
          <cell r="E955">
            <v>0</v>
          </cell>
          <cell r="F955">
            <v>0</v>
          </cell>
          <cell r="G955">
            <v>0</v>
          </cell>
          <cell r="H955">
            <v>0</v>
          </cell>
          <cell r="I955" t="str">
            <v>Div0</v>
          </cell>
          <cell r="J955">
            <v>0</v>
          </cell>
          <cell r="K955">
            <v>0</v>
          </cell>
          <cell r="L955">
            <v>0</v>
          </cell>
          <cell r="M955">
            <v>29</v>
          </cell>
          <cell r="N955">
            <v>29</v>
          </cell>
          <cell r="O955">
            <v>0</v>
          </cell>
          <cell r="P955">
            <v>0</v>
          </cell>
          <cell r="Q955">
            <v>0</v>
          </cell>
        </row>
        <row r="956">
          <cell r="A956">
            <v>2030</v>
          </cell>
          <cell r="B956" t="str">
            <v>Dec</v>
          </cell>
          <cell r="C956" t="str">
            <v>Palo Verde</v>
          </cell>
          <cell r="D956">
            <v>0</v>
          </cell>
          <cell r="E956">
            <v>0</v>
          </cell>
          <cell r="F956">
            <v>0</v>
          </cell>
          <cell r="G956">
            <v>0</v>
          </cell>
          <cell r="H956">
            <v>0</v>
          </cell>
          <cell r="I956" t="str">
            <v>Div0</v>
          </cell>
          <cell r="J956">
            <v>0</v>
          </cell>
          <cell r="K956">
            <v>0</v>
          </cell>
          <cell r="L956">
            <v>0</v>
          </cell>
          <cell r="M956">
            <v>0</v>
          </cell>
          <cell r="N956">
            <v>0</v>
          </cell>
          <cell r="O956">
            <v>0</v>
          </cell>
          <cell r="P956">
            <v>0</v>
          </cell>
          <cell r="Q956">
            <v>0</v>
          </cell>
        </row>
        <row r="957">
          <cell r="A957">
            <v>2030</v>
          </cell>
          <cell r="B957" t="str">
            <v>Dec</v>
          </cell>
          <cell r="C957" t="str">
            <v>Utah North</v>
          </cell>
          <cell r="D957">
            <v>4055.1</v>
          </cell>
          <cell r="E957">
            <v>0</v>
          </cell>
          <cell r="F957">
            <v>-466.3</v>
          </cell>
          <cell r="G957">
            <v>466.5</v>
          </cell>
          <cell r="H957">
            <v>466.5</v>
          </cell>
          <cell r="I957">
            <v>13</v>
          </cell>
          <cell r="J957">
            <v>2200.4</v>
          </cell>
          <cell r="K957">
            <v>0</v>
          </cell>
          <cell r="L957">
            <v>0</v>
          </cell>
          <cell r="M957">
            <v>2437.6</v>
          </cell>
          <cell r="N957">
            <v>582.70000000000005</v>
          </cell>
          <cell r="O957">
            <v>0</v>
          </cell>
          <cell r="P957">
            <v>0</v>
          </cell>
          <cell r="Q957">
            <v>0</v>
          </cell>
        </row>
        <row r="958">
          <cell r="A958">
            <v>2030</v>
          </cell>
          <cell r="B958" t="str">
            <v>Dec</v>
          </cell>
          <cell r="C958" t="str">
            <v>_4-Corners</v>
          </cell>
          <cell r="D958">
            <v>0</v>
          </cell>
          <cell r="E958">
            <v>0</v>
          </cell>
          <cell r="F958">
            <v>0</v>
          </cell>
          <cell r="G958">
            <v>0</v>
          </cell>
          <cell r="H958">
            <v>0</v>
          </cell>
          <cell r="I958" t="str">
            <v>Div0</v>
          </cell>
          <cell r="J958">
            <v>0</v>
          </cell>
          <cell r="K958">
            <v>0</v>
          </cell>
          <cell r="L958">
            <v>0</v>
          </cell>
          <cell r="M958">
            <v>0</v>
          </cell>
          <cell r="N958">
            <v>0</v>
          </cell>
          <cell r="O958">
            <v>0</v>
          </cell>
          <cell r="P958">
            <v>0</v>
          </cell>
          <cell r="Q958">
            <v>0</v>
          </cell>
        </row>
        <row r="959">
          <cell r="A959">
            <v>2030</v>
          </cell>
          <cell r="B959" t="str">
            <v>Dec</v>
          </cell>
          <cell r="C959" t="str">
            <v>Utah South</v>
          </cell>
          <cell r="D959">
            <v>675.6</v>
          </cell>
          <cell r="E959">
            <v>0</v>
          </cell>
          <cell r="F959">
            <v>0</v>
          </cell>
          <cell r="G959">
            <v>87.8</v>
          </cell>
          <cell r="H959">
            <v>87.8</v>
          </cell>
          <cell r="I959">
            <v>13</v>
          </cell>
          <cell r="J959">
            <v>3137.1</v>
          </cell>
          <cell r="K959">
            <v>-31.8</v>
          </cell>
          <cell r="L959">
            <v>0</v>
          </cell>
          <cell r="M959">
            <v>96</v>
          </cell>
          <cell r="N959">
            <v>2437.9</v>
          </cell>
          <cell r="O959">
            <v>0</v>
          </cell>
          <cell r="P959">
            <v>0</v>
          </cell>
          <cell r="Q959">
            <v>0</v>
          </cell>
        </row>
        <row r="960">
          <cell r="A960">
            <v>2030</v>
          </cell>
          <cell r="B960" t="str">
            <v>Dec</v>
          </cell>
          <cell r="C960" t="str">
            <v>Cholla</v>
          </cell>
          <cell r="D960">
            <v>0</v>
          </cell>
          <cell r="E960">
            <v>0</v>
          </cell>
          <cell r="F960">
            <v>0</v>
          </cell>
          <cell r="G960">
            <v>0</v>
          </cell>
          <cell r="H960">
            <v>0</v>
          </cell>
          <cell r="I960" t="str">
            <v>Div0</v>
          </cell>
          <cell r="J960">
            <v>0</v>
          </cell>
          <cell r="K960">
            <v>0</v>
          </cell>
          <cell r="L960">
            <v>0</v>
          </cell>
          <cell r="M960">
            <v>0</v>
          </cell>
          <cell r="N960">
            <v>0</v>
          </cell>
          <cell r="O960">
            <v>0</v>
          </cell>
          <cell r="P960">
            <v>0</v>
          </cell>
          <cell r="Q960">
            <v>0</v>
          </cell>
        </row>
        <row r="961">
          <cell r="A961">
            <v>2030</v>
          </cell>
          <cell r="B961" t="str">
            <v>Dec</v>
          </cell>
          <cell r="C961" t="str">
            <v>Colorado</v>
          </cell>
          <cell r="D961">
            <v>0</v>
          </cell>
          <cell r="E961">
            <v>0</v>
          </cell>
          <cell r="F961">
            <v>0</v>
          </cell>
          <cell r="G961">
            <v>0</v>
          </cell>
          <cell r="H961">
            <v>63.3</v>
          </cell>
          <cell r="I961" t="str">
            <v>Div0</v>
          </cell>
          <cell r="J961">
            <v>159.30000000000001</v>
          </cell>
          <cell r="K961">
            <v>0</v>
          </cell>
          <cell r="L961">
            <v>0</v>
          </cell>
          <cell r="M961">
            <v>0</v>
          </cell>
          <cell r="N961">
            <v>96</v>
          </cell>
          <cell r="O961">
            <v>0</v>
          </cell>
          <cell r="P961">
            <v>0</v>
          </cell>
          <cell r="Q961">
            <v>0</v>
          </cell>
        </row>
        <row r="962">
          <cell r="A962">
            <v>2030</v>
          </cell>
          <cell r="B962" t="str">
            <v>Dec</v>
          </cell>
          <cell r="C962" t="str">
            <v>Mead</v>
          </cell>
          <cell r="D962">
            <v>0</v>
          </cell>
          <cell r="E962">
            <v>0</v>
          </cell>
          <cell r="F962">
            <v>0</v>
          </cell>
          <cell r="G962">
            <v>0</v>
          </cell>
          <cell r="H962">
            <v>0</v>
          </cell>
          <cell r="I962" t="str">
            <v>Div0</v>
          </cell>
          <cell r="J962">
            <v>0</v>
          </cell>
          <cell r="K962">
            <v>0</v>
          </cell>
          <cell r="L962">
            <v>0</v>
          </cell>
          <cell r="M962">
            <v>0</v>
          </cell>
          <cell r="N962">
            <v>0</v>
          </cell>
          <cell r="O962">
            <v>0</v>
          </cell>
          <cell r="P962">
            <v>0</v>
          </cell>
          <cell r="Q962">
            <v>0</v>
          </cell>
        </row>
        <row r="963">
          <cell r="A963">
            <v>2030</v>
          </cell>
          <cell r="B963" t="str">
            <v>Dec</v>
          </cell>
          <cell r="C963" t="str">
            <v>Montana</v>
          </cell>
          <cell r="D963">
            <v>0</v>
          </cell>
          <cell r="E963">
            <v>0</v>
          </cell>
          <cell r="F963">
            <v>0</v>
          </cell>
          <cell r="G963">
            <v>0</v>
          </cell>
          <cell r="H963">
            <v>0</v>
          </cell>
          <cell r="I963" t="str">
            <v>Div0</v>
          </cell>
          <cell r="J963">
            <v>150.69999999999999</v>
          </cell>
          <cell r="K963">
            <v>0</v>
          </cell>
          <cell r="L963">
            <v>0</v>
          </cell>
          <cell r="M963">
            <v>0</v>
          </cell>
          <cell r="N963">
            <v>150.69999999999999</v>
          </cell>
          <cell r="O963">
            <v>0</v>
          </cell>
          <cell r="P963">
            <v>0</v>
          </cell>
          <cell r="Q963">
            <v>0</v>
          </cell>
        </row>
        <row r="964">
          <cell r="A964">
            <v>2030</v>
          </cell>
          <cell r="B964" t="str">
            <v>Dec</v>
          </cell>
          <cell r="C964" t="str">
            <v>Hermiston</v>
          </cell>
          <cell r="D964">
            <v>0</v>
          </cell>
          <cell r="E964">
            <v>0</v>
          </cell>
          <cell r="F964">
            <v>0</v>
          </cell>
          <cell r="G964">
            <v>0</v>
          </cell>
          <cell r="H964">
            <v>0</v>
          </cell>
          <cell r="I964" t="str">
            <v>Div0</v>
          </cell>
          <cell r="J964">
            <v>240</v>
          </cell>
          <cell r="K964">
            <v>0</v>
          </cell>
          <cell r="L964">
            <v>0</v>
          </cell>
          <cell r="M964">
            <v>0</v>
          </cell>
          <cell r="N964">
            <v>240</v>
          </cell>
          <cell r="O964">
            <v>0</v>
          </cell>
          <cell r="P964">
            <v>0</v>
          </cell>
          <cell r="Q964">
            <v>0</v>
          </cell>
        </row>
        <row r="965">
          <cell r="A965">
            <v>2030</v>
          </cell>
          <cell r="B965" t="str">
            <v>Dec</v>
          </cell>
          <cell r="C965" t="str">
            <v>Yakima</v>
          </cell>
          <cell r="D965">
            <v>547.1</v>
          </cell>
          <cell r="E965">
            <v>0</v>
          </cell>
          <cell r="F965">
            <v>-51.9</v>
          </cell>
          <cell r="G965">
            <v>64.400000000000006</v>
          </cell>
          <cell r="H965">
            <v>64.400000000000006</v>
          </cell>
          <cell r="I965">
            <v>13</v>
          </cell>
          <cell r="J965">
            <v>58.4</v>
          </cell>
          <cell r="K965">
            <v>0</v>
          </cell>
          <cell r="L965">
            <v>0</v>
          </cell>
          <cell r="M965">
            <v>501.2</v>
          </cell>
          <cell r="N965">
            <v>0</v>
          </cell>
          <cell r="O965">
            <v>0</v>
          </cell>
          <cell r="P965">
            <v>0</v>
          </cell>
          <cell r="Q965">
            <v>0</v>
          </cell>
        </row>
        <row r="966">
          <cell r="A966">
            <v>2030</v>
          </cell>
          <cell r="B966" t="str">
            <v>Dec</v>
          </cell>
          <cell r="C966" t="str">
            <v>WallaWalla</v>
          </cell>
          <cell r="D966">
            <v>245.5</v>
          </cell>
          <cell r="E966">
            <v>0</v>
          </cell>
          <cell r="F966">
            <v>-19.5</v>
          </cell>
          <cell r="G966">
            <v>29.4</v>
          </cell>
          <cell r="H966">
            <v>29.4</v>
          </cell>
          <cell r="I966">
            <v>13</v>
          </cell>
          <cell r="J966">
            <v>33.5</v>
          </cell>
          <cell r="K966">
            <v>-1.8</v>
          </cell>
          <cell r="L966">
            <v>0</v>
          </cell>
          <cell r="M966">
            <v>223.7</v>
          </cell>
          <cell r="N966">
            <v>0</v>
          </cell>
          <cell r="O966">
            <v>0</v>
          </cell>
          <cell r="P966">
            <v>0</v>
          </cell>
          <cell r="Q966">
            <v>0</v>
          </cell>
        </row>
        <row r="967">
          <cell r="A967">
            <v>2030</v>
          </cell>
          <cell r="B967" t="str">
            <v>Dec</v>
          </cell>
          <cell r="C967" t="str">
            <v>APS Transmission</v>
          </cell>
          <cell r="D967">
            <v>0</v>
          </cell>
          <cell r="E967">
            <v>0</v>
          </cell>
          <cell r="F967">
            <v>0</v>
          </cell>
          <cell r="G967">
            <v>0</v>
          </cell>
          <cell r="H967">
            <v>0</v>
          </cell>
          <cell r="I967" t="str">
            <v>Div0</v>
          </cell>
          <cell r="J967">
            <v>0</v>
          </cell>
          <cell r="K967">
            <v>0</v>
          </cell>
          <cell r="L967">
            <v>0</v>
          </cell>
          <cell r="M967">
            <v>0</v>
          </cell>
          <cell r="N967">
            <v>0</v>
          </cell>
          <cell r="O967">
            <v>0</v>
          </cell>
          <cell r="P967">
            <v>0</v>
          </cell>
          <cell r="Q967">
            <v>0</v>
          </cell>
        </row>
        <row r="968">
          <cell r="A968">
            <v>2030</v>
          </cell>
          <cell r="B968" t="str">
            <v>Dec</v>
          </cell>
          <cell r="C968" t="str">
            <v>Bridger East</v>
          </cell>
          <cell r="D968">
            <v>0</v>
          </cell>
          <cell r="E968">
            <v>0</v>
          </cell>
          <cell r="F968">
            <v>0</v>
          </cell>
          <cell r="G968">
            <v>0</v>
          </cell>
          <cell r="H968">
            <v>0</v>
          </cell>
          <cell r="I968" t="str">
            <v>Div0</v>
          </cell>
          <cell r="J968">
            <v>0</v>
          </cell>
          <cell r="K968">
            <v>0</v>
          </cell>
          <cell r="L968">
            <v>0</v>
          </cell>
          <cell r="M968">
            <v>0</v>
          </cell>
          <cell r="N968">
            <v>0</v>
          </cell>
          <cell r="O968">
            <v>0</v>
          </cell>
          <cell r="P968">
            <v>0</v>
          </cell>
          <cell r="Q968">
            <v>0</v>
          </cell>
        </row>
        <row r="969">
          <cell r="A969">
            <v>2030</v>
          </cell>
          <cell r="B969" t="str">
            <v>Dec</v>
          </cell>
          <cell r="C969" t="str">
            <v>WyomingNE</v>
          </cell>
          <cell r="D969">
            <v>660.2</v>
          </cell>
          <cell r="E969">
            <v>0</v>
          </cell>
          <cell r="F969">
            <v>0</v>
          </cell>
          <cell r="G969">
            <v>85.8</v>
          </cell>
          <cell r="H969">
            <v>85.8</v>
          </cell>
          <cell r="I969">
            <v>13</v>
          </cell>
          <cell r="J969">
            <v>374.5</v>
          </cell>
          <cell r="K969">
            <v>0</v>
          </cell>
          <cell r="L969">
            <v>0</v>
          </cell>
          <cell r="M969">
            <v>371.6</v>
          </cell>
          <cell r="N969">
            <v>0</v>
          </cell>
          <cell r="O969">
            <v>0</v>
          </cell>
          <cell r="P969">
            <v>0</v>
          </cell>
          <cell r="Q969">
            <v>0</v>
          </cell>
        </row>
        <row r="970">
          <cell r="A970">
            <v>2030</v>
          </cell>
          <cell r="B970" t="str">
            <v>Dec</v>
          </cell>
          <cell r="C970" t="str">
            <v>WyomingSW</v>
          </cell>
          <cell r="D970">
            <v>553</v>
          </cell>
          <cell r="E970">
            <v>0</v>
          </cell>
          <cell r="F970">
            <v>-125.3</v>
          </cell>
          <cell r="G970">
            <v>55.6</v>
          </cell>
          <cell r="H970">
            <v>55.6</v>
          </cell>
          <cell r="I970">
            <v>13</v>
          </cell>
          <cell r="J970">
            <v>43.9</v>
          </cell>
          <cell r="K970">
            <v>0</v>
          </cell>
          <cell r="L970">
            <v>0</v>
          </cell>
          <cell r="M970">
            <v>637.29999999999995</v>
          </cell>
          <cell r="N970">
            <v>197.8</v>
          </cell>
          <cell r="O970">
            <v>0</v>
          </cell>
          <cell r="P970">
            <v>0</v>
          </cell>
          <cell r="Q970">
            <v>0</v>
          </cell>
        </row>
        <row r="971">
          <cell r="A971">
            <v>2030</v>
          </cell>
          <cell r="B971" t="str">
            <v>Dec</v>
          </cell>
          <cell r="C971" t="str">
            <v>Aeolis_Wyoming</v>
          </cell>
          <cell r="D971">
            <v>0</v>
          </cell>
          <cell r="E971">
            <v>0</v>
          </cell>
          <cell r="F971">
            <v>0</v>
          </cell>
          <cell r="G971">
            <v>0</v>
          </cell>
          <cell r="H971">
            <v>0</v>
          </cell>
          <cell r="I971" t="str">
            <v>Div0</v>
          </cell>
          <cell r="J971">
            <v>173.8</v>
          </cell>
          <cell r="K971">
            <v>0</v>
          </cell>
          <cell r="L971">
            <v>0</v>
          </cell>
          <cell r="M971">
            <v>197.8</v>
          </cell>
          <cell r="N971">
            <v>371.6</v>
          </cell>
          <cell r="O971">
            <v>0</v>
          </cell>
          <cell r="P971">
            <v>0</v>
          </cell>
          <cell r="Q971">
            <v>0</v>
          </cell>
        </row>
        <row r="972">
          <cell r="A972">
            <v>2030</v>
          </cell>
          <cell r="B972" t="str">
            <v>Dec</v>
          </cell>
          <cell r="C972" t="str">
            <v>Chehalis</v>
          </cell>
          <cell r="D972">
            <v>0</v>
          </cell>
          <cell r="E972">
            <v>0</v>
          </cell>
          <cell r="F972">
            <v>0</v>
          </cell>
          <cell r="G972">
            <v>0</v>
          </cell>
          <cell r="H972">
            <v>0</v>
          </cell>
          <cell r="I972" t="str">
            <v>Div0</v>
          </cell>
          <cell r="J972">
            <v>512</v>
          </cell>
          <cell r="K972">
            <v>0</v>
          </cell>
          <cell r="L972">
            <v>0</v>
          </cell>
          <cell r="M972">
            <v>0</v>
          </cell>
          <cell r="N972">
            <v>512</v>
          </cell>
          <cell r="O972">
            <v>0</v>
          </cell>
          <cell r="P972">
            <v>0</v>
          </cell>
          <cell r="Q972">
            <v>0</v>
          </cell>
        </row>
        <row r="973">
          <cell r="A973">
            <v>2030</v>
          </cell>
          <cell r="B973" t="str">
            <v>Dec</v>
          </cell>
          <cell r="C973" t="str">
            <v>SOregonCal</v>
          </cell>
          <cell r="D973">
            <v>1484.2</v>
          </cell>
          <cell r="E973">
            <v>0</v>
          </cell>
          <cell r="F973">
            <v>-295.3</v>
          </cell>
          <cell r="G973">
            <v>154.6</v>
          </cell>
          <cell r="H973">
            <v>154.6</v>
          </cell>
          <cell r="I973">
            <v>13</v>
          </cell>
          <cell r="J973">
            <v>320.7</v>
          </cell>
          <cell r="K973">
            <v>3</v>
          </cell>
          <cell r="L973">
            <v>0</v>
          </cell>
          <cell r="M973">
            <v>1019.8</v>
          </cell>
          <cell r="N973">
            <v>0</v>
          </cell>
          <cell r="O973">
            <v>0</v>
          </cell>
          <cell r="P973">
            <v>0</v>
          </cell>
          <cell r="Q973">
            <v>0</v>
          </cell>
        </row>
        <row r="974">
          <cell r="A974">
            <v>2030</v>
          </cell>
          <cell r="B974" t="str">
            <v>Dec</v>
          </cell>
          <cell r="C974" t="str">
            <v>PortlandNC</v>
          </cell>
          <cell r="D974">
            <v>534.4</v>
          </cell>
          <cell r="E974">
            <v>0</v>
          </cell>
          <cell r="F974">
            <v>0</v>
          </cell>
          <cell r="G974">
            <v>69.5</v>
          </cell>
          <cell r="H974">
            <v>69.5</v>
          </cell>
          <cell r="I974">
            <v>13</v>
          </cell>
          <cell r="J974">
            <v>597.6</v>
          </cell>
          <cell r="K974">
            <v>-78</v>
          </cell>
          <cell r="L974">
            <v>0</v>
          </cell>
          <cell r="M974">
            <v>84.3</v>
          </cell>
          <cell r="N974">
            <v>0</v>
          </cell>
          <cell r="O974">
            <v>0</v>
          </cell>
          <cell r="P974">
            <v>0</v>
          </cell>
          <cell r="Q974">
            <v>0</v>
          </cell>
        </row>
        <row r="975">
          <cell r="A975">
            <v>2030</v>
          </cell>
          <cell r="B975" t="str">
            <v>Dec</v>
          </cell>
          <cell r="C975" t="str">
            <v>WillamValcc</v>
          </cell>
          <cell r="D975">
            <v>395.2</v>
          </cell>
          <cell r="E975">
            <v>0</v>
          </cell>
          <cell r="F975">
            <v>0</v>
          </cell>
          <cell r="G975">
            <v>51.4</v>
          </cell>
          <cell r="H975">
            <v>51.4</v>
          </cell>
          <cell r="I975">
            <v>13</v>
          </cell>
          <cell r="J975">
            <v>451.3</v>
          </cell>
          <cell r="K975">
            <v>0</v>
          </cell>
          <cell r="L975">
            <v>0</v>
          </cell>
          <cell r="M975">
            <v>46.7</v>
          </cell>
          <cell r="N975">
            <v>51.4</v>
          </cell>
          <cell r="O975">
            <v>0</v>
          </cell>
          <cell r="P975">
            <v>0</v>
          </cell>
          <cell r="Q975">
            <v>0</v>
          </cell>
        </row>
        <row r="976">
          <cell r="A976">
            <v>2030</v>
          </cell>
          <cell r="B976" t="str">
            <v>Dec</v>
          </cell>
          <cell r="C976" t="str">
            <v>Bethel</v>
          </cell>
          <cell r="D976">
            <v>0</v>
          </cell>
          <cell r="E976">
            <v>0</v>
          </cell>
          <cell r="F976">
            <v>0</v>
          </cell>
          <cell r="G976">
            <v>0</v>
          </cell>
          <cell r="H976">
            <v>0</v>
          </cell>
          <cell r="I976" t="str">
            <v>Div0</v>
          </cell>
          <cell r="J976">
            <v>0</v>
          </cell>
          <cell r="K976">
            <v>0</v>
          </cell>
          <cell r="L976">
            <v>0</v>
          </cell>
          <cell r="M976">
            <v>0</v>
          </cell>
          <cell r="N976">
            <v>0</v>
          </cell>
          <cell r="O976">
            <v>0</v>
          </cell>
          <cell r="P976">
            <v>0</v>
          </cell>
          <cell r="Q976">
            <v>0</v>
          </cell>
        </row>
        <row r="977">
          <cell r="A977">
            <v>2030</v>
          </cell>
          <cell r="B977" t="str">
            <v>Dec</v>
          </cell>
          <cell r="C977" t="str">
            <v>Nevada - Oregon Border</v>
          </cell>
          <cell r="D977">
            <v>0</v>
          </cell>
          <cell r="E977">
            <v>0</v>
          </cell>
          <cell r="F977">
            <v>0</v>
          </cell>
          <cell r="G977">
            <v>0</v>
          </cell>
          <cell r="H977">
            <v>0</v>
          </cell>
          <cell r="I977" t="str">
            <v>Div0</v>
          </cell>
          <cell r="J977">
            <v>106</v>
          </cell>
          <cell r="K977">
            <v>0</v>
          </cell>
          <cell r="L977">
            <v>0</v>
          </cell>
          <cell r="M977">
            <v>0</v>
          </cell>
          <cell r="N977">
            <v>106</v>
          </cell>
          <cell r="O977">
            <v>0</v>
          </cell>
          <cell r="P977">
            <v>0</v>
          </cell>
          <cell r="Q977">
            <v>0</v>
          </cell>
        </row>
        <row r="978">
          <cell r="A978">
            <v>2030</v>
          </cell>
          <cell r="B978" t="str">
            <v>Dec</v>
          </cell>
          <cell r="C978" t="str">
            <v>Bridger</v>
          </cell>
          <cell r="D978">
            <v>0</v>
          </cell>
          <cell r="E978">
            <v>0</v>
          </cell>
          <cell r="F978">
            <v>0</v>
          </cell>
          <cell r="G978">
            <v>0</v>
          </cell>
          <cell r="H978">
            <v>0</v>
          </cell>
          <cell r="I978" t="str">
            <v>Div0</v>
          </cell>
          <cell r="J978">
            <v>1054.4000000000001</v>
          </cell>
          <cell r="K978">
            <v>0</v>
          </cell>
          <cell r="L978">
            <v>0</v>
          </cell>
          <cell r="M978">
            <v>0</v>
          </cell>
          <cell r="N978">
            <v>1054.4000000000001</v>
          </cell>
          <cell r="O978">
            <v>0</v>
          </cell>
          <cell r="P978">
            <v>0</v>
          </cell>
          <cell r="Q978">
            <v>0</v>
          </cell>
        </row>
        <row r="979">
          <cell r="A979">
            <v>2030</v>
          </cell>
          <cell r="B979" t="str">
            <v>Dec</v>
          </cell>
          <cell r="C979" t="str">
            <v>Hemingway</v>
          </cell>
          <cell r="D979">
            <v>0</v>
          </cell>
          <cell r="E979">
            <v>0</v>
          </cell>
          <cell r="F979">
            <v>0</v>
          </cell>
          <cell r="G979">
            <v>0</v>
          </cell>
          <cell r="H979">
            <v>0</v>
          </cell>
          <cell r="I979" t="str">
            <v>Div0</v>
          </cell>
          <cell r="J979">
            <v>0</v>
          </cell>
          <cell r="K979">
            <v>0</v>
          </cell>
          <cell r="L979">
            <v>0</v>
          </cell>
          <cell r="M979">
            <v>735.4</v>
          </cell>
          <cell r="N979">
            <v>735.4</v>
          </cell>
          <cell r="O979">
            <v>0</v>
          </cell>
          <cell r="P979">
            <v>0</v>
          </cell>
          <cell r="Q979">
            <v>0</v>
          </cell>
        </row>
        <row r="980">
          <cell r="A980">
            <v>2030</v>
          </cell>
          <cell r="B980" t="str">
            <v>Dec</v>
          </cell>
          <cell r="C980" t="str">
            <v>Midpoint Meridian</v>
          </cell>
          <cell r="D980">
            <v>0</v>
          </cell>
          <cell r="E980">
            <v>0</v>
          </cell>
          <cell r="F980">
            <v>0</v>
          </cell>
          <cell r="G980">
            <v>0</v>
          </cell>
          <cell r="H980">
            <v>0</v>
          </cell>
          <cell r="I980" t="str">
            <v>Div0</v>
          </cell>
          <cell r="J980">
            <v>0</v>
          </cell>
          <cell r="K980">
            <v>0</v>
          </cell>
          <cell r="L980">
            <v>0</v>
          </cell>
          <cell r="M980">
            <v>0</v>
          </cell>
          <cell r="N980">
            <v>0</v>
          </cell>
          <cell r="O980">
            <v>0</v>
          </cell>
          <cell r="P980">
            <v>0</v>
          </cell>
          <cell r="Q980">
            <v>0</v>
          </cell>
        </row>
        <row r="981">
          <cell r="A981">
            <v>2030</v>
          </cell>
          <cell r="B981" t="str">
            <v>Dec</v>
          </cell>
          <cell r="C981" t="str">
            <v>Craig Trans</v>
          </cell>
          <cell r="D981">
            <v>0</v>
          </cell>
          <cell r="E981">
            <v>0</v>
          </cell>
          <cell r="F981">
            <v>0</v>
          </cell>
          <cell r="G981">
            <v>0</v>
          </cell>
          <cell r="H981">
            <v>0</v>
          </cell>
          <cell r="I981" t="str">
            <v>Div0</v>
          </cell>
          <cell r="J981">
            <v>0</v>
          </cell>
          <cell r="K981">
            <v>0</v>
          </cell>
          <cell r="L981">
            <v>0</v>
          </cell>
          <cell r="M981">
            <v>67</v>
          </cell>
          <cell r="N981">
            <v>67</v>
          </cell>
          <cell r="O981">
            <v>0</v>
          </cell>
          <cell r="P981">
            <v>0</v>
          </cell>
          <cell r="Q981">
            <v>0</v>
          </cell>
        </row>
        <row r="982">
          <cell r="A982">
            <v>2030</v>
          </cell>
          <cell r="B982" t="str">
            <v>Dec</v>
          </cell>
          <cell r="C982" t="str">
            <v>BPA_NITS</v>
          </cell>
          <cell r="D982">
            <v>327.10000000000002</v>
          </cell>
          <cell r="E982">
            <v>0</v>
          </cell>
          <cell r="F982">
            <v>0</v>
          </cell>
          <cell r="G982">
            <v>42.5</v>
          </cell>
          <cell r="H982">
            <v>42.5</v>
          </cell>
          <cell r="I982">
            <v>13</v>
          </cell>
          <cell r="J982">
            <v>0</v>
          </cell>
          <cell r="K982">
            <v>0</v>
          </cell>
          <cell r="L982">
            <v>0</v>
          </cell>
          <cell r="M982">
            <v>369.6</v>
          </cell>
          <cell r="N982">
            <v>0</v>
          </cell>
          <cell r="O982">
            <v>0</v>
          </cell>
          <cell r="P982">
            <v>0</v>
          </cell>
          <cell r="Q982">
            <v>0</v>
          </cell>
        </row>
        <row r="983">
          <cell r="A983">
            <v>2031</v>
          </cell>
          <cell r="B983" t="str">
            <v>Jul</v>
          </cell>
          <cell r="C983" t="str">
            <v>Arizona</v>
          </cell>
          <cell r="D983">
            <v>0</v>
          </cell>
          <cell r="E983">
            <v>0</v>
          </cell>
          <cell r="F983">
            <v>0</v>
          </cell>
          <cell r="G983">
            <v>0</v>
          </cell>
          <cell r="H983">
            <v>0</v>
          </cell>
          <cell r="I983" t="str">
            <v>Div0</v>
          </cell>
          <cell r="J983">
            <v>0</v>
          </cell>
          <cell r="K983">
            <v>0</v>
          </cell>
          <cell r="L983">
            <v>0</v>
          </cell>
          <cell r="M983">
            <v>0</v>
          </cell>
          <cell r="N983">
            <v>0</v>
          </cell>
          <cell r="O983">
            <v>0</v>
          </cell>
          <cell r="P983">
            <v>0</v>
          </cell>
          <cell r="Q983">
            <v>0</v>
          </cell>
        </row>
        <row r="984">
          <cell r="A984">
            <v>2031</v>
          </cell>
          <cell r="B984" t="str">
            <v>Jul</v>
          </cell>
          <cell r="C984" t="str">
            <v>COB</v>
          </cell>
          <cell r="D984">
            <v>0</v>
          </cell>
          <cell r="E984">
            <v>0</v>
          </cell>
          <cell r="F984">
            <v>0</v>
          </cell>
          <cell r="G984">
            <v>0</v>
          </cell>
          <cell r="H984">
            <v>0</v>
          </cell>
          <cell r="I984" t="str">
            <v>Div0</v>
          </cell>
          <cell r="J984">
            <v>424</v>
          </cell>
          <cell r="K984">
            <v>0</v>
          </cell>
          <cell r="L984">
            <v>0</v>
          </cell>
          <cell r="M984">
            <v>0</v>
          </cell>
          <cell r="N984">
            <v>424</v>
          </cell>
          <cell r="O984">
            <v>0</v>
          </cell>
          <cell r="P984">
            <v>0</v>
          </cell>
          <cell r="Q984">
            <v>0</v>
          </cell>
        </row>
        <row r="985">
          <cell r="A985">
            <v>2031</v>
          </cell>
          <cell r="B985" t="str">
            <v>Jul</v>
          </cell>
          <cell r="C985" t="str">
            <v>Goshen</v>
          </cell>
          <cell r="D985">
            <v>509.3</v>
          </cell>
          <cell r="E985">
            <v>0</v>
          </cell>
          <cell r="F985">
            <v>-71</v>
          </cell>
          <cell r="G985">
            <v>57</v>
          </cell>
          <cell r="H985">
            <v>57</v>
          </cell>
          <cell r="I985">
            <v>13</v>
          </cell>
          <cell r="J985">
            <v>26</v>
          </cell>
          <cell r="K985">
            <v>-4.4000000000000004</v>
          </cell>
          <cell r="L985">
            <v>189.4</v>
          </cell>
          <cell r="M985">
            <v>284.3</v>
          </cell>
          <cell r="N985">
            <v>0</v>
          </cell>
          <cell r="O985">
            <v>0</v>
          </cell>
          <cell r="P985">
            <v>0</v>
          </cell>
          <cell r="Q985">
            <v>0</v>
          </cell>
        </row>
        <row r="986">
          <cell r="A986">
            <v>2031</v>
          </cell>
          <cell r="B986" t="str">
            <v>Jul</v>
          </cell>
          <cell r="C986" t="str">
            <v>Brady</v>
          </cell>
          <cell r="D986">
            <v>0</v>
          </cell>
          <cell r="E986">
            <v>0</v>
          </cell>
          <cell r="F986">
            <v>0</v>
          </cell>
          <cell r="G986">
            <v>0</v>
          </cell>
          <cell r="H986">
            <v>0</v>
          </cell>
          <cell r="I986" t="str">
            <v>Div0</v>
          </cell>
          <cell r="J986">
            <v>0</v>
          </cell>
          <cell r="K986">
            <v>0</v>
          </cell>
          <cell r="L986">
            <v>0</v>
          </cell>
          <cell r="M986">
            <v>0</v>
          </cell>
          <cell r="N986">
            <v>0</v>
          </cell>
          <cell r="O986">
            <v>0</v>
          </cell>
          <cell r="P986">
            <v>0</v>
          </cell>
          <cell r="Q986">
            <v>0</v>
          </cell>
        </row>
        <row r="987">
          <cell r="A987">
            <v>2031</v>
          </cell>
          <cell r="B987" t="str">
            <v>Jul</v>
          </cell>
          <cell r="C987" t="str">
            <v>Bridger West</v>
          </cell>
          <cell r="D987">
            <v>0</v>
          </cell>
          <cell r="E987">
            <v>0</v>
          </cell>
          <cell r="F987">
            <v>0</v>
          </cell>
          <cell r="G987">
            <v>0</v>
          </cell>
          <cell r="H987">
            <v>0</v>
          </cell>
          <cell r="I987" t="str">
            <v>Div0</v>
          </cell>
          <cell r="J987">
            <v>0</v>
          </cell>
          <cell r="K987">
            <v>0</v>
          </cell>
          <cell r="L987">
            <v>0</v>
          </cell>
          <cell r="M987">
            <v>654.29999999999995</v>
          </cell>
          <cell r="N987">
            <v>654.29999999999995</v>
          </cell>
          <cell r="O987">
            <v>0</v>
          </cell>
          <cell r="P987">
            <v>0</v>
          </cell>
          <cell r="Q987">
            <v>0</v>
          </cell>
        </row>
        <row r="988">
          <cell r="A988">
            <v>2031</v>
          </cell>
          <cell r="B988" t="str">
            <v>Jul</v>
          </cell>
          <cell r="C988" t="str">
            <v>Borah</v>
          </cell>
          <cell r="D988">
            <v>0</v>
          </cell>
          <cell r="E988">
            <v>0</v>
          </cell>
          <cell r="F988">
            <v>0</v>
          </cell>
          <cell r="G988">
            <v>0</v>
          </cell>
          <cell r="H988">
            <v>0</v>
          </cell>
          <cell r="I988" t="str">
            <v>Div0</v>
          </cell>
          <cell r="J988">
            <v>0</v>
          </cell>
          <cell r="K988">
            <v>0</v>
          </cell>
          <cell r="L988">
            <v>0</v>
          </cell>
          <cell r="M988">
            <v>654.20000000000005</v>
          </cell>
          <cell r="N988">
            <v>654.20000000000005</v>
          </cell>
          <cell r="O988">
            <v>0</v>
          </cell>
          <cell r="P988">
            <v>0</v>
          </cell>
          <cell r="Q988">
            <v>0</v>
          </cell>
        </row>
        <row r="989">
          <cell r="A989">
            <v>2031</v>
          </cell>
          <cell r="B989" t="str">
            <v>Jul</v>
          </cell>
          <cell r="C989" t="str">
            <v>Mid Columbia</v>
          </cell>
          <cell r="D989">
            <v>0</v>
          </cell>
          <cell r="E989">
            <v>0</v>
          </cell>
          <cell r="F989">
            <v>0</v>
          </cell>
          <cell r="G989">
            <v>0</v>
          </cell>
          <cell r="H989">
            <v>0</v>
          </cell>
          <cell r="I989" t="str">
            <v>Div0</v>
          </cell>
          <cell r="J989">
            <v>864.4</v>
          </cell>
          <cell r="K989">
            <v>0</v>
          </cell>
          <cell r="L989">
            <v>0</v>
          </cell>
          <cell r="M989">
            <v>0</v>
          </cell>
          <cell r="N989">
            <v>864.4</v>
          </cell>
          <cell r="O989">
            <v>0</v>
          </cell>
          <cell r="P989">
            <v>0</v>
          </cell>
          <cell r="Q989">
            <v>0</v>
          </cell>
        </row>
        <row r="990">
          <cell r="A990">
            <v>2031</v>
          </cell>
          <cell r="B990" t="str">
            <v>Jul</v>
          </cell>
          <cell r="C990" t="str">
            <v>Mona</v>
          </cell>
          <cell r="D990">
            <v>0</v>
          </cell>
          <cell r="E990">
            <v>0</v>
          </cell>
          <cell r="F990">
            <v>0</v>
          </cell>
          <cell r="G990">
            <v>0</v>
          </cell>
          <cell r="H990">
            <v>0</v>
          </cell>
          <cell r="I990" t="str">
            <v>Div0</v>
          </cell>
          <cell r="J990">
            <v>318</v>
          </cell>
          <cell r="K990">
            <v>0</v>
          </cell>
          <cell r="L990">
            <v>0</v>
          </cell>
          <cell r="M990">
            <v>14.5</v>
          </cell>
          <cell r="N990">
            <v>332.5</v>
          </cell>
          <cell r="O990">
            <v>0</v>
          </cell>
          <cell r="P990">
            <v>0</v>
          </cell>
          <cell r="Q990">
            <v>0</v>
          </cell>
        </row>
        <row r="991">
          <cell r="A991">
            <v>2031</v>
          </cell>
          <cell r="B991" t="str">
            <v>Jul</v>
          </cell>
          <cell r="C991" t="str">
            <v>Palo Verde</v>
          </cell>
          <cell r="D991">
            <v>0</v>
          </cell>
          <cell r="E991">
            <v>0</v>
          </cell>
          <cell r="F991">
            <v>0</v>
          </cell>
          <cell r="G991">
            <v>0</v>
          </cell>
          <cell r="H991">
            <v>0</v>
          </cell>
          <cell r="I991" t="str">
            <v>Div0</v>
          </cell>
          <cell r="J991">
            <v>0</v>
          </cell>
          <cell r="K991">
            <v>0</v>
          </cell>
          <cell r="L991">
            <v>0</v>
          </cell>
          <cell r="M991">
            <v>0</v>
          </cell>
          <cell r="N991">
            <v>0</v>
          </cell>
          <cell r="O991">
            <v>0</v>
          </cell>
          <cell r="P991">
            <v>0</v>
          </cell>
          <cell r="Q991">
            <v>0</v>
          </cell>
        </row>
        <row r="992">
          <cell r="A992">
            <v>2031</v>
          </cell>
          <cell r="B992" t="str">
            <v>Jul</v>
          </cell>
          <cell r="C992" t="str">
            <v>Utah North</v>
          </cell>
          <cell r="D992">
            <v>5415.3</v>
          </cell>
          <cell r="E992">
            <v>0</v>
          </cell>
          <cell r="F992">
            <v>-706.4</v>
          </cell>
          <cell r="G992">
            <v>612.20000000000005</v>
          </cell>
          <cell r="H992">
            <v>612.20000000000005</v>
          </cell>
          <cell r="I992">
            <v>13</v>
          </cell>
          <cell r="J992">
            <v>2120.9</v>
          </cell>
          <cell r="K992">
            <v>0</v>
          </cell>
          <cell r="L992">
            <v>300.39999999999998</v>
          </cell>
          <cell r="M992">
            <v>2998</v>
          </cell>
          <cell r="N992">
            <v>98.2</v>
          </cell>
          <cell r="O992">
            <v>0</v>
          </cell>
          <cell r="P992">
            <v>0</v>
          </cell>
          <cell r="Q992">
            <v>0</v>
          </cell>
        </row>
        <row r="993">
          <cell r="A993">
            <v>2031</v>
          </cell>
          <cell r="B993" t="str">
            <v>Jul</v>
          </cell>
          <cell r="C993" t="str">
            <v>_4-Corners</v>
          </cell>
          <cell r="D993">
            <v>0</v>
          </cell>
          <cell r="E993">
            <v>0</v>
          </cell>
          <cell r="F993">
            <v>0</v>
          </cell>
          <cell r="G993">
            <v>0</v>
          </cell>
          <cell r="H993">
            <v>0</v>
          </cell>
          <cell r="I993" t="str">
            <v>Div0</v>
          </cell>
          <cell r="J993">
            <v>0</v>
          </cell>
          <cell r="K993">
            <v>0</v>
          </cell>
          <cell r="L993">
            <v>0</v>
          </cell>
          <cell r="M993">
            <v>0</v>
          </cell>
          <cell r="N993">
            <v>0</v>
          </cell>
          <cell r="O993">
            <v>0</v>
          </cell>
          <cell r="P993">
            <v>0</v>
          </cell>
          <cell r="Q993">
            <v>0</v>
          </cell>
        </row>
        <row r="994">
          <cell r="A994">
            <v>2031</v>
          </cell>
          <cell r="B994" t="str">
            <v>Jul</v>
          </cell>
          <cell r="C994" t="str">
            <v>Utah South</v>
          </cell>
          <cell r="D994">
            <v>843.2</v>
          </cell>
          <cell r="E994">
            <v>0</v>
          </cell>
          <cell r="F994">
            <v>0</v>
          </cell>
          <cell r="G994">
            <v>109.6</v>
          </cell>
          <cell r="H994">
            <v>109.6</v>
          </cell>
          <cell r="I994">
            <v>13</v>
          </cell>
          <cell r="J994">
            <v>3161.5</v>
          </cell>
          <cell r="K994">
            <v>-31.9</v>
          </cell>
          <cell r="L994">
            <v>0</v>
          </cell>
          <cell r="M994">
            <v>399.5</v>
          </cell>
          <cell r="N994">
            <v>2576.4</v>
          </cell>
          <cell r="O994">
            <v>0</v>
          </cell>
          <cell r="P994">
            <v>0</v>
          </cell>
          <cell r="Q994">
            <v>0</v>
          </cell>
        </row>
        <row r="995">
          <cell r="A995">
            <v>2031</v>
          </cell>
          <cell r="B995" t="str">
            <v>Jul</v>
          </cell>
          <cell r="C995" t="str">
            <v>Cholla</v>
          </cell>
          <cell r="D995">
            <v>0</v>
          </cell>
          <cell r="E995">
            <v>0</v>
          </cell>
          <cell r="F995">
            <v>0</v>
          </cell>
          <cell r="G995">
            <v>0</v>
          </cell>
          <cell r="H995">
            <v>0</v>
          </cell>
          <cell r="I995" t="str">
            <v>Div0</v>
          </cell>
          <cell r="J995">
            <v>0</v>
          </cell>
          <cell r="K995">
            <v>0</v>
          </cell>
          <cell r="L995">
            <v>0</v>
          </cell>
          <cell r="M995">
            <v>0</v>
          </cell>
          <cell r="N995">
            <v>0</v>
          </cell>
          <cell r="O995">
            <v>0</v>
          </cell>
          <cell r="P995">
            <v>0</v>
          </cell>
          <cell r="Q995">
            <v>0</v>
          </cell>
        </row>
        <row r="996">
          <cell r="A996">
            <v>2031</v>
          </cell>
          <cell r="B996" t="str">
            <v>Jul</v>
          </cell>
          <cell r="C996" t="str">
            <v>Colorado</v>
          </cell>
          <cell r="D996">
            <v>0</v>
          </cell>
          <cell r="E996">
            <v>0</v>
          </cell>
          <cell r="F996">
            <v>0</v>
          </cell>
          <cell r="G996">
            <v>0</v>
          </cell>
          <cell r="H996">
            <v>0</v>
          </cell>
          <cell r="I996" t="str">
            <v>Div0</v>
          </cell>
          <cell r="J996">
            <v>81.5</v>
          </cell>
          <cell r="K996">
            <v>0</v>
          </cell>
          <cell r="L996">
            <v>0</v>
          </cell>
          <cell r="M996">
            <v>0</v>
          </cell>
          <cell r="N996">
            <v>81.5</v>
          </cell>
          <cell r="O996">
            <v>0</v>
          </cell>
          <cell r="P996">
            <v>0</v>
          </cell>
          <cell r="Q996">
            <v>0</v>
          </cell>
        </row>
        <row r="997">
          <cell r="A997">
            <v>2031</v>
          </cell>
          <cell r="B997" t="str">
            <v>Jul</v>
          </cell>
          <cell r="C997" t="str">
            <v>Mead</v>
          </cell>
          <cell r="D997">
            <v>0</v>
          </cell>
          <cell r="E997">
            <v>0</v>
          </cell>
          <cell r="F997">
            <v>0</v>
          </cell>
          <cell r="G997">
            <v>0</v>
          </cell>
          <cell r="H997">
            <v>0</v>
          </cell>
          <cell r="I997" t="str">
            <v>Div0</v>
          </cell>
          <cell r="J997">
            <v>0</v>
          </cell>
          <cell r="K997">
            <v>0</v>
          </cell>
          <cell r="L997">
            <v>0</v>
          </cell>
          <cell r="M997">
            <v>0</v>
          </cell>
          <cell r="N997">
            <v>0</v>
          </cell>
          <cell r="O997">
            <v>0</v>
          </cell>
          <cell r="P997">
            <v>0</v>
          </cell>
          <cell r="Q997">
            <v>0</v>
          </cell>
        </row>
        <row r="998">
          <cell r="A998">
            <v>2031</v>
          </cell>
          <cell r="B998" t="str">
            <v>Jul</v>
          </cell>
          <cell r="C998" t="str">
            <v>Montana</v>
          </cell>
          <cell r="D998">
            <v>0</v>
          </cell>
          <cell r="E998">
            <v>0</v>
          </cell>
          <cell r="F998">
            <v>0</v>
          </cell>
          <cell r="G998">
            <v>0</v>
          </cell>
          <cell r="H998">
            <v>0</v>
          </cell>
          <cell r="I998" t="str">
            <v>Div0</v>
          </cell>
          <cell r="J998">
            <v>151.69999999999999</v>
          </cell>
          <cell r="K998">
            <v>0</v>
          </cell>
          <cell r="L998">
            <v>0</v>
          </cell>
          <cell r="M998">
            <v>0</v>
          </cell>
          <cell r="N998">
            <v>151.69999999999999</v>
          </cell>
          <cell r="O998">
            <v>0</v>
          </cell>
          <cell r="P998">
            <v>0</v>
          </cell>
          <cell r="Q998">
            <v>0</v>
          </cell>
        </row>
        <row r="999">
          <cell r="A999">
            <v>2031</v>
          </cell>
          <cell r="B999" t="str">
            <v>Jul</v>
          </cell>
          <cell r="C999" t="str">
            <v>Hermiston</v>
          </cell>
          <cell r="D999">
            <v>0</v>
          </cell>
          <cell r="E999">
            <v>0</v>
          </cell>
          <cell r="F999">
            <v>0</v>
          </cell>
          <cell r="G999">
            <v>0</v>
          </cell>
          <cell r="H999">
            <v>0</v>
          </cell>
          <cell r="I999" t="str">
            <v>Div0</v>
          </cell>
          <cell r="J999">
            <v>227</v>
          </cell>
          <cell r="K999">
            <v>0</v>
          </cell>
          <cell r="L999">
            <v>0</v>
          </cell>
          <cell r="M999">
            <v>0</v>
          </cell>
          <cell r="N999">
            <v>227</v>
          </cell>
          <cell r="O999">
            <v>0</v>
          </cell>
          <cell r="P999">
            <v>0</v>
          </cell>
          <cell r="Q999">
            <v>0</v>
          </cell>
        </row>
        <row r="1000">
          <cell r="A1000">
            <v>2031</v>
          </cell>
          <cell r="B1000" t="str">
            <v>Jul</v>
          </cell>
          <cell r="C1000" t="str">
            <v>Yakima</v>
          </cell>
          <cell r="D1000">
            <v>557.79999999999995</v>
          </cell>
          <cell r="E1000">
            <v>0</v>
          </cell>
          <cell r="F1000">
            <v>-57.6</v>
          </cell>
          <cell r="G1000">
            <v>65</v>
          </cell>
          <cell r="H1000">
            <v>65</v>
          </cell>
          <cell r="I1000">
            <v>13</v>
          </cell>
          <cell r="J1000">
            <v>79.099999999999994</v>
          </cell>
          <cell r="K1000">
            <v>0</v>
          </cell>
          <cell r="L1000">
            <v>28.5</v>
          </cell>
          <cell r="M1000">
            <v>457.6</v>
          </cell>
          <cell r="N1000">
            <v>0</v>
          </cell>
          <cell r="O1000">
            <v>0</v>
          </cell>
          <cell r="P1000">
            <v>0</v>
          </cell>
          <cell r="Q1000">
            <v>0</v>
          </cell>
        </row>
        <row r="1001">
          <cell r="A1001">
            <v>2031</v>
          </cell>
          <cell r="B1001" t="str">
            <v>Jul</v>
          </cell>
          <cell r="C1001" t="str">
            <v>WallaWalla</v>
          </cell>
          <cell r="D1001">
            <v>284</v>
          </cell>
          <cell r="E1001">
            <v>0</v>
          </cell>
          <cell r="F1001">
            <v>-22.5</v>
          </cell>
          <cell r="G1001">
            <v>34</v>
          </cell>
          <cell r="H1001">
            <v>34</v>
          </cell>
          <cell r="I1001">
            <v>13</v>
          </cell>
          <cell r="J1001">
            <v>33.5</v>
          </cell>
          <cell r="K1001">
            <v>-1.8</v>
          </cell>
          <cell r="L1001">
            <v>0</v>
          </cell>
          <cell r="M1001">
            <v>263.8</v>
          </cell>
          <cell r="N1001">
            <v>0</v>
          </cell>
          <cell r="O1001">
            <v>0</v>
          </cell>
          <cell r="P1001">
            <v>0</v>
          </cell>
          <cell r="Q1001">
            <v>0</v>
          </cell>
        </row>
        <row r="1002">
          <cell r="A1002">
            <v>2031</v>
          </cell>
          <cell r="B1002" t="str">
            <v>Jul</v>
          </cell>
          <cell r="C1002" t="str">
            <v>APS Transmission</v>
          </cell>
          <cell r="D1002">
            <v>0</v>
          </cell>
          <cell r="E1002">
            <v>0</v>
          </cell>
          <cell r="F1002">
            <v>0</v>
          </cell>
          <cell r="G1002">
            <v>0</v>
          </cell>
          <cell r="H1002">
            <v>0</v>
          </cell>
          <cell r="I1002" t="str">
            <v>Div0</v>
          </cell>
          <cell r="J1002">
            <v>0</v>
          </cell>
          <cell r="K1002">
            <v>0</v>
          </cell>
          <cell r="L1002">
            <v>0</v>
          </cell>
          <cell r="M1002">
            <v>0</v>
          </cell>
          <cell r="N1002">
            <v>0</v>
          </cell>
          <cell r="O1002">
            <v>0</v>
          </cell>
          <cell r="P1002">
            <v>0</v>
          </cell>
          <cell r="Q1002">
            <v>0</v>
          </cell>
        </row>
        <row r="1003">
          <cell r="A1003">
            <v>2031</v>
          </cell>
          <cell r="B1003" t="str">
            <v>Jul</v>
          </cell>
          <cell r="C1003" t="str">
            <v>Bridger East</v>
          </cell>
          <cell r="D1003">
            <v>0</v>
          </cell>
          <cell r="E1003">
            <v>0</v>
          </cell>
          <cell r="F1003">
            <v>0</v>
          </cell>
          <cell r="G1003">
            <v>0</v>
          </cell>
          <cell r="H1003">
            <v>0</v>
          </cell>
          <cell r="I1003" t="str">
            <v>Div0</v>
          </cell>
          <cell r="J1003">
            <v>0</v>
          </cell>
          <cell r="K1003">
            <v>0</v>
          </cell>
          <cell r="L1003">
            <v>0</v>
          </cell>
          <cell r="M1003">
            <v>0</v>
          </cell>
          <cell r="N1003">
            <v>0</v>
          </cell>
          <cell r="O1003">
            <v>0</v>
          </cell>
          <cell r="P1003">
            <v>0</v>
          </cell>
          <cell r="Q1003">
            <v>0</v>
          </cell>
        </row>
        <row r="1004">
          <cell r="A1004">
            <v>2031</v>
          </cell>
          <cell r="B1004" t="str">
            <v>Jul</v>
          </cell>
          <cell r="C1004" t="str">
            <v>WyomingNE</v>
          </cell>
          <cell r="D1004">
            <v>641.1</v>
          </cell>
          <cell r="E1004">
            <v>0</v>
          </cell>
          <cell r="F1004">
            <v>0</v>
          </cell>
          <cell r="G1004">
            <v>83.3</v>
          </cell>
          <cell r="H1004">
            <v>83.3</v>
          </cell>
          <cell r="I1004">
            <v>13</v>
          </cell>
          <cell r="J1004">
            <v>388</v>
          </cell>
          <cell r="K1004">
            <v>0</v>
          </cell>
          <cell r="L1004">
            <v>50.2</v>
          </cell>
          <cell r="M1004">
            <v>286.3</v>
          </cell>
          <cell r="N1004">
            <v>0</v>
          </cell>
          <cell r="O1004">
            <v>0</v>
          </cell>
          <cell r="P1004">
            <v>0</v>
          </cell>
          <cell r="Q1004">
            <v>0</v>
          </cell>
        </row>
        <row r="1005">
          <cell r="A1005">
            <v>2031</v>
          </cell>
          <cell r="B1005" t="str">
            <v>Jul</v>
          </cell>
          <cell r="C1005" t="str">
            <v>WyomingSW</v>
          </cell>
          <cell r="D1005">
            <v>516.20000000000005</v>
          </cell>
          <cell r="E1005">
            <v>0</v>
          </cell>
          <cell r="F1005">
            <v>-136</v>
          </cell>
          <cell r="G1005">
            <v>49.4</v>
          </cell>
          <cell r="H1005">
            <v>49.4</v>
          </cell>
          <cell r="I1005">
            <v>13</v>
          </cell>
          <cell r="J1005">
            <v>43.9</v>
          </cell>
          <cell r="K1005">
            <v>0</v>
          </cell>
          <cell r="L1005">
            <v>0</v>
          </cell>
          <cell r="M1005">
            <v>498.2</v>
          </cell>
          <cell r="N1005">
            <v>112.5</v>
          </cell>
          <cell r="O1005">
            <v>0</v>
          </cell>
          <cell r="P1005">
            <v>0</v>
          </cell>
          <cell r="Q1005">
            <v>0</v>
          </cell>
        </row>
        <row r="1006">
          <cell r="A1006">
            <v>2031</v>
          </cell>
          <cell r="B1006" t="str">
            <v>Jul</v>
          </cell>
          <cell r="C1006" t="str">
            <v>Aeolis_Wyoming</v>
          </cell>
          <cell r="D1006">
            <v>0</v>
          </cell>
          <cell r="E1006">
            <v>0</v>
          </cell>
          <cell r="F1006">
            <v>0</v>
          </cell>
          <cell r="G1006">
            <v>0</v>
          </cell>
          <cell r="H1006">
            <v>0</v>
          </cell>
          <cell r="I1006" t="str">
            <v>Div0</v>
          </cell>
          <cell r="J1006">
            <v>173.8</v>
          </cell>
          <cell r="K1006">
            <v>0</v>
          </cell>
          <cell r="L1006">
            <v>0</v>
          </cell>
          <cell r="M1006">
            <v>112.5</v>
          </cell>
          <cell r="N1006">
            <v>286.3</v>
          </cell>
          <cell r="O1006">
            <v>0</v>
          </cell>
          <cell r="P1006">
            <v>0</v>
          </cell>
          <cell r="Q1006">
            <v>0</v>
          </cell>
        </row>
        <row r="1007">
          <cell r="A1007">
            <v>2031</v>
          </cell>
          <cell r="B1007" t="str">
            <v>Jul</v>
          </cell>
          <cell r="C1007" t="str">
            <v>Chehalis</v>
          </cell>
          <cell r="D1007">
            <v>0</v>
          </cell>
          <cell r="E1007">
            <v>0</v>
          </cell>
          <cell r="F1007">
            <v>0</v>
          </cell>
          <cell r="G1007">
            <v>0</v>
          </cell>
          <cell r="H1007">
            <v>0</v>
          </cell>
          <cell r="I1007" t="str">
            <v>Div0</v>
          </cell>
          <cell r="J1007">
            <v>464</v>
          </cell>
          <cell r="K1007">
            <v>0</v>
          </cell>
          <cell r="L1007">
            <v>0</v>
          </cell>
          <cell r="M1007">
            <v>0</v>
          </cell>
          <cell r="N1007">
            <v>464</v>
          </cell>
          <cell r="O1007">
            <v>0</v>
          </cell>
          <cell r="P1007">
            <v>0</v>
          </cell>
          <cell r="Q1007">
            <v>0</v>
          </cell>
        </row>
        <row r="1008">
          <cell r="A1008">
            <v>2031</v>
          </cell>
          <cell r="B1008" t="str">
            <v>Jul</v>
          </cell>
          <cell r="C1008" t="str">
            <v>SOregonCal</v>
          </cell>
          <cell r="D1008">
            <v>1515.9</v>
          </cell>
          <cell r="E1008">
            <v>0</v>
          </cell>
          <cell r="F1008">
            <v>-248.1</v>
          </cell>
          <cell r="G1008">
            <v>164.8</v>
          </cell>
          <cell r="H1008">
            <v>164.8</v>
          </cell>
          <cell r="I1008">
            <v>13</v>
          </cell>
          <cell r="J1008">
            <v>278.39999999999998</v>
          </cell>
          <cell r="K1008">
            <v>3.1</v>
          </cell>
          <cell r="L1008">
            <v>7.7</v>
          </cell>
          <cell r="M1008">
            <v>1143.4000000000001</v>
          </cell>
          <cell r="N1008">
            <v>0</v>
          </cell>
          <cell r="O1008">
            <v>0</v>
          </cell>
          <cell r="P1008">
            <v>0</v>
          </cell>
          <cell r="Q1008">
            <v>0</v>
          </cell>
        </row>
        <row r="1009">
          <cell r="A1009">
            <v>2031</v>
          </cell>
          <cell r="B1009" t="str">
            <v>Jul</v>
          </cell>
          <cell r="C1009" t="str">
            <v>PortlandNC</v>
          </cell>
          <cell r="D1009">
            <v>498.1</v>
          </cell>
          <cell r="E1009">
            <v>0</v>
          </cell>
          <cell r="F1009">
            <v>0</v>
          </cell>
          <cell r="G1009">
            <v>64.8</v>
          </cell>
          <cell r="H1009">
            <v>64.8</v>
          </cell>
          <cell r="I1009">
            <v>13</v>
          </cell>
          <cell r="J1009">
            <v>499.4</v>
          </cell>
          <cell r="K1009">
            <v>-78</v>
          </cell>
          <cell r="L1009">
            <v>0</v>
          </cell>
          <cell r="M1009">
            <v>141.5</v>
          </cell>
          <cell r="N1009">
            <v>0</v>
          </cell>
          <cell r="O1009">
            <v>0</v>
          </cell>
          <cell r="P1009">
            <v>0</v>
          </cell>
          <cell r="Q1009">
            <v>0</v>
          </cell>
        </row>
        <row r="1010">
          <cell r="A1010">
            <v>2031</v>
          </cell>
          <cell r="B1010" t="str">
            <v>Jul</v>
          </cell>
          <cell r="C1010" t="str">
            <v>WillamValcc</v>
          </cell>
          <cell r="D1010">
            <v>358.9</v>
          </cell>
          <cell r="E1010">
            <v>0</v>
          </cell>
          <cell r="F1010">
            <v>-19.600000000000001</v>
          </cell>
          <cell r="G1010">
            <v>44.1</v>
          </cell>
          <cell r="H1010">
            <v>44.1</v>
          </cell>
          <cell r="I1010">
            <v>13</v>
          </cell>
          <cell r="J1010">
            <v>422.6</v>
          </cell>
          <cell r="K1010">
            <v>0</v>
          </cell>
          <cell r="L1010">
            <v>72.900000000000006</v>
          </cell>
          <cell r="M1010">
            <v>29.7</v>
          </cell>
          <cell r="N1010">
            <v>141.80000000000001</v>
          </cell>
          <cell r="O1010">
            <v>0</v>
          </cell>
          <cell r="P1010">
            <v>0</v>
          </cell>
          <cell r="Q1010">
            <v>0</v>
          </cell>
        </row>
        <row r="1011">
          <cell r="A1011">
            <v>2031</v>
          </cell>
          <cell r="B1011" t="str">
            <v>Jul</v>
          </cell>
          <cell r="C1011" t="str">
            <v>Bethel</v>
          </cell>
          <cell r="D1011">
            <v>0</v>
          </cell>
          <cell r="E1011">
            <v>0</v>
          </cell>
          <cell r="F1011">
            <v>0</v>
          </cell>
          <cell r="G1011">
            <v>0</v>
          </cell>
          <cell r="H1011">
            <v>0</v>
          </cell>
          <cell r="I1011" t="str">
            <v>Div0</v>
          </cell>
          <cell r="J1011">
            <v>0</v>
          </cell>
          <cell r="K1011">
            <v>0</v>
          </cell>
          <cell r="L1011">
            <v>0</v>
          </cell>
          <cell r="M1011">
            <v>0</v>
          </cell>
          <cell r="N1011">
            <v>0</v>
          </cell>
          <cell r="O1011">
            <v>0</v>
          </cell>
          <cell r="P1011">
            <v>0</v>
          </cell>
          <cell r="Q1011">
            <v>0</v>
          </cell>
        </row>
        <row r="1012">
          <cell r="A1012">
            <v>2031</v>
          </cell>
          <cell r="B1012" t="str">
            <v>Jul</v>
          </cell>
          <cell r="C1012" t="str">
            <v>Nevada - Oregon Border</v>
          </cell>
          <cell r="D1012">
            <v>0</v>
          </cell>
          <cell r="E1012">
            <v>0</v>
          </cell>
          <cell r="F1012">
            <v>0</v>
          </cell>
          <cell r="G1012">
            <v>0</v>
          </cell>
          <cell r="H1012">
            <v>0</v>
          </cell>
          <cell r="I1012" t="str">
            <v>Div0</v>
          </cell>
          <cell r="J1012">
            <v>106</v>
          </cell>
          <cell r="K1012">
            <v>0</v>
          </cell>
          <cell r="L1012">
            <v>0</v>
          </cell>
          <cell r="M1012">
            <v>0</v>
          </cell>
          <cell r="N1012">
            <v>106</v>
          </cell>
          <cell r="O1012">
            <v>0</v>
          </cell>
          <cell r="P1012">
            <v>0</v>
          </cell>
          <cell r="Q1012">
            <v>0</v>
          </cell>
        </row>
        <row r="1013">
          <cell r="A1013">
            <v>2031</v>
          </cell>
          <cell r="B1013" t="str">
            <v>Jul</v>
          </cell>
          <cell r="C1013" t="str">
            <v>Bridger</v>
          </cell>
          <cell r="D1013">
            <v>0</v>
          </cell>
          <cell r="E1013">
            <v>0</v>
          </cell>
          <cell r="F1013">
            <v>0</v>
          </cell>
          <cell r="G1013">
            <v>0</v>
          </cell>
          <cell r="H1013">
            <v>0</v>
          </cell>
          <cell r="I1013" t="str">
            <v>Div0</v>
          </cell>
          <cell r="J1013">
            <v>1054.4000000000001</v>
          </cell>
          <cell r="K1013">
            <v>0</v>
          </cell>
          <cell r="L1013">
            <v>0</v>
          </cell>
          <cell r="M1013">
            <v>0</v>
          </cell>
          <cell r="N1013">
            <v>1054.4000000000001</v>
          </cell>
          <cell r="O1013">
            <v>0</v>
          </cell>
          <cell r="P1013">
            <v>0</v>
          </cell>
          <cell r="Q1013">
            <v>0</v>
          </cell>
        </row>
        <row r="1014">
          <cell r="A1014">
            <v>2031</v>
          </cell>
          <cell r="B1014" t="str">
            <v>Jul</v>
          </cell>
          <cell r="C1014" t="str">
            <v>Hemingway</v>
          </cell>
          <cell r="D1014">
            <v>0</v>
          </cell>
          <cell r="E1014">
            <v>0</v>
          </cell>
          <cell r="F1014">
            <v>0</v>
          </cell>
          <cell r="G1014">
            <v>0</v>
          </cell>
          <cell r="H1014">
            <v>0</v>
          </cell>
          <cell r="I1014" t="str">
            <v>Div0</v>
          </cell>
          <cell r="J1014">
            <v>0</v>
          </cell>
          <cell r="K1014">
            <v>0</v>
          </cell>
          <cell r="L1014">
            <v>0</v>
          </cell>
          <cell r="M1014">
            <v>0</v>
          </cell>
          <cell r="N1014">
            <v>0</v>
          </cell>
          <cell r="O1014">
            <v>0</v>
          </cell>
          <cell r="P1014">
            <v>0</v>
          </cell>
          <cell r="Q1014">
            <v>0</v>
          </cell>
        </row>
        <row r="1015">
          <cell r="A1015">
            <v>2031</v>
          </cell>
          <cell r="B1015" t="str">
            <v>Jul</v>
          </cell>
          <cell r="C1015" t="str">
            <v>Midpoint Meridian</v>
          </cell>
          <cell r="D1015">
            <v>0</v>
          </cell>
          <cell r="E1015">
            <v>0</v>
          </cell>
          <cell r="F1015">
            <v>0</v>
          </cell>
          <cell r="G1015">
            <v>0</v>
          </cell>
          <cell r="H1015">
            <v>0</v>
          </cell>
          <cell r="I1015" t="str">
            <v>Div0</v>
          </cell>
          <cell r="J1015">
            <v>0</v>
          </cell>
          <cell r="K1015">
            <v>0</v>
          </cell>
          <cell r="L1015">
            <v>0</v>
          </cell>
          <cell r="M1015">
            <v>0</v>
          </cell>
          <cell r="N1015">
            <v>0</v>
          </cell>
          <cell r="O1015">
            <v>0</v>
          </cell>
          <cell r="P1015">
            <v>0</v>
          </cell>
          <cell r="Q1015">
            <v>0</v>
          </cell>
        </row>
        <row r="1016">
          <cell r="A1016">
            <v>2031</v>
          </cell>
          <cell r="B1016" t="str">
            <v>Jul</v>
          </cell>
          <cell r="C1016" t="str">
            <v>Craig Trans</v>
          </cell>
          <cell r="D1016">
            <v>0</v>
          </cell>
          <cell r="E1016">
            <v>0</v>
          </cell>
          <cell r="F1016">
            <v>0</v>
          </cell>
          <cell r="G1016">
            <v>0</v>
          </cell>
          <cell r="H1016">
            <v>0</v>
          </cell>
          <cell r="I1016" t="str">
            <v>Div0</v>
          </cell>
          <cell r="J1016">
            <v>0</v>
          </cell>
          <cell r="K1016">
            <v>0</v>
          </cell>
          <cell r="L1016">
            <v>0</v>
          </cell>
          <cell r="M1016">
            <v>67</v>
          </cell>
          <cell r="N1016">
            <v>67</v>
          </cell>
          <cell r="O1016">
            <v>0</v>
          </cell>
          <cell r="P1016">
            <v>0</v>
          </cell>
          <cell r="Q1016">
            <v>0</v>
          </cell>
        </row>
        <row r="1017">
          <cell r="A1017">
            <v>2031</v>
          </cell>
          <cell r="B1017" t="str">
            <v>Jul</v>
          </cell>
          <cell r="C1017" t="str">
            <v>BPA_NITS</v>
          </cell>
          <cell r="D1017">
            <v>257.3</v>
          </cell>
          <cell r="E1017">
            <v>0</v>
          </cell>
          <cell r="F1017">
            <v>0</v>
          </cell>
          <cell r="G1017">
            <v>33.5</v>
          </cell>
          <cell r="H1017">
            <v>33.5</v>
          </cell>
          <cell r="I1017">
            <v>13</v>
          </cell>
          <cell r="J1017">
            <v>0</v>
          </cell>
          <cell r="K1017">
            <v>0</v>
          </cell>
          <cell r="L1017">
            <v>0</v>
          </cell>
          <cell r="M1017">
            <v>290.8</v>
          </cell>
          <cell r="N1017">
            <v>0</v>
          </cell>
          <cell r="O1017">
            <v>0</v>
          </cell>
          <cell r="P1017">
            <v>0</v>
          </cell>
          <cell r="Q1017">
            <v>0</v>
          </cell>
        </row>
        <row r="1018">
          <cell r="A1018">
            <v>2031</v>
          </cell>
          <cell r="B1018" t="str">
            <v>Dec</v>
          </cell>
          <cell r="C1018" t="str">
            <v>Arizona</v>
          </cell>
          <cell r="D1018">
            <v>0</v>
          </cell>
          <cell r="E1018">
            <v>0</v>
          </cell>
          <cell r="F1018">
            <v>0</v>
          </cell>
          <cell r="G1018">
            <v>0</v>
          </cell>
          <cell r="H1018">
            <v>0</v>
          </cell>
          <cell r="I1018" t="str">
            <v>Div0</v>
          </cell>
          <cell r="J1018">
            <v>0</v>
          </cell>
          <cell r="K1018">
            <v>0</v>
          </cell>
          <cell r="L1018">
            <v>0</v>
          </cell>
          <cell r="M1018">
            <v>0</v>
          </cell>
          <cell r="N1018">
            <v>0</v>
          </cell>
          <cell r="O1018">
            <v>0</v>
          </cell>
          <cell r="P1018">
            <v>0</v>
          </cell>
          <cell r="Q1018">
            <v>0</v>
          </cell>
        </row>
        <row r="1019">
          <cell r="A1019">
            <v>2031</v>
          </cell>
          <cell r="B1019" t="str">
            <v>Dec</v>
          </cell>
          <cell r="C1019" t="str">
            <v>COB</v>
          </cell>
          <cell r="D1019">
            <v>0</v>
          </cell>
          <cell r="E1019">
            <v>0</v>
          </cell>
          <cell r="F1019">
            <v>0</v>
          </cell>
          <cell r="G1019">
            <v>0</v>
          </cell>
          <cell r="H1019">
            <v>0</v>
          </cell>
          <cell r="I1019" t="str">
            <v>Div0</v>
          </cell>
          <cell r="J1019">
            <v>0</v>
          </cell>
          <cell r="K1019">
            <v>0</v>
          </cell>
          <cell r="L1019">
            <v>0</v>
          </cell>
          <cell r="M1019">
            <v>0</v>
          </cell>
          <cell r="N1019">
            <v>0</v>
          </cell>
          <cell r="O1019">
            <v>0</v>
          </cell>
          <cell r="P1019">
            <v>0</v>
          </cell>
          <cell r="Q1019">
            <v>0</v>
          </cell>
        </row>
        <row r="1020">
          <cell r="A1020">
            <v>2031</v>
          </cell>
          <cell r="B1020" t="str">
            <v>Dec</v>
          </cell>
          <cell r="C1020" t="str">
            <v>Goshen</v>
          </cell>
          <cell r="D1020">
            <v>299</v>
          </cell>
          <cell r="E1020">
            <v>0</v>
          </cell>
          <cell r="F1020">
            <v>-34.299999999999997</v>
          </cell>
          <cell r="G1020">
            <v>34.4</v>
          </cell>
          <cell r="H1020">
            <v>34.4</v>
          </cell>
          <cell r="I1020">
            <v>13</v>
          </cell>
          <cell r="J1020">
            <v>26</v>
          </cell>
          <cell r="K1020">
            <v>-4.8</v>
          </cell>
          <cell r="L1020">
            <v>0</v>
          </cell>
          <cell r="M1020">
            <v>277.89999999999998</v>
          </cell>
          <cell r="N1020">
            <v>0</v>
          </cell>
          <cell r="O1020">
            <v>0</v>
          </cell>
          <cell r="P1020">
            <v>0</v>
          </cell>
          <cell r="Q1020">
            <v>0</v>
          </cell>
        </row>
        <row r="1021">
          <cell r="A1021">
            <v>2031</v>
          </cell>
          <cell r="B1021" t="str">
            <v>Dec</v>
          </cell>
          <cell r="C1021" t="str">
            <v>Brady</v>
          </cell>
          <cell r="D1021">
            <v>0</v>
          </cell>
          <cell r="E1021">
            <v>0</v>
          </cell>
          <cell r="F1021">
            <v>0</v>
          </cell>
          <cell r="G1021">
            <v>0</v>
          </cell>
          <cell r="H1021">
            <v>0</v>
          </cell>
          <cell r="I1021" t="str">
            <v>Div0</v>
          </cell>
          <cell r="J1021">
            <v>0</v>
          </cell>
          <cell r="K1021">
            <v>0</v>
          </cell>
          <cell r="L1021">
            <v>0</v>
          </cell>
          <cell r="M1021">
            <v>0</v>
          </cell>
          <cell r="N1021">
            <v>0</v>
          </cell>
          <cell r="O1021">
            <v>0</v>
          </cell>
          <cell r="P1021">
            <v>0</v>
          </cell>
          <cell r="Q1021">
            <v>0</v>
          </cell>
        </row>
        <row r="1022">
          <cell r="A1022">
            <v>2031</v>
          </cell>
          <cell r="B1022" t="str">
            <v>Dec</v>
          </cell>
          <cell r="C1022" t="str">
            <v>Bridger West</v>
          </cell>
          <cell r="D1022">
            <v>0</v>
          </cell>
          <cell r="E1022">
            <v>0</v>
          </cell>
          <cell r="F1022">
            <v>0</v>
          </cell>
          <cell r="G1022">
            <v>0</v>
          </cell>
          <cell r="H1022">
            <v>0</v>
          </cell>
          <cell r="I1022" t="str">
            <v>Div0</v>
          </cell>
          <cell r="J1022">
            <v>0</v>
          </cell>
          <cell r="K1022">
            <v>0</v>
          </cell>
          <cell r="L1022">
            <v>0</v>
          </cell>
          <cell r="M1022">
            <v>654.29999999999995</v>
          </cell>
          <cell r="N1022">
            <v>654.29999999999995</v>
          </cell>
          <cell r="O1022">
            <v>0</v>
          </cell>
          <cell r="P1022">
            <v>0</v>
          </cell>
          <cell r="Q1022">
            <v>0</v>
          </cell>
        </row>
        <row r="1023">
          <cell r="A1023">
            <v>2031</v>
          </cell>
          <cell r="B1023" t="str">
            <v>Dec</v>
          </cell>
          <cell r="C1023" t="str">
            <v>Borah</v>
          </cell>
          <cell r="D1023">
            <v>0</v>
          </cell>
          <cell r="E1023">
            <v>0</v>
          </cell>
          <cell r="F1023">
            <v>0</v>
          </cell>
          <cell r="G1023">
            <v>0</v>
          </cell>
          <cell r="H1023">
            <v>0</v>
          </cell>
          <cell r="I1023" t="str">
            <v>Div0</v>
          </cell>
          <cell r="J1023">
            <v>0</v>
          </cell>
          <cell r="K1023">
            <v>0</v>
          </cell>
          <cell r="L1023">
            <v>0</v>
          </cell>
          <cell r="M1023">
            <v>1001.4</v>
          </cell>
          <cell r="N1023">
            <v>1001.4</v>
          </cell>
          <cell r="O1023">
            <v>0</v>
          </cell>
          <cell r="P1023">
            <v>0</v>
          </cell>
          <cell r="Q1023">
            <v>0</v>
          </cell>
        </row>
        <row r="1024">
          <cell r="A1024">
            <v>2031</v>
          </cell>
          <cell r="B1024" t="str">
            <v>Dec</v>
          </cell>
          <cell r="C1024" t="str">
            <v>Mid Columbia</v>
          </cell>
          <cell r="D1024">
            <v>0</v>
          </cell>
          <cell r="E1024">
            <v>0</v>
          </cell>
          <cell r="F1024">
            <v>0</v>
          </cell>
          <cell r="G1024">
            <v>0</v>
          </cell>
          <cell r="H1024">
            <v>0</v>
          </cell>
          <cell r="I1024" t="str">
            <v>Div0</v>
          </cell>
          <cell r="J1024">
            <v>457.1</v>
          </cell>
          <cell r="K1024">
            <v>0</v>
          </cell>
          <cell r="L1024">
            <v>0</v>
          </cell>
          <cell r="M1024">
            <v>0</v>
          </cell>
          <cell r="N1024">
            <v>457.1</v>
          </cell>
          <cell r="O1024">
            <v>0</v>
          </cell>
          <cell r="P1024">
            <v>0</v>
          </cell>
          <cell r="Q1024">
            <v>0</v>
          </cell>
        </row>
        <row r="1025">
          <cell r="A1025">
            <v>2031</v>
          </cell>
          <cell r="B1025" t="str">
            <v>Dec</v>
          </cell>
          <cell r="C1025" t="str">
            <v>Mona</v>
          </cell>
          <cell r="D1025">
            <v>0</v>
          </cell>
          <cell r="E1025">
            <v>0</v>
          </cell>
          <cell r="F1025">
            <v>0</v>
          </cell>
          <cell r="G1025">
            <v>0</v>
          </cell>
          <cell r="H1025">
            <v>0</v>
          </cell>
          <cell r="I1025" t="str">
            <v>Div0</v>
          </cell>
          <cell r="J1025">
            <v>0</v>
          </cell>
          <cell r="K1025">
            <v>0</v>
          </cell>
          <cell r="L1025">
            <v>0</v>
          </cell>
          <cell r="M1025">
            <v>14.5</v>
          </cell>
          <cell r="N1025">
            <v>14.5</v>
          </cell>
          <cell r="O1025">
            <v>0</v>
          </cell>
          <cell r="P1025">
            <v>0</v>
          </cell>
          <cell r="Q1025">
            <v>0</v>
          </cell>
        </row>
        <row r="1026">
          <cell r="A1026">
            <v>2031</v>
          </cell>
          <cell r="B1026" t="str">
            <v>Dec</v>
          </cell>
          <cell r="C1026" t="str">
            <v>Palo Verde</v>
          </cell>
          <cell r="D1026">
            <v>0</v>
          </cell>
          <cell r="E1026">
            <v>0</v>
          </cell>
          <cell r="F1026">
            <v>0</v>
          </cell>
          <cell r="G1026">
            <v>0</v>
          </cell>
          <cell r="H1026">
            <v>0</v>
          </cell>
          <cell r="I1026" t="str">
            <v>Div0</v>
          </cell>
          <cell r="J1026">
            <v>0</v>
          </cell>
          <cell r="K1026">
            <v>0</v>
          </cell>
          <cell r="L1026">
            <v>0</v>
          </cell>
          <cell r="M1026">
            <v>0</v>
          </cell>
          <cell r="N1026">
            <v>0</v>
          </cell>
          <cell r="O1026">
            <v>0</v>
          </cell>
          <cell r="P1026">
            <v>0</v>
          </cell>
          <cell r="Q1026">
            <v>0</v>
          </cell>
        </row>
        <row r="1027">
          <cell r="A1027">
            <v>2031</v>
          </cell>
          <cell r="B1027" t="str">
            <v>Dec</v>
          </cell>
          <cell r="C1027" t="str">
            <v>Utah North</v>
          </cell>
          <cell r="D1027">
            <v>4012.4</v>
          </cell>
          <cell r="E1027">
            <v>0</v>
          </cell>
          <cell r="F1027">
            <v>-494.2</v>
          </cell>
          <cell r="G1027">
            <v>457.4</v>
          </cell>
          <cell r="H1027">
            <v>457.4</v>
          </cell>
          <cell r="I1027">
            <v>13</v>
          </cell>
          <cell r="J1027">
            <v>2200.4</v>
          </cell>
          <cell r="K1027">
            <v>0</v>
          </cell>
          <cell r="L1027">
            <v>0</v>
          </cell>
          <cell r="M1027">
            <v>2476.4</v>
          </cell>
          <cell r="N1027">
            <v>701.3</v>
          </cell>
          <cell r="O1027">
            <v>0</v>
          </cell>
          <cell r="P1027">
            <v>0</v>
          </cell>
          <cell r="Q1027">
            <v>0</v>
          </cell>
        </row>
        <row r="1028">
          <cell r="A1028">
            <v>2031</v>
          </cell>
          <cell r="B1028" t="str">
            <v>Dec</v>
          </cell>
          <cell r="C1028" t="str">
            <v>_4-Corners</v>
          </cell>
          <cell r="D1028">
            <v>0</v>
          </cell>
          <cell r="E1028">
            <v>0</v>
          </cell>
          <cell r="F1028">
            <v>0</v>
          </cell>
          <cell r="G1028">
            <v>0</v>
          </cell>
          <cell r="H1028">
            <v>0</v>
          </cell>
          <cell r="I1028" t="str">
            <v>Div0</v>
          </cell>
          <cell r="J1028">
            <v>0</v>
          </cell>
          <cell r="K1028">
            <v>0</v>
          </cell>
          <cell r="L1028">
            <v>0</v>
          </cell>
          <cell r="M1028">
            <v>0</v>
          </cell>
          <cell r="N1028">
            <v>0</v>
          </cell>
          <cell r="O1028">
            <v>0</v>
          </cell>
          <cell r="P1028">
            <v>0</v>
          </cell>
          <cell r="Q1028">
            <v>0</v>
          </cell>
        </row>
        <row r="1029">
          <cell r="A1029">
            <v>2031</v>
          </cell>
          <cell r="B1029" t="str">
            <v>Dec</v>
          </cell>
          <cell r="C1029" t="str">
            <v>Utah South</v>
          </cell>
          <cell r="D1029">
            <v>667.6</v>
          </cell>
          <cell r="E1029">
            <v>0</v>
          </cell>
          <cell r="F1029">
            <v>0</v>
          </cell>
          <cell r="G1029">
            <v>86.8</v>
          </cell>
          <cell r="H1029">
            <v>86.8</v>
          </cell>
          <cell r="I1029">
            <v>13</v>
          </cell>
          <cell r="J1029">
            <v>3181.4</v>
          </cell>
          <cell r="K1029">
            <v>-31.8</v>
          </cell>
          <cell r="L1029">
            <v>0</v>
          </cell>
          <cell r="M1029">
            <v>81.5</v>
          </cell>
          <cell r="N1029">
            <v>2476.6999999999998</v>
          </cell>
          <cell r="O1029">
            <v>0</v>
          </cell>
          <cell r="P1029">
            <v>0</v>
          </cell>
          <cell r="Q1029">
            <v>0</v>
          </cell>
        </row>
        <row r="1030">
          <cell r="A1030">
            <v>2031</v>
          </cell>
          <cell r="B1030" t="str">
            <v>Dec</v>
          </cell>
          <cell r="C1030" t="str">
            <v>Cholla</v>
          </cell>
          <cell r="D1030">
            <v>0</v>
          </cell>
          <cell r="E1030">
            <v>0</v>
          </cell>
          <cell r="F1030">
            <v>0</v>
          </cell>
          <cell r="G1030">
            <v>0</v>
          </cell>
          <cell r="H1030">
            <v>0</v>
          </cell>
          <cell r="I1030" t="str">
            <v>Div0</v>
          </cell>
          <cell r="J1030">
            <v>0</v>
          </cell>
          <cell r="K1030">
            <v>0</v>
          </cell>
          <cell r="L1030">
            <v>0</v>
          </cell>
          <cell r="M1030">
            <v>0</v>
          </cell>
          <cell r="N1030">
            <v>0</v>
          </cell>
          <cell r="O1030">
            <v>0</v>
          </cell>
          <cell r="P1030">
            <v>0</v>
          </cell>
          <cell r="Q1030">
            <v>0</v>
          </cell>
        </row>
        <row r="1031">
          <cell r="A1031">
            <v>2031</v>
          </cell>
          <cell r="B1031" t="str">
            <v>Dec</v>
          </cell>
          <cell r="C1031" t="str">
            <v>Colorado</v>
          </cell>
          <cell r="D1031">
            <v>0</v>
          </cell>
          <cell r="E1031">
            <v>0</v>
          </cell>
          <cell r="F1031">
            <v>0</v>
          </cell>
          <cell r="G1031">
            <v>0</v>
          </cell>
          <cell r="H1031">
            <v>0</v>
          </cell>
          <cell r="I1031" t="str">
            <v>Div0</v>
          </cell>
          <cell r="J1031">
            <v>81.5</v>
          </cell>
          <cell r="K1031">
            <v>0</v>
          </cell>
          <cell r="L1031">
            <v>0</v>
          </cell>
          <cell r="M1031">
            <v>0</v>
          </cell>
          <cell r="N1031">
            <v>81.5</v>
          </cell>
          <cell r="O1031">
            <v>0</v>
          </cell>
          <cell r="P1031">
            <v>0</v>
          </cell>
          <cell r="Q1031">
            <v>0</v>
          </cell>
        </row>
        <row r="1032">
          <cell r="A1032">
            <v>2031</v>
          </cell>
          <cell r="B1032" t="str">
            <v>Dec</v>
          </cell>
          <cell r="C1032" t="str">
            <v>Mead</v>
          </cell>
          <cell r="D1032">
            <v>0</v>
          </cell>
          <cell r="E1032">
            <v>0</v>
          </cell>
          <cell r="F1032">
            <v>0</v>
          </cell>
          <cell r="G1032">
            <v>0</v>
          </cell>
          <cell r="H1032">
            <v>0</v>
          </cell>
          <cell r="I1032" t="str">
            <v>Div0</v>
          </cell>
          <cell r="J1032">
            <v>0</v>
          </cell>
          <cell r="K1032">
            <v>0</v>
          </cell>
          <cell r="L1032">
            <v>0</v>
          </cell>
          <cell r="M1032">
            <v>0</v>
          </cell>
          <cell r="N1032">
            <v>0</v>
          </cell>
          <cell r="O1032">
            <v>0</v>
          </cell>
          <cell r="P1032">
            <v>0</v>
          </cell>
          <cell r="Q1032">
            <v>0</v>
          </cell>
        </row>
        <row r="1033">
          <cell r="A1033">
            <v>2031</v>
          </cell>
          <cell r="B1033" t="str">
            <v>Dec</v>
          </cell>
          <cell r="C1033" t="str">
            <v>Montana</v>
          </cell>
          <cell r="D1033">
            <v>0</v>
          </cell>
          <cell r="E1033">
            <v>0</v>
          </cell>
          <cell r="F1033">
            <v>0</v>
          </cell>
          <cell r="G1033">
            <v>0</v>
          </cell>
          <cell r="H1033">
            <v>0</v>
          </cell>
          <cell r="I1033" t="str">
            <v>Div0</v>
          </cell>
          <cell r="J1033">
            <v>150.69999999999999</v>
          </cell>
          <cell r="K1033">
            <v>0</v>
          </cell>
          <cell r="L1033">
            <v>0</v>
          </cell>
          <cell r="M1033">
            <v>0</v>
          </cell>
          <cell r="N1033">
            <v>150.69999999999999</v>
          </cell>
          <cell r="O1033">
            <v>0</v>
          </cell>
          <cell r="P1033">
            <v>0</v>
          </cell>
          <cell r="Q1033">
            <v>0</v>
          </cell>
        </row>
        <row r="1034">
          <cell r="A1034">
            <v>2031</v>
          </cell>
          <cell r="B1034" t="str">
            <v>Dec</v>
          </cell>
          <cell r="C1034" t="str">
            <v>Hermiston</v>
          </cell>
          <cell r="D1034">
            <v>0</v>
          </cell>
          <cell r="E1034">
            <v>0</v>
          </cell>
          <cell r="F1034">
            <v>0</v>
          </cell>
          <cell r="G1034">
            <v>0</v>
          </cell>
          <cell r="H1034">
            <v>0</v>
          </cell>
          <cell r="I1034" t="str">
            <v>Div0</v>
          </cell>
          <cell r="J1034">
            <v>240</v>
          </cell>
          <cell r="K1034">
            <v>0</v>
          </cell>
          <cell r="L1034">
            <v>0</v>
          </cell>
          <cell r="M1034">
            <v>0</v>
          </cell>
          <cell r="N1034">
            <v>240</v>
          </cell>
          <cell r="O1034">
            <v>0</v>
          </cell>
          <cell r="P1034">
            <v>0</v>
          </cell>
          <cell r="Q1034">
            <v>0</v>
          </cell>
        </row>
        <row r="1035">
          <cell r="A1035">
            <v>2031</v>
          </cell>
          <cell r="B1035" t="str">
            <v>Dec</v>
          </cell>
          <cell r="C1035" t="str">
            <v>Yakima</v>
          </cell>
          <cell r="D1035">
            <v>577.29999999999995</v>
          </cell>
          <cell r="E1035">
            <v>0</v>
          </cell>
          <cell r="F1035">
            <v>-54</v>
          </cell>
          <cell r="G1035">
            <v>68</v>
          </cell>
          <cell r="H1035">
            <v>68</v>
          </cell>
          <cell r="I1035">
            <v>13</v>
          </cell>
          <cell r="J1035">
            <v>79.099999999999994</v>
          </cell>
          <cell r="K1035">
            <v>0</v>
          </cell>
          <cell r="L1035">
            <v>0</v>
          </cell>
          <cell r="M1035">
            <v>512.20000000000005</v>
          </cell>
          <cell r="N1035">
            <v>0</v>
          </cell>
          <cell r="O1035">
            <v>0</v>
          </cell>
          <cell r="P1035">
            <v>0</v>
          </cell>
          <cell r="Q1035">
            <v>0</v>
          </cell>
        </row>
        <row r="1036">
          <cell r="A1036">
            <v>2031</v>
          </cell>
          <cell r="B1036" t="str">
            <v>Dec</v>
          </cell>
          <cell r="C1036" t="str">
            <v>WallaWalla</v>
          </cell>
          <cell r="D1036">
            <v>256.60000000000002</v>
          </cell>
          <cell r="E1036">
            <v>0</v>
          </cell>
          <cell r="F1036">
            <v>-20.3</v>
          </cell>
          <cell r="G1036">
            <v>30.7</v>
          </cell>
          <cell r="H1036">
            <v>30.7</v>
          </cell>
          <cell r="I1036">
            <v>13</v>
          </cell>
          <cell r="J1036">
            <v>33.5</v>
          </cell>
          <cell r="K1036">
            <v>-1.8</v>
          </cell>
          <cell r="L1036">
            <v>0</v>
          </cell>
          <cell r="M1036">
            <v>235.4</v>
          </cell>
          <cell r="N1036">
            <v>0</v>
          </cell>
          <cell r="O1036">
            <v>0</v>
          </cell>
          <cell r="P1036">
            <v>0</v>
          </cell>
          <cell r="Q1036">
            <v>0</v>
          </cell>
        </row>
        <row r="1037">
          <cell r="A1037">
            <v>2031</v>
          </cell>
          <cell r="B1037" t="str">
            <v>Dec</v>
          </cell>
          <cell r="C1037" t="str">
            <v>APS Transmission</v>
          </cell>
          <cell r="D1037">
            <v>0</v>
          </cell>
          <cell r="E1037">
            <v>0</v>
          </cell>
          <cell r="F1037">
            <v>0</v>
          </cell>
          <cell r="G1037">
            <v>0</v>
          </cell>
          <cell r="H1037">
            <v>0</v>
          </cell>
          <cell r="I1037" t="str">
            <v>Div0</v>
          </cell>
          <cell r="J1037">
            <v>0</v>
          </cell>
          <cell r="K1037">
            <v>0</v>
          </cell>
          <cell r="L1037">
            <v>0</v>
          </cell>
          <cell r="M1037">
            <v>0</v>
          </cell>
          <cell r="N1037">
            <v>0</v>
          </cell>
          <cell r="O1037">
            <v>0</v>
          </cell>
          <cell r="P1037">
            <v>0</v>
          </cell>
          <cell r="Q1037">
            <v>0</v>
          </cell>
        </row>
        <row r="1038">
          <cell r="A1038">
            <v>2031</v>
          </cell>
          <cell r="B1038" t="str">
            <v>Dec</v>
          </cell>
          <cell r="C1038" t="str">
            <v>Bridger East</v>
          </cell>
          <cell r="D1038">
            <v>0</v>
          </cell>
          <cell r="E1038">
            <v>0</v>
          </cell>
          <cell r="F1038">
            <v>0</v>
          </cell>
          <cell r="G1038">
            <v>0</v>
          </cell>
          <cell r="H1038">
            <v>0</v>
          </cell>
          <cell r="I1038" t="str">
            <v>Div0</v>
          </cell>
          <cell r="J1038">
            <v>0</v>
          </cell>
          <cell r="K1038">
            <v>0</v>
          </cell>
          <cell r="L1038">
            <v>0</v>
          </cell>
          <cell r="M1038">
            <v>0</v>
          </cell>
          <cell r="N1038">
            <v>0</v>
          </cell>
          <cell r="O1038">
            <v>0</v>
          </cell>
          <cell r="P1038">
            <v>0</v>
          </cell>
          <cell r="Q1038">
            <v>0</v>
          </cell>
        </row>
        <row r="1039">
          <cell r="A1039">
            <v>2031</v>
          </cell>
          <cell r="B1039" t="str">
            <v>Dec</v>
          </cell>
          <cell r="C1039" t="str">
            <v>WyomingNE</v>
          </cell>
          <cell r="D1039">
            <v>655.7</v>
          </cell>
          <cell r="E1039">
            <v>0</v>
          </cell>
          <cell r="F1039">
            <v>0</v>
          </cell>
          <cell r="G1039">
            <v>85.2</v>
          </cell>
          <cell r="H1039">
            <v>85.2</v>
          </cell>
          <cell r="I1039">
            <v>13</v>
          </cell>
          <cell r="J1039">
            <v>388</v>
          </cell>
          <cell r="K1039">
            <v>0</v>
          </cell>
          <cell r="L1039">
            <v>0</v>
          </cell>
          <cell r="M1039">
            <v>353</v>
          </cell>
          <cell r="N1039">
            <v>0</v>
          </cell>
          <cell r="O1039">
            <v>0</v>
          </cell>
          <cell r="P1039">
            <v>0</v>
          </cell>
          <cell r="Q1039">
            <v>0</v>
          </cell>
        </row>
        <row r="1040">
          <cell r="A1040">
            <v>2031</v>
          </cell>
          <cell r="B1040" t="str">
            <v>Dec</v>
          </cell>
          <cell r="C1040" t="str">
            <v>WyomingSW</v>
          </cell>
          <cell r="D1040">
            <v>548.9</v>
          </cell>
          <cell r="E1040">
            <v>0</v>
          </cell>
          <cell r="F1040">
            <v>-132.6</v>
          </cell>
          <cell r="G1040">
            <v>54.1</v>
          </cell>
          <cell r="H1040">
            <v>54.1</v>
          </cell>
          <cell r="I1040">
            <v>13</v>
          </cell>
          <cell r="J1040">
            <v>43.6</v>
          </cell>
          <cell r="K1040">
            <v>0</v>
          </cell>
          <cell r="L1040">
            <v>0</v>
          </cell>
          <cell r="M1040">
            <v>606</v>
          </cell>
          <cell r="N1040">
            <v>179.2</v>
          </cell>
          <cell r="O1040">
            <v>0</v>
          </cell>
          <cell r="P1040">
            <v>0</v>
          </cell>
          <cell r="Q1040">
            <v>0</v>
          </cell>
        </row>
        <row r="1041">
          <cell r="A1041">
            <v>2031</v>
          </cell>
          <cell r="B1041" t="str">
            <v>Dec</v>
          </cell>
          <cell r="C1041" t="str">
            <v>Aeolis_Wyoming</v>
          </cell>
          <cell r="D1041">
            <v>0</v>
          </cell>
          <cell r="E1041">
            <v>0</v>
          </cell>
          <cell r="F1041">
            <v>0</v>
          </cell>
          <cell r="G1041">
            <v>0</v>
          </cell>
          <cell r="H1041">
            <v>0</v>
          </cell>
          <cell r="I1041" t="str">
            <v>Div0</v>
          </cell>
          <cell r="J1041">
            <v>173.8</v>
          </cell>
          <cell r="K1041">
            <v>0</v>
          </cell>
          <cell r="L1041">
            <v>0</v>
          </cell>
          <cell r="M1041">
            <v>179.2</v>
          </cell>
          <cell r="N1041">
            <v>353</v>
          </cell>
          <cell r="O1041">
            <v>0</v>
          </cell>
          <cell r="P1041">
            <v>0</v>
          </cell>
          <cell r="Q1041">
            <v>0</v>
          </cell>
        </row>
        <row r="1042">
          <cell r="A1042">
            <v>2031</v>
          </cell>
          <cell r="B1042" t="str">
            <v>Dec</v>
          </cell>
          <cell r="C1042" t="str">
            <v>Chehalis</v>
          </cell>
          <cell r="D1042">
            <v>0</v>
          </cell>
          <cell r="E1042">
            <v>0</v>
          </cell>
          <cell r="F1042">
            <v>0</v>
          </cell>
          <cell r="G1042">
            <v>0</v>
          </cell>
          <cell r="H1042">
            <v>0</v>
          </cell>
          <cell r="I1042" t="str">
            <v>Div0</v>
          </cell>
          <cell r="J1042">
            <v>512</v>
          </cell>
          <cell r="K1042">
            <v>0</v>
          </cell>
          <cell r="L1042">
            <v>0</v>
          </cell>
          <cell r="M1042">
            <v>0</v>
          </cell>
          <cell r="N1042">
            <v>512</v>
          </cell>
          <cell r="O1042">
            <v>0</v>
          </cell>
          <cell r="P1042">
            <v>0</v>
          </cell>
          <cell r="Q1042">
            <v>0</v>
          </cell>
        </row>
        <row r="1043">
          <cell r="A1043">
            <v>2031</v>
          </cell>
          <cell r="B1043" t="str">
            <v>Dec</v>
          </cell>
          <cell r="C1043" t="str">
            <v>SOregonCal</v>
          </cell>
          <cell r="D1043">
            <v>1534.3</v>
          </cell>
          <cell r="E1043">
            <v>0</v>
          </cell>
          <cell r="F1043">
            <v>-306.8</v>
          </cell>
          <cell r="G1043">
            <v>159.6</v>
          </cell>
          <cell r="H1043">
            <v>159.6</v>
          </cell>
          <cell r="I1043">
            <v>13</v>
          </cell>
          <cell r="J1043">
            <v>290.3</v>
          </cell>
          <cell r="K1043">
            <v>3</v>
          </cell>
          <cell r="L1043">
            <v>0</v>
          </cell>
          <cell r="M1043">
            <v>1093.9000000000001</v>
          </cell>
          <cell r="N1043">
            <v>0</v>
          </cell>
          <cell r="O1043">
            <v>0</v>
          </cell>
          <cell r="P1043">
            <v>0</v>
          </cell>
          <cell r="Q1043">
            <v>0</v>
          </cell>
        </row>
        <row r="1044">
          <cell r="A1044">
            <v>2031</v>
          </cell>
          <cell r="B1044" t="str">
            <v>Dec</v>
          </cell>
          <cell r="C1044" t="str">
            <v>PortlandNC</v>
          </cell>
          <cell r="D1044">
            <v>551.29999999999995</v>
          </cell>
          <cell r="E1044">
            <v>0</v>
          </cell>
          <cell r="F1044">
            <v>0</v>
          </cell>
          <cell r="G1044">
            <v>71.7</v>
          </cell>
          <cell r="H1044">
            <v>71.7</v>
          </cell>
          <cell r="I1044">
            <v>13</v>
          </cell>
          <cell r="J1044">
            <v>597.5</v>
          </cell>
          <cell r="K1044">
            <v>-78</v>
          </cell>
          <cell r="L1044">
            <v>0</v>
          </cell>
          <cell r="M1044">
            <v>103.5</v>
          </cell>
          <cell r="N1044">
            <v>0</v>
          </cell>
          <cell r="O1044">
            <v>0</v>
          </cell>
          <cell r="P1044">
            <v>0</v>
          </cell>
          <cell r="Q1044">
            <v>0</v>
          </cell>
        </row>
        <row r="1045">
          <cell r="A1045">
            <v>2031</v>
          </cell>
          <cell r="B1045" t="str">
            <v>Dec</v>
          </cell>
          <cell r="C1045" t="str">
            <v>WillamValcc</v>
          </cell>
          <cell r="D1045">
            <v>408.1</v>
          </cell>
          <cell r="E1045">
            <v>0</v>
          </cell>
          <cell r="F1045">
            <v>0</v>
          </cell>
          <cell r="G1045">
            <v>53.1</v>
          </cell>
          <cell r="H1045">
            <v>53.1</v>
          </cell>
          <cell r="I1045">
            <v>13</v>
          </cell>
          <cell r="J1045">
            <v>451.3</v>
          </cell>
          <cell r="K1045">
            <v>0</v>
          </cell>
          <cell r="L1045">
            <v>0</v>
          </cell>
          <cell r="M1045">
            <v>56</v>
          </cell>
          <cell r="N1045">
            <v>46.1</v>
          </cell>
          <cell r="O1045">
            <v>0</v>
          </cell>
          <cell r="P1045">
            <v>0</v>
          </cell>
          <cell r="Q1045">
            <v>0</v>
          </cell>
        </row>
        <row r="1046">
          <cell r="A1046">
            <v>2031</v>
          </cell>
          <cell r="B1046" t="str">
            <v>Dec</v>
          </cell>
          <cell r="C1046" t="str">
            <v>Bethel</v>
          </cell>
          <cell r="D1046">
            <v>0</v>
          </cell>
          <cell r="E1046">
            <v>0</v>
          </cell>
          <cell r="F1046">
            <v>0</v>
          </cell>
          <cell r="G1046">
            <v>0</v>
          </cell>
          <cell r="H1046">
            <v>0</v>
          </cell>
          <cell r="I1046" t="str">
            <v>Div0</v>
          </cell>
          <cell r="J1046">
            <v>0</v>
          </cell>
          <cell r="K1046">
            <v>0</v>
          </cell>
          <cell r="L1046">
            <v>0</v>
          </cell>
          <cell r="M1046">
            <v>0</v>
          </cell>
          <cell r="N1046">
            <v>0</v>
          </cell>
          <cell r="O1046">
            <v>0</v>
          </cell>
          <cell r="P1046">
            <v>0</v>
          </cell>
          <cell r="Q1046">
            <v>0</v>
          </cell>
        </row>
        <row r="1047">
          <cell r="A1047">
            <v>2031</v>
          </cell>
          <cell r="B1047" t="str">
            <v>Dec</v>
          </cell>
          <cell r="C1047" t="str">
            <v>Nevada - Oregon Border</v>
          </cell>
          <cell r="D1047">
            <v>0</v>
          </cell>
          <cell r="E1047">
            <v>0</v>
          </cell>
          <cell r="F1047">
            <v>0</v>
          </cell>
          <cell r="G1047">
            <v>0</v>
          </cell>
          <cell r="H1047">
            <v>0</v>
          </cell>
          <cell r="I1047" t="str">
            <v>Div0</v>
          </cell>
          <cell r="J1047">
            <v>106</v>
          </cell>
          <cell r="K1047">
            <v>0</v>
          </cell>
          <cell r="L1047">
            <v>0</v>
          </cell>
          <cell r="M1047">
            <v>0</v>
          </cell>
          <cell r="N1047">
            <v>106</v>
          </cell>
          <cell r="O1047">
            <v>0</v>
          </cell>
          <cell r="P1047">
            <v>0</v>
          </cell>
          <cell r="Q1047">
            <v>0</v>
          </cell>
        </row>
        <row r="1048">
          <cell r="A1048">
            <v>2031</v>
          </cell>
          <cell r="B1048" t="str">
            <v>Dec</v>
          </cell>
          <cell r="C1048" t="str">
            <v>Bridger</v>
          </cell>
          <cell r="D1048">
            <v>0</v>
          </cell>
          <cell r="E1048">
            <v>0</v>
          </cell>
          <cell r="F1048">
            <v>0</v>
          </cell>
          <cell r="G1048">
            <v>0</v>
          </cell>
          <cell r="H1048">
            <v>0</v>
          </cell>
          <cell r="I1048" t="str">
            <v>Div0</v>
          </cell>
          <cell r="J1048">
            <v>1054.4000000000001</v>
          </cell>
          <cell r="K1048">
            <v>0</v>
          </cell>
          <cell r="L1048">
            <v>0</v>
          </cell>
          <cell r="M1048">
            <v>0</v>
          </cell>
          <cell r="N1048">
            <v>1054.4000000000001</v>
          </cell>
          <cell r="O1048">
            <v>0</v>
          </cell>
          <cell r="P1048">
            <v>0</v>
          </cell>
          <cell r="Q1048">
            <v>0</v>
          </cell>
        </row>
        <row r="1049">
          <cell r="A1049">
            <v>2031</v>
          </cell>
          <cell r="B1049" t="str">
            <v>Dec</v>
          </cell>
          <cell r="C1049" t="str">
            <v>Hemingway</v>
          </cell>
          <cell r="D1049">
            <v>0</v>
          </cell>
          <cell r="E1049">
            <v>0</v>
          </cell>
          <cell r="F1049">
            <v>0</v>
          </cell>
          <cell r="G1049">
            <v>0</v>
          </cell>
          <cell r="H1049">
            <v>0</v>
          </cell>
          <cell r="I1049" t="str">
            <v>Div0</v>
          </cell>
          <cell r="J1049">
            <v>0</v>
          </cell>
          <cell r="K1049">
            <v>0</v>
          </cell>
          <cell r="L1049">
            <v>0</v>
          </cell>
          <cell r="M1049">
            <v>620.1</v>
          </cell>
          <cell r="N1049">
            <v>620.1</v>
          </cell>
          <cell r="O1049">
            <v>0</v>
          </cell>
          <cell r="P1049">
            <v>0</v>
          </cell>
          <cell r="Q1049">
            <v>0</v>
          </cell>
        </row>
        <row r="1050">
          <cell r="A1050">
            <v>2031</v>
          </cell>
          <cell r="B1050" t="str">
            <v>Dec</v>
          </cell>
          <cell r="C1050" t="str">
            <v>Midpoint Meridian</v>
          </cell>
          <cell r="D1050">
            <v>0</v>
          </cell>
          <cell r="E1050">
            <v>0</v>
          </cell>
          <cell r="F1050">
            <v>0</v>
          </cell>
          <cell r="G1050">
            <v>0</v>
          </cell>
          <cell r="H1050">
            <v>0</v>
          </cell>
          <cell r="I1050" t="str">
            <v>Div0</v>
          </cell>
          <cell r="J1050">
            <v>0</v>
          </cell>
          <cell r="K1050">
            <v>0</v>
          </cell>
          <cell r="L1050">
            <v>0</v>
          </cell>
          <cell r="M1050">
            <v>276</v>
          </cell>
          <cell r="N1050">
            <v>276</v>
          </cell>
          <cell r="O1050">
            <v>0</v>
          </cell>
          <cell r="P1050">
            <v>0</v>
          </cell>
          <cell r="Q1050">
            <v>0</v>
          </cell>
        </row>
        <row r="1051">
          <cell r="A1051">
            <v>2031</v>
          </cell>
          <cell r="B1051" t="str">
            <v>Dec</v>
          </cell>
          <cell r="C1051" t="str">
            <v>Craig Trans</v>
          </cell>
          <cell r="D1051">
            <v>0</v>
          </cell>
          <cell r="E1051">
            <v>0</v>
          </cell>
          <cell r="F1051">
            <v>0</v>
          </cell>
          <cell r="G1051">
            <v>0</v>
          </cell>
          <cell r="H1051">
            <v>0</v>
          </cell>
          <cell r="I1051" t="str">
            <v>Div0</v>
          </cell>
          <cell r="J1051">
            <v>0</v>
          </cell>
          <cell r="K1051">
            <v>0</v>
          </cell>
          <cell r="L1051">
            <v>0</v>
          </cell>
          <cell r="M1051">
            <v>67</v>
          </cell>
          <cell r="N1051">
            <v>67</v>
          </cell>
          <cell r="O1051">
            <v>0</v>
          </cell>
          <cell r="P1051">
            <v>0</v>
          </cell>
          <cell r="Q1051">
            <v>0</v>
          </cell>
        </row>
        <row r="1052">
          <cell r="A1052">
            <v>2031</v>
          </cell>
          <cell r="B1052" t="str">
            <v>Dec</v>
          </cell>
          <cell r="C1052" t="str">
            <v>BPA_NITS</v>
          </cell>
          <cell r="D1052">
            <v>338.1</v>
          </cell>
          <cell r="E1052">
            <v>0</v>
          </cell>
          <cell r="F1052">
            <v>0</v>
          </cell>
          <cell r="G1052">
            <v>44</v>
          </cell>
          <cell r="H1052">
            <v>44</v>
          </cell>
          <cell r="I1052">
            <v>13</v>
          </cell>
          <cell r="J1052">
            <v>0</v>
          </cell>
          <cell r="K1052">
            <v>0</v>
          </cell>
          <cell r="L1052">
            <v>0</v>
          </cell>
          <cell r="M1052">
            <v>382.1</v>
          </cell>
          <cell r="N1052">
            <v>0</v>
          </cell>
          <cell r="O1052">
            <v>0</v>
          </cell>
          <cell r="P1052">
            <v>0</v>
          </cell>
          <cell r="Q1052">
            <v>0</v>
          </cell>
        </row>
        <row r="1053">
          <cell r="A1053">
            <v>2032</v>
          </cell>
          <cell r="B1053" t="str">
            <v>Jul</v>
          </cell>
          <cell r="C1053" t="str">
            <v>Arizona</v>
          </cell>
          <cell r="D1053">
            <v>0</v>
          </cell>
          <cell r="E1053">
            <v>0</v>
          </cell>
          <cell r="F1053">
            <v>0</v>
          </cell>
          <cell r="G1053">
            <v>0</v>
          </cell>
          <cell r="H1053">
            <v>0</v>
          </cell>
          <cell r="I1053" t="str">
            <v>Div0</v>
          </cell>
          <cell r="J1053">
            <v>0</v>
          </cell>
          <cell r="K1053">
            <v>0</v>
          </cell>
          <cell r="L1053">
            <v>0</v>
          </cell>
          <cell r="M1053">
            <v>0</v>
          </cell>
          <cell r="N1053">
            <v>0</v>
          </cell>
          <cell r="O1053">
            <v>0</v>
          </cell>
          <cell r="P1053">
            <v>0</v>
          </cell>
          <cell r="Q1053">
            <v>0</v>
          </cell>
        </row>
        <row r="1054">
          <cell r="A1054">
            <v>2032</v>
          </cell>
          <cell r="B1054" t="str">
            <v>Jul</v>
          </cell>
          <cell r="C1054" t="str">
            <v>COB</v>
          </cell>
          <cell r="D1054">
            <v>0</v>
          </cell>
          <cell r="E1054">
            <v>0</v>
          </cell>
          <cell r="F1054">
            <v>0</v>
          </cell>
          <cell r="G1054">
            <v>0</v>
          </cell>
          <cell r="H1054">
            <v>0</v>
          </cell>
          <cell r="I1054" t="str">
            <v>Div0</v>
          </cell>
          <cell r="J1054">
            <v>424</v>
          </cell>
          <cell r="K1054">
            <v>0</v>
          </cell>
          <cell r="L1054">
            <v>0</v>
          </cell>
          <cell r="M1054">
            <v>0</v>
          </cell>
          <cell r="N1054">
            <v>424</v>
          </cell>
          <cell r="O1054">
            <v>0</v>
          </cell>
          <cell r="P1054">
            <v>0</v>
          </cell>
          <cell r="Q1054">
            <v>0</v>
          </cell>
        </row>
        <row r="1055">
          <cell r="A1055">
            <v>2032</v>
          </cell>
          <cell r="B1055" t="str">
            <v>Jul</v>
          </cell>
          <cell r="C1055" t="str">
            <v>Goshen</v>
          </cell>
          <cell r="D1055">
            <v>527.5</v>
          </cell>
          <cell r="E1055">
            <v>0</v>
          </cell>
          <cell r="F1055">
            <v>-77.099999999999994</v>
          </cell>
          <cell r="G1055">
            <v>58.6</v>
          </cell>
          <cell r="H1055">
            <v>58.6</v>
          </cell>
          <cell r="I1055">
            <v>13</v>
          </cell>
          <cell r="J1055">
            <v>18.899999999999999</v>
          </cell>
          <cell r="K1055">
            <v>-4.5999999999999996</v>
          </cell>
          <cell r="L1055">
            <v>189.4</v>
          </cell>
          <cell r="M1055">
            <v>305.2</v>
          </cell>
          <cell r="N1055">
            <v>0</v>
          </cell>
          <cell r="O1055">
            <v>0</v>
          </cell>
          <cell r="P1055">
            <v>0</v>
          </cell>
          <cell r="Q1055">
            <v>0</v>
          </cell>
        </row>
        <row r="1056">
          <cell r="A1056">
            <v>2032</v>
          </cell>
          <cell r="B1056" t="str">
            <v>Jul</v>
          </cell>
          <cell r="C1056" t="str">
            <v>Brady</v>
          </cell>
          <cell r="D1056">
            <v>0</v>
          </cell>
          <cell r="E1056">
            <v>0</v>
          </cell>
          <cell r="F1056">
            <v>0</v>
          </cell>
          <cell r="G1056">
            <v>0</v>
          </cell>
          <cell r="H1056">
            <v>0</v>
          </cell>
          <cell r="I1056" t="str">
            <v>Div0</v>
          </cell>
          <cell r="J1056">
            <v>0</v>
          </cell>
          <cell r="K1056">
            <v>0</v>
          </cell>
          <cell r="L1056">
            <v>0</v>
          </cell>
          <cell r="M1056">
            <v>0</v>
          </cell>
          <cell r="N1056">
            <v>0</v>
          </cell>
          <cell r="O1056">
            <v>0</v>
          </cell>
          <cell r="P1056">
            <v>0</v>
          </cell>
          <cell r="Q1056">
            <v>0</v>
          </cell>
        </row>
        <row r="1057">
          <cell r="A1057">
            <v>2032</v>
          </cell>
          <cell r="B1057" t="str">
            <v>Jul</v>
          </cell>
          <cell r="C1057" t="str">
            <v>Bridger West</v>
          </cell>
          <cell r="D1057">
            <v>0</v>
          </cell>
          <cell r="E1057">
            <v>0</v>
          </cell>
          <cell r="F1057">
            <v>0</v>
          </cell>
          <cell r="G1057">
            <v>0</v>
          </cell>
          <cell r="H1057">
            <v>0</v>
          </cell>
          <cell r="I1057" t="str">
            <v>Div0</v>
          </cell>
          <cell r="J1057">
            <v>0</v>
          </cell>
          <cell r="K1057">
            <v>0</v>
          </cell>
          <cell r="L1057">
            <v>0</v>
          </cell>
          <cell r="M1057">
            <v>654.29999999999995</v>
          </cell>
          <cell r="N1057">
            <v>654.29999999999995</v>
          </cell>
          <cell r="O1057">
            <v>0</v>
          </cell>
          <cell r="P1057">
            <v>0</v>
          </cell>
          <cell r="Q1057">
            <v>0</v>
          </cell>
        </row>
        <row r="1058">
          <cell r="A1058">
            <v>2032</v>
          </cell>
          <cell r="B1058" t="str">
            <v>Jul</v>
          </cell>
          <cell r="C1058" t="str">
            <v>Borah</v>
          </cell>
          <cell r="D1058">
            <v>0</v>
          </cell>
          <cell r="E1058">
            <v>0</v>
          </cell>
          <cell r="F1058">
            <v>0</v>
          </cell>
          <cell r="G1058">
            <v>0</v>
          </cell>
          <cell r="H1058">
            <v>0</v>
          </cell>
          <cell r="I1058" t="str">
            <v>Div0</v>
          </cell>
          <cell r="J1058">
            <v>0</v>
          </cell>
          <cell r="K1058">
            <v>0</v>
          </cell>
          <cell r="L1058">
            <v>0</v>
          </cell>
          <cell r="M1058">
            <v>654.20000000000005</v>
          </cell>
          <cell r="N1058">
            <v>654.20000000000005</v>
          </cell>
          <cell r="O1058">
            <v>0</v>
          </cell>
          <cell r="P1058">
            <v>0</v>
          </cell>
          <cell r="Q1058">
            <v>0</v>
          </cell>
        </row>
        <row r="1059">
          <cell r="A1059">
            <v>2032</v>
          </cell>
          <cell r="B1059" t="str">
            <v>Jul</v>
          </cell>
          <cell r="C1059" t="str">
            <v>Mid Columbia</v>
          </cell>
          <cell r="D1059">
            <v>0</v>
          </cell>
          <cell r="E1059">
            <v>0</v>
          </cell>
          <cell r="F1059">
            <v>0</v>
          </cell>
          <cell r="G1059">
            <v>0</v>
          </cell>
          <cell r="H1059">
            <v>0</v>
          </cell>
          <cell r="I1059" t="str">
            <v>Div0</v>
          </cell>
          <cell r="J1059">
            <v>864.4</v>
          </cell>
          <cell r="K1059">
            <v>0</v>
          </cell>
          <cell r="L1059">
            <v>0</v>
          </cell>
          <cell r="M1059">
            <v>0</v>
          </cell>
          <cell r="N1059">
            <v>864.4</v>
          </cell>
          <cell r="O1059">
            <v>0</v>
          </cell>
          <cell r="P1059">
            <v>0</v>
          </cell>
          <cell r="Q1059">
            <v>0</v>
          </cell>
        </row>
        <row r="1060">
          <cell r="A1060">
            <v>2032</v>
          </cell>
          <cell r="B1060" t="str">
            <v>Jul</v>
          </cell>
          <cell r="C1060" t="str">
            <v>Mona</v>
          </cell>
          <cell r="D1060">
            <v>0</v>
          </cell>
          <cell r="E1060">
            <v>0</v>
          </cell>
          <cell r="F1060">
            <v>0</v>
          </cell>
          <cell r="G1060">
            <v>0</v>
          </cell>
          <cell r="H1060">
            <v>0</v>
          </cell>
          <cell r="I1060" t="str">
            <v>Div0</v>
          </cell>
          <cell r="J1060">
            <v>318</v>
          </cell>
          <cell r="K1060">
            <v>0</v>
          </cell>
          <cell r="L1060">
            <v>0</v>
          </cell>
          <cell r="M1060">
            <v>29</v>
          </cell>
          <cell r="N1060">
            <v>347</v>
          </cell>
          <cell r="O1060">
            <v>0</v>
          </cell>
          <cell r="P1060">
            <v>0</v>
          </cell>
          <cell r="Q1060">
            <v>0</v>
          </cell>
        </row>
        <row r="1061">
          <cell r="A1061">
            <v>2032</v>
          </cell>
          <cell r="B1061" t="str">
            <v>Jul</v>
          </cell>
          <cell r="C1061" t="str">
            <v>Palo Verde</v>
          </cell>
          <cell r="D1061">
            <v>0</v>
          </cell>
          <cell r="E1061">
            <v>0</v>
          </cell>
          <cell r="F1061">
            <v>0</v>
          </cell>
          <cell r="G1061">
            <v>0</v>
          </cell>
          <cell r="H1061">
            <v>0</v>
          </cell>
          <cell r="I1061" t="str">
            <v>Div0</v>
          </cell>
          <cell r="J1061">
            <v>0</v>
          </cell>
          <cell r="K1061">
            <v>0</v>
          </cell>
          <cell r="L1061">
            <v>0</v>
          </cell>
          <cell r="M1061">
            <v>0</v>
          </cell>
          <cell r="N1061">
            <v>0</v>
          </cell>
          <cell r="O1061">
            <v>0</v>
          </cell>
          <cell r="P1061">
            <v>0</v>
          </cell>
          <cell r="Q1061">
            <v>0</v>
          </cell>
        </row>
        <row r="1062">
          <cell r="A1062">
            <v>2032</v>
          </cell>
          <cell r="B1062" t="str">
            <v>Jul</v>
          </cell>
          <cell r="C1062" t="str">
            <v>Utah North</v>
          </cell>
          <cell r="D1062">
            <v>5476.3</v>
          </cell>
          <cell r="E1062">
            <v>0</v>
          </cell>
          <cell r="F1062">
            <v>-739.2</v>
          </cell>
          <cell r="G1062">
            <v>615.79999999999995</v>
          </cell>
          <cell r="H1062">
            <v>615.79999999999995</v>
          </cell>
          <cell r="I1062">
            <v>13</v>
          </cell>
          <cell r="J1062">
            <v>2120.9</v>
          </cell>
          <cell r="K1062">
            <v>0</v>
          </cell>
          <cell r="L1062">
            <v>300.39999999999998</v>
          </cell>
          <cell r="M1062">
            <v>3060.4</v>
          </cell>
          <cell r="N1062">
            <v>128.80000000000001</v>
          </cell>
          <cell r="O1062">
            <v>0</v>
          </cell>
          <cell r="P1062">
            <v>0</v>
          </cell>
          <cell r="Q1062">
            <v>0</v>
          </cell>
        </row>
        <row r="1063">
          <cell r="A1063">
            <v>2032</v>
          </cell>
          <cell r="B1063" t="str">
            <v>Jul</v>
          </cell>
          <cell r="C1063" t="str">
            <v>_4-Corners</v>
          </cell>
          <cell r="D1063">
            <v>0</v>
          </cell>
          <cell r="E1063">
            <v>0</v>
          </cell>
          <cell r="F1063">
            <v>0</v>
          </cell>
          <cell r="G1063">
            <v>0</v>
          </cell>
          <cell r="H1063">
            <v>0</v>
          </cell>
          <cell r="I1063" t="str">
            <v>Div0</v>
          </cell>
          <cell r="J1063">
            <v>0</v>
          </cell>
          <cell r="K1063">
            <v>0</v>
          </cell>
          <cell r="L1063">
            <v>0</v>
          </cell>
          <cell r="M1063">
            <v>0</v>
          </cell>
          <cell r="N1063">
            <v>0</v>
          </cell>
          <cell r="O1063">
            <v>0</v>
          </cell>
          <cell r="P1063">
            <v>0</v>
          </cell>
          <cell r="Q1063">
            <v>0</v>
          </cell>
        </row>
        <row r="1064">
          <cell r="A1064">
            <v>2032</v>
          </cell>
          <cell r="B1064" t="str">
            <v>Jul</v>
          </cell>
          <cell r="C1064" t="str">
            <v>Utah South</v>
          </cell>
          <cell r="D1064">
            <v>854.6</v>
          </cell>
          <cell r="E1064">
            <v>0</v>
          </cell>
          <cell r="F1064">
            <v>0</v>
          </cell>
          <cell r="G1064">
            <v>111.1</v>
          </cell>
          <cell r="H1064">
            <v>111.1</v>
          </cell>
          <cell r="I1064">
            <v>13</v>
          </cell>
          <cell r="J1064">
            <v>3257.8</v>
          </cell>
          <cell r="K1064">
            <v>-31.9</v>
          </cell>
          <cell r="L1064">
            <v>0</v>
          </cell>
          <cell r="M1064">
            <v>399.5</v>
          </cell>
          <cell r="N1064">
            <v>2659.7</v>
          </cell>
          <cell r="O1064">
            <v>0</v>
          </cell>
          <cell r="P1064">
            <v>0</v>
          </cell>
          <cell r="Q1064">
            <v>0</v>
          </cell>
        </row>
        <row r="1065">
          <cell r="A1065">
            <v>2032</v>
          </cell>
          <cell r="B1065" t="str">
            <v>Jul</v>
          </cell>
          <cell r="C1065" t="str">
            <v>Cholla</v>
          </cell>
          <cell r="D1065">
            <v>0</v>
          </cell>
          <cell r="E1065">
            <v>0</v>
          </cell>
          <cell r="F1065">
            <v>0</v>
          </cell>
          <cell r="G1065">
            <v>0</v>
          </cell>
          <cell r="H1065">
            <v>0</v>
          </cell>
          <cell r="I1065" t="str">
            <v>Div0</v>
          </cell>
          <cell r="J1065">
            <v>0</v>
          </cell>
          <cell r="K1065">
            <v>0</v>
          </cell>
          <cell r="L1065">
            <v>0</v>
          </cell>
          <cell r="M1065">
            <v>0</v>
          </cell>
          <cell r="N1065">
            <v>0</v>
          </cell>
          <cell r="O1065">
            <v>0</v>
          </cell>
          <cell r="P1065">
            <v>0</v>
          </cell>
          <cell r="Q1065">
            <v>0</v>
          </cell>
        </row>
        <row r="1066">
          <cell r="A1066">
            <v>2032</v>
          </cell>
          <cell r="B1066" t="str">
            <v>Jul</v>
          </cell>
          <cell r="C1066" t="str">
            <v>Colorado</v>
          </cell>
          <cell r="D1066">
            <v>0</v>
          </cell>
          <cell r="E1066">
            <v>0</v>
          </cell>
          <cell r="F1066">
            <v>0</v>
          </cell>
          <cell r="G1066">
            <v>0</v>
          </cell>
          <cell r="H1066">
            <v>0</v>
          </cell>
          <cell r="I1066" t="str">
            <v>Div0</v>
          </cell>
          <cell r="J1066">
            <v>81.5</v>
          </cell>
          <cell r="K1066">
            <v>0</v>
          </cell>
          <cell r="L1066">
            <v>0</v>
          </cell>
          <cell r="M1066">
            <v>0</v>
          </cell>
          <cell r="N1066">
            <v>81.5</v>
          </cell>
          <cell r="O1066">
            <v>0</v>
          </cell>
          <cell r="P1066">
            <v>0</v>
          </cell>
          <cell r="Q1066">
            <v>0</v>
          </cell>
        </row>
        <row r="1067">
          <cell r="A1067">
            <v>2032</v>
          </cell>
          <cell r="B1067" t="str">
            <v>Jul</v>
          </cell>
          <cell r="C1067" t="str">
            <v>Mead</v>
          </cell>
          <cell r="D1067">
            <v>0</v>
          </cell>
          <cell r="E1067">
            <v>0</v>
          </cell>
          <cell r="F1067">
            <v>0</v>
          </cell>
          <cell r="G1067">
            <v>0</v>
          </cell>
          <cell r="H1067">
            <v>0</v>
          </cell>
          <cell r="I1067" t="str">
            <v>Div0</v>
          </cell>
          <cell r="J1067">
            <v>0</v>
          </cell>
          <cell r="K1067">
            <v>0</v>
          </cell>
          <cell r="L1067">
            <v>0</v>
          </cell>
          <cell r="M1067">
            <v>0</v>
          </cell>
          <cell r="N1067">
            <v>0</v>
          </cell>
          <cell r="O1067">
            <v>0</v>
          </cell>
          <cell r="P1067">
            <v>0</v>
          </cell>
          <cell r="Q1067">
            <v>0</v>
          </cell>
        </row>
        <row r="1068">
          <cell r="A1068">
            <v>2032</v>
          </cell>
          <cell r="B1068" t="str">
            <v>Jul</v>
          </cell>
          <cell r="C1068" t="str">
            <v>Montana</v>
          </cell>
          <cell r="D1068">
            <v>0</v>
          </cell>
          <cell r="E1068">
            <v>0</v>
          </cell>
          <cell r="F1068">
            <v>0</v>
          </cell>
          <cell r="G1068">
            <v>0</v>
          </cell>
          <cell r="H1068">
            <v>0</v>
          </cell>
          <cell r="I1068" t="str">
            <v>Div0</v>
          </cell>
          <cell r="J1068">
            <v>151.69999999999999</v>
          </cell>
          <cell r="K1068">
            <v>0</v>
          </cell>
          <cell r="L1068">
            <v>0</v>
          </cell>
          <cell r="M1068">
            <v>0</v>
          </cell>
          <cell r="N1068">
            <v>151.69999999999999</v>
          </cell>
          <cell r="O1068">
            <v>0</v>
          </cell>
          <cell r="P1068">
            <v>0</v>
          </cell>
          <cell r="Q1068">
            <v>0</v>
          </cell>
        </row>
        <row r="1069">
          <cell r="A1069">
            <v>2032</v>
          </cell>
          <cell r="B1069" t="str">
            <v>Jul</v>
          </cell>
          <cell r="C1069" t="str">
            <v>Hermiston</v>
          </cell>
          <cell r="D1069">
            <v>0</v>
          </cell>
          <cell r="E1069">
            <v>0</v>
          </cell>
          <cell r="F1069">
            <v>0</v>
          </cell>
          <cell r="G1069">
            <v>0</v>
          </cell>
          <cell r="H1069">
            <v>0</v>
          </cell>
          <cell r="I1069" t="str">
            <v>Div0</v>
          </cell>
          <cell r="J1069">
            <v>227</v>
          </cell>
          <cell r="K1069">
            <v>0</v>
          </cell>
          <cell r="L1069">
            <v>0</v>
          </cell>
          <cell r="M1069">
            <v>0</v>
          </cell>
          <cell r="N1069">
            <v>227</v>
          </cell>
          <cell r="O1069">
            <v>0</v>
          </cell>
          <cell r="P1069">
            <v>0</v>
          </cell>
          <cell r="Q1069">
            <v>0</v>
          </cell>
        </row>
        <row r="1070">
          <cell r="A1070">
            <v>2032</v>
          </cell>
          <cell r="B1070" t="str">
            <v>Jul</v>
          </cell>
          <cell r="C1070" t="str">
            <v>Yakima</v>
          </cell>
          <cell r="D1070">
            <v>561.6</v>
          </cell>
          <cell r="E1070">
            <v>0</v>
          </cell>
          <cell r="F1070">
            <v>-59.3</v>
          </cell>
          <cell r="G1070">
            <v>65.3</v>
          </cell>
          <cell r="H1070">
            <v>65.3</v>
          </cell>
          <cell r="I1070">
            <v>13</v>
          </cell>
          <cell r="J1070">
            <v>116.9</v>
          </cell>
          <cell r="K1070">
            <v>0</v>
          </cell>
          <cell r="L1070">
            <v>28.5</v>
          </cell>
          <cell r="M1070">
            <v>422.2</v>
          </cell>
          <cell r="N1070">
            <v>0</v>
          </cell>
          <cell r="O1070">
            <v>0</v>
          </cell>
          <cell r="P1070">
            <v>0</v>
          </cell>
          <cell r="Q1070">
            <v>0</v>
          </cell>
        </row>
        <row r="1071">
          <cell r="A1071">
            <v>2032</v>
          </cell>
          <cell r="B1071" t="str">
            <v>Jul</v>
          </cell>
          <cell r="C1071" t="str">
            <v>WallaWalla</v>
          </cell>
          <cell r="D1071">
            <v>283.7</v>
          </cell>
          <cell r="E1071">
            <v>0</v>
          </cell>
          <cell r="F1071">
            <v>-23.2</v>
          </cell>
          <cell r="G1071">
            <v>33.9</v>
          </cell>
          <cell r="H1071">
            <v>33.9</v>
          </cell>
          <cell r="I1071">
            <v>13</v>
          </cell>
          <cell r="J1071">
            <v>33.5</v>
          </cell>
          <cell r="K1071">
            <v>-1.8</v>
          </cell>
          <cell r="L1071">
            <v>0</v>
          </cell>
          <cell r="M1071">
            <v>262.7</v>
          </cell>
          <cell r="N1071">
            <v>0</v>
          </cell>
          <cell r="O1071">
            <v>0</v>
          </cell>
          <cell r="P1071">
            <v>0</v>
          </cell>
          <cell r="Q1071">
            <v>0</v>
          </cell>
        </row>
        <row r="1072">
          <cell r="A1072">
            <v>2032</v>
          </cell>
          <cell r="B1072" t="str">
            <v>Jul</v>
          </cell>
          <cell r="C1072" t="str">
            <v>APS Transmission</v>
          </cell>
          <cell r="D1072">
            <v>0</v>
          </cell>
          <cell r="E1072">
            <v>0</v>
          </cell>
          <cell r="F1072">
            <v>0</v>
          </cell>
          <cell r="G1072">
            <v>0</v>
          </cell>
          <cell r="H1072">
            <v>0</v>
          </cell>
          <cell r="I1072" t="str">
            <v>Div0</v>
          </cell>
          <cell r="J1072">
            <v>0</v>
          </cell>
          <cell r="K1072">
            <v>0</v>
          </cell>
          <cell r="L1072">
            <v>0</v>
          </cell>
          <cell r="M1072">
            <v>0</v>
          </cell>
          <cell r="N1072">
            <v>0</v>
          </cell>
          <cell r="O1072">
            <v>0</v>
          </cell>
          <cell r="P1072">
            <v>0</v>
          </cell>
          <cell r="Q1072">
            <v>0</v>
          </cell>
        </row>
        <row r="1073">
          <cell r="A1073">
            <v>2032</v>
          </cell>
          <cell r="B1073" t="str">
            <v>Jul</v>
          </cell>
          <cell r="C1073" t="str">
            <v>Bridger East</v>
          </cell>
          <cell r="D1073">
            <v>0</v>
          </cell>
          <cell r="E1073">
            <v>0</v>
          </cell>
          <cell r="F1073">
            <v>0</v>
          </cell>
          <cell r="G1073">
            <v>0</v>
          </cell>
          <cell r="H1073">
            <v>0</v>
          </cell>
          <cell r="I1073" t="str">
            <v>Div0</v>
          </cell>
          <cell r="J1073">
            <v>0</v>
          </cell>
          <cell r="K1073">
            <v>0</v>
          </cell>
          <cell r="L1073">
            <v>0</v>
          </cell>
          <cell r="M1073">
            <v>0</v>
          </cell>
          <cell r="N1073">
            <v>0</v>
          </cell>
          <cell r="O1073">
            <v>0</v>
          </cell>
          <cell r="P1073">
            <v>0</v>
          </cell>
          <cell r="Q1073">
            <v>0</v>
          </cell>
        </row>
        <row r="1074">
          <cell r="A1074">
            <v>2032</v>
          </cell>
          <cell r="B1074" t="str">
            <v>Jul</v>
          </cell>
          <cell r="C1074" t="str">
            <v>WyomingNE</v>
          </cell>
          <cell r="D1074">
            <v>650</v>
          </cell>
          <cell r="E1074">
            <v>0</v>
          </cell>
          <cell r="F1074">
            <v>0</v>
          </cell>
          <cell r="G1074">
            <v>84.5</v>
          </cell>
          <cell r="H1074">
            <v>84.5</v>
          </cell>
          <cell r="I1074">
            <v>13</v>
          </cell>
          <cell r="J1074">
            <v>388</v>
          </cell>
          <cell r="K1074">
            <v>0</v>
          </cell>
          <cell r="L1074">
            <v>50.2</v>
          </cell>
          <cell r="M1074">
            <v>296.2</v>
          </cell>
          <cell r="N1074">
            <v>0</v>
          </cell>
          <cell r="O1074">
            <v>0</v>
          </cell>
          <cell r="P1074">
            <v>0</v>
          </cell>
          <cell r="Q1074">
            <v>0</v>
          </cell>
        </row>
        <row r="1075">
          <cell r="A1075">
            <v>2032</v>
          </cell>
          <cell r="B1075" t="str">
            <v>Jul</v>
          </cell>
          <cell r="C1075" t="str">
            <v>WyomingSW</v>
          </cell>
          <cell r="D1075">
            <v>540.5</v>
          </cell>
          <cell r="E1075">
            <v>0</v>
          </cell>
          <cell r="F1075">
            <v>-142.4</v>
          </cell>
          <cell r="G1075">
            <v>51.8</v>
          </cell>
          <cell r="H1075">
            <v>51.8</v>
          </cell>
          <cell r="I1075">
            <v>13</v>
          </cell>
          <cell r="J1075">
            <v>43.6</v>
          </cell>
          <cell r="K1075">
            <v>0</v>
          </cell>
          <cell r="L1075">
            <v>0</v>
          </cell>
          <cell r="M1075">
            <v>528.79999999999995</v>
          </cell>
          <cell r="N1075">
            <v>122.5</v>
          </cell>
          <cell r="O1075">
            <v>0</v>
          </cell>
          <cell r="P1075">
            <v>0</v>
          </cell>
          <cell r="Q1075">
            <v>0</v>
          </cell>
        </row>
        <row r="1076">
          <cell r="A1076">
            <v>2032</v>
          </cell>
          <cell r="B1076" t="str">
            <v>Jul</v>
          </cell>
          <cell r="C1076" t="str">
            <v>Aeolis_Wyoming</v>
          </cell>
          <cell r="D1076">
            <v>0</v>
          </cell>
          <cell r="E1076">
            <v>0</v>
          </cell>
          <cell r="F1076">
            <v>0</v>
          </cell>
          <cell r="G1076">
            <v>0</v>
          </cell>
          <cell r="H1076">
            <v>0</v>
          </cell>
          <cell r="I1076" t="str">
            <v>Div0</v>
          </cell>
          <cell r="J1076">
            <v>173.8</v>
          </cell>
          <cell r="K1076">
            <v>0</v>
          </cell>
          <cell r="L1076">
            <v>0</v>
          </cell>
          <cell r="M1076">
            <v>122.5</v>
          </cell>
          <cell r="N1076">
            <v>296.3</v>
          </cell>
          <cell r="O1076">
            <v>0</v>
          </cell>
          <cell r="P1076">
            <v>0</v>
          </cell>
          <cell r="Q1076">
            <v>0</v>
          </cell>
        </row>
        <row r="1077">
          <cell r="A1077">
            <v>2032</v>
          </cell>
          <cell r="B1077" t="str">
            <v>Jul</v>
          </cell>
          <cell r="C1077" t="str">
            <v>Chehalis</v>
          </cell>
          <cell r="D1077">
            <v>0</v>
          </cell>
          <cell r="E1077">
            <v>0</v>
          </cell>
          <cell r="F1077">
            <v>0</v>
          </cell>
          <cell r="G1077">
            <v>0</v>
          </cell>
          <cell r="H1077">
            <v>0</v>
          </cell>
          <cell r="I1077" t="str">
            <v>Div0</v>
          </cell>
          <cell r="J1077">
            <v>464</v>
          </cell>
          <cell r="K1077">
            <v>0</v>
          </cell>
          <cell r="L1077">
            <v>0</v>
          </cell>
          <cell r="M1077">
            <v>0</v>
          </cell>
          <cell r="N1077">
            <v>464</v>
          </cell>
          <cell r="O1077">
            <v>0</v>
          </cell>
          <cell r="P1077">
            <v>0</v>
          </cell>
          <cell r="Q1077">
            <v>0</v>
          </cell>
        </row>
        <row r="1078">
          <cell r="A1078">
            <v>2032</v>
          </cell>
          <cell r="B1078" t="str">
            <v>Jul</v>
          </cell>
          <cell r="C1078" t="str">
            <v>SOregonCal</v>
          </cell>
          <cell r="D1078">
            <v>1529</v>
          </cell>
          <cell r="E1078">
            <v>0</v>
          </cell>
          <cell r="F1078">
            <v>-257.10000000000002</v>
          </cell>
          <cell r="G1078">
            <v>165.3</v>
          </cell>
          <cell r="H1078">
            <v>165.3</v>
          </cell>
          <cell r="I1078">
            <v>13</v>
          </cell>
          <cell r="J1078">
            <v>248.3</v>
          </cell>
          <cell r="K1078">
            <v>1.9</v>
          </cell>
          <cell r="L1078">
            <v>7.7</v>
          </cell>
          <cell r="M1078">
            <v>1179.4000000000001</v>
          </cell>
          <cell r="N1078">
            <v>0</v>
          </cell>
          <cell r="O1078">
            <v>0</v>
          </cell>
          <cell r="P1078">
            <v>0</v>
          </cell>
          <cell r="Q1078">
            <v>0</v>
          </cell>
        </row>
        <row r="1079">
          <cell r="A1079">
            <v>2032</v>
          </cell>
          <cell r="B1079" t="str">
            <v>Jul</v>
          </cell>
          <cell r="C1079" t="str">
            <v>PortlandNC</v>
          </cell>
          <cell r="D1079">
            <v>497.3</v>
          </cell>
          <cell r="E1079">
            <v>0</v>
          </cell>
          <cell r="F1079">
            <v>0</v>
          </cell>
          <cell r="G1079">
            <v>64.7</v>
          </cell>
          <cell r="H1079">
            <v>64.7</v>
          </cell>
          <cell r="I1079">
            <v>13</v>
          </cell>
          <cell r="J1079">
            <v>497</v>
          </cell>
          <cell r="K1079">
            <v>-78</v>
          </cell>
          <cell r="L1079">
            <v>0</v>
          </cell>
          <cell r="M1079">
            <v>143</v>
          </cell>
          <cell r="N1079">
            <v>0</v>
          </cell>
          <cell r="O1079">
            <v>0</v>
          </cell>
          <cell r="P1079">
            <v>0</v>
          </cell>
          <cell r="Q1079">
            <v>0</v>
          </cell>
        </row>
        <row r="1080">
          <cell r="A1080">
            <v>2032</v>
          </cell>
          <cell r="B1080" t="str">
            <v>Jul</v>
          </cell>
          <cell r="C1080" t="str">
            <v>WillamValcc</v>
          </cell>
          <cell r="D1080">
            <v>358.2</v>
          </cell>
          <cell r="E1080">
            <v>0</v>
          </cell>
          <cell r="F1080">
            <v>-19.600000000000001</v>
          </cell>
          <cell r="G1080">
            <v>44</v>
          </cell>
          <cell r="H1080">
            <v>44</v>
          </cell>
          <cell r="I1080">
            <v>13</v>
          </cell>
          <cell r="J1080">
            <v>422.6</v>
          </cell>
          <cell r="K1080">
            <v>0</v>
          </cell>
          <cell r="L1080">
            <v>72.900000000000006</v>
          </cell>
          <cell r="M1080">
            <v>29.7</v>
          </cell>
          <cell r="N1080">
            <v>142.6</v>
          </cell>
          <cell r="O1080">
            <v>0</v>
          </cell>
          <cell r="P1080">
            <v>0</v>
          </cell>
          <cell r="Q1080">
            <v>0</v>
          </cell>
        </row>
        <row r="1081">
          <cell r="A1081">
            <v>2032</v>
          </cell>
          <cell r="B1081" t="str">
            <v>Jul</v>
          </cell>
          <cell r="C1081" t="str">
            <v>Bethel</v>
          </cell>
          <cell r="D1081">
            <v>0</v>
          </cell>
          <cell r="E1081">
            <v>0</v>
          </cell>
          <cell r="F1081">
            <v>0</v>
          </cell>
          <cell r="G1081">
            <v>0</v>
          </cell>
          <cell r="H1081">
            <v>0</v>
          </cell>
          <cell r="I1081" t="str">
            <v>Div0</v>
          </cell>
          <cell r="J1081">
            <v>0</v>
          </cell>
          <cell r="K1081">
            <v>0</v>
          </cell>
          <cell r="L1081">
            <v>0</v>
          </cell>
          <cell r="M1081">
            <v>0</v>
          </cell>
          <cell r="N1081">
            <v>0</v>
          </cell>
          <cell r="O1081">
            <v>0</v>
          </cell>
          <cell r="P1081">
            <v>0</v>
          </cell>
          <cell r="Q1081">
            <v>0</v>
          </cell>
        </row>
        <row r="1082">
          <cell r="A1082">
            <v>2032</v>
          </cell>
          <cell r="B1082" t="str">
            <v>Jul</v>
          </cell>
          <cell r="C1082" t="str">
            <v>Nevada - Oregon Border</v>
          </cell>
          <cell r="D1082">
            <v>0</v>
          </cell>
          <cell r="E1082">
            <v>0</v>
          </cell>
          <cell r="F1082">
            <v>0</v>
          </cell>
          <cell r="G1082">
            <v>0</v>
          </cell>
          <cell r="H1082">
            <v>0</v>
          </cell>
          <cell r="I1082" t="str">
            <v>Div0</v>
          </cell>
          <cell r="J1082">
            <v>106</v>
          </cell>
          <cell r="K1082">
            <v>0</v>
          </cell>
          <cell r="L1082">
            <v>0</v>
          </cell>
          <cell r="M1082">
            <v>0</v>
          </cell>
          <cell r="N1082">
            <v>106</v>
          </cell>
          <cell r="O1082">
            <v>0</v>
          </cell>
          <cell r="P1082">
            <v>0</v>
          </cell>
          <cell r="Q1082">
            <v>0</v>
          </cell>
        </row>
        <row r="1083">
          <cell r="A1083">
            <v>2032</v>
          </cell>
          <cell r="B1083" t="str">
            <v>Jul</v>
          </cell>
          <cell r="C1083" t="str">
            <v>Bridger</v>
          </cell>
          <cell r="D1083">
            <v>0</v>
          </cell>
          <cell r="E1083">
            <v>0</v>
          </cell>
          <cell r="F1083">
            <v>0</v>
          </cell>
          <cell r="G1083">
            <v>0</v>
          </cell>
          <cell r="H1083">
            <v>0</v>
          </cell>
          <cell r="I1083" t="str">
            <v>Div0</v>
          </cell>
          <cell r="J1083">
            <v>1054.4000000000001</v>
          </cell>
          <cell r="K1083">
            <v>0</v>
          </cell>
          <cell r="L1083">
            <v>0</v>
          </cell>
          <cell r="M1083">
            <v>0</v>
          </cell>
          <cell r="N1083">
            <v>1054.4000000000001</v>
          </cell>
          <cell r="O1083">
            <v>0</v>
          </cell>
          <cell r="P1083">
            <v>0</v>
          </cell>
          <cell r="Q1083">
            <v>0</v>
          </cell>
        </row>
        <row r="1084">
          <cell r="A1084">
            <v>2032</v>
          </cell>
          <cell r="B1084" t="str">
            <v>Jul</v>
          </cell>
          <cell r="C1084" t="str">
            <v>Hemingway</v>
          </cell>
          <cell r="D1084">
            <v>0</v>
          </cell>
          <cell r="E1084">
            <v>0</v>
          </cell>
          <cell r="F1084">
            <v>0</v>
          </cell>
          <cell r="G1084">
            <v>0</v>
          </cell>
          <cell r="H1084">
            <v>0</v>
          </cell>
          <cell r="I1084" t="str">
            <v>Div0</v>
          </cell>
          <cell r="J1084">
            <v>0</v>
          </cell>
          <cell r="K1084">
            <v>0</v>
          </cell>
          <cell r="L1084">
            <v>0</v>
          </cell>
          <cell r="M1084">
            <v>0</v>
          </cell>
          <cell r="N1084">
            <v>0</v>
          </cell>
          <cell r="O1084">
            <v>0</v>
          </cell>
          <cell r="P1084">
            <v>0</v>
          </cell>
          <cell r="Q1084">
            <v>0</v>
          </cell>
        </row>
        <row r="1085">
          <cell r="A1085">
            <v>2032</v>
          </cell>
          <cell r="B1085" t="str">
            <v>Jul</v>
          </cell>
          <cell r="C1085" t="str">
            <v>Midpoint Meridian</v>
          </cell>
          <cell r="D1085">
            <v>0</v>
          </cell>
          <cell r="E1085">
            <v>0</v>
          </cell>
          <cell r="F1085">
            <v>0</v>
          </cell>
          <cell r="G1085">
            <v>0</v>
          </cell>
          <cell r="H1085">
            <v>0</v>
          </cell>
          <cell r="I1085" t="str">
            <v>Div0</v>
          </cell>
          <cell r="J1085">
            <v>0</v>
          </cell>
          <cell r="K1085">
            <v>0</v>
          </cell>
          <cell r="L1085">
            <v>0</v>
          </cell>
          <cell r="M1085">
            <v>0</v>
          </cell>
          <cell r="N1085">
            <v>0</v>
          </cell>
          <cell r="O1085">
            <v>0</v>
          </cell>
          <cell r="P1085">
            <v>0</v>
          </cell>
          <cell r="Q1085">
            <v>0</v>
          </cell>
        </row>
        <row r="1086">
          <cell r="A1086">
            <v>2032</v>
          </cell>
          <cell r="B1086" t="str">
            <v>Jul</v>
          </cell>
          <cell r="C1086" t="str">
            <v>Craig Trans</v>
          </cell>
          <cell r="D1086">
            <v>0</v>
          </cell>
          <cell r="E1086">
            <v>0</v>
          </cell>
          <cell r="F1086">
            <v>0</v>
          </cell>
          <cell r="G1086">
            <v>0</v>
          </cell>
          <cell r="H1086">
            <v>0</v>
          </cell>
          <cell r="I1086" t="str">
            <v>Div0</v>
          </cell>
          <cell r="J1086">
            <v>0</v>
          </cell>
          <cell r="K1086">
            <v>0</v>
          </cell>
          <cell r="L1086">
            <v>0</v>
          </cell>
          <cell r="M1086">
            <v>52.5</v>
          </cell>
          <cell r="N1086">
            <v>52.5</v>
          </cell>
          <cell r="O1086">
            <v>0</v>
          </cell>
          <cell r="P1086">
            <v>0</v>
          </cell>
          <cell r="Q1086">
            <v>0</v>
          </cell>
        </row>
        <row r="1087">
          <cell r="A1087">
            <v>2032</v>
          </cell>
          <cell r="B1087" t="str">
            <v>Jul</v>
          </cell>
          <cell r="C1087" t="str">
            <v>BPA_NITS</v>
          </cell>
          <cell r="D1087">
            <v>257</v>
          </cell>
          <cell r="E1087">
            <v>0</v>
          </cell>
          <cell r="F1087">
            <v>0</v>
          </cell>
          <cell r="G1087">
            <v>33.4</v>
          </cell>
          <cell r="H1087">
            <v>33.4</v>
          </cell>
          <cell r="I1087">
            <v>13</v>
          </cell>
          <cell r="J1087">
            <v>0</v>
          </cell>
          <cell r="K1087">
            <v>0</v>
          </cell>
          <cell r="L1087">
            <v>0</v>
          </cell>
          <cell r="M1087">
            <v>290.5</v>
          </cell>
          <cell r="N1087">
            <v>0</v>
          </cell>
          <cell r="O1087">
            <v>0</v>
          </cell>
          <cell r="P1087">
            <v>0</v>
          </cell>
          <cell r="Q1087">
            <v>0</v>
          </cell>
        </row>
        <row r="1088">
          <cell r="A1088">
            <v>2032</v>
          </cell>
          <cell r="B1088" t="str">
            <v>Dec</v>
          </cell>
          <cell r="C1088" t="str">
            <v>Arizona</v>
          </cell>
          <cell r="D1088">
            <v>0</v>
          </cell>
          <cell r="E1088">
            <v>0</v>
          </cell>
          <cell r="F1088">
            <v>0</v>
          </cell>
          <cell r="G1088">
            <v>0</v>
          </cell>
          <cell r="H1088">
            <v>0</v>
          </cell>
          <cell r="I1088" t="str">
            <v>Div0</v>
          </cell>
          <cell r="J1088">
            <v>0</v>
          </cell>
          <cell r="K1088">
            <v>0</v>
          </cell>
          <cell r="L1088">
            <v>0</v>
          </cell>
          <cell r="M1088">
            <v>0</v>
          </cell>
          <cell r="N1088">
            <v>0</v>
          </cell>
          <cell r="O1088">
            <v>0</v>
          </cell>
          <cell r="P1088">
            <v>0</v>
          </cell>
          <cell r="Q1088">
            <v>0</v>
          </cell>
        </row>
        <row r="1089">
          <cell r="A1089">
            <v>2032</v>
          </cell>
          <cell r="B1089" t="str">
            <v>Dec</v>
          </cell>
          <cell r="C1089" t="str">
            <v>COB</v>
          </cell>
          <cell r="D1089">
            <v>0</v>
          </cell>
          <cell r="E1089">
            <v>0</v>
          </cell>
          <cell r="F1089">
            <v>0</v>
          </cell>
          <cell r="G1089">
            <v>0</v>
          </cell>
          <cell r="H1089">
            <v>0</v>
          </cell>
          <cell r="I1089" t="str">
            <v>Div0</v>
          </cell>
          <cell r="J1089">
            <v>0</v>
          </cell>
          <cell r="K1089">
            <v>0</v>
          </cell>
          <cell r="L1089">
            <v>0</v>
          </cell>
          <cell r="M1089">
            <v>0</v>
          </cell>
          <cell r="N1089">
            <v>0</v>
          </cell>
          <cell r="O1089">
            <v>0</v>
          </cell>
          <cell r="P1089">
            <v>0</v>
          </cell>
          <cell r="Q1089">
            <v>0</v>
          </cell>
        </row>
        <row r="1090">
          <cell r="A1090">
            <v>2032</v>
          </cell>
          <cell r="B1090" t="str">
            <v>Dec</v>
          </cell>
          <cell r="C1090" t="str">
            <v>Goshen</v>
          </cell>
          <cell r="D1090">
            <v>325.39999999999998</v>
          </cell>
          <cell r="E1090">
            <v>0</v>
          </cell>
          <cell r="F1090">
            <v>-35.799999999999997</v>
          </cell>
          <cell r="G1090">
            <v>37.700000000000003</v>
          </cell>
          <cell r="H1090">
            <v>37.700000000000003</v>
          </cell>
          <cell r="I1090">
            <v>13</v>
          </cell>
          <cell r="J1090">
            <v>18.899999999999999</v>
          </cell>
          <cell r="K1090">
            <v>-4.8</v>
          </cell>
          <cell r="L1090">
            <v>0</v>
          </cell>
          <cell r="M1090">
            <v>313.2</v>
          </cell>
          <cell r="N1090">
            <v>0</v>
          </cell>
          <cell r="O1090">
            <v>0</v>
          </cell>
          <cell r="P1090">
            <v>0</v>
          </cell>
          <cell r="Q1090">
            <v>0</v>
          </cell>
        </row>
        <row r="1091">
          <cell r="A1091">
            <v>2032</v>
          </cell>
          <cell r="B1091" t="str">
            <v>Dec</v>
          </cell>
          <cell r="C1091" t="str">
            <v>Brady</v>
          </cell>
          <cell r="D1091">
            <v>0</v>
          </cell>
          <cell r="E1091">
            <v>0</v>
          </cell>
          <cell r="F1091">
            <v>0</v>
          </cell>
          <cell r="G1091">
            <v>0</v>
          </cell>
          <cell r="H1091">
            <v>0</v>
          </cell>
          <cell r="I1091" t="str">
            <v>Div0</v>
          </cell>
          <cell r="J1091">
            <v>0</v>
          </cell>
          <cell r="K1091">
            <v>0</v>
          </cell>
          <cell r="L1091">
            <v>0</v>
          </cell>
          <cell r="M1091">
            <v>0</v>
          </cell>
          <cell r="N1091">
            <v>0</v>
          </cell>
          <cell r="O1091">
            <v>0</v>
          </cell>
          <cell r="P1091">
            <v>0</v>
          </cell>
          <cell r="Q1091">
            <v>0</v>
          </cell>
        </row>
        <row r="1092">
          <cell r="A1092">
            <v>2032</v>
          </cell>
          <cell r="B1092" t="str">
            <v>Dec</v>
          </cell>
          <cell r="C1092" t="str">
            <v>Bridger West</v>
          </cell>
          <cell r="D1092">
            <v>0</v>
          </cell>
          <cell r="E1092">
            <v>0</v>
          </cell>
          <cell r="F1092">
            <v>0</v>
          </cell>
          <cell r="G1092">
            <v>0</v>
          </cell>
          <cell r="H1092">
            <v>0</v>
          </cell>
          <cell r="I1092" t="str">
            <v>Div0</v>
          </cell>
          <cell r="J1092">
            <v>0</v>
          </cell>
          <cell r="K1092">
            <v>0</v>
          </cell>
          <cell r="L1092">
            <v>0</v>
          </cell>
          <cell r="M1092">
            <v>654.29999999999995</v>
          </cell>
          <cell r="N1092">
            <v>654.29999999999995</v>
          </cell>
          <cell r="O1092">
            <v>0</v>
          </cell>
          <cell r="P1092">
            <v>0</v>
          </cell>
          <cell r="Q1092">
            <v>0</v>
          </cell>
        </row>
        <row r="1093">
          <cell r="A1093">
            <v>2032</v>
          </cell>
          <cell r="B1093" t="str">
            <v>Dec</v>
          </cell>
          <cell r="C1093" t="str">
            <v>Borah</v>
          </cell>
          <cell r="D1093">
            <v>0</v>
          </cell>
          <cell r="E1093">
            <v>0</v>
          </cell>
          <cell r="F1093">
            <v>0</v>
          </cell>
          <cell r="G1093">
            <v>0</v>
          </cell>
          <cell r="H1093">
            <v>0</v>
          </cell>
          <cell r="I1093" t="str">
            <v>Div0</v>
          </cell>
          <cell r="J1093">
            <v>0</v>
          </cell>
          <cell r="K1093">
            <v>0</v>
          </cell>
          <cell r="L1093">
            <v>0</v>
          </cell>
          <cell r="M1093">
            <v>944.5</v>
          </cell>
          <cell r="N1093">
            <v>944.5</v>
          </cell>
          <cell r="O1093">
            <v>0</v>
          </cell>
          <cell r="P1093">
            <v>0</v>
          </cell>
          <cell r="Q1093">
            <v>0</v>
          </cell>
        </row>
        <row r="1094">
          <cell r="A1094">
            <v>2032</v>
          </cell>
          <cell r="B1094" t="str">
            <v>Dec</v>
          </cell>
          <cell r="C1094" t="str">
            <v>Mid Columbia</v>
          </cell>
          <cell r="D1094">
            <v>0</v>
          </cell>
          <cell r="E1094">
            <v>0</v>
          </cell>
          <cell r="F1094">
            <v>0</v>
          </cell>
          <cell r="G1094">
            <v>0</v>
          </cell>
          <cell r="H1094">
            <v>0</v>
          </cell>
          <cell r="I1094" t="str">
            <v>Div0</v>
          </cell>
          <cell r="J1094">
            <v>415.2</v>
          </cell>
          <cell r="K1094">
            <v>0</v>
          </cell>
          <cell r="L1094">
            <v>0</v>
          </cell>
          <cell r="M1094">
            <v>0</v>
          </cell>
          <cell r="N1094">
            <v>415.2</v>
          </cell>
          <cell r="O1094">
            <v>0</v>
          </cell>
          <cell r="P1094">
            <v>0</v>
          </cell>
          <cell r="Q1094">
            <v>0</v>
          </cell>
        </row>
        <row r="1095">
          <cell r="A1095">
            <v>2032</v>
          </cell>
          <cell r="B1095" t="str">
            <v>Dec</v>
          </cell>
          <cell r="C1095" t="str">
            <v>Mona</v>
          </cell>
          <cell r="D1095">
            <v>0</v>
          </cell>
          <cell r="E1095">
            <v>0</v>
          </cell>
          <cell r="F1095">
            <v>0</v>
          </cell>
          <cell r="G1095">
            <v>0</v>
          </cell>
          <cell r="H1095">
            <v>0</v>
          </cell>
          <cell r="I1095" t="str">
            <v>Div0</v>
          </cell>
          <cell r="J1095">
            <v>0</v>
          </cell>
          <cell r="K1095">
            <v>0</v>
          </cell>
          <cell r="L1095">
            <v>0</v>
          </cell>
          <cell r="M1095">
            <v>14.5</v>
          </cell>
          <cell r="N1095">
            <v>14.5</v>
          </cell>
          <cell r="O1095">
            <v>0</v>
          </cell>
          <cell r="P1095">
            <v>0</v>
          </cell>
          <cell r="Q1095">
            <v>0</v>
          </cell>
        </row>
        <row r="1096">
          <cell r="A1096">
            <v>2032</v>
          </cell>
          <cell r="B1096" t="str">
            <v>Dec</v>
          </cell>
          <cell r="C1096" t="str">
            <v>Palo Verde</v>
          </cell>
          <cell r="D1096">
            <v>0</v>
          </cell>
          <cell r="E1096">
            <v>0</v>
          </cell>
          <cell r="F1096">
            <v>0</v>
          </cell>
          <cell r="G1096">
            <v>0</v>
          </cell>
          <cell r="H1096">
            <v>0</v>
          </cell>
          <cell r="I1096" t="str">
            <v>Div0</v>
          </cell>
          <cell r="J1096">
            <v>0</v>
          </cell>
          <cell r="K1096">
            <v>0</v>
          </cell>
          <cell r="L1096">
            <v>0</v>
          </cell>
          <cell r="M1096">
            <v>0</v>
          </cell>
          <cell r="N1096">
            <v>0</v>
          </cell>
          <cell r="O1096">
            <v>0</v>
          </cell>
          <cell r="P1096">
            <v>0</v>
          </cell>
          <cell r="Q1096">
            <v>0</v>
          </cell>
        </row>
        <row r="1097">
          <cell r="A1097">
            <v>2032</v>
          </cell>
          <cell r="B1097" t="str">
            <v>Dec</v>
          </cell>
          <cell r="C1097" t="str">
            <v>Utah North</v>
          </cell>
          <cell r="D1097">
            <v>4130.3999999999996</v>
          </cell>
          <cell r="E1097">
            <v>0</v>
          </cell>
          <cell r="F1097">
            <v>-517.4</v>
          </cell>
          <cell r="G1097">
            <v>469.7</v>
          </cell>
          <cell r="H1097">
            <v>469.7</v>
          </cell>
          <cell r="I1097">
            <v>13</v>
          </cell>
          <cell r="J1097">
            <v>2200.4</v>
          </cell>
          <cell r="K1097">
            <v>0</v>
          </cell>
          <cell r="L1097">
            <v>0</v>
          </cell>
          <cell r="M1097">
            <v>2546.6999999999998</v>
          </cell>
          <cell r="N1097">
            <v>664.5</v>
          </cell>
          <cell r="O1097">
            <v>0</v>
          </cell>
          <cell r="P1097">
            <v>0</v>
          </cell>
          <cell r="Q1097">
            <v>0</v>
          </cell>
        </row>
        <row r="1098">
          <cell r="A1098">
            <v>2032</v>
          </cell>
          <cell r="B1098" t="str">
            <v>Dec</v>
          </cell>
          <cell r="C1098" t="str">
            <v>_4-Corners</v>
          </cell>
          <cell r="D1098">
            <v>0</v>
          </cell>
          <cell r="E1098">
            <v>0</v>
          </cell>
          <cell r="F1098">
            <v>0</v>
          </cell>
          <cell r="G1098">
            <v>0</v>
          </cell>
          <cell r="H1098">
            <v>0</v>
          </cell>
          <cell r="I1098" t="str">
            <v>Div0</v>
          </cell>
          <cell r="J1098">
            <v>0</v>
          </cell>
          <cell r="K1098">
            <v>0</v>
          </cell>
          <cell r="L1098">
            <v>0</v>
          </cell>
          <cell r="M1098">
            <v>0</v>
          </cell>
          <cell r="N1098">
            <v>0</v>
          </cell>
          <cell r="O1098">
            <v>0</v>
          </cell>
          <cell r="P1098">
            <v>0</v>
          </cell>
          <cell r="Q1098">
            <v>0</v>
          </cell>
        </row>
        <row r="1099">
          <cell r="A1099">
            <v>2032</v>
          </cell>
          <cell r="B1099" t="str">
            <v>Dec</v>
          </cell>
          <cell r="C1099" t="str">
            <v>Utah South</v>
          </cell>
          <cell r="D1099">
            <v>690.5</v>
          </cell>
          <cell r="E1099">
            <v>0</v>
          </cell>
          <cell r="F1099">
            <v>0</v>
          </cell>
          <cell r="G1099">
            <v>89.8</v>
          </cell>
          <cell r="H1099">
            <v>89.8</v>
          </cell>
          <cell r="I1099">
            <v>13</v>
          </cell>
          <cell r="J1099">
            <v>3277.7</v>
          </cell>
          <cell r="K1099">
            <v>-31.9</v>
          </cell>
          <cell r="L1099">
            <v>0</v>
          </cell>
          <cell r="M1099">
            <v>81.5</v>
          </cell>
          <cell r="N1099">
            <v>2547</v>
          </cell>
          <cell r="O1099">
            <v>0</v>
          </cell>
          <cell r="P1099">
            <v>0</v>
          </cell>
          <cell r="Q1099">
            <v>0</v>
          </cell>
        </row>
        <row r="1100">
          <cell r="A1100">
            <v>2032</v>
          </cell>
          <cell r="B1100" t="str">
            <v>Dec</v>
          </cell>
          <cell r="C1100" t="str">
            <v>Cholla</v>
          </cell>
          <cell r="D1100">
            <v>0</v>
          </cell>
          <cell r="E1100">
            <v>0</v>
          </cell>
          <cell r="F1100">
            <v>0</v>
          </cell>
          <cell r="G1100">
            <v>0</v>
          </cell>
          <cell r="H1100">
            <v>0</v>
          </cell>
          <cell r="I1100" t="str">
            <v>Div0</v>
          </cell>
          <cell r="J1100">
            <v>0</v>
          </cell>
          <cell r="K1100">
            <v>0</v>
          </cell>
          <cell r="L1100">
            <v>0</v>
          </cell>
          <cell r="M1100">
            <v>0</v>
          </cell>
          <cell r="N1100">
            <v>0</v>
          </cell>
          <cell r="O1100">
            <v>0</v>
          </cell>
          <cell r="P1100">
            <v>0</v>
          </cell>
          <cell r="Q1100">
            <v>0</v>
          </cell>
        </row>
        <row r="1101">
          <cell r="A1101">
            <v>2032</v>
          </cell>
          <cell r="B1101" t="str">
            <v>Dec</v>
          </cell>
          <cell r="C1101" t="str">
            <v>Colorado</v>
          </cell>
          <cell r="D1101">
            <v>0</v>
          </cell>
          <cell r="E1101">
            <v>0</v>
          </cell>
          <cell r="F1101">
            <v>0</v>
          </cell>
          <cell r="G1101">
            <v>0</v>
          </cell>
          <cell r="H1101">
            <v>0</v>
          </cell>
          <cell r="I1101" t="str">
            <v>Div0</v>
          </cell>
          <cell r="J1101">
            <v>81.5</v>
          </cell>
          <cell r="K1101">
            <v>0</v>
          </cell>
          <cell r="L1101">
            <v>0</v>
          </cell>
          <cell r="M1101">
            <v>0</v>
          </cell>
          <cell r="N1101">
            <v>81.5</v>
          </cell>
          <cell r="O1101">
            <v>0</v>
          </cell>
          <cell r="P1101">
            <v>0</v>
          </cell>
          <cell r="Q1101">
            <v>0</v>
          </cell>
        </row>
        <row r="1102">
          <cell r="A1102">
            <v>2032</v>
          </cell>
          <cell r="B1102" t="str">
            <v>Dec</v>
          </cell>
          <cell r="C1102" t="str">
            <v>Mead</v>
          </cell>
          <cell r="D1102">
            <v>0</v>
          </cell>
          <cell r="E1102">
            <v>0</v>
          </cell>
          <cell r="F1102">
            <v>0</v>
          </cell>
          <cell r="G1102">
            <v>0</v>
          </cell>
          <cell r="H1102">
            <v>0</v>
          </cell>
          <cell r="I1102" t="str">
            <v>Div0</v>
          </cell>
          <cell r="J1102">
            <v>0</v>
          </cell>
          <cell r="K1102">
            <v>0</v>
          </cell>
          <cell r="L1102">
            <v>0</v>
          </cell>
          <cell r="M1102">
            <v>0</v>
          </cell>
          <cell r="N1102">
            <v>0</v>
          </cell>
          <cell r="O1102">
            <v>0</v>
          </cell>
          <cell r="P1102">
            <v>0</v>
          </cell>
          <cell r="Q1102">
            <v>0</v>
          </cell>
        </row>
        <row r="1103">
          <cell r="A1103">
            <v>2032</v>
          </cell>
          <cell r="B1103" t="str">
            <v>Dec</v>
          </cell>
          <cell r="C1103" t="str">
            <v>Montana</v>
          </cell>
          <cell r="D1103">
            <v>0</v>
          </cell>
          <cell r="E1103">
            <v>0</v>
          </cell>
          <cell r="F1103">
            <v>0</v>
          </cell>
          <cell r="G1103">
            <v>0</v>
          </cell>
          <cell r="H1103">
            <v>0</v>
          </cell>
          <cell r="I1103" t="str">
            <v>Div0</v>
          </cell>
          <cell r="J1103">
            <v>150.69999999999999</v>
          </cell>
          <cell r="K1103">
            <v>0</v>
          </cell>
          <cell r="L1103">
            <v>0</v>
          </cell>
          <cell r="M1103">
            <v>0</v>
          </cell>
          <cell r="N1103">
            <v>150.69999999999999</v>
          </cell>
          <cell r="O1103">
            <v>0</v>
          </cell>
          <cell r="P1103">
            <v>0</v>
          </cell>
          <cell r="Q1103">
            <v>0</v>
          </cell>
        </row>
        <row r="1104">
          <cell r="A1104">
            <v>2032</v>
          </cell>
          <cell r="B1104" t="str">
            <v>Dec</v>
          </cell>
          <cell r="C1104" t="str">
            <v>Hermiston</v>
          </cell>
          <cell r="D1104">
            <v>0</v>
          </cell>
          <cell r="E1104">
            <v>0</v>
          </cell>
          <cell r="F1104">
            <v>0</v>
          </cell>
          <cell r="G1104">
            <v>0</v>
          </cell>
          <cell r="H1104">
            <v>0</v>
          </cell>
          <cell r="I1104" t="str">
            <v>Div0</v>
          </cell>
          <cell r="J1104">
            <v>240</v>
          </cell>
          <cell r="K1104">
            <v>0</v>
          </cell>
          <cell r="L1104">
            <v>0</v>
          </cell>
          <cell r="M1104">
            <v>0</v>
          </cell>
          <cell r="N1104">
            <v>240</v>
          </cell>
          <cell r="O1104">
            <v>0</v>
          </cell>
          <cell r="P1104">
            <v>0</v>
          </cell>
          <cell r="Q1104">
            <v>0</v>
          </cell>
        </row>
        <row r="1105">
          <cell r="A1105">
            <v>2032</v>
          </cell>
          <cell r="B1105" t="str">
            <v>Dec</v>
          </cell>
          <cell r="C1105" t="str">
            <v>Yakima</v>
          </cell>
          <cell r="D1105">
            <v>591.1</v>
          </cell>
          <cell r="E1105">
            <v>0</v>
          </cell>
          <cell r="F1105">
            <v>-55.6</v>
          </cell>
          <cell r="G1105">
            <v>69.599999999999994</v>
          </cell>
          <cell r="H1105">
            <v>69.599999999999994</v>
          </cell>
          <cell r="I1105">
            <v>13</v>
          </cell>
          <cell r="J1105">
            <v>116.9</v>
          </cell>
          <cell r="K1105">
            <v>0</v>
          </cell>
          <cell r="L1105">
            <v>0</v>
          </cell>
          <cell r="M1105">
            <v>488.3</v>
          </cell>
          <cell r="N1105">
            <v>0</v>
          </cell>
          <cell r="O1105">
            <v>0</v>
          </cell>
          <cell r="P1105">
            <v>0</v>
          </cell>
          <cell r="Q1105">
            <v>0</v>
          </cell>
        </row>
        <row r="1106">
          <cell r="A1106">
            <v>2032</v>
          </cell>
          <cell r="B1106" t="str">
            <v>Dec</v>
          </cell>
          <cell r="C1106" t="str">
            <v>WallaWalla</v>
          </cell>
          <cell r="D1106">
            <v>258.10000000000002</v>
          </cell>
          <cell r="E1106">
            <v>0</v>
          </cell>
          <cell r="F1106">
            <v>-20.9</v>
          </cell>
          <cell r="G1106">
            <v>30.8</v>
          </cell>
          <cell r="H1106">
            <v>30.8</v>
          </cell>
          <cell r="I1106">
            <v>13</v>
          </cell>
          <cell r="J1106">
            <v>33.5</v>
          </cell>
          <cell r="K1106">
            <v>-1.8</v>
          </cell>
          <cell r="L1106">
            <v>0</v>
          </cell>
          <cell r="M1106">
            <v>236.4</v>
          </cell>
          <cell r="N1106">
            <v>0</v>
          </cell>
          <cell r="O1106">
            <v>0</v>
          </cell>
          <cell r="P1106">
            <v>0</v>
          </cell>
          <cell r="Q1106">
            <v>0</v>
          </cell>
        </row>
        <row r="1107">
          <cell r="A1107">
            <v>2032</v>
          </cell>
          <cell r="B1107" t="str">
            <v>Dec</v>
          </cell>
          <cell r="C1107" t="str">
            <v>APS Transmission</v>
          </cell>
          <cell r="D1107">
            <v>0</v>
          </cell>
          <cell r="E1107">
            <v>0</v>
          </cell>
          <cell r="F1107">
            <v>0</v>
          </cell>
          <cell r="G1107">
            <v>0</v>
          </cell>
          <cell r="H1107">
            <v>0</v>
          </cell>
          <cell r="I1107" t="str">
            <v>Div0</v>
          </cell>
          <cell r="J1107">
            <v>0</v>
          </cell>
          <cell r="K1107">
            <v>0</v>
          </cell>
          <cell r="L1107">
            <v>0</v>
          </cell>
          <cell r="M1107">
            <v>0</v>
          </cell>
          <cell r="N1107">
            <v>0</v>
          </cell>
          <cell r="O1107">
            <v>0</v>
          </cell>
          <cell r="P1107">
            <v>0</v>
          </cell>
          <cell r="Q1107">
            <v>0</v>
          </cell>
        </row>
        <row r="1108">
          <cell r="A1108">
            <v>2032</v>
          </cell>
          <cell r="B1108" t="str">
            <v>Dec</v>
          </cell>
          <cell r="C1108" t="str">
            <v>Bridger East</v>
          </cell>
          <cell r="D1108">
            <v>0</v>
          </cell>
          <cell r="E1108">
            <v>0</v>
          </cell>
          <cell r="F1108">
            <v>0</v>
          </cell>
          <cell r="G1108">
            <v>0</v>
          </cell>
          <cell r="H1108">
            <v>0</v>
          </cell>
          <cell r="I1108" t="str">
            <v>Div0</v>
          </cell>
          <cell r="J1108">
            <v>0</v>
          </cell>
          <cell r="K1108">
            <v>0</v>
          </cell>
          <cell r="L1108">
            <v>0</v>
          </cell>
          <cell r="M1108">
            <v>0</v>
          </cell>
          <cell r="N1108">
            <v>0</v>
          </cell>
          <cell r="O1108">
            <v>0</v>
          </cell>
          <cell r="P1108">
            <v>0</v>
          </cell>
          <cell r="Q1108">
            <v>0</v>
          </cell>
        </row>
        <row r="1109">
          <cell r="A1109">
            <v>2032</v>
          </cell>
          <cell r="B1109" t="str">
            <v>Dec</v>
          </cell>
          <cell r="C1109" t="str">
            <v>WyomingNE</v>
          </cell>
          <cell r="D1109">
            <v>669.2</v>
          </cell>
          <cell r="E1109">
            <v>0</v>
          </cell>
          <cell r="F1109">
            <v>0</v>
          </cell>
          <cell r="G1109">
            <v>87</v>
          </cell>
          <cell r="H1109">
            <v>87</v>
          </cell>
          <cell r="I1109">
            <v>13</v>
          </cell>
          <cell r="J1109">
            <v>388</v>
          </cell>
          <cell r="K1109">
            <v>0</v>
          </cell>
          <cell r="L1109">
            <v>0</v>
          </cell>
          <cell r="M1109">
            <v>368.2</v>
          </cell>
          <cell r="N1109">
            <v>0</v>
          </cell>
          <cell r="O1109">
            <v>0</v>
          </cell>
          <cell r="P1109">
            <v>0</v>
          </cell>
          <cell r="Q1109">
            <v>0</v>
          </cell>
        </row>
        <row r="1110">
          <cell r="A1110">
            <v>2032</v>
          </cell>
          <cell r="B1110" t="str">
            <v>Dec</v>
          </cell>
          <cell r="C1110" t="str">
            <v>WyomingSW</v>
          </cell>
          <cell r="D1110">
            <v>559.1</v>
          </cell>
          <cell r="E1110">
            <v>0</v>
          </cell>
          <cell r="F1110">
            <v>-138.80000000000001</v>
          </cell>
          <cell r="G1110">
            <v>54.6</v>
          </cell>
          <cell r="H1110">
            <v>54.6</v>
          </cell>
          <cell r="I1110">
            <v>13</v>
          </cell>
          <cell r="J1110">
            <v>43.3</v>
          </cell>
          <cell r="K1110">
            <v>0</v>
          </cell>
          <cell r="L1110">
            <v>0</v>
          </cell>
          <cell r="M1110">
            <v>626.1</v>
          </cell>
          <cell r="N1110">
            <v>194.5</v>
          </cell>
          <cell r="O1110">
            <v>0</v>
          </cell>
          <cell r="P1110">
            <v>0</v>
          </cell>
          <cell r="Q1110">
            <v>0</v>
          </cell>
        </row>
        <row r="1111">
          <cell r="A1111">
            <v>2032</v>
          </cell>
          <cell r="B1111" t="str">
            <v>Dec</v>
          </cell>
          <cell r="C1111" t="str">
            <v>Aeolis_Wyoming</v>
          </cell>
          <cell r="D1111">
            <v>0</v>
          </cell>
          <cell r="E1111">
            <v>0</v>
          </cell>
          <cell r="F1111">
            <v>0</v>
          </cell>
          <cell r="G1111">
            <v>0</v>
          </cell>
          <cell r="H1111">
            <v>0</v>
          </cell>
          <cell r="I1111" t="str">
            <v>Div0</v>
          </cell>
          <cell r="J1111">
            <v>173.8</v>
          </cell>
          <cell r="K1111">
            <v>0</v>
          </cell>
          <cell r="L1111">
            <v>0</v>
          </cell>
          <cell r="M1111">
            <v>194.5</v>
          </cell>
          <cell r="N1111">
            <v>368.3</v>
          </cell>
          <cell r="O1111">
            <v>0</v>
          </cell>
          <cell r="P1111">
            <v>0</v>
          </cell>
          <cell r="Q1111">
            <v>0</v>
          </cell>
        </row>
        <row r="1112">
          <cell r="A1112">
            <v>2032</v>
          </cell>
          <cell r="B1112" t="str">
            <v>Dec</v>
          </cell>
          <cell r="C1112" t="str">
            <v>Chehalis</v>
          </cell>
          <cell r="D1112">
            <v>0</v>
          </cell>
          <cell r="E1112">
            <v>0</v>
          </cell>
          <cell r="F1112">
            <v>0</v>
          </cell>
          <cell r="G1112">
            <v>0</v>
          </cell>
          <cell r="H1112">
            <v>0</v>
          </cell>
          <cell r="I1112" t="str">
            <v>Div0</v>
          </cell>
          <cell r="J1112">
            <v>512</v>
          </cell>
          <cell r="K1112">
            <v>0</v>
          </cell>
          <cell r="L1112">
            <v>0</v>
          </cell>
          <cell r="M1112">
            <v>0</v>
          </cell>
          <cell r="N1112">
            <v>512</v>
          </cell>
          <cell r="O1112">
            <v>0</v>
          </cell>
          <cell r="P1112">
            <v>0</v>
          </cell>
          <cell r="Q1112">
            <v>0</v>
          </cell>
        </row>
        <row r="1113">
          <cell r="A1113">
            <v>2032</v>
          </cell>
          <cell r="B1113" t="str">
            <v>Dec</v>
          </cell>
          <cell r="C1113" t="str">
            <v>SOregonCal</v>
          </cell>
          <cell r="D1113">
            <v>1489</v>
          </cell>
          <cell r="E1113">
            <v>0</v>
          </cell>
          <cell r="F1113">
            <v>-318.60000000000002</v>
          </cell>
          <cell r="G1113">
            <v>152.19999999999999</v>
          </cell>
          <cell r="H1113">
            <v>152.19999999999999</v>
          </cell>
          <cell r="I1113">
            <v>13</v>
          </cell>
          <cell r="J1113">
            <v>289.8</v>
          </cell>
          <cell r="K1113">
            <v>1</v>
          </cell>
          <cell r="L1113">
            <v>0</v>
          </cell>
          <cell r="M1113">
            <v>1031.7</v>
          </cell>
          <cell r="N1113">
            <v>0</v>
          </cell>
          <cell r="O1113">
            <v>0</v>
          </cell>
          <cell r="P1113">
            <v>0</v>
          </cell>
          <cell r="Q1113">
            <v>0</v>
          </cell>
        </row>
        <row r="1114">
          <cell r="A1114">
            <v>2032</v>
          </cell>
          <cell r="B1114" t="str">
            <v>Dec</v>
          </cell>
          <cell r="C1114" t="str">
            <v>PortlandNC</v>
          </cell>
          <cell r="D1114">
            <v>530.70000000000005</v>
          </cell>
          <cell r="E1114">
            <v>0</v>
          </cell>
          <cell r="F1114">
            <v>0</v>
          </cell>
          <cell r="G1114">
            <v>69</v>
          </cell>
          <cell r="H1114">
            <v>69</v>
          </cell>
          <cell r="I1114">
            <v>13</v>
          </cell>
          <cell r="J1114">
            <v>595.1</v>
          </cell>
          <cell r="K1114">
            <v>-78</v>
          </cell>
          <cell r="L1114">
            <v>0</v>
          </cell>
          <cell r="M1114">
            <v>82.6</v>
          </cell>
          <cell r="N1114">
            <v>0</v>
          </cell>
          <cell r="O1114">
            <v>0</v>
          </cell>
          <cell r="P1114">
            <v>0</v>
          </cell>
          <cell r="Q1114">
            <v>0</v>
          </cell>
        </row>
        <row r="1115">
          <cell r="A1115">
            <v>2032</v>
          </cell>
          <cell r="B1115" t="str">
            <v>Dec</v>
          </cell>
          <cell r="C1115" t="str">
            <v>WillamValcc</v>
          </cell>
          <cell r="D1115">
            <v>393.3</v>
          </cell>
          <cell r="E1115">
            <v>0</v>
          </cell>
          <cell r="F1115">
            <v>0</v>
          </cell>
          <cell r="G1115">
            <v>51.1</v>
          </cell>
          <cell r="H1115">
            <v>51.1</v>
          </cell>
          <cell r="I1115">
            <v>13</v>
          </cell>
          <cell r="J1115">
            <v>451.3</v>
          </cell>
          <cell r="K1115">
            <v>0</v>
          </cell>
          <cell r="L1115">
            <v>0</v>
          </cell>
          <cell r="M1115">
            <v>46.7</v>
          </cell>
          <cell r="N1115">
            <v>53.6</v>
          </cell>
          <cell r="O1115">
            <v>0</v>
          </cell>
          <cell r="P1115">
            <v>0</v>
          </cell>
          <cell r="Q1115">
            <v>0</v>
          </cell>
        </row>
        <row r="1116">
          <cell r="A1116">
            <v>2032</v>
          </cell>
          <cell r="B1116" t="str">
            <v>Dec</v>
          </cell>
          <cell r="C1116" t="str">
            <v>Bethel</v>
          </cell>
          <cell r="D1116">
            <v>0</v>
          </cell>
          <cell r="E1116">
            <v>0</v>
          </cell>
          <cell r="F1116">
            <v>0</v>
          </cell>
          <cell r="G1116">
            <v>0</v>
          </cell>
          <cell r="H1116">
            <v>0</v>
          </cell>
          <cell r="I1116" t="str">
            <v>Div0</v>
          </cell>
          <cell r="J1116">
            <v>0</v>
          </cell>
          <cell r="K1116">
            <v>0</v>
          </cell>
          <cell r="L1116">
            <v>0</v>
          </cell>
          <cell r="M1116">
            <v>0</v>
          </cell>
          <cell r="N1116">
            <v>0</v>
          </cell>
          <cell r="O1116">
            <v>0</v>
          </cell>
          <cell r="P1116">
            <v>0</v>
          </cell>
          <cell r="Q1116">
            <v>0</v>
          </cell>
        </row>
        <row r="1117">
          <cell r="A1117">
            <v>2032</v>
          </cell>
          <cell r="B1117" t="str">
            <v>Dec</v>
          </cell>
          <cell r="C1117" t="str">
            <v>Nevada - Oregon Border</v>
          </cell>
          <cell r="D1117">
            <v>0</v>
          </cell>
          <cell r="E1117">
            <v>0</v>
          </cell>
          <cell r="F1117">
            <v>0</v>
          </cell>
          <cell r="G1117">
            <v>0</v>
          </cell>
          <cell r="H1117">
            <v>0</v>
          </cell>
          <cell r="I1117" t="str">
            <v>Div0</v>
          </cell>
          <cell r="J1117">
            <v>106</v>
          </cell>
          <cell r="K1117">
            <v>0</v>
          </cell>
          <cell r="L1117">
            <v>0</v>
          </cell>
          <cell r="M1117">
            <v>0</v>
          </cell>
          <cell r="N1117">
            <v>106</v>
          </cell>
          <cell r="O1117">
            <v>0</v>
          </cell>
          <cell r="P1117">
            <v>0</v>
          </cell>
          <cell r="Q1117">
            <v>0</v>
          </cell>
        </row>
        <row r="1118">
          <cell r="A1118">
            <v>2032</v>
          </cell>
          <cell r="B1118" t="str">
            <v>Dec</v>
          </cell>
          <cell r="C1118" t="str">
            <v>Bridger</v>
          </cell>
          <cell r="D1118">
            <v>0</v>
          </cell>
          <cell r="E1118">
            <v>0</v>
          </cell>
          <cell r="F1118">
            <v>0</v>
          </cell>
          <cell r="G1118">
            <v>0</v>
          </cell>
          <cell r="H1118">
            <v>0</v>
          </cell>
          <cell r="I1118" t="str">
            <v>Div0</v>
          </cell>
          <cell r="J1118">
            <v>1054.4000000000001</v>
          </cell>
          <cell r="K1118">
            <v>0</v>
          </cell>
          <cell r="L1118">
            <v>0</v>
          </cell>
          <cell r="M1118">
            <v>0</v>
          </cell>
          <cell r="N1118">
            <v>1054.4000000000001</v>
          </cell>
          <cell r="O1118">
            <v>0</v>
          </cell>
          <cell r="P1118">
            <v>0</v>
          </cell>
          <cell r="Q1118">
            <v>0</v>
          </cell>
        </row>
        <row r="1119">
          <cell r="A1119">
            <v>2032</v>
          </cell>
          <cell r="B1119" t="str">
            <v>Dec</v>
          </cell>
          <cell r="C1119" t="str">
            <v>Hemingway</v>
          </cell>
          <cell r="D1119">
            <v>0</v>
          </cell>
          <cell r="E1119">
            <v>0</v>
          </cell>
          <cell r="F1119">
            <v>0</v>
          </cell>
          <cell r="G1119">
            <v>0</v>
          </cell>
          <cell r="H1119">
            <v>0</v>
          </cell>
          <cell r="I1119" t="str">
            <v>Div0</v>
          </cell>
          <cell r="J1119">
            <v>0</v>
          </cell>
          <cell r="K1119">
            <v>0</v>
          </cell>
          <cell r="L1119">
            <v>0</v>
          </cell>
          <cell r="M1119">
            <v>537.20000000000005</v>
          </cell>
          <cell r="N1119">
            <v>537.20000000000005</v>
          </cell>
          <cell r="O1119">
            <v>0</v>
          </cell>
          <cell r="P1119">
            <v>0</v>
          </cell>
          <cell r="Q1119">
            <v>0</v>
          </cell>
        </row>
        <row r="1120">
          <cell r="A1120">
            <v>2032</v>
          </cell>
          <cell r="B1120" t="str">
            <v>Dec</v>
          </cell>
          <cell r="C1120" t="str">
            <v>Midpoint Meridian</v>
          </cell>
          <cell r="D1120">
            <v>0</v>
          </cell>
          <cell r="E1120">
            <v>0</v>
          </cell>
          <cell r="F1120">
            <v>0</v>
          </cell>
          <cell r="G1120">
            <v>0</v>
          </cell>
          <cell r="H1120">
            <v>0</v>
          </cell>
          <cell r="I1120" t="str">
            <v>Div0</v>
          </cell>
          <cell r="J1120">
            <v>0</v>
          </cell>
          <cell r="K1120">
            <v>0</v>
          </cell>
          <cell r="L1120">
            <v>0</v>
          </cell>
          <cell r="M1120">
            <v>276</v>
          </cell>
          <cell r="N1120">
            <v>276</v>
          </cell>
          <cell r="O1120">
            <v>0</v>
          </cell>
          <cell r="P1120">
            <v>0</v>
          </cell>
          <cell r="Q1120">
            <v>0</v>
          </cell>
        </row>
        <row r="1121">
          <cell r="A1121">
            <v>2032</v>
          </cell>
          <cell r="B1121" t="str">
            <v>Dec</v>
          </cell>
          <cell r="C1121" t="str">
            <v>Craig Trans</v>
          </cell>
          <cell r="D1121">
            <v>0</v>
          </cell>
          <cell r="E1121">
            <v>0</v>
          </cell>
          <cell r="F1121">
            <v>0</v>
          </cell>
          <cell r="G1121">
            <v>0</v>
          </cell>
          <cell r="H1121">
            <v>0</v>
          </cell>
          <cell r="I1121" t="str">
            <v>Div0</v>
          </cell>
          <cell r="J1121">
            <v>0</v>
          </cell>
          <cell r="K1121">
            <v>0</v>
          </cell>
          <cell r="L1121">
            <v>0</v>
          </cell>
          <cell r="M1121">
            <v>67</v>
          </cell>
          <cell r="N1121">
            <v>67</v>
          </cell>
          <cell r="O1121">
            <v>0</v>
          </cell>
          <cell r="P1121">
            <v>0</v>
          </cell>
          <cell r="Q1121">
            <v>0</v>
          </cell>
        </row>
        <row r="1122">
          <cell r="A1122">
            <v>2032</v>
          </cell>
          <cell r="B1122" t="str">
            <v>Dec</v>
          </cell>
          <cell r="C1122" t="str">
            <v>BPA_NITS</v>
          </cell>
          <cell r="D1122">
            <v>328.2</v>
          </cell>
          <cell r="E1122">
            <v>0</v>
          </cell>
          <cell r="F1122">
            <v>0</v>
          </cell>
          <cell r="G1122">
            <v>42.7</v>
          </cell>
          <cell r="H1122">
            <v>42.7</v>
          </cell>
          <cell r="I1122">
            <v>13</v>
          </cell>
          <cell r="J1122">
            <v>0</v>
          </cell>
          <cell r="K1122">
            <v>0</v>
          </cell>
          <cell r="L1122">
            <v>0</v>
          </cell>
          <cell r="M1122">
            <v>370.8</v>
          </cell>
          <cell r="N1122">
            <v>0</v>
          </cell>
          <cell r="O1122">
            <v>0</v>
          </cell>
          <cell r="P1122">
            <v>0</v>
          </cell>
          <cell r="Q1122">
            <v>0</v>
          </cell>
        </row>
        <row r="1123">
          <cell r="A1123">
            <v>2033</v>
          </cell>
          <cell r="B1123" t="str">
            <v>Jul</v>
          </cell>
          <cell r="C1123" t="str">
            <v>Arizona</v>
          </cell>
          <cell r="D1123">
            <v>0</v>
          </cell>
          <cell r="E1123">
            <v>0</v>
          </cell>
          <cell r="F1123">
            <v>0</v>
          </cell>
          <cell r="G1123">
            <v>0</v>
          </cell>
          <cell r="H1123">
            <v>0</v>
          </cell>
          <cell r="I1123" t="str">
            <v>Div0</v>
          </cell>
          <cell r="J1123">
            <v>0</v>
          </cell>
          <cell r="K1123">
            <v>0</v>
          </cell>
          <cell r="L1123">
            <v>0</v>
          </cell>
          <cell r="M1123">
            <v>0</v>
          </cell>
          <cell r="N1123">
            <v>0</v>
          </cell>
          <cell r="O1123">
            <v>0</v>
          </cell>
          <cell r="P1123">
            <v>0</v>
          </cell>
          <cell r="Q1123">
            <v>0</v>
          </cell>
        </row>
        <row r="1124">
          <cell r="A1124">
            <v>2033</v>
          </cell>
          <cell r="B1124" t="str">
            <v>Jul</v>
          </cell>
          <cell r="C1124" t="str">
            <v>COB</v>
          </cell>
          <cell r="D1124">
            <v>0</v>
          </cell>
          <cell r="E1124">
            <v>0</v>
          </cell>
          <cell r="F1124">
            <v>0</v>
          </cell>
          <cell r="G1124">
            <v>0</v>
          </cell>
          <cell r="H1124">
            <v>0</v>
          </cell>
          <cell r="I1124" t="str">
            <v>Div0</v>
          </cell>
          <cell r="J1124">
            <v>424</v>
          </cell>
          <cell r="K1124">
            <v>0</v>
          </cell>
          <cell r="L1124">
            <v>0</v>
          </cell>
          <cell r="M1124">
            <v>0</v>
          </cell>
          <cell r="N1124">
            <v>424</v>
          </cell>
          <cell r="O1124">
            <v>0</v>
          </cell>
          <cell r="P1124">
            <v>0</v>
          </cell>
          <cell r="Q1124">
            <v>0</v>
          </cell>
        </row>
        <row r="1125">
          <cell r="A1125">
            <v>2033</v>
          </cell>
          <cell r="B1125" t="str">
            <v>Jul</v>
          </cell>
          <cell r="C1125" t="str">
            <v>Goshen</v>
          </cell>
          <cell r="D1125">
            <v>530.9</v>
          </cell>
          <cell r="E1125">
            <v>0</v>
          </cell>
          <cell r="F1125">
            <v>-79.400000000000006</v>
          </cell>
          <cell r="G1125">
            <v>58.7</v>
          </cell>
          <cell r="H1125">
            <v>58.7</v>
          </cell>
          <cell r="I1125">
            <v>13</v>
          </cell>
          <cell r="J1125">
            <v>0</v>
          </cell>
          <cell r="K1125">
            <v>-4.5999999999999996</v>
          </cell>
          <cell r="L1125">
            <v>189.4</v>
          </cell>
          <cell r="M1125">
            <v>325.3</v>
          </cell>
          <cell r="N1125">
            <v>0</v>
          </cell>
          <cell r="O1125">
            <v>0</v>
          </cell>
          <cell r="P1125">
            <v>0</v>
          </cell>
          <cell r="Q1125">
            <v>0</v>
          </cell>
        </row>
        <row r="1126">
          <cell r="A1126">
            <v>2033</v>
          </cell>
          <cell r="B1126" t="str">
            <v>Jul</v>
          </cell>
          <cell r="C1126" t="str">
            <v>Brady</v>
          </cell>
          <cell r="D1126">
            <v>0</v>
          </cell>
          <cell r="E1126">
            <v>0</v>
          </cell>
          <cell r="F1126">
            <v>0</v>
          </cell>
          <cell r="G1126">
            <v>0</v>
          </cell>
          <cell r="H1126">
            <v>0</v>
          </cell>
          <cell r="I1126" t="str">
            <v>Div0</v>
          </cell>
          <cell r="J1126">
            <v>0</v>
          </cell>
          <cell r="K1126">
            <v>0</v>
          </cell>
          <cell r="L1126">
            <v>0</v>
          </cell>
          <cell r="M1126">
            <v>0</v>
          </cell>
          <cell r="N1126">
            <v>0</v>
          </cell>
          <cell r="O1126">
            <v>0</v>
          </cell>
          <cell r="P1126">
            <v>0</v>
          </cell>
          <cell r="Q1126">
            <v>0</v>
          </cell>
        </row>
        <row r="1127">
          <cell r="A1127">
            <v>2033</v>
          </cell>
          <cell r="B1127" t="str">
            <v>Jul</v>
          </cell>
          <cell r="C1127" t="str">
            <v>Bridger West</v>
          </cell>
          <cell r="D1127">
            <v>0</v>
          </cell>
          <cell r="E1127">
            <v>0</v>
          </cell>
          <cell r="F1127">
            <v>0</v>
          </cell>
          <cell r="G1127">
            <v>0</v>
          </cell>
          <cell r="H1127">
            <v>0</v>
          </cell>
          <cell r="I1127" t="str">
            <v>Div0</v>
          </cell>
          <cell r="J1127">
            <v>0</v>
          </cell>
          <cell r="K1127">
            <v>0</v>
          </cell>
          <cell r="L1127">
            <v>0</v>
          </cell>
          <cell r="M1127">
            <v>427</v>
          </cell>
          <cell r="N1127">
            <v>427</v>
          </cell>
          <cell r="O1127">
            <v>0</v>
          </cell>
          <cell r="P1127">
            <v>0</v>
          </cell>
          <cell r="Q1127">
            <v>0</v>
          </cell>
        </row>
        <row r="1128">
          <cell r="A1128">
            <v>2033</v>
          </cell>
          <cell r="B1128" t="str">
            <v>Jul</v>
          </cell>
          <cell r="C1128" t="str">
            <v>Borah</v>
          </cell>
          <cell r="D1128">
            <v>0</v>
          </cell>
          <cell r="E1128">
            <v>0</v>
          </cell>
          <cell r="F1128">
            <v>0</v>
          </cell>
          <cell r="G1128">
            <v>0</v>
          </cell>
          <cell r="H1128">
            <v>0</v>
          </cell>
          <cell r="I1128" t="str">
            <v>Div0</v>
          </cell>
          <cell r="J1128">
            <v>0</v>
          </cell>
          <cell r="K1128">
            <v>0</v>
          </cell>
          <cell r="L1128">
            <v>0</v>
          </cell>
          <cell r="M1128">
            <v>426.9</v>
          </cell>
          <cell r="N1128">
            <v>426.9</v>
          </cell>
          <cell r="O1128">
            <v>0</v>
          </cell>
          <cell r="P1128">
            <v>0</v>
          </cell>
          <cell r="Q1128">
            <v>0</v>
          </cell>
        </row>
        <row r="1129">
          <cell r="A1129">
            <v>2033</v>
          </cell>
          <cell r="B1129" t="str">
            <v>Jul</v>
          </cell>
          <cell r="C1129" t="str">
            <v>Mid Columbia</v>
          </cell>
          <cell r="D1129">
            <v>0</v>
          </cell>
          <cell r="E1129">
            <v>0</v>
          </cell>
          <cell r="F1129">
            <v>0</v>
          </cell>
          <cell r="G1129">
            <v>0</v>
          </cell>
          <cell r="H1129">
            <v>0</v>
          </cell>
          <cell r="I1129" t="str">
            <v>Div0</v>
          </cell>
          <cell r="J1129">
            <v>864.4</v>
          </cell>
          <cell r="K1129">
            <v>0</v>
          </cell>
          <cell r="L1129">
            <v>0</v>
          </cell>
          <cell r="M1129">
            <v>0</v>
          </cell>
          <cell r="N1129">
            <v>864.4</v>
          </cell>
          <cell r="O1129">
            <v>0</v>
          </cell>
          <cell r="P1129">
            <v>0</v>
          </cell>
          <cell r="Q1129">
            <v>0</v>
          </cell>
        </row>
        <row r="1130">
          <cell r="A1130">
            <v>2033</v>
          </cell>
          <cell r="B1130" t="str">
            <v>Jul</v>
          </cell>
          <cell r="C1130" t="str">
            <v>Mona</v>
          </cell>
          <cell r="D1130">
            <v>0</v>
          </cell>
          <cell r="E1130">
            <v>0</v>
          </cell>
          <cell r="F1130">
            <v>0</v>
          </cell>
          <cell r="G1130">
            <v>0</v>
          </cell>
          <cell r="H1130">
            <v>0</v>
          </cell>
          <cell r="I1130" t="str">
            <v>Div0</v>
          </cell>
          <cell r="J1130">
            <v>318</v>
          </cell>
          <cell r="K1130">
            <v>0</v>
          </cell>
          <cell r="L1130">
            <v>0</v>
          </cell>
          <cell r="M1130">
            <v>29</v>
          </cell>
          <cell r="N1130">
            <v>347</v>
          </cell>
          <cell r="O1130">
            <v>0</v>
          </cell>
          <cell r="P1130">
            <v>0</v>
          </cell>
          <cell r="Q1130">
            <v>0</v>
          </cell>
        </row>
        <row r="1131">
          <cell r="A1131">
            <v>2033</v>
          </cell>
          <cell r="B1131" t="str">
            <v>Jul</v>
          </cell>
          <cell r="C1131" t="str">
            <v>Palo Verde</v>
          </cell>
          <cell r="D1131">
            <v>0</v>
          </cell>
          <cell r="E1131">
            <v>0</v>
          </cell>
          <cell r="F1131">
            <v>0</v>
          </cell>
          <cell r="G1131">
            <v>0</v>
          </cell>
          <cell r="H1131">
            <v>0</v>
          </cell>
          <cell r="I1131" t="str">
            <v>Div0</v>
          </cell>
          <cell r="J1131">
            <v>0</v>
          </cell>
          <cell r="K1131">
            <v>0</v>
          </cell>
          <cell r="L1131">
            <v>0</v>
          </cell>
          <cell r="M1131">
            <v>0</v>
          </cell>
          <cell r="N1131">
            <v>0</v>
          </cell>
          <cell r="O1131">
            <v>0</v>
          </cell>
          <cell r="P1131">
            <v>0</v>
          </cell>
          <cell r="Q1131">
            <v>0</v>
          </cell>
        </row>
        <row r="1132">
          <cell r="A1132">
            <v>2033</v>
          </cell>
          <cell r="B1132" t="str">
            <v>Jul</v>
          </cell>
          <cell r="C1132" t="str">
            <v>Utah North</v>
          </cell>
          <cell r="D1132">
            <v>5528</v>
          </cell>
          <cell r="E1132">
            <v>0</v>
          </cell>
          <cell r="F1132">
            <v>-768.4</v>
          </cell>
          <cell r="G1132">
            <v>618.70000000000005</v>
          </cell>
          <cell r="H1132">
            <v>618.70000000000005</v>
          </cell>
          <cell r="I1132">
            <v>13</v>
          </cell>
          <cell r="J1132">
            <v>1754.5</v>
          </cell>
          <cell r="K1132">
            <v>0</v>
          </cell>
          <cell r="L1132">
            <v>300.39999999999998</v>
          </cell>
          <cell r="M1132">
            <v>3323.4</v>
          </cell>
          <cell r="N1132">
            <v>0</v>
          </cell>
          <cell r="O1132">
            <v>0</v>
          </cell>
          <cell r="P1132">
            <v>0</v>
          </cell>
          <cell r="Q1132">
            <v>0</v>
          </cell>
        </row>
        <row r="1133">
          <cell r="A1133">
            <v>2033</v>
          </cell>
          <cell r="B1133" t="str">
            <v>Jul</v>
          </cell>
          <cell r="C1133" t="str">
            <v>_4-Corners</v>
          </cell>
          <cell r="D1133">
            <v>0</v>
          </cell>
          <cell r="E1133">
            <v>0</v>
          </cell>
          <cell r="F1133">
            <v>0</v>
          </cell>
          <cell r="G1133">
            <v>0</v>
          </cell>
          <cell r="H1133">
            <v>0</v>
          </cell>
          <cell r="I1133" t="str">
            <v>Div0</v>
          </cell>
          <cell r="J1133">
            <v>0</v>
          </cell>
          <cell r="K1133">
            <v>0</v>
          </cell>
          <cell r="L1133">
            <v>0</v>
          </cell>
          <cell r="M1133">
            <v>0</v>
          </cell>
          <cell r="N1133">
            <v>0</v>
          </cell>
          <cell r="O1133">
            <v>0</v>
          </cell>
          <cell r="P1133">
            <v>0</v>
          </cell>
          <cell r="Q1133">
            <v>0</v>
          </cell>
        </row>
        <row r="1134">
          <cell r="A1134">
            <v>2033</v>
          </cell>
          <cell r="B1134" t="str">
            <v>Jul</v>
          </cell>
          <cell r="C1134" t="str">
            <v>Utah South</v>
          </cell>
          <cell r="D1134">
            <v>865</v>
          </cell>
          <cell r="E1134">
            <v>0</v>
          </cell>
          <cell r="F1134">
            <v>0</v>
          </cell>
          <cell r="G1134">
            <v>112.5</v>
          </cell>
          <cell r="H1134">
            <v>112.5</v>
          </cell>
          <cell r="I1134">
            <v>13</v>
          </cell>
          <cell r="J1134">
            <v>3380</v>
          </cell>
          <cell r="K1134">
            <v>-31.9</v>
          </cell>
          <cell r="L1134">
            <v>0</v>
          </cell>
          <cell r="M1134">
            <v>399.5</v>
          </cell>
          <cell r="N1134">
            <v>2770.1</v>
          </cell>
          <cell r="O1134">
            <v>0</v>
          </cell>
          <cell r="P1134">
            <v>0</v>
          </cell>
          <cell r="Q1134">
            <v>0</v>
          </cell>
        </row>
        <row r="1135">
          <cell r="A1135">
            <v>2033</v>
          </cell>
          <cell r="B1135" t="str">
            <v>Jul</v>
          </cell>
          <cell r="C1135" t="str">
            <v>Cholla</v>
          </cell>
          <cell r="D1135">
            <v>0</v>
          </cell>
          <cell r="E1135">
            <v>0</v>
          </cell>
          <cell r="F1135">
            <v>0</v>
          </cell>
          <cell r="G1135">
            <v>0</v>
          </cell>
          <cell r="H1135">
            <v>0</v>
          </cell>
          <cell r="I1135" t="str">
            <v>Div0</v>
          </cell>
          <cell r="J1135">
            <v>0</v>
          </cell>
          <cell r="K1135">
            <v>0</v>
          </cell>
          <cell r="L1135">
            <v>0</v>
          </cell>
          <cell r="M1135">
            <v>0</v>
          </cell>
          <cell r="N1135">
            <v>0</v>
          </cell>
          <cell r="O1135">
            <v>0</v>
          </cell>
          <cell r="P1135">
            <v>0</v>
          </cell>
          <cell r="Q1135">
            <v>0</v>
          </cell>
        </row>
        <row r="1136">
          <cell r="A1136">
            <v>2033</v>
          </cell>
          <cell r="B1136" t="str">
            <v>Jul</v>
          </cell>
          <cell r="C1136" t="str">
            <v>Colorado</v>
          </cell>
          <cell r="D1136">
            <v>0</v>
          </cell>
          <cell r="E1136">
            <v>0</v>
          </cell>
          <cell r="F1136">
            <v>0</v>
          </cell>
          <cell r="G1136">
            <v>0</v>
          </cell>
          <cell r="H1136">
            <v>0</v>
          </cell>
          <cell r="I1136" t="str">
            <v>Div0</v>
          </cell>
          <cell r="J1136">
            <v>81.5</v>
          </cell>
          <cell r="K1136">
            <v>0</v>
          </cell>
          <cell r="L1136">
            <v>0</v>
          </cell>
          <cell r="M1136">
            <v>0</v>
          </cell>
          <cell r="N1136">
            <v>81.5</v>
          </cell>
          <cell r="O1136">
            <v>0</v>
          </cell>
          <cell r="P1136">
            <v>0</v>
          </cell>
          <cell r="Q1136">
            <v>0</v>
          </cell>
        </row>
        <row r="1137">
          <cell r="A1137">
            <v>2033</v>
          </cell>
          <cell r="B1137" t="str">
            <v>Jul</v>
          </cell>
          <cell r="C1137" t="str">
            <v>Mead</v>
          </cell>
          <cell r="D1137">
            <v>0</v>
          </cell>
          <cell r="E1137">
            <v>0</v>
          </cell>
          <cell r="F1137">
            <v>0</v>
          </cell>
          <cell r="G1137">
            <v>0</v>
          </cell>
          <cell r="H1137">
            <v>0</v>
          </cell>
          <cell r="I1137" t="str">
            <v>Div0</v>
          </cell>
          <cell r="J1137">
            <v>0</v>
          </cell>
          <cell r="K1137">
            <v>0</v>
          </cell>
          <cell r="L1137">
            <v>0</v>
          </cell>
          <cell r="M1137">
            <v>0</v>
          </cell>
          <cell r="N1137">
            <v>0</v>
          </cell>
          <cell r="O1137">
            <v>0</v>
          </cell>
          <cell r="P1137">
            <v>0</v>
          </cell>
          <cell r="Q1137">
            <v>0</v>
          </cell>
        </row>
        <row r="1138">
          <cell r="A1138">
            <v>2033</v>
          </cell>
          <cell r="B1138" t="str">
            <v>Jul</v>
          </cell>
          <cell r="C1138" t="str">
            <v>Montana</v>
          </cell>
          <cell r="D1138">
            <v>0</v>
          </cell>
          <cell r="E1138">
            <v>0</v>
          </cell>
          <cell r="F1138">
            <v>0</v>
          </cell>
          <cell r="G1138">
            <v>0</v>
          </cell>
          <cell r="H1138">
            <v>0</v>
          </cell>
          <cell r="I1138" t="str">
            <v>Div0</v>
          </cell>
          <cell r="J1138">
            <v>151.69999999999999</v>
          </cell>
          <cell r="K1138">
            <v>0</v>
          </cell>
          <cell r="L1138">
            <v>0</v>
          </cell>
          <cell r="M1138">
            <v>0</v>
          </cell>
          <cell r="N1138">
            <v>151.69999999999999</v>
          </cell>
          <cell r="O1138">
            <v>0</v>
          </cell>
          <cell r="P1138">
            <v>0</v>
          </cell>
          <cell r="Q1138">
            <v>0</v>
          </cell>
        </row>
        <row r="1139">
          <cell r="A1139">
            <v>2033</v>
          </cell>
          <cell r="B1139" t="str">
            <v>Jul</v>
          </cell>
          <cell r="C1139" t="str">
            <v>Hermiston</v>
          </cell>
          <cell r="D1139">
            <v>0</v>
          </cell>
          <cell r="E1139">
            <v>0</v>
          </cell>
          <cell r="F1139">
            <v>0</v>
          </cell>
          <cell r="G1139">
            <v>0</v>
          </cell>
          <cell r="H1139">
            <v>0</v>
          </cell>
          <cell r="I1139" t="str">
            <v>Div0</v>
          </cell>
          <cell r="J1139">
            <v>227</v>
          </cell>
          <cell r="K1139">
            <v>0</v>
          </cell>
          <cell r="L1139">
            <v>0</v>
          </cell>
          <cell r="M1139">
            <v>0</v>
          </cell>
          <cell r="N1139">
            <v>227</v>
          </cell>
          <cell r="O1139">
            <v>0</v>
          </cell>
          <cell r="P1139">
            <v>0</v>
          </cell>
          <cell r="Q1139">
            <v>0</v>
          </cell>
        </row>
        <row r="1140">
          <cell r="A1140">
            <v>2033</v>
          </cell>
          <cell r="B1140" t="str">
            <v>Jul</v>
          </cell>
          <cell r="C1140" t="str">
            <v>Yakima</v>
          </cell>
          <cell r="D1140">
            <v>566.20000000000005</v>
          </cell>
          <cell r="E1140">
            <v>0</v>
          </cell>
          <cell r="F1140">
            <v>-60.8</v>
          </cell>
          <cell r="G1140">
            <v>65.7</v>
          </cell>
          <cell r="H1140">
            <v>65.7</v>
          </cell>
          <cell r="I1140">
            <v>13</v>
          </cell>
          <cell r="J1140">
            <v>125.4</v>
          </cell>
          <cell r="K1140">
            <v>0</v>
          </cell>
          <cell r="L1140">
            <v>28.5</v>
          </cell>
          <cell r="M1140">
            <v>417.2</v>
          </cell>
          <cell r="N1140">
            <v>0</v>
          </cell>
          <cell r="O1140">
            <v>0</v>
          </cell>
          <cell r="P1140">
            <v>0</v>
          </cell>
          <cell r="Q1140">
            <v>0</v>
          </cell>
        </row>
        <row r="1141">
          <cell r="A1141">
            <v>2033</v>
          </cell>
          <cell r="B1141" t="str">
            <v>Jul</v>
          </cell>
          <cell r="C1141" t="str">
            <v>WallaWalla</v>
          </cell>
          <cell r="D1141">
            <v>283.7</v>
          </cell>
          <cell r="E1141">
            <v>0</v>
          </cell>
          <cell r="F1141">
            <v>-23.8</v>
          </cell>
          <cell r="G1141">
            <v>33.799999999999997</v>
          </cell>
          <cell r="H1141">
            <v>33.799999999999997</v>
          </cell>
          <cell r="I1141">
            <v>13</v>
          </cell>
          <cell r="J1141">
            <v>33.5</v>
          </cell>
          <cell r="K1141">
            <v>-1.8</v>
          </cell>
          <cell r="L1141">
            <v>0</v>
          </cell>
          <cell r="M1141">
            <v>262.10000000000002</v>
          </cell>
          <cell r="N1141">
            <v>0</v>
          </cell>
          <cell r="O1141">
            <v>0</v>
          </cell>
          <cell r="P1141">
            <v>0</v>
          </cell>
          <cell r="Q1141">
            <v>0</v>
          </cell>
        </row>
        <row r="1142">
          <cell r="A1142">
            <v>2033</v>
          </cell>
          <cell r="B1142" t="str">
            <v>Jul</v>
          </cell>
          <cell r="C1142" t="str">
            <v>APS Transmission</v>
          </cell>
          <cell r="D1142">
            <v>0</v>
          </cell>
          <cell r="E1142">
            <v>0</v>
          </cell>
          <cell r="F1142">
            <v>0</v>
          </cell>
          <cell r="G1142">
            <v>0</v>
          </cell>
          <cell r="H1142">
            <v>0</v>
          </cell>
          <cell r="I1142" t="str">
            <v>Div0</v>
          </cell>
          <cell r="J1142">
            <v>0</v>
          </cell>
          <cell r="K1142">
            <v>0</v>
          </cell>
          <cell r="L1142">
            <v>0</v>
          </cell>
          <cell r="M1142">
            <v>0</v>
          </cell>
          <cell r="N1142">
            <v>0</v>
          </cell>
          <cell r="O1142">
            <v>0</v>
          </cell>
          <cell r="P1142">
            <v>0</v>
          </cell>
          <cell r="Q1142">
            <v>0</v>
          </cell>
        </row>
        <row r="1143">
          <cell r="A1143">
            <v>2033</v>
          </cell>
          <cell r="B1143" t="str">
            <v>Jul</v>
          </cell>
          <cell r="C1143" t="str">
            <v>Bridger East</v>
          </cell>
          <cell r="D1143">
            <v>0</v>
          </cell>
          <cell r="E1143">
            <v>0</v>
          </cell>
          <cell r="F1143">
            <v>0</v>
          </cell>
          <cell r="G1143">
            <v>0</v>
          </cell>
          <cell r="H1143">
            <v>0</v>
          </cell>
          <cell r="I1143" t="str">
            <v>Div0</v>
          </cell>
          <cell r="J1143">
            <v>0</v>
          </cell>
          <cell r="K1143">
            <v>0</v>
          </cell>
          <cell r="L1143">
            <v>0</v>
          </cell>
          <cell r="M1143">
            <v>0</v>
          </cell>
          <cell r="N1143">
            <v>0</v>
          </cell>
          <cell r="O1143">
            <v>0</v>
          </cell>
          <cell r="P1143">
            <v>0</v>
          </cell>
          <cell r="Q1143">
            <v>0</v>
          </cell>
        </row>
        <row r="1144">
          <cell r="A1144">
            <v>2033</v>
          </cell>
          <cell r="B1144" t="str">
            <v>Jul</v>
          </cell>
          <cell r="C1144" t="str">
            <v>WyomingNE</v>
          </cell>
          <cell r="D1144">
            <v>663.7</v>
          </cell>
          <cell r="E1144">
            <v>0</v>
          </cell>
          <cell r="F1144">
            <v>-3.3</v>
          </cell>
          <cell r="G1144">
            <v>85.9</v>
          </cell>
          <cell r="H1144">
            <v>85.9</v>
          </cell>
          <cell r="I1144">
            <v>13</v>
          </cell>
          <cell r="J1144">
            <v>1043.5999999999999</v>
          </cell>
          <cell r="K1144">
            <v>0</v>
          </cell>
          <cell r="L1144">
            <v>50.2</v>
          </cell>
          <cell r="M1144">
            <v>0</v>
          </cell>
          <cell r="N1144">
            <v>347.5</v>
          </cell>
          <cell r="O1144">
            <v>0</v>
          </cell>
          <cell r="P1144">
            <v>0</v>
          </cell>
          <cell r="Q1144">
            <v>0</v>
          </cell>
        </row>
        <row r="1145">
          <cell r="A1145">
            <v>2033</v>
          </cell>
          <cell r="B1145" t="str">
            <v>Jul</v>
          </cell>
          <cell r="C1145" t="str">
            <v>WyomingSW</v>
          </cell>
          <cell r="D1145">
            <v>530.6</v>
          </cell>
          <cell r="E1145">
            <v>0</v>
          </cell>
          <cell r="F1145">
            <v>-147.80000000000001</v>
          </cell>
          <cell r="G1145">
            <v>49.8</v>
          </cell>
          <cell r="H1145">
            <v>49.8</v>
          </cell>
          <cell r="I1145">
            <v>13</v>
          </cell>
          <cell r="J1145">
            <v>43.3</v>
          </cell>
          <cell r="K1145">
            <v>0</v>
          </cell>
          <cell r="L1145">
            <v>0</v>
          </cell>
          <cell r="M1145">
            <v>789.3</v>
          </cell>
          <cell r="N1145">
            <v>400</v>
          </cell>
          <cell r="O1145">
            <v>0</v>
          </cell>
          <cell r="P1145">
            <v>0</v>
          </cell>
          <cell r="Q1145">
            <v>0</v>
          </cell>
        </row>
        <row r="1146">
          <cell r="A1146">
            <v>2033</v>
          </cell>
          <cell r="B1146" t="str">
            <v>Jul</v>
          </cell>
          <cell r="C1146" t="str">
            <v>Aeolis_Wyoming</v>
          </cell>
          <cell r="D1146">
            <v>0</v>
          </cell>
          <cell r="E1146">
            <v>0</v>
          </cell>
          <cell r="F1146">
            <v>0</v>
          </cell>
          <cell r="G1146">
            <v>0</v>
          </cell>
          <cell r="H1146">
            <v>0</v>
          </cell>
          <cell r="I1146" t="str">
            <v>Div0</v>
          </cell>
          <cell r="J1146">
            <v>173.8</v>
          </cell>
          <cell r="K1146">
            <v>0</v>
          </cell>
          <cell r="L1146">
            <v>0</v>
          </cell>
          <cell r="M1146">
            <v>347.5</v>
          </cell>
          <cell r="N1146">
            <v>521.29999999999995</v>
          </cell>
          <cell r="O1146">
            <v>0</v>
          </cell>
          <cell r="P1146">
            <v>0</v>
          </cell>
          <cell r="Q1146">
            <v>0</v>
          </cell>
        </row>
        <row r="1147">
          <cell r="A1147">
            <v>2033</v>
          </cell>
          <cell r="B1147" t="str">
            <v>Jul</v>
          </cell>
          <cell r="C1147" t="str">
            <v>Chehalis</v>
          </cell>
          <cell r="D1147">
            <v>0</v>
          </cell>
          <cell r="E1147">
            <v>0</v>
          </cell>
          <cell r="F1147">
            <v>0</v>
          </cell>
          <cell r="G1147">
            <v>0</v>
          </cell>
          <cell r="H1147">
            <v>0</v>
          </cell>
          <cell r="I1147" t="str">
            <v>Div0</v>
          </cell>
          <cell r="J1147">
            <v>464</v>
          </cell>
          <cell r="K1147">
            <v>0</v>
          </cell>
          <cell r="L1147">
            <v>0</v>
          </cell>
          <cell r="M1147">
            <v>0</v>
          </cell>
          <cell r="N1147">
            <v>464</v>
          </cell>
          <cell r="O1147">
            <v>0</v>
          </cell>
          <cell r="P1147">
            <v>0</v>
          </cell>
          <cell r="Q1147">
            <v>0</v>
          </cell>
        </row>
        <row r="1148">
          <cell r="A1148">
            <v>2033</v>
          </cell>
          <cell r="B1148" t="str">
            <v>Jul</v>
          </cell>
          <cell r="C1148" t="str">
            <v>SOregonCal</v>
          </cell>
          <cell r="D1148">
            <v>1542.5</v>
          </cell>
          <cell r="E1148">
            <v>0</v>
          </cell>
          <cell r="F1148">
            <v>-265.3</v>
          </cell>
          <cell r="G1148">
            <v>166</v>
          </cell>
          <cell r="H1148">
            <v>166</v>
          </cell>
          <cell r="I1148">
            <v>13</v>
          </cell>
          <cell r="J1148">
            <v>247.8</v>
          </cell>
          <cell r="K1148">
            <v>1.1000000000000001</v>
          </cell>
          <cell r="L1148">
            <v>7.7</v>
          </cell>
          <cell r="M1148">
            <v>1186.5999999999999</v>
          </cell>
          <cell r="N1148">
            <v>0</v>
          </cell>
          <cell r="O1148">
            <v>0</v>
          </cell>
          <cell r="P1148">
            <v>0</v>
          </cell>
          <cell r="Q1148">
            <v>0</v>
          </cell>
        </row>
        <row r="1149">
          <cell r="A1149">
            <v>2033</v>
          </cell>
          <cell r="B1149" t="str">
            <v>Jul</v>
          </cell>
          <cell r="C1149" t="str">
            <v>PortlandNC</v>
          </cell>
          <cell r="D1149">
            <v>496.6</v>
          </cell>
          <cell r="E1149">
            <v>0</v>
          </cell>
          <cell r="F1149">
            <v>0</v>
          </cell>
          <cell r="G1149">
            <v>64.599999999999994</v>
          </cell>
          <cell r="H1149">
            <v>64.599999999999994</v>
          </cell>
          <cell r="I1149">
            <v>13</v>
          </cell>
          <cell r="J1149">
            <v>496.9</v>
          </cell>
          <cell r="K1149">
            <v>-78</v>
          </cell>
          <cell r="L1149">
            <v>0</v>
          </cell>
          <cell r="M1149">
            <v>142.30000000000001</v>
          </cell>
          <cell r="N1149">
            <v>0</v>
          </cell>
          <cell r="O1149">
            <v>0</v>
          </cell>
          <cell r="P1149">
            <v>0</v>
          </cell>
          <cell r="Q1149">
            <v>0</v>
          </cell>
        </row>
        <row r="1150">
          <cell r="A1150">
            <v>2033</v>
          </cell>
          <cell r="B1150" t="str">
            <v>Jul</v>
          </cell>
          <cell r="C1150" t="str">
            <v>WillamValcc</v>
          </cell>
          <cell r="D1150">
            <v>357.6</v>
          </cell>
          <cell r="E1150">
            <v>0</v>
          </cell>
          <cell r="F1150">
            <v>-19.600000000000001</v>
          </cell>
          <cell r="G1150">
            <v>43.9</v>
          </cell>
          <cell r="H1150">
            <v>43.9</v>
          </cell>
          <cell r="I1150">
            <v>13</v>
          </cell>
          <cell r="J1150">
            <v>422.6</v>
          </cell>
          <cell r="K1150">
            <v>0</v>
          </cell>
          <cell r="L1150">
            <v>72.900000000000006</v>
          </cell>
          <cell r="M1150">
            <v>29.7</v>
          </cell>
          <cell r="N1150">
            <v>143.30000000000001</v>
          </cell>
          <cell r="O1150">
            <v>0</v>
          </cell>
          <cell r="P1150">
            <v>0</v>
          </cell>
          <cell r="Q1150">
            <v>0</v>
          </cell>
        </row>
        <row r="1151">
          <cell r="A1151">
            <v>2033</v>
          </cell>
          <cell r="B1151" t="str">
            <v>Jul</v>
          </cell>
          <cell r="C1151" t="str">
            <v>Bethel</v>
          </cell>
          <cell r="D1151">
            <v>0</v>
          </cell>
          <cell r="E1151">
            <v>0</v>
          </cell>
          <cell r="F1151">
            <v>0</v>
          </cell>
          <cell r="G1151">
            <v>0</v>
          </cell>
          <cell r="H1151">
            <v>0</v>
          </cell>
          <cell r="I1151" t="str">
            <v>Div0</v>
          </cell>
          <cell r="J1151">
            <v>0</v>
          </cell>
          <cell r="K1151">
            <v>0</v>
          </cell>
          <cell r="L1151">
            <v>0</v>
          </cell>
          <cell r="M1151">
            <v>0</v>
          </cell>
          <cell r="N1151">
            <v>0</v>
          </cell>
          <cell r="O1151">
            <v>0</v>
          </cell>
          <cell r="P1151">
            <v>0</v>
          </cell>
          <cell r="Q1151">
            <v>0</v>
          </cell>
        </row>
        <row r="1152">
          <cell r="A1152">
            <v>2033</v>
          </cell>
          <cell r="B1152" t="str">
            <v>Jul</v>
          </cell>
          <cell r="C1152" t="str">
            <v>Nevada - Oregon Border</v>
          </cell>
          <cell r="D1152">
            <v>0</v>
          </cell>
          <cell r="E1152">
            <v>0</v>
          </cell>
          <cell r="F1152">
            <v>0</v>
          </cell>
          <cell r="G1152">
            <v>0</v>
          </cell>
          <cell r="H1152">
            <v>0</v>
          </cell>
          <cell r="I1152" t="str">
            <v>Div0</v>
          </cell>
          <cell r="J1152">
            <v>106</v>
          </cell>
          <cell r="K1152">
            <v>0</v>
          </cell>
          <cell r="L1152">
            <v>0</v>
          </cell>
          <cell r="M1152">
            <v>0</v>
          </cell>
          <cell r="N1152">
            <v>106</v>
          </cell>
          <cell r="O1152">
            <v>0</v>
          </cell>
          <cell r="P1152">
            <v>0</v>
          </cell>
          <cell r="Q1152">
            <v>0</v>
          </cell>
        </row>
        <row r="1153">
          <cell r="A1153">
            <v>2033</v>
          </cell>
          <cell r="B1153" t="str">
            <v>Jul</v>
          </cell>
          <cell r="C1153" t="str">
            <v>Bridger</v>
          </cell>
          <cell r="D1153">
            <v>0</v>
          </cell>
          <cell r="E1153">
            <v>0</v>
          </cell>
          <cell r="F1153">
            <v>0</v>
          </cell>
          <cell r="G1153">
            <v>0</v>
          </cell>
          <cell r="H1153">
            <v>0</v>
          </cell>
          <cell r="I1153" t="str">
            <v>Div0</v>
          </cell>
          <cell r="J1153">
            <v>695.1</v>
          </cell>
          <cell r="K1153">
            <v>0</v>
          </cell>
          <cell r="L1153">
            <v>0</v>
          </cell>
          <cell r="M1153">
            <v>0</v>
          </cell>
          <cell r="N1153">
            <v>695.1</v>
          </cell>
          <cell r="O1153">
            <v>0</v>
          </cell>
          <cell r="P1153">
            <v>0</v>
          </cell>
          <cell r="Q1153">
            <v>0</v>
          </cell>
        </row>
        <row r="1154">
          <cell r="A1154">
            <v>2033</v>
          </cell>
          <cell r="B1154" t="str">
            <v>Jul</v>
          </cell>
          <cell r="C1154" t="str">
            <v>Hemingway</v>
          </cell>
          <cell r="D1154">
            <v>0</v>
          </cell>
          <cell r="E1154">
            <v>0</v>
          </cell>
          <cell r="F1154">
            <v>0</v>
          </cell>
          <cell r="G1154">
            <v>0</v>
          </cell>
          <cell r="H1154">
            <v>0</v>
          </cell>
          <cell r="I1154" t="str">
            <v>Div0</v>
          </cell>
          <cell r="J1154">
            <v>0</v>
          </cell>
          <cell r="K1154">
            <v>0</v>
          </cell>
          <cell r="L1154">
            <v>0</v>
          </cell>
          <cell r="M1154">
            <v>0</v>
          </cell>
          <cell r="N1154">
            <v>0</v>
          </cell>
          <cell r="O1154">
            <v>0</v>
          </cell>
          <cell r="P1154">
            <v>0</v>
          </cell>
          <cell r="Q1154">
            <v>0</v>
          </cell>
        </row>
        <row r="1155">
          <cell r="A1155">
            <v>2033</v>
          </cell>
          <cell r="B1155" t="str">
            <v>Jul</v>
          </cell>
          <cell r="C1155" t="str">
            <v>Midpoint Meridian</v>
          </cell>
          <cell r="D1155">
            <v>0</v>
          </cell>
          <cell r="E1155">
            <v>0</v>
          </cell>
          <cell r="F1155">
            <v>0</v>
          </cell>
          <cell r="G1155">
            <v>0</v>
          </cell>
          <cell r="H1155">
            <v>0</v>
          </cell>
          <cell r="I1155" t="str">
            <v>Div0</v>
          </cell>
          <cell r="J1155">
            <v>0</v>
          </cell>
          <cell r="K1155">
            <v>0</v>
          </cell>
          <cell r="L1155">
            <v>0</v>
          </cell>
          <cell r="M1155">
            <v>0</v>
          </cell>
          <cell r="N1155">
            <v>0</v>
          </cell>
          <cell r="O1155">
            <v>0</v>
          </cell>
          <cell r="P1155">
            <v>0</v>
          </cell>
          <cell r="Q1155">
            <v>0</v>
          </cell>
        </row>
        <row r="1156">
          <cell r="A1156">
            <v>2033</v>
          </cell>
          <cell r="B1156" t="str">
            <v>Jul</v>
          </cell>
          <cell r="C1156" t="str">
            <v>Craig Trans</v>
          </cell>
          <cell r="D1156">
            <v>0</v>
          </cell>
          <cell r="E1156">
            <v>0</v>
          </cell>
          <cell r="F1156">
            <v>0</v>
          </cell>
          <cell r="G1156">
            <v>0</v>
          </cell>
          <cell r="H1156">
            <v>0</v>
          </cell>
          <cell r="I1156" t="str">
            <v>Div0</v>
          </cell>
          <cell r="J1156">
            <v>0</v>
          </cell>
          <cell r="K1156">
            <v>0</v>
          </cell>
          <cell r="L1156">
            <v>0</v>
          </cell>
          <cell r="M1156">
            <v>52.5</v>
          </cell>
          <cell r="N1156">
            <v>52.5</v>
          </cell>
          <cell r="O1156">
            <v>0</v>
          </cell>
          <cell r="P1156">
            <v>0</v>
          </cell>
          <cell r="Q1156">
            <v>0</v>
          </cell>
        </row>
        <row r="1157">
          <cell r="A1157">
            <v>2033</v>
          </cell>
          <cell r="B1157" t="str">
            <v>Jul</v>
          </cell>
          <cell r="C1157" t="str">
            <v>BPA_NITS</v>
          </cell>
          <cell r="D1157">
            <v>256.89999999999998</v>
          </cell>
          <cell r="E1157">
            <v>0</v>
          </cell>
          <cell r="F1157">
            <v>0</v>
          </cell>
          <cell r="G1157">
            <v>33.4</v>
          </cell>
          <cell r="H1157">
            <v>33.4</v>
          </cell>
          <cell r="I1157">
            <v>13</v>
          </cell>
          <cell r="J1157">
            <v>0</v>
          </cell>
          <cell r="K1157">
            <v>0</v>
          </cell>
          <cell r="L1157">
            <v>0</v>
          </cell>
          <cell r="M1157">
            <v>290.3</v>
          </cell>
          <cell r="N1157">
            <v>0</v>
          </cell>
          <cell r="O1157">
            <v>0</v>
          </cell>
          <cell r="P1157">
            <v>0</v>
          </cell>
          <cell r="Q1157">
            <v>0</v>
          </cell>
        </row>
        <row r="1158">
          <cell r="A1158">
            <v>2033</v>
          </cell>
          <cell r="B1158" t="str">
            <v>Dec</v>
          </cell>
          <cell r="C1158" t="str">
            <v>Arizona</v>
          </cell>
          <cell r="D1158">
            <v>0</v>
          </cell>
          <cell r="E1158">
            <v>0</v>
          </cell>
          <cell r="F1158">
            <v>0</v>
          </cell>
          <cell r="G1158">
            <v>0</v>
          </cell>
          <cell r="H1158">
            <v>0</v>
          </cell>
          <cell r="I1158" t="str">
            <v>Div0</v>
          </cell>
          <cell r="J1158">
            <v>0</v>
          </cell>
          <cell r="K1158">
            <v>0</v>
          </cell>
          <cell r="L1158">
            <v>0</v>
          </cell>
          <cell r="M1158">
            <v>0</v>
          </cell>
          <cell r="N1158">
            <v>0</v>
          </cell>
          <cell r="O1158">
            <v>0</v>
          </cell>
          <cell r="P1158">
            <v>0</v>
          </cell>
          <cell r="Q1158">
            <v>0</v>
          </cell>
        </row>
        <row r="1159">
          <cell r="A1159">
            <v>2033</v>
          </cell>
          <cell r="B1159" t="str">
            <v>Dec</v>
          </cell>
          <cell r="C1159" t="str">
            <v>COB</v>
          </cell>
          <cell r="D1159">
            <v>0</v>
          </cell>
          <cell r="E1159">
            <v>0</v>
          </cell>
          <cell r="F1159">
            <v>0</v>
          </cell>
          <cell r="G1159">
            <v>0</v>
          </cell>
          <cell r="H1159">
            <v>0</v>
          </cell>
          <cell r="I1159" t="str">
            <v>Div0</v>
          </cell>
          <cell r="J1159">
            <v>0</v>
          </cell>
          <cell r="K1159">
            <v>0</v>
          </cell>
          <cell r="L1159">
            <v>0</v>
          </cell>
          <cell r="M1159">
            <v>0</v>
          </cell>
          <cell r="N1159">
            <v>0</v>
          </cell>
          <cell r="O1159">
            <v>0</v>
          </cell>
          <cell r="P1159">
            <v>0</v>
          </cell>
          <cell r="Q1159">
            <v>0</v>
          </cell>
        </row>
        <row r="1160">
          <cell r="A1160">
            <v>2033</v>
          </cell>
          <cell r="B1160" t="str">
            <v>Dec</v>
          </cell>
          <cell r="C1160" t="str">
            <v>Goshen</v>
          </cell>
          <cell r="D1160">
            <v>329</v>
          </cell>
          <cell r="E1160">
            <v>0</v>
          </cell>
          <cell r="F1160">
            <v>-37.299999999999997</v>
          </cell>
          <cell r="G1160">
            <v>37.9</v>
          </cell>
          <cell r="H1160">
            <v>37.9</v>
          </cell>
          <cell r="I1160">
            <v>13</v>
          </cell>
          <cell r="J1160">
            <v>0</v>
          </cell>
          <cell r="K1160">
            <v>-5.0999999999999996</v>
          </cell>
          <cell r="L1160">
            <v>0</v>
          </cell>
          <cell r="M1160">
            <v>334.8</v>
          </cell>
          <cell r="N1160">
            <v>0</v>
          </cell>
          <cell r="O1160">
            <v>0</v>
          </cell>
          <cell r="P1160">
            <v>0</v>
          </cell>
          <cell r="Q1160">
            <v>0</v>
          </cell>
        </row>
        <row r="1161">
          <cell r="A1161">
            <v>2033</v>
          </cell>
          <cell r="B1161" t="str">
            <v>Dec</v>
          </cell>
          <cell r="C1161" t="str">
            <v>Brady</v>
          </cell>
          <cell r="D1161">
            <v>0</v>
          </cell>
          <cell r="E1161">
            <v>0</v>
          </cell>
          <cell r="F1161">
            <v>0</v>
          </cell>
          <cell r="G1161">
            <v>0</v>
          </cell>
          <cell r="H1161">
            <v>0</v>
          </cell>
          <cell r="I1161" t="str">
            <v>Div0</v>
          </cell>
          <cell r="J1161">
            <v>0</v>
          </cell>
          <cell r="K1161">
            <v>0</v>
          </cell>
          <cell r="L1161">
            <v>0</v>
          </cell>
          <cell r="M1161">
            <v>0</v>
          </cell>
          <cell r="N1161">
            <v>0</v>
          </cell>
          <cell r="O1161">
            <v>0</v>
          </cell>
          <cell r="P1161">
            <v>0</v>
          </cell>
          <cell r="Q1161">
            <v>0</v>
          </cell>
        </row>
        <row r="1162">
          <cell r="A1162">
            <v>2033</v>
          </cell>
          <cell r="B1162" t="str">
            <v>Dec</v>
          </cell>
          <cell r="C1162" t="str">
            <v>Bridger West</v>
          </cell>
          <cell r="D1162">
            <v>0</v>
          </cell>
          <cell r="E1162">
            <v>0</v>
          </cell>
          <cell r="F1162">
            <v>0</v>
          </cell>
          <cell r="G1162">
            <v>0</v>
          </cell>
          <cell r="H1162">
            <v>0</v>
          </cell>
          <cell r="I1162" t="str">
            <v>Div0</v>
          </cell>
          <cell r="J1162">
            <v>0</v>
          </cell>
          <cell r="K1162">
            <v>0</v>
          </cell>
          <cell r="L1162">
            <v>0</v>
          </cell>
          <cell r="M1162">
            <v>763.5</v>
          </cell>
          <cell r="N1162">
            <v>763.5</v>
          </cell>
          <cell r="O1162">
            <v>0</v>
          </cell>
          <cell r="P1162">
            <v>0</v>
          </cell>
          <cell r="Q1162">
            <v>0</v>
          </cell>
        </row>
        <row r="1163">
          <cell r="A1163">
            <v>2033</v>
          </cell>
          <cell r="B1163" t="str">
            <v>Dec</v>
          </cell>
          <cell r="C1163" t="str">
            <v>Borah</v>
          </cell>
          <cell r="D1163">
            <v>0</v>
          </cell>
          <cell r="E1163">
            <v>0</v>
          </cell>
          <cell r="F1163">
            <v>0</v>
          </cell>
          <cell r="G1163">
            <v>0</v>
          </cell>
          <cell r="H1163">
            <v>0</v>
          </cell>
          <cell r="I1163" t="str">
            <v>Div0</v>
          </cell>
          <cell r="J1163">
            <v>0</v>
          </cell>
          <cell r="K1163">
            <v>0</v>
          </cell>
          <cell r="L1163">
            <v>0</v>
          </cell>
          <cell r="M1163">
            <v>980.4</v>
          </cell>
          <cell r="N1163">
            <v>980.4</v>
          </cell>
          <cell r="O1163">
            <v>0</v>
          </cell>
          <cell r="P1163">
            <v>0</v>
          </cell>
          <cell r="Q1163">
            <v>0</v>
          </cell>
        </row>
        <row r="1164">
          <cell r="A1164">
            <v>2033</v>
          </cell>
          <cell r="B1164" t="str">
            <v>Dec</v>
          </cell>
          <cell r="C1164" t="str">
            <v>Mid Columbia</v>
          </cell>
          <cell r="D1164">
            <v>0</v>
          </cell>
          <cell r="E1164">
            <v>0</v>
          </cell>
          <cell r="F1164">
            <v>0</v>
          </cell>
          <cell r="G1164">
            <v>0</v>
          </cell>
          <cell r="H1164">
            <v>0</v>
          </cell>
          <cell r="I1164" t="str">
            <v>Div0</v>
          </cell>
          <cell r="J1164">
            <v>400.3</v>
          </cell>
          <cell r="K1164">
            <v>0</v>
          </cell>
          <cell r="L1164">
            <v>0</v>
          </cell>
          <cell r="M1164">
            <v>1.6</v>
          </cell>
          <cell r="N1164">
            <v>401.9</v>
          </cell>
          <cell r="O1164">
            <v>0</v>
          </cell>
          <cell r="P1164">
            <v>0</v>
          </cell>
          <cell r="Q1164">
            <v>0</v>
          </cell>
        </row>
        <row r="1165">
          <cell r="A1165">
            <v>2033</v>
          </cell>
          <cell r="B1165" t="str">
            <v>Dec</v>
          </cell>
          <cell r="C1165" t="str">
            <v>Mona</v>
          </cell>
          <cell r="D1165">
            <v>0</v>
          </cell>
          <cell r="E1165">
            <v>0</v>
          </cell>
          <cell r="F1165">
            <v>0</v>
          </cell>
          <cell r="G1165">
            <v>0</v>
          </cell>
          <cell r="H1165">
            <v>0</v>
          </cell>
          <cell r="I1165" t="str">
            <v>Div0</v>
          </cell>
          <cell r="J1165">
            <v>0</v>
          </cell>
          <cell r="K1165">
            <v>0</v>
          </cell>
          <cell r="L1165">
            <v>0</v>
          </cell>
          <cell r="M1165">
            <v>29</v>
          </cell>
          <cell r="N1165">
            <v>29</v>
          </cell>
          <cell r="O1165">
            <v>0</v>
          </cell>
          <cell r="P1165">
            <v>0</v>
          </cell>
          <cell r="Q1165">
            <v>0</v>
          </cell>
        </row>
        <row r="1166">
          <cell r="A1166">
            <v>2033</v>
          </cell>
          <cell r="B1166" t="str">
            <v>Dec</v>
          </cell>
          <cell r="C1166" t="str">
            <v>Palo Verde</v>
          </cell>
          <cell r="D1166">
            <v>0</v>
          </cell>
          <cell r="E1166">
            <v>0</v>
          </cell>
          <cell r="F1166">
            <v>0</v>
          </cell>
          <cell r="G1166">
            <v>0</v>
          </cell>
          <cell r="H1166">
            <v>0</v>
          </cell>
          <cell r="I1166" t="str">
            <v>Div0</v>
          </cell>
          <cell r="J1166">
            <v>0</v>
          </cell>
          <cell r="K1166">
            <v>0</v>
          </cell>
          <cell r="L1166">
            <v>0</v>
          </cell>
          <cell r="M1166">
            <v>0</v>
          </cell>
          <cell r="N1166">
            <v>0</v>
          </cell>
          <cell r="O1166">
            <v>0</v>
          </cell>
          <cell r="P1166">
            <v>0</v>
          </cell>
          <cell r="Q1166">
            <v>0</v>
          </cell>
        </row>
        <row r="1167">
          <cell r="A1167">
            <v>2033</v>
          </cell>
          <cell r="B1167" t="str">
            <v>Dec</v>
          </cell>
          <cell r="C1167" t="str">
            <v>Utah North</v>
          </cell>
          <cell r="D1167">
            <v>4179</v>
          </cell>
          <cell r="E1167">
            <v>0</v>
          </cell>
          <cell r="F1167">
            <v>-538</v>
          </cell>
          <cell r="G1167">
            <v>473.3</v>
          </cell>
          <cell r="H1167">
            <v>473.3</v>
          </cell>
          <cell r="I1167">
            <v>13</v>
          </cell>
          <cell r="J1167">
            <v>1821.4</v>
          </cell>
          <cell r="K1167">
            <v>0</v>
          </cell>
          <cell r="L1167">
            <v>0</v>
          </cell>
          <cell r="M1167">
            <v>2657.9</v>
          </cell>
          <cell r="N1167">
            <v>364.9</v>
          </cell>
          <cell r="O1167">
            <v>0</v>
          </cell>
          <cell r="P1167">
            <v>0</v>
          </cell>
          <cell r="Q1167">
            <v>0</v>
          </cell>
        </row>
        <row r="1168">
          <cell r="A1168">
            <v>2033</v>
          </cell>
          <cell r="B1168" t="str">
            <v>Dec</v>
          </cell>
          <cell r="C1168" t="str">
            <v>_4-Corners</v>
          </cell>
          <cell r="D1168">
            <v>0</v>
          </cell>
          <cell r="E1168">
            <v>0</v>
          </cell>
          <cell r="F1168">
            <v>0</v>
          </cell>
          <cell r="G1168">
            <v>0</v>
          </cell>
          <cell r="H1168">
            <v>0</v>
          </cell>
          <cell r="I1168" t="str">
            <v>Div0</v>
          </cell>
          <cell r="J1168">
            <v>0</v>
          </cell>
          <cell r="K1168">
            <v>0</v>
          </cell>
          <cell r="L1168">
            <v>0</v>
          </cell>
          <cell r="M1168">
            <v>0</v>
          </cell>
          <cell r="N1168">
            <v>0</v>
          </cell>
          <cell r="O1168">
            <v>0</v>
          </cell>
          <cell r="P1168">
            <v>0</v>
          </cell>
          <cell r="Q1168">
            <v>0</v>
          </cell>
        </row>
        <row r="1169">
          <cell r="A1169">
            <v>2033</v>
          </cell>
          <cell r="B1169" t="str">
            <v>Dec</v>
          </cell>
          <cell r="C1169" t="str">
            <v>Utah South</v>
          </cell>
          <cell r="D1169">
            <v>700.3</v>
          </cell>
          <cell r="E1169">
            <v>0</v>
          </cell>
          <cell r="F1169">
            <v>0</v>
          </cell>
          <cell r="G1169">
            <v>91</v>
          </cell>
          <cell r="H1169">
            <v>91</v>
          </cell>
          <cell r="I1169">
            <v>13</v>
          </cell>
          <cell r="J1169">
            <v>3399.9</v>
          </cell>
          <cell r="K1169">
            <v>-31.9</v>
          </cell>
          <cell r="L1169">
            <v>0</v>
          </cell>
          <cell r="M1169">
            <v>81.5</v>
          </cell>
          <cell r="N1169">
            <v>2658.2</v>
          </cell>
          <cell r="O1169">
            <v>0</v>
          </cell>
          <cell r="P1169">
            <v>0</v>
          </cell>
          <cell r="Q1169">
            <v>0</v>
          </cell>
        </row>
        <row r="1170">
          <cell r="A1170">
            <v>2033</v>
          </cell>
          <cell r="B1170" t="str">
            <v>Dec</v>
          </cell>
          <cell r="C1170" t="str">
            <v>Cholla</v>
          </cell>
          <cell r="D1170">
            <v>0</v>
          </cell>
          <cell r="E1170">
            <v>0</v>
          </cell>
          <cell r="F1170">
            <v>0</v>
          </cell>
          <cell r="G1170">
            <v>0</v>
          </cell>
          <cell r="H1170">
            <v>0</v>
          </cell>
          <cell r="I1170" t="str">
            <v>Div0</v>
          </cell>
          <cell r="J1170">
            <v>0</v>
          </cell>
          <cell r="K1170">
            <v>0</v>
          </cell>
          <cell r="L1170">
            <v>0</v>
          </cell>
          <cell r="M1170">
            <v>0</v>
          </cell>
          <cell r="N1170">
            <v>0</v>
          </cell>
          <cell r="O1170">
            <v>0</v>
          </cell>
          <cell r="P1170">
            <v>0</v>
          </cell>
          <cell r="Q1170">
            <v>0</v>
          </cell>
        </row>
        <row r="1171">
          <cell r="A1171">
            <v>2033</v>
          </cell>
          <cell r="B1171" t="str">
            <v>Dec</v>
          </cell>
          <cell r="C1171" t="str">
            <v>Colorado</v>
          </cell>
          <cell r="D1171">
            <v>0</v>
          </cell>
          <cell r="E1171">
            <v>0</v>
          </cell>
          <cell r="F1171">
            <v>0</v>
          </cell>
          <cell r="G1171">
            <v>0</v>
          </cell>
          <cell r="H1171">
            <v>0</v>
          </cell>
          <cell r="I1171" t="str">
            <v>Div0</v>
          </cell>
          <cell r="J1171">
            <v>81.5</v>
          </cell>
          <cell r="K1171">
            <v>0</v>
          </cell>
          <cell r="L1171">
            <v>0</v>
          </cell>
          <cell r="M1171">
            <v>0</v>
          </cell>
          <cell r="N1171">
            <v>81.5</v>
          </cell>
          <cell r="O1171">
            <v>0</v>
          </cell>
          <cell r="P1171">
            <v>0</v>
          </cell>
          <cell r="Q1171">
            <v>0</v>
          </cell>
        </row>
        <row r="1172">
          <cell r="A1172">
            <v>2033</v>
          </cell>
          <cell r="B1172" t="str">
            <v>Dec</v>
          </cell>
          <cell r="C1172" t="str">
            <v>Mead</v>
          </cell>
          <cell r="D1172">
            <v>0</v>
          </cell>
          <cell r="E1172">
            <v>0</v>
          </cell>
          <cell r="F1172">
            <v>0</v>
          </cell>
          <cell r="G1172">
            <v>0</v>
          </cell>
          <cell r="H1172">
            <v>0</v>
          </cell>
          <cell r="I1172" t="str">
            <v>Div0</v>
          </cell>
          <cell r="J1172">
            <v>0</v>
          </cell>
          <cell r="K1172">
            <v>0</v>
          </cell>
          <cell r="L1172">
            <v>0</v>
          </cell>
          <cell r="M1172">
            <v>0</v>
          </cell>
          <cell r="N1172">
            <v>0</v>
          </cell>
          <cell r="O1172">
            <v>0</v>
          </cell>
          <cell r="P1172">
            <v>0</v>
          </cell>
          <cell r="Q1172">
            <v>0</v>
          </cell>
        </row>
        <row r="1173">
          <cell r="A1173">
            <v>2033</v>
          </cell>
          <cell r="B1173" t="str">
            <v>Dec</v>
          </cell>
          <cell r="C1173" t="str">
            <v>Montana</v>
          </cell>
          <cell r="D1173">
            <v>0</v>
          </cell>
          <cell r="E1173">
            <v>0</v>
          </cell>
          <cell r="F1173">
            <v>0</v>
          </cell>
          <cell r="G1173">
            <v>0</v>
          </cell>
          <cell r="H1173">
            <v>0</v>
          </cell>
          <cell r="I1173" t="str">
            <v>Div0</v>
          </cell>
          <cell r="J1173">
            <v>150.69999999999999</v>
          </cell>
          <cell r="K1173">
            <v>0</v>
          </cell>
          <cell r="L1173">
            <v>0</v>
          </cell>
          <cell r="M1173">
            <v>0</v>
          </cell>
          <cell r="N1173">
            <v>150.69999999999999</v>
          </cell>
          <cell r="O1173">
            <v>0</v>
          </cell>
          <cell r="P1173">
            <v>0</v>
          </cell>
          <cell r="Q1173">
            <v>0</v>
          </cell>
        </row>
        <row r="1174">
          <cell r="A1174">
            <v>2033</v>
          </cell>
          <cell r="B1174" t="str">
            <v>Dec</v>
          </cell>
          <cell r="C1174" t="str">
            <v>Hermiston</v>
          </cell>
          <cell r="D1174">
            <v>0</v>
          </cell>
          <cell r="E1174">
            <v>0</v>
          </cell>
          <cell r="F1174">
            <v>0</v>
          </cell>
          <cell r="G1174">
            <v>0</v>
          </cell>
          <cell r="H1174">
            <v>0</v>
          </cell>
          <cell r="I1174" t="str">
            <v>Div0</v>
          </cell>
          <cell r="J1174">
            <v>240</v>
          </cell>
          <cell r="K1174">
            <v>0</v>
          </cell>
          <cell r="L1174">
            <v>0</v>
          </cell>
          <cell r="M1174">
            <v>0</v>
          </cell>
          <cell r="N1174">
            <v>240</v>
          </cell>
          <cell r="O1174">
            <v>0</v>
          </cell>
          <cell r="P1174">
            <v>0</v>
          </cell>
          <cell r="Q1174">
            <v>0</v>
          </cell>
        </row>
        <row r="1175">
          <cell r="A1175">
            <v>2033</v>
          </cell>
          <cell r="B1175" t="str">
            <v>Dec</v>
          </cell>
          <cell r="C1175" t="str">
            <v>Yakima</v>
          </cell>
          <cell r="D1175">
            <v>594.29999999999995</v>
          </cell>
          <cell r="E1175">
            <v>0</v>
          </cell>
          <cell r="F1175">
            <v>-57</v>
          </cell>
          <cell r="G1175">
            <v>69.900000000000006</v>
          </cell>
          <cell r="H1175">
            <v>69.900000000000006</v>
          </cell>
          <cell r="I1175">
            <v>13</v>
          </cell>
          <cell r="J1175">
            <v>125.4</v>
          </cell>
          <cell r="K1175">
            <v>0</v>
          </cell>
          <cell r="L1175">
            <v>0</v>
          </cell>
          <cell r="M1175">
            <v>481.8</v>
          </cell>
          <cell r="N1175">
            <v>0</v>
          </cell>
          <cell r="O1175">
            <v>0</v>
          </cell>
          <cell r="P1175">
            <v>0</v>
          </cell>
          <cell r="Q1175">
            <v>0</v>
          </cell>
        </row>
        <row r="1176">
          <cell r="A1176">
            <v>2033</v>
          </cell>
          <cell r="B1176" t="str">
            <v>Dec</v>
          </cell>
          <cell r="C1176" t="str">
            <v>WallaWalla</v>
          </cell>
          <cell r="D1176">
            <v>258.39999999999998</v>
          </cell>
          <cell r="E1176">
            <v>0</v>
          </cell>
          <cell r="F1176">
            <v>-21.5</v>
          </cell>
          <cell r="G1176">
            <v>30.8</v>
          </cell>
          <cell r="H1176">
            <v>30.8</v>
          </cell>
          <cell r="I1176">
            <v>13</v>
          </cell>
          <cell r="J1176">
            <v>33.5</v>
          </cell>
          <cell r="K1176">
            <v>-1.8</v>
          </cell>
          <cell r="L1176">
            <v>0</v>
          </cell>
          <cell r="M1176">
            <v>236</v>
          </cell>
          <cell r="N1176">
            <v>0</v>
          </cell>
          <cell r="O1176">
            <v>0</v>
          </cell>
          <cell r="P1176">
            <v>0</v>
          </cell>
          <cell r="Q1176">
            <v>0</v>
          </cell>
        </row>
        <row r="1177">
          <cell r="A1177">
            <v>2033</v>
          </cell>
          <cell r="B1177" t="str">
            <v>Dec</v>
          </cell>
          <cell r="C1177" t="str">
            <v>APS Transmission</v>
          </cell>
          <cell r="D1177">
            <v>0</v>
          </cell>
          <cell r="E1177">
            <v>0</v>
          </cell>
          <cell r="F1177">
            <v>0</v>
          </cell>
          <cell r="G1177">
            <v>0</v>
          </cell>
          <cell r="H1177">
            <v>0</v>
          </cell>
          <cell r="I1177" t="str">
            <v>Div0</v>
          </cell>
          <cell r="J1177">
            <v>0</v>
          </cell>
          <cell r="K1177">
            <v>0</v>
          </cell>
          <cell r="L1177">
            <v>0</v>
          </cell>
          <cell r="M1177">
            <v>0</v>
          </cell>
          <cell r="N1177">
            <v>0</v>
          </cell>
          <cell r="O1177">
            <v>0</v>
          </cell>
          <cell r="P1177">
            <v>0</v>
          </cell>
          <cell r="Q1177">
            <v>0</v>
          </cell>
        </row>
        <row r="1178">
          <cell r="A1178">
            <v>2033</v>
          </cell>
          <cell r="B1178" t="str">
            <v>Dec</v>
          </cell>
          <cell r="C1178" t="str">
            <v>Bridger East</v>
          </cell>
          <cell r="D1178">
            <v>0</v>
          </cell>
          <cell r="E1178">
            <v>0</v>
          </cell>
          <cell r="F1178">
            <v>0</v>
          </cell>
          <cell r="G1178">
            <v>0</v>
          </cell>
          <cell r="H1178">
            <v>0</v>
          </cell>
          <cell r="I1178" t="str">
            <v>Div0</v>
          </cell>
          <cell r="J1178">
            <v>0</v>
          </cell>
          <cell r="K1178">
            <v>0</v>
          </cell>
          <cell r="L1178">
            <v>0</v>
          </cell>
          <cell r="M1178">
            <v>0</v>
          </cell>
          <cell r="N1178">
            <v>0</v>
          </cell>
          <cell r="O1178">
            <v>0</v>
          </cell>
          <cell r="P1178">
            <v>0</v>
          </cell>
          <cell r="Q1178">
            <v>0</v>
          </cell>
        </row>
        <row r="1179">
          <cell r="A1179">
            <v>2033</v>
          </cell>
          <cell r="B1179" t="str">
            <v>Dec</v>
          </cell>
          <cell r="C1179" t="str">
            <v>WyomingNE</v>
          </cell>
          <cell r="D1179">
            <v>675.1</v>
          </cell>
          <cell r="E1179">
            <v>0</v>
          </cell>
          <cell r="F1179">
            <v>0</v>
          </cell>
          <cell r="G1179">
            <v>87.8</v>
          </cell>
          <cell r="H1179">
            <v>87.8</v>
          </cell>
          <cell r="I1179">
            <v>13</v>
          </cell>
          <cell r="J1179">
            <v>1088.4000000000001</v>
          </cell>
          <cell r="K1179">
            <v>0</v>
          </cell>
          <cell r="L1179">
            <v>0</v>
          </cell>
          <cell r="M1179">
            <v>0</v>
          </cell>
          <cell r="N1179">
            <v>325.5</v>
          </cell>
          <cell r="O1179">
            <v>0</v>
          </cell>
          <cell r="P1179">
            <v>0</v>
          </cell>
          <cell r="Q1179">
            <v>0</v>
          </cell>
        </row>
        <row r="1180">
          <cell r="A1180">
            <v>2033</v>
          </cell>
          <cell r="B1180" t="str">
            <v>Dec</v>
          </cell>
          <cell r="C1180" t="str">
            <v>WyomingSW</v>
          </cell>
          <cell r="D1180">
            <v>563.20000000000005</v>
          </cell>
          <cell r="E1180">
            <v>0</v>
          </cell>
          <cell r="F1180">
            <v>-144.1</v>
          </cell>
          <cell r="G1180">
            <v>54.5</v>
          </cell>
          <cell r="H1180">
            <v>54.5</v>
          </cell>
          <cell r="I1180">
            <v>13</v>
          </cell>
          <cell r="J1180">
            <v>43</v>
          </cell>
          <cell r="K1180">
            <v>0</v>
          </cell>
          <cell r="L1180">
            <v>0</v>
          </cell>
          <cell r="M1180">
            <v>430.6</v>
          </cell>
          <cell r="N1180">
            <v>0</v>
          </cell>
          <cell r="O1180">
            <v>0</v>
          </cell>
          <cell r="P1180">
            <v>0</v>
          </cell>
          <cell r="Q1180">
            <v>0</v>
          </cell>
        </row>
        <row r="1181">
          <cell r="A1181">
            <v>2033</v>
          </cell>
          <cell r="B1181" t="str">
            <v>Dec</v>
          </cell>
          <cell r="C1181" t="str">
            <v>Aeolis_Wyoming</v>
          </cell>
          <cell r="D1181">
            <v>0</v>
          </cell>
          <cell r="E1181">
            <v>0</v>
          </cell>
          <cell r="F1181">
            <v>0</v>
          </cell>
          <cell r="G1181">
            <v>0</v>
          </cell>
          <cell r="H1181">
            <v>0</v>
          </cell>
          <cell r="I1181" t="str">
            <v>Div0</v>
          </cell>
          <cell r="J1181">
            <v>173.8</v>
          </cell>
          <cell r="K1181">
            <v>0</v>
          </cell>
          <cell r="L1181">
            <v>0</v>
          </cell>
          <cell r="M1181">
            <v>325.39999999999998</v>
          </cell>
          <cell r="N1181">
            <v>499.2</v>
          </cell>
          <cell r="O1181">
            <v>0</v>
          </cell>
          <cell r="P1181">
            <v>0</v>
          </cell>
          <cell r="Q1181">
            <v>0</v>
          </cell>
        </row>
        <row r="1182">
          <cell r="A1182">
            <v>2033</v>
          </cell>
          <cell r="B1182" t="str">
            <v>Dec</v>
          </cell>
          <cell r="C1182" t="str">
            <v>Chehalis</v>
          </cell>
          <cell r="D1182">
            <v>0</v>
          </cell>
          <cell r="E1182">
            <v>0</v>
          </cell>
          <cell r="F1182">
            <v>0</v>
          </cell>
          <cell r="G1182">
            <v>0</v>
          </cell>
          <cell r="H1182">
            <v>0</v>
          </cell>
          <cell r="I1182" t="str">
            <v>Div0</v>
          </cell>
          <cell r="J1182">
            <v>512</v>
          </cell>
          <cell r="K1182">
            <v>0</v>
          </cell>
          <cell r="L1182">
            <v>0</v>
          </cell>
          <cell r="M1182">
            <v>0</v>
          </cell>
          <cell r="N1182">
            <v>512</v>
          </cell>
          <cell r="O1182">
            <v>0</v>
          </cell>
          <cell r="P1182">
            <v>0</v>
          </cell>
          <cell r="Q1182">
            <v>0</v>
          </cell>
        </row>
        <row r="1183">
          <cell r="A1183">
            <v>2033</v>
          </cell>
          <cell r="B1183" t="str">
            <v>Dec</v>
          </cell>
          <cell r="C1183" t="str">
            <v>SOregonCal</v>
          </cell>
          <cell r="D1183">
            <v>1500.4</v>
          </cell>
          <cell r="E1183">
            <v>0</v>
          </cell>
          <cell r="F1183">
            <v>-329.5</v>
          </cell>
          <cell r="G1183">
            <v>152.19999999999999</v>
          </cell>
          <cell r="H1183">
            <v>152.19999999999999</v>
          </cell>
          <cell r="I1183">
            <v>13</v>
          </cell>
          <cell r="J1183">
            <v>289.3</v>
          </cell>
          <cell r="K1183">
            <v>1</v>
          </cell>
          <cell r="L1183">
            <v>0</v>
          </cell>
          <cell r="M1183">
            <v>1034.4000000000001</v>
          </cell>
          <cell r="N1183">
            <v>1.6</v>
          </cell>
          <cell r="O1183">
            <v>0</v>
          </cell>
          <cell r="P1183">
            <v>0</v>
          </cell>
          <cell r="Q1183">
            <v>0</v>
          </cell>
        </row>
        <row r="1184">
          <cell r="A1184">
            <v>2033</v>
          </cell>
          <cell r="B1184" t="str">
            <v>Dec</v>
          </cell>
          <cell r="C1184" t="str">
            <v>PortlandNC</v>
          </cell>
          <cell r="D1184">
            <v>532.5</v>
          </cell>
          <cell r="E1184">
            <v>0</v>
          </cell>
          <cell r="F1184">
            <v>0</v>
          </cell>
          <cell r="G1184">
            <v>69.2</v>
          </cell>
          <cell r="H1184">
            <v>69.2</v>
          </cell>
          <cell r="I1184">
            <v>13</v>
          </cell>
          <cell r="J1184">
            <v>595</v>
          </cell>
          <cell r="K1184">
            <v>-78</v>
          </cell>
          <cell r="L1184">
            <v>0</v>
          </cell>
          <cell r="M1184">
            <v>84.7</v>
          </cell>
          <cell r="N1184">
            <v>0</v>
          </cell>
          <cell r="O1184">
            <v>0</v>
          </cell>
          <cell r="P1184">
            <v>0</v>
          </cell>
          <cell r="Q1184">
            <v>0</v>
          </cell>
        </row>
        <row r="1185">
          <cell r="A1185">
            <v>2033</v>
          </cell>
          <cell r="B1185" t="str">
            <v>Dec</v>
          </cell>
          <cell r="C1185" t="str">
            <v>WillamValcc</v>
          </cell>
          <cell r="D1185">
            <v>395.1</v>
          </cell>
          <cell r="E1185">
            <v>0</v>
          </cell>
          <cell r="F1185">
            <v>0</v>
          </cell>
          <cell r="G1185">
            <v>51.4</v>
          </cell>
          <cell r="H1185">
            <v>51.4</v>
          </cell>
          <cell r="I1185">
            <v>13</v>
          </cell>
          <cell r="J1185">
            <v>451.3</v>
          </cell>
          <cell r="K1185">
            <v>0</v>
          </cell>
          <cell r="L1185">
            <v>0</v>
          </cell>
          <cell r="M1185">
            <v>46.7</v>
          </cell>
          <cell r="N1185">
            <v>51.6</v>
          </cell>
          <cell r="O1185">
            <v>0</v>
          </cell>
          <cell r="P1185">
            <v>0</v>
          </cell>
          <cell r="Q1185">
            <v>0</v>
          </cell>
        </row>
        <row r="1186">
          <cell r="A1186">
            <v>2033</v>
          </cell>
          <cell r="B1186" t="str">
            <v>Dec</v>
          </cell>
          <cell r="C1186" t="str">
            <v>Bethel</v>
          </cell>
          <cell r="D1186">
            <v>0</v>
          </cell>
          <cell r="E1186">
            <v>0</v>
          </cell>
          <cell r="F1186">
            <v>0</v>
          </cell>
          <cell r="G1186">
            <v>0</v>
          </cell>
          <cell r="H1186">
            <v>0</v>
          </cell>
          <cell r="I1186" t="str">
            <v>Div0</v>
          </cell>
          <cell r="J1186">
            <v>0</v>
          </cell>
          <cell r="K1186">
            <v>0</v>
          </cell>
          <cell r="L1186">
            <v>0</v>
          </cell>
          <cell r="M1186">
            <v>0</v>
          </cell>
          <cell r="N1186">
            <v>0</v>
          </cell>
          <cell r="O1186">
            <v>0</v>
          </cell>
          <cell r="P1186">
            <v>0</v>
          </cell>
          <cell r="Q1186">
            <v>0</v>
          </cell>
        </row>
        <row r="1187">
          <cell r="A1187">
            <v>2033</v>
          </cell>
          <cell r="B1187" t="str">
            <v>Dec</v>
          </cell>
          <cell r="C1187" t="str">
            <v>Nevada - Oregon Border</v>
          </cell>
          <cell r="D1187">
            <v>0</v>
          </cell>
          <cell r="E1187">
            <v>0</v>
          </cell>
          <cell r="F1187">
            <v>0</v>
          </cell>
          <cell r="G1187">
            <v>0</v>
          </cell>
          <cell r="H1187">
            <v>0</v>
          </cell>
          <cell r="I1187" t="str">
            <v>Div0</v>
          </cell>
          <cell r="J1187">
            <v>106</v>
          </cell>
          <cell r="K1187">
            <v>0</v>
          </cell>
          <cell r="L1187">
            <v>0</v>
          </cell>
          <cell r="M1187">
            <v>0</v>
          </cell>
          <cell r="N1187">
            <v>106</v>
          </cell>
          <cell r="O1187">
            <v>0</v>
          </cell>
          <cell r="P1187">
            <v>0</v>
          </cell>
          <cell r="Q1187">
            <v>0</v>
          </cell>
        </row>
        <row r="1188">
          <cell r="A1188">
            <v>2033</v>
          </cell>
          <cell r="B1188" t="str">
            <v>Dec</v>
          </cell>
          <cell r="C1188" t="str">
            <v>Bridger</v>
          </cell>
          <cell r="D1188">
            <v>0</v>
          </cell>
          <cell r="E1188">
            <v>0</v>
          </cell>
          <cell r="F1188">
            <v>0</v>
          </cell>
          <cell r="G1188">
            <v>0</v>
          </cell>
          <cell r="H1188">
            <v>0</v>
          </cell>
          <cell r="I1188" t="str">
            <v>Div0</v>
          </cell>
          <cell r="J1188">
            <v>695.1</v>
          </cell>
          <cell r="K1188">
            <v>0</v>
          </cell>
          <cell r="L1188">
            <v>0</v>
          </cell>
          <cell r="M1188">
            <v>68.5</v>
          </cell>
          <cell r="N1188">
            <v>763.6</v>
          </cell>
          <cell r="O1188">
            <v>0</v>
          </cell>
          <cell r="P1188">
            <v>0</v>
          </cell>
          <cell r="Q1188">
            <v>0</v>
          </cell>
        </row>
        <row r="1189">
          <cell r="A1189">
            <v>2033</v>
          </cell>
          <cell r="B1189" t="str">
            <v>Dec</v>
          </cell>
          <cell r="C1189" t="str">
            <v>Hemingway</v>
          </cell>
          <cell r="D1189">
            <v>0</v>
          </cell>
          <cell r="E1189">
            <v>0</v>
          </cell>
          <cell r="F1189">
            <v>0</v>
          </cell>
          <cell r="G1189">
            <v>0</v>
          </cell>
          <cell r="H1189">
            <v>0</v>
          </cell>
          <cell r="I1189" t="str">
            <v>Div0</v>
          </cell>
          <cell r="J1189">
            <v>0</v>
          </cell>
          <cell r="K1189">
            <v>0</v>
          </cell>
          <cell r="L1189">
            <v>0</v>
          </cell>
          <cell r="M1189">
            <v>792.5</v>
          </cell>
          <cell r="N1189">
            <v>792.5</v>
          </cell>
          <cell r="O1189">
            <v>0</v>
          </cell>
          <cell r="P1189">
            <v>0</v>
          </cell>
          <cell r="Q1189">
            <v>0</v>
          </cell>
        </row>
        <row r="1190">
          <cell r="A1190">
            <v>2033</v>
          </cell>
          <cell r="B1190" t="str">
            <v>Dec</v>
          </cell>
          <cell r="C1190" t="str">
            <v>Midpoint Meridian</v>
          </cell>
          <cell r="D1190">
            <v>0</v>
          </cell>
          <cell r="E1190">
            <v>0</v>
          </cell>
          <cell r="F1190">
            <v>0</v>
          </cell>
          <cell r="G1190">
            <v>0</v>
          </cell>
          <cell r="H1190">
            <v>0</v>
          </cell>
          <cell r="I1190" t="str">
            <v>Div0</v>
          </cell>
          <cell r="J1190">
            <v>0</v>
          </cell>
          <cell r="K1190">
            <v>0</v>
          </cell>
          <cell r="L1190">
            <v>0</v>
          </cell>
          <cell r="M1190">
            <v>35</v>
          </cell>
          <cell r="N1190">
            <v>35</v>
          </cell>
          <cell r="O1190">
            <v>0</v>
          </cell>
          <cell r="P1190">
            <v>0</v>
          </cell>
          <cell r="Q1190">
            <v>0</v>
          </cell>
        </row>
        <row r="1191">
          <cell r="A1191">
            <v>2033</v>
          </cell>
          <cell r="B1191" t="str">
            <v>Dec</v>
          </cell>
          <cell r="C1191" t="str">
            <v>Craig Trans</v>
          </cell>
          <cell r="D1191">
            <v>0</v>
          </cell>
          <cell r="E1191">
            <v>0</v>
          </cell>
          <cell r="F1191">
            <v>0</v>
          </cell>
          <cell r="G1191">
            <v>0</v>
          </cell>
          <cell r="H1191">
            <v>0</v>
          </cell>
          <cell r="I1191" t="str">
            <v>Div0</v>
          </cell>
          <cell r="J1191">
            <v>0</v>
          </cell>
          <cell r="K1191">
            <v>0</v>
          </cell>
          <cell r="L1191">
            <v>0</v>
          </cell>
          <cell r="M1191">
            <v>52.5</v>
          </cell>
          <cell r="N1191">
            <v>52.5</v>
          </cell>
          <cell r="O1191">
            <v>0</v>
          </cell>
          <cell r="P1191">
            <v>0</v>
          </cell>
          <cell r="Q1191">
            <v>0</v>
          </cell>
        </row>
        <row r="1192">
          <cell r="A1192">
            <v>2033</v>
          </cell>
          <cell r="B1192" t="str">
            <v>Dec</v>
          </cell>
          <cell r="C1192" t="str">
            <v>BPA_NITS</v>
          </cell>
          <cell r="D1192">
            <v>329</v>
          </cell>
          <cell r="E1192">
            <v>0</v>
          </cell>
          <cell r="F1192">
            <v>0</v>
          </cell>
          <cell r="G1192">
            <v>42.8</v>
          </cell>
          <cell r="H1192">
            <v>42.8</v>
          </cell>
          <cell r="I1192">
            <v>13</v>
          </cell>
          <cell r="J1192">
            <v>0</v>
          </cell>
          <cell r="K1192">
            <v>0</v>
          </cell>
          <cell r="L1192">
            <v>0</v>
          </cell>
          <cell r="M1192">
            <v>371.8</v>
          </cell>
          <cell r="N1192">
            <v>0</v>
          </cell>
          <cell r="O1192">
            <v>0</v>
          </cell>
          <cell r="P1192">
            <v>0</v>
          </cell>
          <cell r="Q1192">
            <v>0</v>
          </cell>
        </row>
        <row r="1193">
          <cell r="A1193">
            <v>2034</v>
          </cell>
          <cell r="B1193" t="str">
            <v>Jul</v>
          </cell>
          <cell r="C1193" t="str">
            <v>Arizona</v>
          </cell>
          <cell r="D1193">
            <v>0</v>
          </cell>
          <cell r="E1193">
            <v>0</v>
          </cell>
          <cell r="F1193">
            <v>0</v>
          </cell>
          <cell r="G1193">
            <v>0</v>
          </cell>
          <cell r="H1193">
            <v>0</v>
          </cell>
          <cell r="I1193" t="str">
            <v>Div0</v>
          </cell>
          <cell r="J1193">
            <v>0</v>
          </cell>
          <cell r="K1193">
            <v>0</v>
          </cell>
          <cell r="L1193">
            <v>0</v>
          </cell>
          <cell r="M1193">
            <v>0</v>
          </cell>
          <cell r="N1193">
            <v>0</v>
          </cell>
          <cell r="O1193">
            <v>0</v>
          </cell>
          <cell r="P1193">
            <v>0</v>
          </cell>
          <cell r="Q1193">
            <v>0</v>
          </cell>
        </row>
        <row r="1194">
          <cell r="A1194">
            <v>2034</v>
          </cell>
          <cell r="B1194" t="str">
            <v>Jul</v>
          </cell>
          <cell r="C1194" t="str">
            <v>COB</v>
          </cell>
          <cell r="D1194">
            <v>0</v>
          </cell>
          <cell r="E1194">
            <v>0</v>
          </cell>
          <cell r="F1194">
            <v>0</v>
          </cell>
          <cell r="G1194">
            <v>0</v>
          </cell>
          <cell r="H1194">
            <v>0</v>
          </cell>
          <cell r="I1194" t="str">
            <v>Div0</v>
          </cell>
          <cell r="J1194">
            <v>424</v>
          </cell>
          <cell r="K1194">
            <v>0</v>
          </cell>
          <cell r="L1194">
            <v>0</v>
          </cell>
          <cell r="M1194">
            <v>0</v>
          </cell>
          <cell r="N1194">
            <v>424</v>
          </cell>
          <cell r="O1194">
            <v>0</v>
          </cell>
          <cell r="P1194">
            <v>0</v>
          </cell>
          <cell r="Q1194">
            <v>0</v>
          </cell>
        </row>
        <row r="1195">
          <cell r="A1195">
            <v>2034</v>
          </cell>
          <cell r="B1195" t="str">
            <v>Jul</v>
          </cell>
          <cell r="C1195" t="str">
            <v>Goshen</v>
          </cell>
          <cell r="D1195">
            <v>517.70000000000005</v>
          </cell>
          <cell r="E1195">
            <v>0</v>
          </cell>
          <cell r="F1195">
            <v>-81.400000000000006</v>
          </cell>
          <cell r="G1195">
            <v>56.7</v>
          </cell>
          <cell r="H1195">
            <v>56.7</v>
          </cell>
          <cell r="I1195">
            <v>13</v>
          </cell>
          <cell r="J1195">
            <v>0</v>
          </cell>
          <cell r="K1195">
            <v>-4.9000000000000004</v>
          </cell>
          <cell r="L1195">
            <v>189.4</v>
          </cell>
          <cell r="M1195">
            <v>308.5</v>
          </cell>
          <cell r="N1195">
            <v>0</v>
          </cell>
          <cell r="O1195">
            <v>0</v>
          </cell>
          <cell r="P1195">
            <v>0</v>
          </cell>
          <cell r="Q1195">
            <v>0</v>
          </cell>
        </row>
        <row r="1196">
          <cell r="A1196">
            <v>2034</v>
          </cell>
          <cell r="B1196" t="str">
            <v>Jul</v>
          </cell>
          <cell r="C1196" t="str">
            <v>Brady</v>
          </cell>
          <cell r="D1196">
            <v>0</v>
          </cell>
          <cell r="E1196">
            <v>0</v>
          </cell>
          <cell r="F1196">
            <v>0</v>
          </cell>
          <cell r="G1196">
            <v>0</v>
          </cell>
          <cell r="H1196">
            <v>0</v>
          </cell>
          <cell r="I1196" t="str">
            <v>Div0</v>
          </cell>
          <cell r="J1196">
            <v>0</v>
          </cell>
          <cell r="K1196">
            <v>0</v>
          </cell>
          <cell r="L1196">
            <v>0</v>
          </cell>
          <cell r="M1196">
            <v>0</v>
          </cell>
          <cell r="N1196">
            <v>0</v>
          </cell>
          <cell r="O1196">
            <v>0</v>
          </cell>
          <cell r="P1196">
            <v>0</v>
          </cell>
          <cell r="Q1196">
            <v>0</v>
          </cell>
        </row>
        <row r="1197">
          <cell r="A1197">
            <v>2034</v>
          </cell>
          <cell r="B1197" t="str">
            <v>Jul</v>
          </cell>
          <cell r="C1197" t="str">
            <v>Bridger West</v>
          </cell>
          <cell r="D1197">
            <v>0</v>
          </cell>
          <cell r="E1197">
            <v>0</v>
          </cell>
          <cell r="F1197">
            <v>0</v>
          </cell>
          <cell r="G1197">
            <v>0</v>
          </cell>
          <cell r="H1197">
            <v>0</v>
          </cell>
          <cell r="I1197" t="str">
            <v>Div0</v>
          </cell>
          <cell r="J1197">
            <v>0</v>
          </cell>
          <cell r="K1197">
            <v>0</v>
          </cell>
          <cell r="L1197">
            <v>0</v>
          </cell>
          <cell r="M1197">
            <v>430.5</v>
          </cell>
          <cell r="N1197">
            <v>430.5</v>
          </cell>
          <cell r="O1197">
            <v>0</v>
          </cell>
          <cell r="P1197">
            <v>0</v>
          </cell>
          <cell r="Q1197">
            <v>0</v>
          </cell>
        </row>
        <row r="1198">
          <cell r="A1198">
            <v>2034</v>
          </cell>
          <cell r="B1198" t="str">
            <v>Jul</v>
          </cell>
          <cell r="C1198" t="str">
            <v>Borah</v>
          </cell>
          <cell r="D1198">
            <v>0</v>
          </cell>
          <cell r="E1198">
            <v>0</v>
          </cell>
          <cell r="F1198">
            <v>0</v>
          </cell>
          <cell r="G1198">
            <v>0</v>
          </cell>
          <cell r="H1198">
            <v>0</v>
          </cell>
          <cell r="I1198" t="str">
            <v>Div0</v>
          </cell>
          <cell r="J1198">
            <v>0</v>
          </cell>
          <cell r="K1198">
            <v>0</v>
          </cell>
          <cell r="L1198">
            <v>0</v>
          </cell>
          <cell r="M1198">
            <v>430.5</v>
          </cell>
          <cell r="N1198">
            <v>430.5</v>
          </cell>
          <cell r="O1198">
            <v>0</v>
          </cell>
          <cell r="P1198">
            <v>0</v>
          </cell>
          <cell r="Q1198">
            <v>0</v>
          </cell>
        </row>
        <row r="1199">
          <cell r="A1199">
            <v>2034</v>
          </cell>
          <cell r="B1199" t="str">
            <v>Jul</v>
          </cell>
          <cell r="C1199" t="str">
            <v>Mid Columbia</v>
          </cell>
          <cell r="D1199">
            <v>0</v>
          </cell>
          <cell r="E1199">
            <v>0</v>
          </cell>
          <cell r="F1199">
            <v>0</v>
          </cell>
          <cell r="G1199">
            <v>0</v>
          </cell>
          <cell r="H1199">
            <v>0</v>
          </cell>
          <cell r="I1199" t="str">
            <v>Div0</v>
          </cell>
          <cell r="J1199">
            <v>864.4</v>
          </cell>
          <cell r="K1199">
            <v>0</v>
          </cell>
          <cell r="L1199">
            <v>0</v>
          </cell>
          <cell r="M1199">
            <v>0</v>
          </cell>
          <cell r="N1199">
            <v>864.4</v>
          </cell>
          <cell r="O1199">
            <v>0</v>
          </cell>
          <cell r="P1199">
            <v>0</v>
          </cell>
          <cell r="Q1199">
            <v>0</v>
          </cell>
        </row>
        <row r="1200">
          <cell r="A1200">
            <v>2034</v>
          </cell>
          <cell r="B1200" t="str">
            <v>Jul</v>
          </cell>
          <cell r="C1200" t="str">
            <v>Mona</v>
          </cell>
          <cell r="D1200">
            <v>0</v>
          </cell>
          <cell r="E1200">
            <v>0</v>
          </cell>
          <cell r="F1200">
            <v>0</v>
          </cell>
          <cell r="G1200">
            <v>0</v>
          </cell>
          <cell r="H1200">
            <v>0</v>
          </cell>
          <cell r="I1200" t="str">
            <v>Div0</v>
          </cell>
          <cell r="J1200">
            <v>318</v>
          </cell>
          <cell r="K1200">
            <v>0</v>
          </cell>
          <cell r="L1200">
            <v>0</v>
          </cell>
          <cell r="M1200">
            <v>14.5</v>
          </cell>
          <cell r="N1200">
            <v>332.5</v>
          </cell>
          <cell r="O1200">
            <v>0</v>
          </cell>
          <cell r="P1200">
            <v>0</v>
          </cell>
          <cell r="Q1200">
            <v>0</v>
          </cell>
        </row>
        <row r="1201">
          <cell r="A1201">
            <v>2034</v>
          </cell>
          <cell r="B1201" t="str">
            <v>Jul</v>
          </cell>
          <cell r="C1201" t="str">
            <v>Palo Verde</v>
          </cell>
          <cell r="D1201">
            <v>0</v>
          </cell>
          <cell r="E1201">
            <v>0</v>
          </cell>
          <cell r="F1201">
            <v>0</v>
          </cell>
          <cell r="G1201">
            <v>0</v>
          </cell>
          <cell r="H1201">
            <v>0</v>
          </cell>
          <cell r="I1201" t="str">
            <v>Div0</v>
          </cell>
          <cell r="J1201">
            <v>0</v>
          </cell>
          <cell r="K1201">
            <v>0</v>
          </cell>
          <cell r="L1201">
            <v>0</v>
          </cell>
          <cell r="M1201">
            <v>0</v>
          </cell>
          <cell r="N1201">
            <v>0</v>
          </cell>
          <cell r="O1201">
            <v>0</v>
          </cell>
          <cell r="P1201">
            <v>0</v>
          </cell>
          <cell r="Q1201">
            <v>0</v>
          </cell>
        </row>
        <row r="1202">
          <cell r="A1202">
            <v>2034</v>
          </cell>
          <cell r="B1202" t="str">
            <v>Jul</v>
          </cell>
          <cell r="C1202" t="str">
            <v>Utah North</v>
          </cell>
          <cell r="D1202">
            <v>5572.1</v>
          </cell>
          <cell r="E1202">
            <v>0</v>
          </cell>
          <cell r="F1202">
            <v>-793</v>
          </cell>
          <cell r="G1202">
            <v>621.29999999999995</v>
          </cell>
          <cell r="H1202">
            <v>621.29999999999995</v>
          </cell>
          <cell r="I1202">
            <v>13</v>
          </cell>
          <cell r="J1202">
            <v>1741.8</v>
          </cell>
          <cell r="K1202">
            <v>0</v>
          </cell>
          <cell r="L1202">
            <v>304.3</v>
          </cell>
          <cell r="M1202">
            <v>3354.3</v>
          </cell>
          <cell r="N1202">
            <v>0</v>
          </cell>
          <cell r="O1202">
            <v>0</v>
          </cell>
          <cell r="P1202">
            <v>0</v>
          </cell>
          <cell r="Q1202">
            <v>0</v>
          </cell>
        </row>
        <row r="1203">
          <cell r="A1203">
            <v>2034</v>
          </cell>
          <cell r="B1203" t="str">
            <v>Jul</v>
          </cell>
          <cell r="C1203" t="str">
            <v>_4-Corners</v>
          </cell>
          <cell r="D1203">
            <v>0</v>
          </cell>
          <cell r="E1203">
            <v>0</v>
          </cell>
          <cell r="F1203">
            <v>0</v>
          </cell>
          <cell r="G1203">
            <v>0</v>
          </cell>
          <cell r="H1203">
            <v>0</v>
          </cell>
          <cell r="I1203" t="str">
            <v>Div0</v>
          </cell>
          <cell r="J1203">
            <v>0</v>
          </cell>
          <cell r="K1203">
            <v>0</v>
          </cell>
          <cell r="L1203">
            <v>0</v>
          </cell>
          <cell r="M1203">
            <v>0</v>
          </cell>
          <cell r="N1203">
            <v>0</v>
          </cell>
          <cell r="O1203">
            <v>0</v>
          </cell>
          <cell r="P1203">
            <v>0</v>
          </cell>
          <cell r="Q1203">
            <v>0</v>
          </cell>
        </row>
        <row r="1204">
          <cell r="A1204">
            <v>2034</v>
          </cell>
          <cell r="B1204" t="str">
            <v>Jul</v>
          </cell>
          <cell r="C1204" t="str">
            <v>Utah South</v>
          </cell>
          <cell r="D1204">
            <v>874.4</v>
          </cell>
          <cell r="E1204">
            <v>0</v>
          </cell>
          <cell r="F1204">
            <v>0</v>
          </cell>
          <cell r="G1204">
            <v>113.7</v>
          </cell>
          <cell r="H1204">
            <v>113.7</v>
          </cell>
          <cell r="I1204">
            <v>13</v>
          </cell>
          <cell r="J1204">
            <v>3401.2</v>
          </cell>
          <cell r="K1204">
            <v>-31.9</v>
          </cell>
          <cell r="L1204">
            <v>0</v>
          </cell>
          <cell r="M1204">
            <v>399.5</v>
          </cell>
          <cell r="N1204">
            <v>2780.7</v>
          </cell>
          <cell r="O1204">
            <v>0</v>
          </cell>
          <cell r="P1204">
            <v>0</v>
          </cell>
          <cell r="Q1204">
            <v>0</v>
          </cell>
        </row>
        <row r="1205">
          <cell r="A1205">
            <v>2034</v>
          </cell>
          <cell r="B1205" t="str">
            <v>Jul</v>
          </cell>
          <cell r="C1205" t="str">
            <v>Cholla</v>
          </cell>
          <cell r="D1205">
            <v>0</v>
          </cell>
          <cell r="E1205">
            <v>0</v>
          </cell>
          <cell r="F1205">
            <v>0</v>
          </cell>
          <cell r="G1205">
            <v>0</v>
          </cell>
          <cell r="H1205">
            <v>0</v>
          </cell>
          <cell r="I1205" t="str">
            <v>Div0</v>
          </cell>
          <cell r="J1205">
            <v>0</v>
          </cell>
          <cell r="K1205">
            <v>0</v>
          </cell>
          <cell r="L1205">
            <v>0</v>
          </cell>
          <cell r="M1205">
            <v>0</v>
          </cell>
          <cell r="N1205">
            <v>0</v>
          </cell>
          <cell r="O1205">
            <v>0</v>
          </cell>
          <cell r="P1205">
            <v>0</v>
          </cell>
          <cell r="Q1205">
            <v>0</v>
          </cell>
        </row>
        <row r="1206">
          <cell r="A1206">
            <v>2034</v>
          </cell>
          <cell r="B1206" t="str">
            <v>Jul</v>
          </cell>
          <cell r="C1206" t="str">
            <v>Colorado</v>
          </cell>
          <cell r="D1206">
            <v>0</v>
          </cell>
          <cell r="E1206">
            <v>0</v>
          </cell>
          <cell r="F1206">
            <v>0</v>
          </cell>
          <cell r="G1206">
            <v>0</v>
          </cell>
          <cell r="H1206">
            <v>0</v>
          </cell>
          <cell r="I1206" t="str">
            <v>Div0</v>
          </cell>
          <cell r="J1206">
            <v>81.5</v>
          </cell>
          <cell r="K1206">
            <v>0</v>
          </cell>
          <cell r="L1206">
            <v>0</v>
          </cell>
          <cell r="M1206">
            <v>0</v>
          </cell>
          <cell r="N1206">
            <v>81.5</v>
          </cell>
          <cell r="O1206">
            <v>0</v>
          </cell>
          <cell r="P1206">
            <v>0</v>
          </cell>
          <cell r="Q1206">
            <v>0</v>
          </cell>
        </row>
        <row r="1207">
          <cell r="A1207">
            <v>2034</v>
          </cell>
          <cell r="B1207" t="str">
            <v>Jul</v>
          </cell>
          <cell r="C1207" t="str">
            <v>Mead</v>
          </cell>
          <cell r="D1207">
            <v>0</v>
          </cell>
          <cell r="E1207">
            <v>0</v>
          </cell>
          <cell r="F1207">
            <v>0</v>
          </cell>
          <cell r="G1207">
            <v>0</v>
          </cell>
          <cell r="H1207">
            <v>0</v>
          </cell>
          <cell r="I1207" t="str">
            <v>Div0</v>
          </cell>
          <cell r="J1207">
            <v>0</v>
          </cell>
          <cell r="K1207">
            <v>0</v>
          </cell>
          <cell r="L1207">
            <v>0</v>
          </cell>
          <cell r="M1207">
            <v>0</v>
          </cell>
          <cell r="N1207">
            <v>0</v>
          </cell>
          <cell r="O1207">
            <v>0</v>
          </cell>
          <cell r="P1207">
            <v>0</v>
          </cell>
          <cell r="Q1207">
            <v>0</v>
          </cell>
        </row>
        <row r="1208">
          <cell r="A1208">
            <v>2034</v>
          </cell>
          <cell r="B1208" t="str">
            <v>Jul</v>
          </cell>
          <cell r="C1208" t="str">
            <v>Montana</v>
          </cell>
          <cell r="D1208">
            <v>0</v>
          </cell>
          <cell r="E1208">
            <v>0</v>
          </cell>
          <cell r="F1208">
            <v>0</v>
          </cell>
          <cell r="G1208">
            <v>0</v>
          </cell>
          <cell r="H1208">
            <v>0</v>
          </cell>
          <cell r="I1208" t="str">
            <v>Div0</v>
          </cell>
          <cell r="J1208">
            <v>151.69999999999999</v>
          </cell>
          <cell r="K1208">
            <v>0</v>
          </cell>
          <cell r="L1208">
            <v>0</v>
          </cell>
          <cell r="M1208">
            <v>0</v>
          </cell>
          <cell r="N1208">
            <v>151.69999999999999</v>
          </cell>
          <cell r="O1208">
            <v>0</v>
          </cell>
          <cell r="P1208">
            <v>0</v>
          </cell>
          <cell r="Q1208">
            <v>0</v>
          </cell>
        </row>
        <row r="1209">
          <cell r="A1209">
            <v>2034</v>
          </cell>
          <cell r="B1209" t="str">
            <v>Jul</v>
          </cell>
          <cell r="C1209" t="str">
            <v>Hermiston</v>
          </cell>
          <cell r="D1209">
            <v>0</v>
          </cell>
          <cell r="E1209">
            <v>0</v>
          </cell>
          <cell r="F1209">
            <v>0</v>
          </cell>
          <cell r="G1209">
            <v>0</v>
          </cell>
          <cell r="H1209">
            <v>0</v>
          </cell>
          <cell r="I1209" t="str">
            <v>Div0</v>
          </cell>
          <cell r="J1209">
            <v>227</v>
          </cell>
          <cell r="K1209">
            <v>0</v>
          </cell>
          <cell r="L1209">
            <v>0</v>
          </cell>
          <cell r="M1209">
            <v>0</v>
          </cell>
          <cell r="N1209">
            <v>227</v>
          </cell>
          <cell r="O1209">
            <v>0</v>
          </cell>
          <cell r="P1209">
            <v>0</v>
          </cell>
          <cell r="Q1209">
            <v>0</v>
          </cell>
        </row>
        <row r="1210">
          <cell r="A1210">
            <v>2034</v>
          </cell>
          <cell r="B1210" t="str">
            <v>Jul</v>
          </cell>
          <cell r="C1210" t="str">
            <v>Yakima</v>
          </cell>
          <cell r="D1210">
            <v>570.20000000000005</v>
          </cell>
          <cell r="E1210">
            <v>0</v>
          </cell>
          <cell r="F1210">
            <v>-61.9</v>
          </cell>
          <cell r="G1210">
            <v>66.099999999999994</v>
          </cell>
          <cell r="H1210">
            <v>66.099999999999994</v>
          </cell>
          <cell r="I1210">
            <v>13</v>
          </cell>
          <cell r="J1210">
            <v>129.5</v>
          </cell>
          <cell r="K1210">
            <v>0</v>
          </cell>
          <cell r="L1210">
            <v>28.5</v>
          </cell>
          <cell r="M1210">
            <v>416.3</v>
          </cell>
          <cell r="N1210">
            <v>0</v>
          </cell>
          <cell r="O1210">
            <v>0</v>
          </cell>
          <cell r="P1210">
            <v>0</v>
          </cell>
          <cell r="Q1210">
            <v>0</v>
          </cell>
        </row>
        <row r="1211">
          <cell r="A1211">
            <v>2034</v>
          </cell>
          <cell r="B1211" t="str">
            <v>Jul</v>
          </cell>
          <cell r="C1211" t="str">
            <v>WallaWalla</v>
          </cell>
          <cell r="D1211">
            <v>283.39999999999998</v>
          </cell>
          <cell r="E1211">
            <v>0</v>
          </cell>
          <cell r="F1211">
            <v>-24.2</v>
          </cell>
          <cell r="G1211">
            <v>33.700000000000003</v>
          </cell>
          <cell r="H1211">
            <v>33.700000000000003</v>
          </cell>
          <cell r="I1211">
            <v>13</v>
          </cell>
          <cell r="J1211">
            <v>33.5</v>
          </cell>
          <cell r="K1211">
            <v>-1.8</v>
          </cell>
          <cell r="L1211">
            <v>0</v>
          </cell>
          <cell r="M1211">
            <v>261.2</v>
          </cell>
          <cell r="N1211">
            <v>0</v>
          </cell>
          <cell r="O1211">
            <v>0</v>
          </cell>
          <cell r="P1211">
            <v>0</v>
          </cell>
          <cell r="Q1211">
            <v>0</v>
          </cell>
        </row>
        <row r="1212">
          <cell r="A1212">
            <v>2034</v>
          </cell>
          <cell r="B1212" t="str">
            <v>Jul</v>
          </cell>
          <cell r="C1212" t="str">
            <v>APS Transmission</v>
          </cell>
          <cell r="D1212">
            <v>0</v>
          </cell>
          <cell r="E1212">
            <v>0</v>
          </cell>
          <cell r="F1212">
            <v>0</v>
          </cell>
          <cell r="G1212">
            <v>0</v>
          </cell>
          <cell r="H1212">
            <v>0</v>
          </cell>
          <cell r="I1212" t="str">
            <v>Div0</v>
          </cell>
          <cell r="J1212">
            <v>0</v>
          </cell>
          <cell r="K1212">
            <v>0</v>
          </cell>
          <cell r="L1212">
            <v>0</v>
          </cell>
          <cell r="M1212">
            <v>0</v>
          </cell>
          <cell r="N1212">
            <v>0</v>
          </cell>
          <cell r="O1212">
            <v>0</v>
          </cell>
          <cell r="P1212">
            <v>0</v>
          </cell>
          <cell r="Q1212">
            <v>0</v>
          </cell>
        </row>
        <row r="1213">
          <cell r="A1213">
            <v>2034</v>
          </cell>
          <cell r="B1213" t="str">
            <v>Jul</v>
          </cell>
          <cell r="C1213" t="str">
            <v>Bridger East</v>
          </cell>
          <cell r="D1213">
            <v>0</v>
          </cell>
          <cell r="E1213">
            <v>0</v>
          </cell>
          <cell r="F1213">
            <v>0</v>
          </cell>
          <cell r="G1213">
            <v>0</v>
          </cell>
          <cell r="H1213">
            <v>0</v>
          </cell>
          <cell r="I1213" t="str">
            <v>Div0</v>
          </cell>
          <cell r="J1213">
            <v>0</v>
          </cell>
          <cell r="K1213">
            <v>0</v>
          </cell>
          <cell r="L1213">
            <v>0</v>
          </cell>
          <cell r="M1213">
            <v>0</v>
          </cell>
          <cell r="N1213">
            <v>0</v>
          </cell>
          <cell r="O1213">
            <v>0</v>
          </cell>
          <cell r="P1213">
            <v>0</v>
          </cell>
          <cell r="Q1213">
            <v>0</v>
          </cell>
        </row>
        <row r="1214">
          <cell r="A1214">
            <v>2034</v>
          </cell>
          <cell r="B1214" t="str">
            <v>Jul</v>
          </cell>
          <cell r="C1214" t="str">
            <v>WyomingNE</v>
          </cell>
          <cell r="D1214">
            <v>665.3</v>
          </cell>
          <cell r="E1214">
            <v>0</v>
          </cell>
          <cell r="F1214">
            <v>-3.3</v>
          </cell>
          <cell r="G1214">
            <v>86.1</v>
          </cell>
          <cell r="H1214">
            <v>86.1</v>
          </cell>
          <cell r="I1214">
            <v>13</v>
          </cell>
          <cell r="J1214">
            <v>1043.5999999999999</v>
          </cell>
          <cell r="K1214">
            <v>0</v>
          </cell>
          <cell r="L1214">
            <v>50.2</v>
          </cell>
          <cell r="M1214">
            <v>0</v>
          </cell>
          <cell r="N1214">
            <v>345.7</v>
          </cell>
          <cell r="O1214">
            <v>0</v>
          </cell>
          <cell r="P1214">
            <v>0</v>
          </cell>
          <cell r="Q1214">
            <v>0</v>
          </cell>
        </row>
        <row r="1215">
          <cell r="A1215">
            <v>2034</v>
          </cell>
          <cell r="B1215" t="str">
            <v>Jul</v>
          </cell>
          <cell r="C1215" t="str">
            <v>WyomingSW</v>
          </cell>
          <cell r="D1215">
            <v>530.6</v>
          </cell>
          <cell r="E1215">
            <v>0</v>
          </cell>
          <cell r="F1215">
            <v>-152.80000000000001</v>
          </cell>
          <cell r="G1215">
            <v>49.1</v>
          </cell>
          <cell r="H1215">
            <v>49.1</v>
          </cell>
          <cell r="I1215">
            <v>13</v>
          </cell>
          <cell r="J1215">
            <v>43</v>
          </cell>
          <cell r="K1215">
            <v>0</v>
          </cell>
          <cell r="L1215">
            <v>0</v>
          </cell>
          <cell r="M1215">
            <v>783.9</v>
          </cell>
          <cell r="N1215">
            <v>400</v>
          </cell>
          <cell r="O1215">
            <v>0</v>
          </cell>
          <cell r="P1215">
            <v>0</v>
          </cell>
          <cell r="Q1215">
            <v>0</v>
          </cell>
        </row>
        <row r="1216">
          <cell r="A1216">
            <v>2034</v>
          </cell>
          <cell r="B1216" t="str">
            <v>Jul</v>
          </cell>
          <cell r="C1216" t="str">
            <v>Aeolis_Wyoming</v>
          </cell>
          <cell r="D1216">
            <v>0</v>
          </cell>
          <cell r="E1216">
            <v>0</v>
          </cell>
          <cell r="F1216">
            <v>0</v>
          </cell>
          <cell r="G1216">
            <v>0</v>
          </cell>
          <cell r="H1216">
            <v>0</v>
          </cell>
          <cell r="I1216" t="str">
            <v>Div0</v>
          </cell>
          <cell r="J1216">
            <v>173.8</v>
          </cell>
          <cell r="K1216">
            <v>0</v>
          </cell>
          <cell r="L1216">
            <v>0</v>
          </cell>
          <cell r="M1216">
            <v>345.7</v>
          </cell>
          <cell r="N1216">
            <v>519.5</v>
          </cell>
          <cell r="O1216">
            <v>0</v>
          </cell>
          <cell r="P1216">
            <v>0</v>
          </cell>
          <cell r="Q1216">
            <v>0</v>
          </cell>
        </row>
        <row r="1217">
          <cell r="A1217">
            <v>2034</v>
          </cell>
          <cell r="B1217" t="str">
            <v>Jul</v>
          </cell>
          <cell r="C1217" t="str">
            <v>Chehalis</v>
          </cell>
          <cell r="D1217">
            <v>0</v>
          </cell>
          <cell r="E1217">
            <v>0</v>
          </cell>
          <cell r="F1217">
            <v>0</v>
          </cell>
          <cell r="G1217">
            <v>0</v>
          </cell>
          <cell r="H1217">
            <v>0</v>
          </cell>
          <cell r="I1217" t="str">
            <v>Div0</v>
          </cell>
          <cell r="J1217">
            <v>464</v>
          </cell>
          <cell r="K1217">
            <v>0</v>
          </cell>
          <cell r="L1217">
            <v>0</v>
          </cell>
          <cell r="M1217">
            <v>0</v>
          </cell>
          <cell r="N1217">
            <v>464</v>
          </cell>
          <cell r="O1217">
            <v>0</v>
          </cell>
          <cell r="P1217">
            <v>0</v>
          </cell>
          <cell r="Q1217">
            <v>0</v>
          </cell>
        </row>
        <row r="1218">
          <cell r="A1218">
            <v>2034</v>
          </cell>
          <cell r="B1218" t="str">
            <v>Jul</v>
          </cell>
          <cell r="C1218" t="str">
            <v>SOregonCal</v>
          </cell>
          <cell r="D1218">
            <v>1554.6</v>
          </cell>
          <cell r="E1218">
            <v>0</v>
          </cell>
          <cell r="F1218">
            <v>-273.5</v>
          </cell>
          <cell r="G1218">
            <v>166.5</v>
          </cell>
          <cell r="H1218">
            <v>166.5</v>
          </cell>
          <cell r="I1218">
            <v>13</v>
          </cell>
          <cell r="J1218">
            <v>247.3</v>
          </cell>
          <cell r="K1218">
            <v>1.1000000000000001</v>
          </cell>
          <cell r="L1218">
            <v>7.7</v>
          </cell>
          <cell r="M1218">
            <v>1191.5</v>
          </cell>
          <cell r="N1218">
            <v>0</v>
          </cell>
          <cell r="O1218">
            <v>0</v>
          </cell>
          <cell r="P1218">
            <v>0</v>
          </cell>
          <cell r="Q1218">
            <v>0</v>
          </cell>
        </row>
        <row r="1219">
          <cell r="A1219">
            <v>2034</v>
          </cell>
          <cell r="B1219" t="str">
            <v>Jul</v>
          </cell>
          <cell r="C1219" t="str">
            <v>PortlandNC</v>
          </cell>
          <cell r="D1219">
            <v>495.3</v>
          </cell>
          <cell r="E1219">
            <v>0</v>
          </cell>
          <cell r="F1219">
            <v>0</v>
          </cell>
          <cell r="G1219">
            <v>64.400000000000006</v>
          </cell>
          <cell r="H1219">
            <v>64.400000000000006</v>
          </cell>
          <cell r="I1219">
            <v>13</v>
          </cell>
          <cell r="J1219">
            <v>496.8</v>
          </cell>
          <cell r="K1219">
            <v>-78</v>
          </cell>
          <cell r="L1219">
            <v>0</v>
          </cell>
          <cell r="M1219">
            <v>140.9</v>
          </cell>
          <cell r="N1219">
            <v>0</v>
          </cell>
          <cell r="O1219">
            <v>0</v>
          </cell>
          <cell r="P1219">
            <v>0</v>
          </cell>
          <cell r="Q1219">
            <v>0</v>
          </cell>
        </row>
        <row r="1220">
          <cell r="A1220">
            <v>2034</v>
          </cell>
          <cell r="B1220" t="str">
            <v>Jul</v>
          </cell>
          <cell r="C1220" t="str">
            <v>WillamValcc</v>
          </cell>
          <cell r="D1220">
            <v>356.5</v>
          </cell>
          <cell r="E1220">
            <v>0</v>
          </cell>
          <cell r="F1220">
            <v>-19.600000000000001</v>
          </cell>
          <cell r="G1220">
            <v>43.8</v>
          </cell>
          <cell r="H1220">
            <v>43.8</v>
          </cell>
          <cell r="I1220">
            <v>13</v>
          </cell>
          <cell r="J1220">
            <v>422.6</v>
          </cell>
          <cell r="K1220">
            <v>0</v>
          </cell>
          <cell r="L1220">
            <v>72.900000000000006</v>
          </cell>
          <cell r="M1220">
            <v>29.7</v>
          </cell>
          <cell r="N1220">
            <v>144.5</v>
          </cell>
          <cell r="O1220">
            <v>0</v>
          </cell>
          <cell r="P1220">
            <v>0</v>
          </cell>
          <cell r="Q1220">
            <v>0</v>
          </cell>
        </row>
        <row r="1221">
          <cell r="A1221">
            <v>2034</v>
          </cell>
          <cell r="B1221" t="str">
            <v>Jul</v>
          </cell>
          <cell r="C1221" t="str">
            <v>Bethel</v>
          </cell>
          <cell r="D1221">
            <v>0</v>
          </cell>
          <cell r="E1221">
            <v>0</v>
          </cell>
          <cell r="F1221">
            <v>0</v>
          </cell>
          <cell r="G1221">
            <v>0</v>
          </cell>
          <cell r="H1221">
            <v>0</v>
          </cell>
          <cell r="I1221" t="str">
            <v>Div0</v>
          </cell>
          <cell r="J1221">
            <v>0</v>
          </cell>
          <cell r="K1221">
            <v>0</v>
          </cell>
          <cell r="L1221">
            <v>0</v>
          </cell>
          <cell r="M1221">
            <v>0</v>
          </cell>
          <cell r="N1221">
            <v>0</v>
          </cell>
          <cell r="O1221">
            <v>0</v>
          </cell>
          <cell r="P1221">
            <v>0</v>
          </cell>
          <cell r="Q1221">
            <v>0</v>
          </cell>
        </row>
        <row r="1222">
          <cell r="A1222">
            <v>2034</v>
          </cell>
          <cell r="B1222" t="str">
            <v>Jul</v>
          </cell>
          <cell r="C1222" t="str">
            <v>Nevada - Oregon Border</v>
          </cell>
          <cell r="D1222">
            <v>0</v>
          </cell>
          <cell r="E1222">
            <v>0</v>
          </cell>
          <cell r="F1222">
            <v>0</v>
          </cell>
          <cell r="G1222">
            <v>0</v>
          </cell>
          <cell r="H1222">
            <v>0</v>
          </cell>
          <cell r="I1222" t="str">
            <v>Div0</v>
          </cell>
          <cell r="J1222">
            <v>106</v>
          </cell>
          <cell r="K1222">
            <v>0</v>
          </cell>
          <cell r="L1222">
            <v>0</v>
          </cell>
          <cell r="M1222">
            <v>0</v>
          </cell>
          <cell r="N1222">
            <v>106</v>
          </cell>
          <cell r="O1222">
            <v>0</v>
          </cell>
          <cell r="P1222">
            <v>0</v>
          </cell>
          <cell r="Q1222">
            <v>0</v>
          </cell>
        </row>
        <row r="1223">
          <cell r="A1223">
            <v>2034</v>
          </cell>
          <cell r="B1223" t="str">
            <v>Jul</v>
          </cell>
          <cell r="C1223" t="str">
            <v>Bridger</v>
          </cell>
          <cell r="D1223">
            <v>0</v>
          </cell>
          <cell r="E1223">
            <v>0</v>
          </cell>
          <cell r="F1223">
            <v>0</v>
          </cell>
          <cell r="G1223">
            <v>0</v>
          </cell>
          <cell r="H1223">
            <v>0</v>
          </cell>
          <cell r="I1223" t="str">
            <v>Div0</v>
          </cell>
          <cell r="J1223">
            <v>695.1</v>
          </cell>
          <cell r="K1223">
            <v>0</v>
          </cell>
          <cell r="L1223">
            <v>0</v>
          </cell>
          <cell r="M1223">
            <v>0</v>
          </cell>
          <cell r="N1223">
            <v>695.1</v>
          </cell>
          <cell r="O1223">
            <v>0</v>
          </cell>
          <cell r="P1223">
            <v>0</v>
          </cell>
          <cell r="Q1223">
            <v>0</v>
          </cell>
        </row>
        <row r="1224">
          <cell r="A1224">
            <v>2034</v>
          </cell>
          <cell r="B1224" t="str">
            <v>Jul</v>
          </cell>
          <cell r="C1224" t="str">
            <v>Hemingway</v>
          </cell>
          <cell r="D1224">
            <v>0</v>
          </cell>
          <cell r="E1224">
            <v>0</v>
          </cell>
          <cell r="F1224">
            <v>0</v>
          </cell>
          <cell r="G1224">
            <v>0</v>
          </cell>
          <cell r="H1224">
            <v>0</v>
          </cell>
          <cell r="I1224" t="str">
            <v>Div0</v>
          </cell>
          <cell r="J1224">
            <v>0</v>
          </cell>
          <cell r="K1224">
            <v>0</v>
          </cell>
          <cell r="L1224">
            <v>0</v>
          </cell>
          <cell r="M1224">
            <v>0</v>
          </cell>
          <cell r="N1224">
            <v>0</v>
          </cell>
          <cell r="O1224">
            <v>0</v>
          </cell>
          <cell r="P1224">
            <v>0</v>
          </cell>
          <cell r="Q1224">
            <v>0</v>
          </cell>
        </row>
        <row r="1225">
          <cell r="A1225">
            <v>2034</v>
          </cell>
          <cell r="B1225" t="str">
            <v>Jul</v>
          </cell>
          <cell r="C1225" t="str">
            <v>Midpoint Meridian</v>
          </cell>
          <cell r="D1225">
            <v>0</v>
          </cell>
          <cell r="E1225">
            <v>0</v>
          </cell>
          <cell r="F1225">
            <v>0</v>
          </cell>
          <cell r="G1225">
            <v>0</v>
          </cell>
          <cell r="H1225">
            <v>0</v>
          </cell>
          <cell r="I1225" t="str">
            <v>Div0</v>
          </cell>
          <cell r="J1225">
            <v>0</v>
          </cell>
          <cell r="K1225">
            <v>0</v>
          </cell>
          <cell r="L1225">
            <v>0</v>
          </cell>
          <cell r="M1225">
            <v>0</v>
          </cell>
          <cell r="N1225">
            <v>0</v>
          </cell>
          <cell r="O1225">
            <v>0</v>
          </cell>
          <cell r="P1225">
            <v>0</v>
          </cell>
          <cell r="Q1225">
            <v>0</v>
          </cell>
        </row>
        <row r="1226">
          <cell r="A1226">
            <v>2034</v>
          </cell>
          <cell r="B1226" t="str">
            <v>Jul</v>
          </cell>
          <cell r="C1226" t="str">
            <v>Craig Trans</v>
          </cell>
          <cell r="D1226">
            <v>0</v>
          </cell>
          <cell r="E1226">
            <v>0</v>
          </cell>
          <cell r="F1226">
            <v>0</v>
          </cell>
          <cell r="G1226">
            <v>0</v>
          </cell>
          <cell r="H1226">
            <v>0</v>
          </cell>
          <cell r="I1226" t="str">
            <v>Div0</v>
          </cell>
          <cell r="J1226">
            <v>0</v>
          </cell>
          <cell r="K1226">
            <v>0</v>
          </cell>
          <cell r="L1226">
            <v>0</v>
          </cell>
          <cell r="M1226">
            <v>67</v>
          </cell>
          <cell r="N1226">
            <v>67</v>
          </cell>
          <cell r="O1226">
            <v>0</v>
          </cell>
          <cell r="P1226">
            <v>0</v>
          </cell>
          <cell r="Q1226">
            <v>0</v>
          </cell>
        </row>
        <row r="1227">
          <cell r="A1227">
            <v>2034</v>
          </cell>
          <cell r="B1227" t="str">
            <v>Jul</v>
          </cell>
          <cell r="C1227" t="str">
            <v>BPA_NITS</v>
          </cell>
          <cell r="D1227">
            <v>256.39999999999998</v>
          </cell>
          <cell r="E1227">
            <v>0</v>
          </cell>
          <cell r="F1227">
            <v>0</v>
          </cell>
          <cell r="G1227">
            <v>33.299999999999997</v>
          </cell>
          <cell r="H1227">
            <v>33.299999999999997</v>
          </cell>
          <cell r="I1227">
            <v>13</v>
          </cell>
          <cell r="J1227">
            <v>0</v>
          </cell>
          <cell r="K1227">
            <v>0</v>
          </cell>
          <cell r="L1227">
            <v>0</v>
          </cell>
          <cell r="M1227">
            <v>289.7</v>
          </cell>
          <cell r="N1227">
            <v>0</v>
          </cell>
          <cell r="O1227">
            <v>0</v>
          </cell>
          <cell r="P1227">
            <v>0</v>
          </cell>
          <cell r="Q1227">
            <v>0</v>
          </cell>
        </row>
        <row r="1228">
          <cell r="A1228">
            <v>2034</v>
          </cell>
          <cell r="B1228" t="str">
            <v>Dec</v>
          </cell>
          <cell r="C1228" t="str">
            <v>Arizona</v>
          </cell>
          <cell r="D1228">
            <v>0</v>
          </cell>
          <cell r="E1228">
            <v>0</v>
          </cell>
          <cell r="F1228">
            <v>0</v>
          </cell>
          <cell r="G1228">
            <v>0</v>
          </cell>
          <cell r="H1228">
            <v>0</v>
          </cell>
          <cell r="I1228" t="str">
            <v>Div0</v>
          </cell>
          <cell r="J1228">
            <v>0</v>
          </cell>
          <cell r="K1228">
            <v>0</v>
          </cell>
          <cell r="L1228">
            <v>0</v>
          </cell>
          <cell r="M1228">
            <v>0</v>
          </cell>
          <cell r="N1228">
            <v>0</v>
          </cell>
          <cell r="O1228">
            <v>0</v>
          </cell>
          <cell r="P1228">
            <v>0</v>
          </cell>
          <cell r="Q1228">
            <v>0</v>
          </cell>
        </row>
        <row r="1229">
          <cell r="A1229">
            <v>2034</v>
          </cell>
          <cell r="B1229" t="str">
            <v>Dec</v>
          </cell>
          <cell r="C1229" t="str">
            <v>COB</v>
          </cell>
          <cell r="D1229">
            <v>0</v>
          </cell>
          <cell r="E1229">
            <v>0</v>
          </cell>
          <cell r="F1229">
            <v>0</v>
          </cell>
          <cell r="G1229">
            <v>0</v>
          </cell>
          <cell r="H1229">
            <v>0</v>
          </cell>
          <cell r="I1229" t="str">
            <v>Div0</v>
          </cell>
          <cell r="J1229">
            <v>0</v>
          </cell>
          <cell r="K1229">
            <v>0</v>
          </cell>
          <cell r="L1229">
            <v>0</v>
          </cell>
          <cell r="M1229">
            <v>0</v>
          </cell>
          <cell r="N1229">
            <v>0</v>
          </cell>
          <cell r="O1229">
            <v>0</v>
          </cell>
          <cell r="P1229">
            <v>0</v>
          </cell>
          <cell r="Q1229">
            <v>0</v>
          </cell>
        </row>
        <row r="1230">
          <cell r="A1230">
            <v>2034</v>
          </cell>
          <cell r="B1230" t="str">
            <v>Dec</v>
          </cell>
          <cell r="C1230" t="str">
            <v>Goshen</v>
          </cell>
          <cell r="D1230">
            <v>332.7</v>
          </cell>
          <cell r="E1230">
            <v>0</v>
          </cell>
          <cell r="F1230">
            <v>-38.5</v>
          </cell>
          <cell r="G1230">
            <v>38.200000000000003</v>
          </cell>
          <cell r="H1230">
            <v>38.200000000000003</v>
          </cell>
          <cell r="I1230">
            <v>13</v>
          </cell>
          <cell r="J1230">
            <v>0</v>
          </cell>
          <cell r="K1230">
            <v>-5.0999999999999996</v>
          </cell>
          <cell r="L1230">
            <v>0</v>
          </cell>
          <cell r="M1230">
            <v>337.5</v>
          </cell>
          <cell r="N1230">
            <v>0</v>
          </cell>
          <cell r="O1230">
            <v>0</v>
          </cell>
          <cell r="P1230">
            <v>0</v>
          </cell>
          <cell r="Q1230">
            <v>0</v>
          </cell>
        </row>
        <row r="1231">
          <cell r="A1231">
            <v>2034</v>
          </cell>
          <cell r="B1231" t="str">
            <v>Dec</v>
          </cell>
          <cell r="C1231" t="str">
            <v>Brady</v>
          </cell>
          <cell r="D1231">
            <v>0</v>
          </cell>
          <cell r="E1231">
            <v>0</v>
          </cell>
          <cell r="F1231">
            <v>0</v>
          </cell>
          <cell r="G1231">
            <v>0</v>
          </cell>
          <cell r="H1231">
            <v>0</v>
          </cell>
          <cell r="I1231" t="str">
            <v>Div0</v>
          </cell>
          <cell r="J1231">
            <v>0</v>
          </cell>
          <cell r="K1231">
            <v>0</v>
          </cell>
          <cell r="L1231">
            <v>0</v>
          </cell>
          <cell r="M1231">
            <v>0</v>
          </cell>
          <cell r="N1231">
            <v>0</v>
          </cell>
          <cell r="O1231">
            <v>0</v>
          </cell>
          <cell r="P1231">
            <v>0</v>
          </cell>
          <cell r="Q1231">
            <v>0</v>
          </cell>
        </row>
        <row r="1232">
          <cell r="A1232">
            <v>2034</v>
          </cell>
          <cell r="B1232" t="str">
            <v>Dec</v>
          </cell>
          <cell r="C1232" t="str">
            <v>Bridger West</v>
          </cell>
          <cell r="D1232">
            <v>0</v>
          </cell>
          <cell r="E1232">
            <v>0</v>
          </cell>
          <cell r="F1232">
            <v>0</v>
          </cell>
          <cell r="G1232">
            <v>0</v>
          </cell>
          <cell r="H1232">
            <v>0</v>
          </cell>
          <cell r="I1232" t="str">
            <v>Div0</v>
          </cell>
          <cell r="J1232">
            <v>0</v>
          </cell>
          <cell r="K1232">
            <v>0</v>
          </cell>
          <cell r="L1232">
            <v>0</v>
          </cell>
          <cell r="M1232">
            <v>751.8</v>
          </cell>
          <cell r="N1232">
            <v>751.8</v>
          </cell>
          <cell r="O1232">
            <v>0</v>
          </cell>
          <cell r="P1232">
            <v>0</v>
          </cell>
          <cell r="Q1232">
            <v>0</v>
          </cell>
        </row>
        <row r="1233">
          <cell r="A1233">
            <v>2034</v>
          </cell>
          <cell r="B1233" t="str">
            <v>Dec</v>
          </cell>
          <cell r="C1233" t="str">
            <v>Borah</v>
          </cell>
          <cell r="D1233">
            <v>0</v>
          </cell>
          <cell r="E1233">
            <v>0</v>
          </cell>
          <cell r="F1233">
            <v>0</v>
          </cell>
          <cell r="G1233">
            <v>0</v>
          </cell>
          <cell r="H1233">
            <v>0</v>
          </cell>
          <cell r="I1233" t="str">
            <v>Div0</v>
          </cell>
          <cell r="J1233">
            <v>0</v>
          </cell>
          <cell r="K1233">
            <v>0</v>
          </cell>
          <cell r="L1233">
            <v>0</v>
          </cell>
          <cell r="M1233">
            <v>943.7</v>
          </cell>
          <cell r="N1233">
            <v>943.7</v>
          </cell>
          <cell r="O1233">
            <v>0</v>
          </cell>
          <cell r="P1233">
            <v>0</v>
          </cell>
          <cell r="Q1233">
            <v>0</v>
          </cell>
        </row>
        <row r="1234">
          <cell r="A1234">
            <v>2034</v>
          </cell>
          <cell r="B1234" t="str">
            <v>Dec</v>
          </cell>
          <cell r="C1234" t="str">
            <v>Mid Columbia</v>
          </cell>
          <cell r="D1234">
            <v>0</v>
          </cell>
          <cell r="E1234">
            <v>0</v>
          </cell>
          <cell r="F1234">
            <v>0</v>
          </cell>
          <cell r="G1234">
            <v>0</v>
          </cell>
          <cell r="H1234">
            <v>0</v>
          </cell>
          <cell r="I1234" t="str">
            <v>Div0</v>
          </cell>
          <cell r="J1234">
            <v>443.2</v>
          </cell>
          <cell r="K1234">
            <v>0</v>
          </cell>
          <cell r="L1234">
            <v>0</v>
          </cell>
          <cell r="M1234">
            <v>0</v>
          </cell>
          <cell r="N1234">
            <v>443.2</v>
          </cell>
          <cell r="O1234">
            <v>0</v>
          </cell>
          <cell r="P1234">
            <v>0</v>
          </cell>
          <cell r="Q1234">
            <v>0</v>
          </cell>
        </row>
        <row r="1235">
          <cell r="A1235">
            <v>2034</v>
          </cell>
          <cell r="B1235" t="str">
            <v>Dec</v>
          </cell>
          <cell r="C1235" t="str">
            <v>Mona</v>
          </cell>
          <cell r="D1235">
            <v>0</v>
          </cell>
          <cell r="E1235">
            <v>0</v>
          </cell>
          <cell r="F1235">
            <v>0</v>
          </cell>
          <cell r="G1235">
            <v>0</v>
          </cell>
          <cell r="H1235">
            <v>0</v>
          </cell>
          <cell r="I1235" t="str">
            <v>Div0</v>
          </cell>
          <cell r="J1235">
            <v>0</v>
          </cell>
          <cell r="K1235">
            <v>0</v>
          </cell>
          <cell r="L1235">
            <v>0</v>
          </cell>
          <cell r="M1235">
            <v>14.5</v>
          </cell>
          <cell r="N1235">
            <v>14.5</v>
          </cell>
          <cell r="O1235">
            <v>0</v>
          </cell>
          <cell r="P1235">
            <v>0</v>
          </cell>
          <cell r="Q1235">
            <v>0</v>
          </cell>
        </row>
        <row r="1236">
          <cell r="A1236">
            <v>2034</v>
          </cell>
          <cell r="B1236" t="str">
            <v>Dec</v>
          </cell>
          <cell r="C1236" t="str">
            <v>Palo Verde</v>
          </cell>
          <cell r="D1236">
            <v>0</v>
          </cell>
          <cell r="E1236">
            <v>0</v>
          </cell>
          <cell r="F1236">
            <v>0</v>
          </cell>
          <cell r="G1236">
            <v>0</v>
          </cell>
          <cell r="H1236">
            <v>0</v>
          </cell>
          <cell r="I1236" t="str">
            <v>Div0</v>
          </cell>
          <cell r="J1236">
            <v>0</v>
          </cell>
          <cell r="K1236">
            <v>0</v>
          </cell>
          <cell r="L1236">
            <v>0</v>
          </cell>
          <cell r="M1236">
            <v>0</v>
          </cell>
          <cell r="N1236">
            <v>0</v>
          </cell>
          <cell r="O1236">
            <v>0</v>
          </cell>
          <cell r="P1236">
            <v>0</v>
          </cell>
          <cell r="Q1236">
            <v>0</v>
          </cell>
        </row>
        <row r="1237">
          <cell r="A1237">
            <v>2034</v>
          </cell>
          <cell r="B1237" t="str">
            <v>Dec</v>
          </cell>
          <cell r="C1237" t="str">
            <v>Utah North</v>
          </cell>
          <cell r="D1237">
            <v>4227.3</v>
          </cell>
          <cell r="E1237">
            <v>0</v>
          </cell>
          <cell r="F1237">
            <v>-555.20000000000005</v>
          </cell>
          <cell r="G1237">
            <v>477.4</v>
          </cell>
          <cell r="H1237">
            <v>477.4</v>
          </cell>
          <cell r="I1237">
            <v>13</v>
          </cell>
          <cell r="J1237">
            <v>1821.4</v>
          </cell>
          <cell r="K1237">
            <v>0</v>
          </cell>
          <cell r="L1237">
            <v>0</v>
          </cell>
          <cell r="M1237">
            <v>2668.1</v>
          </cell>
          <cell r="N1237">
            <v>339.9</v>
          </cell>
          <cell r="O1237">
            <v>0</v>
          </cell>
          <cell r="P1237">
            <v>0</v>
          </cell>
          <cell r="Q1237">
            <v>0</v>
          </cell>
        </row>
        <row r="1238">
          <cell r="A1238">
            <v>2034</v>
          </cell>
          <cell r="B1238" t="str">
            <v>Dec</v>
          </cell>
          <cell r="C1238" t="str">
            <v>_4-Corners</v>
          </cell>
          <cell r="D1238">
            <v>0</v>
          </cell>
          <cell r="E1238">
            <v>0</v>
          </cell>
          <cell r="F1238">
            <v>0</v>
          </cell>
          <cell r="G1238">
            <v>0</v>
          </cell>
          <cell r="H1238">
            <v>0</v>
          </cell>
          <cell r="I1238" t="str">
            <v>Div0</v>
          </cell>
          <cell r="J1238">
            <v>0</v>
          </cell>
          <cell r="K1238">
            <v>0</v>
          </cell>
          <cell r="L1238">
            <v>0</v>
          </cell>
          <cell r="M1238">
            <v>0</v>
          </cell>
          <cell r="N1238">
            <v>0</v>
          </cell>
          <cell r="O1238">
            <v>0</v>
          </cell>
          <cell r="P1238">
            <v>0</v>
          </cell>
          <cell r="Q1238">
            <v>0</v>
          </cell>
        </row>
        <row r="1239">
          <cell r="A1239">
            <v>2034</v>
          </cell>
          <cell r="B1239" t="str">
            <v>Dec</v>
          </cell>
          <cell r="C1239" t="str">
            <v>Utah South</v>
          </cell>
          <cell r="D1239">
            <v>710</v>
          </cell>
          <cell r="E1239">
            <v>0</v>
          </cell>
          <cell r="F1239">
            <v>0</v>
          </cell>
          <cell r="G1239">
            <v>92.3</v>
          </cell>
          <cell r="H1239">
            <v>92.3</v>
          </cell>
          <cell r="I1239">
            <v>13</v>
          </cell>
          <cell r="J1239">
            <v>3421.1</v>
          </cell>
          <cell r="K1239">
            <v>-31.9</v>
          </cell>
          <cell r="L1239">
            <v>0</v>
          </cell>
          <cell r="M1239">
            <v>81.5</v>
          </cell>
          <cell r="N1239">
            <v>2668.4</v>
          </cell>
          <cell r="O1239">
            <v>0</v>
          </cell>
          <cell r="P1239">
            <v>0</v>
          </cell>
          <cell r="Q1239">
            <v>0</v>
          </cell>
        </row>
        <row r="1240">
          <cell r="A1240">
            <v>2034</v>
          </cell>
          <cell r="B1240" t="str">
            <v>Dec</v>
          </cell>
          <cell r="C1240" t="str">
            <v>Cholla</v>
          </cell>
          <cell r="D1240">
            <v>0</v>
          </cell>
          <cell r="E1240">
            <v>0</v>
          </cell>
          <cell r="F1240">
            <v>0</v>
          </cell>
          <cell r="G1240">
            <v>0</v>
          </cell>
          <cell r="H1240">
            <v>0</v>
          </cell>
          <cell r="I1240" t="str">
            <v>Div0</v>
          </cell>
          <cell r="J1240">
            <v>0</v>
          </cell>
          <cell r="K1240">
            <v>0</v>
          </cell>
          <cell r="L1240">
            <v>0</v>
          </cell>
          <cell r="M1240">
            <v>0</v>
          </cell>
          <cell r="N1240">
            <v>0</v>
          </cell>
          <cell r="O1240">
            <v>0</v>
          </cell>
          <cell r="P1240">
            <v>0</v>
          </cell>
          <cell r="Q1240">
            <v>0</v>
          </cell>
        </row>
        <row r="1241">
          <cell r="A1241">
            <v>2034</v>
          </cell>
          <cell r="B1241" t="str">
            <v>Dec</v>
          </cell>
          <cell r="C1241" t="str">
            <v>Colorado</v>
          </cell>
          <cell r="D1241">
            <v>0</v>
          </cell>
          <cell r="E1241">
            <v>0</v>
          </cell>
          <cell r="F1241">
            <v>0</v>
          </cell>
          <cell r="G1241">
            <v>0</v>
          </cell>
          <cell r="H1241">
            <v>0</v>
          </cell>
          <cell r="I1241" t="str">
            <v>Div0</v>
          </cell>
          <cell r="J1241">
            <v>81.5</v>
          </cell>
          <cell r="K1241">
            <v>0</v>
          </cell>
          <cell r="L1241">
            <v>0</v>
          </cell>
          <cell r="M1241">
            <v>0</v>
          </cell>
          <cell r="N1241">
            <v>81.5</v>
          </cell>
          <cell r="O1241">
            <v>0</v>
          </cell>
          <cell r="P1241">
            <v>0</v>
          </cell>
          <cell r="Q1241">
            <v>0</v>
          </cell>
        </row>
        <row r="1242">
          <cell r="A1242">
            <v>2034</v>
          </cell>
          <cell r="B1242" t="str">
            <v>Dec</v>
          </cell>
          <cell r="C1242" t="str">
            <v>Mead</v>
          </cell>
          <cell r="D1242">
            <v>0</v>
          </cell>
          <cell r="E1242">
            <v>0</v>
          </cell>
          <cell r="F1242">
            <v>0</v>
          </cell>
          <cell r="G1242">
            <v>0</v>
          </cell>
          <cell r="H1242">
            <v>0</v>
          </cell>
          <cell r="I1242" t="str">
            <v>Div0</v>
          </cell>
          <cell r="J1242">
            <v>0</v>
          </cell>
          <cell r="K1242">
            <v>0</v>
          </cell>
          <cell r="L1242">
            <v>0</v>
          </cell>
          <cell r="M1242">
            <v>0</v>
          </cell>
          <cell r="N1242">
            <v>0</v>
          </cell>
          <cell r="O1242">
            <v>0</v>
          </cell>
          <cell r="P1242">
            <v>0</v>
          </cell>
          <cell r="Q1242">
            <v>0</v>
          </cell>
        </row>
        <row r="1243">
          <cell r="A1243">
            <v>2034</v>
          </cell>
          <cell r="B1243" t="str">
            <v>Dec</v>
          </cell>
          <cell r="C1243" t="str">
            <v>Montana</v>
          </cell>
          <cell r="D1243">
            <v>0</v>
          </cell>
          <cell r="E1243">
            <v>0</v>
          </cell>
          <cell r="F1243">
            <v>0</v>
          </cell>
          <cell r="G1243">
            <v>0</v>
          </cell>
          <cell r="H1243">
            <v>0</v>
          </cell>
          <cell r="I1243" t="str">
            <v>Div0</v>
          </cell>
          <cell r="J1243">
            <v>150.69999999999999</v>
          </cell>
          <cell r="K1243">
            <v>0</v>
          </cell>
          <cell r="L1243">
            <v>0</v>
          </cell>
          <cell r="M1243">
            <v>0</v>
          </cell>
          <cell r="N1243">
            <v>150.69999999999999</v>
          </cell>
          <cell r="O1243">
            <v>0</v>
          </cell>
          <cell r="P1243">
            <v>0</v>
          </cell>
          <cell r="Q1243">
            <v>0</v>
          </cell>
        </row>
        <row r="1244">
          <cell r="A1244">
            <v>2034</v>
          </cell>
          <cell r="B1244" t="str">
            <v>Dec</v>
          </cell>
          <cell r="C1244" t="str">
            <v>Hermiston</v>
          </cell>
          <cell r="D1244">
            <v>0</v>
          </cell>
          <cell r="E1244">
            <v>0</v>
          </cell>
          <cell r="F1244">
            <v>0</v>
          </cell>
          <cell r="G1244">
            <v>0</v>
          </cell>
          <cell r="H1244">
            <v>0</v>
          </cell>
          <cell r="I1244" t="str">
            <v>Div0</v>
          </cell>
          <cell r="J1244">
            <v>240</v>
          </cell>
          <cell r="K1244">
            <v>0</v>
          </cell>
          <cell r="L1244">
            <v>0</v>
          </cell>
          <cell r="M1244">
            <v>0</v>
          </cell>
          <cell r="N1244">
            <v>240</v>
          </cell>
          <cell r="O1244">
            <v>0</v>
          </cell>
          <cell r="P1244">
            <v>0</v>
          </cell>
          <cell r="Q1244">
            <v>0</v>
          </cell>
        </row>
        <row r="1245">
          <cell r="A1245">
            <v>2034</v>
          </cell>
          <cell r="B1245" t="str">
            <v>Dec</v>
          </cell>
          <cell r="C1245" t="str">
            <v>Yakima</v>
          </cell>
          <cell r="D1245">
            <v>597.5</v>
          </cell>
          <cell r="E1245">
            <v>0</v>
          </cell>
          <cell r="F1245">
            <v>-58</v>
          </cell>
          <cell r="G1245">
            <v>70.099999999999994</v>
          </cell>
          <cell r="H1245">
            <v>70.099999999999994</v>
          </cell>
          <cell r="I1245">
            <v>13</v>
          </cell>
          <cell r="J1245">
            <v>129.5</v>
          </cell>
          <cell r="K1245">
            <v>0</v>
          </cell>
          <cell r="L1245">
            <v>0</v>
          </cell>
          <cell r="M1245">
            <v>480.2</v>
          </cell>
          <cell r="N1245">
            <v>0</v>
          </cell>
          <cell r="O1245">
            <v>0</v>
          </cell>
          <cell r="P1245">
            <v>0</v>
          </cell>
          <cell r="Q1245">
            <v>0</v>
          </cell>
        </row>
        <row r="1246">
          <cell r="A1246">
            <v>2034</v>
          </cell>
          <cell r="B1246" t="str">
            <v>Dec</v>
          </cell>
          <cell r="C1246" t="str">
            <v>WallaWalla</v>
          </cell>
          <cell r="D1246">
            <v>258.5</v>
          </cell>
          <cell r="E1246">
            <v>0</v>
          </cell>
          <cell r="F1246">
            <v>-21.9</v>
          </cell>
          <cell r="G1246">
            <v>30.8</v>
          </cell>
          <cell r="H1246">
            <v>30.8</v>
          </cell>
          <cell r="I1246">
            <v>13</v>
          </cell>
          <cell r="J1246">
            <v>33.5</v>
          </cell>
          <cell r="K1246">
            <v>-1.8</v>
          </cell>
          <cell r="L1246">
            <v>0</v>
          </cell>
          <cell r="M1246">
            <v>235.7</v>
          </cell>
          <cell r="N1246">
            <v>0</v>
          </cell>
          <cell r="O1246">
            <v>0</v>
          </cell>
          <cell r="P1246">
            <v>0</v>
          </cell>
          <cell r="Q1246">
            <v>0</v>
          </cell>
        </row>
        <row r="1247">
          <cell r="A1247">
            <v>2034</v>
          </cell>
          <cell r="B1247" t="str">
            <v>Dec</v>
          </cell>
          <cell r="C1247" t="str">
            <v>APS Transmission</v>
          </cell>
          <cell r="D1247">
            <v>0</v>
          </cell>
          <cell r="E1247">
            <v>0</v>
          </cell>
          <cell r="F1247">
            <v>0</v>
          </cell>
          <cell r="G1247">
            <v>0</v>
          </cell>
          <cell r="H1247">
            <v>0</v>
          </cell>
          <cell r="I1247" t="str">
            <v>Div0</v>
          </cell>
          <cell r="J1247">
            <v>0</v>
          </cell>
          <cell r="K1247">
            <v>0</v>
          </cell>
          <cell r="L1247">
            <v>0</v>
          </cell>
          <cell r="M1247">
            <v>0</v>
          </cell>
          <cell r="N1247">
            <v>0</v>
          </cell>
          <cell r="O1247">
            <v>0</v>
          </cell>
          <cell r="P1247">
            <v>0</v>
          </cell>
          <cell r="Q1247">
            <v>0</v>
          </cell>
        </row>
        <row r="1248">
          <cell r="A1248">
            <v>2034</v>
          </cell>
          <cell r="B1248" t="str">
            <v>Dec</v>
          </cell>
          <cell r="C1248" t="str">
            <v>Bridger East</v>
          </cell>
          <cell r="D1248">
            <v>0</v>
          </cell>
          <cell r="E1248">
            <v>0</v>
          </cell>
          <cell r="F1248">
            <v>0</v>
          </cell>
          <cell r="G1248">
            <v>0</v>
          </cell>
          <cell r="H1248">
            <v>0</v>
          </cell>
          <cell r="I1248" t="str">
            <v>Div0</v>
          </cell>
          <cell r="J1248">
            <v>0</v>
          </cell>
          <cell r="K1248">
            <v>0</v>
          </cell>
          <cell r="L1248">
            <v>0</v>
          </cell>
          <cell r="M1248">
            <v>0</v>
          </cell>
          <cell r="N1248">
            <v>0</v>
          </cell>
          <cell r="O1248">
            <v>0</v>
          </cell>
          <cell r="P1248">
            <v>0</v>
          </cell>
          <cell r="Q1248">
            <v>0</v>
          </cell>
        </row>
        <row r="1249">
          <cell r="A1249">
            <v>2034</v>
          </cell>
          <cell r="B1249" t="str">
            <v>Dec</v>
          </cell>
          <cell r="C1249" t="str">
            <v>WyomingNE</v>
          </cell>
          <cell r="D1249">
            <v>683.7</v>
          </cell>
          <cell r="E1249">
            <v>0</v>
          </cell>
          <cell r="F1249">
            <v>0</v>
          </cell>
          <cell r="G1249">
            <v>88.9</v>
          </cell>
          <cell r="H1249">
            <v>88.9</v>
          </cell>
          <cell r="I1249">
            <v>13</v>
          </cell>
          <cell r="J1249">
            <v>1088.4000000000001</v>
          </cell>
          <cell r="K1249">
            <v>0</v>
          </cell>
          <cell r="L1249">
            <v>0</v>
          </cell>
          <cell r="M1249">
            <v>0</v>
          </cell>
          <cell r="N1249">
            <v>315.7</v>
          </cell>
          <cell r="O1249">
            <v>0</v>
          </cell>
          <cell r="P1249">
            <v>0</v>
          </cell>
          <cell r="Q1249">
            <v>0</v>
          </cell>
        </row>
        <row r="1250">
          <cell r="A1250">
            <v>2034</v>
          </cell>
          <cell r="B1250" t="str">
            <v>Dec</v>
          </cell>
          <cell r="C1250" t="str">
            <v>WyomingSW</v>
          </cell>
          <cell r="D1250">
            <v>569.4</v>
          </cell>
          <cell r="E1250">
            <v>0</v>
          </cell>
          <cell r="F1250">
            <v>-148.80000000000001</v>
          </cell>
          <cell r="G1250">
            <v>54.7</v>
          </cell>
          <cell r="H1250">
            <v>54.7</v>
          </cell>
          <cell r="I1250">
            <v>13</v>
          </cell>
          <cell r="J1250">
            <v>42.7</v>
          </cell>
          <cell r="K1250">
            <v>0</v>
          </cell>
          <cell r="L1250">
            <v>0</v>
          </cell>
          <cell r="M1250">
            <v>432.6</v>
          </cell>
          <cell r="N1250">
            <v>0</v>
          </cell>
          <cell r="O1250">
            <v>0</v>
          </cell>
          <cell r="P1250">
            <v>0</v>
          </cell>
          <cell r="Q1250">
            <v>0</v>
          </cell>
        </row>
        <row r="1251">
          <cell r="A1251">
            <v>2034</v>
          </cell>
          <cell r="B1251" t="str">
            <v>Dec</v>
          </cell>
          <cell r="C1251" t="str">
            <v>Aeolis_Wyoming</v>
          </cell>
          <cell r="D1251">
            <v>0</v>
          </cell>
          <cell r="E1251">
            <v>0</v>
          </cell>
          <cell r="F1251">
            <v>0</v>
          </cell>
          <cell r="G1251">
            <v>0</v>
          </cell>
          <cell r="H1251">
            <v>0</v>
          </cell>
          <cell r="I1251" t="str">
            <v>Div0</v>
          </cell>
          <cell r="J1251">
            <v>173.8</v>
          </cell>
          <cell r="K1251">
            <v>0</v>
          </cell>
          <cell r="L1251">
            <v>0</v>
          </cell>
          <cell r="M1251">
            <v>315.7</v>
          </cell>
          <cell r="N1251">
            <v>489.5</v>
          </cell>
          <cell r="O1251">
            <v>0</v>
          </cell>
          <cell r="P1251">
            <v>0</v>
          </cell>
          <cell r="Q1251">
            <v>0</v>
          </cell>
        </row>
        <row r="1252">
          <cell r="A1252">
            <v>2034</v>
          </cell>
          <cell r="B1252" t="str">
            <v>Dec</v>
          </cell>
          <cell r="C1252" t="str">
            <v>Chehalis</v>
          </cell>
          <cell r="D1252">
            <v>0</v>
          </cell>
          <cell r="E1252">
            <v>0</v>
          </cell>
          <cell r="F1252">
            <v>0</v>
          </cell>
          <cell r="G1252">
            <v>0</v>
          </cell>
          <cell r="H1252">
            <v>0</v>
          </cell>
          <cell r="I1252" t="str">
            <v>Div0</v>
          </cell>
          <cell r="J1252">
            <v>512</v>
          </cell>
          <cell r="K1252">
            <v>0</v>
          </cell>
          <cell r="L1252">
            <v>0</v>
          </cell>
          <cell r="M1252">
            <v>0</v>
          </cell>
          <cell r="N1252">
            <v>512</v>
          </cell>
          <cell r="O1252">
            <v>0</v>
          </cell>
          <cell r="P1252">
            <v>0</v>
          </cell>
          <cell r="Q1252">
            <v>0</v>
          </cell>
        </row>
        <row r="1253">
          <cell r="A1253">
            <v>2034</v>
          </cell>
          <cell r="B1253" t="str">
            <v>Dec</v>
          </cell>
          <cell r="C1253" t="str">
            <v>SOregonCal</v>
          </cell>
          <cell r="D1253">
            <v>1511.2</v>
          </cell>
          <cell r="E1253">
            <v>0</v>
          </cell>
          <cell r="F1253">
            <v>-340.2</v>
          </cell>
          <cell r="G1253">
            <v>152.19999999999999</v>
          </cell>
          <cell r="H1253">
            <v>152.19999999999999</v>
          </cell>
          <cell r="I1253">
            <v>13</v>
          </cell>
          <cell r="J1253">
            <v>288.8</v>
          </cell>
          <cell r="K1253">
            <v>1</v>
          </cell>
          <cell r="L1253">
            <v>0</v>
          </cell>
          <cell r="M1253">
            <v>1033.4000000000001</v>
          </cell>
          <cell r="N1253">
            <v>0</v>
          </cell>
          <cell r="O1253">
            <v>0</v>
          </cell>
          <cell r="P1253">
            <v>0</v>
          </cell>
          <cell r="Q1253">
            <v>0</v>
          </cell>
        </row>
        <row r="1254">
          <cell r="A1254">
            <v>2034</v>
          </cell>
          <cell r="B1254" t="str">
            <v>Dec</v>
          </cell>
          <cell r="C1254" t="str">
            <v>PortlandNC</v>
          </cell>
          <cell r="D1254">
            <v>534.20000000000005</v>
          </cell>
          <cell r="E1254">
            <v>0</v>
          </cell>
          <cell r="F1254">
            <v>0</v>
          </cell>
          <cell r="G1254">
            <v>69.400000000000006</v>
          </cell>
          <cell r="H1254">
            <v>69.400000000000006</v>
          </cell>
          <cell r="I1254">
            <v>13</v>
          </cell>
          <cell r="J1254">
            <v>594.9</v>
          </cell>
          <cell r="K1254">
            <v>-78</v>
          </cell>
          <cell r="L1254">
            <v>0</v>
          </cell>
          <cell r="M1254">
            <v>86.7</v>
          </cell>
          <cell r="N1254">
            <v>0</v>
          </cell>
          <cell r="O1254">
            <v>0</v>
          </cell>
          <cell r="P1254">
            <v>0</v>
          </cell>
          <cell r="Q1254">
            <v>0</v>
          </cell>
        </row>
        <row r="1255">
          <cell r="A1255">
            <v>2034</v>
          </cell>
          <cell r="B1255" t="str">
            <v>Dec</v>
          </cell>
          <cell r="C1255" t="str">
            <v>WillamValcc</v>
          </cell>
          <cell r="D1255">
            <v>396.7</v>
          </cell>
          <cell r="E1255">
            <v>0</v>
          </cell>
          <cell r="F1255">
            <v>0</v>
          </cell>
          <cell r="G1255">
            <v>51.6</v>
          </cell>
          <cell r="H1255">
            <v>51.6</v>
          </cell>
          <cell r="I1255">
            <v>13</v>
          </cell>
          <cell r="J1255">
            <v>451.3</v>
          </cell>
          <cell r="K1255">
            <v>0</v>
          </cell>
          <cell r="L1255">
            <v>0</v>
          </cell>
          <cell r="M1255">
            <v>46.7</v>
          </cell>
          <cell r="N1255">
            <v>49.7</v>
          </cell>
          <cell r="O1255">
            <v>0</v>
          </cell>
          <cell r="P1255">
            <v>0</v>
          </cell>
          <cell r="Q1255">
            <v>0</v>
          </cell>
        </row>
        <row r="1256">
          <cell r="A1256">
            <v>2034</v>
          </cell>
          <cell r="B1256" t="str">
            <v>Dec</v>
          </cell>
          <cell r="C1256" t="str">
            <v>Bethel</v>
          </cell>
          <cell r="D1256">
            <v>0</v>
          </cell>
          <cell r="E1256">
            <v>0</v>
          </cell>
          <cell r="F1256">
            <v>0</v>
          </cell>
          <cell r="G1256">
            <v>0</v>
          </cell>
          <cell r="H1256">
            <v>0</v>
          </cell>
          <cell r="I1256" t="str">
            <v>Div0</v>
          </cell>
          <cell r="J1256">
            <v>0</v>
          </cell>
          <cell r="K1256">
            <v>0</v>
          </cell>
          <cell r="L1256">
            <v>0</v>
          </cell>
          <cell r="M1256">
            <v>0</v>
          </cell>
          <cell r="N1256">
            <v>0</v>
          </cell>
          <cell r="O1256">
            <v>0</v>
          </cell>
          <cell r="P1256">
            <v>0</v>
          </cell>
          <cell r="Q1256">
            <v>0</v>
          </cell>
        </row>
        <row r="1257">
          <cell r="A1257">
            <v>2034</v>
          </cell>
          <cell r="B1257" t="str">
            <v>Dec</v>
          </cell>
          <cell r="C1257" t="str">
            <v>Nevada - Oregon Border</v>
          </cell>
          <cell r="D1257">
            <v>0</v>
          </cell>
          <cell r="E1257">
            <v>0</v>
          </cell>
          <cell r="F1257">
            <v>0</v>
          </cell>
          <cell r="G1257">
            <v>0</v>
          </cell>
          <cell r="H1257">
            <v>0</v>
          </cell>
          <cell r="I1257" t="str">
            <v>Div0</v>
          </cell>
          <cell r="J1257">
            <v>106</v>
          </cell>
          <cell r="K1257">
            <v>0</v>
          </cell>
          <cell r="L1257">
            <v>0</v>
          </cell>
          <cell r="M1257">
            <v>0</v>
          </cell>
          <cell r="N1257">
            <v>106</v>
          </cell>
          <cell r="O1257">
            <v>0</v>
          </cell>
          <cell r="P1257">
            <v>0</v>
          </cell>
          <cell r="Q1257">
            <v>0</v>
          </cell>
        </row>
        <row r="1258">
          <cell r="A1258">
            <v>2034</v>
          </cell>
          <cell r="B1258" t="str">
            <v>Dec</v>
          </cell>
          <cell r="C1258" t="str">
            <v>Bridger</v>
          </cell>
          <cell r="D1258">
            <v>0</v>
          </cell>
          <cell r="E1258">
            <v>0</v>
          </cell>
          <cell r="F1258">
            <v>0</v>
          </cell>
          <cell r="G1258">
            <v>0</v>
          </cell>
          <cell r="H1258">
            <v>0</v>
          </cell>
          <cell r="I1258" t="str">
            <v>Div0</v>
          </cell>
          <cell r="J1258">
            <v>695.1</v>
          </cell>
          <cell r="K1258">
            <v>0</v>
          </cell>
          <cell r="L1258">
            <v>0</v>
          </cell>
          <cell r="M1258">
            <v>56.9</v>
          </cell>
          <cell r="N1258">
            <v>751.9</v>
          </cell>
          <cell r="O1258">
            <v>0</v>
          </cell>
          <cell r="P1258">
            <v>0</v>
          </cell>
          <cell r="Q1258">
            <v>0</v>
          </cell>
        </row>
        <row r="1259">
          <cell r="A1259">
            <v>2034</v>
          </cell>
          <cell r="B1259" t="str">
            <v>Dec</v>
          </cell>
          <cell r="C1259" t="str">
            <v>Hemingway</v>
          </cell>
          <cell r="D1259">
            <v>0</v>
          </cell>
          <cell r="E1259">
            <v>0</v>
          </cell>
          <cell r="F1259">
            <v>0</v>
          </cell>
          <cell r="G1259">
            <v>0</v>
          </cell>
          <cell r="H1259">
            <v>0</v>
          </cell>
          <cell r="I1259" t="str">
            <v>Div0</v>
          </cell>
          <cell r="J1259">
            <v>0</v>
          </cell>
          <cell r="K1259">
            <v>0</v>
          </cell>
          <cell r="L1259">
            <v>0</v>
          </cell>
          <cell r="M1259">
            <v>547.1</v>
          </cell>
          <cell r="N1259">
            <v>547.1</v>
          </cell>
          <cell r="O1259">
            <v>0</v>
          </cell>
          <cell r="P1259">
            <v>0</v>
          </cell>
          <cell r="Q1259">
            <v>0</v>
          </cell>
        </row>
        <row r="1260">
          <cell r="A1260">
            <v>2034</v>
          </cell>
          <cell r="B1260" t="str">
            <v>Dec</v>
          </cell>
          <cell r="C1260" t="str">
            <v>Midpoint Meridian</v>
          </cell>
          <cell r="D1260">
            <v>0</v>
          </cell>
          <cell r="E1260">
            <v>0</v>
          </cell>
          <cell r="F1260">
            <v>0</v>
          </cell>
          <cell r="G1260">
            <v>0</v>
          </cell>
          <cell r="H1260">
            <v>0</v>
          </cell>
          <cell r="I1260" t="str">
            <v>Div0</v>
          </cell>
          <cell r="J1260">
            <v>0</v>
          </cell>
          <cell r="K1260">
            <v>0</v>
          </cell>
          <cell r="L1260">
            <v>0</v>
          </cell>
          <cell r="M1260">
            <v>241</v>
          </cell>
          <cell r="N1260">
            <v>241</v>
          </cell>
          <cell r="O1260">
            <v>0</v>
          </cell>
          <cell r="P1260">
            <v>0</v>
          </cell>
          <cell r="Q1260">
            <v>0</v>
          </cell>
        </row>
        <row r="1261">
          <cell r="A1261">
            <v>2034</v>
          </cell>
          <cell r="B1261" t="str">
            <v>Dec</v>
          </cell>
          <cell r="C1261" t="str">
            <v>Craig Trans</v>
          </cell>
          <cell r="D1261">
            <v>0</v>
          </cell>
          <cell r="E1261">
            <v>0</v>
          </cell>
          <cell r="F1261">
            <v>0</v>
          </cell>
          <cell r="G1261">
            <v>0</v>
          </cell>
          <cell r="H1261">
            <v>0</v>
          </cell>
          <cell r="I1261" t="str">
            <v>Div0</v>
          </cell>
          <cell r="J1261">
            <v>0</v>
          </cell>
          <cell r="K1261">
            <v>0</v>
          </cell>
          <cell r="L1261">
            <v>0</v>
          </cell>
          <cell r="M1261">
            <v>67</v>
          </cell>
          <cell r="N1261">
            <v>67</v>
          </cell>
          <cell r="O1261">
            <v>0</v>
          </cell>
          <cell r="P1261">
            <v>0</v>
          </cell>
          <cell r="Q1261">
            <v>0</v>
          </cell>
        </row>
        <row r="1262">
          <cell r="A1262">
            <v>2034</v>
          </cell>
          <cell r="B1262" t="str">
            <v>Dec</v>
          </cell>
          <cell r="C1262" t="str">
            <v>BPA_NITS</v>
          </cell>
          <cell r="D1262">
            <v>329.8</v>
          </cell>
          <cell r="E1262">
            <v>0</v>
          </cell>
          <cell r="F1262">
            <v>0</v>
          </cell>
          <cell r="G1262">
            <v>42.9</v>
          </cell>
          <cell r="H1262">
            <v>42.9</v>
          </cell>
          <cell r="I1262">
            <v>13</v>
          </cell>
          <cell r="J1262">
            <v>0</v>
          </cell>
          <cell r="K1262">
            <v>0</v>
          </cell>
          <cell r="L1262">
            <v>0</v>
          </cell>
          <cell r="M1262">
            <v>372.6</v>
          </cell>
          <cell r="N1262">
            <v>0</v>
          </cell>
          <cell r="O1262">
            <v>0</v>
          </cell>
          <cell r="P1262">
            <v>0</v>
          </cell>
          <cell r="Q1262">
            <v>0</v>
          </cell>
        </row>
        <row r="1263">
          <cell r="A1263">
            <v>2035</v>
          </cell>
          <cell r="B1263" t="str">
            <v>Jul</v>
          </cell>
          <cell r="C1263" t="str">
            <v>Arizona</v>
          </cell>
          <cell r="D1263">
            <v>0</v>
          </cell>
          <cell r="E1263">
            <v>0</v>
          </cell>
          <cell r="F1263">
            <v>0</v>
          </cell>
          <cell r="G1263">
            <v>0</v>
          </cell>
          <cell r="H1263">
            <v>0</v>
          </cell>
          <cell r="I1263" t="str">
            <v>Div0</v>
          </cell>
          <cell r="J1263">
            <v>0</v>
          </cell>
          <cell r="K1263">
            <v>0</v>
          </cell>
          <cell r="L1263">
            <v>0</v>
          </cell>
          <cell r="M1263">
            <v>0</v>
          </cell>
          <cell r="N1263">
            <v>0</v>
          </cell>
          <cell r="O1263">
            <v>0</v>
          </cell>
          <cell r="P1263">
            <v>0</v>
          </cell>
          <cell r="Q1263">
            <v>0</v>
          </cell>
        </row>
        <row r="1264">
          <cell r="A1264">
            <v>2035</v>
          </cell>
          <cell r="B1264" t="str">
            <v>Jul</v>
          </cell>
          <cell r="C1264" t="str">
            <v>COB</v>
          </cell>
          <cell r="D1264">
            <v>0</v>
          </cell>
          <cell r="E1264">
            <v>0</v>
          </cell>
          <cell r="F1264">
            <v>0</v>
          </cell>
          <cell r="G1264">
            <v>0</v>
          </cell>
          <cell r="H1264">
            <v>0</v>
          </cell>
          <cell r="I1264" t="str">
            <v>Div0</v>
          </cell>
          <cell r="J1264">
            <v>424</v>
          </cell>
          <cell r="K1264">
            <v>0</v>
          </cell>
          <cell r="L1264">
            <v>0</v>
          </cell>
          <cell r="M1264">
            <v>0</v>
          </cell>
          <cell r="N1264">
            <v>424</v>
          </cell>
          <cell r="O1264">
            <v>0</v>
          </cell>
          <cell r="P1264">
            <v>0</v>
          </cell>
          <cell r="Q1264">
            <v>0</v>
          </cell>
        </row>
        <row r="1265">
          <cell r="A1265">
            <v>2035</v>
          </cell>
          <cell r="B1265" t="str">
            <v>Jul</v>
          </cell>
          <cell r="C1265" t="str">
            <v>Goshen</v>
          </cell>
          <cell r="D1265">
            <v>520.29999999999995</v>
          </cell>
          <cell r="E1265">
            <v>0</v>
          </cell>
          <cell r="F1265">
            <v>-86.3</v>
          </cell>
          <cell r="G1265">
            <v>56.4</v>
          </cell>
          <cell r="H1265">
            <v>56.4</v>
          </cell>
          <cell r="I1265">
            <v>13</v>
          </cell>
          <cell r="J1265">
            <v>0</v>
          </cell>
          <cell r="K1265">
            <v>-4.9000000000000004</v>
          </cell>
          <cell r="L1265">
            <v>189.4</v>
          </cell>
          <cell r="M1265">
            <v>305.8</v>
          </cell>
          <cell r="N1265">
            <v>0</v>
          </cell>
          <cell r="O1265">
            <v>0</v>
          </cell>
          <cell r="P1265">
            <v>0</v>
          </cell>
          <cell r="Q1265">
            <v>0</v>
          </cell>
        </row>
        <row r="1266">
          <cell r="A1266">
            <v>2035</v>
          </cell>
          <cell r="B1266" t="str">
            <v>Jul</v>
          </cell>
          <cell r="C1266" t="str">
            <v>Brady</v>
          </cell>
          <cell r="D1266">
            <v>0</v>
          </cell>
          <cell r="E1266">
            <v>0</v>
          </cell>
          <cell r="F1266">
            <v>0</v>
          </cell>
          <cell r="G1266">
            <v>0</v>
          </cell>
          <cell r="H1266">
            <v>0</v>
          </cell>
          <cell r="I1266" t="str">
            <v>Div0</v>
          </cell>
          <cell r="J1266">
            <v>0</v>
          </cell>
          <cell r="K1266">
            <v>0</v>
          </cell>
          <cell r="L1266">
            <v>0</v>
          </cell>
          <cell r="M1266">
            <v>0</v>
          </cell>
          <cell r="N1266">
            <v>0</v>
          </cell>
          <cell r="O1266">
            <v>0</v>
          </cell>
          <cell r="P1266">
            <v>0</v>
          </cell>
          <cell r="Q1266">
            <v>0</v>
          </cell>
        </row>
        <row r="1267">
          <cell r="A1267">
            <v>2035</v>
          </cell>
          <cell r="B1267" t="str">
            <v>Jul</v>
          </cell>
          <cell r="C1267" t="str">
            <v>Bridger West</v>
          </cell>
          <cell r="D1267">
            <v>0</v>
          </cell>
          <cell r="E1267">
            <v>0</v>
          </cell>
          <cell r="F1267">
            <v>0</v>
          </cell>
          <cell r="G1267">
            <v>0</v>
          </cell>
          <cell r="H1267">
            <v>0</v>
          </cell>
          <cell r="I1267" t="str">
            <v>Div0</v>
          </cell>
          <cell r="J1267">
            <v>0</v>
          </cell>
          <cell r="K1267">
            <v>0</v>
          </cell>
          <cell r="L1267">
            <v>0</v>
          </cell>
          <cell r="M1267">
            <v>407.7</v>
          </cell>
          <cell r="N1267">
            <v>407.7</v>
          </cell>
          <cell r="O1267">
            <v>0</v>
          </cell>
          <cell r="P1267">
            <v>0</v>
          </cell>
          <cell r="Q1267">
            <v>0</v>
          </cell>
        </row>
        <row r="1268">
          <cell r="A1268">
            <v>2035</v>
          </cell>
          <cell r="B1268" t="str">
            <v>Jul</v>
          </cell>
          <cell r="C1268" t="str">
            <v>Borah</v>
          </cell>
          <cell r="D1268">
            <v>0</v>
          </cell>
          <cell r="E1268">
            <v>0</v>
          </cell>
          <cell r="F1268">
            <v>0</v>
          </cell>
          <cell r="G1268">
            <v>0</v>
          </cell>
          <cell r="H1268">
            <v>0</v>
          </cell>
          <cell r="I1268" t="str">
            <v>Div0</v>
          </cell>
          <cell r="J1268">
            <v>0</v>
          </cell>
          <cell r="K1268">
            <v>0</v>
          </cell>
          <cell r="L1268">
            <v>0</v>
          </cell>
          <cell r="M1268">
            <v>407.7</v>
          </cell>
          <cell r="N1268">
            <v>407.7</v>
          </cell>
          <cell r="O1268">
            <v>0</v>
          </cell>
          <cell r="P1268">
            <v>0</v>
          </cell>
          <cell r="Q1268">
            <v>0</v>
          </cell>
        </row>
        <row r="1269">
          <cell r="A1269">
            <v>2035</v>
          </cell>
          <cell r="B1269" t="str">
            <v>Jul</v>
          </cell>
          <cell r="C1269" t="str">
            <v>Mid Columbia</v>
          </cell>
          <cell r="D1269">
            <v>0</v>
          </cell>
          <cell r="E1269">
            <v>0</v>
          </cell>
          <cell r="F1269">
            <v>0</v>
          </cell>
          <cell r="G1269">
            <v>0</v>
          </cell>
          <cell r="H1269">
            <v>0</v>
          </cell>
          <cell r="I1269" t="str">
            <v>Div0</v>
          </cell>
          <cell r="J1269">
            <v>864.4</v>
          </cell>
          <cell r="K1269">
            <v>0</v>
          </cell>
          <cell r="L1269">
            <v>0</v>
          </cell>
          <cell r="M1269">
            <v>0</v>
          </cell>
          <cell r="N1269">
            <v>864.4</v>
          </cell>
          <cell r="O1269">
            <v>0</v>
          </cell>
          <cell r="P1269">
            <v>0</v>
          </cell>
          <cell r="Q1269">
            <v>0</v>
          </cell>
        </row>
        <row r="1270">
          <cell r="A1270">
            <v>2035</v>
          </cell>
          <cell r="B1270" t="str">
            <v>Jul</v>
          </cell>
          <cell r="C1270" t="str">
            <v>Mona</v>
          </cell>
          <cell r="D1270">
            <v>0</v>
          </cell>
          <cell r="E1270">
            <v>0</v>
          </cell>
          <cell r="F1270">
            <v>0</v>
          </cell>
          <cell r="G1270">
            <v>0</v>
          </cell>
          <cell r="H1270">
            <v>0</v>
          </cell>
          <cell r="I1270" t="str">
            <v>Div0</v>
          </cell>
          <cell r="J1270">
            <v>318</v>
          </cell>
          <cell r="K1270">
            <v>0</v>
          </cell>
          <cell r="L1270">
            <v>0</v>
          </cell>
          <cell r="M1270">
            <v>0</v>
          </cell>
          <cell r="N1270">
            <v>318</v>
          </cell>
          <cell r="O1270">
            <v>0</v>
          </cell>
          <cell r="P1270">
            <v>0</v>
          </cell>
          <cell r="Q1270">
            <v>0</v>
          </cell>
        </row>
        <row r="1271">
          <cell r="A1271">
            <v>2035</v>
          </cell>
          <cell r="B1271" t="str">
            <v>Jul</v>
          </cell>
          <cell r="C1271" t="str">
            <v>Palo Verde</v>
          </cell>
          <cell r="D1271">
            <v>0</v>
          </cell>
          <cell r="E1271">
            <v>0</v>
          </cell>
          <cell r="F1271">
            <v>0</v>
          </cell>
          <cell r="G1271">
            <v>0</v>
          </cell>
          <cell r="H1271">
            <v>0</v>
          </cell>
          <cell r="I1271" t="str">
            <v>Div0</v>
          </cell>
          <cell r="J1271">
            <v>0</v>
          </cell>
          <cell r="K1271">
            <v>0</v>
          </cell>
          <cell r="L1271">
            <v>0</v>
          </cell>
          <cell r="M1271">
            <v>0</v>
          </cell>
          <cell r="N1271">
            <v>0</v>
          </cell>
          <cell r="O1271">
            <v>0</v>
          </cell>
          <cell r="P1271">
            <v>0</v>
          </cell>
          <cell r="Q1271">
            <v>0</v>
          </cell>
        </row>
        <row r="1272">
          <cell r="A1272">
            <v>2035</v>
          </cell>
          <cell r="B1272" t="str">
            <v>Jul</v>
          </cell>
          <cell r="C1272" t="str">
            <v>Utah North</v>
          </cell>
          <cell r="D1272">
            <v>5633.7</v>
          </cell>
          <cell r="E1272">
            <v>0</v>
          </cell>
          <cell r="F1272">
            <v>-815.6</v>
          </cell>
          <cell r="G1272">
            <v>626.4</v>
          </cell>
          <cell r="H1272">
            <v>626.4</v>
          </cell>
          <cell r="I1272">
            <v>13</v>
          </cell>
          <cell r="J1272">
            <v>1741.8</v>
          </cell>
          <cell r="K1272">
            <v>0</v>
          </cell>
          <cell r="L1272">
            <v>304.3</v>
          </cell>
          <cell r="M1272">
            <v>3398.3</v>
          </cell>
          <cell r="N1272">
            <v>0</v>
          </cell>
          <cell r="O1272">
            <v>0</v>
          </cell>
          <cell r="P1272">
            <v>0</v>
          </cell>
          <cell r="Q1272">
            <v>0</v>
          </cell>
        </row>
        <row r="1273">
          <cell r="A1273">
            <v>2035</v>
          </cell>
          <cell r="B1273" t="str">
            <v>Jul</v>
          </cell>
          <cell r="C1273" t="str">
            <v>_4-Corners</v>
          </cell>
          <cell r="D1273">
            <v>0</v>
          </cell>
          <cell r="E1273">
            <v>0</v>
          </cell>
          <cell r="F1273">
            <v>0</v>
          </cell>
          <cell r="G1273">
            <v>0</v>
          </cell>
          <cell r="H1273">
            <v>0</v>
          </cell>
          <cell r="I1273" t="str">
            <v>Div0</v>
          </cell>
          <cell r="J1273">
            <v>0</v>
          </cell>
          <cell r="K1273">
            <v>0</v>
          </cell>
          <cell r="L1273">
            <v>0</v>
          </cell>
          <cell r="M1273">
            <v>0</v>
          </cell>
          <cell r="N1273">
            <v>0</v>
          </cell>
          <cell r="O1273">
            <v>0</v>
          </cell>
          <cell r="P1273">
            <v>0</v>
          </cell>
          <cell r="Q1273">
            <v>0</v>
          </cell>
        </row>
        <row r="1274">
          <cell r="A1274">
            <v>2035</v>
          </cell>
          <cell r="B1274" t="str">
            <v>Jul</v>
          </cell>
          <cell r="C1274" t="str">
            <v>Utah South</v>
          </cell>
          <cell r="D1274">
            <v>886.4</v>
          </cell>
          <cell r="E1274">
            <v>0</v>
          </cell>
          <cell r="F1274">
            <v>0</v>
          </cell>
          <cell r="G1274">
            <v>115.2</v>
          </cell>
          <cell r="H1274">
            <v>115.2</v>
          </cell>
          <cell r="I1274">
            <v>13</v>
          </cell>
          <cell r="J1274">
            <v>3567.3</v>
          </cell>
          <cell r="K1274">
            <v>-31.9</v>
          </cell>
          <cell r="L1274">
            <v>0</v>
          </cell>
          <cell r="M1274">
            <v>318</v>
          </cell>
          <cell r="N1274">
            <v>2851.7</v>
          </cell>
          <cell r="O1274">
            <v>0</v>
          </cell>
          <cell r="P1274">
            <v>0</v>
          </cell>
          <cell r="Q1274">
            <v>0</v>
          </cell>
        </row>
        <row r="1275">
          <cell r="A1275">
            <v>2035</v>
          </cell>
          <cell r="B1275" t="str">
            <v>Jul</v>
          </cell>
          <cell r="C1275" t="str">
            <v>Cholla</v>
          </cell>
          <cell r="D1275">
            <v>0</v>
          </cell>
          <cell r="E1275">
            <v>0</v>
          </cell>
          <cell r="F1275">
            <v>0</v>
          </cell>
          <cell r="G1275">
            <v>0</v>
          </cell>
          <cell r="H1275">
            <v>0</v>
          </cell>
          <cell r="I1275" t="str">
            <v>Div0</v>
          </cell>
          <cell r="J1275">
            <v>0</v>
          </cell>
          <cell r="K1275">
            <v>0</v>
          </cell>
          <cell r="L1275">
            <v>0</v>
          </cell>
          <cell r="M1275">
            <v>0</v>
          </cell>
          <cell r="N1275">
            <v>0</v>
          </cell>
          <cell r="O1275">
            <v>0</v>
          </cell>
          <cell r="P1275">
            <v>0</v>
          </cell>
          <cell r="Q1275">
            <v>0</v>
          </cell>
        </row>
        <row r="1276">
          <cell r="A1276">
            <v>2035</v>
          </cell>
          <cell r="B1276" t="str">
            <v>Jul</v>
          </cell>
          <cell r="C1276" t="str">
            <v>Colorado</v>
          </cell>
          <cell r="D1276">
            <v>0</v>
          </cell>
          <cell r="E1276">
            <v>0</v>
          </cell>
          <cell r="F1276">
            <v>0</v>
          </cell>
          <cell r="G1276">
            <v>0</v>
          </cell>
          <cell r="H1276">
            <v>0</v>
          </cell>
          <cell r="I1276" t="str">
            <v>Div0</v>
          </cell>
          <cell r="J1276">
            <v>0</v>
          </cell>
          <cell r="K1276">
            <v>0</v>
          </cell>
          <cell r="L1276">
            <v>0</v>
          </cell>
          <cell r="M1276">
            <v>0</v>
          </cell>
          <cell r="N1276">
            <v>0</v>
          </cell>
          <cell r="O1276">
            <v>0</v>
          </cell>
          <cell r="P1276">
            <v>0</v>
          </cell>
          <cell r="Q1276">
            <v>0</v>
          </cell>
        </row>
        <row r="1277">
          <cell r="A1277">
            <v>2035</v>
          </cell>
          <cell r="B1277" t="str">
            <v>Jul</v>
          </cell>
          <cell r="C1277" t="str">
            <v>Mead</v>
          </cell>
          <cell r="D1277">
            <v>0</v>
          </cell>
          <cell r="E1277">
            <v>0</v>
          </cell>
          <cell r="F1277">
            <v>0</v>
          </cell>
          <cell r="G1277">
            <v>0</v>
          </cell>
          <cell r="H1277">
            <v>0</v>
          </cell>
          <cell r="I1277" t="str">
            <v>Div0</v>
          </cell>
          <cell r="J1277">
            <v>0</v>
          </cell>
          <cell r="K1277">
            <v>0</v>
          </cell>
          <cell r="L1277">
            <v>0</v>
          </cell>
          <cell r="M1277">
            <v>0</v>
          </cell>
          <cell r="N1277">
            <v>0</v>
          </cell>
          <cell r="O1277">
            <v>0</v>
          </cell>
          <cell r="P1277">
            <v>0</v>
          </cell>
          <cell r="Q1277">
            <v>0</v>
          </cell>
        </row>
        <row r="1278">
          <cell r="A1278">
            <v>2035</v>
          </cell>
          <cell r="B1278" t="str">
            <v>Jul</v>
          </cell>
          <cell r="C1278" t="str">
            <v>Montana</v>
          </cell>
          <cell r="D1278">
            <v>0</v>
          </cell>
          <cell r="E1278">
            <v>0</v>
          </cell>
          <cell r="F1278">
            <v>0</v>
          </cell>
          <cell r="G1278">
            <v>0</v>
          </cell>
          <cell r="H1278">
            <v>0</v>
          </cell>
          <cell r="I1278" t="str">
            <v>Div0</v>
          </cell>
          <cell r="J1278">
            <v>151.69999999999999</v>
          </cell>
          <cell r="K1278">
            <v>0</v>
          </cell>
          <cell r="L1278">
            <v>0</v>
          </cell>
          <cell r="M1278">
            <v>0</v>
          </cell>
          <cell r="N1278">
            <v>151.69999999999999</v>
          </cell>
          <cell r="O1278">
            <v>0</v>
          </cell>
          <cell r="P1278">
            <v>0</v>
          </cell>
          <cell r="Q1278">
            <v>0</v>
          </cell>
        </row>
        <row r="1279">
          <cell r="A1279">
            <v>2035</v>
          </cell>
          <cell r="B1279" t="str">
            <v>Jul</v>
          </cell>
          <cell r="C1279" t="str">
            <v>Hermiston</v>
          </cell>
          <cell r="D1279">
            <v>0</v>
          </cell>
          <cell r="E1279">
            <v>0</v>
          </cell>
          <cell r="F1279">
            <v>0</v>
          </cell>
          <cell r="G1279">
            <v>0</v>
          </cell>
          <cell r="H1279">
            <v>0</v>
          </cell>
          <cell r="I1279" t="str">
            <v>Div0</v>
          </cell>
          <cell r="J1279">
            <v>227</v>
          </cell>
          <cell r="K1279">
            <v>0</v>
          </cell>
          <cell r="L1279">
            <v>0</v>
          </cell>
          <cell r="M1279">
            <v>0</v>
          </cell>
          <cell r="N1279">
            <v>227</v>
          </cell>
          <cell r="O1279">
            <v>0</v>
          </cell>
          <cell r="P1279">
            <v>0</v>
          </cell>
          <cell r="Q1279">
            <v>0</v>
          </cell>
        </row>
        <row r="1280">
          <cell r="A1280">
            <v>2035</v>
          </cell>
          <cell r="B1280" t="str">
            <v>Jul</v>
          </cell>
          <cell r="C1280" t="str">
            <v>Yakima</v>
          </cell>
          <cell r="D1280">
            <v>574.4</v>
          </cell>
          <cell r="E1280">
            <v>0</v>
          </cell>
          <cell r="F1280">
            <v>-62.9</v>
          </cell>
          <cell r="G1280">
            <v>66.5</v>
          </cell>
          <cell r="H1280">
            <v>66.5</v>
          </cell>
          <cell r="I1280">
            <v>13</v>
          </cell>
          <cell r="J1280">
            <v>129.5</v>
          </cell>
          <cell r="K1280">
            <v>0</v>
          </cell>
          <cell r="L1280">
            <v>28.5</v>
          </cell>
          <cell r="M1280">
            <v>420</v>
          </cell>
          <cell r="N1280">
            <v>0</v>
          </cell>
          <cell r="O1280">
            <v>0</v>
          </cell>
          <cell r="P1280">
            <v>0</v>
          </cell>
          <cell r="Q1280">
            <v>0</v>
          </cell>
        </row>
        <row r="1281">
          <cell r="A1281">
            <v>2035</v>
          </cell>
          <cell r="B1281" t="str">
            <v>Jul</v>
          </cell>
          <cell r="C1281" t="str">
            <v>WallaWalla</v>
          </cell>
          <cell r="D1281">
            <v>283.3</v>
          </cell>
          <cell r="E1281">
            <v>0</v>
          </cell>
          <cell r="F1281">
            <v>-24.6</v>
          </cell>
          <cell r="G1281">
            <v>33.6</v>
          </cell>
          <cell r="H1281">
            <v>33.6</v>
          </cell>
          <cell r="I1281">
            <v>13</v>
          </cell>
          <cell r="J1281">
            <v>33.5</v>
          </cell>
          <cell r="K1281">
            <v>-1.8</v>
          </cell>
          <cell r="L1281">
            <v>0</v>
          </cell>
          <cell r="M1281">
            <v>260.5</v>
          </cell>
          <cell r="N1281">
            <v>0</v>
          </cell>
          <cell r="O1281">
            <v>0</v>
          </cell>
          <cell r="P1281">
            <v>0</v>
          </cell>
          <cell r="Q1281">
            <v>0</v>
          </cell>
        </row>
        <row r="1282">
          <cell r="A1282">
            <v>2035</v>
          </cell>
          <cell r="B1282" t="str">
            <v>Jul</v>
          </cell>
          <cell r="C1282" t="str">
            <v>APS Transmission</v>
          </cell>
          <cell r="D1282">
            <v>0</v>
          </cell>
          <cell r="E1282">
            <v>0</v>
          </cell>
          <cell r="F1282">
            <v>0</v>
          </cell>
          <cell r="G1282">
            <v>0</v>
          </cell>
          <cell r="H1282">
            <v>0</v>
          </cell>
          <cell r="I1282" t="str">
            <v>Div0</v>
          </cell>
          <cell r="J1282">
            <v>0</v>
          </cell>
          <cell r="K1282">
            <v>0</v>
          </cell>
          <cell r="L1282">
            <v>0</v>
          </cell>
          <cell r="M1282">
            <v>0</v>
          </cell>
          <cell r="N1282">
            <v>0</v>
          </cell>
          <cell r="O1282">
            <v>0</v>
          </cell>
          <cell r="P1282">
            <v>0</v>
          </cell>
          <cell r="Q1282">
            <v>0</v>
          </cell>
        </row>
        <row r="1283">
          <cell r="A1283">
            <v>2035</v>
          </cell>
          <cell r="B1283" t="str">
            <v>Jul</v>
          </cell>
          <cell r="C1283" t="str">
            <v>Bridger East</v>
          </cell>
          <cell r="D1283">
            <v>0</v>
          </cell>
          <cell r="E1283">
            <v>0</v>
          </cell>
          <cell r="F1283">
            <v>0</v>
          </cell>
          <cell r="G1283">
            <v>0</v>
          </cell>
          <cell r="H1283">
            <v>0</v>
          </cell>
          <cell r="I1283" t="str">
            <v>Div0</v>
          </cell>
          <cell r="J1283">
            <v>0</v>
          </cell>
          <cell r="K1283">
            <v>0</v>
          </cell>
          <cell r="L1283">
            <v>0</v>
          </cell>
          <cell r="M1283">
            <v>0</v>
          </cell>
          <cell r="N1283">
            <v>0</v>
          </cell>
          <cell r="O1283">
            <v>0</v>
          </cell>
          <cell r="P1283">
            <v>0</v>
          </cell>
          <cell r="Q1283">
            <v>0</v>
          </cell>
        </row>
        <row r="1284">
          <cell r="A1284">
            <v>2035</v>
          </cell>
          <cell r="B1284" t="str">
            <v>Jul</v>
          </cell>
          <cell r="C1284" t="str">
            <v>WyomingNE</v>
          </cell>
          <cell r="D1284">
            <v>669.4</v>
          </cell>
          <cell r="E1284">
            <v>0</v>
          </cell>
          <cell r="F1284">
            <v>-3.3</v>
          </cell>
          <cell r="G1284">
            <v>86.6</v>
          </cell>
          <cell r="H1284">
            <v>86.6</v>
          </cell>
          <cell r="I1284">
            <v>13</v>
          </cell>
          <cell r="J1284">
            <v>1043.5999999999999</v>
          </cell>
          <cell r="K1284">
            <v>0</v>
          </cell>
          <cell r="L1284">
            <v>50.2</v>
          </cell>
          <cell r="M1284">
            <v>0</v>
          </cell>
          <cell r="N1284">
            <v>341.1</v>
          </cell>
          <cell r="O1284">
            <v>0</v>
          </cell>
          <cell r="P1284">
            <v>0</v>
          </cell>
          <cell r="Q1284">
            <v>0</v>
          </cell>
        </row>
        <row r="1285">
          <cell r="A1285">
            <v>2035</v>
          </cell>
          <cell r="B1285" t="str">
            <v>Jul</v>
          </cell>
          <cell r="C1285" t="str">
            <v>WyomingSW</v>
          </cell>
          <cell r="D1285">
            <v>551.4</v>
          </cell>
          <cell r="E1285">
            <v>0</v>
          </cell>
          <cell r="F1285">
            <v>-157.80000000000001</v>
          </cell>
          <cell r="G1285">
            <v>51.2</v>
          </cell>
          <cell r="H1285">
            <v>51.2</v>
          </cell>
          <cell r="I1285">
            <v>13</v>
          </cell>
          <cell r="J1285">
            <v>42.7</v>
          </cell>
          <cell r="K1285">
            <v>0</v>
          </cell>
          <cell r="L1285">
            <v>0</v>
          </cell>
          <cell r="M1285">
            <v>802.1</v>
          </cell>
          <cell r="N1285">
            <v>400</v>
          </cell>
          <cell r="O1285">
            <v>0</v>
          </cell>
          <cell r="P1285">
            <v>0</v>
          </cell>
          <cell r="Q1285">
            <v>0</v>
          </cell>
        </row>
        <row r="1286">
          <cell r="A1286">
            <v>2035</v>
          </cell>
          <cell r="B1286" t="str">
            <v>Jul</v>
          </cell>
          <cell r="C1286" t="str">
            <v>Aeolis_Wyoming</v>
          </cell>
          <cell r="D1286">
            <v>0</v>
          </cell>
          <cell r="E1286">
            <v>0</v>
          </cell>
          <cell r="F1286">
            <v>0</v>
          </cell>
          <cell r="G1286">
            <v>0</v>
          </cell>
          <cell r="H1286">
            <v>0</v>
          </cell>
          <cell r="I1286" t="str">
            <v>Div0</v>
          </cell>
          <cell r="J1286">
            <v>173.8</v>
          </cell>
          <cell r="K1286">
            <v>0</v>
          </cell>
          <cell r="L1286">
            <v>0</v>
          </cell>
          <cell r="M1286">
            <v>341.1</v>
          </cell>
          <cell r="N1286">
            <v>514.9</v>
          </cell>
          <cell r="O1286">
            <v>0</v>
          </cell>
          <cell r="P1286">
            <v>0</v>
          </cell>
          <cell r="Q1286">
            <v>0</v>
          </cell>
        </row>
        <row r="1287">
          <cell r="A1287">
            <v>2035</v>
          </cell>
          <cell r="B1287" t="str">
            <v>Jul</v>
          </cell>
          <cell r="C1287" t="str">
            <v>Chehalis</v>
          </cell>
          <cell r="D1287">
            <v>0</v>
          </cell>
          <cell r="E1287">
            <v>0</v>
          </cell>
          <cell r="F1287">
            <v>0</v>
          </cell>
          <cell r="G1287">
            <v>0</v>
          </cell>
          <cell r="H1287">
            <v>0</v>
          </cell>
          <cell r="I1287" t="str">
            <v>Div0</v>
          </cell>
          <cell r="J1287">
            <v>464</v>
          </cell>
          <cell r="K1287">
            <v>0</v>
          </cell>
          <cell r="L1287">
            <v>0</v>
          </cell>
          <cell r="M1287">
            <v>0</v>
          </cell>
          <cell r="N1287">
            <v>464</v>
          </cell>
          <cell r="O1287">
            <v>0</v>
          </cell>
          <cell r="P1287">
            <v>0</v>
          </cell>
          <cell r="Q1287">
            <v>0</v>
          </cell>
        </row>
        <row r="1288">
          <cell r="A1288">
            <v>2035</v>
          </cell>
          <cell r="B1288" t="str">
            <v>Jul</v>
          </cell>
          <cell r="C1288" t="str">
            <v>SOregonCal</v>
          </cell>
          <cell r="D1288">
            <v>1568.2</v>
          </cell>
          <cell r="E1288">
            <v>0</v>
          </cell>
          <cell r="F1288">
            <v>-281.89999999999998</v>
          </cell>
          <cell r="G1288">
            <v>167.2</v>
          </cell>
          <cell r="H1288">
            <v>167.2</v>
          </cell>
          <cell r="I1288">
            <v>13</v>
          </cell>
          <cell r="J1288">
            <v>246.8</v>
          </cell>
          <cell r="K1288">
            <v>1.1000000000000001</v>
          </cell>
          <cell r="L1288">
            <v>7.7</v>
          </cell>
          <cell r="M1288">
            <v>1197.8</v>
          </cell>
          <cell r="N1288">
            <v>0</v>
          </cell>
          <cell r="O1288">
            <v>0</v>
          </cell>
          <cell r="P1288">
            <v>0</v>
          </cell>
          <cell r="Q1288">
            <v>0</v>
          </cell>
        </row>
        <row r="1289">
          <cell r="A1289">
            <v>2035</v>
          </cell>
          <cell r="B1289" t="str">
            <v>Jul</v>
          </cell>
          <cell r="C1289" t="str">
            <v>PortlandNC</v>
          </cell>
          <cell r="D1289">
            <v>494.4</v>
          </cell>
          <cell r="E1289">
            <v>0</v>
          </cell>
          <cell r="F1289">
            <v>0</v>
          </cell>
          <cell r="G1289">
            <v>64.3</v>
          </cell>
          <cell r="H1289">
            <v>64.3</v>
          </cell>
          <cell r="I1289">
            <v>13</v>
          </cell>
          <cell r="J1289">
            <v>496.8</v>
          </cell>
          <cell r="K1289">
            <v>-78</v>
          </cell>
          <cell r="L1289">
            <v>0</v>
          </cell>
          <cell r="M1289">
            <v>139.9</v>
          </cell>
          <cell r="N1289">
            <v>0</v>
          </cell>
          <cell r="O1289">
            <v>0</v>
          </cell>
          <cell r="P1289">
            <v>0</v>
          </cell>
          <cell r="Q1289">
            <v>0</v>
          </cell>
        </row>
        <row r="1290">
          <cell r="A1290">
            <v>2035</v>
          </cell>
          <cell r="B1290" t="str">
            <v>Jul</v>
          </cell>
          <cell r="C1290" t="str">
            <v>WillamValcc</v>
          </cell>
          <cell r="D1290">
            <v>355.7</v>
          </cell>
          <cell r="E1290">
            <v>0</v>
          </cell>
          <cell r="F1290">
            <v>-19.600000000000001</v>
          </cell>
          <cell r="G1290">
            <v>43.7</v>
          </cell>
          <cell r="H1290">
            <v>43.7</v>
          </cell>
          <cell r="I1290">
            <v>13</v>
          </cell>
          <cell r="J1290">
            <v>422.6</v>
          </cell>
          <cell r="K1290">
            <v>0</v>
          </cell>
          <cell r="L1290">
            <v>72.900000000000006</v>
          </cell>
          <cell r="M1290">
            <v>29.7</v>
          </cell>
          <cell r="N1290">
            <v>145.4</v>
          </cell>
          <cell r="O1290">
            <v>0</v>
          </cell>
          <cell r="P1290">
            <v>0</v>
          </cell>
          <cell r="Q1290">
            <v>0</v>
          </cell>
        </row>
        <row r="1291">
          <cell r="A1291">
            <v>2035</v>
          </cell>
          <cell r="B1291" t="str">
            <v>Jul</v>
          </cell>
          <cell r="C1291" t="str">
            <v>Bethel</v>
          </cell>
          <cell r="D1291">
            <v>0</v>
          </cell>
          <cell r="E1291">
            <v>0</v>
          </cell>
          <cell r="F1291">
            <v>0</v>
          </cell>
          <cell r="G1291">
            <v>0</v>
          </cell>
          <cell r="H1291">
            <v>0</v>
          </cell>
          <cell r="I1291" t="str">
            <v>Div0</v>
          </cell>
          <cell r="J1291">
            <v>0</v>
          </cell>
          <cell r="K1291">
            <v>0</v>
          </cell>
          <cell r="L1291">
            <v>0</v>
          </cell>
          <cell r="M1291">
            <v>0</v>
          </cell>
          <cell r="N1291">
            <v>0</v>
          </cell>
          <cell r="O1291">
            <v>0</v>
          </cell>
          <cell r="P1291">
            <v>0</v>
          </cell>
          <cell r="Q1291">
            <v>0</v>
          </cell>
        </row>
        <row r="1292">
          <cell r="A1292">
            <v>2035</v>
          </cell>
          <cell r="B1292" t="str">
            <v>Jul</v>
          </cell>
          <cell r="C1292" t="str">
            <v>Nevada - Oregon Border</v>
          </cell>
          <cell r="D1292">
            <v>0</v>
          </cell>
          <cell r="E1292">
            <v>0</v>
          </cell>
          <cell r="F1292">
            <v>0</v>
          </cell>
          <cell r="G1292">
            <v>0</v>
          </cell>
          <cell r="H1292">
            <v>0</v>
          </cell>
          <cell r="I1292" t="str">
            <v>Div0</v>
          </cell>
          <cell r="J1292">
            <v>106</v>
          </cell>
          <cell r="K1292">
            <v>0</v>
          </cell>
          <cell r="L1292">
            <v>0</v>
          </cell>
          <cell r="M1292">
            <v>0</v>
          </cell>
          <cell r="N1292">
            <v>106</v>
          </cell>
          <cell r="O1292">
            <v>0</v>
          </cell>
          <cell r="P1292">
            <v>0</v>
          </cell>
          <cell r="Q1292">
            <v>0</v>
          </cell>
        </row>
        <row r="1293">
          <cell r="A1293">
            <v>2035</v>
          </cell>
          <cell r="B1293" t="str">
            <v>Jul</v>
          </cell>
          <cell r="C1293" t="str">
            <v>Bridger</v>
          </cell>
          <cell r="D1293">
            <v>0</v>
          </cell>
          <cell r="E1293">
            <v>0</v>
          </cell>
          <cell r="F1293">
            <v>0</v>
          </cell>
          <cell r="G1293">
            <v>0</v>
          </cell>
          <cell r="H1293">
            <v>0</v>
          </cell>
          <cell r="I1293" t="str">
            <v>Div0</v>
          </cell>
          <cell r="J1293">
            <v>695.1</v>
          </cell>
          <cell r="K1293">
            <v>0</v>
          </cell>
          <cell r="L1293">
            <v>0</v>
          </cell>
          <cell r="M1293">
            <v>0</v>
          </cell>
          <cell r="N1293">
            <v>695.1</v>
          </cell>
          <cell r="O1293">
            <v>0</v>
          </cell>
          <cell r="P1293">
            <v>0</v>
          </cell>
          <cell r="Q1293">
            <v>0</v>
          </cell>
        </row>
        <row r="1294">
          <cell r="A1294">
            <v>2035</v>
          </cell>
          <cell r="B1294" t="str">
            <v>Jul</v>
          </cell>
          <cell r="C1294" t="str">
            <v>Hemingway</v>
          </cell>
          <cell r="D1294">
            <v>0</v>
          </cell>
          <cell r="E1294">
            <v>0</v>
          </cell>
          <cell r="F1294">
            <v>0</v>
          </cell>
          <cell r="G1294">
            <v>0</v>
          </cell>
          <cell r="H1294">
            <v>0</v>
          </cell>
          <cell r="I1294" t="str">
            <v>Div0</v>
          </cell>
          <cell r="J1294">
            <v>0</v>
          </cell>
          <cell r="K1294">
            <v>0</v>
          </cell>
          <cell r="L1294">
            <v>0</v>
          </cell>
          <cell r="M1294">
            <v>6.9</v>
          </cell>
          <cell r="N1294">
            <v>6.9</v>
          </cell>
          <cell r="O1294">
            <v>0</v>
          </cell>
          <cell r="P1294">
            <v>0</v>
          </cell>
          <cell r="Q1294">
            <v>0</v>
          </cell>
        </row>
        <row r="1295">
          <cell r="A1295">
            <v>2035</v>
          </cell>
          <cell r="B1295" t="str">
            <v>Jul</v>
          </cell>
          <cell r="C1295" t="str">
            <v>Midpoint Meridian</v>
          </cell>
          <cell r="D1295">
            <v>0</v>
          </cell>
          <cell r="E1295">
            <v>0</v>
          </cell>
          <cell r="F1295">
            <v>0</v>
          </cell>
          <cell r="G1295">
            <v>0</v>
          </cell>
          <cell r="H1295">
            <v>0</v>
          </cell>
          <cell r="I1295" t="str">
            <v>Div0</v>
          </cell>
          <cell r="J1295">
            <v>0</v>
          </cell>
          <cell r="K1295">
            <v>0</v>
          </cell>
          <cell r="L1295">
            <v>0</v>
          </cell>
          <cell r="M1295">
            <v>0</v>
          </cell>
          <cell r="N1295">
            <v>0</v>
          </cell>
          <cell r="O1295">
            <v>0</v>
          </cell>
          <cell r="P1295">
            <v>0</v>
          </cell>
          <cell r="Q1295">
            <v>0</v>
          </cell>
        </row>
        <row r="1296">
          <cell r="A1296">
            <v>2035</v>
          </cell>
          <cell r="B1296" t="str">
            <v>Jul</v>
          </cell>
          <cell r="C1296" t="str">
            <v>Craig Trans</v>
          </cell>
          <cell r="D1296">
            <v>0</v>
          </cell>
          <cell r="E1296">
            <v>0</v>
          </cell>
          <cell r="F1296">
            <v>0</v>
          </cell>
          <cell r="G1296">
            <v>0</v>
          </cell>
          <cell r="H1296">
            <v>0</v>
          </cell>
          <cell r="I1296" t="str">
            <v>Div0</v>
          </cell>
          <cell r="J1296">
            <v>0</v>
          </cell>
          <cell r="K1296">
            <v>0</v>
          </cell>
          <cell r="L1296">
            <v>0</v>
          </cell>
          <cell r="M1296">
            <v>0</v>
          </cell>
          <cell r="N1296">
            <v>0</v>
          </cell>
          <cell r="O1296">
            <v>0</v>
          </cell>
          <cell r="P1296">
            <v>0</v>
          </cell>
          <cell r="Q1296">
            <v>0</v>
          </cell>
        </row>
        <row r="1297">
          <cell r="A1297">
            <v>2035</v>
          </cell>
          <cell r="B1297" t="str">
            <v>Jul</v>
          </cell>
          <cell r="C1297" t="str">
            <v>BPA_NITS</v>
          </cell>
          <cell r="D1297">
            <v>256</v>
          </cell>
          <cell r="E1297">
            <v>0</v>
          </cell>
          <cell r="F1297">
            <v>0</v>
          </cell>
          <cell r="G1297">
            <v>33.299999999999997</v>
          </cell>
          <cell r="H1297">
            <v>33.299999999999997</v>
          </cell>
          <cell r="I1297">
            <v>13</v>
          </cell>
          <cell r="J1297">
            <v>0</v>
          </cell>
          <cell r="K1297">
            <v>0</v>
          </cell>
          <cell r="L1297">
            <v>0</v>
          </cell>
          <cell r="M1297">
            <v>289.3</v>
          </cell>
          <cell r="N1297">
            <v>0</v>
          </cell>
          <cell r="O1297">
            <v>0</v>
          </cell>
          <cell r="P1297">
            <v>0</v>
          </cell>
          <cell r="Q1297">
            <v>0</v>
          </cell>
        </row>
        <row r="1298">
          <cell r="A1298">
            <v>2035</v>
          </cell>
          <cell r="B1298" t="str">
            <v>Dec</v>
          </cell>
          <cell r="C1298" t="str">
            <v>Arizona</v>
          </cell>
          <cell r="D1298">
            <v>0</v>
          </cell>
          <cell r="E1298">
            <v>0</v>
          </cell>
          <cell r="F1298">
            <v>0</v>
          </cell>
          <cell r="G1298">
            <v>0</v>
          </cell>
          <cell r="H1298">
            <v>0</v>
          </cell>
          <cell r="I1298" t="str">
            <v>Div0</v>
          </cell>
          <cell r="J1298">
            <v>0</v>
          </cell>
          <cell r="K1298">
            <v>0</v>
          </cell>
          <cell r="L1298">
            <v>0</v>
          </cell>
          <cell r="M1298">
            <v>0</v>
          </cell>
          <cell r="N1298">
            <v>0</v>
          </cell>
          <cell r="O1298">
            <v>0</v>
          </cell>
          <cell r="P1298">
            <v>0</v>
          </cell>
          <cell r="Q1298">
            <v>0</v>
          </cell>
        </row>
        <row r="1299">
          <cell r="A1299">
            <v>2035</v>
          </cell>
          <cell r="B1299" t="str">
            <v>Dec</v>
          </cell>
          <cell r="C1299" t="str">
            <v>COB</v>
          </cell>
          <cell r="D1299">
            <v>0</v>
          </cell>
          <cell r="E1299">
            <v>0</v>
          </cell>
          <cell r="F1299">
            <v>0</v>
          </cell>
          <cell r="G1299">
            <v>0</v>
          </cell>
          <cell r="H1299">
            <v>0</v>
          </cell>
          <cell r="I1299" t="str">
            <v>Div0</v>
          </cell>
          <cell r="J1299">
            <v>0</v>
          </cell>
          <cell r="K1299">
            <v>0</v>
          </cell>
          <cell r="L1299">
            <v>0</v>
          </cell>
          <cell r="M1299">
            <v>0</v>
          </cell>
          <cell r="N1299">
            <v>0</v>
          </cell>
          <cell r="O1299">
            <v>0</v>
          </cell>
          <cell r="P1299">
            <v>0</v>
          </cell>
          <cell r="Q1299">
            <v>0</v>
          </cell>
        </row>
        <row r="1300">
          <cell r="A1300">
            <v>2035</v>
          </cell>
          <cell r="B1300" t="str">
            <v>Dec</v>
          </cell>
          <cell r="C1300" t="str">
            <v>Goshen</v>
          </cell>
          <cell r="D1300">
            <v>336.3</v>
          </cell>
          <cell r="E1300">
            <v>0</v>
          </cell>
          <cell r="F1300">
            <v>-39.6</v>
          </cell>
          <cell r="G1300">
            <v>38.6</v>
          </cell>
          <cell r="H1300">
            <v>38.6</v>
          </cell>
          <cell r="I1300">
            <v>13</v>
          </cell>
          <cell r="J1300">
            <v>0</v>
          </cell>
          <cell r="K1300">
            <v>-5.3</v>
          </cell>
          <cell r="L1300">
            <v>0</v>
          </cell>
          <cell r="M1300">
            <v>340.6</v>
          </cell>
          <cell r="N1300">
            <v>0</v>
          </cell>
          <cell r="O1300">
            <v>0</v>
          </cell>
          <cell r="P1300">
            <v>0</v>
          </cell>
          <cell r="Q1300">
            <v>0</v>
          </cell>
        </row>
        <row r="1301">
          <cell r="A1301">
            <v>2035</v>
          </cell>
          <cell r="B1301" t="str">
            <v>Dec</v>
          </cell>
          <cell r="C1301" t="str">
            <v>Brady</v>
          </cell>
          <cell r="D1301">
            <v>0</v>
          </cell>
          <cell r="E1301">
            <v>0</v>
          </cell>
          <cell r="F1301">
            <v>0</v>
          </cell>
          <cell r="G1301">
            <v>0</v>
          </cell>
          <cell r="H1301">
            <v>0</v>
          </cell>
          <cell r="I1301" t="str">
            <v>Div0</v>
          </cell>
          <cell r="J1301">
            <v>0</v>
          </cell>
          <cell r="K1301">
            <v>0</v>
          </cell>
          <cell r="L1301">
            <v>0</v>
          </cell>
          <cell r="M1301">
            <v>0</v>
          </cell>
          <cell r="N1301">
            <v>0</v>
          </cell>
          <cell r="O1301">
            <v>0</v>
          </cell>
          <cell r="P1301">
            <v>0</v>
          </cell>
          <cell r="Q1301">
            <v>0</v>
          </cell>
        </row>
        <row r="1302">
          <cell r="A1302">
            <v>2035</v>
          </cell>
          <cell r="B1302" t="str">
            <v>Dec</v>
          </cell>
          <cell r="C1302" t="str">
            <v>Bridger West</v>
          </cell>
          <cell r="D1302">
            <v>0</v>
          </cell>
          <cell r="E1302">
            <v>0</v>
          </cell>
          <cell r="F1302">
            <v>0</v>
          </cell>
          <cell r="G1302">
            <v>0</v>
          </cell>
          <cell r="H1302">
            <v>0</v>
          </cell>
          <cell r="I1302" t="str">
            <v>Div0</v>
          </cell>
          <cell r="J1302">
            <v>0</v>
          </cell>
          <cell r="K1302">
            <v>0</v>
          </cell>
          <cell r="L1302">
            <v>0</v>
          </cell>
          <cell r="M1302">
            <v>695</v>
          </cell>
          <cell r="N1302">
            <v>695</v>
          </cell>
          <cell r="O1302">
            <v>0</v>
          </cell>
          <cell r="P1302">
            <v>0</v>
          </cell>
          <cell r="Q1302">
            <v>0</v>
          </cell>
        </row>
        <row r="1303">
          <cell r="A1303">
            <v>2035</v>
          </cell>
          <cell r="B1303" t="str">
            <v>Dec</v>
          </cell>
          <cell r="C1303" t="str">
            <v>Borah</v>
          </cell>
          <cell r="D1303">
            <v>0</v>
          </cell>
          <cell r="E1303">
            <v>0</v>
          </cell>
          <cell r="F1303">
            <v>0</v>
          </cell>
          <cell r="G1303">
            <v>0</v>
          </cell>
          <cell r="H1303">
            <v>0</v>
          </cell>
          <cell r="I1303" t="str">
            <v>Div0</v>
          </cell>
          <cell r="J1303">
            <v>0</v>
          </cell>
          <cell r="K1303">
            <v>0</v>
          </cell>
          <cell r="L1303">
            <v>0</v>
          </cell>
          <cell r="M1303">
            <v>950.3</v>
          </cell>
          <cell r="N1303">
            <v>950.3</v>
          </cell>
          <cell r="O1303">
            <v>0</v>
          </cell>
          <cell r="P1303">
            <v>0</v>
          </cell>
          <cell r="Q1303">
            <v>0</v>
          </cell>
        </row>
        <row r="1304">
          <cell r="A1304">
            <v>2035</v>
          </cell>
          <cell r="B1304" t="str">
            <v>Dec</v>
          </cell>
          <cell r="C1304" t="str">
            <v>Mid Columbia</v>
          </cell>
          <cell r="D1304">
            <v>0</v>
          </cell>
          <cell r="E1304">
            <v>0</v>
          </cell>
          <cell r="F1304">
            <v>0</v>
          </cell>
          <cell r="G1304">
            <v>0</v>
          </cell>
          <cell r="H1304">
            <v>0</v>
          </cell>
          <cell r="I1304" t="str">
            <v>Div0</v>
          </cell>
          <cell r="J1304">
            <v>445.7</v>
          </cell>
          <cell r="K1304">
            <v>0</v>
          </cell>
          <cell r="L1304">
            <v>0</v>
          </cell>
          <cell r="M1304">
            <v>0</v>
          </cell>
          <cell r="N1304">
            <v>445.7</v>
          </cell>
          <cell r="O1304">
            <v>0</v>
          </cell>
          <cell r="P1304">
            <v>0</v>
          </cell>
          <cell r="Q1304">
            <v>0</v>
          </cell>
        </row>
        <row r="1305">
          <cell r="A1305">
            <v>2035</v>
          </cell>
          <cell r="B1305" t="str">
            <v>Dec</v>
          </cell>
          <cell r="C1305" t="str">
            <v>Mona</v>
          </cell>
          <cell r="D1305">
            <v>0</v>
          </cell>
          <cell r="E1305">
            <v>0</v>
          </cell>
          <cell r="F1305">
            <v>0</v>
          </cell>
          <cell r="G1305">
            <v>0</v>
          </cell>
          <cell r="H1305">
            <v>0</v>
          </cell>
          <cell r="I1305" t="str">
            <v>Div0</v>
          </cell>
          <cell r="J1305">
            <v>0</v>
          </cell>
          <cell r="K1305">
            <v>0</v>
          </cell>
          <cell r="L1305">
            <v>0</v>
          </cell>
          <cell r="M1305">
            <v>0</v>
          </cell>
          <cell r="N1305">
            <v>0</v>
          </cell>
          <cell r="O1305">
            <v>0</v>
          </cell>
          <cell r="P1305">
            <v>0</v>
          </cell>
          <cell r="Q1305">
            <v>0</v>
          </cell>
        </row>
        <row r="1306">
          <cell r="A1306">
            <v>2035</v>
          </cell>
          <cell r="B1306" t="str">
            <v>Dec</v>
          </cell>
          <cell r="C1306" t="str">
            <v>Palo Verde</v>
          </cell>
          <cell r="D1306">
            <v>0</v>
          </cell>
          <cell r="E1306">
            <v>0</v>
          </cell>
          <cell r="F1306">
            <v>0</v>
          </cell>
          <cell r="G1306">
            <v>0</v>
          </cell>
          <cell r="H1306">
            <v>0</v>
          </cell>
          <cell r="I1306" t="str">
            <v>Div0</v>
          </cell>
          <cell r="J1306">
            <v>0</v>
          </cell>
          <cell r="K1306">
            <v>0</v>
          </cell>
          <cell r="L1306">
            <v>0</v>
          </cell>
          <cell r="M1306">
            <v>0</v>
          </cell>
          <cell r="N1306">
            <v>0</v>
          </cell>
          <cell r="O1306">
            <v>0</v>
          </cell>
          <cell r="P1306">
            <v>0</v>
          </cell>
          <cell r="Q1306">
            <v>0</v>
          </cell>
        </row>
        <row r="1307">
          <cell r="A1307">
            <v>2035</v>
          </cell>
          <cell r="B1307" t="str">
            <v>Dec</v>
          </cell>
          <cell r="C1307" t="str">
            <v>Utah North</v>
          </cell>
          <cell r="D1307">
            <v>4277.2</v>
          </cell>
          <cell r="E1307">
            <v>0</v>
          </cell>
          <cell r="F1307">
            <v>-571</v>
          </cell>
          <cell r="G1307">
            <v>481.8</v>
          </cell>
          <cell r="H1307">
            <v>481.8</v>
          </cell>
          <cell r="I1307">
            <v>13</v>
          </cell>
          <cell r="J1307">
            <v>1821.4</v>
          </cell>
          <cell r="K1307">
            <v>0</v>
          </cell>
          <cell r="L1307">
            <v>0</v>
          </cell>
          <cell r="M1307">
            <v>2770.1</v>
          </cell>
          <cell r="N1307">
            <v>403.4</v>
          </cell>
          <cell r="O1307">
            <v>0</v>
          </cell>
          <cell r="P1307">
            <v>0</v>
          </cell>
          <cell r="Q1307">
            <v>0</v>
          </cell>
        </row>
        <row r="1308">
          <cell r="A1308">
            <v>2035</v>
          </cell>
          <cell r="B1308" t="str">
            <v>Dec</v>
          </cell>
          <cell r="C1308" t="str">
            <v>_4-Corners</v>
          </cell>
          <cell r="D1308">
            <v>0</v>
          </cell>
          <cell r="E1308">
            <v>0</v>
          </cell>
          <cell r="F1308">
            <v>0</v>
          </cell>
          <cell r="G1308">
            <v>0</v>
          </cell>
          <cell r="H1308">
            <v>0</v>
          </cell>
          <cell r="I1308" t="str">
            <v>Div0</v>
          </cell>
          <cell r="J1308">
            <v>0</v>
          </cell>
          <cell r="K1308">
            <v>0</v>
          </cell>
          <cell r="L1308">
            <v>0</v>
          </cell>
          <cell r="M1308">
            <v>0</v>
          </cell>
          <cell r="N1308">
            <v>0</v>
          </cell>
          <cell r="O1308">
            <v>0</v>
          </cell>
          <cell r="P1308">
            <v>0</v>
          </cell>
          <cell r="Q1308">
            <v>0</v>
          </cell>
        </row>
        <row r="1309">
          <cell r="A1309">
            <v>2035</v>
          </cell>
          <cell r="B1309" t="str">
            <v>Dec</v>
          </cell>
          <cell r="C1309" t="str">
            <v>Utah South</v>
          </cell>
          <cell r="D1309">
            <v>719.9</v>
          </cell>
          <cell r="E1309">
            <v>0</v>
          </cell>
          <cell r="F1309">
            <v>0</v>
          </cell>
          <cell r="G1309">
            <v>93.6</v>
          </cell>
          <cell r="H1309">
            <v>93.6</v>
          </cell>
          <cell r="I1309">
            <v>13</v>
          </cell>
          <cell r="J1309">
            <v>3577</v>
          </cell>
          <cell r="K1309">
            <v>-31.9</v>
          </cell>
          <cell r="L1309">
            <v>0</v>
          </cell>
          <cell r="M1309">
            <v>0</v>
          </cell>
          <cell r="N1309">
            <v>2731.6</v>
          </cell>
          <cell r="O1309">
            <v>0</v>
          </cell>
          <cell r="P1309">
            <v>0</v>
          </cell>
          <cell r="Q1309">
            <v>0</v>
          </cell>
        </row>
        <row r="1310">
          <cell r="A1310">
            <v>2035</v>
          </cell>
          <cell r="B1310" t="str">
            <v>Dec</v>
          </cell>
          <cell r="C1310" t="str">
            <v>Cholla</v>
          </cell>
          <cell r="D1310">
            <v>0</v>
          </cell>
          <cell r="E1310">
            <v>0</v>
          </cell>
          <cell r="F1310">
            <v>0</v>
          </cell>
          <cell r="G1310">
            <v>0</v>
          </cell>
          <cell r="H1310">
            <v>0</v>
          </cell>
          <cell r="I1310" t="str">
            <v>Div0</v>
          </cell>
          <cell r="J1310">
            <v>0</v>
          </cell>
          <cell r="K1310">
            <v>0</v>
          </cell>
          <cell r="L1310">
            <v>0</v>
          </cell>
          <cell r="M1310">
            <v>0</v>
          </cell>
          <cell r="N1310">
            <v>0</v>
          </cell>
          <cell r="O1310">
            <v>0</v>
          </cell>
          <cell r="P1310">
            <v>0</v>
          </cell>
          <cell r="Q1310">
            <v>0</v>
          </cell>
        </row>
        <row r="1311">
          <cell r="A1311">
            <v>2035</v>
          </cell>
          <cell r="B1311" t="str">
            <v>Dec</v>
          </cell>
          <cell r="C1311" t="str">
            <v>Colorado</v>
          </cell>
          <cell r="D1311">
            <v>0</v>
          </cell>
          <cell r="E1311">
            <v>0</v>
          </cell>
          <cell r="F1311">
            <v>0</v>
          </cell>
          <cell r="G1311">
            <v>0</v>
          </cell>
          <cell r="H1311">
            <v>0</v>
          </cell>
          <cell r="I1311" t="str">
            <v>Div0</v>
          </cell>
          <cell r="J1311">
            <v>0</v>
          </cell>
          <cell r="K1311">
            <v>0</v>
          </cell>
          <cell r="L1311">
            <v>0</v>
          </cell>
          <cell r="M1311">
            <v>0</v>
          </cell>
          <cell r="N1311">
            <v>0</v>
          </cell>
          <cell r="O1311">
            <v>0</v>
          </cell>
          <cell r="P1311">
            <v>0</v>
          </cell>
          <cell r="Q1311">
            <v>0</v>
          </cell>
        </row>
        <row r="1312">
          <cell r="A1312">
            <v>2035</v>
          </cell>
          <cell r="B1312" t="str">
            <v>Dec</v>
          </cell>
          <cell r="C1312" t="str">
            <v>Mead</v>
          </cell>
          <cell r="D1312">
            <v>0</v>
          </cell>
          <cell r="E1312">
            <v>0</v>
          </cell>
          <cell r="F1312">
            <v>0</v>
          </cell>
          <cell r="G1312">
            <v>0</v>
          </cell>
          <cell r="H1312">
            <v>0</v>
          </cell>
          <cell r="I1312" t="str">
            <v>Div0</v>
          </cell>
          <cell r="J1312">
            <v>0</v>
          </cell>
          <cell r="K1312">
            <v>0</v>
          </cell>
          <cell r="L1312">
            <v>0</v>
          </cell>
          <cell r="M1312">
            <v>0</v>
          </cell>
          <cell r="N1312">
            <v>0</v>
          </cell>
          <cell r="O1312">
            <v>0</v>
          </cell>
          <cell r="P1312">
            <v>0</v>
          </cell>
          <cell r="Q1312">
            <v>0</v>
          </cell>
        </row>
        <row r="1313">
          <cell r="A1313">
            <v>2035</v>
          </cell>
          <cell r="B1313" t="str">
            <v>Dec</v>
          </cell>
          <cell r="C1313" t="str">
            <v>Montana</v>
          </cell>
          <cell r="D1313">
            <v>0</v>
          </cell>
          <cell r="E1313">
            <v>0</v>
          </cell>
          <cell r="F1313">
            <v>0</v>
          </cell>
          <cell r="G1313">
            <v>0</v>
          </cell>
          <cell r="H1313">
            <v>0</v>
          </cell>
          <cell r="I1313" t="str">
            <v>Div0</v>
          </cell>
          <cell r="J1313">
            <v>150.69999999999999</v>
          </cell>
          <cell r="K1313">
            <v>0</v>
          </cell>
          <cell r="L1313">
            <v>0</v>
          </cell>
          <cell r="M1313">
            <v>0</v>
          </cell>
          <cell r="N1313">
            <v>150.69999999999999</v>
          </cell>
          <cell r="O1313">
            <v>0</v>
          </cell>
          <cell r="P1313">
            <v>0</v>
          </cell>
          <cell r="Q1313">
            <v>0</v>
          </cell>
        </row>
        <row r="1314">
          <cell r="A1314">
            <v>2035</v>
          </cell>
          <cell r="B1314" t="str">
            <v>Dec</v>
          </cell>
          <cell r="C1314" t="str">
            <v>Hermiston</v>
          </cell>
          <cell r="D1314">
            <v>0</v>
          </cell>
          <cell r="E1314">
            <v>0</v>
          </cell>
          <cell r="F1314">
            <v>0</v>
          </cell>
          <cell r="G1314">
            <v>0</v>
          </cell>
          <cell r="H1314">
            <v>0</v>
          </cell>
          <cell r="I1314" t="str">
            <v>Div0</v>
          </cell>
          <cell r="J1314">
            <v>240</v>
          </cell>
          <cell r="K1314">
            <v>0</v>
          </cell>
          <cell r="L1314">
            <v>0</v>
          </cell>
          <cell r="M1314">
            <v>0</v>
          </cell>
          <cell r="N1314">
            <v>240</v>
          </cell>
          <cell r="O1314">
            <v>0</v>
          </cell>
          <cell r="P1314">
            <v>0</v>
          </cell>
          <cell r="Q1314">
            <v>0</v>
          </cell>
        </row>
        <row r="1315">
          <cell r="A1315">
            <v>2035</v>
          </cell>
          <cell r="B1315" t="str">
            <v>Dec</v>
          </cell>
          <cell r="C1315" t="str">
            <v>Yakima</v>
          </cell>
          <cell r="D1315">
            <v>600.5</v>
          </cell>
          <cell r="E1315">
            <v>0</v>
          </cell>
          <cell r="F1315">
            <v>-58.9</v>
          </cell>
          <cell r="G1315">
            <v>70.400000000000006</v>
          </cell>
          <cell r="H1315">
            <v>70.400000000000006</v>
          </cell>
          <cell r="I1315">
            <v>13</v>
          </cell>
          <cell r="J1315">
            <v>129.5</v>
          </cell>
          <cell r="K1315">
            <v>0</v>
          </cell>
          <cell r="L1315">
            <v>0</v>
          </cell>
          <cell r="M1315">
            <v>482.5</v>
          </cell>
          <cell r="N1315">
            <v>0</v>
          </cell>
          <cell r="O1315">
            <v>0</v>
          </cell>
          <cell r="P1315">
            <v>0</v>
          </cell>
          <cell r="Q1315">
            <v>0</v>
          </cell>
        </row>
        <row r="1316">
          <cell r="A1316">
            <v>2035</v>
          </cell>
          <cell r="B1316" t="str">
            <v>Dec</v>
          </cell>
          <cell r="C1316" t="str">
            <v>WallaWalla</v>
          </cell>
          <cell r="D1316">
            <v>258.60000000000002</v>
          </cell>
          <cell r="E1316">
            <v>0</v>
          </cell>
          <cell r="F1316">
            <v>-22.3</v>
          </cell>
          <cell r="G1316">
            <v>30.7</v>
          </cell>
          <cell r="H1316">
            <v>30.7</v>
          </cell>
          <cell r="I1316">
            <v>13</v>
          </cell>
          <cell r="J1316">
            <v>33.5</v>
          </cell>
          <cell r="K1316">
            <v>-1.8</v>
          </cell>
          <cell r="L1316">
            <v>0</v>
          </cell>
          <cell r="M1316">
            <v>235.3</v>
          </cell>
          <cell r="N1316">
            <v>0</v>
          </cell>
          <cell r="O1316">
            <v>0</v>
          </cell>
          <cell r="P1316">
            <v>0</v>
          </cell>
          <cell r="Q1316">
            <v>0</v>
          </cell>
        </row>
        <row r="1317">
          <cell r="A1317">
            <v>2035</v>
          </cell>
          <cell r="B1317" t="str">
            <v>Dec</v>
          </cell>
          <cell r="C1317" t="str">
            <v>APS Transmission</v>
          </cell>
          <cell r="D1317">
            <v>0</v>
          </cell>
          <cell r="E1317">
            <v>0</v>
          </cell>
          <cell r="F1317">
            <v>0</v>
          </cell>
          <cell r="G1317">
            <v>0</v>
          </cell>
          <cell r="H1317">
            <v>0</v>
          </cell>
          <cell r="I1317" t="str">
            <v>Div0</v>
          </cell>
          <cell r="J1317">
            <v>0</v>
          </cell>
          <cell r="K1317">
            <v>0</v>
          </cell>
          <cell r="L1317">
            <v>0</v>
          </cell>
          <cell r="M1317">
            <v>0</v>
          </cell>
          <cell r="N1317">
            <v>0</v>
          </cell>
          <cell r="O1317">
            <v>0</v>
          </cell>
          <cell r="P1317">
            <v>0</v>
          </cell>
          <cell r="Q1317">
            <v>0</v>
          </cell>
        </row>
        <row r="1318">
          <cell r="A1318">
            <v>2035</v>
          </cell>
          <cell r="B1318" t="str">
            <v>Dec</v>
          </cell>
          <cell r="C1318" t="str">
            <v>Bridger East</v>
          </cell>
          <cell r="D1318">
            <v>0</v>
          </cell>
          <cell r="E1318">
            <v>0</v>
          </cell>
          <cell r="F1318">
            <v>0</v>
          </cell>
          <cell r="G1318">
            <v>0</v>
          </cell>
          <cell r="H1318">
            <v>0</v>
          </cell>
          <cell r="I1318" t="str">
            <v>Div0</v>
          </cell>
          <cell r="J1318">
            <v>0</v>
          </cell>
          <cell r="K1318">
            <v>0</v>
          </cell>
          <cell r="L1318">
            <v>0</v>
          </cell>
          <cell r="M1318">
            <v>0</v>
          </cell>
          <cell r="N1318">
            <v>0</v>
          </cell>
          <cell r="O1318">
            <v>0</v>
          </cell>
          <cell r="P1318">
            <v>0</v>
          </cell>
          <cell r="Q1318">
            <v>0</v>
          </cell>
        </row>
        <row r="1319">
          <cell r="A1319">
            <v>2035</v>
          </cell>
          <cell r="B1319" t="str">
            <v>Dec</v>
          </cell>
          <cell r="C1319" t="str">
            <v>WyomingNE</v>
          </cell>
          <cell r="D1319">
            <v>695.5</v>
          </cell>
          <cell r="E1319">
            <v>0</v>
          </cell>
          <cell r="F1319">
            <v>0</v>
          </cell>
          <cell r="G1319">
            <v>90.4</v>
          </cell>
          <cell r="H1319">
            <v>90.4</v>
          </cell>
          <cell r="I1319">
            <v>13</v>
          </cell>
          <cell r="J1319">
            <v>1088.4000000000001</v>
          </cell>
          <cell r="K1319">
            <v>0</v>
          </cell>
          <cell r="L1319">
            <v>0</v>
          </cell>
          <cell r="M1319">
            <v>0</v>
          </cell>
          <cell r="N1319">
            <v>302.5</v>
          </cell>
          <cell r="O1319">
            <v>0</v>
          </cell>
          <cell r="P1319">
            <v>0</v>
          </cell>
          <cell r="Q1319">
            <v>0</v>
          </cell>
        </row>
        <row r="1320">
          <cell r="A1320">
            <v>2035</v>
          </cell>
          <cell r="B1320" t="str">
            <v>Dec</v>
          </cell>
          <cell r="C1320" t="str">
            <v>WyomingSW</v>
          </cell>
          <cell r="D1320">
            <v>578.20000000000005</v>
          </cell>
          <cell r="E1320">
            <v>0</v>
          </cell>
          <cell r="F1320">
            <v>-153.6</v>
          </cell>
          <cell r="G1320">
            <v>55.2</v>
          </cell>
          <cell r="H1320">
            <v>55.2</v>
          </cell>
          <cell r="I1320">
            <v>13</v>
          </cell>
          <cell r="J1320">
            <v>42.4</v>
          </cell>
          <cell r="K1320">
            <v>0</v>
          </cell>
          <cell r="L1320">
            <v>0</v>
          </cell>
          <cell r="M1320">
            <v>476.2</v>
          </cell>
          <cell r="N1320">
            <v>38.799999999999997</v>
          </cell>
          <cell r="O1320">
            <v>0</v>
          </cell>
          <cell r="P1320">
            <v>0</v>
          </cell>
          <cell r="Q1320">
            <v>0</v>
          </cell>
        </row>
        <row r="1321">
          <cell r="A1321">
            <v>2035</v>
          </cell>
          <cell r="B1321" t="str">
            <v>Dec</v>
          </cell>
          <cell r="C1321" t="str">
            <v>Aeolis_Wyoming</v>
          </cell>
          <cell r="D1321">
            <v>0</v>
          </cell>
          <cell r="E1321">
            <v>0</v>
          </cell>
          <cell r="F1321">
            <v>0</v>
          </cell>
          <cell r="G1321">
            <v>0</v>
          </cell>
          <cell r="H1321">
            <v>0</v>
          </cell>
          <cell r="I1321" t="str">
            <v>Div0</v>
          </cell>
          <cell r="J1321">
            <v>173.8</v>
          </cell>
          <cell r="K1321">
            <v>0</v>
          </cell>
          <cell r="L1321">
            <v>0</v>
          </cell>
          <cell r="M1321">
            <v>302.39999999999998</v>
          </cell>
          <cell r="N1321">
            <v>476.2</v>
          </cell>
          <cell r="O1321">
            <v>0</v>
          </cell>
          <cell r="P1321">
            <v>0</v>
          </cell>
          <cell r="Q1321">
            <v>0</v>
          </cell>
        </row>
        <row r="1322">
          <cell r="A1322">
            <v>2035</v>
          </cell>
          <cell r="B1322" t="str">
            <v>Dec</v>
          </cell>
          <cell r="C1322" t="str">
            <v>Chehalis</v>
          </cell>
          <cell r="D1322">
            <v>0</v>
          </cell>
          <cell r="E1322">
            <v>0</v>
          </cell>
          <cell r="F1322">
            <v>0</v>
          </cell>
          <cell r="G1322">
            <v>0</v>
          </cell>
          <cell r="H1322">
            <v>0</v>
          </cell>
          <cell r="I1322" t="str">
            <v>Div0</v>
          </cell>
          <cell r="J1322">
            <v>512</v>
          </cell>
          <cell r="K1322">
            <v>0</v>
          </cell>
          <cell r="L1322">
            <v>0</v>
          </cell>
          <cell r="M1322">
            <v>0</v>
          </cell>
          <cell r="N1322">
            <v>512</v>
          </cell>
          <cell r="O1322">
            <v>0</v>
          </cell>
          <cell r="P1322">
            <v>0</v>
          </cell>
          <cell r="Q1322">
            <v>0</v>
          </cell>
        </row>
        <row r="1323">
          <cell r="A1323">
            <v>2035</v>
          </cell>
          <cell r="B1323" t="str">
            <v>Dec</v>
          </cell>
          <cell r="C1323" t="str">
            <v>SOregonCal</v>
          </cell>
          <cell r="D1323">
            <v>1521.8</v>
          </cell>
          <cell r="E1323">
            <v>0</v>
          </cell>
          <cell r="F1323">
            <v>-351.5</v>
          </cell>
          <cell r="G1323">
            <v>152.1</v>
          </cell>
          <cell r="H1323">
            <v>152.1</v>
          </cell>
          <cell r="I1323">
            <v>13</v>
          </cell>
          <cell r="J1323">
            <v>287.8</v>
          </cell>
          <cell r="K1323">
            <v>1</v>
          </cell>
          <cell r="L1323">
            <v>0</v>
          </cell>
          <cell r="M1323">
            <v>1033.5999999999999</v>
          </cell>
          <cell r="N1323">
            <v>0</v>
          </cell>
          <cell r="O1323">
            <v>0</v>
          </cell>
          <cell r="P1323">
            <v>0</v>
          </cell>
          <cell r="Q1323">
            <v>0</v>
          </cell>
        </row>
        <row r="1324">
          <cell r="A1324">
            <v>2035</v>
          </cell>
          <cell r="B1324" t="str">
            <v>Dec</v>
          </cell>
          <cell r="C1324" t="str">
            <v>PortlandNC</v>
          </cell>
          <cell r="D1324">
            <v>535.6</v>
          </cell>
          <cell r="E1324">
            <v>0</v>
          </cell>
          <cell r="F1324">
            <v>0</v>
          </cell>
          <cell r="G1324">
            <v>69.599999999999994</v>
          </cell>
          <cell r="H1324">
            <v>69.599999999999994</v>
          </cell>
          <cell r="I1324">
            <v>13</v>
          </cell>
          <cell r="J1324">
            <v>594.9</v>
          </cell>
          <cell r="K1324">
            <v>-78</v>
          </cell>
          <cell r="L1324">
            <v>0</v>
          </cell>
          <cell r="M1324">
            <v>88.4</v>
          </cell>
          <cell r="N1324">
            <v>0</v>
          </cell>
          <cell r="O1324">
            <v>0</v>
          </cell>
          <cell r="P1324">
            <v>0</v>
          </cell>
          <cell r="Q1324">
            <v>0</v>
          </cell>
        </row>
        <row r="1325">
          <cell r="A1325">
            <v>2035</v>
          </cell>
          <cell r="B1325" t="str">
            <v>Dec</v>
          </cell>
          <cell r="C1325" t="str">
            <v>WillamValcc</v>
          </cell>
          <cell r="D1325">
            <v>398.1</v>
          </cell>
          <cell r="E1325">
            <v>0</v>
          </cell>
          <cell r="F1325">
            <v>0</v>
          </cell>
          <cell r="G1325">
            <v>51.8</v>
          </cell>
          <cell r="H1325">
            <v>51.8</v>
          </cell>
          <cell r="I1325">
            <v>13</v>
          </cell>
          <cell r="J1325">
            <v>451.3</v>
          </cell>
          <cell r="K1325">
            <v>0</v>
          </cell>
          <cell r="L1325">
            <v>0</v>
          </cell>
          <cell r="M1325">
            <v>46.7</v>
          </cell>
          <cell r="N1325">
            <v>48.1</v>
          </cell>
          <cell r="O1325">
            <v>0</v>
          </cell>
          <cell r="P1325">
            <v>0</v>
          </cell>
          <cell r="Q1325">
            <v>0</v>
          </cell>
        </row>
        <row r="1326">
          <cell r="A1326">
            <v>2035</v>
          </cell>
          <cell r="B1326" t="str">
            <v>Dec</v>
          </cell>
          <cell r="C1326" t="str">
            <v>Bethel</v>
          </cell>
          <cell r="D1326">
            <v>0</v>
          </cell>
          <cell r="E1326">
            <v>0</v>
          </cell>
          <cell r="F1326">
            <v>0</v>
          </cell>
          <cell r="G1326">
            <v>0</v>
          </cell>
          <cell r="H1326">
            <v>0</v>
          </cell>
          <cell r="I1326" t="str">
            <v>Div0</v>
          </cell>
          <cell r="J1326">
            <v>0</v>
          </cell>
          <cell r="K1326">
            <v>0</v>
          </cell>
          <cell r="L1326">
            <v>0</v>
          </cell>
          <cell r="M1326">
            <v>0</v>
          </cell>
          <cell r="N1326">
            <v>0</v>
          </cell>
          <cell r="O1326">
            <v>0</v>
          </cell>
          <cell r="P1326">
            <v>0</v>
          </cell>
          <cell r="Q1326">
            <v>0</v>
          </cell>
        </row>
        <row r="1327">
          <cell r="A1327">
            <v>2035</v>
          </cell>
          <cell r="B1327" t="str">
            <v>Dec</v>
          </cell>
          <cell r="C1327" t="str">
            <v>Nevada - Oregon Border</v>
          </cell>
          <cell r="D1327">
            <v>0</v>
          </cell>
          <cell r="E1327">
            <v>0</v>
          </cell>
          <cell r="F1327">
            <v>0</v>
          </cell>
          <cell r="G1327">
            <v>0</v>
          </cell>
          <cell r="H1327">
            <v>0</v>
          </cell>
          <cell r="I1327" t="str">
            <v>Div0</v>
          </cell>
          <cell r="J1327">
            <v>106</v>
          </cell>
          <cell r="K1327">
            <v>0</v>
          </cell>
          <cell r="L1327">
            <v>0</v>
          </cell>
          <cell r="M1327">
            <v>0</v>
          </cell>
          <cell r="N1327">
            <v>106</v>
          </cell>
          <cell r="O1327">
            <v>0</v>
          </cell>
          <cell r="P1327">
            <v>0</v>
          </cell>
          <cell r="Q1327">
            <v>0</v>
          </cell>
        </row>
        <row r="1328">
          <cell r="A1328">
            <v>2035</v>
          </cell>
          <cell r="B1328" t="str">
            <v>Dec</v>
          </cell>
          <cell r="C1328" t="str">
            <v>Bridger</v>
          </cell>
          <cell r="D1328">
            <v>0</v>
          </cell>
          <cell r="E1328">
            <v>0</v>
          </cell>
          <cell r="F1328">
            <v>0</v>
          </cell>
          <cell r="G1328">
            <v>0</v>
          </cell>
          <cell r="H1328">
            <v>0</v>
          </cell>
          <cell r="I1328" t="str">
            <v>Div0</v>
          </cell>
          <cell r="J1328">
            <v>695.1</v>
          </cell>
          <cell r="K1328">
            <v>0</v>
          </cell>
          <cell r="L1328">
            <v>0</v>
          </cell>
          <cell r="M1328">
            <v>0</v>
          </cell>
          <cell r="N1328">
            <v>695.1</v>
          </cell>
          <cell r="O1328">
            <v>0</v>
          </cell>
          <cell r="P1328">
            <v>0</v>
          </cell>
          <cell r="Q1328">
            <v>0</v>
          </cell>
        </row>
        <row r="1329">
          <cell r="A1329">
            <v>2035</v>
          </cell>
          <cell r="B1329" t="str">
            <v>Dec</v>
          </cell>
          <cell r="C1329" t="str">
            <v>Hemingway</v>
          </cell>
          <cell r="D1329">
            <v>0</v>
          </cell>
          <cell r="E1329">
            <v>0</v>
          </cell>
          <cell r="F1329">
            <v>0</v>
          </cell>
          <cell r="G1329">
            <v>0</v>
          </cell>
          <cell r="H1329">
            <v>0</v>
          </cell>
          <cell r="I1329" t="str">
            <v>Div0</v>
          </cell>
          <cell r="J1329">
            <v>0</v>
          </cell>
          <cell r="K1329">
            <v>0</v>
          </cell>
          <cell r="L1329">
            <v>0</v>
          </cell>
          <cell r="M1329">
            <v>791.6</v>
          </cell>
          <cell r="N1329">
            <v>791.6</v>
          </cell>
          <cell r="O1329">
            <v>0</v>
          </cell>
          <cell r="P1329">
            <v>0</v>
          </cell>
          <cell r="Q1329">
            <v>0</v>
          </cell>
        </row>
        <row r="1330">
          <cell r="A1330">
            <v>2035</v>
          </cell>
          <cell r="B1330" t="str">
            <v>Dec</v>
          </cell>
          <cell r="C1330" t="str">
            <v>Midpoint Meridian</v>
          </cell>
          <cell r="D1330">
            <v>0</v>
          </cell>
          <cell r="E1330">
            <v>0</v>
          </cell>
          <cell r="F1330">
            <v>0</v>
          </cell>
          <cell r="G1330">
            <v>0</v>
          </cell>
          <cell r="H1330">
            <v>0</v>
          </cell>
          <cell r="I1330" t="str">
            <v>Div0</v>
          </cell>
          <cell r="J1330">
            <v>0</v>
          </cell>
          <cell r="K1330">
            <v>0</v>
          </cell>
          <cell r="L1330">
            <v>0</v>
          </cell>
          <cell r="M1330">
            <v>0</v>
          </cell>
          <cell r="N1330">
            <v>0</v>
          </cell>
          <cell r="O1330">
            <v>0</v>
          </cell>
          <cell r="P1330">
            <v>0</v>
          </cell>
          <cell r="Q1330">
            <v>0</v>
          </cell>
        </row>
        <row r="1331">
          <cell r="A1331">
            <v>2035</v>
          </cell>
          <cell r="B1331" t="str">
            <v>Dec</v>
          </cell>
          <cell r="C1331" t="str">
            <v>Craig Trans</v>
          </cell>
          <cell r="D1331">
            <v>0</v>
          </cell>
          <cell r="E1331">
            <v>0</v>
          </cell>
          <cell r="F1331">
            <v>0</v>
          </cell>
          <cell r="G1331">
            <v>0</v>
          </cell>
          <cell r="H1331">
            <v>0</v>
          </cell>
          <cell r="I1331" t="str">
            <v>Div0</v>
          </cell>
          <cell r="J1331">
            <v>0</v>
          </cell>
          <cell r="K1331">
            <v>0</v>
          </cell>
          <cell r="L1331">
            <v>0</v>
          </cell>
          <cell r="M1331">
            <v>0</v>
          </cell>
          <cell r="N1331">
            <v>0</v>
          </cell>
          <cell r="O1331">
            <v>0</v>
          </cell>
          <cell r="P1331">
            <v>0</v>
          </cell>
          <cell r="Q1331">
            <v>0</v>
          </cell>
        </row>
        <row r="1332">
          <cell r="A1332">
            <v>2035</v>
          </cell>
          <cell r="B1332" t="str">
            <v>Dec</v>
          </cell>
          <cell r="C1332" t="str">
            <v>BPA_NITS</v>
          </cell>
          <cell r="D1332">
            <v>330.4</v>
          </cell>
          <cell r="E1332">
            <v>0</v>
          </cell>
          <cell r="F1332">
            <v>0</v>
          </cell>
          <cell r="G1332">
            <v>42.9</v>
          </cell>
          <cell r="H1332">
            <v>42.9</v>
          </cell>
          <cell r="I1332">
            <v>13</v>
          </cell>
          <cell r="J1332">
            <v>0</v>
          </cell>
          <cell r="K1332">
            <v>0</v>
          </cell>
          <cell r="L1332">
            <v>0</v>
          </cell>
          <cell r="M1332">
            <v>373.3</v>
          </cell>
          <cell r="N1332">
            <v>0</v>
          </cell>
          <cell r="O1332">
            <v>0</v>
          </cell>
          <cell r="P1332">
            <v>0</v>
          </cell>
          <cell r="Q1332">
            <v>0</v>
          </cell>
        </row>
        <row r="1333">
          <cell r="A1333">
            <v>2036</v>
          </cell>
          <cell r="B1333" t="str">
            <v>Jul</v>
          </cell>
          <cell r="C1333" t="str">
            <v>Arizona</v>
          </cell>
          <cell r="D1333">
            <v>0</v>
          </cell>
          <cell r="E1333">
            <v>0</v>
          </cell>
          <cell r="F1333">
            <v>0</v>
          </cell>
          <cell r="G1333">
            <v>0</v>
          </cell>
          <cell r="H1333">
            <v>0</v>
          </cell>
          <cell r="I1333" t="str">
            <v>Div0</v>
          </cell>
          <cell r="J1333">
            <v>0</v>
          </cell>
          <cell r="K1333">
            <v>0</v>
          </cell>
          <cell r="L1333">
            <v>0</v>
          </cell>
          <cell r="M1333">
            <v>0</v>
          </cell>
          <cell r="N1333">
            <v>0</v>
          </cell>
          <cell r="O1333">
            <v>0</v>
          </cell>
          <cell r="P1333">
            <v>0</v>
          </cell>
          <cell r="Q1333">
            <v>0</v>
          </cell>
        </row>
        <row r="1334">
          <cell r="A1334">
            <v>2036</v>
          </cell>
          <cell r="B1334" t="str">
            <v>Jul</v>
          </cell>
          <cell r="C1334" t="str">
            <v>COB</v>
          </cell>
          <cell r="D1334">
            <v>0</v>
          </cell>
          <cell r="E1334">
            <v>0</v>
          </cell>
          <cell r="F1334">
            <v>0</v>
          </cell>
          <cell r="G1334">
            <v>0</v>
          </cell>
          <cell r="H1334">
            <v>0</v>
          </cell>
          <cell r="I1334" t="str">
            <v>Div0</v>
          </cell>
          <cell r="J1334">
            <v>385.4</v>
          </cell>
          <cell r="K1334">
            <v>0</v>
          </cell>
          <cell r="L1334">
            <v>0</v>
          </cell>
          <cell r="M1334">
            <v>0</v>
          </cell>
          <cell r="N1334">
            <v>385.4</v>
          </cell>
          <cell r="O1334">
            <v>0</v>
          </cell>
          <cell r="P1334">
            <v>0</v>
          </cell>
          <cell r="Q1334">
            <v>0</v>
          </cell>
        </row>
        <row r="1335">
          <cell r="A1335">
            <v>2036</v>
          </cell>
          <cell r="B1335" t="str">
            <v>Jul</v>
          </cell>
          <cell r="C1335" t="str">
            <v>Goshen</v>
          </cell>
          <cell r="D1335">
            <v>539.5</v>
          </cell>
          <cell r="E1335">
            <v>0</v>
          </cell>
          <cell r="F1335">
            <v>-88.1</v>
          </cell>
          <cell r="G1335">
            <v>58.7</v>
          </cell>
          <cell r="H1335">
            <v>58.7</v>
          </cell>
          <cell r="I1335">
            <v>13</v>
          </cell>
          <cell r="J1335">
            <v>122.3</v>
          </cell>
          <cell r="K1335">
            <v>-5.3</v>
          </cell>
          <cell r="L1335">
            <v>190.8</v>
          </cell>
          <cell r="M1335">
            <v>202.2</v>
          </cell>
          <cell r="N1335">
            <v>0</v>
          </cell>
          <cell r="O1335">
            <v>0</v>
          </cell>
          <cell r="P1335">
            <v>0</v>
          </cell>
          <cell r="Q1335">
            <v>0</v>
          </cell>
        </row>
        <row r="1336">
          <cell r="A1336">
            <v>2036</v>
          </cell>
          <cell r="B1336" t="str">
            <v>Jul</v>
          </cell>
          <cell r="C1336" t="str">
            <v>Brady</v>
          </cell>
          <cell r="D1336">
            <v>0</v>
          </cell>
          <cell r="E1336">
            <v>0</v>
          </cell>
          <cell r="F1336">
            <v>0</v>
          </cell>
          <cell r="G1336">
            <v>0</v>
          </cell>
          <cell r="H1336">
            <v>0</v>
          </cell>
          <cell r="I1336" t="str">
            <v>Div0</v>
          </cell>
          <cell r="J1336">
            <v>0</v>
          </cell>
          <cell r="K1336">
            <v>0</v>
          </cell>
          <cell r="L1336">
            <v>0</v>
          </cell>
          <cell r="M1336">
            <v>0</v>
          </cell>
          <cell r="N1336">
            <v>0</v>
          </cell>
          <cell r="O1336">
            <v>0</v>
          </cell>
          <cell r="P1336">
            <v>0</v>
          </cell>
          <cell r="Q1336">
            <v>0</v>
          </cell>
        </row>
        <row r="1337">
          <cell r="A1337">
            <v>2036</v>
          </cell>
          <cell r="B1337" t="str">
            <v>Jul</v>
          </cell>
          <cell r="C1337" t="str">
            <v>Bridger West</v>
          </cell>
          <cell r="D1337">
            <v>0</v>
          </cell>
          <cell r="E1337">
            <v>0</v>
          </cell>
          <cell r="F1337">
            <v>0</v>
          </cell>
          <cell r="G1337">
            <v>0</v>
          </cell>
          <cell r="H1337">
            <v>0</v>
          </cell>
          <cell r="I1337" t="str">
            <v>Div0</v>
          </cell>
          <cell r="J1337">
            <v>0</v>
          </cell>
          <cell r="K1337">
            <v>0</v>
          </cell>
          <cell r="L1337">
            <v>0</v>
          </cell>
          <cell r="M1337">
            <v>404.2</v>
          </cell>
          <cell r="N1337">
            <v>404.2</v>
          </cell>
          <cell r="O1337">
            <v>0</v>
          </cell>
          <cell r="P1337">
            <v>0</v>
          </cell>
          <cell r="Q1337">
            <v>0</v>
          </cell>
        </row>
        <row r="1338">
          <cell r="A1338">
            <v>2036</v>
          </cell>
          <cell r="B1338" t="str">
            <v>Jul</v>
          </cell>
          <cell r="C1338" t="str">
            <v>Borah</v>
          </cell>
          <cell r="D1338">
            <v>0</v>
          </cell>
          <cell r="E1338">
            <v>0</v>
          </cell>
          <cell r="F1338">
            <v>0</v>
          </cell>
          <cell r="G1338">
            <v>0</v>
          </cell>
          <cell r="H1338">
            <v>0</v>
          </cell>
          <cell r="I1338" t="str">
            <v>Div0</v>
          </cell>
          <cell r="J1338">
            <v>0</v>
          </cell>
          <cell r="K1338">
            <v>0</v>
          </cell>
          <cell r="L1338">
            <v>0</v>
          </cell>
          <cell r="M1338">
            <v>404.2</v>
          </cell>
          <cell r="N1338">
            <v>404.2</v>
          </cell>
          <cell r="O1338">
            <v>0</v>
          </cell>
          <cell r="P1338">
            <v>0</v>
          </cell>
          <cell r="Q1338">
            <v>0</v>
          </cell>
        </row>
        <row r="1339">
          <cell r="A1339">
            <v>2036</v>
          </cell>
          <cell r="B1339" t="str">
            <v>Jul</v>
          </cell>
          <cell r="C1339" t="str">
            <v>Mid Columbia</v>
          </cell>
          <cell r="D1339">
            <v>0</v>
          </cell>
          <cell r="E1339">
            <v>0</v>
          </cell>
          <cell r="F1339">
            <v>0</v>
          </cell>
          <cell r="G1339">
            <v>0</v>
          </cell>
          <cell r="H1339">
            <v>0</v>
          </cell>
          <cell r="I1339" t="str">
            <v>Div0</v>
          </cell>
          <cell r="J1339">
            <v>864.4</v>
          </cell>
          <cell r="K1339">
            <v>0</v>
          </cell>
          <cell r="L1339">
            <v>0</v>
          </cell>
          <cell r="M1339">
            <v>0</v>
          </cell>
          <cell r="N1339">
            <v>864.4</v>
          </cell>
          <cell r="O1339">
            <v>0</v>
          </cell>
          <cell r="P1339">
            <v>0</v>
          </cell>
          <cell r="Q1339">
            <v>0</v>
          </cell>
        </row>
        <row r="1340">
          <cell r="A1340">
            <v>2036</v>
          </cell>
          <cell r="B1340" t="str">
            <v>Jul</v>
          </cell>
          <cell r="C1340" t="str">
            <v>Mona</v>
          </cell>
          <cell r="D1340">
            <v>0</v>
          </cell>
          <cell r="E1340">
            <v>0</v>
          </cell>
          <cell r="F1340">
            <v>0</v>
          </cell>
          <cell r="G1340">
            <v>0</v>
          </cell>
          <cell r="H1340">
            <v>0</v>
          </cell>
          <cell r="I1340" t="str">
            <v>Div0</v>
          </cell>
          <cell r="J1340">
            <v>318</v>
          </cell>
          <cell r="K1340">
            <v>0</v>
          </cell>
          <cell r="L1340">
            <v>0</v>
          </cell>
          <cell r="M1340">
            <v>0</v>
          </cell>
          <cell r="N1340">
            <v>318</v>
          </cell>
          <cell r="O1340">
            <v>0</v>
          </cell>
          <cell r="P1340">
            <v>0</v>
          </cell>
          <cell r="Q1340">
            <v>0</v>
          </cell>
        </row>
        <row r="1341">
          <cell r="A1341">
            <v>2036</v>
          </cell>
          <cell r="B1341" t="str">
            <v>Jul</v>
          </cell>
          <cell r="C1341" t="str">
            <v>Palo Verde</v>
          </cell>
          <cell r="D1341">
            <v>0</v>
          </cell>
          <cell r="E1341">
            <v>0</v>
          </cell>
          <cell r="F1341">
            <v>0</v>
          </cell>
          <cell r="G1341">
            <v>0</v>
          </cell>
          <cell r="H1341">
            <v>0</v>
          </cell>
          <cell r="I1341" t="str">
            <v>Div0</v>
          </cell>
          <cell r="J1341">
            <v>0</v>
          </cell>
          <cell r="K1341">
            <v>0</v>
          </cell>
          <cell r="L1341">
            <v>0</v>
          </cell>
          <cell r="M1341">
            <v>0</v>
          </cell>
          <cell r="N1341">
            <v>0</v>
          </cell>
          <cell r="O1341">
            <v>0</v>
          </cell>
          <cell r="P1341">
            <v>0</v>
          </cell>
          <cell r="Q1341">
            <v>0</v>
          </cell>
        </row>
        <row r="1342">
          <cell r="A1342">
            <v>2036</v>
          </cell>
          <cell r="B1342" t="str">
            <v>Jul</v>
          </cell>
          <cell r="C1342" t="str">
            <v>Utah North</v>
          </cell>
          <cell r="D1342">
            <v>5705</v>
          </cell>
          <cell r="E1342">
            <v>0</v>
          </cell>
          <cell r="F1342">
            <v>-842.1</v>
          </cell>
          <cell r="G1342">
            <v>632.20000000000005</v>
          </cell>
          <cell r="H1342">
            <v>632.20000000000005</v>
          </cell>
          <cell r="I1342">
            <v>13</v>
          </cell>
          <cell r="J1342">
            <v>1741.8</v>
          </cell>
          <cell r="K1342">
            <v>0</v>
          </cell>
          <cell r="L1342">
            <v>306.7</v>
          </cell>
          <cell r="M1342">
            <v>3446.6</v>
          </cell>
          <cell r="N1342">
            <v>0</v>
          </cell>
          <cell r="O1342">
            <v>0</v>
          </cell>
          <cell r="P1342">
            <v>0</v>
          </cell>
          <cell r="Q1342">
            <v>0</v>
          </cell>
        </row>
        <row r="1343">
          <cell r="A1343">
            <v>2036</v>
          </cell>
          <cell r="B1343" t="str">
            <v>Jul</v>
          </cell>
          <cell r="C1343" t="str">
            <v>_4-Corners</v>
          </cell>
          <cell r="D1343">
            <v>0</v>
          </cell>
          <cell r="E1343">
            <v>0</v>
          </cell>
          <cell r="F1343">
            <v>0</v>
          </cell>
          <cell r="G1343">
            <v>0</v>
          </cell>
          <cell r="H1343">
            <v>0</v>
          </cell>
          <cell r="I1343" t="str">
            <v>Div0</v>
          </cell>
          <cell r="J1343">
            <v>0</v>
          </cell>
          <cell r="K1343">
            <v>0</v>
          </cell>
          <cell r="L1343">
            <v>0</v>
          </cell>
          <cell r="M1343">
            <v>0</v>
          </cell>
          <cell r="N1343">
            <v>0</v>
          </cell>
          <cell r="O1343">
            <v>0</v>
          </cell>
          <cell r="P1343">
            <v>0</v>
          </cell>
          <cell r="Q1343">
            <v>0</v>
          </cell>
        </row>
        <row r="1344">
          <cell r="A1344">
            <v>2036</v>
          </cell>
          <cell r="B1344" t="str">
            <v>Jul</v>
          </cell>
          <cell r="C1344" t="str">
            <v>Utah South</v>
          </cell>
          <cell r="D1344">
            <v>899.6</v>
          </cell>
          <cell r="E1344">
            <v>0</v>
          </cell>
          <cell r="F1344">
            <v>0</v>
          </cell>
          <cell r="G1344">
            <v>116.9</v>
          </cell>
          <cell r="H1344">
            <v>116.9</v>
          </cell>
          <cell r="I1344">
            <v>13</v>
          </cell>
          <cell r="J1344">
            <v>3523.4</v>
          </cell>
          <cell r="K1344">
            <v>-31.9</v>
          </cell>
          <cell r="L1344">
            <v>0</v>
          </cell>
          <cell r="M1344">
            <v>318</v>
          </cell>
          <cell r="N1344">
            <v>2793</v>
          </cell>
          <cell r="O1344">
            <v>0</v>
          </cell>
          <cell r="P1344">
            <v>0</v>
          </cell>
          <cell r="Q1344">
            <v>0</v>
          </cell>
        </row>
        <row r="1345">
          <cell r="A1345">
            <v>2036</v>
          </cell>
          <cell r="B1345" t="str">
            <v>Jul</v>
          </cell>
          <cell r="C1345" t="str">
            <v>Cholla</v>
          </cell>
          <cell r="D1345">
            <v>0</v>
          </cell>
          <cell r="E1345">
            <v>0</v>
          </cell>
          <cell r="F1345">
            <v>0</v>
          </cell>
          <cell r="G1345">
            <v>0</v>
          </cell>
          <cell r="H1345">
            <v>0</v>
          </cell>
          <cell r="I1345" t="str">
            <v>Div0</v>
          </cell>
          <cell r="J1345">
            <v>0</v>
          </cell>
          <cell r="K1345">
            <v>0</v>
          </cell>
          <cell r="L1345">
            <v>0</v>
          </cell>
          <cell r="M1345">
            <v>0</v>
          </cell>
          <cell r="N1345">
            <v>0</v>
          </cell>
          <cell r="O1345">
            <v>0</v>
          </cell>
          <cell r="P1345">
            <v>0</v>
          </cell>
          <cell r="Q1345">
            <v>0</v>
          </cell>
        </row>
        <row r="1346">
          <cell r="A1346">
            <v>2036</v>
          </cell>
          <cell r="B1346" t="str">
            <v>Jul</v>
          </cell>
          <cell r="C1346" t="str">
            <v>Colorado</v>
          </cell>
          <cell r="D1346">
            <v>0</v>
          </cell>
          <cell r="E1346">
            <v>0</v>
          </cell>
          <cell r="F1346">
            <v>0</v>
          </cell>
          <cell r="G1346">
            <v>0</v>
          </cell>
          <cell r="H1346">
            <v>0</v>
          </cell>
          <cell r="I1346" t="str">
            <v>Div0</v>
          </cell>
          <cell r="J1346">
            <v>0</v>
          </cell>
          <cell r="K1346">
            <v>0</v>
          </cell>
          <cell r="L1346">
            <v>0</v>
          </cell>
          <cell r="M1346">
            <v>0</v>
          </cell>
          <cell r="N1346">
            <v>0</v>
          </cell>
          <cell r="O1346">
            <v>0</v>
          </cell>
          <cell r="P1346">
            <v>0</v>
          </cell>
          <cell r="Q1346">
            <v>0</v>
          </cell>
        </row>
        <row r="1347">
          <cell r="A1347">
            <v>2036</v>
          </cell>
          <cell r="B1347" t="str">
            <v>Jul</v>
          </cell>
          <cell r="C1347" t="str">
            <v>Mead</v>
          </cell>
          <cell r="D1347">
            <v>0</v>
          </cell>
          <cell r="E1347">
            <v>0</v>
          </cell>
          <cell r="F1347">
            <v>0</v>
          </cell>
          <cell r="G1347">
            <v>0</v>
          </cell>
          <cell r="H1347">
            <v>0</v>
          </cell>
          <cell r="I1347" t="str">
            <v>Div0</v>
          </cell>
          <cell r="J1347">
            <v>0</v>
          </cell>
          <cell r="K1347">
            <v>0</v>
          </cell>
          <cell r="L1347">
            <v>0</v>
          </cell>
          <cell r="M1347">
            <v>0</v>
          </cell>
          <cell r="N1347">
            <v>0</v>
          </cell>
          <cell r="O1347">
            <v>0</v>
          </cell>
          <cell r="P1347">
            <v>0</v>
          </cell>
          <cell r="Q1347">
            <v>0</v>
          </cell>
        </row>
        <row r="1348">
          <cell r="A1348">
            <v>2036</v>
          </cell>
          <cell r="B1348" t="str">
            <v>Jul</v>
          </cell>
          <cell r="C1348" t="str">
            <v>Montana</v>
          </cell>
          <cell r="D1348">
            <v>0</v>
          </cell>
          <cell r="E1348">
            <v>0</v>
          </cell>
          <cell r="F1348">
            <v>0</v>
          </cell>
          <cell r="G1348">
            <v>0</v>
          </cell>
          <cell r="H1348">
            <v>0</v>
          </cell>
          <cell r="I1348" t="str">
            <v>Div0</v>
          </cell>
          <cell r="J1348">
            <v>151.69999999999999</v>
          </cell>
          <cell r="K1348">
            <v>0</v>
          </cell>
          <cell r="L1348">
            <v>0</v>
          </cell>
          <cell r="M1348">
            <v>0</v>
          </cell>
          <cell r="N1348">
            <v>151.69999999999999</v>
          </cell>
          <cell r="O1348">
            <v>0</v>
          </cell>
          <cell r="P1348">
            <v>0</v>
          </cell>
          <cell r="Q1348">
            <v>0</v>
          </cell>
        </row>
        <row r="1349">
          <cell r="A1349">
            <v>2036</v>
          </cell>
          <cell r="B1349" t="str">
            <v>Jul</v>
          </cell>
          <cell r="C1349" t="str">
            <v>Hermiston</v>
          </cell>
          <cell r="D1349">
            <v>0</v>
          </cell>
          <cell r="E1349">
            <v>0</v>
          </cell>
          <cell r="F1349">
            <v>0</v>
          </cell>
          <cell r="G1349">
            <v>0</v>
          </cell>
          <cell r="H1349">
            <v>0</v>
          </cell>
          <cell r="I1349" t="str">
            <v>Div0</v>
          </cell>
          <cell r="J1349">
            <v>227</v>
          </cell>
          <cell r="K1349">
            <v>0</v>
          </cell>
          <cell r="L1349">
            <v>0</v>
          </cell>
          <cell r="M1349">
            <v>0</v>
          </cell>
          <cell r="N1349">
            <v>227</v>
          </cell>
          <cell r="O1349">
            <v>0</v>
          </cell>
          <cell r="P1349">
            <v>0</v>
          </cell>
          <cell r="Q1349">
            <v>0</v>
          </cell>
        </row>
        <row r="1350">
          <cell r="A1350">
            <v>2036</v>
          </cell>
          <cell r="B1350" t="str">
            <v>Jul</v>
          </cell>
          <cell r="C1350" t="str">
            <v>Yakima</v>
          </cell>
          <cell r="D1350">
            <v>578.70000000000005</v>
          </cell>
          <cell r="E1350">
            <v>0</v>
          </cell>
          <cell r="F1350">
            <v>-63.8</v>
          </cell>
          <cell r="G1350">
            <v>66.900000000000006</v>
          </cell>
          <cell r="H1350">
            <v>66.900000000000006</v>
          </cell>
          <cell r="I1350">
            <v>13</v>
          </cell>
          <cell r="J1350">
            <v>129.5</v>
          </cell>
          <cell r="K1350">
            <v>0</v>
          </cell>
          <cell r="L1350">
            <v>28.5</v>
          </cell>
          <cell r="M1350">
            <v>423.9</v>
          </cell>
          <cell r="N1350">
            <v>0</v>
          </cell>
          <cell r="O1350">
            <v>0</v>
          </cell>
          <cell r="P1350">
            <v>0</v>
          </cell>
          <cell r="Q1350">
            <v>0</v>
          </cell>
        </row>
        <row r="1351">
          <cell r="A1351">
            <v>2036</v>
          </cell>
          <cell r="B1351" t="str">
            <v>Jul</v>
          </cell>
          <cell r="C1351" t="str">
            <v>WallaWalla</v>
          </cell>
          <cell r="D1351">
            <v>283.10000000000002</v>
          </cell>
          <cell r="E1351">
            <v>0</v>
          </cell>
          <cell r="F1351">
            <v>-25</v>
          </cell>
          <cell r="G1351">
            <v>33.6</v>
          </cell>
          <cell r="H1351">
            <v>33.6</v>
          </cell>
          <cell r="I1351">
            <v>13</v>
          </cell>
          <cell r="J1351">
            <v>32.299999999999997</v>
          </cell>
          <cell r="K1351">
            <v>-1.8</v>
          </cell>
          <cell r="L1351">
            <v>0</v>
          </cell>
          <cell r="M1351">
            <v>261.10000000000002</v>
          </cell>
          <cell r="N1351">
            <v>0</v>
          </cell>
          <cell r="O1351">
            <v>0</v>
          </cell>
          <cell r="P1351">
            <v>0</v>
          </cell>
          <cell r="Q1351">
            <v>0</v>
          </cell>
        </row>
        <row r="1352">
          <cell r="A1352">
            <v>2036</v>
          </cell>
          <cell r="B1352" t="str">
            <v>Jul</v>
          </cell>
          <cell r="C1352" t="str">
            <v>APS Transmission</v>
          </cell>
          <cell r="D1352">
            <v>0</v>
          </cell>
          <cell r="E1352">
            <v>0</v>
          </cell>
          <cell r="F1352">
            <v>0</v>
          </cell>
          <cell r="G1352">
            <v>0</v>
          </cell>
          <cell r="H1352">
            <v>0</v>
          </cell>
          <cell r="I1352" t="str">
            <v>Div0</v>
          </cell>
          <cell r="J1352">
            <v>0</v>
          </cell>
          <cell r="K1352">
            <v>0</v>
          </cell>
          <cell r="L1352">
            <v>0</v>
          </cell>
          <cell r="M1352">
            <v>0</v>
          </cell>
          <cell r="N1352">
            <v>0</v>
          </cell>
          <cell r="O1352">
            <v>0</v>
          </cell>
          <cell r="P1352">
            <v>0</v>
          </cell>
          <cell r="Q1352">
            <v>0</v>
          </cell>
        </row>
        <row r="1353">
          <cell r="A1353">
            <v>2036</v>
          </cell>
          <cell r="B1353" t="str">
            <v>Jul</v>
          </cell>
          <cell r="C1353" t="str">
            <v>Bridger East</v>
          </cell>
          <cell r="D1353">
            <v>0</v>
          </cell>
          <cell r="E1353">
            <v>0</v>
          </cell>
          <cell r="F1353">
            <v>0</v>
          </cell>
          <cell r="G1353">
            <v>0</v>
          </cell>
          <cell r="H1353">
            <v>0</v>
          </cell>
          <cell r="I1353" t="str">
            <v>Div0</v>
          </cell>
          <cell r="J1353">
            <v>0</v>
          </cell>
          <cell r="K1353">
            <v>0</v>
          </cell>
          <cell r="L1353">
            <v>0</v>
          </cell>
          <cell r="M1353">
            <v>0</v>
          </cell>
          <cell r="N1353">
            <v>0</v>
          </cell>
          <cell r="O1353">
            <v>0</v>
          </cell>
          <cell r="P1353">
            <v>0</v>
          </cell>
          <cell r="Q1353">
            <v>0</v>
          </cell>
        </row>
        <row r="1354">
          <cell r="A1354">
            <v>2036</v>
          </cell>
          <cell r="B1354" t="str">
            <v>Jul</v>
          </cell>
          <cell r="C1354" t="str">
            <v>WyomingNE</v>
          </cell>
          <cell r="D1354">
            <v>688.2</v>
          </cell>
          <cell r="E1354">
            <v>0</v>
          </cell>
          <cell r="F1354">
            <v>-5.4</v>
          </cell>
          <cell r="G1354">
            <v>88.8</v>
          </cell>
          <cell r="H1354">
            <v>88.8</v>
          </cell>
          <cell r="I1354">
            <v>13</v>
          </cell>
          <cell r="J1354">
            <v>1043.5999999999999</v>
          </cell>
          <cell r="K1354">
            <v>0</v>
          </cell>
          <cell r="L1354">
            <v>53.3</v>
          </cell>
          <cell r="M1354">
            <v>0</v>
          </cell>
          <cell r="N1354">
            <v>325.2</v>
          </cell>
          <cell r="O1354">
            <v>0</v>
          </cell>
          <cell r="P1354">
            <v>0</v>
          </cell>
          <cell r="Q1354">
            <v>0</v>
          </cell>
        </row>
        <row r="1355">
          <cell r="A1355">
            <v>2036</v>
          </cell>
          <cell r="B1355" t="str">
            <v>Jul</v>
          </cell>
          <cell r="C1355" t="str">
            <v>WyomingSW</v>
          </cell>
          <cell r="D1355">
            <v>545.20000000000005</v>
          </cell>
          <cell r="E1355">
            <v>0</v>
          </cell>
          <cell r="F1355">
            <v>-162.80000000000001</v>
          </cell>
          <cell r="G1355">
            <v>49.7</v>
          </cell>
          <cell r="H1355">
            <v>49.7</v>
          </cell>
          <cell r="I1355">
            <v>13</v>
          </cell>
          <cell r="J1355">
            <v>42.4</v>
          </cell>
          <cell r="K1355">
            <v>0</v>
          </cell>
          <cell r="L1355">
            <v>0</v>
          </cell>
          <cell r="M1355">
            <v>789.7</v>
          </cell>
          <cell r="N1355">
            <v>400</v>
          </cell>
          <cell r="O1355">
            <v>0</v>
          </cell>
          <cell r="P1355">
            <v>0</v>
          </cell>
          <cell r="Q1355">
            <v>0</v>
          </cell>
        </row>
        <row r="1356">
          <cell r="A1356">
            <v>2036</v>
          </cell>
          <cell r="B1356" t="str">
            <v>Jul</v>
          </cell>
          <cell r="C1356" t="str">
            <v>Aeolis_Wyoming</v>
          </cell>
          <cell r="D1356">
            <v>0</v>
          </cell>
          <cell r="E1356">
            <v>0</v>
          </cell>
          <cell r="F1356">
            <v>0</v>
          </cell>
          <cell r="G1356">
            <v>0</v>
          </cell>
          <cell r="H1356">
            <v>0</v>
          </cell>
          <cell r="I1356" t="str">
            <v>Div0</v>
          </cell>
          <cell r="J1356">
            <v>173.8</v>
          </cell>
          <cell r="K1356">
            <v>0</v>
          </cell>
          <cell r="L1356">
            <v>0</v>
          </cell>
          <cell r="M1356">
            <v>325.2</v>
          </cell>
          <cell r="N1356">
            <v>499</v>
          </cell>
          <cell r="O1356">
            <v>0</v>
          </cell>
          <cell r="P1356">
            <v>0</v>
          </cell>
          <cell r="Q1356">
            <v>0</v>
          </cell>
        </row>
        <row r="1357">
          <cell r="A1357">
            <v>2036</v>
          </cell>
          <cell r="B1357" t="str">
            <v>Jul</v>
          </cell>
          <cell r="C1357" t="str">
            <v>Chehalis</v>
          </cell>
          <cell r="D1357">
            <v>0</v>
          </cell>
          <cell r="E1357">
            <v>0</v>
          </cell>
          <cell r="F1357">
            <v>0</v>
          </cell>
          <cell r="G1357">
            <v>0</v>
          </cell>
          <cell r="H1357">
            <v>0</v>
          </cell>
          <cell r="I1357" t="str">
            <v>Div0</v>
          </cell>
          <cell r="J1357">
            <v>464</v>
          </cell>
          <cell r="K1357">
            <v>0</v>
          </cell>
          <cell r="L1357">
            <v>0</v>
          </cell>
          <cell r="M1357">
            <v>0</v>
          </cell>
          <cell r="N1357">
            <v>464</v>
          </cell>
          <cell r="O1357">
            <v>0</v>
          </cell>
          <cell r="P1357">
            <v>0</v>
          </cell>
          <cell r="Q1357">
            <v>0</v>
          </cell>
        </row>
        <row r="1358">
          <cell r="A1358">
            <v>2036</v>
          </cell>
          <cell r="B1358" t="str">
            <v>Jul</v>
          </cell>
          <cell r="C1358" t="str">
            <v>SOregonCal</v>
          </cell>
          <cell r="D1358">
            <v>1581.7</v>
          </cell>
          <cell r="E1358">
            <v>0</v>
          </cell>
          <cell r="F1358">
            <v>-290.3</v>
          </cell>
          <cell r="G1358">
            <v>167.9</v>
          </cell>
          <cell r="H1358">
            <v>167.9</v>
          </cell>
          <cell r="I1358">
            <v>13</v>
          </cell>
          <cell r="J1358">
            <v>245.9</v>
          </cell>
          <cell r="K1358">
            <v>1.1000000000000001</v>
          </cell>
          <cell r="L1358">
            <v>7.7</v>
          </cell>
          <cell r="M1358">
            <v>1204.5999999999999</v>
          </cell>
          <cell r="N1358">
            <v>0</v>
          </cell>
          <cell r="O1358">
            <v>0</v>
          </cell>
          <cell r="P1358">
            <v>0</v>
          </cell>
          <cell r="Q1358">
            <v>0</v>
          </cell>
        </row>
        <row r="1359">
          <cell r="A1359">
            <v>2036</v>
          </cell>
          <cell r="B1359" t="str">
            <v>Jul</v>
          </cell>
          <cell r="C1359" t="str">
            <v>PortlandNC</v>
          </cell>
          <cell r="D1359">
            <v>493.2</v>
          </cell>
          <cell r="E1359">
            <v>0</v>
          </cell>
          <cell r="F1359">
            <v>0</v>
          </cell>
          <cell r="G1359">
            <v>64.099999999999994</v>
          </cell>
          <cell r="H1359">
            <v>64.099999999999994</v>
          </cell>
          <cell r="I1359">
            <v>13</v>
          </cell>
          <cell r="J1359">
            <v>496.7</v>
          </cell>
          <cell r="K1359">
            <v>-23.9</v>
          </cell>
          <cell r="L1359">
            <v>0</v>
          </cell>
          <cell r="M1359">
            <v>84.5</v>
          </cell>
          <cell r="N1359">
            <v>0</v>
          </cell>
          <cell r="O1359">
            <v>0</v>
          </cell>
          <cell r="P1359">
            <v>0</v>
          </cell>
          <cell r="Q1359">
            <v>0</v>
          </cell>
        </row>
        <row r="1360">
          <cell r="A1360">
            <v>2036</v>
          </cell>
          <cell r="B1360" t="str">
            <v>Jul</v>
          </cell>
          <cell r="C1360" t="str">
            <v>WillamValcc</v>
          </cell>
          <cell r="D1360">
            <v>354.8</v>
          </cell>
          <cell r="E1360">
            <v>0</v>
          </cell>
          <cell r="F1360">
            <v>-19.600000000000001</v>
          </cell>
          <cell r="G1360">
            <v>43.6</v>
          </cell>
          <cell r="H1360">
            <v>43.6</v>
          </cell>
          <cell r="I1360">
            <v>13</v>
          </cell>
          <cell r="J1360">
            <v>422.6</v>
          </cell>
          <cell r="K1360">
            <v>0</v>
          </cell>
          <cell r="L1360">
            <v>72.900000000000006</v>
          </cell>
          <cell r="M1360">
            <v>29.7</v>
          </cell>
          <cell r="N1360">
            <v>146.5</v>
          </cell>
          <cell r="O1360">
            <v>0</v>
          </cell>
          <cell r="P1360">
            <v>0</v>
          </cell>
          <cell r="Q1360">
            <v>0</v>
          </cell>
        </row>
        <row r="1361">
          <cell r="A1361">
            <v>2036</v>
          </cell>
          <cell r="B1361" t="str">
            <v>Jul</v>
          </cell>
          <cell r="C1361" t="str">
            <v>Bethel</v>
          </cell>
          <cell r="D1361">
            <v>0</v>
          </cell>
          <cell r="E1361">
            <v>0</v>
          </cell>
          <cell r="F1361">
            <v>0</v>
          </cell>
          <cell r="G1361">
            <v>0</v>
          </cell>
          <cell r="H1361">
            <v>0</v>
          </cell>
          <cell r="I1361" t="str">
            <v>Div0</v>
          </cell>
          <cell r="J1361">
            <v>0</v>
          </cell>
          <cell r="K1361">
            <v>0</v>
          </cell>
          <cell r="L1361">
            <v>0</v>
          </cell>
          <cell r="M1361">
            <v>0</v>
          </cell>
          <cell r="N1361">
            <v>0</v>
          </cell>
          <cell r="O1361">
            <v>0</v>
          </cell>
          <cell r="P1361">
            <v>0</v>
          </cell>
          <cell r="Q1361">
            <v>0</v>
          </cell>
        </row>
        <row r="1362">
          <cell r="A1362">
            <v>2036</v>
          </cell>
          <cell r="B1362" t="str">
            <v>Jul</v>
          </cell>
          <cell r="C1362" t="str">
            <v>Nevada - Oregon Border</v>
          </cell>
          <cell r="D1362">
            <v>0</v>
          </cell>
          <cell r="E1362">
            <v>0</v>
          </cell>
          <cell r="F1362">
            <v>0</v>
          </cell>
          <cell r="G1362">
            <v>0</v>
          </cell>
          <cell r="H1362">
            <v>0</v>
          </cell>
          <cell r="I1362" t="str">
            <v>Div0</v>
          </cell>
          <cell r="J1362">
            <v>106</v>
          </cell>
          <cell r="K1362">
            <v>0</v>
          </cell>
          <cell r="L1362">
            <v>0</v>
          </cell>
          <cell r="M1362">
            <v>0</v>
          </cell>
          <cell r="N1362">
            <v>106</v>
          </cell>
          <cell r="O1362">
            <v>0</v>
          </cell>
          <cell r="P1362">
            <v>0</v>
          </cell>
          <cell r="Q1362">
            <v>0</v>
          </cell>
        </row>
        <row r="1363">
          <cell r="A1363">
            <v>2036</v>
          </cell>
          <cell r="B1363" t="str">
            <v>Jul</v>
          </cell>
          <cell r="C1363" t="str">
            <v>Bridger</v>
          </cell>
          <cell r="D1363">
            <v>0</v>
          </cell>
          <cell r="E1363">
            <v>0</v>
          </cell>
          <cell r="F1363">
            <v>0</v>
          </cell>
          <cell r="G1363">
            <v>0</v>
          </cell>
          <cell r="H1363">
            <v>0</v>
          </cell>
          <cell r="I1363" t="str">
            <v>Div0</v>
          </cell>
          <cell r="J1363">
            <v>695.1</v>
          </cell>
          <cell r="K1363">
            <v>0</v>
          </cell>
          <cell r="L1363">
            <v>0</v>
          </cell>
          <cell r="M1363">
            <v>0</v>
          </cell>
          <cell r="N1363">
            <v>695.1</v>
          </cell>
          <cell r="O1363">
            <v>0</v>
          </cell>
          <cell r="P1363">
            <v>0</v>
          </cell>
          <cell r="Q1363">
            <v>0</v>
          </cell>
        </row>
        <row r="1364">
          <cell r="A1364">
            <v>2036</v>
          </cell>
          <cell r="B1364" t="str">
            <v>Jul</v>
          </cell>
          <cell r="C1364" t="str">
            <v>Hemingway</v>
          </cell>
          <cell r="D1364">
            <v>0</v>
          </cell>
          <cell r="E1364">
            <v>0</v>
          </cell>
          <cell r="F1364">
            <v>0</v>
          </cell>
          <cell r="G1364">
            <v>0</v>
          </cell>
          <cell r="H1364">
            <v>0</v>
          </cell>
          <cell r="I1364" t="str">
            <v>Div0</v>
          </cell>
          <cell r="J1364">
            <v>0</v>
          </cell>
          <cell r="K1364">
            <v>0</v>
          </cell>
          <cell r="L1364">
            <v>0</v>
          </cell>
          <cell r="M1364">
            <v>0</v>
          </cell>
          <cell r="N1364">
            <v>0</v>
          </cell>
          <cell r="O1364">
            <v>0</v>
          </cell>
          <cell r="P1364">
            <v>0</v>
          </cell>
          <cell r="Q1364">
            <v>0</v>
          </cell>
        </row>
        <row r="1365">
          <cell r="A1365">
            <v>2036</v>
          </cell>
          <cell r="B1365" t="str">
            <v>Jul</v>
          </cell>
          <cell r="C1365" t="str">
            <v>Midpoint Meridian</v>
          </cell>
          <cell r="D1365">
            <v>0</v>
          </cell>
          <cell r="E1365">
            <v>0</v>
          </cell>
          <cell r="F1365">
            <v>0</v>
          </cell>
          <cell r="G1365">
            <v>0</v>
          </cell>
          <cell r="H1365">
            <v>0</v>
          </cell>
          <cell r="I1365" t="str">
            <v>Div0</v>
          </cell>
          <cell r="J1365">
            <v>0</v>
          </cell>
          <cell r="K1365">
            <v>0</v>
          </cell>
          <cell r="L1365">
            <v>0</v>
          </cell>
          <cell r="M1365">
            <v>0</v>
          </cell>
          <cell r="N1365">
            <v>0</v>
          </cell>
          <cell r="O1365">
            <v>0</v>
          </cell>
          <cell r="P1365">
            <v>0</v>
          </cell>
          <cell r="Q1365">
            <v>0</v>
          </cell>
        </row>
        <row r="1366">
          <cell r="A1366">
            <v>2036</v>
          </cell>
          <cell r="B1366" t="str">
            <v>Jul</v>
          </cell>
          <cell r="C1366" t="str">
            <v>Craig Trans</v>
          </cell>
          <cell r="D1366">
            <v>0</v>
          </cell>
          <cell r="E1366">
            <v>0</v>
          </cell>
          <cell r="F1366">
            <v>0</v>
          </cell>
          <cell r="G1366">
            <v>0</v>
          </cell>
          <cell r="H1366">
            <v>0</v>
          </cell>
          <cell r="I1366" t="str">
            <v>Div0</v>
          </cell>
          <cell r="J1366">
            <v>0</v>
          </cell>
          <cell r="K1366">
            <v>0</v>
          </cell>
          <cell r="L1366">
            <v>0</v>
          </cell>
          <cell r="M1366">
            <v>0</v>
          </cell>
          <cell r="N1366">
            <v>0</v>
          </cell>
          <cell r="O1366">
            <v>0</v>
          </cell>
          <cell r="P1366">
            <v>0</v>
          </cell>
          <cell r="Q1366">
            <v>0</v>
          </cell>
        </row>
        <row r="1367">
          <cell r="A1367">
            <v>2036</v>
          </cell>
          <cell r="B1367" t="str">
            <v>Jul</v>
          </cell>
          <cell r="C1367" t="str">
            <v>BPA_NITS</v>
          </cell>
          <cell r="D1367">
            <v>255.6</v>
          </cell>
          <cell r="E1367">
            <v>0</v>
          </cell>
          <cell r="F1367">
            <v>0</v>
          </cell>
          <cell r="G1367">
            <v>33.200000000000003</v>
          </cell>
          <cell r="H1367">
            <v>33.200000000000003</v>
          </cell>
          <cell r="I1367">
            <v>13</v>
          </cell>
          <cell r="J1367">
            <v>0</v>
          </cell>
          <cell r="K1367">
            <v>0</v>
          </cell>
          <cell r="L1367">
            <v>0</v>
          </cell>
          <cell r="M1367">
            <v>288.89999999999998</v>
          </cell>
          <cell r="N1367">
            <v>0</v>
          </cell>
          <cell r="O1367">
            <v>0</v>
          </cell>
          <cell r="P1367">
            <v>0</v>
          </cell>
          <cell r="Q1367">
            <v>0</v>
          </cell>
        </row>
        <row r="1368">
          <cell r="A1368">
            <v>2036</v>
          </cell>
          <cell r="B1368" t="str">
            <v>Dec</v>
          </cell>
          <cell r="C1368" t="str">
            <v>Arizona</v>
          </cell>
          <cell r="D1368">
            <v>0</v>
          </cell>
          <cell r="E1368">
            <v>0</v>
          </cell>
          <cell r="F1368">
            <v>0</v>
          </cell>
          <cell r="G1368">
            <v>0</v>
          </cell>
          <cell r="H1368">
            <v>0</v>
          </cell>
          <cell r="I1368" t="str">
            <v>Div0</v>
          </cell>
          <cell r="J1368">
            <v>0</v>
          </cell>
          <cell r="K1368">
            <v>0</v>
          </cell>
          <cell r="L1368">
            <v>0</v>
          </cell>
          <cell r="M1368">
            <v>0</v>
          </cell>
          <cell r="N1368">
            <v>0</v>
          </cell>
          <cell r="O1368">
            <v>0</v>
          </cell>
          <cell r="P1368">
            <v>0</v>
          </cell>
          <cell r="Q1368">
            <v>0</v>
          </cell>
        </row>
        <row r="1369">
          <cell r="A1369">
            <v>2036</v>
          </cell>
          <cell r="B1369" t="str">
            <v>Dec</v>
          </cell>
          <cell r="C1369" t="str">
            <v>COB</v>
          </cell>
          <cell r="D1369">
            <v>0</v>
          </cell>
          <cell r="E1369">
            <v>0</v>
          </cell>
          <cell r="F1369">
            <v>0</v>
          </cell>
          <cell r="G1369">
            <v>0</v>
          </cell>
          <cell r="H1369">
            <v>0</v>
          </cell>
          <cell r="I1369" t="str">
            <v>Div0</v>
          </cell>
          <cell r="J1369">
            <v>0</v>
          </cell>
          <cell r="K1369">
            <v>0</v>
          </cell>
          <cell r="L1369">
            <v>0</v>
          </cell>
          <cell r="M1369">
            <v>0</v>
          </cell>
          <cell r="N1369">
            <v>0</v>
          </cell>
          <cell r="O1369">
            <v>0</v>
          </cell>
          <cell r="P1369">
            <v>0</v>
          </cell>
          <cell r="Q1369">
            <v>0</v>
          </cell>
        </row>
        <row r="1370">
          <cell r="A1370">
            <v>2036</v>
          </cell>
          <cell r="B1370" t="str">
            <v>Dec</v>
          </cell>
          <cell r="C1370" t="str">
            <v>Goshen</v>
          </cell>
          <cell r="D1370">
            <v>333.5</v>
          </cell>
          <cell r="E1370">
            <v>0</v>
          </cell>
          <cell r="F1370">
            <v>-40.700000000000003</v>
          </cell>
          <cell r="G1370">
            <v>38.1</v>
          </cell>
          <cell r="H1370">
            <v>38.1</v>
          </cell>
          <cell r="I1370">
            <v>13</v>
          </cell>
          <cell r="J1370">
            <v>122.3</v>
          </cell>
          <cell r="K1370">
            <v>-5.3</v>
          </cell>
          <cell r="L1370">
            <v>0</v>
          </cell>
          <cell r="M1370">
            <v>213.8</v>
          </cell>
          <cell r="N1370">
            <v>0</v>
          </cell>
          <cell r="O1370">
            <v>0</v>
          </cell>
          <cell r="P1370">
            <v>0</v>
          </cell>
          <cell r="Q1370">
            <v>0</v>
          </cell>
        </row>
        <row r="1371">
          <cell r="A1371">
            <v>2036</v>
          </cell>
          <cell r="B1371" t="str">
            <v>Dec</v>
          </cell>
          <cell r="C1371" t="str">
            <v>Brady</v>
          </cell>
          <cell r="D1371">
            <v>0</v>
          </cell>
          <cell r="E1371">
            <v>0</v>
          </cell>
          <cell r="F1371">
            <v>0</v>
          </cell>
          <cell r="G1371">
            <v>0</v>
          </cell>
          <cell r="H1371">
            <v>0</v>
          </cell>
          <cell r="I1371" t="str">
            <v>Div0</v>
          </cell>
          <cell r="J1371">
            <v>0</v>
          </cell>
          <cell r="K1371">
            <v>0</v>
          </cell>
          <cell r="L1371">
            <v>0</v>
          </cell>
          <cell r="M1371">
            <v>0</v>
          </cell>
          <cell r="N1371">
            <v>0</v>
          </cell>
          <cell r="O1371">
            <v>0</v>
          </cell>
          <cell r="P1371">
            <v>0</v>
          </cell>
          <cell r="Q1371">
            <v>0</v>
          </cell>
        </row>
        <row r="1372">
          <cell r="A1372">
            <v>2036</v>
          </cell>
          <cell r="B1372" t="str">
            <v>Dec</v>
          </cell>
          <cell r="C1372" t="str">
            <v>Bridger West</v>
          </cell>
          <cell r="D1372">
            <v>0</v>
          </cell>
          <cell r="E1372">
            <v>0</v>
          </cell>
          <cell r="F1372">
            <v>0</v>
          </cell>
          <cell r="G1372">
            <v>0</v>
          </cell>
          <cell r="H1372">
            <v>0</v>
          </cell>
          <cell r="I1372" t="str">
            <v>Div0</v>
          </cell>
          <cell r="J1372">
            <v>0</v>
          </cell>
          <cell r="K1372">
            <v>0</v>
          </cell>
          <cell r="L1372">
            <v>0</v>
          </cell>
          <cell r="M1372">
            <v>571.6</v>
          </cell>
          <cell r="N1372">
            <v>571.6</v>
          </cell>
          <cell r="O1372">
            <v>0</v>
          </cell>
          <cell r="P1372">
            <v>0</v>
          </cell>
          <cell r="Q1372">
            <v>0</v>
          </cell>
        </row>
        <row r="1373">
          <cell r="A1373">
            <v>2036</v>
          </cell>
          <cell r="B1373" t="str">
            <v>Dec</v>
          </cell>
          <cell r="C1373" t="str">
            <v>Borah</v>
          </cell>
          <cell r="D1373">
            <v>0</v>
          </cell>
          <cell r="E1373">
            <v>0</v>
          </cell>
          <cell r="F1373">
            <v>0</v>
          </cell>
          <cell r="G1373">
            <v>0</v>
          </cell>
          <cell r="H1373">
            <v>0</v>
          </cell>
          <cell r="I1373" t="str">
            <v>Div0</v>
          </cell>
          <cell r="J1373">
            <v>0</v>
          </cell>
          <cell r="K1373">
            <v>0</v>
          </cell>
          <cell r="L1373">
            <v>0</v>
          </cell>
          <cell r="M1373">
            <v>571.6</v>
          </cell>
          <cell r="N1373">
            <v>571.6</v>
          </cell>
          <cell r="O1373">
            <v>0</v>
          </cell>
          <cell r="P1373">
            <v>0</v>
          </cell>
          <cell r="Q1373">
            <v>0</v>
          </cell>
        </row>
        <row r="1374">
          <cell r="A1374">
            <v>2036</v>
          </cell>
          <cell r="B1374" t="str">
            <v>Dec</v>
          </cell>
          <cell r="C1374" t="str">
            <v>Mid Columbia</v>
          </cell>
          <cell r="D1374">
            <v>0</v>
          </cell>
          <cell r="E1374">
            <v>0</v>
          </cell>
          <cell r="F1374">
            <v>0</v>
          </cell>
          <cell r="G1374">
            <v>0</v>
          </cell>
          <cell r="H1374">
            <v>0</v>
          </cell>
          <cell r="I1374" t="str">
            <v>Div0</v>
          </cell>
          <cell r="J1374">
            <v>749.9</v>
          </cell>
          <cell r="K1374">
            <v>0</v>
          </cell>
          <cell r="L1374">
            <v>0</v>
          </cell>
          <cell r="M1374">
            <v>0</v>
          </cell>
          <cell r="N1374">
            <v>749.9</v>
          </cell>
          <cell r="O1374">
            <v>0</v>
          </cell>
          <cell r="P1374">
            <v>0</v>
          </cell>
          <cell r="Q1374">
            <v>0</v>
          </cell>
        </row>
        <row r="1375">
          <cell r="A1375">
            <v>2036</v>
          </cell>
          <cell r="B1375" t="str">
            <v>Dec</v>
          </cell>
          <cell r="C1375" t="str">
            <v>Mona</v>
          </cell>
          <cell r="D1375">
            <v>0</v>
          </cell>
          <cell r="E1375">
            <v>0</v>
          </cell>
          <cell r="F1375">
            <v>0</v>
          </cell>
          <cell r="G1375">
            <v>0</v>
          </cell>
          <cell r="H1375">
            <v>0</v>
          </cell>
          <cell r="I1375" t="str">
            <v>Div0</v>
          </cell>
          <cell r="J1375">
            <v>0</v>
          </cell>
          <cell r="K1375">
            <v>0</v>
          </cell>
          <cell r="L1375">
            <v>0</v>
          </cell>
          <cell r="M1375">
            <v>0</v>
          </cell>
          <cell r="N1375">
            <v>0</v>
          </cell>
          <cell r="O1375">
            <v>0</v>
          </cell>
          <cell r="P1375">
            <v>0</v>
          </cell>
          <cell r="Q1375">
            <v>0</v>
          </cell>
        </row>
        <row r="1376">
          <cell r="A1376">
            <v>2036</v>
          </cell>
          <cell r="B1376" t="str">
            <v>Dec</v>
          </cell>
          <cell r="C1376" t="str">
            <v>Palo Verde</v>
          </cell>
          <cell r="D1376">
            <v>0</v>
          </cell>
          <cell r="E1376">
            <v>0</v>
          </cell>
          <cell r="F1376">
            <v>0</v>
          </cell>
          <cell r="G1376">
            <v>0</v>
          </cell>
          <cell r="H1376">
            <v>0</v>
          </cell>
          <cell r="I1376" t="str">
            <v>Div0</v>
          </cell>
          <cell r="J1376">
            <v>0</v>
          </cell>
          <cell r="K1376">
            <v>0</v>
          </cell>
          <cell r="L1376">
            <v>0</v>
          </cell>
          <cell r="M1376">
            <v>0</v>
          </cell>
          <cell r="N1376">
            <v>0</v>
          </cell>
          <cell r="O1376">
            <v>0</v>
          </cell>
          <cell r="P1376">
            <v>0</v>
          </cell>
          <cell r="Q1376">
            <v>0</v>
          </cell>
        </row>
        <row r="1377">
          <cell r="A1377">
            <v>2036</v>
          </cell>
          <cell r="B1377" t="str">
            <v>Dec</v>
          </cell>
          <cell r="C1377" t="str">
            <v>Utah North</v>
          </cell>
          <cell r="D1377">
            <v>4286.1000000000004</v>
          </cell>
          <cell r="E1377">
            <v>0</v>
          </cell>
          <cell r="F1377">
            <v>-587.1</v>
          </cell>
          <cell r="G1377">
            <v>480.9</v>
          </cell>
          <cell r="H1377">
            <v>480.9</v>
          </cell>
          <cell r="I1377">
            <v>13</v>
          </cell>
          <cell r="J1377">
            <v>1821.4</v>
          </cell>
          <cell r="K1377">
            <v>0</v>
          </cell>
          <cell r="L1377">
            <v>0</v>
          </cell>
          <cell r="M1377">
            <v>2506.4</v>
          </cell>
          <cell r="N1377">
            <v>148</v>
          </cell>
          <cell r="O1377">
            <v>0</v>
          </cell>
          <cell r="P1377">
            <v>0</v>
          </cell>
          <cell r="Q1377">
            <v>0</v>
          </cell>
        </row>
        <row r="1378">
          <cell r="A1378">
            <v>2036</v>
          </cell>
          <cell r="B1378" t="str">
            <v>Dec</v>
          </cell>
          <cell r="C1378" t="str">
            <v>_4-Corners</v>
          </cell>
          <cell r="D1378">
            <v>0</v>
          </cell>
          <cell r="E1378">
            <v>0</v>
          </cell>
          <cell r="F1378">
            <v>0</v>
          </cell>
          <cell r="G1378">
            <v>0</v>
          </cell>
          <cell r="H1378">
            <v>0</v>
          </cell>
          <cell r="I1378" t="str">
            <v>Div0</v>
          </cell>
          <cell r="J1378">
            <v>0</v>
          </cell>
          <cell r="K1378">
            <v>0</v>
          </cell>
          <cell r="L1378">
            <v>0</v>
          </cell>
          <cell r="M1378">
            <v>0</v>
          </cell>
          <cell r="N1378">
            <v>0</v>
          </cell>
          <cell r="O1378">
            <v>0</v>
          </cell>
          <cell r="P1378">
            <v>0</v>
          </cell>
          <cell r="Q1378">
            <v>0</v>
          </cell>
        </row>
        <row r="1379">
          <cell r="A1379">
            <v>2036</v>
          </cell>
          <cell r="B1379" t="str">
            <v>Dec</v>
          </cell>
          <cell r="C1379" t="str">
            <v>Utah South</v>
          </cell>
          <cell r="D1379">
            <v>721.9</v>
          </cell>
          <cell r="E1379">
            <v>0</v>
          </cell>
          <cell r="F1379">
            <v>0</v>
          </cell>
          <cell r="G1379">
            <v>93.9</v>
          </cell>
          <cell r="H1379">
            <v>93.9</v>
          </cell>
          <cell r="I1379">
            <v>13</v>
          </cell>
          <cell r="J1379">
            <v>3201</v>
          </cell>
          <cell r="K1379">
            <v>-31.9</v>
          </cell>
          <cell r="L1379">
            <v>0</v>
          </cell>
          <cell r="M1379">
            <v>0</v>
          </cell>
          <cell r="N1379">
            <v>2353.3000000000002</v>
          </cell>
          <cell r="O1379">
            <v>0</v>
          </cell>
          <cell r="P1379">
            <v>0</v>
          </cell>
          <cell r="Q1379">
            <v>0</v>
          </cell>
        </row>
        <row r="1380">
          <cell r="A1380">
            <v>2036</v>
          </cell>
          <cell r="B1380" t="str">
            <v>Dec</v>
          </cell>
          <cell r="C1380" t="str">
            <v>Cholla</v>
          </cell>
          <cell r="D1380">
            <v>0</v>
          </cell>
          <cell r="E1380">
            <v>0</v>
          </cell>
          <cell r="F1380">
            <v>0</v>
          </cell>
          <cell r="G1380">
            <v>0</v>
          </cell>
          <cell r="H1380">
            <v>0</v>
          </cell>
          <cell r="I1380" t="str">
            <v>Div0</v>
          </cell>
          <cell r="J1380">
            <v>0</v>
          </cell>
          <cell r="K1380">
            <v>0</v>
          </cell>
          <cell r="L1380">
            <v>0</v>
          </cell>
          <cell r="M1380">
            <v>0</v>
          </cell>
          <cell r="N1380">
            <v>0</v>
          </cell>
          <cell r="O1380">
            <v>0</v>
          </cell>
          <cell r="P1380">
            <v>0</v>
          </cell>
          <cell r="Q1380">
            <v>0</v>
          </cell>
        </row>
        <row r="1381">
          <cell r="A1381">
            <v>2036</v>
          </cell>
          <cell r="B1381" t="str">
            <v>Dec</v>
          </cell>
          <cell r="C1381" t="str">
            <v>Colorado</v>
          </cell>
          <cell r="D1381">
            <v>0</v>
          </cell>
          <cell r="E1381">
            <v>0</v>
          </cell>
          <cell r="F1381">
            <v>0</v>
          </cell>
          <cell r="G1381">
            <v>0</v>
          </cell>
          <cell r="H1381">
            <v>0</v>
          </cell>
          <cell r="I1381" t="str">
            <v>Div0</v>
          </cell>
          <cell r="J1381">
            <v>0</v>
          </cell>
          <cell r="K1381">
            <v>0</v>
          </cell>
          <cell r="L1381">
            <v>0</v>
          </cell>
          <cell r="M1381">
            <v>0</v>
          </cell>
          <cell r="N1381">
            <v>0</v>
          </cell>
          <cell r="O1381">
            <v>0</v>
          </cell>
          <cell r="P1381">
            <v>0</v>
          </cell>
          <cell r="Q1381">
            <v>0</v>
          </cell>
        </row>
        <row r="1382">
          <cell r="A1382">
            <v>2036</v>
          </cell>
          <cell r="B1382" t="str">
            <v>Dec</v>
          </cell>
          <cell r="C1382" t="str">
            <v>Mead</v>
          </cell>
          <cell r="D1382">
            <v>0</v>
          </cell>
          <cell r="E1382">
            <v>0</v>
          </cell>
          <cell r="F1382">
            <v>0</v>
          </cell>
          <cell r="G1382">
            <v>0</v>
          </cell>
          <cell r="H1382">
            <v>0</v>
          </cell>
          <cell r="I1382" t="str">
            <v>Div0</v>
          </cell>
          <cell r="J1382">
            <v>0</v>
          </cell>
          <cell r="K1382">
            <v>0</v>
          </cell>
          <cell r="L1382">
            <v>0</v>
          </cell>
          <cell r="M1382">
            <v>0</v>
          </cell>
          <cell r="N1382">
            <v>0</v>
          </cell>
          <cell r="O1382">
            <v>0</v>
          </cell>
          <cell r="P1382">
            <v>0</v>
          </cell>
          <cell r="Q1382">
            <v>0</v>
          </cell>
        </row>
        <row r="1383">
          <cell r="A1383">
            <v>2036</v>
          </cell>
          <cell r="B1383" t="str">
            <v>Dec</v>
          </cell>
          <cell r="C1383" t="str">
            <v>Montana</v>
          </cell>
          <cell r="D1383">
            <v>0</v>
          </cell>
          <cell r="E1383">
            <v>0</v>
          </cell>
          <cell r="F1383">
            <v>0</v>
          </cell>
          <cell r="G1383">
            <v>0</v>
          </cell>
          <cell r="H1383">
            <v>0</v>
          </cell>
          <cell r="I1383" t="str">
            <v>Div0</v>
          </cell>
          <cell r="J1383">
            <v>150.69999999999999</v>
          </cell>
          <cell r="K1383">
            <v>0</v>
          </cell>
          <cell r="L1383">
            <v>0</v>
          </cell>
          <cell r="M1383">
            <v>0</v>
          </cell>
          <cell r="N1383">
            <v>150.69999999999999</v>
          </cell>
          <cell r="O1383">
            <v>0</v>
          </cell>
          <cell r="P1383">
            <v>0</v>
          </cell>
          <cell r="Q1383">
            <v>0</v>
          </cell>
        </row>
        <row r="1384">
          <cell r="A1384">
            <v>2036</v>
          </cell>
          <cell r="B1384" t="str">
            <v>Dec</v>
          </cell>
          <cell r="C1384" t="str">
            <v>Hermiston</v>
          </cell>
          <cell r="D1384">
            <v>0</v>
          </cell>
          <cell r="E1384">
            <v>0</v>
          </cell>
          <cell r="F1384">
            <v>0</v>
          </cell>
          <cell r="G1384">
            <v>0</v>
          </cell>
          <cell r="H1384">
            <v>0</v>
          </cell>
          <cell r="I1384" t="str">
            <v>Div0</v>
          </cell>
          <cell r="J1384">
            <v>240</v>
          </cell>
          <cell r="K1384">
            <v>0</v>
          </cell>
          <cell r="L1384">
            <v>0</v>
          </cell>
          <cell r="M1384">
            <v>0</v>
          </cell>
          <cell r="N1384">
            <v>240</v>
          </cell>
          <cell r="O1384">
            <v>0</v>
          </cell>
          <cell r="P1384">
            <v>0</v>
          </cell>
          <cell r="Q1384">
            <v>0</v>
          </cell>
        </row>
        <row r="1385">
          <cell r="A1385">
            <v>2036</v>
          </cell>
          <cell r="B1385" t="str">
            <v>Dec</v>
          </cell>
          <cell r="C1385" t="str">
            <v>Yakima</v>
          </cell>
          <cell r="D1385">
            <v>562.6</v>
          </cell>
          <cell r="E1385">
            <v>0</v>
          </cell>
          <cell r="F1385">
            <v>-59.6</v>
          </cell>
          <cell r="G1385">
            <v>65.400000000000006</v>
          </cell>
          <cell r="H1385">
            <v>65.400000000000006</v>
          </cell>
          <cell r="I1385">
            <v>13</v>
          </cell>
          <cell r="J1385">
            <v>129.5</v>
          </cell>
          <cell r="K1385">
            <v>0</v>
          </cell>
          <cell r="L1385">
            <v>0</v>
          </cell>
          <cell r="M1385">
            <v>438.9</v>
          </cell>
          <cell r="N1385">
            <v>0</v>
          </cell>
          <cell r="O1385">
            <v>0</v>
          </cell>
          <cell r="P1385">
            <v>0</v>
          </cell>
          <cell r="Q1385">
            <v>0</v>
          </cell>
        </row>
        <row r="1386">
          <cell r="A1386">
            <v>2036</v>
          </cell>
          <cell r="B1386" t="str">
            <v>Dec</v>
          </cell>
          <cell r="C1386" t="str">
            <v>WallaWalla</v>
          </cell>
          <cell r="D1386">
            <v>245.4</v>
          </cell>
          <cell r="E1386">
            <v>0</v>
          </cell>
          <cell r="F1386">
            <v>-22.5</v>
          </cell>
          <cell r="G1386">
            <v>29</v>
          </cell>
          <cell r="H1386">
            <v>29</v>
          </cell>
          <cell r="I1386">
            <v>13</v>
          </cell>
          <cell r="J1386">
            <v>32.299999999999997</v>
          </cell>
          <cell r="K1386">
            <v>-1.8</v>
          </cell>
          <cell r="L1386">
            <v>0</v>
          </cell>
          <cell r="M1386">
            <v>221.3</v>
          </cell>
          <cell r="N1386">
            <v>0</v>
          </cell>
          <cell r="O1386">
            <v>0</v>
          </cell>
          <cell r="P1386">
            <v>0</v>
          </cell>
          <cell r="Q1386">
            <v>0</v>
          </cell>
        </row>
        <row r="1387">
          <cell r="A1387">
            <v>2036</v>
          </cell>
          <cell r="B1387" t="str">
            <v>Dec</v>
          </cell>
          <cell r="C1387" t="str">
            <v>APS Transmission</v>
          </cell>
          <cell r="D1387">
            <v>0</v>
          </cell>
          <cell r="E1387">
            <v>0</v>
          </cell>
          <cell r="F1387">
            <v>0</v>
          </cell>
          <cell r="G1387">
            <v>0</v>
          </cell>
          <cell r="H1387">
            <v>0</v>
          </cell>
          <cell r="I1387" t="str">
            <v>Div0</v>
          </cell>
          <cell r="J1387">
            <v>0</v>
          </cell>
          <cell r="K1387">
            <v>0</v>
          </cell>
          <cell r="L1387">
            <v>0</v>
          </cell>
          <cell r="M1387">
            <v>0</v>
          </cell>
          <cell r="N1387">
            <v>0</v>
          </cell>
          <cell r="O1387">
            <v>0</v>
          </cell>
          <cell r="P1387">
            <v>0</v>
          </cell>
          <cell r="Q1387">
            <v>0</v>
          </cell>
        </row>
        <row r="1388">
          <cell r="A1388">
            <v>2036</v>
          </cell>
          <cell r="B1388" t="str">
            <v>Dec</v>
          </cell>
          <cell r="C1388" t="str">
            <v>Bridger East</v>
          </cell>
          <cell r="D1388">
            <v>0</v>
          </cell>
          <cell r="E1388">
            <v>0</v>
          </cell>
          <cell r="F1388">
            <v>0</v>
          </cell>
          <cell r="G1388">
            <v>0</v>
          </cell>
          <cell r="H1388">
            <v>0</v>
          </cell>
          <cell r="I1388" t="str">
            <v>Div0</v>
          </cell>
          <cell r="J1388">
            <v>0</v>
          </cell>
          <cell r="K1388">
            <v>0</v>
          </cell>
          <cell r="L1388">
            <v>0</v>
          </cell>
          <cell r="M1388">
            <v>0</v>
          </cell>
          <cell r="N1388">
            <v>0</v>
          </cell>
          <cell r="O1388">
            <v>0</v>
          </cell>
          <cell r="P1388">
            <v>0</v>
          </cell>
          <cell r="Q1388">
            <v>0</v>
          </cell>
        </row>
        <row r="1389">
          <cell r="A1389">
            <v>2036</v>
          </cell>
          <cell r="B1389" t="str">
            <v>Dec</v>
          </cell>
          <cell r="C1389" t="str">
            <v>WyomingNE</v>
          </cell>
          <cell r="D1389">
            <v>702.7</v>
          </cell>
          <cell r="E1389">
            <v>0</v>
          </cell>
          <cell r="F1389">
            <v>0</v>
          </cell>
          <cell r="G1389">
            <v>91.3</v>
          </cell>
          <cell r="H1389">
            <v>91.3</v>
          </cell>
          <cell r="I1389">
            <v>13</v>
          </cell>
          <cell r="J1389">
            <v>1088.4000000000001</v>
          </cell>
          <cell r="K1389">
            <v>0</v>
          </cell>
          <cell r="L1389">
            <v>0</v>
          </cell>
          <cell r="M1389">
            <v>0</v>
          </cell>
          <cell r="N1389">
            <v>294.39999999999998</v>
          </cell>
          <cell r="O1389">
            <v>0</v>
          </cell>
          <cell r="P1389">
            <v>0</v>
          </cell>
          <cell r="Q1389">
            <v>0</v>
          </cell>
        </row>
        <row r="1390">
          <cell r="A1390">
            <v>2036</v>
          </cell>
          <cell r="B1390" t="str">
            <v>Dec</v>
          </cell>
          <cell r="C1390" t="str">
            <v>WyomingSW</v>
          </cell>
          <cell r="D1390">
            <v>583.29999999999995</v>
          </cell>
          <cell r="E1390">
            <v>0</v>
          </cell>
          <cell r="F1390">
            <v>-158.4</v>
          </cell>
          <cell r="G1390">
            <v>55.2</v>
          </cell>
          <cell r="H1390">
            <v>55.2</v>
          </cell>
          <cell r="I1390">
            <v>13</v>
          </cell>
          <cell r="J1390">
            <v>42.1</v>
          </cell>
          <cell r="K1390">
            <v>0</v>
          </cell>
          <cell r="L1390">
            <v>0</v>
          </cell>
          <cell r="M1390">
            <v>591.5</v>
          </cell>
          <cell r="N1390">
            <v>153.30000000000001</v>
          </cell>
          <cell r="O1390">
            <v>0</v>
          </cell>
          <cell r="P1390">
            <v>0</v>
          </cell>
          <cell r="Q1390">
            <v>0</v>
          </cell>
        </row>
        <row r="1391">
          <cell r="A1391">
            <v>2036</v>
          </cell>
          <cell r="B1391" t="str">
            <v>Dec</v>
          </cell>
          <cell r="C1391" t="str">
            <v>Aeolis_Wyoming</v>
          </cell>
          <cell r="D1391">
            <v>0</v>
          </cell>
          <cell r="E1391">
            <v>0</v>
          </cell>
          <cell r="F1391">
            <v>0</v>
          </cell>
          <cell r="G1391">
            <v>0</v>
          </cell>
          <cell r="H1391">
            <v>0</v>
          </cell>
          <cell r="I1391" t="str">
            <v>Div0</v>
          </cell>
          <cell r="J1391">
            <v>173.8</v>
          </cell>
          <cell r="K1391">
            <v>0</v>
          </cell>
          <cell r="L1391">
            <v>0</v>
          </cell>
          <cell r="M1391">
            <v>294.3</v>
          </cell>
          <cell r="N1391">
            <v>468.1</v>
          </cell>
          <cell r="O1391">
            <v>0</v>
          </cell>
          <cell r="P1391">
            <v>0</v>
          </cell>
          <cell r="Q1391">
            <v>0</v>
          </cell>
        </row>
        <row r="1392">
          <cell r="A1392">
            <v>2036</v>
          </cell>
          <cell r="B1392" t="str">
            <v>Dec</v>
          </cell>
          <cell r="C1392" t="str">
            <v>Chehalis</v>
          </cell>
          <cell r="D1392">
            <v>0</v>
          </cell>
          <cell r="E1392">
            <v>0</v>
          </cell>
          <cell r="F1392">
            <v>0</v>
          </cell>
          <cell r="G1392">
            <v>0</v>
          </cell>
          <cell r="H1392">
            <v>0</v>
          </cell>
          <cell r="I1392" t="str">
            <v>Div0</v>
          </cell>
          <cell r="J1392">
            <v>512</v>
          </cell>
          <cell r="K1392">
            <v>0</v>
          </cell>
          <cell r="L1392">
            <v>0</v>
          </cell>
          <cell r="M1392">
            <v>0</v>
          </cell>
          <cell r="N1392">
            <v>512</v>
          </cell>
          <cell r="O1392">
            <v>0</v>
          </cell>
          <cell r="P1392">
            <v>0</v>
          </cell>
          <cell r="Q1392">
            <v>0</v>
          </cell>
        </row>
        <row r="1393">
          <cell r="A1393">
            <v>2036</v>
          </cell>
          <cell r="B1393" t="str">
            <v>Dec</v>
          </cell>
          <cell r="C1393" t="str">
            <v>SOregonCal</v>
          </cell>
          <cell r="D1393">
            <v>1543.7</v>
          </cell>
          <cell r="E1393">
            <v>0</v>
          </cell>
          <cell r="F1393">
            <v>-362.6</v>
          </cell>
          <cell r="G1393">
            <v>153.5</v>
          </cell>
          <cell r="H1393">
            <v>153.5</v>
          </cell>
          <cell r="I1393">
            <v>13</v>
          </cell>
          <cell r="J1393">
            <v>216.3</v>
          </cell>
          <cell r="K1393">
            <v>1</v>
          </cell>
          <cell r="L1393">
            <v>0</v>
          </cell>
          <cell r="M1393">
            <v>1117.3</v>
          </cell>
          <cell r="N1393">
            <v>0</v>
          </cell>
          <cell r="O1393">
            <v>0</v>
          </cell>
          <cell r="P1393">
            <v>0</v>
          </cell>
          <cell r="Q1393">
            <v>0</v>
          </cell>
        </row>
        <row r="1394">
          <cell r="A1394">
            <v>2036</v>
          </cell>
          <cell r="B1394" t="str">
            <v>Dec</v>
          </cell>
          <cell r="C1394" t="str">
            <v>PortlandNC</v>
          </cell>
          <cell r="D1394">
            <v>542.79999999999995</v>
          </cell>
          <cell r="E1394">
            <v>0</v>
          </cell>
          <cell r="F1394">
            <v>0</v>
          </cell>
          <cell r="G1394">
            <v>70.599999999999994</v>
          </cell>
          <cell r="H1394">
            <v>70.599999999999994</v>
          </cell>
          <cell r="I1394">
            <v>13</v>
          </cell>
          <cell r="J1394">
            <v>583.29999999999995</v>
          </cell>
          <cell r="K1394">
            <v>-78</v>
          </cell>
          <cell r="L1394">
            <v>0</v>
          </cell>
          <cell r="M1394">
            <v>108.1</v>
          </cell>
          <cell r="N1394">
            <v>0</v>
          </cell>
          <cell r="O1394">
            <v>0</v>
          </cell>
          <cell r="P1394">
            <v>0</v>
          </cell>
          <cell r="Q1394">
            <v>0</v>
          </cell>
        </row>
        <row r="1395">
          <cell r="A1395">
            <v>2036</v>
          </cell>
          <cell r="B1395" t="str">
            <v>Dec</v>
          </cell>
          <cell r="C1395" t="str">
            <v>WillamValcc</v>
          </cell>
          <cell r="D1395">
            <v>403.8</v>
          </cell>
          <cell r="E1395">
            <v>0</v>
          </cell>
          <cell r="F1395">
            <v>0</v>
          </cell>
          <cell r="G1395">
            <v>52.5</v>
          </cell>
          <cell r="H1395">
            <v>52.5</v>
          </cell>
          <cell r="I1395">
            <v>13</v>
          </cell>
          <cell r="J1395">
            <v>451.3</v>
          </cell>
          <cell r="K1395">
            <v>0</v>
          </cell>
          <cell r="L1395">
            <v>0</v>
          </cell>
          <cell r="M1395">
            <v>46.7</v>
          </cell>
          <cell r="N1395">
            <v>41.6</v>
          </cell>
          <cell r="O1395">
            <v>0</v>
          </cell>
          <cell r="P1395">
            <v>0</v>
          </cell>
          <cell r="Q1395">
            <v>0</v>
          </cell>
        </row>
        <row r="1396">
          <cell r="A1396">
            <v>2036</v>
          </cell>
          <cell r="B1396" t="str">
            <v>Dec</v>
          </cell>
          <cell r="C1396" t="str">
            <v>Bethel</v>
          </cell>
          <cell r="D1396">
            <v>0</v>
          </cell>
          <cell r="E1396">
            <v>0</v>
          </cell>
          <cell r="F1396">
            <v>0</v>
          </cell>
          <cell r="G1396">
            <v>0</v>
          </cell>
          <cell r="H1396">
            <v>0</v>
          </cell>
          <cell r="I1396" t="str">
            <v>Div0</v>
          </cell>
          <cell r="J1396">
            <v>0</v>
          </cell>
          <cell r="K1396">
            <v>0</v>
          </cell>
          <cell r="L1396">
            <v>0</v>
          </cell>
          <cell r="M1396">
            <v>0</v>
          </cell>
          <cell r="N1396">
            <v>0</v>
          </cell>
          <cell r="O1396">
            <v>0</v>
          </cell>
          <cell r="P1396">
            <v>0</v>
          </cell>
          <cell r="Q1396">
            <v>0</v>
          </cell>
        </row>
        <row r="1397">
          <cell r="A1397">
            <v>2036</v>
          </cell>
          <cell r="B1397" t="str">
            <v>Dec</v>
          </cell>
          <cell r="C1397" t="str">
            <v>Nevada - Oregon Border</v>
          </cell>
          <cell r="D1397">
            <v>0</v>
          </cell>
          <cell r="E1397">
            <v>0</v>
          </cell>
          <cell r="F1397">
            <v>0</v>
          </cell>
          <cell r="G1397">
            <v>0</v>
          </cell>
          <cell r="H1397">
            <v>0</v>
          </cell>
          <cell r="I1397" t="str">
            <v>Div0</v>
          </cell>
          <cell r="J1397">
            <v>106</v>
          </cell>
          <cell r="K1397">
            <v>0</v>
          </cell>
          <cell r="L1397">
            <v>0</v>
          </cell>
          <cell r="M1397">
            <v>0</v>
          </cell>
          <cell r="N1397">
            <v>106</v>
          </cell>
          <cell r="O1397">
            <v>0</v>
          </cell>
          <cell r="P1397">
            <v>0</v>
          </cell>
          <cell r="Q1397">
            <v>0</v>
          </cell>
        </row>
        <row r="1398">
          <cell r="A1398">
            <v>2036</v>
          </cell>
          <cell r="B1398" t="str">
            <v>Dec</v>
          </cell>
          <cell r="C1398" t="str">
            <v>Bridger</v>
          </cell>
          <cell r="D1398">
            <v>0</v>
          </cell>
          <cell r="E1398">
            <v>0</v>
          </cell>
          <cell r="F1398">
            <v>0</v>
          </cell>
          <cell r="G1398">
            <v>0</v>
          </cell>
          <cell r="H1398">
            <v>0</v>
          </cell>
          <cell r="I1398" t="str">
            <v>Div0</v>
          </cell>
          <cell r="J1398">
            <v>695.1</v>
          </cell>
          <cell r="K1398">
            <v>0</v>
          </cell>
          <cell r="L1398">
            <v>0</v>
          </cell>
          <cell r="M1398">
            <v>0</v>
          </cell>
          <cell r="N1398">
            <v>695.1</v>
          </cell>
          <cell r="O1398">
            <v>0</v>
          </cell>
          <cell r="P1398">
            <v>0</v>
          </cell>
          <cell r="Q1398">
            <v>0</v>
          </cell>
        </row>
        <row r="1399">
          <cell r="A1399">
            <v>2036</v>
          </cell>
          <cell r="B1399" t="str">
            <v>Dec</v>
          </cell>
          <cell r="C1399" t="str">
            <v>Hemingway</v>
          </cell>
          <cell r="D1399">
            <v>0</v>
          </cell>
          <cell r="E1399">
            <v>0</v>
          </cell>
          <cell r="F1399">
            <v>0</v>
          </cell>
          <cell r="G1399">
            <v>0</v>
          </cell>
          <cell r="H1399">
            <v>0</v>
          </cell>
          <cell r="I1399" t="str">
            <v>Div0</v>
          </cell>
          <cell r="J1399">
            <v>0</v>
          </cell>
          <cell r="K1399">
            <v>0</v>
          </cell>
          <cell r="L1399">
            <v>0</v>
          </cell>
          <cell r="M1399">
            <v>263.7</v>
          </cell>
          <cell r="N1399">
            <v>263.7</v>
          </cell>
          <cell r="O1399">
            <v>0</v>
          </cell>
          <cell r="P1399">
            <v>0</v>
          </cell>
          <cell r="Q1399">
            <v>0</v>
          </cell>
        </row>
        <row r="1400">
          <cell r="A1400">
            <v>2036</v>
          </cell>
          <cell r="B1400" t="str">
            <v>Dec</v>
          </cell>
          <cell r="C1400" t="str">
            <v>Midpoint Meridian</v>
          </cell>
          <cell r="D1400">
            <v>0</v>
          </cell>
          <cell r="E1400">
            <v>0</v>
          </cell>
          <cell r="F1400">
            <v>0</v>
          </cell>
          <cell r="G1400">
            <v>0</v>
          </cell>
          <cell r="H1400">
            <v>0</v>
          </cell>
          <cell r="I1400" t="str">
            <v>Div0</v>
          </cell>
          <cell r="J1400">
            <v>0</v>
          </cell>
          <cell r="K1400">
            <v>0</v>
          </cell>
          <cell r="L1400">
            <v>0</v>
          </cell>
          <cell r="M1400">
            <v>276</v>
          </cell>
          <cell r="N1400">
            <v>276</v>
          </cell>
          <cell r="O1400">
            <v>0</v>
          </cell>
          <cell r="P1400">
            <v>0</v>
          </cell>
          <cell r="Q1400">
            <v>0</v>
          </cell>
        </row>
        <row r="1401">
          <cell r="A1401">
            <v>2036</v>
          </cell>
          <cell r="B1401" t="str">
            <v>Dec</v>
          </cell>
          <cell r="C1401" t="str">
            <v>Craig Trans</v>
          </cell>
          <cell r="D1401">
            <v>0</v>
          </cell>
          <cell r="E1401">
            <v>0</v>
          </cell>
          <cell r="F1401">
            <v>0</v>
          </cell>
          <cell r="G1401">
            <v>0</v>
          </cell>
          <cell r="H1401">
            <v>0</v>
          </cell>
          <cell r="I1401" t="str">
            <v>Div0</v>
          </cell>
          <cell r="J1401">
            <v>0</v>
          </cell>
          <cell r="K1401">
            <v>0</v>
          </cell>
          <cell r="L1401">
            <v>0</v>
          </cell>
          <cell r="M1401">
            <v>0</v>
          </cell>
          <cell r="N1401">
            <v>0</v>
          </cell>
          <cell r="O1401">
            <v>0</v>
          </cell>
          <cell r="P1401">
            <v>0</v>
          </cell>
          <cell r="Q1401">
            <v>0</v>
          </cell>
        </row>
        <row r="1402">
          <cell r="A1402">
            <v>2036</v>
          </cell>
          <cell r="B1402" t="str">
            <v>Dec</v>
          </cell>
          <cell r="C1402" t="str">
            <v>BPA_NITS</v>
          </cell>
          <cell r="D1402">
            <v>330.4</v>
          </cell>
          <cell r="E1402">
            <v>0</v>
          </cell>
          <cell r="F1402">
            <v>0</v>
          </cell>
          <cell r="G1402">
            <v>43</v>
          </cell>
          <cell r="H1402">
            <v>43</v>
          </cell>
          <cell r="I1402">
            <v>13</v>
          </cell>
          <cell r="J1402">
            <v>0</v>
          </cell>
          <cell r="K1402">
            <v>0</v>
          </cell>
          <cell r="L1402">
            <v>0</v>
          </cell>
          <cell r="M1402">
            <v>373.4</v>
          </cell>
          <cell r="N1402">
            <v>0</v>
          </cell>
          <cell r="O1402">
            <v>0</v>
          </cell>
          <cell r="P1402">
            <v>0</v>
          </cell>
          <cell r="Q1402">
            <v>0</v>
          </cell>
        </row>
        <row r="1403">
          <cell r="P1403">
            <v>0</v>
          </cell>
          <cell r="Q1403">
            <v>0</v>
          </cell>
        </row>
        <row r="1404">
          <cell r="P1404">
            <v>0</v>
          </cell>
          <cell r="Q1404">
            <v>0</v>
          </cell>
        </row>
        <row r="1405">
          <cell r="P1405">
            <v>0</v>
          </cell>
          <cell r="Q1405">
            <v>0</v>
          </cell>
        </row>
        <row r="1406">
          <cell r="P1406">
            <v>0</v>
          </cell>
          <cell r="Q1406">
            <v>0</v>
          </cell>
        </row>
        <row r="1407">
          <cell r="P1407">
            <v>0</v>
          </cell>
          <cell r="Q1407">
            <v>0</v>
          </cell>
        </row>
        <row r="1408">
          <cell r="P1408">
            <v>0</v>
          </cell>
          <cell r="Q1408">
            <v>0</v>
          </cell>
        </row>
        <row r="1409">
          <cell r="P1409">
            <v>0</v>
          </cell>
          <cell r="Q1409">
            <v>0</v>
          </cell>
        </row>
        <row r="1410">
          <cell r="P1410">
            <v>0</v>
          </cell>
          <cell r="Q1410">
            <v>0</v>
          </cell>
        </row>
        <row r="1411">
          <cell r="P1411">
            <v>0</v>
          </cell>
          <cell r="Q1411">
            <v>0</v>
          </cell>
        </row>
        <row r="1412">
          <cell r="P1412">
            <v>0</v>
          </cell>
          <cell r="Q1412">
            <v>0</v>
          </cell>
        </row>
        <row r="1413">
          <cell r="P1413">
            <v>0</v>
          </cell>
          <cell r="Q1413">
            <v>0</v>
          </cell>
        </row>
        <row r="1414">
          <cell r="P1414">
            <v>0</v>
          </cell>
          <cell r="Q1414">
            <v>0</v>
          </cell>
        </row>
        <row r="1415">
          <cell r="P1415">
            <v>0</v>
          </cell>
          <cell r="Q1415">
            <v>0</v>
          </cell>
        </row>
        <row r="1416">
          <cell r="P1416">
            <v>0</v>
          </cell>
          <cell r="Q1416">
            <v>0</v>
          </cell>
        </row>
        <row r="1417">
          <cell r="P1417">
            <v>0</v>
          </cell>
          <cell r="Q1417">
            <v>0</v>
          </cell>
        </row>
        <row r="1418">
          <cell r="P1418">
            <v>0</v>
          </cell>
          <cell r="Q1418">
            <v>0</v>
          </cell>
        </row>
        <row r="1419">
          <cell r="P1419">
            <v>0</v>
          </cell>
          <cell r="Q1419">
            <v>0</v>
          </cell>
        </row>
        <row r="1420">
          <cell r="P1420">
            <v>0</v>
          </cell>
          <cell r="Q1420">
            <v>0</v>
          </cell>
        </row>
        <row r="1421">
          <cell r="P1421">
            <v>0</v>
          </cell>
          <cell r="Q1421">
            <v>0</v>
          </cell>
        </row>
        <row r="1422">
          <cell r="P1422">
            <v>0</v>
          </cell>
          <cell r="Q1422">
            <v>0</v>
          </cell>
        </row>
        <row r="1423">
          <cell r="P1423">
            <v>0</v>
          </cell>
          <cell r="Q1423">
            <v>0</v>
          </cell>
        </row>
        <row r="1424">
          <cell r="P1424">
            <v>0</v>
          </cell>
          <cell r="Q1424">
            <v>0</v>
          </cell>
        </row>
        <row r="1425">
          <cell r="P1425">
            <v>0</v>
          </cell>
          <cell r="Q1425">
            <v>0</v>
          </cell>
        </row>
        <row r="1426">
          <cell r="P1426">
            <v>0</v>
          </cell>
          <cell r="Q1426">
            <v>0</v>
          </cell>
        </row>
        <row r="1427">
          <cell r="P1427">
            <v>0</v>
          </cell>
          <cell r="Q1427">
            <v>0</v>
          </cell>
        </row>
        <row r="1428">
          <cell r="P1428">
            <v>0</v>
          </cell>
          <cell r="Q1428">
            <v>0</v>
          </cell>
        </row>
        <row r="1429">
          <cell r="P1429">
            <v>0</v>
          </cell>
          <cell r="Q1429">
            <v>0</v>
          </cell>
        </row>
        <row r="1430">
          <cell r="P1430">
            <v>0</v>
          </cell>
          <cell r="Q1430">
            <v>0</v>
          </cell>
        </row>
        <row r="1431">
          <cell r="P1431">
            <v>0</v>
          </cell>
          <cell r="Q1431">
            <v>0</v>
          </cell>
        </row>
        <row r="1432">
          <cell r="P1432">
            <v>0</v>
          </cell>
          <cell r="Q1432">
            <v>0</v>
          </cell>
        </row>
        <row r="1433">
          <cell r="P1433">
            <v>0</v>
          </cell>
          <cell r="Q1433">
            <v>0</v>
          </cell>
        </row>
        <row r="1434">
          <cell r="P1434">
            <v>0</v>
          </cell>
          <cell r="Q1434">
            <v>0</v>
          </cell>
        </row>
        <row r="1435">
          <cell r="P1435">
            <v>0</v>
          </cell>
          <cell r="Q1435">
            <v>0</v>
          </cell>
        </row>
        <row r="1436">
          <cell r="P1436">
            <v>0</v>
          </cell>
          <cell r="Q1436">
            <v>0</v>
          </cell>
        </row>
        <row r="1437">
          <cell r="P1437">
            <v>0</v>
          </cell>
          <cell r="Q1437">
            <v>0</v>
          </cell>
        </row>
        <row r="1438">
          <cell r="P1438">
            <v>0</v>
          </cell>
          <cell r="Q1438">
            <v>0</v>
          </cell>
        </row>
        <row r="1439">
          <cell r="P1439">
            <v>0</v>
          </cell>
          <cell r="Q1439">
            <v>0</v>
          </cell>
        </row>
        <row r="1440">
          <cell r="P1440">
            <v>0</v>
          </cell>
          <cell r="Q1440">
            <v>0</v>
          </cell>
        </row>
        <row r="1441">
          <cell r="P1441">
            <v>0</v>
          </cell>
          <cell r="Q1441">
            <v>0</v>
          </cell>
        </row>
        <row r="1442">
          <cell r="P1442">
            <v>0</v>
          </cell>
          <cell r="Q1442">
            <v>0</v>
          </cell>
        </row>
        <row r="1443">
          <cell r="P1443">
            <v>0</v>
          </cell>
          <cell r="Q1443">
            <v>0</v>
          </cell>
        </row>
        <row r="1444">
          <cell r="P1444">
            <v>0</v>
          </cell>
          <cell r="Q1444">
            <v>0</v>
          </cell>
        </row>
        <row r="1445">
          <cell r="P1445">
            <v>0</v>
          </cell>
          <cell r="Q1445">
            <v>0</v>
          </cell>
        </row>
        <row r="1446">
          <cell r="P1446">
            <v>0</v>
          </cell>
          <cell r="Q1446">
            <v>0</v>
          </cell>
        </row>
        <row r="1447">
          <cell r="P1447">
            <v>0</v>
          </cell>
          <cell r="Q1447">
            <v>0</v>
          </cell>
        </row>
        <row r="1448">
          <cell r="P1448">
            <v>0</v>
          </cell>
          <cell r="Q1448">
            <v>0</v>
          </cell>
        </row>
        <row r="1449">
          <cell r="P1449">
            <v>0</v>
          </cell>
          <cell r="Q1449">
            <v>0</v>
          </cell>
        </row>
        <row r="1450">
          <cell r="P1450">
            <v>0</v>
          </cell>
          <cell r="Q1450">
            <v>0</v>
          </cell>
        </row>
        <row r="1451">
          <cell r="P1451">
            <v>0</v>
          </cell>
          <cell r="Q1451">
            <v>0</v>
          </cell>
        </row>
        <row r="1452">
          <cell r="P1452">
            <v>0</v>
          </cell>
          <cell r="Q1452">
            <v>0</v>
          </cell>
        </row>
        <row r="1453">
          <cell r="P1453">
            <v>0</v>
          </cell>
          <cell r="Q1453">
            <v>0</v>
          </cell>
        </row>
        <row r="1454">
          <cell r="P1454">
            <v>0</v>
          </cell>
          <cell r="Q1454">
            <v>0</v>
          </cell>
        </row>
        <row r="1455">
          <cell r="P1455">
            <v>0</v>
          </cell>
          <cell r="Q1455">
            <v>0</v>
          </cell>
        </row>
        <row r="1456">
          <cell r="P1456">
            <v>0</v>
          </cell>
          <cell r="Q1456">
            <v>0</v>
          </cell>
        </row>
        <row r="1457">
          <cell r="P1457">
            <v>0</v>
          </cell>
          <cell r="Q1457">
            <v>0</v>
          </cell>
        </row>
        <row r="1458">
          <cell r="P1458">
            <v>0</v>
          </cell>
          <cell r="Q1458">
            <v>0</v>
          </cell>
        </row>
        <row r="1459">
          <cell r="P1459">
            <v>0</v>
          </cell>
          <cell r="Q1459">
            <v>0</v>
          </cell>
        </row>
        <row r="1460">
          <cell r="P1460">
            <v>0</v>
          </cell>
          <cell r="Q1460">
            <v>0</v>
          </cell>
        </row>
        <row r="1461">
          <cell r="P1461">
            <v>0</v>
          </cell>
          <cell r="Q1461">
            <v>0</v>
          </cell>
        </row>
        <row r="1462">
          <cell r="P1462">
            <v>0</v>
          </cell>
          <cell r="Q1462">
            <v>0</v>
          </cell>
        </row>
        <row r="1463">
          <cell r="P1463">
            <v>0</v>
          </cell>
          <cell r="Q1463">
            <v>0</v>
          </cell>
        </row>
        <row r="1464">
          <cell r="P1464">
            <v>0</v>
          </cell>
          <cell r="Q1464">
            <v>0</v>
          </cell>
        </row>
        <row r="1465">
          <cell r="P1465">
            <v>0</v>
          </cell>
          <cell r="Q1465">
            <v>0</v>
          </cell>
        </row>
        <row r="1466">
          <cell r="P1466">
            <v>0</v>
          </cell>
          <cell r="Q1466">
            <v>0</v>
          </cell>
        </row>
        <row r="1467">
          <cell r="P1467">
            <v>0</v>
          </cell>
          <cell r="Q1467">
            <v>0</v>
          </cell>
        </row>
        <row r="1468">
          <cell r="P1468">
            <v>0</v>
          </cell>
          <cell r="Q1468">
            <v>0</v>
          </cell>
        </row>
        <row r="1469">
          <cell r="P1469">
            <v>0</v>
          </cell>
          <cell r="Q1469">
            <v>0</v>
          </cell>
        </row>
        <row r="1470">
          <cell r="P1470">
            <v>0</v>
          </cell>
          <cell r="Q1470">
            <v>0</v>
          </cell>
        </row>
        <row r="1471">
          <cell r="P1471">
            <v>0</v>
          </cell>
          <cell r="Q1471">
            <v>0</v>
          </cell>
        </row>
        <row r="1472">
          <cell r="P1472">
            <v>0</v>
          </cell>
          <cell r="Q1472">
            <v>0</v>
          </cell>
        </row>
        <row r="1473">
          <cell r="P1473">
            <v>0</v>
          </cell>
          <cell r="Q1473">
            <v>0</v>
          </cell>
        </row>
        <row r="1474">
          <cell r="P1474">
            <v>0</v>
          </cell>
          <cell r="Q1474">
            <v>0</v>
          </cell>
        </row>
        <row r="1475">
          <cell r="P1475">
            <v>0</v>
          </cell>
          <cell r="Q1475">
            <v>0</v>
          </cell>
        </row>
        <row r="1476">
          <cell r="P1476">
            <v>0</v>
          </cell>
          <cell r="Q1476">
            <v>0</v>
          </cell>
        </row>
        <row r="1477">
          <cell r="P1477">
            <v>0</v>
          </cell>
          <cell r="Q1477">
            <v>0</v>
          </cell>
        </row>
        <row r="1478">
          <cell r="P1478">
            <v>0</v>
          </cell>
          <cell r="Q1478">
            <v>0</v>
          </cell>
        </row>
        <row r="1479">
          <cell r="P1479">
            <v>0</v>
          </cell>
          <cell r="Q1479">
            <v>0</v>
          </cell>
        </row>
        <row r="1480">
          <cell r="P1480">
            <v>0</v>
          </cell>
          <cell r="Q1480">
            <v>0</v>
          </cell>
        </row>
        <row r="1481">
          <cell r="P1481">
            <v>0</v>
          </cell>
          <cell r="Q1481">
            <v>0</v>
          </cell>
        </row>
        <row r="1482">
          <cell r="P1482">
            <v>0</v>
          </cell>
          <cell r="Q1482">
            <v>0</v>
          </cell>
        </row>
        <row r="1483">
          <cell r="P1483">
            <v>0</v>
          </cell>
          <cell r="Q1483">
            <v>0</v>
          </cell>
        </row>
        <row r="1484">
          <cell r="P1484">
            <v>0</v>
          </cell>
          <cell r="Q1484">
            <v>0</v>
          </cell>
        </row>
        <row r="1485">
          <cell r="P1485">
            <v>0</v>
          </cell>
          <cell r="Q1485">
            <v>0</v>
          </cell>
        </row>
        <row r="1486">
          <cell r="P1486">
            <v>0</v>
          </cell>
          <cell r="Q1486">
            <v>0</v>
          </cell>
        </row>
        <row r="1487">
          <cell r="P1487">
            <v>0</v>
          </cell>
          <cell r="Q1487">
            <v>0</v>
          </cell>
        </row>
        <row r="1488">
          <cell r="P1488">
            <v>0</v>
          </cell>
          <cell r="Q1488">
            <v>0</v>
          </cell>
        </row>
        <row r="1489">
          <cell r="P1489">
            <v>0</v>
          </cell>
          <cell r="Q1489">
            <v>0</v>
          </cell>
        </row>
        <row r="1490">
          <cell r="P1490">
            <v>0</v>
          </cell>
          <cell r="Q1490">
            <v>0</v>
          </cell>
        </row>
        <row r="1491">
          <cell r="P1491">
            <v>0</v>
          </cell>
          <cell r="Q1491">
            <v>0</v>
          </cell>
        </row>
        <row r="1492">
          <cell r="P1492">
            <v>0</v>
          </cell>
          <cell r="Q1492">
            <v>0</v>
          </cell>
        </row>
        <row r="1493">
          <cell r="P1493">
            <v>0</v>
          </cell>
          <cell r="Q1493">
            <v>0</v>
          </cell>
        </row>
        <row r="1494">
          <cell r="P1494">
            <v>0</v>
          </cell>
          <cell r="Q1494">
            <v>0</v>
          </cell>
        </row>
        <row r="1495">
          <cell r="P1495">
            <v>0</v>
          </cell>
          <cell r="Q1495">
            <v>0</v>
          </cell>
        </row>
        <row r="1496">
          <cell r="P1496">
            <v>0</v>
          </cell>
          <cell r="Q1496">
            <v>0</v>
          </cell>
        </row>
        <row r="1497">
          <cell r="P1497">
            <v>0</v>
          </cell>
          <cell r="Q1497">
            <v>0</v>
          </cell>
        </row>
        <row r="1498">
          <cell r="P1498">
            <v>0</v>
          </cell>
          <cell r="Q1498">
            <v>0</v>
          </cell>
        </row>
        <row r="1499">
          <cell r="P1499">
            <v>0</v>
          </cell>
          <cell r="Q1499">
            <v>0</v>
          </cell>
        </row>
        <row r="1500">
          <cell r="P1500">
            <v>0</v>
          </cell>
          <cell r="Q1500">
            <v>0</v>
          </cell>
        </row>
        <row r="1501">
          <cell r="P1501">
            <v>0</v>
          </cell>
          <cell r="Q1501">
            <v>0</v>
          </cell>
        </row>
        <row r="1502">
          <cell r="P1502">
            <v>0</v>
          </cell>
          <cell r="Q1502">
            <v>0</v>
          </cell>
        </row>
        <row r="1503">
          <cell r="P1503">
            <v>0</v>
          </cell>
          <cell r="Q1503">
            <v>0</v>
          </cell>
        </row>
        <row r="1504">
          <cell r="P1504">
            <v>0</v>
          </cell>
          <cell r="Q1504">
            <v>0</v>
          </cell>
        </row>
        <row r="1505">
          <cell r="P1505">
            <v>0</v>
          </cell>
          <cell r="Q1505">
            <v>0</v>
          </cell>
        </row>
        <row r="1506">
          <cell r="P1506">
            <v>0</v>
          </cell>
          <cell r="Q1506">
            <v>0</v>
          </cell>
        </row>
        <row r="1507">
          <cell r="P1507">
            <v>0</v>
          </cell>
          <cell r="Q1507">
            <v>0</v>
          </cell>
        </row>
        <row r="1508">
          <cell r="P1508">
            <v>0</v>
          </cell>
          <cell r="Q1508">
            <v>0</v>
          </cell>
        </row>
        <row r="1509">
          <cell r="P1509">
            <v>0</v>
          </cell>
          <cell r="Q1509">
            <v>0</v>
          </cell>
        </row>
        <row r="1510">
          <cell r="P1510">
            <v>0</v>
          </cell>
          <cell r="Q1510">
            <v>0</v>
          </cell>
        </row>
        <row r="1511">
          <cell r="P1511">
            <v>0</v>
          </cell>
          <cell r="Q1511">
            <v>0</v>
          </cell>
        </row>
        <row r="1512">
          <cell r="P1512">
            <v>0</v>
          </cell>
          <cell r="Q1512">
            <v>0</v>
          </cell>
        </row>
        <row r="1513">
          <cell r="P1513">
            <v>0</v>
          </cell>
          <cell r="Q1513">
            <v>0</v>
          </cell>
        </row>
        <row r="1514">
          <cell r="P1514">
            <v>0</v>
          </cell>
          <cell r="Q1514">
            <v>0</v>
          </cell>
        </row>
        <row r="1515">
          <cell r="P1515">
            <v>0</v>
          </cell>
          <cell r="Q1515">
            <v>0</v>
          </cell>
        </row>
        <row r="1516">
          <cell r="P1516">
            <v>0</v>
          </cell>
          <cell r="Q1516">
            <v>0</v>
          </cell>
        </row>
        <row r="1517">
          <cell r="P1517">
            <v>0</v>
          </cell>
          <cell r="Q1517">
            <v>0</v>
          </cell>
        </row>
        <row r="1518">
          <cell r="P1518">
            <v>0</v>
          </cell>
          <cell r="Q1518">
            <v>0</v>
          </cell>
        </row>
        <row r="1519">
          <cell r="P1519">
            <v>0</v>
          </cell>
          <cell r="Q1519">
            <v>0</v>
          </cell>
        </row>
        <row r="1520">
          <cell r="P1520">
            <v>0</v>
          </cell>
          <cell r="Q1520">
            <v>0</v>
          </cell>
        </row>
        <row r="1521">
          <cell r="P1521">
            <v>0</v>
          </cell>
          <cell r="Q1521">
            <v>0</v>
          </cell>
        </row>
        <row r="1522">
          <cell r="P1522">
            <v>0</v>
          </cell>
          <cell r="Q1522">
            <v>0</v>
          </cell>
        </row>
      </sheetData>
      <sheetData sheetId="17"/>
      <sheetData sheetId="18"/>
      <sheetData sheetId="19"/>
      <sheetData sheetId="20"/>
      <sheetData sheetId="21">
        <row r="5">
          <cell r="A5" t="str">
            <v>Index</v>
          </cell>
          <cell r="B5" t="str">
            <v>Region</v>
          </cell>
          <cell r="C5" t="str">
            <v>TA Name</v>
          </cell>
          <cell r="E5" t="str">
            <v>Index</v>
          </cell>
          <cell r="F5" t="str">
            <v>Region</v>
          </cell>
          <cell r="G5" t="str">
            <v>TA Name</v>
          </cell>
        </row>
        <row r="6">
          <cell r="A6">
            <v>1</v>
          </cell>
          <cell r="B6" t="str">
            <v>East</v>
          </cell>
          <cell r="C6" t="str">
            <v>Utah South</v>
          </cell>
          <cell r="E6">
            <v>1</v>
          </cell>
          <cell r="F6" t="str">
            <v>West</v>
          </cell>
          <cell r="G6" t="str">
            <v>PortlandNC</v>
          </cell>
        </row>
        <row r="7">
          <cell r="A7">
            <v>2</v>
          </cell>
          <cell r="B7" t="str">
            <v>East</v>
          </cell>
          <cell r="C7" t="str">
            <v>Utah North</v>
          </cell>
          <cell r="E7">
            <v>2</v>
          </cell>
          <cell r="F7" t="str">
            <v>West</v>
          </cell>
          <cell r="G7" t="str">
            <v>SOregonCal</v>
          </cell>
        </row>
        <row r="8">
          <cell r="A8">
            <v>3</v>
          </cell>
          <cell r="B8" t="str">
            <v>East</v>
          </cell>
          <cell r="C8" t="str">
            <v>Goshen</v>
          </cell>
          <cell r="E8">
            <v>3</v>
          </cell>
          <cell r="F8" t="str">
            <v>West</v>
          </cell>
          <cell r="G8" t="str">
            <v>WallaWalla</v>
          </cell>
        </row>
        <row r="9">
          <cell r="A9">
            <v>4</v>
          </cell>
          <cell r="B9" t="str">
            <v>East</v>
          </cell>
          <cell r="C9" t="str">
            <v>WyomingNE</v>
          </cell>
          <cell r="E9">
            <v>4</v>
          </cell>
          <cell r="F9" t="str">
            <v>West</v>
          </cell>
          <cell r="G9" t="str">
            <v>WillamValcc</v>
          </cell>
        </row>
        <row r="10">
          <cell r="A10">
            <v>5</v>
          </cell>
          <cell r="B10" t="str">
            <v>East</v>
          </cell>
          <cell r="C10" t="str">
            <v>WyomingSW</v>
          </cell>
          <cell r="E10">
            <v>5</v>
          </cell>
          <cell r="F10" t="str">
            <v>West</v>
          </cell>
          <cell r="G10" t="str">
            <v>Yakima</v>
          </cell>
        </row>
        <row r="11">
          <cell r="A11">
            <v>6</v>
          </cell>
          <cell r="B11" t="str">
            <v>East</v>
          </cell>
          <cell r="C11" t="str">
            <v>APS Transmission</v>
          </cell>
          <cell r="E11">
            <v>6</v>
          </cell>
          <cell r="F11" t="str">
            <v>West</v>
          </cell>
          <cell r="G11" t="str">
            <v>COB</v>
          </cell>
        </row>
        <row r="12">
          <cell r="A12">
            <v>7</v>
          </cell>
          <cell r="B12" t="str">
            <v>East</v>
          </cell>
          <cell r="C12" t="str">
            <v>Arizona</v>
          </cell>
          <cell r="E12">
            <v>7</v>
          </cell>
          <cell r="F12" t="str">
            <v>West</v>
          </cell>
          <cell r="G12" t="str">
            <v>Chehalis</v>
          </cell>
        </row>
        <row r="13">
          <cell r="A13">
            <v>8</v>
          </cell>
          <cell r="B13" t="str">
            <v>East</v>
          </cell>
          <cell r="C13" t="str">
            <v>Brady</v>
          </cell>
          <cell r="E13">
            <v>8</v>
          </cell>
          <cell r="F13" t="str">
            <v>West</v>
          </cell>
          <cell r="G13" t="str">
            <v>Hemingway</v>
          </cell>
        </row>
        <row r="14">
          <cell r="A14">
            <v>9</v>
          </cell>
          <cell r="B14" t="str">
            <v>East</v>
          </cell>
          <cell r="C14" t="str">
            <v>Bridger East</v>
          </cell>
          <cell r="E14">
            <v>9</v>
          </cell>
          <cell r="F14" t="str">
            <v>West</v>
          </cell>
          <cell r="G14" t="str">
            <v>Hermiston</v>
          </cell>
        </row>
        <row r="15">
          <cell r="A15">
            <v>10</v>
          </cell>
          <cell r="B15" t="str">
            <v>East</v>
          </cell>
          <cell r="C15" t="str">
            <v>Cholla</v>
          </cell>
          <cell r="E15">
            <v>10</v>
          </cell>
          <cell r="F15" t="str">
            <v>West</v>
          </cell>
          <cell r="G15" t="str">
            <v>Bridger West</v>
          </cell>
        </row>
        <row r="16">
          <cell r="A16">
            <v>11</v>
          </cell>
          <cell r="B16" t="str">
            <v>East</v>
          </cell>
          <cell r="C16" t="str">
            <v>Colorado</v>
          </cell>
          <cell r="E16">
            <v>11</v>
          </cell>
          <cell r="F16" t="str">
            <v>West</v>
          </cell>
          <cell r="G16" t="str">
            <v>Bridger</v>
          </cell>
        </row>
        <row r="17">
          <cell r="A17">
            <v>12</v>
          </cell>
          <cell r="B17" t="str">
            <v>East</v>
          </cell>
          <cell r="C17" t="str">
            <v>_4-Corners</v>
          </cell>
          <cell r="E17">
            <v>12</v>
          </cell>
          <cell r="F17" t="str">
            <v>West</v>
          </cell>
          <cell r="G17" t="str">
            <v>Borah</v>
          </cell>
        </row>
        <row r="18">
          <cell r="A18">
            <v>13</v>
          </cell>
          <cell r="B18" t="str">
            <v>East</v>
          </cell>
          <cell r="C18" t="str">
            <v>Mead</v>
          </cell>
          <cell r="E18">
            <v>13</v>
          </cell>
          <cell r="F18" t="str">
            <v>West</v>
          </cell>
          <cell r="G18" t="str">
            <v>Midpoint Meridian</v>
          </cell>
        </row>
        <row r="19">
          <cell r="A19">
            <v>14</v>
          </cell>
          <cell r="B19" t="str">
            <v>East</v>
          </cell>
          <cell r="C19" t="str">
            <v>Mona</v>
          </cell>
          <cell r="E19">
            <v>14</v>
          </cell>
          <cell r="F19" t="str">
            <v>West</v>
          </cell>
          <cell r="G19" t="str">
            <v>Mid Columbia</v>
          </cell>
        </row>
        <row r="20">
          <cell r="A20">
            <v>15</v>
          </cell>
          <cell r="B20" t="str">
            <v>East</v>
          </cell>
          <cell r="C20" t="str">
            <v>Palo Verde</v>
          </cell>
          <cell r="E20">
            <v>15</v>
          </cell>
          <cell r="F20" t="str">
            <v>West</v>
          </cell>
          <cell r="G20" t="str">
            <v>Montana</v>
          </cell>
        </row>
        <row r="21">
          <cell r="A21">
            <v>16</v>
          </cell>
          <cell r="B21" t="str">
            <v>East</v>
          </cell>
          <cell r="C21" t="str">
            <v>Aeolis_Wyoming</v>
          </cell>
          <cell r="E21">
            <v>16</v>
          </cell>
          <cell r="F21" t="str">
            <v>West</v>
          </cell>
          <cell r="G21" t="str">
            <v>Nevada - Oregon Border</v>
          </cell>
        </row>
        <row r="22">
          <cell r="A22">
            <v>17</v>
          </cell>
          <cell r="B22" t="str">
            <v>East</v>
          </cell>
          <cell r="C22" t="str">
            <v>Craig Trans</v>
          </cell>
          <cell r="E22">
            <v>17</v>
          </cell>
          <cell r="F22" t="str">
            <v>West</v>
          </cell>
          <cell r="G22" t="str">
            <v>BPA_NITS</v>
          </cell>
        </row>
        <row r="23">
          <cell r="A23">
            <v>18</v>
          </cell>
          <cell r="B23" t="str">
            <v>East</v>
          </cell>
          <cell r="C23" t="str">
            <v xml:space="preserve"> </v>
          </cell>
          <cell r="E23">
            <v>18</v>
          </cell>
          <cell r="F23" t="str">
            <v>West</v>
          </cell>
          <cell r="G23" t="str">
            <v xml:space="preserve"> </v>
          </cell>
        </row>
        <row r="24">
          <cell r="A24">
            <v>19</v>
          </cell>
          <cell r="B24" t="str">
            <v>East</v>
          </cell>
          <cell r="C24" t="str">
            <v xml:space="preserve"> </v>
          </cell>
          <cell r="E24">
            <v>19</v>
          </cell>
          <cell r="F24" t="str">
            <v>West</v>
          </cell>
          <cell r="G24" t="str">
            <v xml:space="preserve"> </v>
          </cell>
        </row>
        <row r="25">
          <cell r="A25">
            <v>20</v>
          </cell>
          <cell r="B25" t="str">
            <v>East</v>
          </cell>
          <cell r="C25" t="str">
            <v xml:space="preserve"> </v>
          </cell>
          <cell r="E25">
            <v>20</v>
          </cell>
          <cell r="F25" t="str">
            <v>West</v>
          </cell>
          <cell r="G25" t="str">
            <v xml:space="preserve"> </v>
          </cell>
        </row>
        <row r="26">
          <cell r="A26">
            <v>21</v>
          </cell>
          <cell r="B26" t="str">
            <v>East</v>
          </cell>
          <cell r="C26" t="str">
            <v xml:space="preserve"> </v>
          </cell>
          <cell r="E26">
            <v>21</v>
          </cell>
          <cell r="F26" t="str">
            <v>West</v>
          </cell>
          <cell r="G26" t="str">
            <v xml:space="preserve"> </v>
          </cell>
        </row>
        <row r="27">
          <cell r="A27">
            <v>22</v>
          </cell>
          <cell r="B27" t="str">
            <v>East</v>
          </cell>
          <cell r="C27" t="str">
            <v xml:space="preserve"> </v>
          </cell>
          <cell r="E27">
            <v>22</v>
          </cell>
          <cell r="F27" t="str">
            <v>West</v>
          </cell>
          <cell r="G27" t="str">
            <v xml:space="preserve"> </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_Memo Tables"/>
      <sheetName val="1-Program_Summary"/>
      <sheetName val="2-Measure Summary"/>
      <sheetName val="3-Loads"/>
      <sheetName val="4-Sales_Forecast"/>
      <sheetName val="5-PV_Calcs"/>
      <sheetName val="6-CE Inputs"/>
      <sheetName val="7-Forecast"/>
      <sheetName val="AC_WestWholeHouse"/>
      <sheetName val="AC_WestCooling"/>
      <sheetName val="AC_WestHeating"/>
      <sheetName val="AC_WestWaterHeating"/>
      <sheetName val="AC_WestPlugLoads"/>
      <sheetName val="AC_WestResLighting"/>
    </sheetNames>
    <sheetDataSet>
      <sheetData sheetId="0" refreshError="1"/>
      <sheetData sheetId="1" refreshError="1"/>
      <sheetData sheetId="2" refreshError="1"/>
      <sheetData sheetId="3" refreshError="1"/>
      <sheetData sheetId="4" refreshError="1"/>
      <sheetData sheetId="5" refreshError="1"/>
      <sheetData sheetId="6">
        <row r="6">
          <cell r="F6">
            <v>1.9E-2</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L Attributes"/>
      <sheetName val="TRL Parameters"/>
      <sheetName val="TRL_All Measures"/>
      <sheetName val="Notes"/>
      <sheetName val="MeasureSectors"/>
      <sheetName val="MeasureWhereUsed"/>
      <sheetName val="TRL_MeasureAttribValParams"/>
      <sheetName val="EUL Review"/>
      <sheetName val="AttributeLocation"/>
      <sheetName val="Taxonomy"/>
      <sheetName val="Sectors"/>
      <sheetName val="SubSectors"/>
      <sheetName val="States"/>
      <sheetName val="Utilities"/>
      <sheetName val="Programs"/>
      <sheetName val="Documents"/>
      <sheetName val="Uncertainty Score Lookup"/>
      <sheetName val="Avg Measure Type EULs"/>
      <sheetName val="TRL 2016 lighting updates"/>
      <sheetName val="Measures Prioritized"/>
      <sheetName val="Savings"/>
      <sheetName val="Utah"/>
      <sheetName val="California"/>
      <sheetName val="Idaho"/>
      <sheetName val="Washington"/>
      <sheetName val="Wyoming"/>
      <sheetName val="222 from budget"/>
      <sheetName val="Comparison "/>
      <sheetName val="Sheet1"/>
    </sheetNames>
    <sheetDataSet>
      <sheetData sheetId="0"/>
      <sheetData sheetId="1"/>
      <sheetData sheetId="2"/>
      <sheetData sheetId="3"/>
      <sheetData sheetId="4"/>
      <sheetData sheetId="5"/>
      <sheetData sheetId="6">
        <row r="2">
          <cell r="C2" t="str">
            <v>12162013-211.2_Planned Net to Gross Ratio</v>
          </cell>
          <cell r="D2">
            <v>2</v>
          </cell>
          <cell r="E2" t="str">
            <v>Planned Net to Gross Ratio</v>
          </cell>
          <cell r="F2" t="str">
            <v>Net-to-Gross Value Source</v>
          </cell>
          <cell r="G2" t="str">
            <v/>
          </cell>
          <cell r="H2" t="str">
            <v>Page 2</v>
          </cell>
          <cell r="I2" t="str">
            <v>CA_Energy_FinAnswer_Program_Evaluation_2009-2011.pdf</v>
          </cell>
        </row>
        <row r="3">
          <cell r="C3" t="str">
            <v>12162013-341.2_Planned Realization Rate</v>
          </cell>
          <cell r="D3">
            <v>2</v>
          </cell>
          <cell r="E3" t="str">
            <v>Planned Realization Rate</v>
          </cell>
          <cell r="F3" t="str">
            <v>Realization Rate Value Source</v>
          </cell>
          <cell r="G3" t="str">
            <v/>
          </cell>
          <cell r="H3" t="str">
            <v>Table 1</v>
          </cell>
          <cell r="I3" t="str">
            <v>ID_Energy_FinAnswer_Program_Evaluation_2009-2011.pdf</v>
          </cell>
        </row>
        <row r="4">
          <cell r="C4" t="str">
            <v>12162013-341.2_Measure life (years)</v>
          </cell>
          <cell r="D4">
            <v>2</v>
          </cell>
          <cell r="E4" t="str">
            <v>Measure life (years)</v>
          </cell>
          <cell r="F4" t="str">
            <v>Measure Life Value Source</v>
          </cell>
          <cell r="G4" t="str">
            <v>14.5, rounded to 15</v>
          </cell>
          <cell r="H4" t="str">
            <v>Table 16</v>
          </cell>
          <cell r="I4" t="str">
            <v>Idaho Energy FinAnswer Evaluation Report - 2008.pdf</v>
          </cell>
        </row>
        <row r="5">
          <cell r="C5" t="str">
            <v>12162013-341.2_Planned Net to Gross Ratio</v>
          </cell>
          <cell r="D5">
            <v>2</v>
          </cell>
          <cell r="E5" t="str">
            <v>Planned Net to Gross Ratio</v>
          </cell>
          <cell r="F5" t="str">
            <v>Net-to-Gross Ratio Value Source</v>
          </cell>
          <cell r="G5" t="str">
            <v/>
          </cell>
          <cell r="H5" t="str">
            <v>Page 2</v>
          </cell>
          <cell r="I5" t="str">
            <v>ID_Energy_FinAnswer_Program_Evaluation_2009-2011.pdf</v>
          </cell>
        </row>
        <row r="6">
          <cell r="C6" t="str">
            <v>11222013-107.2_Incentive Customer ($)</v>
          </cell>
          <cell r="D6">
            <v>2</v>
          </cell>
          <cell r="E6" t="str">
            <v>Incentive Customer ($)</v>
          </cell>
          <cell r="F6" t="str">
            <v>Incentive Value Source</v>
          </cell>
          <cell r="G6" t="str">
            <v/>
          </cell>
          <cell r="H6" t="str">
            <v>Incentive Caluclator Tool</v>
          </cell>
          <cell r="I6" t="str">
            <v>WB UT Incentive Calc EXTERNAL 1.1E 0722013.xlsx</v>
          </cell>
        </row>
        <row r="7">
          <cell r="C7" t="str">
            <v>12162013-081.2_Incentive Customer ($)</v>
          </cell>
          <cell r="D7">
            <v>2</v>
          </cell>
          <cell r="E7" t="str">
            <v>Incentive Customer ($)</v>
          </cell>
          <cell r="F7" t="str">
            <v>Incentive Value Source</v>
          </cell>
          <cell r="G7" t="str">
            <v/>
          </cell>
          <cell r="H7" t="str">
            <v>Incentive Caluclator Tool</v>
          </cell>
          <cell r="I7" t="str">
            <v>WA wattSmart Business Incentive DUMMY.xlsx</v>
          </cell>
        </row>
        <row r="8">
          <cell r="C8" t="str">
            <v>12162013-471.2_Planned Realization Rate</v>
          </cell>
          <cell r="D8">
            <v>2</v>
          </cell>
          <cell r="E8" t="str">
            <v>Planned Realization Rate</v>
          </cell>
          <cell r="F8" t="str">
            <v>Realization Rate Value Source</v>
          </cell>
          <cell r="G8" t="str">
            <v/>
          </cell>
          <cell r="H8" t="str">
            <v>Table 1</v>
          </cell>
          <cell r="I8" t="str">
            <v>DSM_WY_EnergyFinAnswer_Report_2011.pdf</v>
          </cell>
        </row>
        <row r="9">
          <cell r="C9" t="str">
            <v>12162013-471.2_Measure life (years)</v>
          </cell>
          <cell r="D9">
            <v>2</v>
          </cell>
          <cell r="E9" t="str">
            <v>Measure life (years)</v>
          </cell>
          <cell r="F9" t="str">
            <v>Measure Life Value Source</v>
          </cell>
          <cell r="G9" t="str">
            <v/>
          </cell>
          <cell r="H9" t="str">
            <v>Table 26</v>
          </cell>
          <cell r="I9" t="str">
            <v>2013-Wyoming-Annual-Report-Appendices-FINAL.pdf</v>
          </cell>
        </row>
        <row r="10">
          <cell r="C10" t="str">
            <v>12162013-471.2_Planned Net to Gross Ratio</v>
          </cell>
          <cell r="D10">
            <v>2</v>
          </cell>
          <cell r="E10" t="str">
            <v>Planned Net to Gross Ratio</v>
          </cell>
          <cell r="F10" t="str">
            <v>Net-to-Gross Valur Source</v>
          </cell>
          <cell r="G10" t="str">
            <v/>
          </cell>
          <cell r="H10" t="str">
            <v>Page 10</v>
          </cell>
          <cell r="I10" t="str">
            <v>DSM_WY_EnergyFinAnswer_Report_2011.pdf</v>
          </cell>
        </row>
        <row r="11">
          <cell r="C11" t="str">
            <v>12162013-212.2_Planned Net to Gross Ratio</v>
          </cell>
          <cell r="D11">
            <v>2</v>
          </cell>
          <cell r="E11" t="str">
            <v>Planned Net to Gross Ratio</v>
          </cell>
          <cell r="F11" t="str">
            <v>Net-to-Gross Value Source</v>
          </cell>
          <cell r="G11" t="str">
            <v/>
          </cell>
          <cell r="H11" t="str">
            <v>Page 2</v>
          </cell>
          <cell r="I11" t="str">
            <v>CA_Energy_FinAnswer_Program_Evaluation_2009-2011.pdf</v>
          </cell>
        </row>
        <row r="12">
          <cell r="C12" t="str">
            <v>12162013-342.2_Planned Net to Gross Ratio</v>
          </cell>
          <cell r="D12">
            <v>2</v>
          </cell>
          <cell r="E12" t="str">
            <v>Planned Net to Gross Ratio</v>
          </cell>
          <cell r="F12" t="str">
            <v>Net-to-Gross Ratio Value Source</v>
          </cell>
          <cell r="G12" t="str">
            <v/>
          </cell>
          <cell r="H12" t="str">
            <v>Page 2</v>
          </cell>
          <cell r="I12" t="str">
            <v>ID_Energy_FinAnswer_Program_Evaluation_2009-2011.pdf</v>
          </cell>
        </row>
        <row r="13">
          <cell r="C13" t="str">
            <v>12162013-342.2_Measure life (years)</v>
          </cell>
          <cell r="D13">
            <v>2</v>
          </cell>
          <cell r="E13" t="str">
            <v>Measure life (years)</v>
          </cell>
          <cell r="F13" t="str">
            <v>Measure Life Value Source</v>
          </cell>
          <cell r="G13" t="str">
            <v>14.5, rounded to 15</v>
          </cell>
          <cell r="H13" t="str">
            <v>Table 16</v>
          </cell>
          <cell r="I13" t="str">
            <v>Idaho Energy FinAnswer Evaluation Report - 2008.pdf</v>
          </cell>
        </row>
        <row r="14">
          <cell r="C14" t="str">
            <v>12162013-342.2_Planned Realization Rate</v>
          </cell>
          <cell r="D14">
            <v>2</v>
          </cell>
          <cell r="E14" t="str">
            <v>Planned Realization Rate</v>
          </cell>
          <cell r="F14" t="str">
            <v>Realization Rate Value Source</v>
          </cell>
          <cell r="G14" t="str">
            <v/>
          </cell>
          <cell r="H14" t="str">
            <v>Table 1</v>
          </cell>
          <cell r="I14" t="str">
            <v>ID_Energy_FinAnswer_Program_Evaluation_2009-2011.pdf</v>
          </cell>
        </row>
        <row r="15">
          <cell r="C15" t="str">
            <v>11222013-108.2_Incentive Customer ($)</v>
          </cell>
          <cell r="D15">
            <v>2</v>
          </cell>
          <cell r="E15" t="str">
            <v>Incentive Customer ($)</v>
          </cell>
          <cell r="F15" t="str">
            <v>Incentive Value Source</v>
          </cell>
          <cell r="G15" t="str">
            <v/>
          </cell>
          <cell r="H15" t="str">
            <v>Incentive Caluclator Tool</v>
          </cell>
          <cell r="I15" t="str">
            <v>WB UT Incentive Calc EXTERNAL 1.1E 0722013.xlsx</v>
          </cell>
        </row>
        <row r="16">
          <cell r="C16" t="str">
            <v>12162013-082.2_Incentive Customer ($)</v>
          </cell>
          <cell r="D16">
            <v>2</v>
          </cell>
          <cell r="E16" t="str">
            <v>Incentive Customer ($)</v>
          </cell>
          <cell r="F16" t="str">
            <v>Incentive Value Source</v>
          </cell>
          <cell r="G16" t="str">
            <v/>
          </cell>
          <cell r="H16" t="str">
            <v>Incentive Caluclator Tool</v>
          </cell>
          <cell r="I16" t="str">
            <v>WA wattSmart Business Incentive DUMMY.xlsx</v>
          </cell>
        </row>
        <row r="17">
          <cell r="C17" t="str">
            <v>12162013-472.2_Measure life (years)</v>
          </cell>
          <cell r="D17">
            <v>2</v>
          </cell>
          <cell r="E17" t="str">
            <v>Measure life (years)</v>
          </cell>
          <cell r="F17" t="str">
            <v>Measure Life Value Source</v>
          </cell>
          <cell r="G17" t="str">
            <v/>
          </cell>
          <cell r="H17" t="str">
            <v>Table 26</v>
          </cell>
          <cell r="I17" t="str">
            <v>2013-Wyoming-Annual-Report-Appendices-FINAL.pdf</v>
          </cell>
        </row>
        <row r="18">
          <cell r="C18" t="str">
            <v>12162013-472.2_Planned Realization Rate</v>
          </cell>
          <cell r="D18">
            <v>2</v>
          </cell>
          <cell r="E18" t="str">
            <v>Planned Realization Rate</v>
          </cell>
          <cell r="F18" t="str">
            <v>Realization Rate Value Source</v>
          </cell>
          <cell r="G18" t="str">
            <v/>
          </cell>
          <cell r="H18" t="str">
            <v>Table 1</v>
          </cell>
          <cell r="I18" t="str">
            <v>DSM_WY_EnergyFinAnswer_Report_2011.pdf</v>
          </cell>
        </row>
        <row r="19">
          <cell r="C19" t="str">
            <v>12162013-472.2_Planned Net to Gross Ratio</v>
          </cell>
          <cell r="D19">
            <v>2</v>
          </cell>
          <cell r="E19" t="str">
            <v>Planned Net to Gross Ratio</v>
          </cell>
          <cell r="F19" t="str">
            <v>Net-to-Gross Valur Source</v>
          </cell>
          <cell r="G19" t="str">
            <v/>
          </cell>
          <cell r="H19" t="str">
            <v>Page 10</v>
          </cell>
          <cell r="I19" t="str">
            <v>DSM_WY_EnergyFinAnswer_Report_2011.pdf</v>
          </cell>
        </row>
        <row r="20">
          <cell r="C20" t="str">
            <v>59.2_Planned Realization Rate</v>
          </cell>
          <cell r="D20">
            <v>2</v>
          </cell>
          <cell r="E20" t="str">
            <v>Planned Realization Rate</v>
          </cell>
          <cell r="F20" t="str">
            <v>Realization Rate Value Source</v>
          </cell>
          <cell r="G20" t="str">
            <v/>
          </cell>
          <cell r="H20" t="str">
            <v>page 2</v>
          </cell>
          <cell r="I20" t="str">
            <v>CA_FinAnswer_Express_Program_Evaluation_2009-2011.pdf</v>
          </cell>
        </row>
        <row r="21">
          <cell r="C21" t="str">
            <v>59.2_Planned Net to Gross Ratio</v>
          </cell>
          <cell r="D21">
            <v>2</v>
          </cell>
          <cell r="E21" t="str">
            <v>Planned Net to Gross Ratio</v>
          </cell>
          <cell r="F21" t="str">
            <v>Net-to-Gross Value Source</v>
          </cell>
          <cell r="G21" t="str">
            <v/>
          </cell>
          <cell r="H21" t="str">
            <v>page 2</v>
          </cell>
          <cell r="I21" t="str">
            <v>CA_FinAnswer_Express_Program_Evaluation_2009-2011.pdf</v>
          </cell>
        </row>
        <row r="22">
          <cell r="C22" t="str">
            <v>502.2_Measure life (years)</v>
          </cell>
          <cell r="D22">
            <v>2</v>
          </cell>
          <cell r="E22" t="str">
            <v>Measure life (years)</v>
          </cell>
          <cell r="F22" t="str">
            <v>Measure Life Value Source</v>
          </cell>
          <cell r="G22" t="str">
            <v/>
          </cell>
          <cell r="H22" t="str">
            <v>Table 2 on page 22 of Appendix 1</v>
          </cell>
          <cell r="I22" t="str">
            <v>UT_2011_Annual_Report.pdf</v>
          </cell>
        </row>
        <row r="23">
          <cell r="C23" t="str">
            <v>502.2_Gross incremental annual electric savings (kWh/yr)</v>
          </cell>
          <cell r="D23">
            <v>2</v>
          </cell>
          <cell r="E23" t="str">
            <v>Gross incremental annual electric savings (kWh/yr)</v>
          </cell>
          <cell r="F23" t="str">
            <v>See Source Document(s) for savings methodology</v>
          </cell>
          <cell r="G23" t="str">
            <v/>
          </cell>
          <cell r="H23" t="str">
            <v/>
          </cell>
          <cell r="I23" t="str">
            <v>eQuest Modeling Summary for 365d T-stat Controls.xls</v>
          </cell>
        </row>
        <row r="24">
          <cell r="C24" t="str">
            <v>502.2_Gross Average Monthly Demand Reduction (kW/unit)</v>
          </cell>
          <cell r="D24">
            <v>2</v>
          </cell>
          <cell r="E24" t="str">
            <v>Gross Average Monthly Demand Reduction (kW/unit)</v>
          </cell>
          <cell r="F24" t="str">
            <v>Demand Reduction Value Source</v>
          </cell>
          <cell r="G24" t="str">
            <v/>
          </cell>
          <cell r="H24" t="str">
            <v>Table 2-10</v>
          </cell>
          <cell r="I24" t="str">
            <v>FinAnswer Express Market Characterization and Program Enhancements - Utah Service Territory 30 Nov 2011.pdf</v>
          </cell>
        </row>
        <row r="25">
          <cell r="C25" t="str">
            <v>502.2_Incremental cost ($)</v>
          </cell>
          <cell r="D25">
            <v>2</v>
          </cell>
          <cell r="E25" t="str">
            <v>Incremental cost ($)</v>
          </cell>
          <cell r="F25" t="str">
            <v>Cost Value Source</v>
          </cell>
          <cell r="G25" t="str">
            <v/>
          </cell>
          <cell r="H25" t="str">
            <v>Table 7-13</v>
          </cell>
          <cell r="I25" t="str">
            <v>FinAnswer Express Market Characterization and Program Enhancements - Utah Service Territory 30 Nov 2011.pdf</v>
          </cell>
        </row>
        <row r="26">
          <cell r="C26" t="str">
            <v>502.2_Incentive Customer ($)</v>
          </cell>
          <cell r="D26">
            <v>2</v>
          </cell>
          <cell r="E26" t="str">
            <v>Incentive Customer ($)</v>
          </cell>
          <cell r="F26" t="str">
            <v>Incentive Value Source</v>
          </cell>
          <cell r="G26" t="str">
            <v/>
          </cell>
          <cell r="H26" t="str">
            <v>Table 7-13</v>
          </cell>
          <cell r="I26" t="str">
            <v>FinAnswer Express Market Characterization and Program Enhancements - Utah Service Territory 30 Nov 2011.pdf</v>
          </cell>
        </row>
        <row r="27">
          <cell r="C27" t="str">
            <v>502.2_Gross incremental annual electric savings (kWh/yr)</v>
          </cell>
          <cell r="D27">
            <v>2</v>
          </cell>
          <cell r="E27" t="str">
            <v>Gross incremental annual electric savings (kWh/yr)</v>
          </cell>
          <cell r="F27" t="str">
            <v xml:space="preserve">Energy Savings Value Source </v>
          </cell>
          <cell r="G27" t="str">
            <v/>
          </cell>
          <cell r="H27" t="str">
            <v>Table 7-13</v>
          </cell>
          <cell r="I27" t="str">
            <v>FinAnswer Express Market Characterization and Program Enhancements - Utah Service Territory 30 Nov 2011.pdf</v>
          </cell>
        </row>
        <row r="28">
          <cell r="C28" t="str">
            <v>502.2_Gross incremental annual electric savings (kWh/yr)</v>
          </cell>
          <cell r="D28">
            <v>2</v>
          </cell>
          <cell r="E28" t="str">
            <v>Gross incremental annual electric savings (kWh/yr)</v>
          </cell>
          <cell r="F28" t="str">
            <v>See Source Document(s) for savings methodology</v>
          </cell>
          <cell r="G28" t="str">
            <v/>
          </cell>
          <cell r="H28" t="str">
            <v/>
          </cell>
          <cell r="I28" t="str">
            <v>Portable Classroom Control.docx</v>
          </cell>
        </row>
        <row r="29">
          <cell r="C29" t="str">
            <v>273.2_Gross Average Monthly Demand Reduction (kW/unit)</v>
          </cell>
          <cell r="D29">
            <v>2</v>
          </cell>
          <cell r="E29" t="str">
            <v>Gross Average Monthly Demand Reduction (kW/unit)</v>
          </cell>
          <cell r="F29" t="str">
            <v>Demand Reduction Value Source</v>
          </cell>
          <cell r="G29" t="str">
            <v/>
          </cell>
          <cell r="H29" t="str">
            <v/>
          </cell>
          <cell r="I29" t="str">
            <v>NonLighting Measure Worksheets ID 111314.pdf</v>
          </cell>
        </row>
        <row r="30">
          <cell r="C30" t="str">
            <v>273.2_Planned Realization Rate</v>
          </cell>
          <cell r="D30">
            <v>2</v>
          </cell>
          <cell r="E30" t="str">
            <v>Planned Realization Rate</v>
          </cell>
          <cell r="F30" t="str">
            <v>Realization Rate Value Source</v>
          </cell>
          <cell r="G30" t="str">
            <v/>
          </cell>
          <cell r="H30" t="str">
            <v>Table 1</v>
          </cell>
          <cell r="I30" t="str">
            <v>ID_FinAnswer_Express_Program_Evaluation_2009-2011.pdf</v>
          </cell>
        </row>
        <row r="31">
          <cell r="C31" t="str">
            <v>273.2_Incremental cost ($)</v>
          </cell>
          <cell r="D31">
            <v>2</v>
          </cell>
          <cell r="E31" t="str">
            <v>Incremental cost ($)</v>
          </cell>
          <cell r="F31" t="str">
            <v>Cost Value Source</v>
          </cell>
          <cell r="G31" t="str">
            <v/>
          </cell>
          <cell r="H31" t="str">
            <v/>
          </cell>
          <cell r="I31" t="str">
            <v>NonLighting Measure Worksheets ID 111314.pdf</v>
          </cell>
        </row>
        <row r="32">
          <cell r="C32" t="str">
            <v>273.2_Measure life (years)</v>
          </cell>
          <cell r="D32">
            <v>2</v>
          </cell>
          <cell r="E32" t="str">
            <v>Measure life (years)</v>
          </cell>
          <cell r="F32" t="str">
            <v>Measure Life Value Source</v>
          </cell>
          <cell r="G32" t="str">
            <v/>
          </cell>
          <cell r="H32" t="str">
            <v/>
          </cell>
          <cell r="I32" t="str">
            <v>NonLighting Measure Worksheets ID 111314.pdf</v>
          </cell>
        </row>
        <row r="33">
          <cell r="C33" t="str">
            <v>273.2_Gross incremental annual electric savings (kWh/yr)</v>
          </cell>
          <cell r="D33">
            <v>2</v>
          </cell>
          <cell r="E33" t="str">
            <v>Gross incremental annual electric savings (kWh/yr)</v>
          </cell>
          <cell r="F33" t="str">
            <v xml:space="preserve">Energy Savings Value Source </v>
          </cell>
          <cell r="G33" t="str">
            <v/>
          </cell>
          <cell r="H33" t="str">
            <v/>
          </cell>
          <cell r="I33" t="str">
            <v>NonLighting Measure Worksheets ID 111314.pdf</v>
          </cell>
        </row>
        <row r="34">
          <cell r="C34" t="str">
            <v>273.2_Planned Net to Gross Ratio</v>
          </cell>
          <cell r="D34">
            <v>2</v>
          </cell>
          <cell r="E34" t="str">
            <v>Planned Net to Gross Ratio</v>
          </cell>
          <cell r="F34" t="str">
            <v>Net-to-Gross Value Source</v>
          </cell>
          <cell r="G34" t="str">
            <v/>
          </cell>
          <cell r="H34" t="str">
            <v>Page 2</v>
          </cell>
          <cell r="I34" t="str">
            <v>ID_FinAnswer_Express_Program_Evaluation_2009-2011.pdf</v>
          </cell>
        </row>
        <row r="35">
          <cell r="C35" t="str">
            <v>07092014-003.1_Gross incremental annual electric savings (kWh/yr)</v>
          </cell>
          <cell r="D35">
            <v>1</v>
          </cell>
          <cell r="E35" t="str">
            <v>Gross incremental annual electric savings (kWh/yr)</v>
          </cell>
          <cell r="F35" t="str">
            <v>Energy savings value source</v>
          </cell>
          <cell r="G35" t="str">
            <v/>
          </cell>
          <cell r="H35" t="str">
            <v/>
          </cell>
          <cell r="I35" t="str">
            <v>ARC ESE v2.1.xlsm</v>
          </cell>
        </row>
        <row r="36">
          <cell r="C36" t="str">
            <v>07092014-003.1_Planned Net to Gross Ratio</v>
          </cell>
          <cell r="D36">
            <v>1</v>
          </cell>
          <cell r="E36" t="str">
            <v>Planned Net to Gross Ratio</v>
          </cell>
          <cell r="F36" t="str">
            <v>Planned Net-to-Gross Ratio Value Source</v>
          </cell>
          <cell r="G36" t="str">
            <v/>
          </cell>
          <cell r="H36" t="str">
            <v>BAU - CE inputs sheet</v>
          </cell>
          <cell r="I36" t="str">
            <v>CE inputs - measure update   small business 031314.xlsx</v>
          </cell>
        </row>
        <row r="37">
          <cell r="C37" t="str">
            <v>07092014-003.1_Incremental cost ($)</v>
          </cell>
          <cell r="D37">
            <v>1</v>
          </cell>
          <cell r="E37" t="str">
            <v>Incremental cost ($)</v>
          </cell>
          <cell r="F37" t="str">
            <v>Cost value source</v>
          </cell>
          <cell r="G37" t="str">
            <v/>
          </cell>
          <cell r="H37" t="str">
            <v/>
          </cell>
          <cell r="I37" t="str">
            <v>ARC ESE v2.1.xlsm</v>
          </cell>
        </row>
        <row r="38">
          <cell r="C38" t="str">
            <v>07092014-003.1_Measure life (years)</v>
          </cell>
          <cell r="D38">
            <v>1</v>
          </cell>
          <cell r="E38" t="str">
            <v>Measure life (years)</v>
          </cell>
          <cell r="F38" t="str">
            <v>Measure Life Value Source</v>
          </cell>
          <cell r="G38" t="str">
            <v/>
          </cell>
          <cell r="H38" t="str">
            <v>Page 70</v>
          </cell>
          <cell r="I38" t="str">
            <v>Utah Industrial  Agricultural Measure Review and Update 1 May 2014.docx</v>
          </cell>
        </row>
        <row r="39">
          <cell r="C39" t="str">
            <v>07092014-003.1_Planned Realization Rate</v>
          </cell>
          <cell r="D39">
            <v>1</v>
          </cell>
          <cell r="E39" t="str">
            <v>Planned Realization Rate</v>
          </cell>
          <cell r="F39" t="str">
            <v>Planned Realization Rate Value Source</v>
          </cell>
          <cell r="G39" t="str">
            <v/>
          </cell>
          <cell r="H39" t="str">
            <v>BAU - CE inputs sheet</v>
          </cell>
          <cell r="I39" t="str">
            <v>CE inputs - measure update   small business 031314.xlsx</v>
          </cell>
        </row>
        <row r="40">
          <cell r="C40" t="str">
            <v>12302013-014.1_Gross incremental annual electric savings (kWh/yr)</v>
          </cell>
          <cell r="D40">
            <v>1</v>
          </cell>
          <cell r="E40" t="str">
            <v>Gross incremental annual electric savings (kWh/yr)</v>
          </cell>
          <cell r="F40" t="str">
            <v xml:space="preserve">Energy Savings Value Source </v>
          </cell>
          <cell r="G40" t="str">
            <v/>
          </cell>
          <cell r="H40" t="str">
            <v>Determined for each individual instance.  See background in Section 7.</v>
          </cell>
          <cell r="I40" t="str">
            <v>Review and Update Industrial Agricultural Incentive Table Measures Washington 3 Nov 2013.pdf</v>
          </cell>
        </row>
        <row r="41">
          <cell r="C41" t="str">
            <v>12302013-014.1_Incremental cost ($)</v>
          </cell>
          <cell r="D41">
            <v>1</v>
          </cell>
          <cell r="E41" t="str">
            <v>Incremental cost ($)</v>
          </cell>
          <cell r="F41" t="str">
            <v>Cost Value Source</v>
          </cell>
          <cell r="G41" t="str">
            <v/>
          </cell>
          <cell r="H41" t="str">
            <v>Determined for each individual instance.  See background in Section 7.</v>
          </cell>
          <cell r="I41" t="str">
            <v>Review and Update Industrial Agricultural Incentive Table Measures Washington 3 Nov 2013.pdf</v>
          </cell>
        </row>
        <row r="42">
          <cell r="C42" t="str">
            <v>12302013-014.1_Measure life (years)</v>
          </cell>
          <cell r="D42">
            <v>1</v>
          </cell>
          <cell r="E42" t="str">
            <v>Measure life (years)</v>
          </cell>
          <cell r="F42" t="str">
            <v>Measure Life Value Source</v>
          </cell>
          <cell r="G42" t="str">
            <v/>
          </cell>
          <cell r="H42" t="str">
            <v>Page 69</v>
          </cell>
          <cell r="I42" t="str">
            <v>Review and Update Industrial Agricultural Incentive Table Measures Washington 3 Nov 2013.pdf</v>
          </cell>
        </row>
        <row r="43">
          <cell r="C43" t="str">
            <v>12302013-014.1_Gross Average Monthly Demand Reduction (kW/unit)</v>
          </cell>
          <cell r="D43">
            <v>1</v>
          </cell>
          <cell r="E43" t="str">
            <v>Gross Average Monthly Demand Reduction (kW/unit)</v>
          </cell>
          <cell r="F43" t="str">
            <v>Demand Reduction Value Source</v>
          </cell>
          <cell r="G43" t="str">
            <v/>
          </cell>
          <cell r="H43" t="str">
            <v>Determined for each individual instance.  See background in Section 7.</v>
          </cell>
          <cell r="I43" t="str">
            <v>Review and Update Industrial Agricultural Incentive Table Measures Washington 3 Nov 2013.pdf</v>
          </cell>
        </row>
        <row r="44">
          <cell r="C44" t="str">
            <v>11192014-001.1_Measure life (years)</v>
          </cell>
          <cell r="D44">
            <v>1</v>
          </cell>
          <cell r="E44" t="str">
            <v>Measure life (years)</v>
          </cell>
          <cell r="F44" t="str">
            <v>Measure Life Value Source</v>
          </cell>
          <cell r="G44" t="str">
            <v/>
          </cell>
          <cell r="H44" t="str">
            <v>Page 43</v>
          </cell>
          <cell r="I44" t="str">
            <v>Idaho Industrial  Agricultural Measure Review and Update 20 Nov 2013 revised 27 June 2014.pdf</v>
          </cell>
        </row>
        <row r="45">
          <cell r="C45" t="str">
            <v>11192014-001.1_Planned Realization Rate</v>
          </cell>
          <cell r="D45">
            <v>1</v>
          </cell>
          <cell r="E45" t="str">
            <v>Planned Realization Rate</v>
          </cell>
          <cell r="F45" t="str">
            <v>Realization Rate Value Source</v>
          </cell>
          <cell r="G45" t="str">
            <v/>
          </cell>
          <cell r="H45" t="str">
            <v>Table 1</v>
          </cell>
          <cell r="I45" t="str">
            <v>ID_Energy_FinAnswer_Program_Evaluation_2009-2011.pdf</v>
          </cell>
        </row>
        <row r="46">
          <cell r="C46" t="str">
            <v>11192014-001.1_Planned Net to Gross Ratio</v>
          </cell>
          <cell r="D46">
            <v>1</v>
          </cell>
          <cell r="E46" t="str">
            <v>Planned Net to Gross Ratio</v>
          </cell>
          <cell r="F46" t="str">
            <v>Net-to-Gross Ratio Value Source</v>
          </cell>
          <cell r="G46" t="str">
            <v/>
          </cell>
          <cell r="H46" t="str">
            <v>Page 2</v>
          </cell>
          <cell r="I46" t="str">
            <v>ID_Energy_FinAnswer_Program_Evaluation_2009-2011.pdf</v>
          </cell>
        </row>
        <row r="47">
          <cell r="C47" t="str">
            <v>12302013-015.1_Gross incremental annual electric savings (kWh/yr)</v>
          </cell>
          <cell r="D47">
            <v>1</v>
          </cell>
          <cell r="E47" t="str">
            <v>Gross incremental annual electric savings (kWh/yr)</v>
          </cell>
          <cell r="F47" t="str">
            <v xml:space="preserve">Energy Savings Value Source </v>
          </cell>
          <cell r="G47" t="str">
            <v/>
          </cell>
          <cell r="H47" t="str">
            <v>Determined for each individual instance.  See background in Section 7.</v>
          </cell>
          <cell r="I47" t="str">
            <v>Review and Update Industrial Agricultural Incentive Table Measures Washington 3 Nov 2013.pdf</v>
          </cell>
        </row>
        <row r="48">
          <cell r="C48" t="str">
            <v>12302013-015.1_Gross Average Monthly Demand Reduction (kW/unit)</v>
          </cell>
          <cell r="D48">
            <v>1</v>
          </cell>
          <cell r="E48" t="str">
            <v>Gross Average Monthly Demand Reduction (kW/unit)</v>
          </cell>
          <cell r="F48" t="str">
            <v>Demand Reduction Value Source</v>
          </cell>
          <cell r="G48" t="str">
            <v/>
          </cell>
          <cell r="H48" t="str">
            <v>Determined for each individual instance.  See background in Section 7.</v>
          </cell>
          <cell r="I48" t="str">
            <v>Review and Update Industrial Agricultural Incentive Table Measures Washington 3 Nov 2013.pdf</v>
          </cell>
        </row>
        <row r="49">
          <cell r="C49" t="str">
            <v>12302013-015.1_Incremental cost ($)</v>
          </cell>
          <cell r="D49">
            <v>1</v>
          </cell>
          <cell r="E49" t="str">
            <v>Incremental cost ($)</v>
          </cell>
          <cell r="F49" t="str">
            <v>Cost Value Source</v>
          </cell>
          <cell r="G49" t="str">
            <v/>
          </cell>
          <cell r="H49" t="str">
            <v>Determined for each individual instance.  See background in Section 7.</v>
          </cell>
          <cell r="I49" t="str">
            <v>Review and Update Industrial Agricultural Incentive Table Measures Washington 3 Nov 2013.pdf</v>
          </cell>
        </row>
        <row r="50">
          <cell r="C50" t="str">
            <v>12302013-015.1_Measure life (years)</v>
          </cell>
          <cell r="D50">
            <v>1</v>
          </cell>
          <cell r="E50" t="str">
            <v>Measure life (years)</v>
          </cell>
          <cell r="F50" t="str">
            <v>Measure Life Value Source</v>
          </cell>
          <cell r="G50" t="str">
            <v/>
          </cell>
          <cell r="H50" t="str">
            <v>Page 69</v>
          </cell>
          <cell r="I50" t="str">
            <v>Review and Update Industrial Agricultural Incentive Table Measures Washington 3 Nov 2013.pdf</v>
          </cell>
        </row>
        <row r="51">
          <cell r="C51" t="str">
            <v>20150501-001.1_Planned Net to Gross Ratio</v>
          </cell>
          <cell r="D51">
            <v>1</v>
          </cell>
          <cell r="E51" t="str">
            <v>Planned Net to Gross Ratio</v>
          </cell>
          <cell r="F51" t="str">
            <v>Net-to-Gross Value Source</v>
          </cell>
          <cell r="G51" t="str">
            <v/>
          </cell>
          <cell r="H51" t="str">
            <v>P. 2 .</v>
          </cell>
          <cell r="I51" t="str">
            <v>CA_FinAnswer_Express_Program_Evaluation_2009-2011.pdf</v>
          </cell>
        </row>
        <row r="52">
          <cell r="C52" t="str">
            <v>20150501-001.1_Measure life (years)</v>
          </cell>
          <cell r="D52">
            <v>1</v>
          </cell>
          <cell r="E52" t="str">
            <v>Measure life (years)</v>
          </cell>
          <cell r="F52" t="str">
            <v>Measure Life Value Source</v>
          </cell>
          <cell r="G52" t="str">
            <v/>
          </cell>
          <cell r="H52" t="str">
            <v/>
          </cell>
          <cell r="I52" t="str">
            <v>California Industrial  Agricultural Measure Review and Update 29 Nov 2013.docx</v>
          </cell>
        </row>
        <row r="53">
          <cell r="C53" t="str">
            <v>20150501-001.1_Planned Realization Rate</v>
          </cell>
          <cell r="D53">
            <v>1</v>
          </cell>
          <cell r="E53" t="str">
            <v>Planned Realization Rate</v>
          </cell>
          <cell r="F53" t="str">
            <v>Realization Rate Value Source</v>
          </cell>
          <cell r="G53" t="str">
            <v/>
          </cell>
          <cell r="H53" t="str">
            <v xml:space="preserve"> Table 1, p. 2.</v>
          </cell>
          <cell r="I53" t="str">
            <v>CA_FinAnswer_Express_Program_Evaluation_2009-2011.pdf</v>
          </cell>
        </row>
        <row r="54">
          <cell r="C54" t="str">
            <v>11252014-010.1_Measure life (years)</v>
          </cell>
          <cell r="D54">
            <v>1</v>
          </cell>
          <cell r="E54" t="str">
            <v>Measure life (years)</v>
          </cell>
          <cell r="F54" t="str">
            <v>Measure Life Value Source</v>
          </cell>
          <cell r="G54" t="str">
            <v/>
          </cell>
          <cell r="H54" t="str">
            <v>Page 68</v>
          </cell>
          <cell r="I54" t="str">
            <v>Wyoming Industrial  Agricultural Measure Review and Update 9 Nov.docx</v>
          </cell>
        </row>
        <row r="55">
          <cell r="C55" t="str">
            <v>11252014-010.1_Planned Net to Gross Ratio</v>
          </cell>
          <cell r="D55">
            <v>1</v>
          </cell>
          <cell r="E55" t="str">
            <v>Planned Net to Gross Ratio</v>
          </cell>
          <cell r="F55" t="str">
            <v>Net-to-Gross Value Source</v>
          </cell>
          <cell r="G55" t="str">
            <v/>
          </cell>
          <cell r="H55" t="str">
            <v>Recommendation on Page 10</v>
          </cell>
          <cell r="I55" t="str">
            <v>DSM_WY_EnergyFinAnswer_Report_2011.pdf</v>
          </cell>
        </row>
        <row r="56">
          <cell r="C56" t="str">
            <v>02122014-069.2_Planned Realization Rate</v>
          </cell>
          <cell r="D56">
            <v>2</v>
          </cell>
          <cell r="E56" t="str">
            <v>Planned Realization Rate</v>
          </cell>
          <cell r="F56" t="str">
            <v>Realization Rate Value Source</v>
          </cell>
          <cell r="G56" t="str">
            <v/>
          </cell>
          <cell r="H56" t="str">
            <v>page 2</v>
          </cell>
          <cell r="I56" t="str">
            <v>CA_FinAnswer_Express_Program_Evaluation_2009-2011.pdf</v>
          </cell>
        </row>
        <row r="57">
          <cell r="C57" t="str">
            <v>02122014-069.2_Planned Net to Gross Ratio</v>
          </cell>
          <cell r="D57">
            <v>2</v>
          </cell>
          <cell r="E57" t="str">
            <v>Planned Net to Gross Ratio</v>
          </cell>
          <cell r="F57" t="str">
            <v>Net-to-Gross Value Source</v>
          </cell>
          <cell r="G57" t="str">
            <v/>
          </cell>
          <cell r="H57" t="str">
            <v>page 2</v>
          </cell>
          <cell r="I57" t="str">
            <v>CA_FinAnswer_Express_Program_Evaluation_2009-2011.pdf</v>
          </cell>
        </row>
        <row r="58">
          <cell r="C58" t="str">
            <v>02122014-001.2_Planned Realization Rate</v>
          </cell>
          <cell r="D58">
            <v>2</v>
          </cell>
          <cell r="E58" t="str">
            <v>Planned Realization Rate</v>
          </cell>
          <cell r="F58" t="str">
            <v>Realization Rate Value Source</v>
          </cell>
          <cell r="G58" t="str">
            <v/>
          </cell>
          <cell r="H58" t="str">
            <v>Table 1</v>
          </cell>
          <cell r="I58" t="str">
            <v>ID_FinAnswer_Express_Program_Evaluation_2009-2011.pdf</v>
          </cell>
        </row>
        <row r="59">
          <cell r="C59" t="str">
            <v>02122014-001.2_Planned Net to Gross Ratio</v>
          </cell>
          <cell r="D59">
            <v>2</v>
          </cell>
          <cell r="E59" t="str">
            <v>Planned Net to Gross Ratio</v>
          </cell>
          <cell r="F59" t="str">
            <v>Net-to-Gross Value Source</v>
          </cell>
          <cell r="G59" t="str">
            <v/>
          </cell>
          <cell r="H59" t="str">
            <v>Page 2</v>
          </cell>
          <cell r="I59" t="str">
            <v>ID_FinAnswer_Express_Program_Evaluation_2009-2011.pdf</v>
          </cell>
        </row>
        <row r="60">
          <cell r="C60" t="str">
            <v>02122014-001.2_Measure life (years)</v>
          </cell>
          <cell r="D60">
            <v>2</v>
          </cell>
          <cell r="E60" t="str">
            <v>Measure life (years)</v>
          </cell>
          <cell r="F60" t="str">
            <v>Measure Life Value Source</v>
          </cell>
          <cell r="G60" t="str">
            <v>Average of 12 years from FinAnswer Express and 15 years from Energy FinAnswer (13.5 rounded to 14)</v>
          </cell>
          <cell r="H60" t="str">
            <v/>
          </cell>
          <cell r="I60" t="str">
            <v>2013-Idaho-Annual-Report-Appendices-FINAL071814.pdf</v>
          </cell>
        </row>
        <row r="61">
          <cell r="C61" t="str">
            <v>01302014-006.1_Gross incremental annual electric savings (kWh/yr)</v>
          </cell>
          <cell r="D61">
            <v>1</v>
          </cell>
          <cell r="E61" t="str">
            <v>Gross incremental annual electric savings (kWh/yr)</v>
          </cell>
          <cell r="F61" t="str">
            <v>Energy Savings Value Source</v>
          </cell>
          <cell r="G61" t="str">
            <v/>
          </cell>
          <cell r="H61" t="str">
            <v/>
          </cell>
          <cell r="I61" t="str">
            <v>RMP UT Ltg Tool 070114.12.xlsm</v>
          </cell>
        </row>
        <row r="62">
          <cell r="C62" t="str">
            <v>01302014-006.1_Gross Average Monthly Demand Reduction (kW/unit)</v>
          </cell>
          <cell r="D62">
            <v>1</v>
          </cell>
          <cell r="E62" t="str">
            <v>Gross Average Monthly Demand Reduction (kW/unit)</v>
          </cell>
          <cell r="F62" t="str">
            <v>Demand Savings Value Source</v>
          </cell>
          <cell r="G62" t="str">
            <v/>
          </cell>
          <cell r="H62" t="str">
            <v/>
          </cell>
          <cell r="I62" t="str">
            <v>RMP UT Ltg Tool 070114.12.xlsm</v>
          </cell>
        </row>
        <row r="63">
          <cell r="C63" t="str">
            <v>01302014-006.2_Gross incremental annual electric savings (kWh/yr)</v>
          </cell>
          <cell r="D63">
            <v>2</v>
          </cell>
          <cell r="E63" t="str">
            <v>Gross incremental annual electric savings (kWh/yr)</v>
          </cell>
          <cell r="F63" t="str">
            <v>Energy Savings Value Source</v>
          </cell>
          <cell r="G63" t="str">
            <v/>
          </cell>
          <cell r="H63" t="str">
            <v/>
          </cell>
          <cell r="I63" t="str">
            <v>Program Update Report UT 050214.docx</v>
          </cell>
        </row>
        <row r="64">
          <cell r="C64" t="str">
            <v>01302014-006.2_Gross incremental annual electric savings (kWh/yr)</v>
          </cell>
          <cell r="D64">
            <v>2</v>
          </cell>
          <cell r="E64" t="str">
            <v>Gross incremental annual electric savings (kWh/yr)</v>
          </cell>
          <cell r="F64" t="str">
            <v>Energy Savings Value Source</v>
          </cell>
          <cell r="G64" t="str">
            <v/>
          </cell>
          <cell r="H64" t="str">
            <v/>
          </cell>
          <cell r="I64" t="str">
            <v/>
          </cell>
        </row>
        <row r="65">
          <cell r="C65" t="str">
            <v>01302014-006.2_Measure life (years)</v>
          </cell>
          <cell r="D65">
            <v>2</v>
          </cell>
          <cell r="E65" t="str">
            <v>Measure life (years)</v>
          </cell>
          <cell r="F65" t="str">
            <v>Measure Life Value Source</v>
          </cell>
          <cell r="G65" t="str">
            <v/>
          </cell>
          <cell r="H65" t="str">
            <v>Used for program change filing. Program-level measure life decreased from previous 14 years to feflect increasing role of energy management</v>
          </cell>
          <cell r="I65" t="str">
            <v>CE inputs - measure update   small business 031314.xlsx</v>
          </cell>
        </row>
        <row r="66">
          <cell r="C66" t="str">
            <v>01302014-006.2_Planned Realization Rate</v>
          </cell>
          <cell r="D66">
            <v>2</v>
          </cell>
          <cell r="E66" t="str">
            <v>Planned Realization Rate</v>
          </cell>
          <cell r="F66" t="str">
            <v>Realization Rate Value Source</v>
          </cell>
          <cell r="G66" t="str">
            <v/>
          </cell>
          <cell r="H66" t="str">
            <v>BAU - CE inputs sheet</v>
          </cell>
          <cell r="I66" t="str">
            <v>CE inputs - measure update   small business 031314.xlsx</v>
          </cell>
        </row>
        <row r="67">
          <cell r="C67" t="str">
            <v>01302014-006.2_Gross Average Monthly Demand Reduction (kW/unit)</v>
          </cell>
          <cell r="D67">
            <v>2</v>
          </cell>
          <cell r="E67" t="str">
            <v>Gross Average Monthly Demand Reduction (kW/unit)</v>
          </cell>
          <cell r="F67" t="str">
            <v>Demand Savings Value Source</v>
          </cell>
          <cell r="G67" t="str">
            <v/>
          </cell>
          <cell r="H67" t="str">
            <v/>
          </cell>
          <cell r="I67" t="str">
            <v/>
          </cell>
        </row>
        <row r="68">
          <cell r="C68" t="str">
            <v>01302014-006.2_Planned Net to Gross Ratio</v>
          </cell>
          <cell r="D68">
            <v>2</v>
          </cell>
          <cell r="E68" t="str">
            <v>Planned Net to Gross Ratio</v>
          </cell>
          <cell r="F68" t="str">
            <v>Net-to-Gross Value Source</v>
          </cell>
          <cell r="G68" t="str">
            <v/>
          </cell>
          <cell r="H68" t="str">
            <v>BAU - CE inputs sheet</v>
          </cell>
          <cell r="I68" t="str">
            <v>CE inputs - measure update   small business 031314.xlsx</v>
          </cell>
        </row>
        <row r="69">
          <cell r="C69" t="str">
            <v>01302014-006.2_Incremental cost ($)</v>
          </cell>
          <cell r="D69">
            <v>2</v>
          </cell>
          <cell r="E69" t="str">
            <v>Incremental cost ($)</v>
          </cell>
          <cell r="F69" t="str">
            <v>Incremental Cost Value Source</v>
          </cell>
          <cell r="G69" t="str">
            <v/>
          </cell>
          <cell r="H69" t="str">
            <v/>
          </cell>
          <cell r="I69" t="str">
            <v>Program Update Report UT 050214.docx</v>
          </cell>
        </row>
        <row r="70">
          <cell r="C70" t="str">
            <v>01302014-006.2_Gross Average Monthly Demand Reduction (kW/unit)</v>
          </cell>
          <cell r="D70">
            <v>2</v>
          </cell>
          <cell r="E70" t="str">
            <v>Gross Average Monthly Demand Reduction (kW/unit)</v>
          </cell>
          <cell r="F70" t="str">
            <v>Demand Savings Value Source</v>
          </cell>
          <cell r="G70" t="str">
            <v/>
          </cell>
          <cell r="H70" t="str">
            <v/>
          </cell>
          <cell r="I70" t="str">
            <v>Program Update Report UT 050214.docx</v>
          </cell>
        </row>
        <row r="71">
          <cell r="C71" t="str">
            <v>01302014-006.2_Incremental cost ($)</v>
          </cell>
          <cell r="D71">
            <v>2</v>
          </cell>
          <cell r="E71" t="str">
            <v>Incremental cost ($)</v>
          </cell>
          <cell r="F71" t="str">
            <v>Incremental Cost Value Source</v>
          </cell>
          <cell r="G71" t="str">
            <v/>
          </cell>
          <cell r="H71" t="str">
            <v/>
          </cell>
          <cell r="I71" t="str">
            <v/>
          </cell>
        </row>
        <row r="72">
          <cell r="C72" t="str">
            <v>01132014-025.1_Gross Average Monthly Demand Reduction (kW/unit)</v>
          </cell>
          <cell r="D72">
            <v>1</v>
          </cell>
          <cell r="E72" t="str">
            <v>Gross Average Monthly Demand Reduction (kW/unit)</v>
          </cell>
          <cell r="F72" t="str">
            <v>Demand Savings Value Source</v>
          </cell>
          <cell r="G72" t="str">
            <v/>
          </cell>
          <cell r="H72" t="str">
            <v/>
          </cell>
          <cell r="I72" t="str">
            <v>PP WA Ltg Tool 070114.12.xlsm</v>
          </cell>
        </row>
        <row r="73">
          <cell r="C73" t="str">
            <v>01132014-025.1_Gross incremental annual electric savings (kWh/yr)</v>
          </cell>
          <cell r="D73">
            <v>1</v>
          </cell>
          <cell r="E73" t="str">
            <v>Gross incremental annual electric savings (kWh/yr)</v>
          </cell>
          <cell r="F73" t="str">
            <v>Energy Savings Value Source</v>
          </cell>
          <cell r="G73" t="str">
            <v/>
          </cell>
          <cell r="H73" t="str">
            <v/>
          </cell>
          <cell r="I73" t="str">
            <v>PP WA Ltg Tool 070114.12.xlsm</v>
          </cell>
        </row>
        <row r="74">
          <cell r="C74" t="str">
            <v>01132014-025.2_</v>
          </cell>
          <cell r="D74">
            <v>2</v>
          </cell>
          <cell r="E74" t="str">
            <v/>
          </cell>
          <cell r="F74" t="str">
            <v/>
          </cell>
          <cell r="G74" t="str">
            <v/>
          </cell>
          <cell r="H74" t="str">
            <v/>
          </cell>
          <cell r="I74" t="str">
            <v/>
          </cell>
        </row>
        <row r="75">
          <cell r="C75" t="str">
            <v>02122014-027.2_Planned Realization Rate</v>
          </cell>
          <cell r="D75">
            <v>2</v>
          </cell>
          <cell r="E75" t="str">
            <v>Planned Realization Rate</v>
          </cell>
          <cell r="F75" t="str">
            <v>Realization Rate Value Source</v>
          </cell>
          <cell r="G75" t="str">
            <v/>
          </cell>
          <cell r="H75" t="str">
            <v>Table 1</v>
          </cell>
          <cell r="I75" t="str">
            <v>DSM_WY_FinAnswerExpress_Report_2011.pdf</v>
          </cell>
        </row>
        <row r="76">
          <cell r="C76" t="str">
            <v>02122014-027.2_Measure life (years)</v>
          </cell>
          <cell r="D76">
            <v>2</v>
          </cell>
          <cell r="E76" t="str">
            <v>Measure life (years)</v>
          </cell>
          <cell r="F76" t="str">
            <v>Measure Life Value Source</v>
          </cell>
          <cell r="G76" t="str">
            <v>Average of 12 years from FinAnswer Express and 15 years from Energy FinAnswer (13.5 rounded to 14)</v>
          </cell>
          <cell r="H76" t="str">
            <v/>
          </cell>
          <cell r="I76" t="str">
            <v/>
          </cell>
        </row>
        <row r="77">
          <cell r="C77" t="str">
            <v>02122014-027.2_Planned Net to Gross Ratio</v>
          </cell>
          <cell r="D77">
            <v>2</v>
          </cell>
          <cell r="E77" t="str">
            <v>Planned Net to Gross Ratio</v>
          </cell>
          <cell r="F77" t="str">
            <v>Net-to-Gross Value Source</v>
          </cell>
          <cell r="G77" t="str">
            <v/>
          </cell>
          <cell r="H77" t="str">
            <v>Page 10</v>
          </cell>
          <cell r="I77" t="str">
            <v>DSM_WY_FinAnswerExpress_Report_2011.pdf</v>
          </cell>
        </row>
        <row r="78">
          <cell r="C78" t="str">
            <v>205.2_Measure life (years)</v>
          </cell>
          <cell r="D78">
            <v>2</v>
          </cell>
          <cell r="E78" t="str">
            <v>Measure life (years)</v>
          </cell>
          <cell r="F78" t="str">
            <v>Measure Life Value Source</v>
          </cell>
          <cell r="G78" t="str">
            <v/>
          </cell>
          <cell r="H78" t="str">
            <v/>
          </cell>
          <cell r="I78" t="str">
            <v>FinAnswer Express Market Characterization and Program Enhancements - California Service Territory 18 August 2011.pdf</v>
          </cell>
        </row>
        <row r="79">
          <cell r="C79" t="str">
            <v>205.2_Incremental cost ($)</v>
          </cell>
          <cell r="D79">
            <v>2</v>
          </cell>
          <cell r="E79" t="str">
            <v>Incremental cost ($)</v>
          </cell>
          <cell r="F79" t="str">
            <v>Incremental Cost Value Source</v>
          </cell>
          <cell r="G79" t="str">
            <v/>
          </cell>
          <cell r="H79" t="str">
            <v/>
          </cell>
          <cell r="I79" t="str">
            <v>California Industrial  Agricultural Measure Review and Update 29 Nov 2013.docx</v>
          </cell>
        </row>
        <row r="80">
          <cell r="C80" t="str">
            <v>205.2_Planned Net to Gross Ratio</v>
          </cell>
          <cell r="D80">
            <v>2</v>
          </cell>
          <cell r="E80" t="str">
            <v>Planned Net to Gross Ratio</v>
          </cell>
          <cell r="F80" t="str">
            <v>Net-to-Gross Value Source</v>
          </cell>
          <cell r="G80" t="str">
            <v/>
          </cell>
          <cell r="H80" t="str">
            <v>P. 2 .</v>
          </cell>
          <cell r="I80" t="str">
            <v>CA_FinAnswer_Express_Program_Evaluation_2009-2011.pdf</v>
          </cell>
        </row>
        <row r="81">
          <cell r="C81" t="str">
            <v>205.2_Gross incremental annual electric savings (kWh/yr)</v>
          </cell>
          <cell r="D81">
            <v>2</v>
          </cell>
          <cell r="E81" t="str">
            <v>Gross incremental annual electric savings (kWh/yr)</v>
          </cell>
          <cell r="F81" t="str">
            <v>Energy Savings Value Source</v>
          </cell>
          <cell r="G81" t="str">
            <v/>
          </cell>
          <cell r="H81" t="str">
            <v/>
          </cell>
          <cell r="I81" t="str">
            <v>California Industrial  Agricultural Measure Review and Update 29 Nov 2013.docx</v>
          </cell>
        </row>
        <row r="82">
          <cell r="C82" t="str">
            <v>205.2_Planned Realization Rate</v>
          </cell>
          <cell r="D82">
            <v>2</v>
          </cell>
          <cell r="E82" t="str">
            <v>Planned Realization Rate</v>
          </cell>
          <cell r="F82" t="str">
            <v>Realization Rate Value Source</v>
          </cell>
          <cell r="G82" t="str">
            <v/>
          </cell>
          <cell r="H82" t="str">
            <v xml:space="preserve"> Table 1, p. 2.</v>
          </cell>
          <cell r="I82" t="str">
            <v>CA_FinAnswer_Express_Program_Evaluation_2009-2011.pdf</v>
          </cell>
        </row>
        <row r="83">
          <cell r="C83" t="str">
            <v>205.2_Gross Average Monthly Demand Reduction (kW/unit)</v>
          </cell>
          <cell r="D83">
            <v>2</v>
          </cell>
          <cell r="E83" t="str">
            <v>Gross Average Monthly Demand Reduction (kW/unit)</v>
          </cell>
          <cell r="F83" t="str">
            <v>Demand Savings Value Source</v>
          </cell>
          <cell r="G83" t="str">
            <v/>
          </cell>
          <cell r="H83" t="str">
            <v/>
          </cell>
          <cell r="I83" t="str">
            <v>California Industrial  Agricultural Measure Review and Update 29 Nov 2013.docx</v>
          </cell>
        </row>
        <row r="84">
          <cell r="C84" t="str">
            <v>413.2_Gross incremental annual electric savings (kWh/yr)</v>
          </cell>
          <cell r="D84">
            <v>2</v>
          </cell>
          <cell r="E84" t="str">
            <v>Gross incremental annual electric savings (kWh/yr)</v>
          </cell>
          <cell r="F84" t="str">
            <v xml:space="preserve">Energy Savings Value Source </v>
          </cell>
          <cell r="G84" t="str">
            <v/>
          </cell>
          <cell r="H84" t="str">
            <v/>
          </cell>
          <cell r="I84" t="str">
            <v>Idaho Industrial  Agricultural Measure Review and Update 20 Nov 2013 revised 27 June 2014.pdf</v>
          </cell>
        </row>
        <row r="85">
          <cell r="C85" t="str">
            <v>413.2_Gross Average Monthly Demand Reduction (kW/unit)</v>
          </cell>
          <cell r="D85">
            <v>2</v>
          </cell>
          <cell r="E85" t="str">
            <v>Gross Average Monthly Demand Reduction (kW/unit)</v>
          </cell>
          <cell r="F85" t="str">
            <v>Demand Reduction Value Source</v>
          </cell>
          <cell r="G85" t="str">
            <v/>
          </cell>
          <cell r="H85" t="str">
            <v/>
          </cell>
          <cell r="I85" t="str">
            <v>Idaho Industrial  Agricultural Measure Review and Update 20 Nov 2013 revised 27 June 2014.pdf</v>
          </cell>
        </row>
        <row r="86">
          <cell r="C86" t="str">
            <v>413.2_Planned Realization Rate</v>
          </cell>
          <cell r="D86">
            <v>2</v>
          </cell>
          <cell r="E86" t="str">
            <v>Planned Realization Rate</v>
          </cell>
          <cell r="F86" t="str">
            <v>Realization Rate Value Source</v>
          </cell>
          <cell r="G86" t="str">
            <v/>
          </cell>
          <cell r="H86" t="str">
            <v>Table 1</v>
          </cell>
          <cell r="I86" t="str">
            <v>ID_Energy_FinAnswer_Program_Evaluation_2009-2011.pdf</v>
          </cell>
        </row>
        <row r="87">
          <cell r="C87" t="str">
            <v>413.2_Incremental cost ($)</v>
          </cell>
          <cell r="D87">
            <v>2</v>
          </cell>
          <cell r="E87" t="str">
            <v>Incremental cost ($)</v>
          </cell>
          <cell r="F87" t="str">
            <v>Cost Value Source</v>
          </cell>
          <cell r="G87" t="str">
            <v/>
          </cell>
          <cell r="H87" t="str">
            <v/>
          </cell>
          <cell r="I87" t="str">
            <v>Idaho Industrial  Agricultural Measure Review and Update 20 Nov 2013 revised 27 June 2014.pdf</v>
          </cell>
        </row>
        <row r="88">
          <cell r="C88" t="str">
            <v>413.2_Planned Net to Gross Ratio</v>
          </cell>
          <cell r="D88">
            <v>2</v>
          </cell>
          <cell r="E88" t="str">
            <v>Planned Net to Gross Ratio</v>
          </cell>
          <cell r="F88" t="str">
            <v>Net-to-Gross Ratio Value Source</v>
          </cell>
          <cell r="G88" t="str">
            <v/>
          </cell>
          <cell r="H88" t="str">
            <v>Page 2</v>
          </cell>
          <cell r="I88" t="str">
            <v>ID_Energy_FinAnswer_Program_Evaluation_2009-2011.pdf</v>
          </cell>
        </row>
        <row r="89">
          <cell r="C89" t="str">
            <v>413.2_Measure life (years)</v>
          </cell>
          <cell r="D89">
            <v>2</v>
          </cell>
          <cell r="E89" t="str">
            <v>Measure life (years)</v>
          </cell>
          <cell r="F89" t="str">
            <v>Measure Life Value Source</v>
          </cell>
          <cell r="G89" t="str">
            <v/>
          </cell>
          <cell r="H89" t="str">
            <v>Table 3 on page 19 of Appendix 1</v>
          </cell>
          <cell r="I89" t="str">
            <v>ID_2011_Annual_Report_Appendix.pdf</v>
          </cell>
        </row>
        <row r="90">
          <cell r="C90" t="str">
            <v>639.2_Gross Average Monthly Demand Reduction (kW/unit)</v>
          </cell>
          <cell r="D90">
            <v>2</v>
          </cell>
          <cell r="E90" t="str">
            <v>Gross Average Monthly Demand Reduction (kW/unit)</v>
          </cell>
          <cell r="F90" t="str">
            <v>Savings Parameters</v>
          </cell>
          <cell r="G90" t="str">
            <v/>
          </cell>
          <cell r="H90" t="str">
            <v/>
          </cell>
          <cell r="I90" t="str">
            <v>Farm Equipment.docx</v>
          </cell>
        </row>
        <row r="91">
          <cell r="C91" t="str">
            <v>639.2_Incentive Customer ($)</v>
          </cell>
          <cell r="D91">
            <v>2</v>
          </cell>
          <cell r="E91" t="str">
            <v>Incentive Customer ($)</v>
          </cell>
          <cell r="F91" t="str">
            <v>Incentive Value Source</v>
          </cell>
          <cell r="G91" t="str">
            <v/>
          </cell>
          <cell r="H91" t="str">
            <v>FE Deemed Savings - Industrial v10.18.12.xlsx table of deemed values used by program administator</v>
          </cell>
          <cell r="I91" t="str">
            <v/>
          </cell>
        </row>
        <row r="92">
          <cell r="C92" t="str">
            <v>639.2_Gross Average Monthly Demand Reduction (kW/unit)</v>
          </cell>
          <cell r="D92">
            <v>2</v>
          </cell>
          <cell r="E92" t="str">
            <v>Gross Average Monthly Demand Reduction (kW/unit)</v>
          </cell>
          <cell r="F92" t="str">
            <v>Demand Reduction Value Source</v>
          </cell>
          <cell r="G92" t="str">
            <v/>
          </cell>
          <cell r="H92" t="str">
            <v/>
          </cell>
          <cell r="I92" t="str">
            <v>FinAnswer Express Market Characterization and Program Enhancements - Utah Service Territory 30 Nov 2011.pdf</v>
          </cell>
        </row>
        <row r="93">
          <cell r="C93" t="str">
            <v>639.2_Gross incremental annual electric savings (kWh/yr)</v>
          </cell>
          <cell r="D93">
            <v>2</v>
          </cell>
          <cell r="E93" t="str">
            <v>Gross incremental annual electric savings (kWh/yr)</v>
          </cell>
          <cell r="F93" t="str">
            <v>Savings Parameters</v>
          </cell>
          <cell r="G93" t="str">
            <v/>
          </cell>
          <cell r="H93" t="str">
            <v/>
          </cell>
          <cell r="I93" t="str">
            <v>Farm Equipment.docx</v>
          </cell>
        </row>
        <row r="94">
          <cell r="C94" t="str">
            <v>639.2_Baseline Value</v>
          </cell>
          <cell r="D94">
            <v>2</v>
          </cell>
          <cell r="E94" t="str">
            <v>Baseline Value</v>
          </cell>
          <cell r="F94" t="str">
            <v>Baseline Value Source</v>
          </cell>
          <cell r="G94" t="str">
            <v/>
          </cell>
          <cell r="H94" t="str">
            <v/>
          </cell>
          <cell r="I94" t="str">
            <v>FinAnswer Express Market Characterization and Program Enhancements - Utah Service Territory 30 Nov 2011.pdf</v>
          </cell>
        </row>
        <row r="95">
          <cell r="C95" t="str">
            <v>639.2_Efficient Case Value</v>
          </cell>
          <cell r="D95">
            <v>2</v>
          </cell>
          <cell r="E95" t="str">
            <v>Efficient Case Value</v>
          </cell>
          <cell r="F95" t="str">
            <v>Efficient Case Value Source</v>
          </cell>
          <cell r="G95" t="str">
            <v/>
          </cell>
          <cell r="H95" t="str">
            <v/>
          </cell>
          <cell r="I95" t="str">
            <v>FinAnswer Express Market Characterization and Program Enhancements - Utah Service Territory 30 Nov 2011.pdf</v>
          </cell>
        </row>
        <row r="96">
          <cell r="C96" t="str">
            <v>639.2_Incremental cost ($)</v>
          </cell>
          <cell r="D96">
            <v>2</v>
          </cell>
          <cell r="E96" t="str">
            <v>Incremental cost ($)</v>
          </cell>
          <cell r="F96" t="str">
            <v>Cost Value Source</v>
          </cell>
          <cell r="G96" t="str">
            <v/>
          </cell>
          <cell r="H96" t="str">
            <v/>
          </cell>
          <cell r="I96" t="str">
            <v>FinAnswer Express Market Characterization and Program Enhancements - Utah Service Territory 30 Nov 2011.pdf</v>
          </cell>
        </row>
        <row r="97">
          <cell r="C97" t="str">
            <v>639.2_Gross incremental annual electric savings (kWh/yr)</v>
          </cell>
          <cell r="D97">
            <v>2</v>
          </cell>
          <cell r="E97" t="str">
            <v>Gross incremental annual electric savings (kWh/yr)</v>
          </cell>
          <cell r="F97" t="str">
            <v xml:space="preserve">Energy Savings Value Source </v>
          </cell>
          <cell r="G97" t="str">
            <v/>
          </cell>
          <cell r="H97" t="str">
            <v/>
          </cell>
          <cell r="I97" t="str">
            <v>FinAnswer Express Market Characterization and Program Enhancements - Utah Service Territory 30 Nov 2011.pdf</v>
          </cell>
        </row>
        <row r="98">
          <cell r="C98" t="str">
            <v>864.2_Gross incremental annual electric savings (kWh/yr)</v>
          </cell>
          <cell r="D98">
            <v>2</v>
          </cell>
          <cell r="E98" t="str">
            <v>Gross incremental annual electric savings (kWh/yr)</v>
          </cell>
          <cell r="F98" t="str">
            <v>Savings Parameters</v>
          </cell>
          <cell r="G98" t="str">
            <v/>
          </cell>
          <cell r="H98" t="str">
            <v/>
          </cell>
          <cell r="I98" t="str">
            <v>WA Farm Equipment.docx</v>
          </cell>
        </row>
        <row r="99">
          <cell r="C99" t="str">
            <v>864.2_Gross incremental annual electric savings (kWh/yr)</v>
          </cell>
          <cell r="D99">
            <v>2</v>
          </cell>
          <cell r="E99" t="str">
            <v>Gross incremental annual electric savings (kWh/yr)</v>
          </cell>
          <cell r="F99" t="str">
            <v>Savings Parameters</v>
          </cell>
          <cell r="G99" t="str">
            <v/>
          </cell>
          <cell r="H99" t="str">
            <v>pg 52, Farm &amp; Dairy Equipment Incentives table</v>
          </cell>
          <cell r="I99" t="str">
            <v>Review and Update Industrial Agricultural Incentive Table Measures Washington 3 Nov 2013.pdf</v>
          </cell>
        </row>
        <row r="100">
          <cell r="C100" t="str">
            <v>864.2_Gross Average Monthly Demand Reduction (kW/unit)</v>
          </cell>
          <cell r="D100">
            <v>2</v>
          </cell>
          <cell r="E100" t="str">
            <v>Gross Average Monthly Demand Reduction (kW/unit)</v>
          </cell>
          <cell r="F100" t="str">
            <v>Demand Reduction Value Source</v>
          </cell>
          <cell r="G100" t="str">
            <v/>
          </cell>
          <cell r="H100" t="str">
            <v>pg 52, Farm &amp; Dairy Equipment Incentives table</v>
          </cell>
          <cell r="I100" t="str">
            <v>Review and Update Industrial Agricultural Incentive Table Measures Washington 3 Nov 2013.pdf</v>
          </cell>
        </row>
        <row r="101">
          <cell r="C101" t="str">
            <v>864.2_Gross Average Monthly Demand Reduction (kW/unit)</v>
          </cell>
          <cell r="D101">
            <v>2</v>
          </cell>
          <cell r="E101" t="str">
            <v>Gross Average Monthly Demand Reduction (kW/unit)</v>
          </cell>
          <cell r="F101" t="str">
            <v>Savings Parameters</v>
          </cell>
          <cell r="G101" t="str">
            <v/>
          </cell>
          <cell r="H101" t="str">
            <v/>
          </cell>
          <cell r="I101" t="str">
            <v>WA Farm Equipment.docx</v>
          </cell>
        </row>
        <row r="102">
          <cell r="C102" t="str">
            <v>864.2_Measure life (years)</v>
          </cell>
          <cell r="D102">
            <v>2</v>
          </cell>
          <cell r="E102" t="str">
            <v>Measure life (years)</v>
          </cell>
          <cell r="F102" t="str">
            <v>Measure Life Value Source</v>
          </cell>
          <cell r="G102" t="str">
            <v/>
          </cell>
          <cell r="H102" t="str">
            <v>Table 2a on page 10 of Appendix 1</v>
          </cell>
          <cell r="I102" t="str">
            <v>WA_2011_Annual_Report_Conservation_Acquisition.pdf</v>
          </cell>
        </row>
        <row r="103">
          <cell r="C103" t="str">
            <v>864.2_Incentive Customer ($)</v>
          </cell>
          <cell r="D103">
            <v>2</v>
          </cell>
          <cell r="E103" t="str">
            <v>Incentive Customer ($)</v>
          </cell>
          <cell r="F103" t="str">
            <v>Incentive Value Source</v>
          </cell>
          <cell r="G103" t="str">
            <v/>
          </cell>
          <cell r="H103" t="str">
            <v>pg 52, Farm &amp; Dairy Equipment Incentives table</v>
          </cell>
          <cell r="I103" t="str">
            <v>Review and Update Industrial Agricultural Incentive Table Measures Washington 3 Nov 2013.pdf</v>
          </cell>
        </row>
        <row r="104">
          <cell r="C104" t="str">
            <v>864.2_Gross incremental annual electric savings (kWh/yr)</v>
          </cell>
          <cell r="D104">
            <v>2</v>
          </cell>
          <cell r="E104" t="str">
            <v>Gross incremental annual electric savings (kWh/yr)</v>
          </cell>
          <cell r="F104" t="str">
            <v xml:space="preserve">Energy Savings Value Source </v>
          </cell>
          <cell r="G104" t="str">
            <v/>
          </cell>
          <cell r="H104" t="str">
            <v>pg 52, Farm &amp; Dairy Equipment Incentives table</v>
          </cell>
          <cell r="I104" t="str">
            <v>Review and Update Industrial Agricultural Incentive Table Measures Washington 3 Nov 2013.pdf</v>
          </cell>
        </row>
        <row r="105">
          <cell r="C105" t="str">
            <v>864.2_Incremental cost ($)</v>
          </cell>
          <cell r="D105">
            <v>2</v>
          </cell>
          <cell r="E105" t="str">
            <v>Incremental cost ($)</v>
          </cell>
          <cell r="F105" t="str">
            <v>Cost Value Source</v>
          </cell>
          <cell r="G105" t="str">
            <v/>
          </cell>
          <cell r="H105" t="str">
            <v>pg 52, Farm &amp; Dairy Equipment Incentives table</v>
          </cell>
          <cell r="I105" t="str">
            <v>Review and Update Industrial Agricultural Incentive Table Measures Washington 3 Nov 2013.pdf</v>
          </cell>
        </row>
        <row r="106">
          <cell r="C106" t="str">
            <v>1088.2_Measure life (years)</v>
          </cell>
          <cell r="D106">
            <v>2</v>
          </cell>
          <cell r="E106" t="str">
            <v>Measure life (years)</v>
          </cell>
          <cell r="F106" t="str">
            <v>Measure Life Value Source</v>
          </cell>
          <cell r="G106" t="str">
            <v/>
          </cell>
          <cell r="H106" t="str">
            <v>Table 26</v>
          </cell>
          <cell r="I106" t="str">
            <v>2013-Wyoming-Annual-Report-Appendices-FINAL.pdf</v>
          </cell>
        </row>
        <row r="107">
          <cell r="C107" t="str">
            <v>1088.2_Gross incremental annual electric savings (kWh/yr)</v>
          </cell>
          <cell r="D107">
            <v>2</v>
          </cell>
          <cell r="E107" t="str">
            <v>Gross incremental annual electric savings (kWh/yr)</v>
          </cell>
          <cell r="F107" t="str">
            <v>Energy Savings Value Source</v>
          </cell>
          <cell r="G107" t="str">
            <v/>
          </cell>
          <cell r="H107" t="str">
            <v>Page 53</v>
          </cell>
          <cell r="I107" t="str">
            <v>Wyoming Industrial  Agricultural Measure Review and Update 9 Nov.docx</v>
          </cell>
        </row>
        <row r="108">
          <cell r="C108" t="str">
            <v>1088.2_Gross Average Monthly Demand Reduction (kW/unit)</v>
          </cell>
          <cell r="D108">
            <v>2</v>
          </cell>
          <cell r="E108" t="str">
            <v>Gross Average Monthly Demand Reduction (kW/unit)</v>
          </cell>
          <cell r="F108" t="str">
            <v>Demand Savings Value Source</v>
          </cell>
          <cell r="G108" t="str">
            <v/>
          </cell>
          <cell r="H108" t="str">
            <v>Page 53</v>
          </cell>
          <cell r="I108" t="str">
            <v>Wyoming Industrial  Agricultural Measure Review and Update 9 Nov.docx</v>
          </cell>
        </row>
        <row r="109">
          <cell r="C109" t="str">
            <v>1088.2_Planned Net to Gross Ratio</v>
          </cell>
          <cell r="D109">
            <v>2</v>
          </cell>
          <cell r="E109" t="str">
            <v>Planned Net to Gross Ratio</v>
          </cell>
          <cell r="F109" t="str">
            <v>Net-to-Gross Value Source</v>
          </cell>
          <cell r="G109" t="str">
            <v/>
          </cell>
          <cell r="H109" t="str">
            <v>Recommendation on Page 10</v>
          </cell>
          <cell r="I109" t="str">
            <v>DSM_WY_EnergyFinAnswer_Report_2011.pdf</v>
          </cell>
        </row>
        <row r="110">
          <cell r="C110" t="str">
            <v>1088.2_Incremental cost ($)</v>
          </cell>
          <cell r="D110">
            <v>2</v>
          </cell>
          <cell r="E110" t="str">
            <v>Incremental cost ($)</v>
          </cell>
          <cell r="F110" t="str">
            <v>Incremental Cost Value Source</v>
          </cell>
          <cell r="G110" t="str">
            <v/>
          </cell>
          <cell r="H110" t="str">
            <v>Page 53</v>
          </cell>
          <cell r="I110" t="str">
            <v>Wyoming Industrial  Agricultural Measure Review and Update 9 Nov.docx</v>
          </cell>
        </row>
        <row r="111">
          <cell r="C111" t="str">
            <v>181.2_Gross Average Monthly Demand Reduction (kW/unit)</v>
          </cell>
          <cell r="D111">
            <v>2</v>
          </cell>
          <cell r="E111" t="str">
            <v>Gross Average Monthly Demand Reduction (kW/unit)</v>
          </cell>
          <cell r="F111" t="str">
            <v>Demand Savings Value Source</v>
          </cell>
          <cell r="G111" t="str">
            <v/>
          </cell>
          <cell r="H111" t="str">
            <v/>
          </cell>
          <cell r="I111" t="str">
            <v>California Industrial  Agricultural Measure Review and Update 29 Nov 2013.docx</v>
          </cell>
        </row>
        <row r="112">
          <cell r="C112" t="str">
            <v>181.2_Planned Net to Gross Ratio</v>
          </cell>
          <cell r="D112">
            <v>2</v>
          </cell>
          <cell r="E112" t="str">
            <v>Planned Net to Gross Ratio</v>
          </cell>
          <cell r="F112" t="str">
            <v>Net-to-Gross Value Source</v>
          </cell>
          <cell r="G112" t="str">
            <v/>
          </cell>
          <cell r="H112" t="str">
            <v>P. 2 .</v>
          </cell>
          <cell r="I112" t="str">
            <v>CA_FinAnswer_Express_Program_Evaluation_2009-2011.pdf</v>
          </cell>
        </row>
        <row r="113">
          <cell r="C113" t="str">
            <v>181.2_Incremental cost ($)</v>
          </cell>
          <cell r="D113">
            <v>2</v>
          </cell>
          <cell r="E113" t="str">
            <v>Incremental cost ($)</v>
          </cell>
          <cell r="F113" t="str">
            <v>Incremental Cost Value Source</v>
          </cell>
          <cell r="G113" t="str">
            <v/>
          </cell>
          <cell r="H113" t="str">
            <v/>
          </cell>
          <cell r="I113" t="str">
            <v>California Industrial  Agricultural Measure Review and Update 29 Nov 2013.docx</v>
          </cell>
        </row>
        <row r="114">
          <cell r="C114" t="str">
            <v>181.2_Planned Realization Rate</v>
          </cell>
          <cell r="D114">
            <v>2</v>
          </cell>
          <cell r="E114" t="str">
            <v>Planned Realization Rate</v>
          </cell>
          <cell r="F114" t="str">
            <v>Realization Rate Value Source</v>
          </cell>
          <cell r="G114" t="str">
            <v/>
          </cell>
          <cell r="H114" t="str">
            <v xml:space="preserve"> Table 1, p. 2.</v>
          </cell>
          <cell r="I114" t="str">
            <v>CA_FinAnswer_Express_Program_Evaluation_2009-2011.pdf</v>
          </cell>
        </row>
        <row r="115">
          <cell r="C115" t="str">
            <v>181.2_Gross incremental annual electric savings (kWh/yr)</v>
          </cell>
          <cell r="D115">
            <v>2</v>
          </cell>
          <cell r="E115" t="str">
            <v>Gross incremental annual electric savings (kWh/yr)</v>
          </cell>
          <cell r="F115" t="str">
            <v>Energy Savings Value Source</v>
          </cell>
          <cell r="G115" t="str">
            <v/>
          </cell>
          <cell r="H115" t="str">
            <v/>
          </cell>
          <cell r="I115" t="str">
            <v>California Industrial  Agricultural Measure Review and Update 29 Nov 2013.docx</v>
          </cell>
        </row>
        <row r="116">
          <cell r="C116" t="str">
            <v>181.2_Measure life (years)</v>
          </cell>
          <cell r="D116">
            <v>2</v>
          </cell>
          <cell r="E116" t="str">
            <v>Measure life (years)</v>
          </cell>
          <cell r="F116" t="str">
            <v>Measure Life Value Source</v>
          </cell>
          <cell r="G116" t="str">
            <v/>
          </cell>
          <cell r="H116" t="str">
            <v/>
          </cell>
          <cell r="I116" t="str">
            <v>FinAnswer Express Market Characterization and Program Enhancements - California Service Territory 18 August 2011.pdf</v>
          </cell>
        </row>
        <row r="117">
          <cell r="C117" t="str">
            <v>399.2_Planned Net to Gross Ratio</v>
          </cell>
          <cell r="D117">
            <v>2</v>
          </cell>
          <cell r="E117" t="str">
            <v>Planned Net to Gross Ratio</v>
          </cell>
          <cell r="F117" t="str">
            <v>Net-to-Gross Ratio Value Source</v>
          </cell>
          <cell r="G117" t="str">
            <v/>
          </cell>
          <cell r="H117" t="str">
            <v>Page 2</v>
          </cell>
          <cell r="I117" t="str">
            <v>ID_Energy_FinAnswer_Program_Evaluation_2009-2011.pdf</v>
          </cell>
        </row>
        <row r="118">
          <cell r="C118" t="str">
            <v>399.2_Incremental cost ($)</v>
          </cell>
          <cell r="D118">
            <v>2</v>
          </cell>
          <cell r="E118" t="str">
            <v>Incremental cost ($)</v>
          </cell>
          <cell r="F118" t="str">
            <v>Cost Value Source</v>
          </cell>
          <cell r="G118" t="str">
            <v/>
          </cell>
          <cell r="H118" t="str">
            <v/>
          </cell>
          <cell r="I118" t="str">
            <v>Idaho Industrial  Agricultural Measure Review and Update 20 Nov 2013 revised 27 June 2014.pdf</v>
          </cell>
        </row>
        <row r="119">
          <cell r="C119" t="str">
            <v>399.2_Gross Average Monthly Demand Reduction (kW/unit)</v>
          </cell>
          <cell r="D119">
            <v>2</v>
          </cell>
          <cell r="E119" t="str">
            <v>Gross Average Monthly Demand Reduction (kW/unit)</v>
          </cell>
          <cell r="F119" t="str">
            <v>Demand Reduction Value Source</v>
          </cell>
          <cell r="G119" t="str">
            <v/>
          </cell>
          <cell r="H119" t="str">
            <v/>
          </cell>
          <cell r="I119" t="str">
            <v>Idaho Industrial  Agricultural Measure Review and Update 20 Nov 2013 revised 27 June 2014.pdf</v>
          </cell>
        </row>
        <row r="120">
          <cell r="C120" t="str">
            <v>399.2_Measure life (years)</v>
          </cell>
          <cell r="D120">
            <v>2</v>
          </cell>
          <cell r="E120" t="str">
            <v>Measure life (years)</v>
          </cell>
          <cell r="F120" t="str">
            <v>Measure Life Value Source</v>
          </cell>
          <cell r="G120" t="str">
            <v/>
          </cell>
          <cell r="H120" t="str">
            <v>Table 3 on page 19 of Appendix 1</v>
          </cell>
          <cell r="I120" t="str">
            <v>ID_2011_Annual_Report_Appendix.pdf</v>
          </cell>
        </row>
        <row r="121">
          <cell r="C121" t="str">
            <v>399.2_Gross incremental annual electric savings (kWh/yr)</v>
          </cell>
          <cell r="D121">
            <v>2</v>
          </cell>
          <cell r="E121" t="str">
            <v>Gross incremental annual electric savings (kWh/yr)</v>
          </cell>
          <cell r="F121" t="str">
            <v xml:space="preserve">Energy Savings Value Source </v>
          </cell>
          <cell r="G121" t="str">
            <v/>
          </cell>
          <cell r="H121" t="str">
            <v/>
          </cell>
          <cell r="I121" t="str">
            <v>Idaho Industrial  Agricultural Measure Review and Update 20 Nov 2013 revised 27 June 2014.pdf</v>
          </cell>
        </row>
        <row r="122">
          <cell r="C122" t="str">
            <v>399.2_Planned Realization Rate</v>
          </cell>
          <cell r="D122">
            <v>2</v>
          </cell>
          <cell r="E122" t="str">
            <v>Planned Realization Rate</v>
          </cell>
          <cell r="F122" t="str">
            <v>Realization Rate Value Source</v>
          </cell>
          <cell r="G122" t="str">
            <v/>
          </cell>
          <cell r="H122" t="str">
            <v>Table 1</v>
          </cell>
          <cell r="I122" t="str">
            <v>ID_Energy_FinAnswer_Program_Evaluation_2009-2011.pdf</v>
          </cell>
        </row>
        <row r="123">
          <cell r="C123" t="str">
            <v>626.2_Incentive Customer ($)</v>
          </cell>
          <cell r="D123">
            <v>2</v>
          </cell>
          <cell r="E123" t="str">
            <v>Incentive Customer ($)</v>
          </cell>
          <cell r="F123" t="str">
            <v>Incentive Value Source</v>
          </cell>
          <cell r="G123" t="str">
            <v/>
          </cell>
          <cell r="H123" t="str">
            <v>FE Deemed Savings - Industrial v10.18.12.xlsx table of deemed values used by program administator</v>
          </cell>
          <cell r="I123" t="str">
            <v/>
          </cell>
        </row>
        <row r="124">
          <cell r="C124" t="str">
            <v>626.2_Gross incremental annual electric savings (kWh/yr)</v>
          </cell>
          <cell r="D124">
            <v>2</v>
          </cell>
          <cell r="E124" t="str">
            <v>Gross incremental annual electric savings (kWh/yr)</v>
          </cell>
          <cell r="F124" t="str">
            <v>Savings Parameters</v>
          </cell>
          <cell r="G124" t="str">
            <v/>
          </cell>
          <cell r="H124" t="str">
            <v/>
          </cell>
          <cell r="I124" t="str">
            <v>Farm Equipment.docx</v>
          </cell>
        </row>
        <row r="125">
          <cell r="C125" t="str">
            <v>626.2_Gross incremental annual electric savings (kWh/yr)</v>
          </cell>
          <cell r="D125">
            <v>2</v>
          </cell>
          <cell r="E125" t="str">
            <v>Gross incremental annual electric savings (kWh/yr)</v>
          </cell>
          <cell r="F125" t="str">
            <v xml:space="preserve">Energy Savings Value Source </v>
          </cell>
          <cell r="G125" t="str">
            <v/>
          </cell>
          <cell r="H125" t="str">
            <v/>
          </cell>
          <cell r="I125" t="str">
            <v>FinAnswer Express Market Characterization and Program Enhancements - Utah Service Territory 30 Nov 2011.pdf</v>
          </cell>
        </row>
        <row r="126">
          <cell r="C126" t="str">
            <v>626.2_Gross Average Monthly Demand Reduction (kW/unit)</v>
          </cell>
          <cell r="D126">
            <v>2</v>
          </cell>
          <cell r="E126" t="str">
            <v>Gross Average Monthly Demand Reduction (kW/unit)</v>
          </cell>
          <cell r="F126" t="str">
            <v>Savings Parameters</v>
          </cell>
          <cell r="G126" t="str">
            <v/>
          </cell>
          <cell r="H126" t="str">
            <v/>
          </cell>
          <cell r="I126" t="str">
            <v>Farm Equipment.docx</v>
          </cell>
        </row>
        <row r="127">
          <cell r="C127" t="str">
            <v>626.2_Gross Average Monthly Demand Reduction (kW/unit)</v>
          </cell>
          <cell r="D127">
            <v>2</v>
          </cell>
          <cell r="E127" t="str">
            <v>Gross Average Monthly Demand Reduction (kW/unit)</v>
          </cell>
          <cell r="F127" t="str">
            <v>Demand Reduction Value Source</v>
          </cell>
          <cell r="G127" t="str">
            <v/>
          </cell>
          <cell r="H127" t="str">
            <v/>
          </cell>
          <cell r="I127" t="str">
            <v>FinAnswer Express Market Characterization and Program Enhancements - Utah Service Territory 30 Nov 2011.pdf</v>
          </cell>
        </row>
        <row r="128">
          <cell r="C128" t="str">
            <v>626.2_Baseline Value</v>
          </cell>
          <cell r="D128">
            <v>2</v>
          </cell>
          <cell r="E128" t="str">
            <v>Baseline Value</v>
          </cell>
          <cell r="F128" t="str">
            <v>Baseline Value Source</v>
          </cell>
          <cell r="G128" t="str">
            <v/>
          </cell>
          <cell r="H128" t="str">
            <v/>
          </cell>
          <cell r="I128" t="str">
            <v>FinAnswer Express Market Characterization and Program Enhancements - Utah Service Territory 30 Nov 2011.pdf</v>
          </cell>
        </row>
        <row r="129">
          <cell r="C129" t="str">
            <v>626.2_Efficient Case Value</v>
          </cell>
          <cell r="D129">
            <v>2</v>
          </cell>
          <cell r="E129" t="str">
            <v>Efficient Case Value</v>
          </cell>
          <cell r="F129" t="str">
            <v>Efficient Case Value Source</v>
          </cell>
          <cell r="G129" t="str">
            <v/>
          </cell>
          <cell r="H129" t="str">
            <v/>
          </cell>
          <cell r="I129" t="str">
            <v>FinAnswer Express Market Characterization and Program Enhancements - Utah Service Territory 30 Nov 2011.pdf</v>
          </cell>
        </row>
        <row r="130">
          <cell r="C130" t="str">
            <v>626.2_Incremental cost ($)</v>
          </cell>
          <cell r="D130">
            <v>2</v>
          </cell>
          <cell r="E130" t="str">
            <v>Incremental cost ($)</v>
          </cell>
          <cell r="F130" t="str">
            <v>Cost Value Source</v>
          </cell>
          <cell r="G130" t="str">
            <v/>
          </cell>
          <cell r="H130" t="str">
            <v/>
          </cell>
          <cell r="I130" t="str">
            <v>FinAnswer Express Market Characterization and Program Enhancements - Utah Service Territory 30 Nov 2011.pdf</v>
          </cell>
        </row>
        <row r="131">
          <cell r="C131" t="str">
            <v>837.2_Incentive Customer ($)</v>
          </cell>
          <cell r="D131">
            <v>2</v>
          </cell>
          <cell r="E131" t="str">
            <v>Incentive Customer ($)</v>
          </cell>
          <cell r="F131" t="str">
            <v>Incentive Value Source</v>
          </cell>
          <cell r="G131" t="str">
            <v/>
          </cell>
          <cell r="H131" t="str">
            <v>pg 52, Farm &amp; Dairy Equipment Incentives table</v>
          </cell>
          <cell r="I131" t="str">
            <v>Review and Update Industrial Agricultural Incentive Table Measures Washington 3 Nov 2013.pdf</v>
          </cell>
        </row>
        <row r="132">
          <cell r="C132" t="str">
            <v>837.2_Measure life (years)</v>
          </cell>
          <cell r="D132">
            <v>2</v>
          </cell>
          <cell r="E132" t="str">
            <v>Measure life (years)</v>
          </cell>
          <cell r="F132" t="str">
            <v>Measure Life Value Source</v>
          </cell>
          <cell r="G132" t="str">
            <v/>
          </cell>
          <cell r="H132" t="str">
            <v>Table 2a on page 10 of Appendix 1</v>
          </cell>
          <cell r="I132" t="str">
            <v>WA_2011_Annual_Report_Conservation_Acquisition.pdf</v>
          </cell>
        </row>
        <row r="133">
          <cell r="C133" t="str">
            <v>837.2_Gross Average Monthly Demand Reduction (kW/unit)</v>
          </cell>
          <cell r="D133">
            <v>2</v>
          </cell>
          <cell r="E133" t="str">
            <v>Gross Average Monthly Demand Reduction (kW/unit)</v>
          </cell>
          <cell r="F133" t="str">
            <v>Demand Reduction Value Source</v>
          </cell>
          <cell r="G133" t="str">
            <v/>
          </cell>
          <cell r="H133" t="str">
            <v>pg 52, Farm &amp; Dairy Equipment Incentives table</v>
          </cell>
          <cell r="I133" t="str">
            <v>Review and Update Industrial Agricultural Incentive Table Measures Washington 3 Nov 2013.pdf</v>
          </cell>
        </row>
        <row r="134">
          <cell r="C134" t="str">
            <v>837.2_Incremental cost ($)</v>
          </cell>
          <cell r="D134">
            <v>2</v>
          </cell>
          <cell r="E134" t="str">
            <v>Incremental cost ($)</v>
          </cell>
          <cell r="F134" t="str">
            <v>Cost Value Source</v>
          </cell>
          <cell r="G134" t="str">
            <v/>
          </cell>
          <cell r="H134" t="str">
            <v>pg 52, Farm &amp; Dairy Equipment Incentives table</v>
          </cell>
          <cell r="I134" t="str">
            <v>Review and Update Industrial Agricultural Incentive Table Measures Washington 3 Nov 2013.pdf</v>
          </cell>
        </row>
        <row r="135">
          <cell r="C135" t="str">
            <v>837.2_Gross Average Monthly Demand Reduction (kW/unit)</v>
          </cell>
          <cell r="D135">
            <v>2</v>
          </cell>
          <cell r="E135" t="str">
            <v>Gross Average Monthly Demand Reduction (kW/unit)</v>
          </cell>
          <cell r="F135" t="str">
            <v>Savings Parameters</v>
          </cell>
          <cell r="G135" t="str">
            <v/>
          </cell>
          <cell r="H135" t="str">
            <v/>
          </cell>
          <cell r="I135" t="str">
            <v>WA Farm Equipment.docx</v>
          </cell>
        </row>
        <row r="136">
          <cell r="C136" t="str">
            <v>837.2_Gross incremental annual electric savings (kWh/yr)</v>
          </cell>
          <cell r="D136">
            <v>2</v>
          </cell>
          <cell r="E136" t="str">
            <v>Gross incremental annual electric savings (kWh/yr)</v>
          </cell>
          <cell r="F136" t="str">
            <v>Savings Parameters</v>
          </cell>
          <cell r="G136" t="str">
            <v/>
          </cell>
          <cell r="H136" t="str">
            <v/>
          </cell>
          <cell r="I136" t="str">
            <v>WA Farm Equipment.docx</v>
          </cell>
        </row>
        <row r="137">
          <cell r="C137" t="str">
            <v>837.2_Gross incremental annual electric savings (kWh/yr)</v>
          </cell>
          <cell r="D137">
            <v>2</v>
          </cell>
          <cell r="E137" t="str">
            <v>Gross incremental annual electric savings (kWh/yr)</v>
          </cell>
          <cell r="F137" t="str">
            <v xml:space="preserve">Energy Savings Value Source </v>
          </cell>
          <cell r="G137" t="str">
            <v/>
          </cell>
          <cell r="H137" t="str">
            <v>pg 52, Farm &amp; Dairy Equipment Incentives table</v>
          </cell>
          <cell r="I137" t="str">
            <v>Review and Update Industrial Agricultural Incentive Table Measures Washington 3 Nov 2013.pdf</v>
          </cell>
        </row>
        <row r="138">
          <cell r="C138" t="str">
            <v>837.2_Gross incremental annual electric savings (kWh/yr)</v>
          </cell>
          <cell r="D138">
            <v>2</v>
          </cell>
          <cell r="E138" t="str">
            <v>Gross incremental annual electric savings (kWh/yr)</v>
          </cell>
          <cell r="F138" t="str">
            <v>Savings Parameters</v>
          </cell>
          <cell r="G138" t="str">
            <v/>
          </cell>
          <cell r="H138" t="str">
            <v>pg 52, Farm &amp; Dairy Equipment Incentives table</v>
          </cell>
          <cell r="I138" t="str">
            <v>Review and Update Industrial Agricultural Incentive Table Measures Washington 3 Nov 2013.pdf</v>
          </cell>
        </row>
        <row r="139">
          <cell r="C139" t="str">
            <v>1051.2_Gross incremental annual electric savings (kWh/yr)</v>
          </cell>
          <cell r="D139">
            <v>2</v>
          </cell>
          <cell r="E139" t="str">
            <v>Gross incremental annual electric savings (kWh/yr)</v>
          </cell>
          <cell r="F139" t="str">
            <v>Energy Savings Value Source</v>
          </cell>
          <cell r="G139" t="str">
            <v/>
          </cell>
          <cell r="H139" t="str">
            <v>Page 53</v>
          </cell>
          <cell r="I139" t="str">
            <v>Wyoming Industrial  Agricultural Measure Review and Update 9 Nov.docx</v>
          </cell>
        </row>
        <row r="140">
          <cell r="C140" t="str">
            <v>1051.2_Measure life (years)</v>
          </cell>
          <cell r="D140">
            <v>2</v>
          </cell>
          <cell r="E140" t="str">
            <v>Measure life (years)</v>
          </cell>
          <cell r="F140" t="str">
            <v>Measure Life Value Source</v>
          </cell>
          <cell r="G140" t="str">
            <v/>
          </cell>
          <cell r="H140" t="str">
            <v>Table 26</v>
          </cell>
          <cell r="I140" t="str">
            <v>2013-Wyoming-Annual-Report-Appendices-FINAL.pdf</v>
          </cell>
        </row>
        <row r="141">
          <cell r="C141" t="str">
            <v>1051.2_Gross Average Monthly Demand Reduction (kW/unit)</v>
          </cell>
          <cell r="D141">
            <v>2</v>
          </cell>
          <cell r="E141" t="str">
            <v>Gross Average Monthly Demand Reduction (kW/unit)</v>
          </cell>
          <cell r="F141" t="str">
            <v>Demand Savings Value Source</v>
          </cell>
          <cell r="G141" t="str">
            <v/>
          </cell>
          <cell r="H141" t="str">
            <v>Page 53</v>
          </cell>
          <cell r="I141" t="str">
            <v>Wyoming Industrial  Agricultural Measure Review and Update 9 Nov.docx</v>
          </cell>
        </row>
        <row r="142">
          <cell r="C142" t="str">
            <v>1051.2_Incremental cost ($)</v>
          </cell>
          <cell r="D142">
            <v>2</v>
          </cell>
          <cell r="E142" t="str">
            <v>Incremental cost ($)</v>
          </cell>
          <cell r="F142" t="str">
            <v>Incremental Cost Value Source</v>
          </cell>
          <cell r="G142" t="str">
            <v/>
          </cell>
          <cell r="H142" t="str">
            <v>Page 53</v>
          </cell>
          <cell r="I142" t="str">
            <v>Wyoming Industrial  Agricultural Measure Review and Update 9 Nov.docx</v>
          </cell>
        </row>
        <row r="143">
          <cell r="C143" t="str">
            <v>1051.2_Planned Net to Gross Ratio</v>
          </cell>
          <cell r="D143">
            <v>2</v>
          </cell>
          <cell r="E143" t="str">
            <v>Planned Net to Gross Ratio</v>
          </cell>
          <cell r="F143" t="str">
            <v>Net-to-Gross Value Source</v>
          </cell>
          <cell r="G143" t="str">
            <v/>
          </cell>
          <cell r="H143" t="str">
            <v>Recommendation on Page 10</v>
          </cell>
          <cell r="I143" t="str">
            <v>DSM_WY_EnergyFinAnswer_Report_2011.pdf</v>
          </cell>
        </row>
        <row r="144">
          <cell r="C144" t="str">
            <v>626.3_Incremental cost ($)</v>
          </cell>
          <cell r="D144">
            <v>3</v>
          </cell>
          <cell r="E144" t="str">
            <v>Incremental cost ($)</v>
          </cell>
          <cell r="F144" t="str">
            <v>Cost value source</v>
          </cell>
          <cell r="G144" t="str">
            <v/>
          </cell>
          <cell r="H144" t="str">
            <v>page 55</v>
          </cell>
          <cell r="I144" t="str">
            <v>Utah Industrial  Agricultural Measure Review and Update 1 May 2014.docx</v>
          </cell>
        </row>
        <row r="145">
          <cell r="C145" t="str">
            <v>626.3_Gross incremental annual electric savings (kWh/yr)</v>
          </cell>
          <cell r="D145">
            <v>3</v>
          </cell>
          <cell r="E145" t="str">
            <v>Gross incremental annual electric savings (kWh/yr)</v>
          </cell>
          <cell r="F145" t="str">
            <v>Energy savings value source</v>
          </cell>
          <cell r="G145" t="str">
            <v/>
          </cell>
          <cell r="H145" t="str">
            <v>page 55</v>
          </cell>
          <cell r="I145" t="str">
            <v>Utah Industrial  Agricultural Measure Review and Update 1 May 2014.docx</v>
          </cell>
        </row>
        <row r="146">
          <cell r="C146" t="str">
            <v>626.3_Measure life (years)</v>
          </cell>
          <cell r="D146">
            <v>3</v>
          </cell>
          <cell r="E146" t="str">
            <v>Measure life (years)</v>
          </cell>
          <cell r="F146" t="str">
            <v>Measure Life Value Source</v>
          </cell>
          <cell r="G146" t="str">
            <v/>
          </cell>
          <cell r="H146" t="str">
            <v>Page 53</v>
          </cell>
          <cell r="I146" t="str">
            <v>Utah Industrial  Agricultural Measure Review and Update 1 May 2014.docx</v>
          </cell>
        </row>
        <row r="147">
          <cell r="C147" t="str">
            <v>626.3_Planned Net to Gross Ratio</v>
          </cell>
          <cell r="D147">
            <v>3</v>
          </cell>
          <cell r="E147" t="str">
            <v>Planned Net to Gross Ratio</v>
          </cell>
          <cell r="F147" t="str">
            <v>Planned Net-to-Gross Ratio Value Source</v>
          </cell>
          <cell r="G147" t="str">
            <v/>
          </cell>
          <cell r="H147" t="str">
            <v>BAU - CE inputs sheet</v>
          </cell>
          <cell r="I147" t="str">
            <v>CE inputs - measure update   small business 031314.xlsx</v>
          </cell>
        </row>
        <row r="148">
          <cell r="C148" t="str">
            <v>626.3_Planned Realization Rate</v>
          </cell>
          <cell r="D148">
            <v>3</v>
          </cell>
          <cell r="E148" t="str">
            <v>Planned Realization Rate</v>
          </cell>
          <cell r="F148" t="str">
            <v>Planned Realization Rate Value Source</v>
          </cell>
          <cell r="G148" t="str">
            <v/>
          </cell>
          <cell r="H148" t="str">
            <v>BAU - CE inputs sheet</v>
          </cell>
          <cell r="I148" t="str">
            <v>CE inputs - measure update   small business 031314.xlsx</v>
          </cell>
        </row>
        <row r="149">
          <cell r="C149" t="str">
            <v>06232015-001.1_Planned Net to Gross Ratio</v>
          </cell>
          <cell r="D149">
            <v>1</v>
          </cell>
          <cell r="E149" t="str">
            <v>Planned Net to Gross Ratio</v>
          </cell>
          <cell r="F149" t="str">
            <v>Net-to-Gross Value Source</v>
          </cell>
          <cell r="G149" t="str">
            <v/>
          </cell>
          <cell r="H149" t="str">
            <v>page 2</v>
          </cell>
          <cell r="I149" t="str">
            <v>CA_FinAnswer_Express_Program_Evaluation_2009-2011.pdf</v>
          </cell>
        </row>
        <row r="150">
          <cell r="C150" t="str">
            <v>06232015-001.1_Planned Realization Rate</v>
          </cell>
          <cell r="D150">
            <v>1</v>
          </cell>
          <cell r="E150" t="str">
            <v>Planned Realization Rate</v>
          </cell>
          <cell r="F150" t="str">
            <v>Realization Rate Value Source</v>
          </cell>
          <cell r="G150" t="str">
            <v/>
          </cell>
          <cell r="H150" t="str">
            <v>page 2</v>
          </cell>
          <cell r="I150" t="str">
            <v>CA_FinAnswer_Express_Program_Evaluation_2009-2011.pdf</v>
          </cell>
        </row>
        <row r="151">
          <cell r="C151" t="str">
            <v>11032014-028.1_Gross incremental annual electric savings (kWh/yr)</v>
          </cell>
          <cell r="D151">
            <v>1</v>
          </cell>
          <cell r="E151" t="str">
            <v>Gross incremental annual electric savings (kWh/yr)</v>
          </cell>
          <cell r="F151" t="str">
            <v xml:space="preserve">Energy Savings Value Source </v>
          </cell>
          <cell r="G151" t="str">
            <v/>
          </cell>
          <cell r="H151" t="str">
            <v/>
          </cell>
          <cell r="I151" t="str">
            <v>NonLighting Measure Worksheets ID 111314.pdf</v>
          </cell>
        </row>
        <row r="152">
          <cell r="C152" t="str">
            <v>11032014-028.1_Measure life (years)</v>
          </cell>
          <cell r="D152">
            <v>1</v>
          </cell>
          <cell r="E152" t="str">
            <v>Measure life (years)</v>
          </cell>
          <cell r="F152" t="str">
            <v>Measure Life Value Source</v>
          </cell>
          <cell r="G152" t="str">
            <v/>
          </cell>
          <cell r="H152" t="str">
            <v/>
          </cell>
          <cell r="I152" t="str">
            <v>NonLighting Measure Worksheets ID 111314.pdf</v>
          </cell>
        </row>
        <row r="153">
          <cell r="C153" t="str">
            <v>11032014-028.1_Planned Realization Rate</v>
          </cell>
          <cell r="D153">
            <v>1</v>
          </cell>
          <cell r="E153" t="str">
            <v>Planned Realization Rate</v>
          </cell>
          <cell r="F153" t="str">
            <v>Realization Rate Value Source</v>
          </cell>
          <cell r="G153" t="str">
            <v/>
          </cell>
          <cell r="H153" t="str">
            <v>Table 1</v>
          </cell>
          <cell r="I153" t="str">
            <v>ID_FinAnswer_Express_Program_Evaluation_2009-2011.pdf</v>
          </cell>
        </row>
        <row r="154">
          <cell r="C154" t="str">
            <v>11032014-028.1_Gross Average Monthly Demand Reduction (kW/unit)</v>
          </cell>
          <cell r="D154">
            <v>1</v>
          </cell>
          <cell r="E154" t="str">
            <v>Gross Average Monthly Demand Reduction (kW/unit)</v>
          </cell>
          <cell r="F154" t="str">
            <v>Demand Reduction Value Source</v>
          </cell>
          <cell r="G154" t="str">
            <v/>
          </cell>
          <cell r="H154" t="str">
            <v/>
          </cell>
          <cell r="I154" t="str">
            <v>NonLighting Measure Worksheets ID 111314.pdf</v>
          </cell>
        </row>
        <row r="155">
          <cell r="C155" t="str">
            <v>11032014-028.1_Incremental cost ($)</v>
          </cell>
          <cell r="D155">
            <v>1</v>
          </cell>
          <cell r="E155" t="str">
            <v>Incremental cost ($)</v>
          </cell>
          <cell r="F155" t="str">
            <v>Cost Value Source</v>
          </cell>
          <cell r="G155" t="str">
            <v/>
          </cell>
          <cell r="H155" t="str">
            <v/>
          </cell>
          <cell r="I155" t="str">
            <v>NonLighting Measure Worksheets ID 111314.pdf</v>
          </cell>
        </row>
        <row r="156">
          <cell r="C156" t="str">
            <v>11032014-028.1_Planned Net to Gross Ratio</v>
          </cell>
          <cell r="D156">
            <v>1</v>
          </cell>
          <cell r="E156" t="str">
            <v>Planned Net to Gross Ratio</v>
          </cell>
          <cell r="F156" t="str">
            <v>Net-to-Gross Value Source</v>
          </cell>
          <cell r="G156" t="str">
            <v/>
          </cell>
          <cell r="H156" t="str">
            <v>Page 2</v>
          </cell>
          <cell r="I156" t="str">
            <v>ID_FinAnswer_Express_Program_Evaluation_2009-2011.pdf</v>
          </cell>
        </row>
        <row r="157">
          <cell r="C157" t="str">
            <v>07182014-007.1_Gross incremental annual electric savings (kWh/yr)</v>
          </cell>
          <cell r="D157">
            <v>1</v>
          </cell>
          <cell r="E157" t="str">
            <v>Gross incremental annual electric savings (kWh/yr)</v>
          </cell>
          <cell r="F157" t="str">
            <v>Energy Savings Value Source</v>
          </cell>
          <cell r="G157" t="str">
            <v/>
          </cell>
          <cell r="H157" t="str">
            <v/>
          </cell>
          <cell r="I157" t="str">
            <v>Program Update Report UT 050214.docx</v>
          </cell>
        </row>
        <row r="158">
          <cell r="C158" t="str">
            <v>07182014-007.1_Measure life (years)</v>
          </cell>
          <cell r="D158">
            <v>1</v>
          </cell>
          <cell r="E158" t="str">
            <v>Measure life (years)</v>
          </cell>
          <cell r="F158" t="str">
            <v>Measure Life Value Source</v>
          </cell>
          <cell r="G158" t="str">
            <v/>
          </cell>
          <cell r="H158" t="str">
            <v/>
          </cell>
          <cell r="I158" t="str">
            <v>Program Update Report UT 050214.docx</v>
          </cell>
        </row>
        <row r="159">
          <cell r="C159" t="str">
            <v>07182014-007.1_Planned Net to Gross Ratio</v>
          </cell>
          <cell r="D159">
            <v>1</v>
          </cell>
          <cell r="E159" t="str">
            <v>Planned Net to Gross Ratio</v>
          </cell>
          <cell r="F159" t="str">
            <v>Net-to-Gross Value Source</v>
          </cell>
          <cell r="G159" t="str">
            <v/>
          </cell>
          <cell r="H159" t="str">
            <v>BAU - CE inputs sheet</v>
          </cell>
          <cell r="I159" t="str">
            <v>CE inputs - measure update   small business 031314.xlsx</v>
          </cell>
        </row>
        <row r="160">
          <cell r="C160" t="str">
            <v>07182014-007.1_Gross incremental annual electric savings (kWh/yr)</v>
          </cell>
          <cell r="D160">
            <v>1</v>
          </cell>
          <cell r="E160" t="str">
            <v>Gross incremental annual electric savings (kWh/yr)</v>
          </cell>
          <cell r="F160" t="str">
            <v>Energy Savings Value Source</v>
          </cell>
          <cell r="G160" t="str">
            <v/>
          </cell>
          <cell r="H160" t="str">
            <v/>
          </cell>
          <cell r="I160" t="str">
            <v/>
          </cell>
        </row>
        <row r="161">
          <cell r="C161" t="str">
            <v>07182014-007.1_Incremental cost ($)</v>
          </cell>
          <cell r="D161">
            <v>1</v>
          </cell>
          <cell r="E161" t="str">
            <v>Incremental cost ($)</v>
          </cell>
          <cell r="F161" t="str">
            <v>Incremental Cost Value Source</v>
          </cell>
          <cell r="G161" t="str">
            <v/>
          </cell>
          <cell r="H161" t="str">
            <v/>
          </cell>
          <cell r="I161" t="str">
            <v/>
          </cell>
        </row>
        <row r="162">
          <cell r="C162" t="str">
            <v>07182014-007.1_Planned Realization Rate</v>
          </cell>
          <cell r="D162">
            <v>1</v>
          </cell>
          <cell r="E162" t="str">
            <v>Planned Realization Rate</v>
          </cell>
          <cell r="F162" t="str">
            <v>Realization Rate Value Source</v>
          </cell>
          <cell r="G162" t="str">
            <v/>
          </cell>
          <cell r="H162" t="str">
            <v>BAU - CE inputs sheet</v>
          </cell>
          <cell r="I162" t="str">
            <v>CE inputs - measure update   small business 031314.xlsx</v>
          </cell>
        </row>
        <row r="163">
          <cell r="C163" t="str">
            <v>07182014-007.1_Gross Average Monthly Demand Reduction (kW/unit)</v>
          </cell>
          <cell r="D163">
            <v>1</v>
          </cell>
          <cell r="E163" t="str">
            <v>Gross Average Monthly Demand Reduction (kW/unit)</v>
          </cell>
          <cell r="F163" t="str">
            <v>Demand Savings Value Source</v>
          </cell>
          <cell r="G163" t="str">
            <v/>
          </cell>
          <cell r="H163" t="str">
            <v/>
          </cell>
          <cell r="I163" t="str">
            <v>Program Update Report UT 050214.docx</v>
          </cell>
        </row>
        <row r="164">
          <cell r="C164" t="str">
            <v>07182014-007.1_Gross Average Monthly Demand Reduction (kW/unit)</v>
          </cell>
          <cell r="D164">
            <v>1</v>
          </cell>
          <cell r="E164" t="str">
            <v>Gross Average Monthly Demand Reduction (kW/unit)</v>
          </cell>
          <cell r="F164" t="str">
            <v>Demand Savings Value Source</v>
          </cell>
          <cell r="G164" t="str">
            <v/>
          </cell>
          <cell r="H164" t="str">
            <v/>
          </cell>
          <cell r="I164" t="str">
            <v/>
          </cell>
        </row>
        <row r="165">
          <cell r="C165" t="str">
            <v>07182014-007.1_Incremental cost ($)</v>
          </cell>
          <cell r="D165">
            <v>1</v>
          </cell>
          <cell r="E165" t="str">
            <v>Incremental cost ($)</v>
          </cell>
          <cell r="F165" t="str">
            <v>Incremental Cost Value Source</v>
          </cell>
          <cell r="G165" t="str">
            <v/>
          </cell>
          <cell r="H165" t="str">
            <v/>
          </cell>
          <cell r="I165" t="str">
            <v>Program Update Report UT 050214.docx</v>
          </cell>
        </row>
        <row r="166">
          <cell r="C166" t="str">
            <v>12302013-005.1_Measure life (years)</v>
          </cell>
          <cell r="D166">
            <v>1</v>
          </cell>
          <cell r="E166" t="str">
            <v>Measure life (years)</v>
          </cell>
          <cell r="F166" t="str">
            <v>Measure Life Value Source</v>
          </cell>
          <cell r="G166" t="str">
            <v/>
          </cell>
          <cell r="H166" t="str">
            <v/>
          </cell>
          <cell r="I166" t="str">
            <v>ComGroceryAntiSweatHeaterControls_v1_1.xlsm</v>
          </cell>
        </row>
        <row r="167">
          <cell r="C167" t="str">
            <v>12302013-005.1_Gross Average Monthly Demand Reduction (kW/unit)</v>
          </cell>
          <cell r="D167">
            <v>1</v>
          </cell>
          <cell r="E167" t="str">
            <v>Gross Average Monthly Demand Reduction (kW/unit)</v>
          </cell>
          <cell r="F167" t="str">
            <v>Demand Reduction Value Source</v>
          </cell>
          <cell r="G167" t="str">
            <v/>
          </cell>
          <cell r="H167" t="str">
            <v/>
          </cell>
          <cell r="I167" t="str">
            <v>ComGroceryAntiSweatHeaterControls_v1_1.xlsm</v>
          </cell>
        </row>
        <row r="168">
          <cell r="C168" t="str">
            <v>12302013-005.1_Incremental cost ($)</v>
          </cell>
          <cell r="D168">
            <v>1</v>
          </cell>
          <cell r="E168" t="str">
            <v>Incremental cost ($)</v>
          </cell>
          <cell r="F168" t="str">
            <v>Cost Value Source</v>
          </cell>
          <cell r="G168" t="str">
            <v/>
          </cell>
          <cell r="H168" t="str">
            <v/>
          </cell>
          <cell r="I168" t="str">
            <v>ComGroceryAntiSweatHeaterControls_v1_1.xlsm</v>
          </cell>
        </row>
        <row r="169">
          <cell r="C169" t="str">
            <v>12302013-005.1_Gross incremental annual electric savings (kWh/yr)</v>
          </cell>
          <cell r="D169">
            <v>1</v>
          </cell>
          <cell r="E169" t="str">
            <v>Gross incremental annual electric savings (kWh/yr)</v>
          </cell>
          <cell r="F169" t="str">
            <v xml:space="preserve">Energy Savings Value Source </v>
          </cell>
          <cell r="G169" t="str">
            <v/>
          </cell>
          <cell r="H169" t="str">
            <v/>
          </cell>
          <cell r="I169" t="str">
            <v>ComGroceryAntiSweatHeaterControls_v1_1.xlsm</v>
          </cell>
        </row>
        <row r="170">
          <cell r="C170" t="str">
            <v>12012014-007.1_Gross Average Monthly Demand Reduction (kW/unit)</v>
          </cell>
          <cell r="D170">
            <v>1</v>
          </cell>
          <cell r="E170" t="str">
            <v>Gross Average Monthly Demand Reduction (kW/unit)</v>
          </cell>
          <cell r="F170" t="str">
            <v>Demand Savings Value Source</v>
          </cell>
          <cell r="G170" t="str">
            <v/>
          </cell>
          <cell r="H170" t="str">
            <v/>
          </cell>
          <cell r="I170" t="str">
            <v>NonLighting Measure Worksheets WY 120814.pdf</v>
          </cell>
        </row>
        <row r="171">
          <cell r="C171" t="str">
            <v>12012014-007.1_Gross incremental annual electric savings (kWh/yr)</v>
          </cell>
          <cell r="D171">
            <v>1</v>
          </cell>
          <cell r="E171" t="str">
            <v>Gross incremental annual electric savings (kWh/yr)</v>
          </cell>
          <cell r="F171" t="str">
            <v>Energy Savings Value Source</v>
          </cell>
          <cell r="G171" t="str">
            <v/>
          </cell>
          <cell r="H171" t="str">
            <v/>
          </cell>
          <cell r="I171" t="str">
            <v>NonLighting Measure Worksheets WY 120814.pdf</v>
          </cell>
        </row>
        <row r="172">
          <cell r="C172" t="str">
            <v>12012014-007.1_Planned Net to Gross Ratio</v>
          </cell>
          <cell r="D172">
            <v>1</v>
          </cell>
          <cell r="E172" t="str">
            <v>Planned Net to Gross Ratio</v>
          </cell>
          <cell r="F172" t="str">
            <v>Net-to-Gross Value Source</v>
          </cell>
          <cell r="G172" t="str">
            <v/>
          </cell>
          <cell r="H172" t="str">
            <v>Page 10</v>
          </cell>
          <cell r="I172" t="str">
            <v>DSM_WY_FinAnswerExpress_Report_2011.pdf</v>
          </cell>
        </row>
        <row r="173">
          <cell r="C173" t="str">
            <v>12012014-007.1_Measure life (years)</v>
          </cell>
          <cell r="D173">
            <v>1</v>
          </cell>
          <cell r="E173" t="str">
            <v>Measure life (years)</v>
          </cell>
          <cell r="F173" t="str">
            <v>Measure Life Value Source</v>
          </cell>
          <cell r="G173" t="str">
            <v/>
          </cell>
          <cell r="H173" t="str">
            <v/>
          </cell>
          <cell r="I173" t="str">
            <v>NonLighting Measure Worksheets WY 120814.pdf</v>
          </cell>
        </row>
        <row r="174">
          <cell r="C174" t="str">
            <v>12012014-007.1_Planned Realization Rate</v>
          </cell>
          <cell r="D174">
            <v>1</v>
          </cell>
          <cell r="E174" t="str">
            <v>Planned Realization Rate</v>
          </cell>
          <cell r="F174" t="str">
            <v>Realization Rate Value Source</v>
          </cell>
          <cell r="G174" t="str">
            <v/>
          </cell>
          <cell r="H174" t="str">
            <v>Table 1</v>
          </cell>
          <cell r="I174" t="str">
            <v>DSM_WY_FinAnswerExpress_Report_2011.pdf</v>
          </cell>
        </row>
        <row r="175">
          <cell r="C175" t="str">
            <v>12012014-007.1_Incremental cost ($)</v>
          </cell>
          <cell r="D175">
            <v>1</v>
          </cell>
          <cell r="E175" t="str">
            <v>Incremental cost ($)</v>
          </cell>
          <cell r="F175" t="str">
            <v>Incremental Cost Value Source</v>
          </cell>
          <cell r="G175" t="str">
            <v/>
          </cell>
          <cell r="H175" t="str">
            <v/>
          </cell>
          <cell r="I175" t="str">
            <v>NonLighting Measure Worksheets WY 120814.pdf</v>
          </cell>
        </row>
        <row r="176">
          <cell r="C176" t="str">
            <v>06232015-002.1_Planned Realization Rate</v>
          </cell>
          <cell r="D176">
            <v>1</v>
          </cell>
          <cell r="E176" t="str">
            <v>Planned Realization Rate</v>
          </cell>
          <cell r="F176" t="str">
            <v>Realization Rate Value Source</v>
          </cell>
          <cell r="G176" t="str">
            <v/>
          </cell>
          <cell r="H176" t="str">
            <v>page 2</v>
          </cell>
          <cell r="I176" t="str">
            <v>CA_FinAnswer_Express_Program_Evaluation_2009-2011.pdf</v>
          </cell>
        </row>
        <row r="177">
          <cell r="C177" t="str">
            <v>06232015-002.1_Planned Net to Gross Ratio</v>
          </cell>
          <cell r="D177">
            <v>1</v>
          </cell>
          <cell r="E177" t="str">
            <v>Planned Net to Gross Ratio</v>
          </cell>
          <cell r="F177" t="str">
            <v>Net-to-Gross Value Source</v>
          </cell>
          <cell r="G177" t="str">
            <v/>
          </cell>
          <cell r="H177" t="str">
            <v>page 2</v>
          </cell>
          <cell r="I177" t="str">
            <v>CA_FinAnswer_Express_Program_Evaluation_2009-2011.pdf</v>
          </cell>
        </row>
        <row r="178">
          <cell r="C178" t="str">
            <v>11032014-029.1_Planned Net to Gross Ratio</v>
          </cell>
          <cell r="D178">
            <v>1</v>
          </cell>
          <cell r="E178" t="str">
            <v>Planned Net to Gross Ratio</v>
          </cell>
          <cell r="F178" t="str">
            <v>Net-to-Gross Value Source</v>
          </cell>
          <cell r="G178" t="str">
            <v/>
          </cell>
          <cell r="H178" t="str">
            <v>Page 2</v>
          </cell>
          <cell r="I178" t="str">
            <v>ID_FinAnswer_Express_Program_Evaluation_2009-2011.pdf</v>
          </cell>
        </row>
        <row r="179">
          <cell r="C179" t="str">
            <v>11032014-029.1_Incremental cost ($)</v>
          </cell>
          <cell r="D179">
            <v>1</v>
          </cell>
          <cell r="E179" t="str">
            <v>Incremental cost ($)</v>
          </cell>
          <cell r="F179" t="str">
            <v>Cost Value Source</v>
          </cell>
          <cell r="G179" t="str">
            <v/>
          </cell>
          <cell r="H179" t="str">
            <v/>
          </cell>
          <cell r="I179" t="str">
            <v>NonLighting Measure Worksheets ID 111314.pdf</v>
          </cell>
        </row>
        <row r="180">
          <cell r="C180" t="str">
            <v>11032014-029.1_Planned Realization Rate</v>
          </cell>
          <cell r="D180">
            <v>1</v>
          </cell>
          <cell r="E180" t="str">
            <v>Planned Realization Rate</v>
          </cell>
          <cell r="F180" t="str">
            <v>Realization Rate Value Source</v>
          </cell>
          <cell r="G180" t="str">
            <v/>
          </cell>
          <cell r="H180" t="str">
            <v>Table 1</v>
          </cell>
          <cell r="I180" t="str">
            <v>ID_FinAnswer_Express_Program_Evaluation_2009-2011.pdf</v>
          </cell>
        </row>
        <row r="181">
          <cell r="C181" t="str">
            <v>11032014-029.1_Measure life (years)</v>
          </cell>
          <cell r="D181">
            <v>1</v>
          </cell>
          <cell r="E181" t="str">
            <v>Measure life (years)</v>
          </cell>
          <cell r="F181" t="str">
            <v>Measure Life Value Source</v>
          </cell>
          <cell r="G181" t="str">
            <v/>
          </cell>
          <cell r="H181" t="str">
            <v/>
          </cell>
          <cell r="I181" t="str">
            <v>NonLighting Measure Worksheets ID 111314.pdf</v>
          </cell>
        </row>
        <row r="182">
          <cell r="C182" t="str">
            <v>11032014-029.1_Gross Average Monthly Demand Reduction (kW/unit)</v>
          </cell>
          <cell r="D182">
            <v>1</v>
          </cell>
          <cell r="E182" t="str">
            <v>Gross Average Monthly Demand Reduction (kW/unit)</v>
          </cell>
          <cell r="F182" t="str">
            <v>Demand Reduction Value Source</v>
          </cell>
          <cell r="G182" t="str">
            <v/>
          </cell>
          <cell r="H182" t="str">
            <v/>
          </cell>
          <cell r="I182" t="str">
            <v>NonLighting Measure Worksheets ID 111314.pdf</v>
          </cell>
        </row>
        <row r="183">
          <cell r="C183" t="str">
            <v>11032014-029.1_Gross incremental annual electric savings (kWh/yr)</v>
          </cell>
          <cell r="D183">
            <v>1</v>
          </cell>
          <cell r="E183" t="str">
            <v>Gross incremental annual electric savings (kWh/yr)</v>
          </cell>
          <cell r="F183" t="str">
            <v xml:space="preserve">Energy Savings Value Source </v>
          </cell>
          <cell r="G183" t="str">
            <v/>
          </cell>
          <cell r="H183" t="str">
            <v/>
          </cell>
          <cell r="I183" t="str">
            <v>NonLighting Measure Worksheets ID 111314.pdf</v>
          </cell>
        </row>
        <row r="184">
          <cell r="C184" t="str">
            <v>07182014-008.1_Planned Net to Gross Ratio</v>
          </cell>
          <cell r="D184">
            <v>1</v>
          </cell>
          <cell r="E184" t="str">
            <v>Planned Net to Gross Ratio</v>
          </cell>
          <cell r="F184" t="str">
            <v>Net-to-Gross Value Source</v>
          </cell>
          <cell r="G184" t="str">
            <v/>
          </cell>
          <cell r="H184" t="str">
            <v>BAU - CE inputs sheet</v>
          </cell>
          <cell r="I184" t="str">
            <v>CE inputs - measure update   small business 031314.xlsx</v>
          </cell>
        </row>
        <row r="185">
          <cell r="C185" t="str">
            <v>07182014-008.1_Gross incremental annual electric savings (kWh/yr)</v>
          </cell>
          <cell r="D185">
            <v>1</v>
          </cell>
          <cell r="E185" t="str">
            <v>Gross incremental annual electric savings (kWh/yr)</v>
          </cell>
          <cell r="F185" t="str">
            <v>Energy Savings Value Source</v>
          </cell>
          <cell r="G185" t="str">
            <v/>
          </cell>
          <cell r="H185" t="str">
            <v/>
          </cell>
          <cell r="I185" t="str">
            <v>Program Update Report UT 050214.docx</v>
          </cell>
        </row>
        <row r="186">
          <cell r="C186" t="str">
            <v>07182014-008.1_Gross Average Monthly Demand Reduction (kW/unit)</v>
          </cell>
          <cell r="D186">
            <v>1</v>
          </cell>
          <cell r="E186" t="str">
            <v>Gross Average Monthly Demand Reduction (kW/unit)</v>
          </cell>
          <cell r="F186" t="str">
            <v>Demand Savings Value Source</v>
          </cell>
          <cell r="G186" t="str">
            <v/>
          </cell>
          <cell r="H186" t="str">
            <v/>
          </cell>
          <cell r="I186" t="str">
            <v/>
          </cell>
        </row>
        <row r="187">
          <cell r="C187" t="str">
            <v>07182014-008.1_Incremental cost ($)</v>
          </cell>
          <cell r="D187">
            <v>1</v>
          </cell>
          <cell r="E187" t="str">
            <v>Incremental cost ($)</v>
          </cell>
          <cell r="F187" t="str">
            <v>Incremental Cost Value Source</v>
          </cell>
          <cell r="G187" t="str">
            <v/>
          </cell>
          <cell r="H187" t="str">
            <v/>
          </cell>
          <cell r="I187" t="str">
            <v/>
          </cell>
        </row>
        <row r="188">
          <cell r="C188" t="str">
            <v>07182014-008.1_Gross Average Monthly Demand Reduction (kW/unit)</v>
          </cell>
          <cell r="D188">
            <v>1</v>
          </cell>
          <cell r="E188" t="str">
            <v>Gross Average Monthly Demand Reduction (kW/unit)</v>
          </cell>
          <cell r="F188" t="str">
            <v>Demand Savings Value Source</v>
          </cell>
          <cell r="G188" t="str">
            <v/>
          </cell>
          <cell r="H188" t="str">
            <v/>
          </cell>
          <cell r="I188" t="str">
            <v>Program Update Report UT 050214.docx</v>
          </cell>
        </row>
        <row r="189">
          <cell r="C189" t="str">
            <v>07182014-008.1_Gross incremental annual electric savings (kWh/yr)</v>
          </cell>
          <cell r="D189">
            <v>1</v>
          </cell>
          <cell r="E189" t="str">
            <v>Gross incremental annual electric savings (kWh/yr)</v>
          </cell>
          <cell r="F189" t="str">
            <v>Energy Savings Value Source</v>
          </cell>
          <cell r="G189" t="str">
            <v/>
          </cell>
          <cell r="H189" t="str">
            <v/>
          </cell>
          <cell r="I189" t="str">
            <v/>
          </cell>
        </row>
        <row r="190">
          <cell r="C190" t="str">
            <v>07182014-008.1_Planned Realization Rate</v>
          </cell>
          <cell r="D190">
            <v>1</v>
          </cell>
          <cell r="E190" t="str">
            <v>Planned Realization Rate</v>
          </cell>
          <cell r="F190" t="str">
            <v>Realization Rate Value Source</v>
          </cell>
          <cell r="G190" t="str">
            <v/>
          </cell>
          <cell r="H190" t="str">
            <v>BAU - CE inputs sheet</v>
          </cell>
          <cell r="I190" t="str">
            <v>CE inputs - measure update   small business 031314.xlsx</v>
          </cell>
        </row>
        <row r="191">
          <cell r="C191" t="str">
            <v>07182014-008.1_Incremental cost ($)</v>
          </cell>
          <cell r="D191">
            <v>1</v>
          </cell>
          <cell r="E191" t="str">
            <v>Incremental cost ($)</v>
          </cell>
          <cell r="F191" t="str">
            <v>Incremental Cost Value Source</v>
          </cell>
          <cell r="G191" t="str">
            <v/>
          </cell>
          <cell r="H191" t="str">
            <v/>
          </cell>
          <cell r="I191" t="str">
            <v>Program Update Report UT 050214.docx</v>
          </cell>
        </row>
        <row r="192">
          <cell r="C192" t="str">
            <v>07182014-008.1_Measure life (years)</v>
          </cell>
          <cell r="D192">
            <v>1</v>
          </cell>
          <cell r="E192" t="str">
            <v>Measure life (years)</v>
          </cell>
          <cell r="F192" t="str">
            <v>Measure Life Value Source</v>
          </cell>
          <cell r="G192" t="str">
            <v/>
          </cell>
          <cell r="H192" t="str">
            <v/>
          </cell>
          <cell r="I192" t="str">
            <v>Program Update Report UT 050214.docx</v>
          </cell>
        </row>
        <row r="193">
          <cell r="C193" t="str">
            <v>12302013-006.1_Measure life (years)</v>
          </cell>
          <cell r="D193">
            <v>1</v>
          </cell>
          <cell r="E193" t="str">
            <v>Measure life (years)</v>
          </cell>
          <cell r="F193" t="str">
            <v>Measure Life Value Source</v>
          </cell>
          <cell r="G193" t="str">
            <v/>
          </cell>
          <cell r="H193" t="str">
            <v/>
          </cell>
          <cell r="I193" t="str">
            <v>ComGroceryAntiSweatHeaterControls_v1_1.xlsm</v>
          </cell>
        </row>
        <row r="194">
          <cell r="C194" t="str">
            <v>12302013-006.1_Incremental cost ($)</v>
          </cell>
          <cell r="D194">
            <v>1</v>
          </cell>
          <cell r="E194" t="str">
            <v>Incremental cost ($)</v>
          </cell>
          <cell r="F194" t="str">
            <v>Cost Value Source</v>
          </cell>
          <cell r="G194" t="str">
            <v/>
          </cell>
          <cell r="H194" t="str">
            <v/>
          </cell>
          <cell r="I194" t="str">
            <v>ComGroceryAntiSweatHeaterControls_v1_1.xlsm</v>
          </cell>
        </row>
        <row r="195">
          <cell r="C195" t="str">
            <v>12302013-006.1_Gross Average Monthly Demand Reduction (kW/unit)</v>
          </cell>
          <cell r="D195">
            <v>1</v>
          </cell>
          <cell r="E195" t="str">
            <v>Gross Average Monthly Demand Reduction (kW/unit)</v>
          </cell>
          <cell r="F195" t="str">
            <v>Demand Reduction Value Source</v>
          </cell>
          <cell r="G195" t="str">
            <v/>
          </cell>
          <cell r="H195" t="str">
            <v/>
          </cell>
          <cell r="I195" t="str">
            <v>ComGroceryAntiSweatHeaterControls_v1_1.xlsm</v>
          </cell>
        </row>
        <row r="196">
          <cell r="C196" t="str">
            <v>12302013-006.1_Gross incremental annual electric savings (kWh/yr)</v>
          </cell>
          <cell r="D196">
            <v>1</v>
          </cell>
          <cell r="E196" t="str">
            <v>Gross incremental annual electric savings (kWh/yr)</v>
          </cell>
          <cell r="F196" t="str">
            <v xml:space="preserve">Energy Savings Value Source </v>
          </cell>
          <cell r="G196" t="str">
            <v/>
          </cell>
          <cell r="H196" t="str">
            <v/>
          </cell>
          <cell r="I196" t="str">
            <v>ComGroceryAntiSweatHeaterControls_v1_1.xlsm</v>
          </cell>
        </row>
        <row r="197">
          <cell r="C197" t="str">
            <v>12012014-008.1_Gross incremental annual electric savings (kWh/yr)</v>
          </cell>
          <cell r="D197">
            <v>1</v>
          </cell>
          <cell r="E197" t="str">
            <v>Gross incremental annual electric savings (kWh/yr)</v>
          </cell>
          <cell r="F197" t="str">
            <v>Energy Savings Value Source</v>
          </cell>
          <cell r="G197" t="str">
            <v/>
          </cell>
          <cell r="H197" t="str">
            <v/>
          </cell>
          <cell r="I197" t="str">
            <v>NonLighting Measure Worksheets WY 120814.pdf</v>
          </cell>
        </row>
        <row r="198">
          <cell r="C198" t="str">
            <v>12012014-008.1_Planned Realization Rate</v>
          </cell>
          <cell r="D198">
            <v>1</v>
          </cell>
          <cell r="E198" t="str">
            <v>Planned Realization Rate</v>
          </cell>
          <cell r="F198" t="str">
            <v>Realization Rate Value Source</v>
          </cell>
          <cell r="G198" t="str">
            <v/>
          </cell>
          <cell r="H198" t="str">
            <v>Table 1</v>
          </cell>
          <cell r="I198" t="str">
            <v>DSM_WY_FinAnswerExpress_Report_2011.pdf</v>
          </cell>
        </row>
        <row r="199">
          <cell r="C199" t="str">
            <v>12012014-008.1_Incremental cost ($)</v>
          </cell>
          <cell r="D199">
            <v>1</v>
          </cell>
          <cell r="E199" t="str">
            <v>Incremental cost ($)</v>
          </cell>
          <cell r="F199" t="str">
            <v>Incremental Cost Value Source</v>
          </cell>
          <cell r="G199" t="str">
            <v/>
          </cell>
          <cell r="H199" t="str">
            <v/>
          </cell>
          <cell r="I199" t="str">
            <v>NonLighting Measure Worksheets WY 120814.pdf</v>
          </cell>
        </row>
        <row r="200">
          <cell r="C200" t="str">
            <v>12012014-008.1_Gross Average Monthly Demand Reduction (kW/unit)</v>
          </cell>
          <cell r="D200">
            <v>1</v>
          </cell>
          <cell r="E200" t="str">
            <v>Gross Average Monthly Demand Reduction (kW/unit)</v>
          </cell>
          <cell r="F200" t="str">
            <v>Demand Savings Value Source</v>
          </cell>
          <cell r="G200" t="str">
            <v/>
          </cell>
          <cell r="H200" t="str">
            <v/>
          </cell>
          <cell r="I200" t="str">
            <v>NonLighting Measure Worksheets WY 120814.pdf</v>
          </cell>
        </row>
        <row r="201">
          <cell r="C201" t="str">
            <v>12012014-008.1_Planned Net to Gross Ratio</v>
          </cell>
          <cell r="D201">
            <v>1</v>
          </cell>
          <cell r="E201" t="str">
            <v>Planned Net to Gross Ratio</v>
          </cell>
          <cell r="F201" t="str">
            <v>Net-to-Gross Value Source</v>
          </cell>
          <cell r="G201" t="str">
            <v/>
          </cell>
          <cell r="H201" t="str">
            <v>Page 10</v>
          </cell>
          <cell r="I201" t="str">
            <v>DSM_WY_FinAnswerExpress_Report_2011.pdf</v>
          </cell>
        </row>
        <row r="202">
          <cell r="C202" t="str">
            <v>12012014-008.1_Measure life (years)</v>
          </cell>
          <cell r="D202">
            <v>1</v>
          </cell>
          <cell r="E202" t="str">
            <v>Measure life (years)</v>
          </cell>
          <cell r="F202" t="str">
            <v>Measure Life Value Source</v>
          </cell>
          <cell r="G202" t="str">
            <v/>
          </cell>
          <cell r="H202" t="str">
            <v/>
          </cell>
          <cell r="I202" t="str">
            <v>NonLighting Measure Worksheets WY 120814.pdf</v>
          </cell>
        </row>
        <row r="203">
          <cell r="C203" t="str">
            <v>1049.2_Incremental cost ($)</v>
          </cell>
          <cell r="D203">
            <v>2</v>
          </cell>
          <cell r="E203" t="str">
            <v>Incremental cost ($)</v>
          </cell>
          <cell r="F203" t="str">
            <v>Incremental Cost Value Source</v>
          </cell>
          <cell r="G203" t="str">
            <v/>
          </cell>
          <cell r="H203" t="str">
            <v>Page 53</v>
          </cell>
          <cell r="I203" t="str">
            <v>Wyoming Industrial  Agricultural Measure Review and Update 9 Nov.docx</v>
          </cell>
        </row>
        <row r="204">
          <cell r="C204" t="str">
            <v>1049.2_Gross Average Monthly Demand Reduction (kW/unit)</v>
          </cell>
          <cell r="D204">
            <v>2</v>
          </cell>
          <cell r="E204" t="str">
            <v>Gross Average Monthly Demand Reduction (kW/unit)</v>
          </cell>
          <cell r="F204" t="str">
            <v>Demand Savings Value Source</v>
          </cell>
          <cell r="G204" t="str">
            <v/>
          </cell>
          <cell r="H204" t="str">
            <v>Page 53</v>
          </cell>
          <cell r="I204" t="str">
            <v>Wyoming Industrial  Agricultural Measure Review and Update 9 Nov.docx</v>
          </cell>
        </row>
        <row r="205">
          <cell r="C205" t="str">
            <v>1049.2_Measure life (years)</v>
          </cell>
          <cell r="D205">
            <v>2</v>
          </cell>
          <cell r="E205" t="str">
            <v>Measure life (years)</v>
          </cell>
          <cell r="F205" t="str">
            <v>Measure Life Value Source</v>
          </cell>
          <cell r="G205" t="str">
            <v/>
          </cell>
          <cell r="H205" t="str">
            <v>Table 26</v>
          </cell>
          <cell r="I205" t="str">
            <v>2013-Wyoming-Annual-Report-Appendices-FINAL.pdf</v>
          </cell>
        </row>
        <row r="206">
          <cell r="C206" t="str">
            <v>1049.2_Planned Net to Gross Ratio</v>
          </cell>
          <cell r="D206">
            <v>2</v>
          </cell>
          <cell r="E206" t="str">
            <v>Planned Net to Gross Ratio</v>
          </cell>
          <cell r="F206" t="str">
            <v>Net-to-Gross Value Source</v>
          </cell>
          <cell r="G206" t="str">
            <v/>
          </cell>
          <cell r="H206" t="str">
            <v>Recommendation on Page 10</v>
          </cell>
          <cell r="I206" t="str">
            <v>DSM_WY_EnergyFinAnswer_Report_2011.pdf</v>
          </cell>
        </row>
        <row r="207">
          <cell r="C207" t="str">
            <v>1049.2_Gross incremental annual electric savings (kWh/yr)</v>
          </cell>
          <cell r="D207">
            <v>2</v>
          </cell>
          <cell r="E207" t="str">
            <v>Gross incremental annual electric savings (kWh/yr)</v>
          </cell>
          <cell r="F207" t="str">
            <v>Energy Savings Value Source</v>
          </cell>
          <cell r="G207" t="str">
            <v/>
          </cell>
          <cell r="H207" t="str">
            <v>Page 53</v>
          </cell>
          <cell r="I207" t="str">
            <v>Wyoming Industrial  Agricultural Measure Review and Update 9 Nov.docx</v>
          </cell>
        </row>
        <row r="208">
          <cell r="C208" t="str">
            <v>180.2_Gross Average Monthly Demand Reduction (kW/unit)</v>
          </cell>
          <cell r="D208">
            <v>2</v>
          </cell>
          <cell r="E208" t="str">
            <v>Gross Average Monthly Demand Reduction (kW/unit)</v>
          </cell>
          <cell r="F208" t="str">
            <v>Demand Savings Value Source</v>
          </cell>
          <cell r="G208" t="str">
            <v/>
          </cell>
          <cell r="H208" t="str">
            <v/>
          </cell>
          <cell r="I208" t="str">
            <v>California Industrial  Agricultural Measure Review and Update 29 Nov 2013.docx</v>
          </cell>
        </row>
        <row r="209">
          <cell r="C209" t="str">
            <v>180.2_Planned Net to Gross Ratio</v>
          </cell>
          <cell r="D209">
            <v>2</v>
          </cell>
          <cell r="E209" t="str">
            <v>Planned Net to Gross Ratio</v>
          </cell>
          <cell r="F209" t="str">
            <v>Net-to-Gross Value Source</v>
          </cell>
          <cell r="G209" t="str">
            <v/>
          </cell>
          <cell r="H209" t="str">
            <v>P. 2 .</v>
          </cell>
          <cell r="I209" t="str">
            <v>CA_FinAnswer_Express_Program_Evaluation_2009-2011.pdf</v>
          </cell>
        </row>
        <row r="210">
          <cell r="C210" t="str">
            <v>180.2_Planned Realization Rate</v>
          </cell>
          <cell r="D210">
            <v>2</v>
          </cell>
          <cell r="E210" t="str">
            <v>Planned Realization Rate</v>
          </cell>
          <cell r="F210" t="str">
            <v>Realization Rate Value Source</v>
          </cell>
          <cell r="G210" t="str">
            <v/>
          </cell>
          <cell r="H210" t="str">
            <v xml:space="preserve"> Table 1, p. 2.</v>
          </cell>
          <cell r="I210" t="str">
            <v>CA_FinAnswer_Express_Program_Evaluation_2009-2011.pdf</v>
          </cell>
        </row>
        <row r="211">
          <cell r="C211" t="str">
            <v>180.2_Incremental cost ($)</v>
          </cell>
          <cell r="D211">
            <v>2</v>
          </cell>
          <cell r="E211" t="str">
            <v>Incremental cost ($)</v>
          </cell>
          <cell r="F211" t="str">
            <v>Incremental Cost Value Source</v>
          </cell>
          <cell r="G211" t="str">
            <v/>
          </cell>
          <cell r="H211" t="str">
            <v/>
          </cell>
          <cell r="I211" t="str">
            <v>California Industrial  Agricultural Measure Review and Update 29 Nov 2013.docx</v>
          </cell>
        </row>
        <row r="212">
          <cell r="C212" t="str">
            <v>180.2_Measure life (years)</v>
          </cell>
          <cell r="D212">
            <v>2</v>
          </cell>
          <cell r="E212" t="str">
            <v>Measure life (years)</v>
          </cell>
          <cell r="F212" t="str">
            <v>Measure Life Value Source</v>
          </cell>
          <cell r="G212" t="str">
            <v/>
          </cell>
          <cell r="H212" t="str">
            <v/>
          </cell>
          <cell r="I212" t="str">
            <v>FinAnswer Express Market Characterization and Program Enhancements - California Service Territory 18 August 2011.pdf</v>
          </cell>
        </row>
        <row r="213">
          <cell r="C213" t="str">
            <v>180.2_Gross incremental annual electric savings (kWh/yr)</v>
          </cell>
          <cell r="D213">
            <v>2</v>
          </cell>
          <cell r="E213" t="str">
            <v>Gross incremental annual electric savings (kWh/yr)</v>
          </cell>
          <cell r="F213" t="str">
            <v>Energy Savings Value Source</v>
          </cell>
          <cell r="G213" t="str">
            <v/>
          </cell>
          <cell r="H213" t="str">
            <v/>
          </cell>
          <cell r="I213" t="str">
            <v>California Industrial  Agricultural Measure Review and Update 29 Nov 2013.docx</v>
          </cell>
        </row>
        <row r="214">
          <cell r="C214" t="str">
            <v>398.2_Gross Average Monthly Demand Reduction (kW/unit)</v>
          </cell>
          <cell r="D214">
            <v>2</v>
          </cell>
          <cell r="E214" t="str">
            <v>Gross Average Monthly Demand Reduction (kW/unit)</v>
          </cell>
          <cell r="F214" t="str">
            <v>Demand Reduction Value Source</v>
          </cell>
          <cell r="G214" t="str">
            <v/>
          </cell>
          <cell r="H214" t="str">
            <v/>
          </cell>
          <cell r="I214" t="str">
            <v>Idaho Industrial  Agricultural Measure Review and Update 20 Nov 2013 revised 27 June 2014.pdf</v>
          </cell>
        </row>
        <row r="215">
          <cell r="C215" t="str">
            <v>398.2_Gross incremental annual electric savings (kWh/yr)</v>
          </cell>
          <cell r="D215">
            <v>2</v>
          </cell>
          <cell r="E215" t="str">
            <v>Gross incremental annual electric savings (kWh/yr)</v>
          </cell>
          <cell r="F215" t="str">
            <v xml:space="preserve">Energy Savings Value Source </v>
          </cell>
          <cell r="G215" t="str">
            <v/>
          </cell>
          <cell r="H215" t="str">
            <v/>
          </cell>
          <cell r="I215" t="str">
            <v>Idaho Industrial  Agricultural Measure Review and Update 20 Nov 2013 revised 27 June 2014.pdf</v>
          </cell>
        </row>
        <row r="216">
          <cell r="C216" t="str">
            <v>398.2_Incremental cost ($)</v>
          </cell>
          <cell r="D216">
            <v>2</v>
          </cell>
          <cell r="E216" t="str">
            <v>Incremental cost ($)</v>
          </cell>
          <cell r="F216" t="str">
            <v>Cost Value Source</v>
          </cell>
          <cell r="G216" t="str">
            <v/>
          </cell>
          <cell r="H216" t="str">
            <v/>
          </cell>
          <cell r="I216" t="str">
            <v>Idaho Industrial  Agricultural Measure Review and Update 20 Nov 2013 revised 27 June 2014.pdf</v>
          </cell>
        </row>
        <row r="217">
          <cell r="C217" t="str">
            <v>398.2_Planned Realization Rate</v>
          </cell>
          <cell r="D217">
            <v>2</v>
          </cell>
          <cell r="E217" t="str">
            <v>Planned Realization Rate</v>
          </cell>
          <cell r="F217" t="str">
            <v>Realization Rate Value Source</v>
          </cell>
          <cell r="G217" t="str">
            <v/>
          </cell>
          <cell r="H217" t="str">
            <v>Table 1</v>
          </cell>
          <cell r="I217" t="str">
            <v>ID_Energy_FinAnswer_Program_Evaluation_2009-2011.pdf</v>
          </cell>
        </row>
        <row r="218">
          <cell r="C218" t="str">
            <v>398.2_Planned Net to Gross Ratio</v>
          </cell>
          <cell r="D218">
            <v>2</v>
          </cell>
          <cell r="E218" t="str">
            <v>Planned Net to Gross Ratio</v>
          </cell>
          <cell r="F218" t="str">
            <v>Net-to-Gross Ratio Value Source</v>
          </cell>
          <cell r="G218" t="str">
            <v/>
          </cell>
          <cell r="H218" t="str">
            <v>Page 2</v>
          </cell>
          <cell r="I218" t="str">
            <v>ID_Energy_FinAnswer_Program_Evaluation_2009-2011.pdf</v>
          </cell>
        </row>
        <row r="219">
          <cell r="C219" t="str">
            <v>398.2_Measure life (years)</v>
          </cell>
          <cell r="D219">
            <v>2</v>
          </cell>
          <cell r="E219" t="str">
            <v>Measure life (years)</v>
          </cell>
          <cell r="F219" t="str">
            <v>Measure Life Value Source</v>
          </cell>
          <cell r="G219" t="str">
            <v/>
          </cell>
          <cell r="H219" t="str">
            <v>Table 3 on page 19 of Appendix 1</v>
          </cell>
          <cell r="I219" t="str">
            <v>ID_2011_Annual_Report_Appendix.pdf</v>
          </cell>
        </row>
        <row r="220">
          <cell r="C220" t="str">
            <v>625.2_Incentive Customer ($)</v>
          </cell>
          <cell r="D220">
            <v>2</v>
          </cell>
          <cell r="E220" t="str">
            <v>Incentive Customer ($)</v>
          </cell>
          <cell r="F220" t="str">
            <v>Incentive Value Source</v>
          </cell>
          <cell r="G220" t="str">
            <v/>
          </cell>
          <cell r="H220" t="str">
            <v>FE Deemed Savings - Industrial v10.18.12.xlsx table of deemed values used by program administator</v>
          </cell>
          <cell r="I220" t="str">
            <v/>
          </cell>
        </row>
        <row r="221">
          <cell r="C221" t="str">
            <v>625.2_Gross Average Monthly Demand Reduction (kW/unit)</v>
          </cell>
          <cell r="D221">
            <v>2</v>
          </cell>
          <cell r="E221" t="str">
            <v>Gross Average Monthly Demand Reduction (kW/unit)</v>
          </cell>
          <cell r="F221" t="str">
            <v>Demand Reduction Value Source</v>
          </cell>
          <cell r="G221" t="str">
            <v/>
          </cell>
          <cell r="H221" t="str">
            <v/>
          </cell>
          <cell r="I221" t="str">
            <v>FinAnswer Express Market Characterization and Program Enhancements - Utah Service Territory 30 Nov 2011.pdf</v>
          </cell>
        </row>
        <row r="222">
          <cell r="C222" t="str">
            <v>625.2_Efficient Case Value</v>
          </cell>
          <cell r="D222">
            <v>2</v>
          </cell>
          <cell r="E222" t="str">
            <v>Efficient Case Value</v>
          </cell>
          <cell r="F222" t="str">
            <v>Efficient Case Value Source</v>
          </cell>
          <cell r="G222" t="str">
            <v/>
          </cell>
          <cell r="H222" t="str">
            <v/>
          </cell>
          <cell r="I222" t="str">
            <v>FinAnswer Express Market Characterization and Program Enhancements - Utah Service Territory 30 Nov 2011.pdf</v>
          </cell>
        </row>
        <row r="223">
          <cell r="C223" t="str">
            <v>625.2_Gross Average Monthly Demand Reduction (kW/unit)</v>
          </cell>
          <cell r="D223">
            <v>2</v>
          </cell>
          <cell r="E223" t="str">
            <v>Gross Average Monthly Demand Reduction (kW/unit)</v>
          </cell>
          <cell r="F223" t="str">
            <v>Savings Parameters</v>
          </cell>
          <cell r="G223" t="str">
            <v/>
          </cell>
          <cell r="H223" t="str">
            <v/>
          </cell>
          <cell r="I223" t="str">
            <v>Farm Equipment.docx</v>
          </cell>
        </row>
        <row r="224">
          <cell r="C224" t="str">
            <v>625.2_Gross incremental annual electric savings (kWh/yr)</v>
          </cell>
          <cell r="D224">
            <v>2</v>
          </cell>
          <cell r="E224" t="str">
            <v>Gross incremental annual electric savings (kWh/yr)</v>
          </cell>
          <cell r="F224" t="str">
            <v>Savings Parameters</v>
          </cell>
          <cell r="G224" t="str">
            <v/>
          </cell>
          <cell r="H224" t="str">
            <v/>
          </cell>
          <cell r="I224" t="str">
            <v>Farm Equipment.docx</v>
          </cell>
        </row>
        <row r="225">
          <cell r="C225" t="str">
            <v>625.2_Incremental cost ($)</v>
          </cell>
          <cell r="D225">
            <v>2</v>
          </cell>
          <cell r="E225" t="str">
            <v>Incremental cost ($)</v>
          </cell>
          <cell r="F225" t="str">
            <v>Cost Value Source</v>
          </cell>
          <cell r="G225" t="str">
            <v/>
          </cell>
          <cell r="H225" t="str">
            <v/>
          </cell>
          <cell r="I225" t="str">
            <v>FinAnswer Express Market Characterization and Program Enhancements - Utah Service Territory 30 Nov 2011.pdf</v>
          </cell>
        </row>
        <row r="226">
          <cell r="C226" t="str">
            <v>625.2_Gross incremental annual electric savings (kWh/yr)</v>
          </cell>
          <cell r="D226">
            <v>2</v>
          </cell>
          <cell r="E226" t="str">
            <v>Gross incremental annual electric savings (kWh/yr)</v>
          </cell>
          <cell r="F226" t="str">
            <v xml:space="preserve">Energy Savings Value Source </v>
          </cell>
          <cell r="G226" t="str">
            <v/>
          </cell>
          <cell r="H226" t="str">
            <v/>
          </cell>
          <cell r="I226" t="str">
            <v>FinAnswer Express Market Characterization and Program Enhancements - Utah Service Territory 30 Nov 2011.pdf</v>
          </cell>
        </row>
        <row r="227">
          <cell r="C227" t="str">
            <v>625.2_Baseline Value</v>
          </cell>
          <cell r="D227">
            <v>2</v>
          </cell>
          <cell r="E227" t="str">
            <v>Baseline Value</v>
          </cell>
          <cell r="F227" t="str">
            <v>Baseline Value Source</v>
          </cell>
          <cell r="G227" t="str">
            <v/>
          </cell>
          <cell r="H227" t="str">
            <v/>
          </cell>
          <cell r="I227" t="str">
            <v>FinAnswer Express Market Characterization and Program Enhancements - Utah Service Territory 30 Nov 2011.pdf</v>
          </cell>
        </row>
        <row r="228">
          <cell r="C228" t="str">
            <v>625.3_Planned Net to Gross Ratio</v>
          </cell>
          <cell r="D228">
            <v>3</v>
          </cell>
          <cell r="E228" t="str">
            <v>Planned Net to Gross Ratio</v>
          </cell>
          <cell r="F228" t="str">
            <v>Planned Net-to-Gross Ratio Value Source</v>
          </cell>
          <cell r="G228" t="str">
            <v/>
          </cell>
          <cell r="H228" t="str">
            <v>BAU - CE inputs sheet</v>
          </cell>
          <cell r="I228" t="str">
            <v>CE inputs - measure update   small business 031314.xlsx</v>
          </cell>
        </row>
        <row r="229">
          <cell r="C229" t="str">
            <v>625.3_Gross incremental annual electric savings (kWh/yr)</v>
          </cell>
          <cell r="D229">
            <v>3</v>
          </cell>
          <cell r="E229" t="str">
            <v>Gross incremental annual electric savings (kWh/yr)</v>
          </cell>
          <cell r="F229" t="str">
            <v>Energy savings value source</v>
          </cell>
          <cell r="G229" t="str">
            <v/>
          </cell>
          <cell r="H229" t="str">
            <v>page 55</v>
          </cell>
          <cell r="I229" t="str">
            <v>Utah Industrial  Agricultural Measure Review and Update 1 May 2014.docx</v>
          </cell>
        </row>
        <row r="230">
          <cell r="C230" t="str">
            <v>625.3_Incremental cost ($)</v>
          </cell>
          <cell r="D230">
            <v>3</v>
          </cell>
          <cell r="E230" t="str">
            <v>Incremental cost ($)</v>
          </cell>
          <cell r="F230" t="str">
            <v>Cost value source</v>
          </cell>
          <cell r="G230" t="str">
            <v/>
          </cell>
          <cell r="H230" t="str">
            <v>page 55</v>
          </cell>
          <cell r="I230" t="str">
            <v>Utah Industrial  Agricultural Measure Review and Update 1 May 2014.docx</v>
          </cell>
        </row>
        <row r="231">
          <cell r="C231" t="str">
            <v>625.3_Measure life (years)</v>
          </cell>
          <cell r="D231">
            <v>3</v>
          </cell>
          <cell r="E231" t="str">
            <v>Measure life (years)</v>
          </cell>
          <cell r="F231" t="str">
            <v>Measure Life Value Source</v>
          </cell>
          <cell r="G231" t="str">
            <v/>
          </cell>
          <cell r="H231" t="str">
            <v>Page 53</v>
          </cell>
          <cell r="I231" t="str">
            <v>Utah Industrial  Agricultural Measure Review and Update 1 May 2014.docx</v>
          </cell>
        </row>
        <row r="232">
          <cell r="C232" t="str">
            <v>625.3_Planned Realization Rate</v>
          </cell>
          <cell r="D232">
            <v>3</v>
          </cell>
          <cell r="E232" t="str">
            <v>Planned Realization Rate</v>
          </cell>
          <cell r="F232" t="str">
            <v>Planned Realization Rate Value Source</v>
          </cell>
          <cell r="G232" t="str">
            <v/>
          </cell>
          <cell r="H232" t="str">
            <v>BAU - CE inputs sheet</v>
          </cell>
          <cell r="I232" t="str">
            <v>CE inputs - measure update   small business 031314.xlsx</v>
          </cell>
        </row>
        <row r="233">
          <cell r="C233" t="str">
            <v>836.2_Measure life (years)</v>
          </cell>
          <cell r="D233">
            <v>2</v>
          </cell>
          <cell r="E233" t="str">
            <v>Measure life (years)</v>
          </cell>
          <cell r="F233" t="str">
            <v>Measure Life Value Source</v>
          </cell>
          <cell r="G233" t="str">
            <v/>
          </cell>
          <cell r="H233" t="str">
            <v>Table 2a on page 10 of Appendix 1</v>
          </cell>
          <cell r="I233" t="str">
            <v>WA_2011_Annual_Report_Conservation_Acquisition.pdf</v>
          </cell>
        </row>
        <row r="234">
          <cell r="C234" t="str">
            <v>836.2_Gross incremental annual electric savings (kWh/yr)</v>
          </cell>
          <cell r="D234">
            <v>2</v>
          </cell>
          <cell r="E234" t="str">
            <v>Gross incremental annual electric savings (kWh/yr)</v>
          </cell>
          <cell r="F234" t="str">
            <v>Savings Parameters</v>
          </cell>
          <cell r="G234" t="str">
            <v/>
          </cell>
          <cell r="H234" t="str">
            <v/>
          </cell>
          <cell r="I234" t="str">
            <v>WA Farm Equipment.docx</v>
          </cell>
        </row>
        <row r="235">
          <cell r="C235" t="str">
            <v>836.2_Incentive Customer ($)</v>
          </cell>
          <cell r="D235">
            <v>2</v>
          </cell>
          <cell r="E235" t="str">
            <v>Incentive Customer ($)</v>
          </cell>
          <cell r="F235" t="str">
            <v>Incentive Value Source</v>
          </cell>
          <cell r="G235" t="str">
            <v/>
          </cell>
          <cell r="H235" t="str">
            <v>pg 52, Farm &amp; Dairy Equipment Incentives table</v>
          </cell>
          <cell r="I235" t="str">
            <v>Review and Update Industrial Agricultural Incentive Table Measures Washington 3 Nov 2013.pdf</v>
          </cell>
        </row>
        <row r="236">
          <cell r="C236" t="str">
            <v>836.2_Gross Average Monthly Demand Reduction (kW/unit)</v>
          </cell>
          <cell r="D236">
            <v>2</v>
          </cell>
          <cell r="E236" t="str">
            <v>Gross Average Monthly Demand Reduction (kW/unit)</v>
          </cell>
          <cell r="F236" t="str">
            <v>Savings Parameters</v>
          </cell>
          <cell r="G236" t="str">
            <v/>
          </cell>
          <cell r="H236" t="str">
            <v/>
          </cell>
          <cell r="I236" t="str">
            <v>WA Farm Equipment.docx</v>
          </cell>
        </row>
        <row r="237">
          <cell r="C237" t="str">
            <v>836.2_Incremental cost ($)</v>
          </cell>
          <cell r="D237">
            <v>2</v>
          </cell>
          <cell r="E237" t="str">
            <v>Incremental cost ($)</v>
          </cell>
          <cell r="F237" t="str">
            <v>Cost Value Source</v>
          </cell>
          <cell r="G237" t="str">
            <v/>
          </cell>
          <cell r="H237" t="str">
            <v>pg 52, Farm &amp; Dairy Equipment Incentives table</v>
          </cell>
          <cell r="I237" t="str">
            <v>Review and Update Industrial Agricultural Incentive Table Measures Washington 3 Nov 2013.pdf</v>
          </cell>
        </row>
        <row r="238">
          <cell r="C238" t="str">
            <v>836.2_Gross incremental annual electric savings (kWh/yr)</v>
          </cell>
          <cell r="D238">
            <v>2</v>
          </cell>
          <cell r="E238" t="str">
            <v>Gross incremental annual electric savings (kWh/yr)</v>
          </cell>
          <cell r="F238" t="str">
            <v xml:space="preserve">Energy Savings Value Source </v>
          </cell>
          <cell r="G238" t="str">
            <v/>
          </cell>
          <cell r="H238" t="str">
            <v>pg 52, Farm &amp; Dairy Equipment Incentives table</v>
          </cell>
          <cell r="I238" t="str">
            <v>Review and Update Industrial Agricultural Incentive Table Measures Washington 3 Nov 2013.pdf</v>
          </cell>
        </row>
        <row r="239">
          <cell r="C239" t="str">
            <v>836.2_Gross Average Monthly Demand Reduction (kW/unit)</v>
          </cell>
          <cell r="D239">
            <v>2</v>
          </cell>
          <cell r="E239" t="str">
            <v>Gross Average Monthly Demand Reduction (kW/unit)</v>
          </cell>
          <cell r="F239" t="str">
            <v>Demand Reduction Value Source</v>
          </cell>
          <cell r="G239" t="str">
            <v/>
          </cell>
          <cell r="H239" t="str">
            <v>pg 52, Farm &amp; Dairy Equipment Incentives table</v>
          </cell>
          <cell r="I239" t="str">
            <v>Review and Update Industrial Agricultural Incentive Table Measures Washington 3 Nov 2013.pdf</v>
          </cell>
        </row>
        <row r="240">
          <cell r="C240" t="str">
            <v>12162013-213.2_Planned Net to Gross Ratio</v>
          </cell>
          <cell r="D240">
            <v>2</v>
          </cell>
          <cell r="E240" t="str">
            <v>Planned Net to Gross Ratio</v>
          </cell>
          <cell r="F240" t="str">
            <v>Net-to-Gross Value Source</v>
          </cell>
          <cell r="G240" t="str">
            <v/>
          </cell>
          <cell r="H240" t="str">
            <v>Page 2</v>
          </cell>
          <cell r="I240" t="str">
            <v>CA_Energy_FinAnswer_Program_Evaluation_2009-2011.pdf</v>
          </cell>
        </row>
        <row r="241">
          <cell r="C241" t="str">
            <v>12162013-343.2_Planned Realization Rate</v>
          </cell>
          <cell r="D241">
            <v>2</v>
          </cell>
          <cell r="E241" t="str">
            <v>Planned Realization Rate</v>
          </cell>
          <cell r="F241" t="str">
            <v>Realization Rate Value Source</v>
          </cell>
          <cell r="G241" t="str">
            <v/>
          </cell>
          <cell r="H241" t="str">
            <v>Table 1</v>
          </cell>
          <cell r="I241" t="str">
            <v>ID_Energy_FinAnswer_Program_Evaluation_2009-2011.pdf</v>
          </cell>
        </row>
        <row r="242">
          <cell r="C242" t="str">
            <v>12162013-343.2_Planned Net to Gross Ratio</v>
          </cell>
          <cell r="D242">
            <v>2</v>
          </cell>
          <cell r="E242" t="str">
            <v>Planned Net to Gross Ratio</v>
          </cell>
          <cell r="F242" t="str">
            <v>Net-to-Gross Ratio Value Source</v>
          </cell>
          <cell r="G242" t="str">
            <v/>
          </cell>
          <cell r="H242" t="str">
            <v>Page 2</v>
          </cell>
          <cell r="I242" t="str">
            <v>ID_Energy_FinAnswer_Program_Evaluation_2009-2011.pdf</v>
          </cell>
        </row>
        <row r="243">
          <cell r="C243" t="str">
            <v>12162013-343.2_Measure life (years)</v>
          </cell>
          <cell r="D243">
            <v>2</v>
          </cell>
          <cell r="E243" t="str">
            <v>Measure life (years)</v>
          </cell>
          <cell r="F243" t="str">
            <v>Measure Life Value Source</v>
          </cell>
          <cell r="G243" t="str">
            <v>14.5, rounded to 15</v>
          </cell>
          <cell r="H243" t="str">
            <v>Table 16</v>
          </cell>
          <cell r="I243" t="str">
            <v>Idaho Energy FinAnswer Evaluation Report - 2008.pdf</v>
          </cell>
        </row>
        <row r="244">
          <cell r="C244" t="str">
            <v>11222013-109.2_Incentive Customer ($)</v>
          </cell>
          <cell r="D244">
            <v>2</v>
          </cell>
          <cell r="E244" t="str">
            <v>Incentive Customer ($)</v>
          </cell>
          <cell r="F244" t="str">
            <v>Incentive Value Source</v>
          </cell>
          <cell r="G244" t="str">
            <v/>
          </cell>
          <cell r="H244" t="str">
            <v>Incentive Caluclator Tool</v>
          </cell>
          <cell r="I244" t="str">
            <v>WB UT Incentive Calc EXTERNAL 1.1E 0722013.xlsx</v>
          </cell>
        </row>
        <row r="245">
          <cell r="C245" t="str">
            <v>12162013-083.2_Incentive Customer ($)</v>
          </cell>
          <cell r="D245">
            <v>2</v>
          </cell>
          <cell r="E245" t="str">
            <v>Incentive Customer ($)</v>
          </cell>
          <cell r="F245" t="str">
            <v>Incentive Value Source</v>
          </cell>
          <cell r="G245" t="str">
            <v/>
          </cell>
          <cell r="H245" t="str">
            <v>Incentive Caluclator Tool</v>
          </cell>
          <cell r="I245" t="str">
            <v>WA wattSmart Business Incentive DUMMY.xlsx</v>
          </cell>
        </row>
        <row r="246">
          <cell r="C246" t="str">
            <v>12162013-473.2_Planned Realization Rate</v>
          </cell>
          <cell r="D246">
            <v>2</v>
          </cell>
          <cell r="E246" t="str">
            <v>Planned Realization Rate</v>
          </cell>
          <cell r="F246" t="str">
            <v>Realization Rate Value Source</v>
          </cell>
          <cell r="G246" t="str">
            <v/>
          </cell>
          <cell r="H246" t="str">
            <v>Table 1</v>
          </cell>
          <cell r="I246" t="str">
            <v>DSM_WY_EnergyFinAnswer_Report_2011.pdf</v>
          </cell>
        </row>
        <row r="247">
          <cell r="C247" t="str">
            <v>12162013-473.2_Planned Net to Gross Ratio</v>
          </cell>
          <cell r="D247">
            <v>2</v>
          </cell>
          <cell r="E247" t="str">
            <v>Planned Net to Gross Ratio</v>
          </cell>
          <cell r="F247" t="str">
            <v>Net-to-Gross Valur Source</v>
          </cell>
          <cell r="G247" t="str">
            <v/>
          </cell>
          <cell r="H247" t="str">
            <v>Page 10</v>
          </cell>
          <cell r="I247" t="str">
            <v>DSM_WY_EnergyFinAnswer_Report_2011.pdf</v>
          </cell>
        </row>
        <row r="248">
          <cell r="C248" t="str">
            <v>12162013-473.2_Measure life (years)</v>
          </cell>
          <cell r="D248">
            <v>2</v>
          </cell>
          <cell r="E248" t="str">
            <v>Measure life (years)</v>
          </cell>
          <cell r="F248" t="str">
            <v>Measure Life Value Source</v>
          </cell>
          <cell r="G248" t="str">
            <v/>
          </cell>
          <cell r="H248" t="str">
            <v>Table 26</v>
          </cell>
          <cell r="I248" t="str">
            <v>2013-Wyoming-Annual-Report-Appendices-FINAL.pdf</v>
          </cell>
        </row>
        <row r="249">
          <cell r="C249" t="str">
            <v>12162013-214.2_Planned Net to Gross Ratio</v>
          </cell>
          <cell r="D249">
            <v>2</v>
          </cell>
          <cell r="E249" t="str">
            <v>Planned Net to Gross Ratio</v>
          </cell>
          <cell r="F249" t="str">
            <v>Net-to-Gross Value Source</v>
          </cell>
          <cell r="G249" t="str">
            <v/>
          </cell>
          <cell r="H249" t="str">
            <v>Page 2</v>
          </cell>
          <cell r="I249" t="str">
            <v>CA_Energy_FinAnswer_Program_Evaluation_2009-2011.pdf</v>
          </cell>
        </row>
        <row r="250">
          <cell r="C250" t="str">
            <v>12162013-344.2_Measure life (years)</v>
          </cell>
          <cell r="D250">
            <v>2</v>
          </cell>
          <cell r="E250" t="str">
            <v>Measure life (years)</v>
          </cell>
          <cell r="F250" t="str">
            <v>Measure Life Value Source</v>
          </cell>
          <cell r="G250" t="str">
            <v>14.5, rounded to 15</v>
          </cell>
          <cell r="H250" t="str">
            <v>Table 16</v>
          </cell>
          <cell r="I250" t="str">
            <v>Idaho Energy FinAnswer Evaluation Report - 2008.pdf</v>
          </cell>
        </row>
        <row r="251">
          <cell r="C251" t="str">
            <v>12162013-344.2_Planned Net to Gross Ratio</v>
          </cell>
          <cell r="D251">
            <v>2</v>
          </cell>
          <cell r="E251" t="str">
            <v>Planned Net to Gross Ratio</v>
          </cell>
          <cell r="F251" t="str">
            <v>Net-to-Gross Ratio Value Source</v>
          </cell>
          <cell r="G251" t="str">
            <v/>
          </cell>
          <cell r="H251" t="str">
            <v>Page 2</v>
          </cell>
          <cell r="I251" t="str">
            <v>ID_Energy_FinAnswer_Program_Evaluation_2009-2011.pdf</v>
          </cell>
        </row>
        <row r="252">
          <cell r="C252" t="str">
            <v>12162013-344.2_Planned Realization Rate</v>
          </cell>
          <cell r="D252">
            <v>2</v>
          </cell>
          <cell r="E252" t="str">
            <v>Planned Realization Rate</v>
          </cell>
          <cell r="F252" t="str">
            <v>Realization Rate Value Source</v>
          </cell>
          <cell r="G252" t="str">
            <v/>
          </cell>
          <cell r="H252" t="str">
            <v>Table 1</v>
          </cell>
          <cell r="I252" t="str">
            <v>ID_Energy_FinAnswer_Program_Evaluation_2009-2011.pdf</v>
          </cell>
        </row>
        <row r="253">
          <cell r="C253" t="str">
            <v>11222013-110.2_Incentive Customer ($)</v>
          </cell>
          <cell r="D253">
            <v>2</v>
          </cell>
          <cell r="E253" t="str">
            <v>Incentive Customer ($)</v>
          </cell>
          <cell r="F253" t="str">
            <v>Incentive Value Source</v>
          </cell>
          <cell r="G253" t="str">
            <v/>
          </cell>
          <cell r="H253" t="str">
            <v>Incentive Caluclator Tool</v>
          </cell>
          <cell r="I253" t="str">
            <v>WB UT Incentive Calc EXTERNAL 1.1E 0722013.xlsx</v>
          </cell>
        </row>
        <row r="254">
          <cell r="C254" t="str">
            <v>12162013-084.2_Incentive Customer ($)</v>
          </cell>
          <cell r="D254">
            <v>2</v>
          </cell>
          <cell r="E254" t="str">
            <v>Incentive Customer ($)</v>
          </cell>
          <cell r="F254" t="str">
            <v>Incentive Value Source</v>
          </cell>
          <cell r="G254" t="str">
            <v/>
          </cell>
          <cell r="H254" t="str">
            <v>Incentive Caluclator Tool</v>
          </cell>
          <cell r="I254" t="str">
            <v>WA wattSmart Business Incentive DUMMY.xlsx</v>
          </cell>
        </row>
        <row r="255">
          <cell r="C255" t="str">
            <v>12162013-474.2_Measure life (years)</v>
          </cell>
          <cell r="D255">
            <v>2</v>
          </cell>
          <cell r="E255" t="str">
            <v>Measure life (years)</v>
          </cell>
          <cell r="F255" t="str">
            <v>Measure Life Value Source</v>
          </cell>
          <cell r="G255" t="str">
            <v/>
          </cell>
          <cell r="H255" t="str">
            <v>Table 26</v>
          </cell>
          <cell r="I255" t="str">
            <v>2013-Wyoming-Annual-Report-Appendices-FINAL.pdf</v>
          </cell>
        </row>
        <row r="256">
          <cell r="C256" t="str">
            <v>12162013-474.2_Planned Realization Rate</v>
          </cell>
          <cell r="D256">
            <v>2</v>
          </cell>
          <cell r="E256" t="str">
            <v>Planned Realization Rate</v>
          </cell>
          <cell r="F256" t="str">
            <v>Realization Rate Value Source</v>
          </cell>
          <cell r="G256" t="str">
            <v/>
          </cell>
          <cell r="H256" t="str">
            <v>Table 1</v>
          </cell>
          <cell r="I256" t="str">
            <v>DSM_WY_EnergyFinAnswer_Report_2011.pdf</v>
          </cell>
        </row>
        <row r="257">
          <cell r="C257" t="str">
            <v>12162013-474.2_Planned Net to Gross Ratio</v>
          </cell>
          <cell r="D257">
            <v>2</v>
          </cell>
          <cell r="E257" t="str">
            <v>Planned Net to Gross Ratio</v>
          </cell>
          <cell r="F257" t="str">
            <v>Net-to-Gross Valur Source</v>
          </cell>
          <cell r="G257" t="str">
            <v/>
          </cell>
          <cell r="H257" t="str">
            <v>Page 10</v>
          </cell>
          <cell r="I257" t="str">
            <v>DSM_WY_EnergyFinAnswer_Report_2011.pdf</v>
          </cell>
        </row>
        <row r="258">
          <cell r="C258" t="str">
            <v>12162013-215.2_Planned Net to Gross Ratio</v>
          </cell>
          <cell r="D258">
            <v>2</v>
          </cell>
          <cell r="E258" t="str">
            <v>Planned Net to Gross Ratio</v>
          </cell>
          <cell r="F258" t="str">
            <v>Net-to-Gross Value Source</v>
          </cell>
          <cell r="G258" t="str">
            <v/>
          </cell>
          <cell r="H258" t="str">
            <v>Page 2</v>
          </cell>
          <cell r="I258" t="str">
            <v>CA_Energy_FinAnswer_Program_Evaluation_2009-2011.pdf</v>
          </cell>
        </row>
        <row r="259">
          <cell r="C259" t="str">
            <v>12162013-345.2_Planned Realization Rate</v>
          </cell>
          <cell r="D259">
            <v>2</v>
          </cell>
          <cell r="E259" t="str">
            <v>Planned Realization Rate</v>
          </cell>
          <cell r="F259" t="str">
            <v>Realization Rate Value Source</v>
          </cell>
          <cell r="G259" t="str">
            <v/>
          </cell>
          <cell r="H259" t="str">
            <v>Table 1</v>
          </cell>
          <cell r="I259" t="str">
            <v>ID_Energy_FinAnswer_Program_Evaluation_2009-2011.pdf</v>
          </cell>
        </row>
        <row r="260">
          <cell r="C260" t="str">
            <v>12162013-345.2_Measure life (years)</v>
          </cell>
          <cell r="D260">
            <v>2</v>
          </cell>
          <cell r="E260" t="str">
            <v>Measure life (years)</v>
          </cell>
          <cell r="F260" t="str">
            <v>Measure Life Value Source</v>
          </cell>
          <cell r="G260" t="str">
            <v>14.5, rounded to 15</v>
          </cell>
          <cell r="H260" t="str">
            <v>Table 16</v>
          </cell>
          <cell r="I260" t="str">
            <v>Idaho Energy FinAnswer Evaluation Report - 2008.pdf</v>
          </cell>
        </row>
        <row r="261">
          <cell r="C261" t="str">
            <v>12162013-345.2_Planned Net to Gross Ratio</v>
          </cell>
          <cell r="D261">
            <v>2</v>
          </cell>
          <cell r="E261" t="str">
            <v>Planned Net to Gross Ratio</v>
          </cell>
          <cell r="F261" t="str">
            <v>Net-to-Gross Ratio Value Source</v>
          </cell>
          <cell r="G261" t="str">
            <v/>
          </cell>
          <cell r="H261" t="str">
            <v>Page 2</v>
          </cell>
          <cell r="I261" t="str">
            <v>ID_Energy_FinAnswer_Program_Evaluation_2009-2011.pdf</v>
          </cell>
        </row>
        <row r="262">
          <cell r="C262" t="str">
            <v>11222013-111.2_Incentive Customer ($)</v>
          </cell>
          <cell r="D262">
            <v>2</v>
          </cell>
          <cell r="E262" t="str">
            <v>Incentive Customer ($)</v>
          </cell>
          <cell r="F262" t="str">
            <v>Incentive Value Source</v>
          </cell>
          <cell r="G262" t="str">
            <v/>
          </cell>
          <cell r="H262" t="str">
            <v>Incentive Caluclator Tool</v>
          </cell>
          <cell r="I262" t="str">
            <v>WB UT Incentive Calc EXTERNAL 1.1E 0722013.xlsx</v>
          </cell>
        </row>
        <row r="263">
          <cell r="C263" t="str">
            <v>12162013-085.2_Incentive Customer ($)</v>
          </cell>
          <cell r="D263">
            <v>2</v>
          </cell>
          <cell r="E263" t="str">
            <v>Incentive Customer ($)</v>
          </cell>
          <cell r="F263" t="str">
            <v>Incentive Value Source</v>
          </cell>
          <cell r="G263" t="str">
            <v/>
          </cell>
          <cell r="H263" t="str">
            <v>Incentive Caluclator Tool</v>
          </cell>
          <cell r="I263" t="str">
            <v>WA wattSmart Business Incentive DUMMY.xlsx</v>
          </cell>
        </row>
        <row r="264">
          <cell r="C264" t="str">
            <v>12162013-475.2_Measure life (years)</v>
          </cell>
          <cell r="D264">
            <v>2</v>
          </cell>
          <cell r="E264" t="str">
            <v>Measure life (years)</v>
          </cell>
          <cell r="F264" t="str">
            <v>Measure Life Value Source</v>
          </cell>
          <cell r="G264" t="str">
            <v/>
          </cell>
          <cell r="H264" t="str">
            <v>Table 26</v>
          </cell>
          <cell r="I264" t="str">
            <v>2013-Wyoming-Annual-Report-Appendices-FINAL.pdf</v>
          </cell>
        </row>
        <row r="265">
          <cell r="C265" t="str">
            <v>12162013-475.2_Planned Realization Rate</v>
          </cell>
          <cell r="D265">
            <v>2</v>
          </cell>
          <cell r="E265" t="str">
            <v>Planned Realization Rate</v>
          </cell>
          <cell r="F265" t="str">
            <v>Realization Rate Value Source</v>
          </cell>
          <cell r="G265" t="str">
            <v/>
          </cell>
          <cell r="H265" t="str">
            <v>Table 1</v>
          </cell>
          <cell r="I265" t="str">
            <v>DSM_WY_EnergyFinAnswer_Report_2011.pdf</v>
          </cell>
        </row>
        <row r="266">
          <cell r="C266" t="str">
            <v>12162013-475.2_Planned Net to Gross Ratio</v>
          </cell>
          <cell r="D266">
            <v>2</v>
          </cell>
          <cell r="E266" t="str">
            <v>Planned Net to Gross Ratio</v>
          </cell>
          <cell r="F266" t="str">
            <v>Net-to-Gross Valur Source</v>
          </cell>
          <cell r="G266" t="str">
            <v/>
          </cell>
          <cell r="H266" t="str">
            <v>Page 10</v>
          </cell>
          <cell r="I266" t="str">
            <v>DSM_WY_EnergyFinAnswer_Report_2011.pdf</v>
          </cell>
        </row>
        <row r="267">
          <cell r="C267" t="str">
            <v>12162013-216.2_Planned Net to Gross Ratio</v>
          </cell>
          <cell r="D267">
            <v>2</v>
          </cell>
          <cell r="E267" t="str">
            <v>Planned Net to Gross Ratio</v>
          </cell>
          <cell r="F267" t="str">
            <v>Net-to-Gross Value Source</v>
          </cell>
          <cell r="G267" t="str">
            <v/>
          </cell>
          <cell r="H267" t="str">
            <v>Page 2</v>
          </cell>
          <cell r="I267" t="str">
            <v>CA_Energy_FinAnswer_Program_Evaluation_2009-2011.pdf</v>
          </cell>
        </row>
        <row r="268">
          <cell r="C268" t="str">
            <v>12162013-346.2_Measure life (years)</v>
          </cell>
          <cell r="D268">
            <v>2</v>
          </cell>
          <cell r="E268" t="str">
            <v>Measure life (years)</v>
          </cell>
          <cell r="F268" t="str">
            <v>Measure Life Value Source</v>
          </cell>
          <cell r="G268" t="str">
            <v>14.5, rounded to 15</v>
          </cell>
          <cell r="H268" t="str">
            <v>Table 16</v>
          </cell>
          <cell r="I268" t="str">
            <v>Idaho Energy FinAnswer Evaluation Report - 2008.pdf</v>
          </cell>
        </row>
        <row r="269">
          <cell r="C269" t="str">
            <v>12162013-346.2_Planned Realization Rate</v>
          </cell>
          <cell r="D269">
            <v>2</v>
          </cell>
          <cell r="E269" t="str">
            <v>Planned Realization Rate</v>
          </cell>
          <cell r="F269" t="str">
            <v>Realization Rate Value Source</v>
          </cell>
          <cell r="G269" t="str">
            <v/>
          </cell>
          <cell r="H269" t="str">
            <v>Table 1</v>
          </cell>
          <cell r="I269" t="str">
            <v>ID_Energy_FinAnswer_Program_Evaluation_2009-2011.pdf</v>
          </cell>
        </row>
        <row r="270">
          <cell r="C270" t="str">
            <v>12162013-346.2_Planned Net to Gross Ratio</v>
          </cell>
          <cell r="D270">
            <v>2</v>
          </cell>
          <cell r="E270" t="str">
            <v>Planned Net to Gross Ratio</v>
          </cell>
          <cell r="F270" t="str">
            <v>Net-to-Gross Ratio Value Source</v>
          </cell>
          <cell r="G270" t="str">
            <v/>
          </cell>
          <cell r="H270" t="str">
            <v>Page 2</v>
          </cell>
          <cell r="I270" t="str">
            <v>ID_Energy_FinAnswer_Program_Evaluation_2009-2011.pdf</v>
          </cell>
        </row>
        <row r="271">
          <cell r="C271" t="str">
            <v>11222013-112.2_Incentive Customer ($)</v>
          </cell>
          <cell r="D271">
            <v>2</v>
          </cell>
          <cell r="E271" t="str">
            <v>Incentive Customer ($)</v>
          </cell>
          <cell r="F271" t="str">
            <v>Incentive Value Source</v>
          </cell>
          <cell r="G271" t="str">
            <v/>
          </cell>
          <cell r="H271" t="str">
            <v>Incentive Caluclator Tool</v>
          </cell>
          <cell r="I271" t="str">
            <v>WB UT Incentive Calc EXTERNAL 1.1E 0722013.xlsx</v>
          </cell>
        </row>
        <row r="272">
          <cell r="C272" t="str">
            <v>12162013-086.2_Incentive Customer ($)</v>
          </cell>
          <cell r="D272">
            <v>2</v>
          </cell>
          <cell r="E272" t="str">
            <v>Incentive Customer ($)</v>
          </cell>
          <cell r="F272" t="str">
            <v>Incentive Value Source</v>
          </cell>
          <cell r="G272" t="str">
            <v/>
          </cell>
          <cell r="H272" t="str">
            <v>Incentive Caluclator Tool</v>
          </cell>
          <cell r="I272" t="str">
            <v>WA wattSmart Business Incentive DUMMY.xlsx</v>
          </cell>
        </row>
        <row r="273">
          <cell r="C273" t="str">
            <v>12162013-476.2_Planned Net to Gross Ratio</v>
          </cell>
          <cell r="D273">
            <v>2</v>
          </cell>
          <cell r="E273" t="str">
            <v>Planned Net to Gross Ratio</v>
          </cell>
          <cell r="F273" t="str">
            <v>Net-to-Gross Valur Source</v>
          </cell>
          <cell r="G273" t="str">
            <v/>
          </cell>
          <cell r="H273" t="str">
            <v>Page 10</v>
          </cell>
          <cell r="I273" t="str">
            <v>DSM_WY_EnergyFinAnswer_Report_2011.pdf</v>
          </cell>
        </row>
        <row r="274">
          <cell r="C274" t="str">
            <v>12162013-476.2_Measure life (years)</v>
          </cell>
          <cell r="D274">
            <v>2</v>
          </cell>
          <cell r="E274" t="str">
            <v>Measure life (years)</v>
          </cell>
          <cell r="F274" t="str">
            <v>Measure Life Value Source</v>
          </cell>
          <cell r="G274" t="str">
            <v/>
          </cell>
          <cell r="H274" t="str">
            <v>Table 26</v>
          </cell>
          <cell r="I274" t="str">
            <v>2013-Wyoming-Annual-Report-Appendices-FINAL.pdf</v>
          </cell>
        </row>
        <row r="275">
          <cell r="C275" t="str">
            <v>12162013-476.2_Planned Realization Rate</v>
          </cell>
          <cell r="D275">
            <v>2</v>
          </cell>
          <cell r="E275" t="str">
            <v>Planned Realization Rate</v>
          </cell>
          <cell r="F275" t="str">
            <v>Realization Rate Value Source</v>
          </cell>
          <cell r="G275" t="str">
            <v/>
          </cell>
          <cell r="H275" t="str">
            <v>Table 1</v>
          </cell>
          <cell r="I275" t="str">
            <v>DSM_WY_EnergyFinAnswer_Report_2011.pdf</v>
          </cell>
        </row>
        <row r="276">
          <cell r="C276" t="str">
            <v>1684 - FE.2_Measure life (years)</v>
          </cell>
          <cell r="D276">
            <v>2</v>
          </cell>
          <cell r="E276" t="str">
            <v>Measure life (years)</v>
          </cell>
          <cell r="F276" t="str">
            <v>Measure Life Value Source</v>
          </cell>
          <cell r="G276" t="str">
            <v/>
          </cell>
          <cell r="H276" t="str">
            <v>C-E Input tab</v>
          </cell>
          <cell r="I276" t="str">
            <v>UT HES State Savings Summary- 14Nov2012.xlsx</v>
          </cell>
        </row>
        <row r="277">
          <cell r="C277" t="str">
            <v>1684 - FE.2_Gross incremental annual electric savings (kWh/yr)</v>
          </cell>
          <cell r="D277">
            <v>2</v>
          </cell>
          <cell r="E277" t="str">
            <v>Gross incremental annual electric savings (kWh/yr)</v>
          </cell>
          <cell r="F277" t="str">
            <v xml:space="preserve">Energy Savings Value Source </v>
          </cell>
          <cell r="G277" t="str">
            <v/>
          </cell>
          <cell r="H277" t="str">
            <v>UT State Savings Summary See Products tab</v>
          </cell>
          <cell r="I277" t="str">
            <v/>
          </cell>
        </row>
        <row r="278">
          <cell r="C278" t="str">
            <v>1684 - FE.2_Gross incremental annual electric savings (kWh/yr)</v>
          </cell>
          <cell r="D278">
            <v>2</v>
          </cell>
          <cell r="E278" t="str">
            <v>Gross incremental annual electric savings (kWh/yr)</v>
          </cell>
          <cell r="F278" t="str">
            <v>Equation E Notes</v>
          </cell>
          <cell r="G278" t="str">
            <v>Version 2.1, "Measure Development" tab</v>
          </cell>
          <cell r="H278" t="str">
            <v/>
          </cell>
          <cell r="I278" t="str">
            <v/>
          </cell>
        </row>
        <row r="279">
          <cell r="C279" t="str">
            <v>1684 - FE.2_Gross incremental annual electric savings (kWh/yr)</v>
          </cell>
          <cell r="D279">
            <v>2</v>
          </cell>
          <cell r="E279" t="str">
            <v>Gross incremental annual electric savings (kWh/yr)</v>
          </cell>
          <cell r="F279" t="str">
            <v>Base case</v>
          </cell>
          <cell r="G279" t="str">
            <v>461.159322 - kWh</v>
          </cell>
          <cell r="H279" t="str">
            <v>RTF</v>
          </cell>
          <cell r="I279" t="str">
            <v/>
          </cell>
        </row>
        <row r="280">
          <cell r="C280" t="str">
            <v>1684 - FE.2_Incremental cost ($)</v>
          </cell>
          <cell r="D280">
            <v>2</v>
          </cell>
          <cell r="E280" t="str">
            <v>Incremental cost ($)</v>
          </cell>
          <cell r="F280" t="str">
            <v>Cost Value Source</v>
          </cell>
          <cell r="G280" t="str">
            <v/>
          </cell>
          <cell r="H280" t="str">
            <v>C-E Input tab</v>
          </cell>
          <cell r="I280" t="str">
            <v>UT HES State Savings Summary- 14Nov2012.xlsx</v>
          </cell>
        </row>
        <row r="281">
          <cell r="C281" t="str">
            <v>1684 - FE.2_Gross incremental annual electric savings (kWh/yr)</v>
          </cell>
          <cell r="D281">
            <v>2</v>
          </cell>
          <cell r="E281" t="str">
            <v>Gross incremental annual electric savings (kWh/yr)</v>
          </cell>
          <cell r="F281" t="str">
            <v>Efficient Case Gross Annual Energy Consumption (kWh/yr)</v>
          </cell>
          <cell r="G281" t="str">
            <v>370.09076597218774</v>
          </cell>
          <cell r="H281" t="str">
            <v/>
          </cell>
          <cell r="I281" t="str">
            <v/>
          </cell>
        </row>
        <row r="282">
          <cell r="C282" t="str">
            <v>1684 - FE.2_Gross incremental annual electric savings (kWh/yr)</v>
          </cell>
          <cell r="D282">
            <v>2</v>
          </cell>
          <cell r="E282" t="str">
            <v>Gross incremental annual electric savings (kWh/yr)</v>
          </cell>
          <cell r="F282" t="str">
            <v>Equation E (Energy): Gross incremental annual electric savings (kWh/yr)</v>
          </cell>
          <cell r="G282" t="str">
            <v>http://rtf.nwcouncil.org/measures/measure.asp?id=122</v>
          </cell>
          <cell r="H282" t="str">
            <v/>
          </cell>
          <cell r="I282" t="str">
            <v/>
          </cell>
        </row>
        <row r="283">
          <cell r="C283" t="str">
            <v>1684 - FE.2_Gross incremental annual electric savings (kWh/yr)</v>
          </cell>
          <cell r="D283">
            <v>2</v>
          </cell>
          <cell r="E283" t="str">
            <v>Gross incremental annual electric savings (kWh/yr)</v>
          </cell>
          <cell r="F283" t="str">
            <v>Baseline Gross Annual Energy Consumption (kWh/yr)</v>
          </cell>
          <cell r="G283" t="str">
            <v>461.15932242633795</v>
          </cell>
          <cell r="H283" t="str">
            <v/>
          </cell>
          <cell r="I283" t="str">
            <v/>
          </cell>
        </row>
        <row r="284">
          <cell r="C284" t="str">
            <v>06232015-032.1_Planned Net to Gross Ratio</v>
          </cell>
          <cell r="D284">
            <v>1</v>
          </cell>
          <cell r="E284" t="str">
            <v>Planned Net to Gross Ratio</v>
          </cell>
          <cell r="F284" t="str">
            <v>Net-to-Gross Value Source</v>
          </cell>
          <cell r="G284" t="str">
            <v/>
          </cell>
          <cell r="H284" t="str">
            <v>page 2</v>
          </cell>
          <cell r="I284" t="str">
            <v>CA_FinAnswer_Express_Program_Evaluation_2009-2011.pdf</v>
          </cell>
        </row>
        <row r="285">
          <cell r="C285" t="str">
            <v>06232015-032.1_Planned Realization Rate</v>
          </cell>
          <cell r="D285">
            <v>1</v>
          </cell>
          <cell r="E285" t="str">
            <v>Planned Realization Rate</v>
          </cell>
          <cell r="F285" t="str">
            <v>Realization Rate Value Source</v>
          </cell>
          <cell r="G285" t="str">
            <v/>
          </cell>
          <cell r="H285" t="str">
            <v>page 2</v>
          </cell>
          <cell r="I285" t="str">
            <v>CA_FinAnswer_Express_Program_Evaluation_2009-2011.pdf</v>
          </cell>
        </row>
        <row r="286">
          <cell r="C286" t="str">
            <v>11032014-012.1_Planned Net to Gross Ratio</v>
          </cell>
          <cell r="D286">
            <v>1</v>
          </cell>
          <cell r="E286" t="str">
            <v>Planned Net to Gross Ratio</v>
          </cell>
          <cell r="F286" t="str">
            <v>Net-to-Gross Value Source</v>
          </cell>
          <cell r="G286" t="str">
            <v/>
          </cell>
          <cell r="H286" t="str">
            <v>Page 2</v>
          </cell>
          <cell r="I286" t="str">
            <v>ID_FinAnswer_Express_Program_Evaluation_2009-2011.pdf</v>
          </cell>
        </row>
        <row r="287">
          <cell r="C287" t="str">
            <v>11032014-012.1_Measure life (years)</v>
          </cell>
          <cell r="D287">
            <v>1</v>
          </cell>
          <cell r="E287" t="str">
            <v>Measure life (years)</v>
          </cell>
          <cell r="F287" t="str">
            <v>Measure Life Value Source</v>
          </cell>
          <cell r="G287" t="str">
            <v>Average of 12 years from FinAnswer Express and 15 years from Energy FinAnswer (13.5 rounded to 14)</v>
          </cell>
          <cell r="H287" t="str">
            <v/>
          </cell>
          <cell r="I287" t="str">
            <v>2013-Idaho-Annual-Report-Appendices-FINAL071814.pdf</v>
          </cell>
        </row>
        <row r="288">
          <cell r="C288" t="str">
            <v>11032014-012.1_Planned Realization Rate</v>
          </cell>
          <cell r="D288">
            <v>1</v>
          </cell>
          <cell r="E288" t="str">
            <v>Planned Realization Rate</v>
          </cell>
          <cell r="F288" t="str">
            <v>Realization Rate Value Source</v>
          </cell>
          <cell r="G288" t="str">
            <v/>
          </cell>
          <cell r="H288" t="str">
            <v>Table 1</v>
          </cell>
          <cell r="I288" t="str">
            <v>ID_FinAnswer_Express_Program_Evaluation_2009-2011.pdf</v>
          </cell>
        </row>
        <row r="289">
          <cell r="C289" t="str">
            <v>07182014-028.1_Gross Average Monthly Demand Reduction (kW/unit)</v>
          </cell>
          <cell r="D289">
            <v>1</v>
          </cell>
          <cell r="E289" t="str">
            <v>Gross Average Monthly Demand Reduction (kW/unit)</v>
          </cell>
          <cell r="F289" t="str">
            <v>Demand Savings Value Source</v>
          </cell>
          <cell r="G289" t="str">
            <v/>
          </cell>
          <cell r="H289" t="str">
            <v/>
          </cell>
          <cell r="I289" t="str">
            <v>Program Update Report UT 050214.docx</v>
          </cell>
        </row>
        <row r="290">
          <cell r="C290" t="str">
            <v>07182014-028.1_Gross Average Monthly Demand Reduction (kW/unit)</v>
          </cell>
          <cell r="D290">
            <v>1</v>
          </cell>
          <cell r="E290" t="str">
            <v>Gross Average Monthly Demand Reduction (kW/unit)</v>
          </cell>
          <cell r="F290" t="str">
            <v>Demand Savings Value Source</v>
          </cell>
          <cell r="G290" t="str">
            <v/>
          </cell>
          <cell r="H290" t="str">
            <v/>
          </cell>
          <cell r="I290" t="str">
            <v/>
          </cell>
        </row>
        <row r="291">
          <cell r="C291" t="str">
            <v>07182014-028.1_Gross incremental annual electric savings (kWh/yr)</v>
          </cell>
          <cell r="D291">
            <v>1</v>
          </cell>
          <cell r="E291" t="str">
            <v>Gross incremental annual electric savings (kWh/yr)</v>
          </cell>
          <cell r="F291" t="str">
            <v>Energy Savings Value Source</v>
          </cell>
          <cell r="G291" t="str">
            <v/>
          </cell>
          <cell r="H291" t="str">
            <v/>
          </cell>
          <cell r="I291" t="str">
            <v>Program Update Report UT 050214.docx</v>
          </cell>
        </row>
        <row r="292">
          <cell r="C292" t="str">
            <v>07182014-028.1_Planned Realization Rate</v>
          </cell>
          <cell r="D292">
            <v>1</v>
          </cell>
          <cell r="E292" t="str">
            <v>Planned Realization Rate</v>
          </cell>
          <cell r="F292" t="str">
            <v>Realization Rate Value Source</v>
          </cell>
          <cell r="G292" t="str">
            <v/>
          </cell>
          <cell r="H292" t="str">
            <v>BAU - CE inputs sheet</v>
          </cell>
          <cell r="I292" t="str">
            <v>CE inputs - measure update   small business 031314.xlsx</v>
          </cell>
        </row>
        <row r="293">
          <cell r="C293" t="str">
            <v>07182014-028.1_Incremental cost ($)</v>
          </cell>
          <cell r="D293">
            <v>1</v>
          </cell>
          <cell r="E293" t="str">
            <v>Incremental cost ($)</v>
          </cell>
          <cell r="F293" t="str">
            <v>Incremental Cost Value Source</v>
          </cell>
          <cell r="G293" t="str">
            <v/>
          </cell>
          <cell r="H293" t="str">
            <v/>
          </cell>
          <cell r="I293" t="str">
            <v>Program Update Report UT 050214.docx</v>
          </cell>
        </row>
        <row r="294">
          <cell r="C294" t="str">
            <v>07182014-028.1_Gross incremental annual electric savings (kWh/yr)</v>
          </cell>
          <cell r="D294">
            <v>1</v>
          </cell>
          <cell r="E294" t="str">
            <v>Gross incremental annual electric savings (kWh/yr)</v>
          </cell>
          <cell r="F294" t="str">
            <v>Energy Savings Value Source</v>
          </cell>
          <cell r="G294" t="str">
            <v/>
          </cell>
          <cell r="H294" t="str">
            <v/>
          </cell>
          <cell r="I294" t="str">
            <v/>
          </cell>
        </row>
        <row r="295">
          <cell r="C295" t="str">
            <v>07182014-028.1_Planned Net to Gross Ratio</v>
          </cell>
          <cell r="D295">
            <v>1</v>
          </cell>
          <cell r="E295" t="str">
            <v>Planned Net to Gross Ratio</v>
          </cell>
          <cell r="F295" t="str">
            <v>Net-to-Gross Value Source</v>
          </cell>
          <cell r="G295" t="str">
            <v/>
          </cell>
          <cell r="H295" t="str">
            <v>BAU - CE inputs sheet</v>
          </cell>
          <cell r="I295" t="str">
            <v>CE inputs - measure update   small business 031314.xlsx</v>
          </cell>
        </row>
        <row r="296">
          <cell r="C296" t="str">
            <v>07182014-028.1_Measure life (years)</v>
          </cell>
          <cell r="D296">
            <v>1</v>
          </cell>
          <cell r="E296" t="str">
            <v>Measure life (years)</v>
          </cell>
          <cell r="F296" t="str">
            <v>Measure Life Value Source</v>
          </cell>
          <cell r="G296" t="str">
            <v/>
          </cell>
          <cell r="H296" t="str">
            <v>Used for program change filing. Program-level measure life decreased from previous 14 years to feflect increasing role of energy management</v>
          </cell>
          <cell r="I296" t="str">
            <v>CE inputs - measure update   small business 031314.xlsx</v>
          </cell>
        </row>
        <row r="297">
          <cell r="C297" t="str">
            <v>07182014-028.1_Incremental cost ($)</v>
          </cell>
          <cell r="D297">
            <v>1</v>
          </cell>
          <cell r="E297" t="str">
            <v>Incremental cost ($)</v>
          </cell>
          <cell r="F297" t="str">
            <v>Incremental Cost Value Source</v>
          </cell>
          <cell r="G297" t="str">
            <v/>
          </cell>
          <cell r="H297" t="str">
            <v/>
          </cell>
          <cell r="I297" t="str">
            <v/>
          </cell>
        </row>
        <row r="298">
          <cell r="C298" t="str">
            <v>09252014-028.1_</v>
          </cell>
          <cell r="D298">
            <v>1</v>
          </cell>
          <cell r="E298" t="str">
            <v/>
          </cell>
          <cell r="F298" t="str">
            <v/>
          </cell>
          <cell r="G298" t="str">
            <v/>
          </cell>
          <cell r="H298" t="str">
            <v/>
          </cell>
          <cell r="I298" t="str">
            <v/>
          </cell>
        </row>
        <row r="299">
          <cell r="C299" t="str">
            <v>06032015-004.1_Measure life (years)</v>
          </cell>
          <cell r="D299">
            <v>1</v>
          </cell>
          <cell r="E299" t="str">
            <v>Measure life (years)</v>
          </cell>
          <cell r="F299" t="str">
            <v>Measure Life Value Source</v>
          </cell>
          <cell r="G299" t="str">
            <v/>
          </cell>
          <cell r="H299" t="str">
            <v/>
          </cell>
          <cell r="I299" t="str">
            <v>Exhibit B - Cost Effectiveness_WY_SBL.docx</v>
          </cell>
        </row>
        <row r="300">
          <cell r="C300" t="str">
            <v>06032015-004.1_Planned Net to Gross Ratio</v>
          </cell>
          <cell r="D300">
            <v>1</v>
          </cell>
          <cell r="E300" t="str">
            <v>Planned Net to Gross Ratio</v>
          </cell>
          <cell r="F300" t="str">
            <v>Net-to-Gross Value Source</v>
          </cell>
          <cell r="G300" t="str">
            <v/>
          </cell>
          <cell r="H300" t="str">
            <v/>
          </cell>
          <cell r="I300" t="str">
            <v>Exhibit B - Cost Effectiveness_WY_SBL.docx</v>
          </cell>
        </row>
        <row r="301">
          <cell r="C301" t="str">
            <v>204.2_Gross Average Monthly Demand Reduction (kW/unit)</v>
          </cell>
          <cell r="D301">
            <v>2</v>
          </cell>
          <cell r="E301" t="str">
            <v>Gross Average Monthly Demand Reduction (kW/unit)</v>
          </cell>
          <cell r="F301" t="str">
            <v>Demand Savings Value Source</v>
          </cell>
          <cell r="G301" t="str">
            <v/>
          </cell>
          <cell r="H301" t="str">
            <v/>
          </cell>
          <cell r="I301" t="str">
            <v>Irrigation Measure Revision - Analysis Updated 13 Feb 2014.xlsx</v>
          </cell>
        </row>
        <row r="302">
          <cell r="C302" t="str">
            <v>204.2_Gross incremental annual electric savings (kWh/yr)</v>
          </cell>
          <cell r="D302">
            <v>2</v>
          </cell>
          <cell r="E302" t="str">
            <v>Gross incremental annual electric savings (kWh/yr)</v>
          </cell>
          <cell r="F302" t="str">
            <v>Energy Savings Value Source</v>
          </cell>
          <cell r="G302" t="str">
            <v/>
          </cell>
          <cell r="H302" t="str">
            <v/>
          </cell>
          <cell r="I302" t="str">
            <v>Irrigation Measure Revision - Analysis Updated 13 Feb 2014.xlsx</v>
          </cell>
        </row>
        <row r="303">
          <cell r="C303" t="str">
            <v>204.2_Planned Realization Rate</v>
          </cell>
          <cell r="D303">
            <v>2</v>
          </cell>
          <cell r="E303" t="str">
            <v>Planned Realization Rate</v>
          </cell>
          <cell r="F303" t="str">
            <v>Realization Rate Value Source</v>
          </cell>
          <cell r="G303" t="str">
            <v/>
          </cell>
          <cell r="H303" t="str">
            <v xml:space="preserve"> Table 1, p. 2.</v>
          </cell>
          <cell r="I303" t="str">
            <v>CA_FinAnswer_Express_Program_Evaluation_2009-2011.pdf</v>
          </cell>
        </row>
        <row r="304">
          <cell r="C304" t="str">
            <v>204.2_Planned Net to Gross Ratio</v>
          </cell>
          <cell r="D304">
            <v>2</v>
          </cell>
          <cell r="E304" t="str">
            <v>Planned Net to Gross Ratio</v>
          </cell>
          <cell r="F304" t="str">
            <v>Net-to-Gross Value Source</v>
          </cell>
          <cell r="G304" t="str">
            <v/>
          </cell>
          <cell r="H304" t="str">
            <v>P. 2 .</v>
          </cell>
          <cell r="I304" t="str">
            <v>CA_FinAnswer_Express_Program_Evaluation_2009-2011.pdf</v>
          </cell>
        </row>
        <row r="305">
          <cell r="C305" t="str">
            <v>204.2_Incremental cost ($)</v>
          </cell>
          <cell r="D305">
            <v>2</v>
          </cell>
          <cell r="E305" t="str">
            <v>Incremental cost ($)</v>
          </cell>
          <cell r="F305" t="str">
            <v>Incremental Cost Value Source</v>
          </cell>
          <cell r="G305" t="str">
            <v/>
          </cell>
          <cell r="H305" t="str">
            <v/>
          </cell>
          <cell r="I305" t="str">
            <v>Irrigation Measure Revision - Analysis Updated 13 Feb 2014.xlsx</v>
          </cell>
        </row>
        <row r="306">
          <cell r="C306" t="str">
            <v>204.2_Measure life (years)</v>
          </cell>
          <cell r="D306">
            <v>2</v>
          </cell>
          <cell r="E306" t="str">
            <v>Measure life (years)</v>
          </cell>
          <cell r="F306" t="str">
            <v>Measure Life Value Source</v>
          </cell>
          <cell r="G306" t="str">
            <v/>
          </cell>
          <cell r="H306" t="str">
            <v/>
          </cell>
          <cell r="I306" t="str">
            <v>Irrigation Measure Revision - Analysis Updated 13 Feb 2014.xlsx</v>
          </cell>
        </row>
        <row r="307">
          <cell r="C307" t="str">
            <v>442.2_Incremental cost ($)</v>
          </cell>
          <cell r="D307">
            <v>2</v>
          </cell>
          <cell r="E307" t="str">
            <v>Incremental cost ($)</v>
          </cell>
          <cell r="F307" t="str">
            <v>Cost Value Source</v>
          </cell>
          <cell r="G307" t="str">
            <v/>
          </cell>
          <cell r="H307" t="str">
            <v/>
          </cell>
          <cell r="I307" t="str">
            <v>FinAnswer Express Market Characterization and Program Enhancements - Utah Service Territory 30 Nov 2011.pdf</v>
          </cell>
        </row>
        <row r="308">
          <cell r="C308" t="str">
            <v>442.2_Baseline Value</v>
          </cell>
          <cell r="D308">
            <v>2</v>
          </cell>
          <cell r="E308" t="str">
            <v>Baseline Value</v>
          </cell>
          <cell r="F308" t="str">
            <v>Baseline Value Source</v>
          </cell>
          <cell r="G308" t="str">
            <v/>
          </cell>
          <cell r="H308" t="str">
            <v/>
          </cell>
          <cell r="I308" t="str">
            <v>FinAnswer Express Market Characterization and Program Enhancements - Utah Service Territory 30 Nov 2011.pdf</v>
          </cell>
        </row>
        <row r="309">
          <cell r="C309" t="str">
            <v>442.2_Gross incremental annual electric savings (kWh/yr)</v>
          </cell>
          <cell r="D309">
            <v>2</v>
          </cell>
          <cell r="E309" t="str">
            <v>Gross incremental annual electric savings (kWh/yr)</v>
          </cell>
          <cell r="F309" t="str">
            <v xml:space="preserve">Energy Savings Value Source </v>
          </cell>
          <cell r="G309" t="str">
            <v/>
          </cell>
          <cell r="H309" t="str">
            <v/>
          </cell>
          <cell r="I309" t="str">
            <v>FinAnswer Express Market Characterization and Program Enhancements - Utah Service Territory 30 Nov 2011.pdf</v>
          </cell>
        </row>
        <row r="310">
          <cell r="C310" t="str">
            <v>442.2_Gross Average Monthly Demand Reduction (kW/unit)</v>
          </cell>
          <cell r="D310">
            <v>2</v>
          </cell>
          <cell r="E310" t="str">
            <v>Gross Average Monthly Demand Reduction (kW/unit)</v>
          </cell>
          <cell r="F310" t="str">
            <v>Demand Reduction Value Source</v>
          </cell>
          <cell r="G310" t="str">
            <v/>
          </cell>
          <cell r="H310" t="str">
            <v/>
          </cell>
          <cell r="I310" t="str">
            <v>FinAnswer Express Market Characterization and Program Enhancements - Utah Service Territory 30 Nov 2011.pdf</v>
          </cell>
        </row>
        <row r="311">
          <cell r="C311" t="str">
            <v>442.2_Efficient Case Value</v>
          </cell>
          <cell r="D311">
            <v>2</v>
          </cell>
          <cell r="E311" t="str">
            <v>Efficient Case Value</v>
          </cell>
          <cell r="F311" t="str">
            <v>Efficient Case Value Source</v>
          </cell>
          <cell r="G311" t="str">
            <v/>
          </cell>
          <cell r="H311" t="str">
            <v/>
          </cell>
          <cell r="I311" t="str">
            <v>FinAnswer Express Market Characterization and Program Enhancements - Utah Service Territory 30 Nov 2011.pdf</v>
          </cell>
        </row>
        <row r="312">
          <cell r="C312" t="str">
            <v>442.2_Gross Average Monthly Demand Reduction (kW/unit)</v>
          </cell>
          <cell r="D312">
            <v>2</v>
          </cell>
          <cell r="E312" t="str">
            <v>Gross Average Monthly Demand Reduction (kW/unit)</v>
          </cell>
          <cell r="F312" t="str">
            <v>Savings Parameters</v>
          </cell>
          <cell r="G312" t="str">
            <v/>
          </cell>
          <cell r="H312" t="str">
            <v/>
          </cell>
          <cell r="I312" t="str">
            <v>Irrigation Measure Savings Calcs.xlsx</v>
          </cell>
        </row>
        <row r="313">
          <cell r="C313" t="str">
            <v>442.2_Incentive Customer ($)</v>
          </cell>
          <cell r="D313">
            <v>2</v>
          </cell>
          <cell r="E313" t="str">
            <v>Incentive Customer ($)</v>
          </cell>
          <cell r="F313" t="str">
            <v>Incentive Value Source</v>
          </cell>
          <cell r="G313" t="str">
            <v/>
          </cell>
          <cell r="H313" t="str">
            <v>FE Deemed Savings - Industrial v10.18.12.xlsx table of deemed values used by program administator</v>
          </cell>
          <cell r="I313" t="str">
            <v/>
          </cell>
        </row>
        <row r="314">
          <cell r="C314" t="str">
            <v>442.2_Gross incremental annual electric savings (kWh/yr)</v>
          </cell>
          <cell r="D314">
            <v>2</v>
          </cell>
          <cell r="E314" t="str">
            <v>Gross incremental annual electric savings (kWh/yr)</v>
          </cell>
          <cell r="F314" t="str">
            <v>See Source Document(s) for savings methodology</v>
          </cell>
          <cell r="G314" t="str">
            <v/>
          </cell>
          <cell r="H314" t="str">
            <v/>
          </cell>
          <cell r="I314" t="str">
            <v>Irrigation Measure Savings Calcs.xlsx</v>
          </cell>
        </row>
        <row r="315">
          <cell r="C315" t="str">
            <v>860.2_Incentive Customer ($)</v>
          </cell>
          <cell r="D315">
            <v>2</v>
          </cell>
          <cell r="E315" t="str">
            <v>Incentive Customer ($)</v>
          </cell>
          <cell r="F315" t="str">
            <v>Incentive Value Source</v>
          </cell>
          <cell r="G315" t="str">
            <v/>
          </cell>
          <cell r="H315" t="str">
            <v>Page 28</v>
          </cell>
          <cell r="I315" t="str">
            <v>Review and Update Industrial Agricultural Incentive Table Measures Washington 3 Nov 2013.pdf</v>
          </cell>
        </row>
        <row r="316">
          <cell r="C316" t="str">
            <v>860.2_Incremental cost ($)</v>
          </cell>
          <cell r="D316">
            <v>2</v>
          </cell>
          <cell r="E316" t="str">
            <v>Incremental cost ($)</v>
          </cell>
          <cell r="F316" t="str">
            <v>Cost Value Source</v>
          </cell>
          <cell r="G316" t="str">
            <v/>
          </cell>
          <cell r="H316" t="str">
            <v>Page 28</v>
          </cell>
          <cell r="I316" t="str">
            <v>Review and Update Industrial Agricultural Incentive Table Measures Washington 3 Nov 2013.pdf</v>
          </cell>
        </row>
        <row r="317">
          <cell r="C317" t="str">
            <v>860.2_Measure life (years)</v>
          </cell>
          <cell r="D317">
            <v>2</v>
          </cell>
          <cell r="E317" t="str">
            <v>Measure life (years)</v>
          </cell>
          <cell r="F317" t="str">
            <v>Measure Life Value Source</v>
          </cell>
          <cell r="G317" t="str">
            <v/>
          </cell>
          <cell r="H317" t="str">
            <v>Page 28</v>
          </cell>
          <cell r="I317" t="str">
            <v>Review and Update Industrial Agricultural Incentive Table Measures Washington 3 Nov 2013.pdf</v>
          </cell>
        </row>
        <row r="318">
          <cell r="C318" t="str">
            <v>860.2_Gross incremental annual electric savings (kWh/yr)</v>
          </cell>
          <cell r="D318">
            <v>2</v>
          </cell>
          <cell r="E318" t="str">
            <v>Gross incremental annual electric savings (kWh/yr)</v>
          </cell>
          <cell r="F318" t="str">
            <v xml:space="preserve">Energy Savings Value Source </v>
          </cell>
          <cell r="G318" t="str">
            <v/>
          </cell>
          <cell r="H318" t="str">
            <v>Page 28</v>
          </cell>
          <cell r="I318" t="str">
            <v>Review and Update Industrial Agricultural Incentive Table Measures Washington 3 Nov 2013.pdf</v>
          </cell>
        </row>
        <row r="319">
          <cell r="C319" t="str">
            <v>860.2_Gross incremental annual electric savings (kWh/yr)</v>
          </cell>
          <cell r="D319">
            <v>2</v>
          </cell>
          <cell r="E319" t="str">
            <v>Gross incremental annual electric savings (kWh/yr)</v>
          </cell>
          <cell r="F319" t="str">
            <v>Savings Parameters</v>
          </cell>
          <cell r="G319" t="str">
            <v/>
          </cell>
          <cell r="H319" t="str">
            <v/>
          </cell>
          <cell r="I319" t="str">
            <v>Irrigation Measure Revision - Analysis 11 Oct 2013.xlsx</v>
          </cell>
        </row>
        <row r="320">
          <cell r="C320" t="str">
            <v>860.2_Gross Average Monthly Demand Reduction (kW/unit)</v>
          </cell>
          <cell r="D320">
            <v>2</v>
          </cell>
          <cell r="E320" t="str">
            <v>Gross Average Monthly Demand Reduction (kW/unit)</v>
          </cell>
          <cell r="F320" t="str">
            <v>Demand Reduction Value Source</v>
          </cell>
          <cell r="G320" t="str">
            <v/>
          </cell>
          <cell r="H320" t="str">
            <v>Page 28</v>
          </cell>
          <cell r="I320" t="str">
            <v>Review and Update Industrial Agricultural Incentive Table Measures Washington 3 Nov 2013.pdf</v>
          </cell>
        </row>
        <row r="321">
          <cell r="C321" t="str">
            <v>860.2_Gross Average Monthly Demand Reduction (kW/unit)</v>
          </cell>
          <cell r="D321">
            <v>2</v>
          </cell>
          <cell r="E321" t="str">
            <v>Gross Average Monthly Demand Reduction (kW/unit)</v>
          </cell>
          <cell r="F321" t="str">
            <v>Savings Parameters</v>
          </cell>
          <cell r="G321" t="str">
            <v/>
          </cell>
          <cell r="H321" t="str">
            <v/>
          </cell>
          <cell r="I321" t="str">
            <v>Irrigation Measure Revision - Analysis 11 Oct 2013.xlsx</v>
          </cell>
        </row>
        <row r="322">
          <cell r="C322" t="str">
            <v>1074.2_Gross incremental annual electric savings (kWh/yr)</v>
          </cell>
          <cell r="D322">
            <v>2</v>
          </cell>
          <cell r="E322" t="str">
            <v>Gross incremental annual electric savings (kWh/yr)</v>
          </cell>
          <cell r="F322" t="str">
            <v>Energy Savings Value Source</v>
          </cell>
          <cell r="G322" t="str">
            <v/>
          </cell>
          <cell r="H322" t="str">
            <v>Page 29</v>
          </cell>
          <cell r="I322" t="str">
            <v>Wyoming Industrial  Agricultural Measure Review and Update 9 Nov.docx</v>
          </cell>
        </row>
        <row r="323">
          <cell r="C323" t="str">
            <v>1074.2_Planned Net to Gross Ratio</v>
          </cell>
          <cell r="D323">
            <v>2</v>
          </cell>
          <cell r="E323" t="str">
            <v>Planned Net to Gross Ratio</v>
          </cell>
          <cell r="F323" t="str">
            <v>Net-to-Gross Value Source</v>
          </cell>
          <cell r="G323" t="str">
            <v/>
          </cell>
          <cell r="H323" t="str">
            <v>Recommendation on Page 10</v>
          </cell>
          <cell r="I323" t="str">
            <v>DSM_WY_EnergyFinAnswer_Report_2011.pdf</v>
          </cell>
        </row>
        <row r="324">
          <cell r="C324" t="str">
            <v>1074.2_Incremental cost ($)</v>
          </cell>
          <cell r="D324">
            <v>2</v>
          </cell>
          <cell r="E324" t="str">
            <v>Incremental cost ($)</v>
          </cell>
          <cell r="F324" t="str">
            <v>Incremental Cost Value Source</v>
          </cell>
          <cell r="G324" t="str">
            <v/>
          </cell>
          <cell r="H324" t="str">
            <v>Page 29</v>
          </cell>
          <cell r="I324" t="str">
            <v>Wyoming Industrial  Agricultural Measure Review and Update 9 Nov.docx</v>
          </cell>
        </row>
        <row r="325">
          <cell r="C325" t="str">
            <v>1074.2_Gross Average Monthly Demand Reduction (kW/unit)</v>
          </cell>
          <cell r="D325">
            <v>2</v>
          </cell>
          <cell r="E325" t="str">
            <v>Gross Average Monthly Demand Reduction (kW/unit)</v>
          </cell>
          <cell r="F325" t="str">
            <v>Demand Savings Value Source</v>
          </cell>
          <cell r="G325" t="str">
            <v/>
          </cell>
          <cell r="H325" t="str">
            <v>Page 29</v>
          </cell>
          <cell r="I325" t="str">
            <v>Wyoming Industrial  Agricultural Measure Review and Update 9 Nov.docx</v>
          </cell>
        </row>
        <row r="326">
          <cell r="C326" t="str">
            <v>1074.2_Measure life (years)</v>
          </cell>
          <cell r="D326">
            <v>2</v>
          </cell>
          <cell r="E326" t="str">
            <v>Measure life (years)</v>
          </cell>
          <cell r="F326" t="str">
            <v>Measure Life Value Source</v>
          </cell>
          <cell r="G326" t="str">
            <v/>
          </cell>
          <cell r="H326" t="str">
            <v>Page 29</v>
          </cell>
          <cell r="I326" t="str">
            <v>Wyoming Industrial  Agricultural Measure Review and Update 9 Nov.docx</v>
          </cell>
        </row>
        <row r="327">
          <cell r="C327" t="str">
            <v>08062014-002.2_Planned Net to Gross Ratio</v>
          </cell>
          <cell r="D327">
            <v>2</v>
          </cell>
          <cell r="E327" t="str">
            <v>Planned Net to Gross Ratio</v>
          </cell>
          <cell r="F327" t="str">
            <v>Net-to-Gross Ratio Value Source</v>
          </cell>
          <cell r="G327" t="str">
            <v/>
          </cell>
          <cell r="H327" t="str">
            <v>Table 16</v>
          </cell>
          <cell r="I327" t="str">
            <v>ID_Energy_FinAnswer_Program_Evaluation_2009-2011.pdf</v>
          </cell>
        </row>
        <row r="328">
          <cell r="C328" t="str">
            <v>08062014-002.2_Measure life (years)</v>
          </cell>
          <cell r="D328">
            <v>2</v>
          </cell>
          <cell r="E328" t="str">
            <v>Measure life (years)</v>
          </cell>
          <cell r="F328" t="str">
            <v>Measure Life Value Source</v>
          </cell>
          <cell r="G328" t="str">
            <v/>
          </cell>
          <cell r="H328" t="str">
            <v>Table 23, Page 34</v>
          </cell>
          <cell r="I328" t="str">
            <v>ID Irrigation Energy Savers Evaluation Report 2006-2008.pdf</v>
          </cell>
        </row>
        <row r="329">
          <cell r="C329" t="str">
            <v>20150501-007.1_Gross incremental annual electric savings (kWh/yr)</v>
          </cell>
          <cell r="D329">
            <v>1</v>
          </cell>
          <cell r="E329" t="str">
            <v>Gross incremental annual electric savings (kWh/yr)</v>
          </cell>
          <cell r="F329" t="str">
            <v>Energy Savings Value Source</v>
          </cell>
          <cell r="G329" t="str">
            <v/>
          </cell>
          <cell r="H329" t="str">
            <v/>
          </cell>
          <cell r="I329" t="str">
            <v>Irrigation Measure Revision - Analysis Updated 13 Feb 2014.xlsx</v>
          </cell>
        </row>
        <row r="330">
          <cell r="C330" t="str">
            <v>20150501-007.1_Measure life (years)</v>
          </cell>
          <cell r="D330">
            <v>1</v>
          </cell>
          <cell r="E330" t="str">
            <v>Measure life (years)</v>
          </cell>
          <cell r="F330" t="str">
            <v>Measure Life Value Source</v>
          </cell>
          <cell r="G330" t="str">
            <v/>
          </cell>
          <cell r="H330" t="str">
            <v/>
          </cell>
          <cell r="I330" t="str">
            <v>Irrigation Measure Revision - Analysis Updated 13 Feb 2014.xlsx</v>
          </cell>
        </row>
        <row r="331">
          <cell r="C331" t="str">
            <v>20150501-007.1_Gross Average Monthly Demand Reduction (kW/unit)</v>
          </cell>
          <cell r="D331">
            <v>1</v>
          </cell>
          <cell r="E331" t="str">
            <v>Gross Average Monthly Demand Reduction (kW/unit)</v>
          </cell>
          <cell r="F331" t="str">
            <v>Demand Savings Value Source</v>
          </cell>
          <cell r="G331" t="str">
            <v/>
          </cell>
          <cell r="H331" t="str">
            <v/>
          </cell>
          <cell r="I331" t="str">
            <v>Irrigation Measure Revision - Analysis Updated 13 Feb 2014.xlsx</v>
          </cell>
        </row>
        <row r="332">
          <cell r="C332" t="str">
            <v>20150501-007.1_Planned Realization Rate</v>
          </cell>
          <cell r="D332">
            <v>1</v>
          </cell>
          <cell r="E332" t="str">
            <v>Planned Realization Rate</v>
          </cell>
          <cell r="F332" t="str">
            <v>Realization Rate Value Source</v>
          </cell>
          <cell r="G332" t="str">
            <v/>
          </cell>
          <cell r="H332" t="str">
            <v xml:space="preserve"> Table 1, p. 2.</v>
          </cell>
          <cell r="I332" t="str">
            <v>CA_FinAnswer_Express_Program_Evaluation_2009-2011.pdf</v>
          </cell>
        </row>
        <row r="333">
          <cell r="C333" t="str">
            <v>20150501-007.1_Incremental cost ($)</v>
          </cell>
          <cell r="D333">
            <v>1</v>
          </cell>
          <cell r="E333" t="str">
            <v>Incremental cost ($)</v>
          </cell>
          <cell r="F333" t="str">
            <v>Incremental Cost Value Source</v>
          </cell>
          <cell r="G333" t="str">
            <v/>
          </cell>
          <cell r="H333" t="str">
            <v/>
          </cell>
          <cell r="I333" t="str">
            <v>Irrigation Measure Revision - Analysis Updated 13 Feb 2014.xlsx</v>
          </cell>
        </row>
        <row r="334">
          <cell r="C334" t="str">
            <v>20150501-007.1_Planned Net to Gross Ratio</v>
          </cell>
          <cell r="D334">
            <v>1</v>
          </cell>
          <cell r="E334" t="str">
            <v>Planned Net to Gross Ratio</v>
          </cell>
          <cell r="F334" t="str">
            <v>Net-to-Gross Value Source</v>
          </cell>
          <cell r="G334" t="str">
            <v/>
          </cell>
          <cell r="H334" t="str">
            <v>P. 2 .</v>
          </cell>
          <cell r="I334" t="str">
            <v>CA_FinAnswer_Express_Program_Evaluation_2009-2011.pdf</v>
          </cell>
        </row>
        <row r="335">
          <cell r="C335" t="str">
            <v>12302013-022.1_Incentive Customer ($)</v>
          </cell>
          <cell r="D335">
            <v>1</v>
          </cell>
          <cell r="E335" t="str">
            <v>Incentive Customer ($)</v>
          </cell>
          <cell r="F335" t="str">
            <v>Incentive Value Source</v>
          </cell>
          <cell r="G335" t="str">
            <v/>
          </cell>
          <cell r="H335" t="str">
            <v/>
          </cell>
          <cell r="I335" t="str">
            <v>Irrigation Measure Revision - Analysis 11 Oct 2013.xlsx</v>
          </cell>
        </row>
        <row r="336">
          <cell r="C336" t="str">
            <v>12302013-022.1_Gross incremental annual electric savings (kWh/yr)</v>
          </cell>
          <cell r="D336">
            <v>1</v>
          </cell>
          <cell r="E336" t="str">
            <v>Gross incremental annual electric savings (kWh/yr)</v>
          </cell>
          <cell r="F336" t="str">
            <v xml:space="preserve">Energy Savings Value Source </v>
          </cell>
          <cell r="G336" t="str">
            <v/>
          </cell>
          <cell r="H336" t="str">
            <v/>
          </cell>
          <cell r="I336" t="str">
            <v>Irrigation Measure Revision - Analysis 11 Oct 2013.xlsx</v>
          </cell>
        </row>
        <row r="337">
          <cell r="C337" t="str">
            <v>12302013-022.1_Incremental cost ($)</v>
          </cell>
          <cell r="D337">
            <v>1</v>
          </cell>
          <cell r="E337" t="str">
            <v>Incremental cost ($)</v>
          </cell>
          <cell r="F337" t="str">
            <v>Cost Value Source</v>
          </cell>
          <cell r="G337" t="str">
            <v/>
          </cell>
          <cell r="H337" t="str">
            <v/>
          </cell>
          <cell r="I337" t="str">
            <v>Irrigation Measure Revision - Analysis 11 Oct 2013.xlsx</v>
          </cell>
        </row>
        <row r="338">
          <cell r="C338" t="str">
            <v>12302013-022.1_Measure life (years)</v>
          </cell>
          <cell r="D338">
            <v>1</v>
          </cell>
          <cell r="E338" t="str">
            <v>Measure life (years)</v>
          </cell>
          <cell r="F338" t="str">
            <v>Measure Life Value Source</v>
          </cell>
          <cell r="G338" t="str">
            <v/>
          </cell>
          <cell r="H338" t="str">
            <v>Page 29</v>
          </cell>
          <cell r="I338" t="str">
            <v>Review and Update Industrial Agricultural Incentive Table Measures Washington 3 Nov 2013.pdf</v>
          </cell>
        </row>
        <row r="339">
          <cell r="C339" t="str">
            <v>12302013-022.1_Gross Average Monthly Demand Reduction (kW/unit)</v>
          </cell>
          <cell r="D339">
            <v>1</v>
          </cell>
          <cell r="E339" t="str">
            <v>Gross Average Monthly Demand Reduction (kW/unit)</v>
          </cell>
          <cell r="F339" t="str">
            <v>Demand Reduction Value Source</v>
          </cell>
          <cell r="G339" t="str">
            <v/>
          </cell>
          <cell r="H339" t="str">
            <v/>
          </cell>
          <cell r="I339" t="str">
            <v>Irrigation Measure Revision - Analysis 11 Oct 2013.xlsx</v>
          </cell>
        </row>
        <row r="340">
          <cell r="C340" t="str">
            <v>11252014-003.1_Gross incremental annual electric savings (kWh/yr)</v>
          </cell>
          <cell r="D340">
            <v>1</v>
          </cell>
          <cell r="E340" t="str">
            <v>Gross incremental annual electric savings (kWh/yr)</v>
          </cell>
          <cell r="F340" t="str">
            <v>Energy Savings Value Source</v>
          </cell>
          <cell r="G340" t="str">
            <v/>
          </cell>
          <cell r="H340" t="str">
            <v>Page 30</v>
          </cell>
          <cell r="I340" t="str">
            <v>Wyoming Industrial  Agricultural Measure Review and Update 9 Nov.docx</v>
          </cell>
        </row>
        <row r="341">
          <cell r="C341" t="str">
            <v>11252014-003.1_Measure life (years)</v>
          </cell>
          <cell r="D341">
            <v>1</v>
          </cell>
          <cell r="E341" t="str">
            <v>Measure life (years)</v>
          </cell>
          <cell r="F341" t="str">
            <v>Measure Life Value Source</v>
          </cell>
          <cell r="G341" t="str">
            <v/>
          </cell>
          <cell r="H341" t="str">
            <v>Page 30</v>
          </cell>
          <cell r="I341" t="str">
            <v>Wyoming Industrial  Agricultural Measure Review and Update 9 Nov.docx</v>
          </cell>
        </row>
        <row r="342">
          <cell r="C342" t="str">
            <v>11252014-003.1_Incremental cost ($)</v>
          </cell>
          <cell r="D342">
            <v>1</v>
          </cell>
          <cell r="E342" t="str">
            <v>Incremental cost ($)</v>
          </cell>
          <cell r="F342" t="str">
            <v>Incremental Cost Value Source</v>
          </cell>
          <cell r="G342" t="str">
            <v/>
          </cell>
          <cell r="H342" t="str">
            <v>Page 30</v>
          </cell>
          <cell r="I342" t="str">
            <v>Wyoming Industrial  Agricultural Measure Review and Update 9 Nov.docx</v>
          </cell>
        </row>
        <row r="343">
          <cell r="C343" t="str">
            <v>11252014-003.1_Planned Net to Gross Ratio</v>
          </cell>
          <cell r="D343">
            <v>1</v>
          </cell>
          <cell r="E343" t="str">
            <v>Planned Net to Gross Ratio</v>
          </cell>
          <cell r="F343" t="str">
            <v>Net-to-Gross Value Source</v>
          </cell>
          <cell r="G343" t="str">
            <v/>
          </cell>
          <cell r="H343" t="str">
            <v>Recommendation on Page 10</v>
          </cell>
          <cell r="I343" t="str">
            <v>DSM_WY_EnergyFinAnswer_Report_2011.pdf</v>
          </cell>
        </row>
        <row r="344">
          <cell r="C344" t="str">
            <v>11252014-003.1_Gross Average Monthly Demand Reduction (kW/unit)</v>
          </cell>
          <cell r="D344">
            <v>1</v>
          </cell>
          <cell r="E344" t="str">
            <v>Gross Average Monthly Demand Reduction (kW/unit)</v>
          </cell>
          <cell r="F344" t="str">
            <v>Demand Savings Value Source</v>
          </cell>
          <cell r="G344" t="str">
            <v/>
          </cell>
          <cell r="H344" t="str">
            <v>Page 30</v>
          </cell>
          <cell r="I344" t="str">
            <v>Wyoming Industrial  Agricultural Measure Review and Update 9 Nov.docx</v>
          </cell>
        </row>
        <row r="345">
          <cell r="C345" t="str">
            <v>02122014-051.2_Planned Realization Rate</v>
          </cell>
          <cell r="D345">
            <v>2</v>
          </cell>
          <cell r="E345" t="str">
            <v>Planned Realization Rate</v>
          </cell>
          <cell r="F345" t="str">
            <v>Realization Rate Value Source</v>
          </cell>
          <cell r="G345" t="str">
            <v/>
          </cell>
          <cell r="H345" t="str">
            <v>page 2</v>
          </cell>
          <cell r="I345" t="str">
            <v>CA_FinAnswer_Express_Program_Evaluation_2009-2011.pdf</v>
          </cell>
        </row>
        <row r="346">
          <cell r="C346" t="str">
            <v>02122014-051.2_Planned Net to Gross Ratio</v>
          </cell>
          <cell r="D346">
            <v>2</v>
          </cell>
          <cell r="E346" t="str">
            <v>Planned Net to Gross Ratio</v>
          </cell>
          <cell r="F346" t="str">
            <v>Net-to-Gross Value Source</v>
          </cell>
          <cell r="G346" t="str">
            <v/>
          </cell>
          <cell r="H346" t="str">
            <v>page 2</v>
          </cell>
          <cell r="I346" t="str">
            <v>CA_FinAnswer_Express_Program_Evaluation_2009-2011.pdf</v>
          </cell>
        </row>
        <row r="347">
          <cell r="C347" t="str">
            <v>02122014-002.2_Planned Realization Rate</v>
          </cell>
          <cell r="D347">
            <v>2</v>
          </cell>
          <cell r="E347" t="str">
            <v>Planned Realization Rate</v>
          </cell>
          <cell r="F347" t="str">
            <v>Realization Rate Value Source</v>
          </cell>
          <cell r="G347" t="str">
            <v/>
          </cell>
          <cell r="H347" t="str">
            <v>Table 1</v>
          </cell>
          <cell r="I347" t="str">
            <v>ID_FinAnswer_Express_Program_Evaluation_2009-2011.pdf</v>
          </cell>
        </row>
        <row r="348">
          <cell r="C348" t="str">
            <v>02122014-002.2_Planned Net to Gross Ratio</v>
          </cell>
          <cell r="D348">
            <v>2</v>
          </cell>
          <cell r="E348" t="str">
            <v>Planned Net to Gross Ratio</v>
          </cell>
          <cell r="F348" t="str">
            <v>Net-to-Gross Value Source</v>
          </cell>
          <cell r="G348" t="str">
            <v/>
          </cell>
          <cell r="H348" t="str">
            <v>Page 2</v>
          </cell>
          <cell r="I348" t="str">
            <v>ID_FinAnswer_Express_Program_Evaluation_2009-2011.pdf</v>
          </cell>
        </row>
        <row r="349">
          <cell r="C349" t="str">
            <v>01302014-007.1_Gross incremental annual electric savings (kWh/yr)</v>
          </cell>
          <cell r="D349">
            <v>1</v>
          </cell>
          <cell r="E349" t="str">
            <v>Gross incremental annual electric savings (kWh/yr)</v>
          </cell>
          <cell r="F349" t="str">
            <v>Energy Savings Value Source</v>
          </cell>
          <cell r="G349" t="str">
            <v/>
          </cell>
          <cell r="H349" t="str">
            <v/>
          </cell>
          <cell r="I349" t="str">
            <v>RMP UT Ltg Tool 070114.12.xlsm</v>
          </cell>
        </row>
        <row r="350">
          <cell r="C350" t="str">
            <v>01302014-007.1_Gross Average Monthly Demand Reduction (kW/unit)</v>
          </cell>
          <cell r="D350">
            <v>1</v>
          </cell>
          <cell r="E350" t="str">
            <v>Gross Average Monthly Demand Reduction (kW/unit)</v>
          </cell>
          <cell r="F350" t="str">
            <v>Demand Savings Value Source</v>
          </cell>
          <cell r="G350" t="str">
            <v/>
          </cell>
          <cell r="H350" t="str">
            <v/>
          </cell>
          <cell r="I350" t="str">
            <v>RMP UT Ltg Tool 070114.12.xlsm</v>
          </cell>
        </row>
        <row r="351">
          <cell r="C351" t="str">
            <v>01132014-012.1_Baseline Value</v>
          </cell>
          <cell r="D351">
            <v>1</v>
          </cell>
          <cell r="E351" t="str">
            <v>Baseline Value</v>
          </cell>
          <cell r="F351" t="str">
            <v>Stipulated Baseline Wattage</v>
          </cell>
          <cell r="G351" t="str">
            <v/>
          </cell>
          <cell r="H351" t="str">
            <v/>
          </cell>
          <cell r="I351" t="str">
            <v>Stipulated Baseline Wattages for wattsmart Business and FinAnswer Express Linear Flurorescent and Incandescent Fixtures.pdf</v>
          </cell>
        </row>
        <row r="352">
          <cell r="C352" t="str">
            <v>01132014-012.1_Gross incremental annual electric savings (kWh/yr)</v>
          </cell>
          <cell r="D352">
            <v>1</v>
          </cell>
          <cell r="E352" t="str">
            <v>Gross incremental annual electric savings (kWh/yr)</v>
          </cell>
          <cell r="F352" t="str">
            <v>Energy Savings Value Source</v>
          </cell>
          <cell r="G352" t="str">
            <v/>
          </cell>
          <cell r="H352" t="str">
            <v/>
          </cell>
          <cell r="I352" t="str">
            <v>PP WA Ltg Tool 070114.12.xlsm</v>
          </cell>
        </row>
        <row r="353">
          <cell r="C353" t="str">
            <v>01132014-012.1_Gross Average Monthly Demand Reduction (kW/unit)</v>
          </cell>
          <cell r="D353">
            <v>1</v>
          </cell>
          <cell r="E353" t="str">
            <v>Gross Average Monthly Demand Reduction (kW/unit)</v>
          </cell>
          <cell r="F353" t="str">
            <v>Demand Savings Value Source</v>
          </cell>
          <cell r="G353" t="str">
            <v/>
          </cell>
          <cell r="H353" t="str">
            <v/>
          </cell>
          <cell r="I353" t="str">
            <v>PP WA Ltg Tool 070114.12.xlsm</v>
          </cell>
        </row>
        <row r="354">
          <cell r="C354" t="str">
            <v>02122014-028.2_Measure life (years)</v>
          </cell>
          <cell r="D354">
            <v>2</v>
          </cell>
          <cell r="E354" t="str">
            <v>Measure life (years)</v>
          </cell>
          <cell r="F354" t="str">
            <v>Measure Life Value Source</v>
          </cell>
          <cell r="G354" t="str">
            <v>Average of 12 years from FinAnswer Express and 15 years from Energy FinAnswer (13.5 rounded to 14)</v>
          </cell>
          <cell r="H354" t="str">
            <v/>
          </cell>
          <cell r="I354" t="str">
            <v/>
          </cell>
        </row>
        <row r="355">
          <cell r="C355" t="str">
            <v>02122014-028.2_Planned Realization Rate</v>
          </cell>
          <cell r="D355">
            <v>2</v>
          </cell>
          <cell r="E355" t="str">
            <v>Planned Realization Rate</v>
          </cell>
          <cell r="F355" t="str">
            <v>Realization Rate Value Source</v>
          </cell>
          <cell r="G355" t="str">
            <v/>
          </cell>
          <cell r="H355" t="str">
            <v>Table 1</v>
          </cell>
          <cell r="I355" t="str">
            <v>DSM_WY_FinAnswerExpress_Report_2011.pdf</v>
          </cell>
        </row>
        <row r="356">
          <cell r="C356" t="str">
            <v>02122014-028.2_Planned Net to Gross Ratio</v>
          </cell>
          <cell r="D356">
            <v>2</v>
          </cell>
          <cell r="E356" t="str">
            <v>Planned Net to Gross Ratio</v>
          </cell>
          <cell r="F356" t="str">
            <v>Net-to-Gross Value Source</v>
          </cell>
          <cell r="G356" t="str">
            <v/>
          </cell>
          <cell r="H356" t="str">
            <v>Page 10</v>
          </cell>
          <cell r="I356" t="str">
            <v>DSM_WY_FinAnswerExpress_Report_2011.pdf</v>
          </cell>
        </row>
        <row r="357">
          <cell r="C357" t="str">
            <v>06232015-025.1_Planned Realization Rate</v>
          </cell>
          <cell r="D357">
            <v>1</v>
          </cell>
          <cell r="E357" t="str">
            <v>Planned Realization Rate</v>
          </cell>
          <cell r="F357" t="str">
            <v>Realization Rate Value Source</v>
          </cell>
          <cell r="G357" t="str">
            <v/>
          </cell>
          <cell r="H357" t="str">
            <v>page 2</v>
          </cell>
          <cell r="I357" t="str">
            <v>CA_FinAnswer_Express_Program_Evaluation_2009-2011.pdf</v>
          </cell>
        </row>
        <row r="358">
          <cell r="C358" t="str">
            <v>06232015-025.1_Planned Net to Gross Ratio</v>
          </cell>
          <cell r="D358">
            <v>1</v>
          </cell>
          <cell r="E358" t="str">
            <v>Planned Net to Gross Ratio</v>
          </cell>
          <cell r="F358" t="str">
            <v>Net-to-Gross Value Source</v>
          </cell>
          <cell r="G358" t="str">
            <v/>
          </cell>
          <cell r="H358" t="str">
            <v>page 2</v>
          </cell>
          <cell r="I358" t="str">
            <v>CA_FinAnswer_Express_Program_Evaluation_2009-2011.pdf</v>
          </cell>
        </row>
        <row r="359">
          <cell r="C359" t="str">
            <v>321.2_Measure life (years)</v>
          </cell>
          <cell r="D359">
            <v>2</v>
          </cell>
          <cell r="E359" t="str">
            <v>Measure life (years)</v>
          </cell>
          <cell r="F359" t="str">
            <v>Measure Life Value Source</v>
          </cell>
          <cell r="G359" t="str">
            <v>Average of 12 years from FinAnswer Express and 15 years from Energy FinAnswer (13.5 rounded to 14)</v>
          </cell>
          <cell r="H359" t="str">
            <v/>
          </cell>
          <cell r="I359" t="str">
            <v>2013-Idaho-Annual-Report-Appendices-FINAL071814.pdf</v>
          </cell>
        </row>
        <row r="360">
          <cell r="C360" t="str">
            <v>321.2_Gross incremental annual electric savings (kWh/yr)</v>
          </cell>
          <cell r="D360">
            <v>2</v>
          </cell>
          <cell r="E360" t="str">
            <v>Gross incremental annual electric savings (kWh/yr)</v>
          </cell>
          <cell r="F360" t="str">
            <v xml:space="preserve">Energy Savings Value Source </v>
          </cell>
          <cell r="G360" t="str">
            <v/>
          </cell>
          <cell r="H360" t="str">
            <v/>
          </cell>
          <cell r="I360" t="str">
            <v>2010 ID FX MARKET CHARACTERIZATION 051512.pdf</v>
          </cell>
        </row>
        <row r="361">
          <cell r="C361" t="str">
            <v>321.2_Planned Net to Gross Ratio</v>
          </cell>
          <cell r="D361">
            <v>2</v>
          </cell>
          <cell r="E361" t="str">
            <v>Planned Net to Gross Ratio</v>
          </cell>
          <cell r="F361" t="str">
            <v>Net-to-Gross Value Source</v>
          </cell>
          <cell r="G361" t="str">
            <v/>
          </cell>
          <cell r="H361" t="str">
            <v>Page 2</v>
          </cell>
          <cell r="I361" t="str">
            <v>ID_FinAnswer_Express_Program_Evaluation_2009-2011.pdf</v>
          </cell>
        </row>
        <row r="362">
          <cell r="C362" t="str">
            <v>321.2_Gross Average Monthly Demand Reduction (kW/unit)</v>
          </cell>
          <cell r="D362">
            <v>2</v>
          </cell>
          <cell r="E362" t="str">
            <v>Gross Average Monthly Demand Reduction (kW/unit)</v>
          </cell>
          <cell r="F362" t="str">
            <v>Demand Reduction Value Source</v>
          </cell>
          <cell r="G362" t="str">
            <v/>
          </cell>
          <cell r="H362" t="str">
            <v>Savings are assumed to occur at night, not at time of customer peak demand</v>
          </cell>
          <cell r="I362" t="str">
            <v/>
          </cell>
        </row>
        <row r="363">
          <cell r="C363" t="str">
            <v>321.2_Planned Realization Rate</v>
          </cell>
          <cell r="D363">
            <v>2</v>
          </cell>
          <cell r="E363" t="str">
            <v>Planned Realization Rate</v>
          </cell>
          <cell r="F363" t="str">
            <v>Realization Rate Value Source</v>
          </cell>
          <cell r="G363" t="str">
            <v/>
          </cell>
          <cell r="H363" t="str">
            <v>Table 1</v>
          </cell>
          <cell r="I363" t="str">
            <v>ID_FinAnswer_Express_Program_Evaluation_2009-2011.pdf</v>
          </cell>
        </row>
        <row r="364">
          <cell r="C364" t="str">
            <v>321.2_Incremental cost ($)</v>
          </cell>
          <cell r="D364">
            <v>2</v>
          </cell>
          <cell r="E364" t="str">
            <v>Incremental cost ($)</v>
          </cell>
          <cell r="F364" t="str">
            <v>Cost Value Source</v>
          </cell>
          <cell r="G364" t="str">
            <v>Incremental material only for NCMR</v>
          </cell>
          <cell r="H364" t="str">
            <v/>
          </cell>
          <cell r="I364" t="str">
            <v>2010 ID FX MARKET CHARACTERIZATION 051512.pdf</v>
          </cell>
        </row>
        <row r="365">
          <cell r="C365" t="str">
            <v>548.3_Gross incremental annual electric savings (kWh/yr)</v>
          </cell>
          <cell r="D365">
            <v>3</v>
          </cell>
          <cell r="E365" t="str">
            <v>Gross incremental annual electric savings (kWh/yr)</v>
          </cell>
          <cell r="F365" t="str">
            <v>Energy Savings Value Source</v>
          </cell>
          <cell r="G365" t="str">
            <v/>
          </cell>
          <cell r="H365" t="str">
            <v/>
          </cell>
          <cell r="I365" t="str">
            <v/>
          </cell>
        </row>
        <row r="366">
          <cell r="C366" t="str">
            <v>548.3_Incremental cost ($)</v>
          </cell>
          <cell r="D366">
            <v>3</v>
          </cell>
          <cell r="E366" t="str">
            <v>Incremental cost ($)</v>
          </cell>
          <cell r="F366" t="str">
            <v>Incremental Cost Value Source</v>
          </cell>
          <cell r="G366" t="str">
            <v/>
          </cell>
          <cell r="H366" t="str">
            <v/>
          </cell>
          <cell r="I366" t="str">
            <v>Program Update Report UT 050214.docx</v>
          </cell>
        </row>
        <row r="367">
          <cell r="C367" t="str">
            <v>548.3_Incremental cost ($)</v>
          </cell>
          <cell r="D367">
            <v>3</v>
          </cell>
          <cell r="E367" t="str">
            <v>Incremental cost ($)</v>
          </cell>
          <cell r="F367" t="str">
            <v>Incremental Cost Value Source</v>
          </cell>
          <cell r="G367" t="str">
            <v/>
          </cell>
          <cell r="H367" t="str">
            <v/>
          </cell>
          <cell r="I367" t="str">
            <v/>
          </cell>
        </row>
        <row r="368">
          <cell r="C368" t="str">
            <v>548.3_Measure life (years)</v>
          </cell>
          <cell r="D368">
            <v>3</v>
          </cell>
          <cell r="E368" t="str">
            <v>Measure life (years)</v>
          </cell>
          <cell r="F368" t="str">
            <v>Measure Life Value Source</v>
          </cell>
          <cell r="G368" t="str">
            <v/>
          </cell>
          <cell r="H368" t="str">
            <v>Used for program change filing. Program-level measure life decreased from previous 14 years to feflect increasing role of energy management</v>
          </cell>
          <cell r="I368" t="str">
            <v>CE inputs - measure update   small business 031314.xlsx</v>
          </cell>
        </row>
        <row r="369">
          <cell r="C369" t="str">
            <v>548.3_Planned Realization Rate</v>
          </cell>
          <cell r="D369">
            <v>3</v>
          </cell>
          <cell r="E369" t="str">
            <v>Planned Realization Rate</v>
          </cell>
          <cell r="F369" t="str">
            <v>Realization Rate Value Source</v>
          </cell>
          <cell r="G369" t="str">
            <v/>
          </cell>
          <cell r="H369" t="str">
            <v>BAU - CE inputs sheet</v>
          </cell>
          <cell r="I369" t="str">
            <v>CE inputs - measure update   small business 031314.xlsx</v>
          </cell>
        </row>
        <row r="370">
          <cell r="C370" t="str">
            <v>548.3_Gross Average Monthly Demand Reduction (kW/unit)</v>
          </cell>
          <cell r="D370">
            <v>3</v>
          </cell>
          <cell r="E370" t="str">
            <v>Gross Average Monthly Demand Reduction (kW/unit)</v>
          </cell>
          <cell r="F370" t="str">
            <v>Demand Savings Value Source</v>
          </cell>
          <cell r="G370" t="str">
            <v/>
          </cell>
          <cell r="H370" t="str">
            <v>Savings are assumed to occur at night, not at time of customer peak demand</v>
          </cell>
          <cell r="I370" t="str">
            <v/>
          </cell>
        </row>
        <row r="371">
          <cell r="C371" t="str">
            <v>548.3_Planned Net to Gross Ratio</v>
          </cell>
          <cell r="D371">
            <v>3</v>
          </cell>
          <cell r="E371" t="str">
            <v>Planned Net to Gross Ratio</v>
          </cell>
          <cell r="F371" t="str">
            <v>Net-to-Gross Value Source</v>
          </cell>
          <cell r="G371" t="str">
            <v/>
          </cell>
          <cell r="H371" t="str">
            <v>BAU - CE inputs sheet</v>
          </cell>
          <cell r="I371" t="str">
            <v>CE inputs - measure update   small business 031314.xlsx</v>
          </cell>
        </row>
        <row r="372">
          <cell r="C372" t="str">
            <v>548.3_Gross incremental annual electric savings (kWh/yr)</v>
          </cell>
          <cell r="D372">
            <v>3</v>
          </cell>
          <cell r="E372" t="str">
            <v>Gross incremental annual electric savings (kWh/yr)</v>
          </cell>
          <cell r="F372" t="str">
            <v>Energy Savings Value Source</v>
          </cell>
          <cell r="G372" t="str">
            <v/>
          </cell>
          <cell r="H372" t="str">
            <v/>
          </cell>
          <cell r="I372" t="str">
            <v>Program Update Report UT 050214.docx</v>
          </cell>
        </row>
        <row r="373">
          <cell r="C373" t="str">
            <v>548.2_Incremental cost ($)</v>
          </cell>
          <cell r="D373">
            <v>2</v>
          </cell>
          <cell r="E373" t="str">
            <v>Incremental cost ($)</v>
          </cell>
          <cell r="F373" t="str">
            <v>Cost Value Source</v>
          </cell>
          <cell r="G373" t="str">
            <v/>
          </cell>
          <cell r="H373" t="str">
            <v>Table 9-27</v>
          </cell>
          <cell r="I373" t="str">
            <v>FinAnswer Express Market Characterization and Program Enhancements - Utah Service Territory 30 Nov 2011.pdf</v>
          </cell>
        </row>
        <row r="374">
          <cell r="C374" t="str">
            <v>548.2_Gross incremental annual electric savings (kWh/yr)</v>
          </cell>
          <cell r="D374">
            <v>2</v>
          </cell>
          <cell r="E374" t="str">
            <v>Gross incremental annual electric savings (kWh/yr)</v>
          </cell>
          <cell r="F374" t="str">
            <v>See Source Document(s) for savings methodology</v>
          </cell>
          <cell r="G374" t="str">
            <v/>
          </cell>
          <cell r="H374" t="str">
            <v/>
          </cell>
          <cell r="I374" t="str">
            <v>Ltg Info.xls</v>
          </cell>
        </row>
        <row r="375">
          <cell r="C375" t="str">
            <v>548.2_Measure life (years)</v>
          </cell>
          <cell r="D375">
            <v>2</v>
          </cell>
          <cell r="E375" t="str">
            <v>Measure life (years)</v>
          </cell>
          <cell r="F375" t="str">
            <v>Measure Life Value Source</v>
          </cell>
          <cell r="G375" t="str">
            <v/>
          </cell>
          <cell r="H375" t="str">
            <v>Table 2 on page 22 of Appendix 1</v>
          </cell>
          <cell r="I375" t="str">
            <v>UT_2011_Annual_Report.pdf</v>
          </cell>
        </row>
        <row r="376">
          <cell r="C376" t="str">
            <v>548.2_Gross Average Monthly Demand Reduction (kW/unit)</v>
          </cell>
          <cell r="D376">
            <v>2</v>
          </cell>
          <cell r="E376" t="str">
            <v>Gross Average Monthly Demand Reduction (kW/unit)</v>
          </cell>
          <cell r="F376" t="str">
            <v>Demand Reduction Value Source</v>
          </cell>
          <cell r="G376" t="str">
            <v/>
          </cell>
          <cell r="H376" t="str">
            <v>Table 6-11</v>
          </cell>
          <cell r="I376" t="str">
            <v>FinAnswer Express Market Characterization and Program Enhancements - Utah Service Territory 30 Nov 2011.pdf</v>
          </cell>
        </row>
        <row r="377">
          <cell r="C377" t="str">
            <v>548.2_Gross incremental annual electric savings (kWh/yr)</v>
          </cell>
          <cell r="D377">
            <v>2</v>
          </cell>
          <cell r="E377" t="str">
            <v>Gross incremental annual electric savings (kWh/yr)</v>
          </cell>
          <cell r="F377" t="str">
            <v xml:space="preserve">Energy Savings Value Source </v>
          </cell>
          <cell r="G377" t="str">
            <v/>
          </cell>
          <cell r="H377" t="str">
            <v>Table 9-27</v>
          </cell>
          <cell r="I377" t="str">
            <v>FinAnswer Express Market Characterization and Program Enhancements - Utah Service Territory 30 Nov 2011.pdf</v>
          </cell>
        </row>
        <row r="378">
          <cell r="C378" t="str">
            <v>548.2_Incentive Customer ($)</v>
          </cell>
          <cell r="D378">
            <v>2</v>
          </cell>
          <cell r="E378" t="str">
            <v>Incentive Customer ($)</v>
          </cell>
          <cell r="F378" t="str">
            <v>Incentive Value Source</v>
          </cell>
          <cell r="G378" t="str">
            <v/>
          </cell>
          <cell r="H378" t="str">
            <v>Table 9-27</v>
          </cell>
          <cell r="I378" t="str">
            <v>FinAnswer Express Market Characterization and Program Enhancements - Utah Service Territory 30 Nov 2011.pdf</v>
          </cell>
        </row>
        <row r="379">
          <cell r="C379" t="str">
            <v>09252014-001.1_Incremental cost ($)</v>
          </cell>
          <cell r="D379">
            <v>1</v>
          </cell>
          <cell r="E379" t="str">
            <v>Incremental cost ($)</v>
          </cell>
          <cell r="F379" t="str">
            <v>Cost Value Source</v>
          </cell>
          <cell r="G379" t="str">
            <v/>
          </cell>
          <cell r="H379" t="str">
            <v/>
          </cell>
          <cell r="I379" t="str">
            <v>Washington Exterior LED Compiled for 01OCT2014 Update.xlsx</v>
          </cell>
        </row>
        <row r="380">
          <cell r="C380" t="str">
            <v>09252014-001.1_Incremental cost ($)</v>
          </cell>
          <cell r="D380">
            <v>1</v>
          </cell>
          <cell r="E380" t="str">
            <v>Incremental cost ($)</v>
          </cell>
          <cell r="F380" t="str">
            <v>Cost Value Source</v>
          </cell>
          <cell r="G380" t="str">
            <v/>
          </cell>
          <cell r="H380" t="str">
            <v/>
          </cell>
          <cell r="I380" t="str">
            <v/>
          </cell>
        </row>
        <row r="381">
          <cell r="C381" t="str">
            <v>12012014-030.1_Incremental cost ($)</v>
          </cell>
          <cell r="D381">
            <v>1</v>
          </cell>
          <cell r="E381" t="str">
            <v>Incremental cost ($)</v>
          </cell>
          <cell r="F381" t="str">
            <v>Incremental Cost Value Source</v>
          </cell>
          <cell r="G381" t="str">
            <v/>
          </cell>
          <cell r="H381" t="str">
            <v/>
          </cell>
          <cell r="I381" t="str">
            <v>WY Exterior NCMR Lighting Measures Compiled 12122014.xlsx</v>
          </cell>
        </row>
        <row r="382">
          <cell r="C382" t="str">
            <v>12012014-030.1_Gross incremental annual electric savings (kWh/yr)</v>
          </cell>
          <cell r="D382">
            <v>1</v>
          </cell>
          <cell r="E382" t="str">
            <v>Gross incremental annual electric savings (kWh/yr)</v>
          </cell>
          <cell r="F382" t="str">
            <v>Energy Savings Value Source</v>
          </cell>
          <cell r="G382" t="str">
            <v/>
          </cell>
          <cell r="H382" t="str">
            <v/>
          </cell>
          <cell r="I382" t="str">
            <v>WY Exterior NCMR Lighting Measures Compiled 12122014.xlsx</v>
          </cell>
        </row>
        <row r="383">
          <cell r="C383" t="str">
            <v>12012014-030.1_Planned Net to Gross Ratio</v>
          </cell>
          <cell r="D383">
            <v>1</v>
          </cell>
          <cell r="E383" t="str">
            <v>Planned Net to Gross Ratio</v>
          </cell>
          <cell r="F383" t="str">
            <v>Net-to-Gross Value Source</v>
          </cell>
          <cell r="G383" t="str">
            <v/>
          </cell>
          <cell r="H383" t="str">
            <v>Page 10</v>
          </cell>
          <cell r="I383" t="str">
            <v>DSM_WY_FinAnswerExpress_Report_2011.pdf</v>
          </cell>
        </row>
        <row r="384">
          <cell r="C384" t="str">
            <v>12012014-030.1_Measure life (years)</v>
          </cell>
          <cell r="D384">
            <v>1</v>
          </cell>
          <cell r="E384" t="str">
            <v>Measure life (years)</v>
          </cell>
          <cell r="F384" t="str">
            <v>Measure Life Value Source</v>
          </cell>
          <cell r="G384" t="str">
            <v>Average of 12 years from FinAnswer Express and 15 years from Energy FinAnswer (13.5 rounded to 14)</v>
          </cell>
          <cell r="H384" t="str">
            <v/>
          </cell>
          <cell r="I384" t="str">
            <v>WY Exterior NCMR Lighting Measures Compiled 12122014.xlsx</v>
          </cell>
        </row>
        <row r="385">
          <cell r="C385" t="str">
            <v>12012014-030.1_Planned Realization Rate</v>
          </cell>
          <cell r="D385">
            <v>1</v>
          </cell>
          <cell r="E385" t="str">
            <v>Planned Realization Rate</v>
          </cell>
          <cell r="F385" t="str">
            <v>Realization Rate Value Source</v>
          </cell>
          <cell r="G385" t="str">
            <v/>
          </cell>
          <cell r="H385" t="str">
            <v>Table 1</v>
          </cell>
          <cell r="I385" t="str">
            <v>DSM_WY_FinAnswerExpress_Report_2011.pdf</v>
          </cell>
        </row>
        <row r="386">
          <cell r="C386" t="str">
            <v>12012014-030.1_Gross Average Monthly Demand Reduction (kW/unit)</v>
          </cell>
          <cell r="D386">
            <v>1</v>
          </cell>
          <cell r="E386" t="str">
            <v>Gross Average Monthly Demand Reduction (kW/unit)</v>
          </cell>
          <cell r="F386" t="str">
            <v>Demand Savings Value Source</v>
          </cell>
          <cell r="G386" t="str">
            <v/>
          </cell>
          <cell r="H386" t="str">
            <v>Savings are assumed to occur at night, not at time of customer peak demand</v>
          </cell>
          <cell r="I386" t="str">
            <v/>
          </cell>
        </row>
        <row r="387">
          <cell r="C387" t="str">
            <v>12162013-155.2_Planned Net to Gross Ratio</v>
          </cell>
          <cell r="D387">
            <v>2</v>
          </cell>
          <cell r="E387" t="str">
            <v>Planned Net to Gross Ratio</v>
          </cell>
          <cell r="F387" t="str">
            <v>Net-to-Gross Value Source</v>
          </cell>
          <cell r="G387" t="str">
            <v/>
          </cell>
          <cell r="H387" t="str">
            <v>Page 2</v>
          </cell>
          <cell r="I387" t="str">
            <v>CA_Energy_FinAnswer_Program_Evaluation_2009-2011.pdf</v>
          </cell>
        </row>
        <row r="388">
          <cell r="C388" t="str">
            <v>12162013-285.2_Planned Realization Rate</v>
          </cell>
          <cell r="D388">
            <v>2</v>
          </cell>
          <cell r="E388" t="str">
            <v>Planned Realization Rate</v>
          </cell>
          <cell r="F388" t="str">
            <v>Realization Rate Value Source</v>
          </cell>
          <cell r="G388" t="str">
            <v/>
          </cell>
          <cell r="H388" t="str">
            <v>Table 1</v>
          </cell>
          <cell r="I388" t="str">
            <v>ID_Energy_FinAnswer_Program_Evaluation_2009-2011.pdf</v>
          </cell>
        </row>
        <row r="389">
          <cell r="C389" t="str">
            <v>12162013-285.2_Planned Net to Gross Ratio</v>
          </cell>
          <cell r="D389">
            <v>2</v>
          </cell>
          <cell r="E389" t="str">
            <v>Planned Net to Gross Ratio</v>
          </cell>
          <cell r="F389" t="str">
            <v>Net-to-Gross Ratio Value Source</v>
          </cell>
          <cell r="G389" t="str">
            <v/>
          </cell>
          <cell r="H389" t="str">
            <v>Page 2</v>
          </cell>
          <cell r="I389" t="str">
            <v>ID_Energy_FinAnswer_Program_Evaluation_2009-2011.pdf</v>
          </cell>
        </row>
        <row r="390">
          <cell r="C390" t="str">
            <v>12162013-285.2_Measure life (years)</v>
          </cell>
          <cell r="D390">
            <v>2</v>
          </cell>
          <cell r="E390" t="str">
            <v>Measure life (years)</v>
          </cell>
          <cell r="F390" t="str">
            <v>Measure Life Value Source</v>
          </cell>
          <cell r="G390" t="str">
            <v>14.5, rounded to 15</v>
          </cell>
          <cell r="H390" t="str">
            <v>Table 16</v>
          </cell>
          <cell r="I390" t="str">
            <v>Idaho Energy FinAnswer Evaluation Report - 2008.pdf</v>
          </cell>
        </row>
        <row r="391">
          <cell r="C391" t="str">
            <v>11222013-035.2_Incentive Customer ($)</v>
          </cell>
          <cell r="D391">
            <v>2</v>
          </cell>
          <cell r="E391" t="str">
            <v>Incentive Customer ($)</v>
          </cell>
          <cell r="F391" t="str">
            <v>Incentive Value Source</v>
          </cell>
          <cell r="G391" t="str">
            <v/>
          </cell>
          <cell r="H391" t="str">
            <v>Incentive Caluclator Tool</v>
          </cell>
          <cell r="I391" t="str">
            <v>WB UT Incentive Calc EXTERNAL 1.1E 0722013.xlsx</v>
          </cell>
        </row>
        <row r="392">
          <cell r="C392" t="str">
            <v>12162013-025.2_Incentive Customer ($)</v>
          </cell>
          <cell r="D392">
            <v>2</v>
          </cell>
          <cell r="E392" t="str">
            <v>Incentive Customer ($)</v>
          </cell>
          <cell r="F392" t="str">
            <v>Incentive Value Source</v>
          </cell>
          <cell r="G392" t="str">
            <v/>
          </cell>
          <cell r="H392" t="str">
            <v>Incentive Caluclator Tool</v>
          </cell>
          <cell r="I392" t="str">
            <v>WA wattSmart Business Incentive DUMMY.xlsx</v>
          </cell>
        </row>
        <row r="393">
          <cell r="C393" t="str">
            <v>12162013-415.2_Planned Net to Gross Ratio</v>
          </cell>
          <cell r="D393">
            <v>2</v>
          </cell>
          <cell r="E393" t="str">
            <v>Planned Net to Gross Ratio</v>
          </cell>
          <cell r="F393" t="str">
            <v>Net-to-Gross Valur Source</v>
          </cell>
          <cell r="G393" t="str">
            <v/>
          </cell>
          <cell r="H393" t="str">
            <v>Page 10</v>
          </cell>
          <cell r="I393" t="str">
            <v>DSM_WY_EnergyFinAnswer_Report_2011.pdf</v>
          </cell>
        </row>
        <row r="394">
          <cell r="C394" t="str">
            <v>12162013-415.2_Planned Realization Rate</v>
          </cell>
          <cell r="D394">
            <v>2</v>
          </cell>
          <cell r="E394" t="str">
            <v>Planned Realization Rate</v>
          </cell>
          <cell r="F394" t="str">
            <v>Realization Rate Value Source</v>
          </cell>
          <cell r="G394" t="str">
            <v/>
          </cell>
          <cell r="H394" t="str">
            <v>Table 1</v>
          </cell>
          <cell r="I394" t="str">
            <v>DSM_WY_EnergyFinAnswer_Report_2011.pdf</v>
          </cell>
        </row>
        <row r="395">
          <cell r="C395" t="str">
            <v>12162013-415.2_Measure life (years)</v>
          </cell>
          <cell r="D395">
            <v>2</v>
          </cell>
          <cell r="E395" t="str">
            <v>Measure life (years)</v>
          </cell>
          <cell r="F395" t="str">
            <v>Measure Life Value Source</v>
          </cell>
          <cell r="G395" t="str">
            <v/>
          </cell>
          <cell r="H395" t="str">
            <v>Table 26</v>
          </cell>
          <cell r="I395" t="str">
            <v>2013-Wyoming-Annual-Report-Appendices-FINAL.pdf</v>
          </cell>
        </row>
        <row r="396">
          <cell r="C396" t="str">
            <v>12162013-156.2_Planned Net to Gross Ratio</v>
          </cell>
          <cell r="D396">
            <v>2</v>
          </cell>
          <cell r="E396" t="str">
            <v>Planned Net to Gross Ratio</v>
          </cell>
          <cell r="F396" t="str">
            <v>Net-to-Gross Value Source</v>
          </cell>
          <cell r="G396" t="str">
            <v/>
          </cell>
          <cell r="H396" t="str">
            <v>Page 2</v>
          </cell>
          <cell r="I396" t="str">
            <v>CA_Energy_FinAnswer_Program_Evaluation_2009-2011.pdf</v>
          </cell>
        </row>
        <row r="397">
          <cell r="C397" t="str">
            <v>12162013-286.2_Measure life (years)</v>
          </cell>
          <cell r="D397">
            <v>2</v>
          </cell>
          <cell r="E397" t="str">
            <v>Measure life (years)</v>
          </cell>
          <cell r="F397" t="str">
            <v>Measure Life Value Source</v>
          </cell>
          <cell r="G397" t="str">
            <v>14.5, rounded to 15</v>
          </cell>
          <cell r="H397" t="str">
            <v>Table 16</v>
          </cell>
          <cell r="I397" t="str">
            <v>Idaho Energy FinAnswer Evaluation Report - 2008.pdf</v>
          </cell>
        </row>
        <row r="398">
          <cell r="C398" t="str">
            <v>12162013-286.2_Planned Net to Gross Ratio</v>
          </cell>
          <cell r="D398">
            <v>2</v>
          </cell>
          <cell r="E398" t="str">
            <v>Planned Net to Gross Ratio</v>
          </cell>
          <cell r="F398" t="str">
            <v>Net-to-Gross Ratio Value Source</v>
          </cell>
          <cell r="G398" t="str">
            <v/>
          </cell>
          <cell r="H398" t="str">
            <v>Page 2</v>
          </cell>
          <cell r="I398" t="str">
            <v>ID_Energy_FinAnswer_Program_Evaluation_2009-2011.pdf</v>
          </cell>
        </row>
        <row r="399">
          <cell r="C399" t="str">
            <v>12162013-286.2_Planned Realization Rate</v>
          </cell>
          <cell r="D399">
            <v>2</v>
          </cell>
          <cell r="E399" t="str">
            <v>Planned Realization Rate</v>
          </cell>
          <cell r="F399" t="str">
            <v>Realization Rate Value Source</v>
          </cell>
          <cell r="G399" t="str">
            <v/>
          </cell>
          <cell r="H399" t="str">
            <v>Table 1</v>
          </cell>
          <cell r="I399" t="str">
            <v>ID_Energy_FinAnswer_Program_Evaluation_2009-2011.pdf</v>
          </cell>
        </row>
        <row r="400">
          <cell r="C400" t="str">
            <v>11222013-036.2_Incentive Customer ($)</v>
          </cell>
          <cell r="D400">
            <v>2</v>
          </cell>
          <cell r="E400" t="str">
            <v>Incentive Customer ($)</v>
          </cell>
          <cell r="F400" t="str">
            <v>Incentive Value Source</v>
          </cell>
          <cell r="G400" t="str">
            <v/>
          </cell>
          <cell r="H400" t="str">
            <v>Incentive Caluclator Tool</v>
          </cell>
          <cell r="I400" t="str">
            <v>WB UT Incentive Calc EXTERNAL 1.1E 0722013.xlsx</v>
          </cell>
        </row>
        <row r="401">
          <cell r="C401" t="str">
            <v>12162013-026.2_Incentive Customer ($)</v>
          </cell>
          <cell r="D401">
            <v>2</v>
          </cell>
          <cell r="E401" t="str">
            <v>Incentive Customer ($)</v>
          </cell>
          <cell r="F401" t="str">
            <v>Incentive Value Source</v>
          </cell>
          <cell r="G401" t="str">
            <v/>
          </cell>
          <cell r="H401" t="str">
            <v>Incentive Caluclator Tool</v>
          </cell>
          <cell r="I401" t="str">
            <v>WA wattSmart Business Incentive DUMMY.xlsx</v>
          </cell>
        </row>
        <row r="402">
          <cell r="C402" t="str">
            <v>12162013-416.2_Measure life (years)</v>
          </cell>
          <cell r="D402">
            <v>2</v>
          </cell>
          <cell r="E402" t="str">
            <v>Measure life (years)</v>
          </cell>
          <cell r="F402" t="str">
            <v>Measure Life Value Source</v>
          </cell>
          <cell r="G402" t="str">
            <v/>
          </cell>
          <cell r="H402" t="str">
            <v>Table 26</v>
          </cell>
          <cell r="I402" t="str">
            <v>2013-Wyoming-Annual-Report-Appendices-FINAL.pdf</v>
          </cell>
        </row>
        <row r="403">
          <cell r="C403" t="str">
            <v>12162013-416.2_Planned Realization Rate</v>
          </cell>
          <cell r="D403">
            <v>2</v>
          </cell>
          <cell r="E403" t="str">
            <v>Planned Realization Rate</v>
          </cell>
          <cell r="F403" t="str">
            <v>Realization Rate Value Source</v>
          </cell>
          <cell r="G403" t="str">
            <v/>
          </cell>
          <cell r="H403" t="str">
            <v>Table 1</v>
          </cell>
          <cell r="I403" t="str">
            <v>DSM_WY_EnergyFinAnswer_Report_2011.pdf</v>
          </cell>
        </row>
        <row r="404">
          <cell r="C404" t="str">
            <v>12162013-416.2_Planned Net to Gross Ratio</v>
          </cell>
          <cell r="D404">
            <v>2</v>
          </cell>
          <cell r="E404" t="str">
            <v>Planned Net to Gross Ratio</v>
          </cell>
          <cell r="F404" t="str">
            <v>Net-to-Gross Valur Source</v>
          </cell>
          <cell r="G404" t="str">
            <v/>
          </cell>
          <cell r="H404" t="str">
            <v>Page 10</v>
          </cell>
          <cell r="I404" t="str">
            <v>DSM_WY_EnergyFinAnswer_Report_2011.pdf</v>
          </cell>
        </row>
        <row r="405">
          <cell r="C405" t="str">
            <v>62.2_Planned Realization Rate</v>
          </cell>
          <cell r="D405">
            <v>2</v>
          </cell>
          <cell r="E405" t="str">
            <v>Planned Realization Rate</v>
          </cell>
          <cell r="F405" t="str">
            <v>Realization Rate Value Source</v>
          </cell>
          <cell r="G405" t="str">
            <v/>
          </cell>
          <cell r="H405" t="str">
            <v>page 2</v>
          </cell>
          <cell r="I405" t="str">
            <v>CA_FinAnswer_Express_Program_Evaluation_2009-2011.pdf</v>
          </cell>
        </row>
        <row r="406">
          <cell r="C406" t="str">
            <v>62.2_Planned Net to Gross Ratio</v>
          </cell>
          <cell r="D406">
            <v>2</v>
          </cell>
          <cell r="E406" t="str">
            <v>Planned Net to Gross Ratio</v>
          </cell>
          <cell r="F406" t="str">
            <v>Net-to-Gross Value Source</v>
          </cell>
          <cell r="G406" t="str">
            <v/>
          </cell>
          <cell r="H406" t="str">
            <v>page 2</v>
          </cell>
          <cell r="I406" t="str">
            <v>CA_FinAnswer_Express_Program_Evaluation_2009-2011.pdf</v>
          </cell>
        </row>
        <row r="407">
          <cell r="C407" t="str">
            <v>277.2_Planned Net to Gross Ratio</v>
          </cell>
          <cell r="D407">
            <v>2</v>
          </cell>
          <cell r="E407" t="str">
            <v>Planned Net to Gross Ratio</v>
          </cell>
          <cell r="F407" t="str">
            <v>Net-to-Gross Value Source</v>
          </cell>
          <cell r="G407" t="str">
            <v/>
          </cell>
          <cell r="H407" t="str">
            <v>Page 2</v>
          </cell>
          <cell r="I407" t="str">
            <v>ID_FinAnswer_Express_Program_Evaluation_2009-2011.pdf</v>
          </cell>
        </row>
        <row r="408">
          <cell r="C408" t="str">
            <v>277.2_Measure life (years)</v>
          </cell>
          <cell r="D408">
            <v>2</v>
          </cell>
          <cell r="E408" t="str">
            <v>Measure life (years)</v>
          </cell>
          <cell r="F408" t="str">
            <v>Measure Life Value Source</v>
          </cell>
          <cell r="G408" t="str">
            <v>Set equal to other cooling equipment</v>
          </cell>
          <cell r="H408" t="str">
            <v/>
          </cell>
          <cell r="I408" t="str">
            <v/>
          </cell>
        </row>
        <row r="409">
          <cell r="C409" t="str">
            <v>277.2_Planned Realization Rate</v>
          </cell>
          <cell r="D409">
            <v>2</v>
          </cell>
          <cell r="E409" t="str">
            <v>Planned Realization Rate</v>
          </cell>
          <cell r="F409" t="str">
            <v>Realization Rate Value Source</v>
          </cell>
          <cell r="G409" t="str">
            <v/>
          </cell>
          <cell r="H409" t="str">
            <v>Table 1</v>
          </cell>
          <cell r="I409" t="str">
            <v>ID_FinAnswer_Express_Program_Evaluation_2009-2011.pdf</v>
          </cell>
        </row>
        <row r="410">
          <cell r="C410" t="str">
            <v>505.2_Measure life (years)</v>
          </cell>
          <cell r="D410">
            <v>2</v>
          </cell>
          <cell r="E410" t="str">
            <v>Measure life (years)</v>
          </cell>
          <cell r="F410" t="str">
            <v>Measure Life Value Source</v>
          </cell>
          <cell r="G410" t="str">
            <v/>
          </cell>
          <cell r="H410" t="str">
            <v>Table 2 on page 22 of Appendix 1</v>
          </cell>
          <cell r="I410" t="str">
            <v>UT_2011_Annual_Report.pdf</v>
          </cell>
        </row>
        <row r="411">
          <cell r="C411" t="str">
            <v>505.2_Gross incremental annual electric savings (kWh/yr)</v>
          </cell>
          <cell r="D411">
            <v>2</v>
          </cell>
          <cell r="E411" t="str">
            <v>Gross incremental annual electric savings (kWh/yr)</v>
          </cell>
          <cell r="F411" t="str">
            <v>See Source Document(s) for savings methodology</v>
          </cell>
          <cell r="G411" t="str">
            <v/>
          </cell>
          <cell r="H411" t="str">
            <v/>
          </cell>
          <cell r="I411" t="str">
            <v>Chiller Calculator Tool 070113.2.xlsm</v>
          </cell>
        </row>
        <row r="412">
          <cell r="C412" t="str">
            <v>505.2_Incremental cost ($)</v>
          </cell>
          <cell r="D412">
            <v>2</v>
          </cell>
          <cell r="E412" t="str">
            <v>Incremental cost ($)</v>
          </cell>
          <cell r="F412" t="str">
            <v>Cost Value Source</v>
          </cell>
          <cell r="G412" t="str">
            <v/>
          </cell>
          <cell r="H412" t="str">
            <v/>
          </cell>
          <cell r="I412" t="str">
            <v>Chiller Calculator Tool 070113.2.xlsm</v>
          </cell>
        </row>
        <row r="413">
          <cell r="C413" t="str">
            <v>505.2_Gross Average Monthly Demand Reduction (kW/unit)</v>
          </cell>
          <cell r="D413">
            <v>2</v>
          </cell>
          <cell r="E413" t="str">
            <v>Gross Average Monthly Demand Reduction (kW/unit)</v>
          </cell>
          <cell r="F413" t="str">
            <v>Demand Reduction Value Source</v>
          </cell>
          <cell r="G413" t="str">
            <v/>
          </cell>
          <cell r="H413" t="str">
            <v/>
          </cell>
          <cell r="I413" t="str">
            <v>Chiller Calculator Tool 070113.2.xlsm</v>
          </cell>
        </row>
        <row r="414">
          <cell r="C414" t="str">
            <v>505.2_Gross incremental annual electric savings (kWh/yr)</v>
          </cell>
          <cell r="D414">
            <v>2</v>
          </cell>
          <cell r="E414" t="str">
            <v>Gross incremental annual electric savings (kWh/yr)</v>
          </cell>
          <cell r="F414" t="str">
            <v xml:space="preserve">Energy Savings Value Source </v>
          </cell>
          <cell r="G414" t="str">
            <v/>
          </cell>
          <cell r="H414" t="str">
            <v/>
          </cell>
          <cell r="I414" t="str">
            <v>Chiller Calculator Tool 070113.2.xlsm</v>
          </cell>
        </row>
        <row r="415">
          <cell r="C415" t="str">
            <v>505.2_Incentive Customer ($)</v>
          </cell>
          <cell r="D415">
            <v>2</v>
          </cell>
          <cell r="E415" t="str">
            <v>Incentive Customer ($)</v>
          </cell>
          <cell r="F415" t="str">
            <v>Incentive Value Source</v>
          </cell>
          <cell r="G415" t="str">
            <v/>
          </cell>
          <cell r="H415" t="str">
            <v/>
          </cell>
          <cell r="I415" t="str">
            <v>Chiller Calculator Tool 070113.2.xlsm</v>
          </cell>
        </row>
        <row r="416">
          <cell r="C416" t="str">
            <v>714.2_Gross incremental annual electric savings (kWh/yr)</v>
          </cell>
          <cell r="D416">
            <v>2</v>
          </cell>
          <cell r="E416" t="str">
            <v>Gross incremental annual electric savings (kWh/yr)</v>
          </cell>
          <cell r="F416" t="str">
            <v xml:space="preserve">Energy Savings Value Source </v>
          </cell>
          <cell r="G416" t="str">
            <v/>
          </cell>
          <cell r="H416" t="str">
            <v>See Source Document(s) for savings methodology</v>
          </cell>
          <cell r="I416" t="str">
            <v>Chiller Calculator Tool 071412.2.xlsm</v>
          </cell>
        </row>
        <row r="417">
          <cell r="C417" t="str">
            <v>714.2_Measure life (years)</v>
          </cell>
          <cell r="D417">
            <v>2</v>
          </cell>
          <cell r="E417" t="str">
            <v>Measure life (years)</v>
          </cell>
          <cell r="F417" t="str">
            <v>Measure Life Value Source</v>
          </cell>
          <cell r="G417" t="str">
            <v/>
          </cell>
          <cell r="H417" t="str">
            <v>Table 1-4</v>
          </cell>
          <cell r="I417" t="str">
            <v/>
          </cell>
        </row>
        <row r="418">
          <cell r="C418" t="str">
            <v>714.2_Incentive Customer ($)</v>
          </cell>
          <cell r="D418">
            <v>2</v>
          </cell>
          <cell r="E418" t="str">
            <v>Incentive Customer ($)</v>
          </cell>
          <cell r="F418" t="str">
            <v>Incentive Value Source</v>
          </cell>
          <cell r="G418" t="str">
            <v/>
          </cell>
          <cell r="H418" t="str">
            <v>Table 1-4</v>
          </cell>
          <cell r="I418" t="str">
            <v/>
          </cell>
        </row>
        <row r="419">
          <cell r="C419" t="str">
            <v>714.2_Incremental cost ($)</v>
          </cell>
          <cell r="D419">
            <v>2</v>
          </cell>
          <cell r="E419" t="str">
            <v>Incremental cost ($)</v>
          </cell>
          <cell r="F419" t="str">
            <v>Cost Value Source</v>
          </cell>
          <cell r="G419" t="str">
            <v/>
          </cell>
          <cell r="H419" t="str">
            <v>Table 1-4</v>
          </cell>
          <cell r="I419" t="str">
            <v/>
          </cell>
        </row>
        <row r="420">
          <cell r="C420" t="str">
            <v>714.2_Gross Average Monthly Demand Reduction (kW/unit)</v>
          </cell>
          <cell r="D420">
            <v>2</v>
          </cell>
          <cell r="E420" t="str">
            <v>Gross Average Monthly Demand Reduction (kW/unit)</v>
          </cell>
          <cell r="F420" t="str">
            <v>Nearest Representative Location</v>
          </cell>
          <cell r="G420" t="str">
            <v/>
          </cell>
          <cell r="H420" t="str">
            <v>See Source Document(s) for savings methodology</v>
          </cell>
          <cell r="I420" t="str">
            <v>Chiller Calculator Tool 071412.2.xlsm</v>
          </cell>
        </row>
        <row r="421">
          <cell r="C421" t="str">
            <v>926.2_Planned Net to Gross Ratio</v>
          </cell>
          <cell r="D421">
            <v>2</v>
          </cell>
          <cell r="E421" t="str">
            <v>Planned Net to Gross Ratio</v>
          </cell>
          <cell r="F421" t="str">
            <v>Net-to-Gross Value Source</v>
          </cell>
          <cell r="G421" t="str">
            <v/>
          </cell>
          <cell r="H421" t="str">
            <v>Page 10</v>
          </cell>
          <cell r="I421" t="str">
            <v>DSM_WY_FinAnswerExpress_Report_2011.pdf</v>
          </cell>
        </row>
        <row r="422">
          <cell r="C422" t="str">
            <v>926.2_Planned Realization Rate</v>
          </cell>
          <cell r="D422">
            <v>2</v>
          </cell>
          <cell r="E422" t="str">
            <v>Planned Realization Rate</v>
          </cell>
          <cell r="F422" t="str">
            <v>Realization Rate Value Source</v>
          </cell>
          <cell r="G422" t="str">
            <v/>
          </cell>
          <cell r="H422" t="str">
            <v>Table 1</v>
          </cell>
          <cell r="I422" t="str">
            <v>DSM_WY_FinAnswerExpress_Report_2011.pdf</v>
          </cell>
        </row>
        <row r="423">
          <cell r="C423" t="str">
            <v>926.2_Measure life (years)</v>
          </cell>
          <cell r="D423">
            <v>2</v>
          </cell>
          <cell r="E423" t="str">
            <v>Measure life (years)</v>
          </cell>
          <cell r="F423" t="str">
            <v>Measure Life Value Source</v>
          </cell>
          <cell r="G423" t="str">
            <v/>
          </cell>
          <cell r="H423" t="str">
            <v>Page 7-25</v>
          </cell>
          <cell r="I423" t="str">
            <v>WY Market Characterization FINAL 062611.pdf</v>
          </cell>
        </row>
        <row r="424">
          <cell r="C424" t="str">
            <v>415.2_Incremental cost ($)</v>
          </cell>
          <cell r="D424">
            <v>2</v>
          </cell>
          <cell r="E424" t="str">
            <v>Incremental cost ($)</v>
          </cell>
          <cell r="F424" t="str">
            <v>Cost Value Source</v>
          </cell>
          <cell r="G424" t="str">
            <v/>
          </cell>
          <cell r="H424" t="str">
            <v/>
          </cell>
          <cell r="I424" t="str">
            <v>Idaho Industrial  Agricultural Measure Review and Update 20 Nov 2013 revised 27 June 2014.pdf</v>
          </cell>
        </row>
        <row r="425">
          <cell r="C425" t="str">
            <v>415.2_Gross incremental annual electric savings (kWh/yr)</v>
          </cell>
          <cell r="D425">
            <v>2</v>
          </cell>
          <cell r="E425" t="str">
            <v>Gross incremental annual electric savings (kWh/yr)</v>
          </cell>
          <cell r="F425" t="str">
            <v xml:space="preserve">Energy Savings Value Source </v>
          </cell>
          <cell r="G425" t="str">
            <v/>
          </cell>
          <cell r="H425" t="str">
            <v/>
          </cell>
          <cell r="I425" t="str">
            <v>Idaho Industrial  Agricultural Measure Review and Update 20 Nov 2013 revised 27 June 2014.pdf</v>
          </cell>
        </row>
        <row r="426">
          <cell r="C426" t="str">
            <v>415.2_Planned Net to Gross Ratio</v>
          </cell>
          <cell r="D426">
            <v>2</v>
          </cell>
          <cell r="E426" t="str">
            <v>Planned Net to Gross Ratio</v>
          </cell>
          <cell r="F426" t="str">
            <v>Net-to-Gross Ratio Value Source</v>
          </cell>
          <cell r="G426" t="str">
            <v/>
          </cell>
          <cell r="H426" t="str">
            <v>Page 2</v>
          </cell>
          <cell r="I426" t="str">
            <v>ID_Energy_FinAnswer_Program_Evaluation_2009-2011.pdf</v>
          </cell>
        </row>
        <row r="427">
          <cell r="C427" t="str">
            <v>415.2_Measure life (years)</v>
          </cell>
          <cell r="D427">
            <v>2</v>
          </cell>
          <cell r="E427" t="str">
            <v>Measure life (years)</v>
          </cell>
          <cell r="F427" t="str">
            <v>Measure Life Value Source</v>
          </cell>
          <cell r="G427" t="str">
            <v/>
          </cell>
          <cell r="H427" t="str">
            <v>Table 3 on page 19 of Appendix 1</v>
          </cell>
          <cell r="I427" t="str">
            <v>ID_2011_Annual_Report_Appendix.pdf</v>
          </cell>
        </row>
        <row r="428">
          <cell r="C428" t="str">
            <v>415.2_Planned Realization Rate</v>
          </cell>
          <cell r="D428">
            <v>2</v>
          </cell>
          <cell r="E428" t="str">
            <v>Planned Realization Rate</v>
          </cell>
          <cell r="F428" t="str">
            <v>Realization Rate Value Source</v>
          </cell>
          <cell r="G428" t="str">
            <v/>
          </cell>
          <cell r="H428" t="str">
            <v>Table 1</v>
          </cell>
          <cell r="I428" t="str">
            <v>ID_Energy_FinAnswer_Program_Evaluation_2009-2011.pdf</v>
          </cell>
        </row>
        <row r="429">
          <cell r="C429" t="str">
            <v>415.2_Gross Average Monthly Demand Reduction (kW/unit)</v>
          </cell>
          <cell r="D429">
            <v>2</v>
          </cell>
          <cell r="E429" t="str">
            <v>Gross Average Monthly Demand Reduction (kW/unit)</v>
          </cell>
          <cell r="F429" t="str">
            <v>Demand Reduction Value Source</v>
          </cell>
          <cell r="G429" t="str">
            <v/>
          </cell>
          <cell r="H429" t="str">
            <v/>
          </cell>
          <cell r="I429" t="str">
            <v>Idaho Industrial  Agricultural Measure Review and Update 20 Nov 2013 revised 27 June 2014.pdf</v>
          </cell>
        </row>
        <row r="430">
          <cell r="C430" t="str">
            <v>641.2_Incremental cost ($)</v>
          </cell>
          <cell r="D430">
            <v>2</v>
          </cell>
          <cell r="E430" t="str">
            <v>Incremental cost ($)</v>
          </cell>
          <cell r="F430" t="str">
            <v>Cost Value Source</v>
          </cell>
          <cell r="G430" t="str">
            <v/>
          </cell>
          <cell r="H430" t="str">
            <v/>
          </cell>
          <cell r="I430" t="str">
            <v>FinAnswer Express Market Characterization and Program Enhancements - Utah Service Territory 30 Nov 2011.pdf</v>
          </cell>
        </row>
        <row r="431">
          <cell r="C431" t="str">
            <v>641.2_Gross Average Monthly Demand Reduction (kW/unit)</v>
          </cell>
          <cell r="D431">
            <v>2</v>
          </cell>
          <cell r="E431" t="str">
            <v>Gross Average Monthly Demand Reduction (kW/unit)</v>
          </cell>
          <cell r="F431" t="str">
            <v>Demand Reduction Value Source</v>
          </cell>
          <cell r="G431" t="str">
            <v/>
          </cell>
          <cell r="H431" t="str">
            <v/>
          </cell>
          <cell r="I431" t="str">
            <v>FinAnswer Express Market Characterization and Program Enhancements - Utah Service Territory 30 Nov 2011.pdf</v>
          </cell>
        </row>
        <row r="432">
          <cell r="C432" t="str">
            <v>641.2_Gross incremental annual electric savings (kWh/yr)</v>
          </cell>
          <cell r="D432">
            <v>2</v>
          </cell>
          <cell r="E432" t="str">
            <v>Gross incremental annual electric savings (kWh/yr)</v>
          </cell>
          <cell r="F432" t="str">
            <v>Savings Parameters</v>
          </cell>
          <cell r="G432" t="str">
            <v/>
          </cell>
          <cell r="H432" t="str">
            <v/>
          </cell>
          <cell r="I432" t="str">
            <v>Farm Equipment.docx</v>
          </cell>
        </row>
        <row r="433">
          <cell r="C433" t="str">
            <v>641.2_Incentive Customer ($)</v>
          </cell>
          <cell r="D433">
            <v>2</v>
          </cell>
          <cell r="E433" t="str">
            <v>Incentive Customer ($)</v>
          </cell>
          <cell r="F433" t="str">
            <v>Incentive Value Source</v>
          </cell>
          <cell r="G433" t="str">
            <v/>
          </cell>
          <cell r="H433" t="str">
            <v>FE Deemed Savings - Industrial v10.18.12.xlsx table of deemed values used by program administator</v>
          </cell>
          <cell r="I433" t="str">
            <v/>
          </cell>
        </row>
        <row r="434">
          <cell r="C434" t="str">
            <v>641.2_Gross Average Monthly Demand Reduction (kW/unit)</v>
          </cell>
          <cell r="D434">
            <v>2</v>
          </cell>
          <cell r="E434" t="str">
            <v>Gross Average Monthly Demand Reduction (kW/unit)</v>
          </cell>
          <cell r="F434" t="str">
            <v>Savings Parameters</v>
          </cell>
          <cell r="G434" t="str">
            <v/>
          </cell>
          <cell r="H434" t="str">
            <v/>
          </cell>
          <cell r="I434" t="str">
            <v>Farm Equipment.docx</v>
          </cell>
        </row>
        <row r="435">
          <cell r="C435" t="str">
            <v>641.2_Efficient Case Value</v>
          </cell>
          <cell r="D435">
            <v>2</v>
          </cell>
          <cell r="E435" t="str">
            <v>Efficient Case Value</v>
          </cell>
          <cell r="F435" t="str">
            <v>Efficient Case Value Source</v>
          </cell>
          <cell r="G435" t="str">
            <v/>
          </cell>
          <cell r="H435" t="str">
            <v/>
          </cell>
          <cell r="I435" t="str">
            <v>FinAnswer Express Market Characterization and Program Enhancements - Utah Service Territory 30 Nov 2011.pdf</v>
          </cell>
        </row>
        <row r="436">
          <cell r="C436" t="str">
            <v>641.2_Gross incremental annual electric savings (kWh/yr)</v>
          </cell>
          <cell r="D436">
            <v>2</v>
          </cell>
          <cell r="E436" t="str">
            <v>Gross incremental annual electric savings (kWh/yr)</v>
          </cell>
          <cell r="F436" t="str">
            <v xml:space="preserve">Energy Savings Value Source </v>
          </cell>
          <cell r="G436" t="str">
            <v/>
          </cell>
          <cell r="H436" t="str">
            <v/>
          </cell>
          <cell r="I436" t="str">
            <v>FinAnswer Express Market Characterization and Program Enhancements - Utah Service Territory 30 Nov 2011.pdf</v>
          </cell>
        </row>
        <row r="437">
          <cell r="C437" t="str">
            <v>641.2_Baseline Value</v>
          </cell>
          <cell r="D437">
            <v>2</v>
          </cell>
          <cell r="E437" t="str">
            <v>Baseline Value</v>
          </cell>
          <cell r="F437" t="str">
            <v>Baseline Value Source</v>
          </cell>
          <cell r="G437" t="str">
            <v/>
          </cell>
          <cell r="H437" t="str">
            <v/>
          </cell>
          <cell r="I437" t="str">
            <v>FinAnswer Express Market Characterization and Program Enhancements - Utah Service Territory 30 Nov 2011.pdf</v>
          </cell>
        </row>
        <row r="438">
          <cell r="C438" t="str">
            <v>866.2_Incremental cost ($)</v>
          </cell>
          <cell r="D438">
            <v>2</v>
          </cell>
          <cell r="E438" t="str">
            <v>Incremental cost ($)</v>
          </cell>
          <cell r="F438" t="str">
            <v>Cost Value Source</v>
          </cell>
          <cell r="G438" t="str">
            <v/>
          </cell>
          <cell r="H438" t="str">
            <v>pg 5-8, Table 5-6</v>
          </cell>
          <cell r="I438" t="str">
            <v>FinAnswer Express Market Characterization and Program Enhancements - Washington Service Territory 9 Sept 2011.pdf</v>
          </cell>
        </row>
        <row r="439">
          <cell r="C439" t="str">
            <v>866.2_Incentive Customer ($)</v>
          </cell>
          <cell r="D439">
            <v>2</v>
          </cell>
          <cell r="E439" t="str">
            <v>Incentive Customer ($)</v>
          </cell>
          <cell r="F439" t="str">
            <v>Incentive Value Source</v>
          </cell>
          <cell r="G439" t="str">
            <v/>
          </cell>
          <cell r="H439" t="str">
            <v>pg 5-8, Table 5-6</v>
          </cell>
          <cell r="I439" t="str">
            <v>FinAnswer Express Market Characterization and Program Enhancements - Washington Service Territory 9 Sept 2011.pdf</v>
          </cell>
        </row>
        <row r="440">
          <cell r="C440" t="str">
            <v>866.2_Gross incremental annual electric savings (kWh/yr)</v>
          </cell>
          <cell r="D440">
            <v>2</v>
          </cell>
          <cell r="E440" t="str">
            <v>Gross incremental annual electric savings (kWh/yr)</v>
          </cell>
          <cell r="F440" t="str">
            <v xml:space="preserve">Energy Savings Value Source </v>
          </cell>
          <cell r="G440" t="str">
            <v/>
          </cell>
          <cell r="H440" t="str">
            <v>pg 5-8, Table 5-6</v>
          </cell>
          <cell r="I440" t="str">
            <v>FinAnswer Express Market Characterization and Program Enhancements - Washington Service Territory 9 Sept 2011.pdf</v>
          </cell>
        </row>
        <row r="441">
          <cell r="C441" t="str">
            <v>866.2_Measure life (years)</v>
          </cell>
          <cell r="D441">
            <v>2</v>
          </cell>
          <cell r="E441" t="str">
            <v>Measure life (years)</v>
          </cell>
          <cell r="F441" t="str">
            <v>Measure Life Value Source</v>
          </cell>
          <cell r="G441" t="str">
            <v/>
          </cell>
          <cell r="H441" t="str">
            <v>Table 2a on page 10 of Appendix 1</v>
          </cell>
          <cell r="I441" t="str">
            <v>WA_2011_Annual_Report_Conservation_Acquisition.pdf</v>
          </cell>
        </row>
        <row r="442">
          <cell r="C442" t="str">
            <v>866.2_Efficient Case Value</v>
          </cell>
          <cell r="D442">
            <v>2</v>
          </cell>
          <cell r="E442" t="str">
            <v>Efficient Case Value</v>
          </cell>
          <cell r="F442" t="str">
            <v>Efficient Case Value Source</v>
          </cell>
          <cell r="G442" t="str">
            <v/>
          </cell>
          <cell r="H442" t="str">
            <v>pg 5-8, Table 5-6</v>
          </cell>
          <cell r="I442" t="str">
            <v>FinAnswer Express Market Characterization and Program Enhancements - Washington Service Territory 9 Sept 2011.pdf</v>
          </cell>
        </row>
        <row r="443">
          <cell r="C443" t="str">
            <v>866.2_Gross Average Monthly Demand Reduction (kW/unit)</v>
          </cell>
          <cell r="D443">
            <v>2</v>
          </cell>
          <cell r="E443" t="str">
            <v>Gross Average Monthly Demand Reduction (kW/unit)</v>
          </cell>
          <cell r="F443" t="str">
            <v>Savings Parameters</v>
          </cell>
          <cell r="G443" t="str">
            <v/>
          </cell>
          <cell r="H443" t="str">
            <v/>
          </cell>
          <cell r="I443" t="str">
            <v>WA Farm Equipment.docx</v>
          </cell>
        </row>
        <row r="444">
          <cell r="C444" t="str">
            <v>866.2_Gross Average Monthly Demand Reduction (kW/unit)</v>
          </cell>
          <cell r="D444">
            <v>2</v>
          </cell>
          <cell r="E444" t="str">
            <v>Gross Average Monthly Demand Reduction (kW/unit)</v>
          </cell>
          <cell r="F444" t="str">
            <v>Demand Reduction Value Source</v>
          </cell>
          <cell r="G444" t="str">
            <v/>
          </cell>
          <cell r="H444" t="str">
            <v>pg 5-8, Table 5-6</v>
          </cell>
          <cell r="I444" t="str">
            <v>FinAnswer Express Market Characterization and Program Enhancements - Washington Service Territory 9 Sept 2011.pdf</v>
          </cell>
        </row>
        <row r="445">
          <cell r="C445" t="str">
            <v>866.2_Gross incremental annual electric savings (kWh/yr)</v>
          </cell>
          <cell r="D445">
            <v>2</v>
          </cell>
          <cell r="E445" t="str">
            <v>Gross incremental annual electric savings (kWh/yr)</v>
          </cell>
          <cell r="F445" t="str">
            <v>Savings Parameters</v>
          </cell>
          <cell r="G445" t="str">
            <v/>
          </cell>
          <cell r="H445" t="str">
            <v>pg 5-8, Table 5-6</v>
          </cell>
          <cell r="I445" t="str">
            <v>FinAnswer Express Market Characterization and Program Enhancements - Washington Service Territory 9 Sept 2011.pdf</v>
          </cell>
        </row>
        <row r="446">
          <cell r="C446" t="str">
            <v>866.2_Gross incremental annual electric savings (kWh/yr)</v>
          </cell>
          <cell r="D446">
            <v>2</v>
          </cell>
          <cell r="E446" t="str">
            <v>Gross incremental annual electric savings (kWh/yr)</v>
          </cell>
          <cell r="F446" t="str">
            <v>Savings Parameters</v>
          </cell>
          <cell r="G446" t="str">
            <v/>
          </cell>
          <cell r="H446" t="str">
            <v/>
          </cell>
          <cell r="I446" t="str">
            <v>WA Farm Equipment.docx</v>
          </cell>
        </row>
        <row r="447">
          <cell r="C447" t="str">
            <v>405.2_Gross incremental annual electric savings (kWh/yr)</v>
          </cell>
          <cell r="D447">
            <v>2</v>
          </cell>
          <cell r="E447" t="str">
            <v>Gross incremental annual electric savings (kWh/yr)</v>
          </cell>
          <cell r="F447" t="str">
            <v xml:space="preserve">Energy Savings Value Source </v>
          </cell>
          <cell r="G447" t="str">
            <v/>
          </cell>
          <cell r="H447" t="str">
            <v/>
          </cell>
          <cell r="I447" t="str">
            <v>Idaho Industrial  Agricultural Measure Review and Update 20 Nov 2013 revised 27 June 2014.pdf</v>
          </cell>
        </row>
        <row r="448">
          <cell r="C448" t="str">
            <v>405.2_Gross Average Monthly Demand Reduction (kW/unit)</v>
          </cell>
          <cell r="D448">
            <v>2</v>
          </cell>
          <cell r="E448" t="str">
            <v>Gross Average Monthly Demand Reduction (kW/unit)</v>
          </cell>
          <cell r="F448" t="str">
            <v>Demand Reduction Value Source</v>
          </cell>
          <cell r="G448" t="str">
            <v/>
          </cell>
          <cell r="H448" t="str">
            <v/>
          </cell>
          <cell r="I448" t="str">
            <v>Idaho Industrial  Agricultural Measure Review and Update 20 Nov 2013 revised 27 June 2014.pdf</v>
          </cell>
        </row>
        <row r="449">
          <cell r="C449" t="str">
            <v>405.2_Incremental cost ($)</v>
          </cell>
          <cell r="D449">
            <v>2</v>
          </cell>
          <cell r="E449" t="str">
            <v>Incremental cost ($)</v>
          </cell>
          <cell r="F449" t="str">
            <v>Cost Value Source</v>
          </cell>
          <cell r="G449" t="str">
            <v/>
          </cell>
          <cell r="H449" t="str">
            <v/>
          </cell>
          <cell r="I449" t="str">
            <v>Idaho Industrial  Agricultural Measure Review and Update 20 Nov 2013 revised 27 June 2014.pdf</v>
          </cell>
        </row>
        <row r="450">
          <cell r="C450" t="str">
            <v>405.2_Planned Net to Gross Ratio</v>
          </cell>
          <cell r="D450">
            <v>2</v>
          </cell>
          <cell r="E450" t="str">
            <v>Planned Net to Gross Ratio</v>
          </cell>
          <cell r="F450" t="str">
            <v>Net-to-Gross Ratio Value Source</v>
          </cell>
          <cell r="G450" t="str">
            <v/>
          </cell>
          <cell r="H450" t="str">
            <v>Page 2</v>
          </cell>
          <cell r="I450" t="str">
            <v>ID_Energy_FinAnswer_Program_Evaluation_2009-2011.pdf</v>
          </cell>
        </row>
        <row r="451">
          <cell r="C451" t="str">
            <v>405.2_Planned Realization Rate</v>
          </cell>
          <cell r="D451">
            <v>2</v>
          </cell>
          <cell r="E451" t="str">
            <v>Planned Realization Rate</v>
          </cell>
          <cell r="F451" t="str">
            <v>Realization Rate Value Source</v>
          </cell>
          <cell r="G451" t="str">
            <v/>
          </cell>
          <cell r="H451" t="str">
            <v>Table 1</v>
          </cell>
          <cell r="I451" t="str">
            <v>ID_Energy_FinAnswer_Program_Evaluation_2009-2011.pdf</v>
          </cell>
        </row>
        <row r="452">
          <cell r="C452" t="str">
            <v>405.2_Measure life (years)</v>
          </cell>
          <cell r="D452">
            <v>2</v>
          </cell>
          <cell r="E452" t="str">
            <v>Measure life (years)</v>
          </cell>
          <cell r="F452" t="str">
            <v>Measure Life Value Source</v>
          </cell>
          <cell r="G452" t="str">
            <v/>
          </cell>
          <cell r="H452" t="str">
            <v>Table 3 on page 19 of Appendix 1</v>
          </cell>
          <cell r="I452" t="str">
            <v>ID_2011_Annual_Report_Appendix.pdf</v>
          </cell>
        </row>
        <row r="453">
          <cell r="C453" t="str">
            <v>631.2_Gross Average Monthly Demand Reduction (kW/unit)</v>
          </cell>
          <cell r="D453">
            <v>2</v>
          </cell>
          <cell r="E453" t="str">
            <v>Gross Average Monthly Demand Reduction (kW/unit)</v>
          </cell>
          <cell r="F453" t="str">
            <v>Savings Parameters</v>
          </cell>
          <cell r="G453" t="str">
            <v/>
          </cell>
          <cell r="H453" t="str">
            <v/>
          </cell>
          <cell r="I453" t="str">
            <v>Farm Equipment.docx</v>
          </cell>
        </row>
        <row r="454">
          <cell r="C454" t="str">
            <v>631.2_Efficient Case Value</v>
          </cell>
          <cell r="D454">
            <v>2</v>
          </cell>
          <cell r="E454" t="str">
            <v>Efficient Case Value</v>
          </cell>
          <cell r="F454" t="str">
            <v>Efficient Case Value Source</v>
          </cell>
          <cell r="G454" t="str">
            <v/>
          </cell>
          <cell r="H454" t="str">
            <v/>
          </cell>
          <cell r="I454" t="str">
            <v>FinAnswer Express Market Characterization and Program Enhancements - Utah Service Territory 30 Nov 2011.pdf</v>
          </cell>
        </row>
        <row r="455">
          <cell r="C455" t="str">
            <v>631.2_Baseline Value</v>
          </cell>
          <cell r="D455">
            <v>2</v>
          </cell>
          <cell r="E455" t="str">
            <v>Baseline Value</v>
          </cell>
          <cell r="F455" t="str">
            <v>Baseline Value Source</v>
          </cell>
          <cell r="G455" t="str">
            <v/>
          </cell>
          <cell r="H455" t="str">
            <v/>
          </cell>
          <cell r="I455" t="str">
            <v>FinAnswer Express Market Characterization and Program Enhancements - Utah Service Territory 30 Nov 2011.pdf</v>
          </cell>
        </row>
        <row r="456">
          <cell r="C456" t="str">
            <v>631.2_Incremental cost ($)</v>
          </cell>
          <cell r="D456">
            <v>2</v>
          </cell>
          <cell r="E456" t="str">
            <v>Incremental cost ($)</v>
          </cell>
          <cell r="F456" t="str">
            <v>Cost Value Source</v>
          </cell>
          <cell r="G456" t="str">
            <v/>
          </cell>
          <cell r="H456" t="str">
            <v/>
          </cell>
          <cell r="I456" t="str">
            <v>FinAnswer Express Market Characterization and Program Enhancements - Utah Service Territory 30 Nov 2011.pdf</v>
          </cell>
        </row>
        <row r="457">
          <cell r="C457" t="str">
            <v>631.2_Gross incremental annual electric savings (kWh/yr)</v>
          </cell>
          <cell r="D457">
            <v>2</v>
          </cell>
          <cell r="E457" t="str">
            <v>Gross incremental annual electric savings (kWh/yr)</v>
          </cell>
          <cell r="F457" t="str">
            <v>Savings Parameters</v>
          </cell>
          <cell r="G457" t="str">
            <v/>
          </cell>
          <cell r="H457" t="str">
            <v/>
          </cell>
          <cell r="I457" t="str">
            <v>Farm Equipment.docx</v>
          </cell>
        </row>
        <row r="458">
          <cell r="C458" t="str">
            <v>631.2_Gross incremental annual electric savings (kWh/yr)</v>
          </cell>
          <cell r="D458">
            <v>2</v>
          </cell>
          <cell r="E458" t="str">
            <v>Gross incremental annual electric savings (kWh/yr)</v>
          </cell>
          <cell r="F458" t="str">
            <v xml:space="preserve">Energy Savings Value Source </v>
          </cell>
          <cell r="G458" t="str">
            <v/>
          </cell>
          <cell r="H458" t="str">
            <v/>
          </cell>
          <cell r="I458" t="str">
            <v>FinAnswer Express Market Characterization and Program Enhancements - Utah Service Territory 30 Nov 2011.pdf</v>
          </cell>
        </row>
        <row r="459">
          <cell r="C459" t="str">
            <v>631.2_Gross Average Monthly Demand Reduction (kW/unit)</v>
          </cell>
          <cell r="D459">
            <v>2</v>
          </cell>
          <cell r="E459" t="str">
            <v>Gross Average Monthly Demand Reduction (kW/unit)</v>
          </cell>
          <cell r="F459" t="str">
            <v>Demand Reduction Value Source</v>
          </cell>
          <cell r="G459" t="str">
            <v/>
          </cell>
          <cell r="H459" t="str">
            <v/>
          </cell>
          <cell r="I459" t="str">
            <v>FinAnswer Express Market Characterization and Program Enhancements - Utah Service Territory 30 Nov 2011.pdf</v>
          </cell>
        </row>
        <row r="460">
          <cell r="C460" t="str">
            <v>631.2_Incentive Customer ($)</v>
          </cell>
          <cell r="D460">
            <v>2</v>
          </cell>
          <cell r="E460" t="str">
            <v>Incentive Customer ($)</v>
          </cell>
          <cell r="F460" t="str">
            <v>Incentive Value Source</v>
          </cell>
          <cell r="G460" t="str">
            <v/>
          </cell>
          <cell r="H460" t="str">
            <v>FE Deemed Savings - Industrial v10.18.12.xlsx table of deemed values used by program administator</v>
          </cell>
          <cell r="I460" t="str">
            <v/>
          </cell>
        </row>
        <row r="461">
          <cell r="C461" t="str">
            <v>842.2_Incentive Customer ($)</v>
          </cell>
          <cell r="D461">
            <v>2</v>
          </cell>
          <cell r="E461" t="str">
            <v>Incentive Customer ($)</v>
          </cell>
          <cell r="F461" t="str">
            <v>Incentive Value Source</v>
          </cell>
          <cell r="G461" t="str">
            <v/>
          </cell>
          <cell r="H461" t="str">
            <v>pg 5-8, Table 5-6</v>
          </cell>
          <cell r="I461" t="str">
            <v>FinAnswer Express Market Characterization and Program Enhancements - Washington Service Territory 9 Sept 2011.pdf</v>
          </cell>
        </row>
        <row r="462">
          <cell r="C462" t="str">
            <v>842.2_Gross Average Monthly Demand Reduction (kW/unit)</v>
          </cell>
          <cell r="D462">
            <v>2</v>
          </cell>
          <cell r="E462" t="str">
            <v>Gross Average Monthly Demand Reduction (kW/unit)</v>
          </cell>
          <cell r="F462" t="str">
            <v>Savings Parameters</v>
          </cell>
          <cell r="G462" t="str">
            <v/>
          </cell>
          <cell r="H462" t="str">
            <v/>
          </cell>
          <cell r="I462" t="str">
            <v>WA Farm Equipment.docx</v>
          </cell>
        </row>
        <row r="463">
          <cell r="C463" t="str">
            <v>842.2_Gross incremental annual electric savings (kWh/yr)</v>
          </cell>
          <cell r="D463">
            <v>2</v>
          </cell>
          <cell r="E463" t="str">
            <v>Gross incremental annual electric savings (kWh/yr)</v>
          </cell>
          <cell r="F463" t="str">
            <v>Savings Parameters</v>
          </cell>
          <cell r="G463" t="str">
            <v/>
          </cell>
          <cell r="H463" t="str">
            <v/>
          </cell>
          <cell r="I463" t="str">
            <v>WA Farm Equipment.docx</v>
          </cell>
        </row>
        <row r="464">
          <cell r="C464" t="str">
            <v>842.2_Incremental cost ($)</v>
          </cell>
          <cell r="D464">
            <v>2</v>
          </cell>
          <cell r="E464" t="str">
            <v>Incremental cost ($)</v>
          </cell>
          <cell r="F464" t="str">
            <v>Cost Value Source</v>
          </cell>
          <cell r="G464" t="str">
            <v/>
          </cell>
          <cell r="H464" t="str">
            <v>pg 5-8, Table 5-6</v>
          </cell>
          <cell r="I464" t="str">
            <v>FinAnswer Express Market Characterization and Program Enhancements - Washington Service Territory 9 Sept 2011.pdf</v>
          </cell>
        </row>
        <row r="465">
          <cell r="C465" t="str">
            <v>842.2_Measure life (years)</v>
          </cell>
          <cell r="D465">
            <v>2</v>
          </cell>
          <cell r="E465" t="str">
            <v>Measure life (years)</v>
          </cell>
          <cell r="F465" t="str">
            <v>Measure Life Value Source</v>
          </cell>
          <cell r="G465" t="str">
            <v/>
          </cell>
          <cell r="H465" t="str">
            <v>Table 2a on page 10 of Appendix 1</v>
          </cell>
          <cell r="I465" t="str">
            <v>WA_2011_Annual_Report_Conservation_Acquisition.pdf</v>
          </cell>
        </row>
        <row r="466">
          <cell r="C466" t="str">
            <v>842.2_Gross Average Monthly Demand Reduction (kW/unit)</v>
          </cell>
          <cell r="D466">
            <v>2</v>
          </cell>
          <cell r="E466" t="str">
            <v>Gross Average Monthly Demand Reduction (kW/unit)</v>
          </cell>
          <cell r="F466" t="str">
            <v>Demand Reduction Value Source</v>
          </cell>
          <cell r="G466" t="str">
            <v/>
          </cell>
          <cell r="H466" t="str">
            <v>pg 5-8, Table 5-6</v>
          </cell>
          <cell r="I466" t="str">
            <v>FinAnswer Express Market Characterization and Program Enhancements - Washington Service Territory 9 Sept 2011.pdf</v>
          </cell>
        </row>
        <row r="467">
          <cell r="C467" t="str">
            <v>842.2_Gross incremental annual electric savings (kWh/yr)</v>
          </cell>
          <cell r="D467">
            <v>2</v>
          </cell>
          <cell r="E467" t="str">
            <v>Gross incremental annual electric savings (kWh/yr)</v>
          </cell>
          <cell r="F467" t="str">
            <v xml:space="preserve">Energy Savings Value Source </v>
          </cell>
          <cell r="G467" t="str">
            <v/>
          </cell>
          <cell r="H467" t="str">
            <v>pg 5-8, Table 5-6</v>
          </cell>
          <cell r="I467" t="str">
            <v>FinAnswer Express Market Characterization and Program Enhancements - Washington Service Territory 9 Sept 2011.pdf</v>
          </cell>
        </row>
        <row r="468">
          <cell r="C468" t="str">
            <v>416.2_Measure life (years)</v>
          </cell>
          <cell r="D468">
            <v>2</v>
          </cell>
          <cell r="E468" t="str">
            <v>Measure life (years)</v>
          </cell>
          <cell r="F468" t="str">
            <v>Measure Life Value Source</v>
          </cell>
          <cell r="G468" t="str">
            <v/>
          </cell>
          <cell r="H468" t="str">
            <v>Table 3 on page 19 of Appendix 1</v>
          </cell>
          <cell r="I468" t="str">
            <v>ID_2011_Annual_Report_Appendix.pdf</v>
          </cell>
        </row>
        <row r="469">
          <cell r="C469" t="str">
            <v>416.2_Gross Average Monthly Demand Reduction (kW/unit)</v>
          </cell>
          <cell r="D469">
            <v>2</v>
          </cell>
          <cell r="E469" t="str">
            <v>Gross Average Monthly Demand Reduction (kW/unit)</v>
          </cell>
          <cell r="F469" t="str">
            <v>Demand Reduction Value Source</v>
          </cell>
          <cell r="G469" t="str">
            <v/>
          </cell>
          <cell r="H469" t="str">
            <v/>
          </cell>
          <cell r="I469" t="str">
            <v>Idaho Industrial  Agricultural Measure Review and Update 20 Nov 2013 revised 27 June 2014.pdf</v>
          </cell>
        </row>
        <row r="470">
          <cell r="C470" t="str">
            <v>416.2_Incremental cost ($)</v>
          </cell>
          <cell r="D470">
            <v>2</v>
          </cell>
          <cell r="E470" t="str">
            <v>Incremental cost ($)</v>
          </cell>
          <cell r="F470" t="str">
            <v>Cost Value Source</v>
          </cell>
          <cell r="G470" t="str">
            <v/>
          </cell>
          <cell r="H470" t="str">
            <v/>
          </cell>
          <cell r="I470" t="str">
            <v>Idaho Industrial  Agricultural Measure Review and Update 20 Nov 2013 revised 27 June 2014.pdf</v>
          </cell>
        </row>
        <row r="471">
          <cell r="C471" t="str">
            <v>416.2_Planned Realization Rate</v>
          </cell>
          <cell r="D471">
            <v>2</v>
          </cell>
          <cell r="E471" t="str">
            <v>Planned Realization Rate</v>
          </cell>
          <cell r="F471" t="str">
            <v>Realization Rate Value Source</v>
          </cell>
          <cell r="G471" t="str">
            <v/>
          </cell>
          <cell r="H471" t="str">
            <v>Table 1</v>
          </cell>
          <cell r="I471" t="str">
            <v>ID_Energy_FinAnswer_Program_Evaluation_2009-2011.pdf</v>
          </cell>
        </row>
        <row r="472">
          <cell r="C472" t="str">
            <v>416.2_Planned Net to Gross Ratio</v>
          </cell>
          <cell r="D472">
            <v>2</v>
          </cell>
          <cell r="E472" t="str">
            <v>Planned Net to Gross Ratio</v>
          </cell>
          <cell r="F472" t="str">
            <v>Net-to-Gross Ratio Value Source</v>
          </cell>
          <cell r="G472" t="str">
            <v/>
          </cell>
          <cell r="H472" t="str">
            <v>Page 2</v>
          </cell>
          <cell r="I472" t="str">
            <v>ID_Energy_FinAnswer_Program_Evaluation_2009-2011.pdf</v>
          </cell>
        </row>
        <row r="473">
          <cell r="C473" t="str">
            <v>416.2_Gross incremental annual electric savings (kWh/yr)</v>
          </cell>
          <cell r="D473">
            <v>2</v>
          </cell>
          <cell r="E473" t="str">
            <v>Gross incremental annual electric savings (kWh/yr)</v>
          </cell>
          <cell r="F473" t="str">
            <v xml:space="preserve">Energy Savings Value Source </v>
          </cell>
          <cell r="G473" t="str">
            <v/>
          </cell>
          <cell r="H473" t="str">
            <v/>
          </cell>
          <cell r="I473" t="str">
            <v>Idaho Industrial  Agricultural Measure Review and Update 20 Nov 2013 revised 27 June 2014.pdf</v>
          </cell>
        </row>
        <row r="474">
          <cell r="C474" t="str">
            <v>642.2_Gross Average Monthly Demand Reduction (kW/unit)</v>
          </cell>
          <cell r="D474">
            <v>2</v>
          </cell>
          <cell r="E474" t="str">
            <v>Gross Average Monthly Demand Reduction (kW/unit)</v>
          </cell>
          <cell r="F474" t="str">
            <v>Demand Reduction Value Source</v>
          </cell>
          <cell r="G474" t="str">
            <v/>
          </cell>
          <cell r="H474" t="str">
            <v/>
          </cell>
          <cell r="I474" t="str">
            <v>FinAnswer Express Market Characterization and Program Enhancements - Utah Service Territory 30 Nov 2011.pdf</v>
          </cell>
        </row>
        <row r="475">
          <cell r="C475" t="str">
            <v>642.2_Incremental cost ($)</v>
          </cell>
          <cell r="D475">
            <v>2</v>
          </cell>
          <cell r="E475" t="str">
            <v>Incremental cost ($)</v>
          </cell>
          <cell r="F475" t="str">
            <v>Cost Value Source</v>
          </cell>
          <cell r="G475" t="str">
            <v/>
          </cell>
          <cell r="H475" t="str">
            <v/>
          </cell>
          <cell r="I475" t="str">
            <v>FinAnswer Express Market Characterization and Program Enhancements - Utah Service Territory 30 Nov 2011.pdf</v>
          </cell>
        </row>
        <row r="476">
          <cell r="C476" t="str">
            <v>642.2_Gross incremental annual electric savings (kWh/yr)</v>
          </cell>
          <cell r="D476">
            <v>2</v>
          </cell>
          <cell r="E476" t="str">
            <v>Gross incremental annual electric savings (kWh/yr)</v>
          </cell>
          <cell r="F476" t="str">
            <v xml:space="preserve">Energy Savings Value Source </v>
          </cell>
          <cell r="G476" t="str">
            <v/>
          </cell>
          <cell r="H476" t="str">
            <v/>
          </cell>
          <cell r="I476" t="str">
            <v>FinAnswer Express Market Characterization and Program Enhancements - Utah Service Territory 30 Nov 2011.pdf</v>
          </cell>
        </row>
        <row r="477">
          <cell r="C477" t="str">
            <v>642.2_Gross incremental annual electric savings (kWh/yr)</v>
          </cell>
          <cell r="D477">
            <v>2</v>
          </cell>
          <cell r="E477" t="str">
            <v>Gross incremental annual electric savings (kWh/yr)</v>
          </cell>
          <cell r="F477" t="str">
            <v>Savings Parameters</v>
          </cell>
          <cell r="G477" t="str">
            <v/>
          </cell>
          <cell r="H477" t="str">
            <v/>
          </cell>
          <cell r="I477" t="str">
            <v>Farm Equipment.docx</v>
          </cell>
        </row>
        <row r="478">
          <cell r="C478" t="str">
            <v>642.2_Gross Average Monthly Demand Reduction (kW/unit)</v>
          </cell>
          <cell r="D478">
            <v>2</v>
          </cell>
          <cell r="E478" t="str">
            <v>Gross Average Monthly Demand Reduction (kW/unit)</v>
          </cell>
          <cell r="F478" t="str">
            <v>Savings Parameters</v>
          </cell>
          <cell r="G478" t="str">
            <v/>
          </cell>
          <cell r="H478" t="str">
            <v/>
          </cell>
          <cell r="I478" t="str">
            <v>Farm Equipment.docx</v>
          </cell>
        </row>
        <row r="479">
          <cell r="C479" t="str">
            <v>642.2_Efficient Case Value</v>
          </cell>
          <cell r="D479">
            <v>2</v>
          </cell>
          <cell r="E479" t="str">
            <v>Efficient Case Value</v>
          </cell>
          <cell r="F479" t="str">
            <v>Efficient Case Value Source</v>
          </cell>
          <cell r="G479" t="str">
            <v/>
          </cell>
          <cell r="H479" t="str">
            <v/>
          </cell>
          <cell r="I479" t="str">
            <v>FinAnswer Express Market Characterization and Program Enhancements - Utah Service Territory 30 Nov 2011.pdf</v>
          </cell>
        </row>
        <row r="480">
          <cell r="C480" t="str">
            <v>642.2_Incentive Customer ($)</v>
          </cell>
          <cell r="D480">
            <v>2</v>
          </cell>
          <cell r="E480" t="str">
            <v>Incentive Customer ($)</v>
          </cell>
          <cell r="F480" t="str">
            <v>Incentive Value Source</v>
          </cell>
          <cell r="G480" t="str">
            <v/>
          </cell>
          <cell r="H480" t="str">
            <v>FE Deemed Savings - Industrial v10.18.12.xlsx table of deemed values used by program administator</v>
          </cell>
          <cell r="I480" t="str">
            <v/>
          </cell>
        </row>
        <row r="481">
          <cell r="C481" t="str">
            <v>642.2_Baseline Value</v>
          </cell>
          <cell r="D481">
            <v>2</v>
          </cell>
          <cell r="E481" t="str">
            <v>Baseline Value</v>
          </cell>
          <cell r="F481" t="str">
            <v>Baseline Value Source</v>
          </cell>
          <cell r="G481" t="str">
            <v/>
          </cell>
          <cell r="H481" t="str">
            <v/>
          </cell>
          <cell r="I481" t="str">
            <v>FinAnswer Express Market Characterization and Program Enhancements - Utah Service Territory 30 Nov 2011.pdf</v>
          </cell>
        </row>
        <row r="482">
          <cell r="C482" t="str">
            <v>867.2_Gross Average Monthly Demand Reduction (kW/unit)</v>
          </cell>
          <cell r="D482">
            <v>2</v>
          </cell>
          <cell r="E482" t="str">
            <v>Gross Average Monthly Demand Reduction (kW/unit)</v>
          </cell>
          <cell r="F482" t="str">
            <v>Savings Parameters</v>
          </cell>
          <cell r="G482" t="str">
            <v/>
          </cell>
          <cell r="H482" t="str">
            <v/>
          </cell>
          <cell r="I482" t="str">
            <v>WA Farm Equipment.docx</v>
          </cell>
        </row>
        <row r="483">
          <cell r="C483" t="str">
            <v>867.2_Incremental cost ($)</v>
          </cell>
          <cell r="D483">
            <v>2</v>
          </cell>
          <cell r="E483" t="str">
            <v>Incremental cost ($)</v>
          </cell>
          <cell r="F483" t="str">
            <v>Cost Value Source</v>
          </cell>
          <cell r="G483" t="str">
            <v/>
          </cell>
          <cell r="H483" t="str">
            <v>pg 5-8, Table 5-6</v>
          </cell>
          <cell r="I483" t="str">
            <v>FinAnswer Express Market Characterization and Program Enhancements - Washington Service Territory 9 Sept 2011.pdf</v>
          </cell>
        </row>
        <row r="484">
          <cell r="C484" t="str">
            <v>867.2_Gross incremental annual electric savings (kWh/yr)</v>
          </cell>
          <cell r="D484">
            <v>2</v>
          </cell>
          <cell r="E484" t="str">
            <v>Gross incremental annual electric savings (kWh/yr)</v>
          </cell>
          <cell r="F484" t="str">
            <v>Savings Parameters</v>
          </cell>
          <cell r="G484" t="str">
            <v/>
          </cell>
          <cell r="H484" t="str">
            <v/>
          </cell>
          <cell r="I484" t="str">
            <v>WA Farm Equipment.docx</v>
          </cell>
        </row>
        <row r="485">
          <cell r="C485" t="str">
            <v>867.2_Efficient Case Value</v>
          </cell>
          <cell r="D485">
            <v>2</v>
          </cell>
          <cell r="E485" t="str">
            <v>Efficient Case Value</v>
          </cell>
          <cell r="F485" t="str">
            <v>Efficient Case Value Source</v>
          </cell>
          <cell r="G485" t="str">
            <v/>
          </cell>
          <cell r="H485" t="str">
            <v>pg 5-8, Table 5-6</v>
          </cell>
          <cell r="I485" t="str">
            <v>FinAnswer Express Market Characterization and Program Enhancements - Washington Service Territory 9 Sept 2011.pdf</v>
          </cell>
        </row>
        <row r="486">
          <cell r="C486" t="str">
            <v>867.2_Measure life (years)</v>
          </cell>
          <cell r="D486">
            <v>2</v>
          </cell>
          <cell r="E486" t="str">
            <v>Measure life (years)</v>
          </cell>
          <cell r="F486" t="str">
            <v>Measure Life Value Source</v>
          </cell>
          <cell r="G486" t="str">
            <v/>
          </cell>
          <cell r="H486" t="str">
            <v>Table 2a on page 10 of Appendix 1</v>
          </cell>
          <cell r="I486" t="str">
            <v>WA_2011_Annual_Report_Conservation_Acquisition.pdf</v>
          </cell>
        </row>
        <row r="487">
          <cell r="C487" t="str">
            <v>867.2_Gross Average Monthly Demand Reduction (kW/unit)</v>
          </cell>
          <cell r="D487">
            <v>2</v>
          </cell>
          <cell r="E487" t="str">
            <v>Gross Average Monthly Demand Reduction (kW/unit)</v>
          </cell>
          <cell r="F487" t="str">
            <v>Demand Reduction Value Source</v>
          </cell>
          <cell r="G487" t="str">
            <v/>
          </cell>
          <cell r="H487" t="str">
            <v>pg 5-8, Table 5-6</v>
          </cell>
          <cell r="I487" t="str">
            <v>FinAnswer Express Market Characterization and Program Enhancements - Washington Service Territory 9 Sept 2011.pdf</v>
          </cell>
        </row>
        <row r="488">
          <cell r="C488" t="str">
            <v>867.2_Gross incremental annual electric savings (kWh/yr)</v>
          </cell>
          <cell r="D488">
            <v>2</v>
          </cell>
          <cell r="E488" t="str">
            <v>Gross incremental annual electric savings (kWh/yr)</v>
          </cell>
          <cell r="F488" t="str">
            <v>Savings Parameters</v>
          </cell>
          <cell r="G488" t="str">
            <v/>
          </cell>
          <cell r="H488" t="str">
            <v>pg 5-8, Table 5-6</v>
          </cell>
          <cell r="I488" t="str">
            <v>FinAnswer Express Market Characterization and Program Enhancements - Washington Service Territory 9 Sept 2011.pdf</v>
          </cell>
        </row>
        <row r="489">
          <cell r="C489" t="str">
            <v>867.2_Gross incremental annual electric savings (kWh/yr)</v>
          </cell>
          <cell r="D489">
            <v>2</v>
          </cell>
          <cell r="E489" t="str">
            <v>Gross incremental annual electric savings (kWh/yr)</v>
          </cell>
          <cell r="F489" t="str">
            <v xml:space="preserve">Energy Savings Value Source </v>
          </cell>
          <cell r="G489" t="str">
            <v/>
          </cell>
          <cell r="H489" t="str">
            <v>pg 5-8, Table 5-6</v>
          </cell>
          <cell r="I489" t="str">
            <v>FinAnswer Express Market Characterization and Program Enhancements - Washington Service Territory 9 Sept 2011.pdf</v>
          </cell>
        </row>
        <row r="490">
          <cell r="C490" t="str">
            <v>867.2_Incentive Customer ($)</v>
          </cell>
          <cell r="D490">
            <v>2</v>
          </cell>
          <cell r="E490" t="str">
            <v>Incentive Customer ($)</v>
          </cell>
          <cell r="F490" t="str">
            <v>Incentive Value Source</v>
          </cell>
          <cell r="G490" t="str">
            <v/>
          </cell>
          <cell r="H490" t="str">
            <v>pg 5-8, Table 5-6</v>
          </cell>
          <cell r="I490" t="str">
            <v>FinAnswer Express Market Characterization and Program Enhancements - Washington Service Territory 9 Sept 2011.pdf</v>
          </cell>
        </row>
        <row r="491">
          <cell r="C491" t="str">
            <v>406.2_Measure life (years)</v>
          </cell>
          <cell r="D491">
            <v>2</v>
          </cell>
          <cell r="E491" t="str">
            <v>Measure life (years)</v>
          </cell>
          <cell r="F491" t="str">
            <v>Measure Life Value Source</v>
          </cell>
          <cell r="G491" t="str">
            <v/>
          </cell>
          <cell r="H491" t="str">
            <v>Table 3 on page 19 of Appendix 1</v>
          </cell>
          <cell r="I491" t="str">
            <v>ID_2011_Annual_Report_Appendix.pdf</v>
          </cell>
        </row>
        <row r="492">
          <cell r="C492" t="str">
            <v>406.2_Incremental cost ($)</v>
          </cell>
          <cell r="D492">
            <v>2</v>
          </cell>
          <cell r="E492" t="str">
            <v>Incremental cost ($)</v>
          </cell>
          <cell r="F492" t="str">
            <v>Cost Value Source</v>
          </cell>
          <cell r="G492" t="str">
            <v/>
          </cell>
          <cell r="H492" t="str">
            <v/>
          </cell>
          <cell r="I492" t="str">
            <v>Idaho Industrial  Agricultural Measure Review and Update 20 Nov 2013 revised 27 June 2014.pdf</v>
          </cell>
        </row>
        <row r="493">
          <cell r="C493" t="str">
            <v>406.2_Gross Average Monthly Demand Reduction (kW/unit)</v>
          </cell>
          <cell r="D493">
            <v>2</v>
          </cell>
          <cell r="E493" t="str">
            <v>Gross Average Monthly Demand Reduction (kW/unit)</v>
          </cell>
          <cell r="F493" t="str">
            <v>Demand Reduction Value Source</v>
          </cell>
          <cell r="G493" t="str">
            <v/>
          </cell>
          <cell r="H493" t="str">
            <v/>
          </cell>
          <cell r="I493" t="str">
            <v>Idaho Industrial  Agricultural Measure Review and Update 20 Nov 2013 revised 27 June 2014.pdf</v>
          </cell>
        </row>
        <row r="494">
          <cell r="C494" t="str">
            <v>406.2_Planned Realization Rate</v>
          </cell>
          <cell r="D494">
            <v>2</v>
          </cell>
          <cell r="E494" t="str">
            <v>Planned Realization Rate</v>
          </cell>
          <cell r="F494" t="str">
            <v>Realization Rate Value Source</v>
          </cell>
          <cell r="G494" t="str">
            <v/>
          </cell>
          <cell r="H494" t="str">
            <v>Table 1</v>
          </cell>
          <cell r="I494" t="str">
            <v>ID_Energy_FinAnswer_Program_Evaluation_2009-2011.pdf</v>
          </cell>
        </row>
        <row r="495">
          <cell r="C495" t="str">
            <v>406.2_Planned Net to Gross Ratio</v>
          </cell>
          <cell r="D495">
            <v>2</v>
          </cell>
          <cell r="E495" t="str">
            <v>Planned Net to Gross Ratio</v>
          </cell>
          <cell r="F495" t="str">
            <v>Net-to-Gross Ratio Value Source</v>
          </cell>
          <cell r="G495" t="str">
            <v/>
          </cell>
          <cell r="H495" t="str">
            <v>Page 2</v>
          </cell>
          <cell r="I495" t="str">
            <v>ID_Energy_FinAnswer_Program_Evaluation_2009-2011.pdf</v>
          </cell>
        </row>
        <row r="496">
          <cell r="C496" t="str">
            <v>406.2_Gross incremental annual electric savings (kWh/yr)</v>
          </cell>
          <cell r="D496">
            <v>2</v>
          </cell>
          <cell r="E496" t="str">
            <v>Gross incremental annual electric savings (kWh/yr)</v>
          </cell>
          <cell r="F496" t="str">
            <v xml:space="preserve">Energy Savings Value Source </v>
          </cell>
          <cell r="G496" t="str">
            <v/>
          </cell>
          <cell r="H496" t="str">
            <v/>
          </cell>
          <cell r="I496" t="str">
            <v>Idaho Industrial  Agricultural Measure Review and Update 20 Nov 2013 revised 27 June 2014.pdf</v>
          </cell>
        </row>
        <row r="497">
          <cell r="C497" t="str">
            <v>632.2_Incentive Customer ($)</v>
          </cell>
          <cell r="D497">
            <v>2</v>
          </cell>
          <cell r="E497" t="str">
            <v>Incentive Customer ($)</v>
          </cell>
          <cell r="F497" t="str">
            <v>Incentive Value Source</v>
          </cell>
          <cell r="G497" t="str">
            <v/>
          </cell>
          <cell r="H497" t="str">
            <v>FE Deemed Savings - Industrial v10.18.12.xlsx table of deemed values used by program administator</v>
          </cell>
          <cell r="I497" t="str">
            <v/>
          </cell>
        </row>
        <row r="498">
          <cell r="C498" t="str">
            <v>632.2_Gross incremental annual electric savings (kWh/yr)</v>
          </cell>
          <cell r="D498">
            <v>2</v>
          </cell>
          <cell r="E498" t="str">
            <v>Gross incremental annual electric savings (kWh/yr)</v>
          </cell>
          <cell r="F498" t="str">
            <v xml:space="preserve">Energy Savings Value Source </v>
          </cell>
          <cell r="G498" t="str">
            <v/>
          </cell>
          <cell r="H498" t="str">
            <v/>
          </cell>
          <cell r="I498" t="str">
            <v>FinAnswer Express Market Characterization and Program Enhancements - Utah Service Territory 30 Nov 2011.pdf</v>
          </cell>
        </row>
        <row r="499">
          <cell r="C499" t="str">
            <v>632.2_Gross Average Monthly Demand Reduction (kW/unit)</v>
          </cell>
          <cell r="D499">
            <v>2</v>
          </cell>
          <cell r="E499" t="str">
            <v>Gross Average Monthly Demand Reduction (kW/unit)</v>
          </cell>
          <cell r="F499" t="str">
            <v>Demand Reduction Value Source</v>
          </cell>
          <cell r="G499" t="str">
            <v/>
          </cell>
          <cell r="H499" t="str">
            <v/>
          </cell>
          <cell r="I499" t="str">
            <v>FinAnswer Express Market Characterization and Program Enhancements - Utah Service Territory 30 Nov 2011.pdf</v>
          </cell>
        </row>
        <row r="500">
          <cell r="C500" t="str">
            <v>632.2_Efficient Case Value</v>
          </cell>
          <cell r="D500">
            <v>2</v>
          </cell>
          <cell r="E500" t="str">
            <v>Efficient Case Value</v>
          </cell>
          <cell r="F500" t="str">
            <v>Efficient Case Value Source</v>
          </cell>
          <cell r="G500" t="str">
            <v/>
          </cell>
          <cell r="H500" t="str">
            <v/>
          </cell>
          <cell r="I500" t="str">
            <v>FinAnswer Express Market Characterization and Program Enhancements - Utah Service Territory 30 Nov 2011.pdf</v>
          </cell>
        </row>
        <row r="501">
          <cell r="C501" t="str">
            <v>632.2_Gross incremental annual electric savings (kWh/yr)</v>
          </cell>
          <cell r="D501">
            <v>2</v>
          </cell>
          <cell r="E501" t="str">
            <v>Gross incremental annual electric savings (kWh/yr)</v>
          </cell>
          <cell r="F501" t="str">
            <v>Savings Parameters</v>
          </cell>
          <cell r="G501" t="str">
            <v/>
          </cell>
          <cell r="H501" t="str">
            <v/>
          </cell>
          <cell r="I501" t="str">
            <v>Farm Equipment.docx</v>
          </cell>
        </row>
        <row r="502">
          <cell r="C502" t="str">
            <v>632.2_Incremental cost ($)</v>
          </cell>
          <cell r="D502">
            <v>2</v>
          </cell>
          <cell r="E502" t="str">
            <v>Incremental cost ($)</v>
          </cell>
          <cell r="F502" t="str">
            <v>Cost Value Source</v>
          </cell>
          <cell r="G502" t="str">
            <v/>
          </cell>
          <cell r="H502" t="str">
            <v/>
          </cell>
          <cell r="I502" t="str">
            <v>FinAnswer Express Market Characterization and Program Enhancements - Utah Service Territory 30 Nov 2011.pdf</v>
          </cell>
        </row>
        <row r="503">
          <cell r="C503" t="str">
            <v>632.2_Gross Average Monthly Demand Reduction (kW/unit)</v>
          </cell>
          <cell r="D503">
            <v>2</v>
          </cell>
          <cell r="E503" t="str">
            <v>Gross Average Monthly Demand Reduction (kW/unit)</v>
          </cell>
          <cell r="F503" t="str">
            <v>Savings Parameters</v>
          </cell>
          <cell r="G503" t="str">
            <v/>
          </cell>
          <cell r="H503" t="str">
            <v/>
          </cell>
          <cell r="I503" t="str">
            <v>Farm Equipment.docx</v>
          </cell>
        </row>
        <row r="504">
          <cell r="C504" t="str">
            <v>632.2_Baseline Value</v>
          </cell>
          <cell r="D504">
            <v>2</v>
          </cell>
          <cell r="E504" t="str">
            <v>Baseline Value</v>
          </cell>
          <cell r="F504" t="str">
            <v>Baseline Value Source</v>
          </cell>
          <cell r="G504" t="str">
            <v/>
          </cell>
          <cell r="H504" t="str">
            <v/>
          </cell>
          <cell r="I504" t="str">
            <v>FinAnswer Express Market Characterization and Program Enhancements - Utah Service Territory 30 Nov 2011.pdf</v>
          </cell>
        </row>
        <row r="505">
          <cell r="C505" t="str">
            <v>843.2_Incremental cost ($)</v>
          </cell>
          <cell r="D505">
            <v>2</v>
          </cell>
          <cell r="E505" t="str">
            <v>Incremental cost ($)</v>
          </cell>
          <cell r="F505" t="str">
            <v>Cost Value Source</v>
          </cell>
          <cell r="G505" t="str">
            <v/>
          </cell>
          <cell r="H505" t="str">
            <v>pg 5-8, Table 5-6</v>
          </cell>
          <cell r="I505" t="str">
            <v>FinAnswer Express Market Characterization and Program Enhancements - Washington Service Territory 9 Sept 2011.pdf</v>
          </cell>
        </row>
        <row r="506">
          <cell r="C506" t="str">
            <v>843.2_Gross incremental annual electric savings (kWh/yr)</v>
          </cell>
          <cell r="D506">
            <v>2</v>
          </cell>
          <cell r="E506" t="str">
            <v>Gross incremental annual electric savings (kWh/yr)</v>
          </cell>
          <cell r="F506" t="str">
            <v>Savings Parameters</v>
          </cell>
          <cell r="G506" t="str">
            <v/>
          </cell>
          <cell r="H506" t="str">
            <v/>
          </cell>
          <cell r="I506" t="str">
            <v>WA Farm Equipment.docx</v>
          </cell>
        </row>
        <row r="507">
          <cell r="C507" t="str">
            <v>843.2_Gross incremental annual electric savings (kWh/yr)</v>
          </cell>
          <cell r="D507">
            <v>2</v>
          </cell>
          <cell r="E507" t="str">
            <v>Gross incremental annual electric savings (kWh/yr)</v>
          </cell>
          <cell r="F507" t="str">
            <v xml:space="preserve">Energy Savings Value Source </v>
          </cell>
          <cell r="G507" t="str">
            <v/>
          </cell>
          <cell r="H507" t="str">
            <v>pg 5-8, Table 5-6</v>
          </cell>
          <cell r="I507" t="str">
            <v>FinAnswer Express Market Characterization and Program Enhancements - Washington Service Territory 9 Sept 2011.pdf</v>
          </cell>
        </row>
        <row r="508">
          <cell r="C508" t="str">
            <v>843.2_Gross Average Monthly Demand Reduction (kW/unit)</v>
          </cell>
          <cell r="D508">
            <v>2</v>
          </cell>
          <cell r="E508" t="str">
            <v>Gross Average Monthly Demand Reduction (kW/unit)</v>
          </cell>
          <cell r="F508" t="str">
            <v>Demand Reduction Value Source</v>
          </cell>
          <cell r="G508" t="str">
            <v/>
          </cell>
          <cell r="H508" t="str">
            <v>pg 5-8, Table 5-6</v>
          </cell>
          <cell r="I508" t="str">
            <v>FinAnswer Express Market Characterization and Program Enhancements - Washington Service Territory 9 Sept 2011.pdf</v>
          </cell>
        </row>
        <row r="509">
          <cell r="C509" t="str">
            <v>843.2_Gross Average Monthly Demand Reduction (kW/unit)</v>
          </cell>
          <cell r="D509">
            <v>2</v>
          </cell>
          <cell r="E509" t="str">
            <v>Gross Average Monthly Demand Reduction (kW/unit)</v>
          </cell>
          <cell r="F509" t="str">
            <v>Savings Parameters</v>
          </cell>
          <cell r="G509" t="str">
            <v/>
          </cell>
          <cell r="H509" t="str">
            <v/>
          </cell>
          <cell r="I509" t="str">
            <v>WA Farm Equipment.docx</v>
          </cell>
        </row>
        <row r="510">
          <cell r="C510" t="str">
            <v>843.2_Measure life (years)</v>
          </cell>
          <cell r="D510">
            <v>2</v>
          </cell>
          <cell r="E510" t="str">
            <v>Measure life (years)</v>
          </cell>
          <cell r="F510" t="str">
            <v>Measure Life Value Source</v>
          </cell>
          <cell r="G510" t="str">
            <v/>
          </cell>
          <cell r="H510" t="str">
            <v>Table 2a on page 10 of Appendix 1</v>
          </cell>
          <cell r="I510" t="str">
            <v>WA_2011_Annual_Report_Conservation_Acquisition.pdf</v>
          </cell>
        </row>
        <row r="511">
          <cell r="C511" t="str">
            <v>843.2_Incentive Customer ($)</v>
          </cell>
          <cell r="D511">
            <v>2</v>
          </cell>
          <cell r="E511" t="str">
            <v>Incentive Customer ($)</v>
          </cell>
          <cell r="F511" t="str">
            <v>Incentive Value Source</v>
          </cell>
          <cell r="G511" t="str">
            <v/>
          </cell>
          <cell r="H511" t="str">
            <v>pg 5-8, Table 5-6</v>
          </cell>
          <cell r="I511" t="str">
            <v>FinAnswer Express Market Characterization and Program Enhancements - Washington Service Territory 9 Sept 2011.pdf</v>
          </cell>
        </row>
        <row r="512">
          <cell r="C512" t="str">
            <v>417.2_Gross Average Monthly Demand Reduction (kW/unit)</v>
          </cell>
          <cell r="D512">
            <v>2</v>
          </cell>
          <cell r="E512" t="str">
            <v>Gross Average Monthly Demand Reduction (kW/unit)</v>
          </cell>
          <cell r="F512" t="str">
            <v>Demand Reduction Value Source</v>
          </cell>
          <cell r="G512" t="str">
            <v/>
          </cell>
          <cell r="H512" t="str">
            <v/>
          </cell>
          <cell r="I512" t="str">
            <v>Idaho Industrial  Agricultural Measure Review and Update 20 Nov 2013 revised 27 June 2014.pdf</v>
          </cell>
        </row>
        <row r="513">
          <cell r="C513" t="str">
            <v>417.2_Planned Realization Rate</v>
          </cell>
          <cell r="D513">
            <v>2</v>
          </cell>
          <cell r="E513" t="str">
            <v>Planned Realization Rate</v>
          </cell>
          <cell r="F513" t="str">
            <v>Realization Rate Value Source</v>
          </cell>
          <cell r="G513" t="str">
            <v/>
          </cell>
          <cell r="H513" t="str">
            <v>Table 1</v>
          </cell>
          <cell r="I513" t="str">
            <v>ID_Energy_FinAnswer_Program_Evaluation_2009-2011.pdf</v>
          </cell>
        </row>
        <row r="514">
          <cell r="C514" t="str">
            <v>417.2_Incremental cost ($)</v>
          </cell>
          <cell r="D514">
            <v>2</v>
          </cell>
          <cell r="E514" t="str">
            <v>Incremental cost ($)</v>
          </cell>
          <cell r="F514" t="str">
            <v>Cost Value Source</v>
          </cell>
          <cell r="G514" t="str">
            <v/>
          </cell>
          <cell r="H514" t="str">
            <v/>
          </cell>
          <cell r="I514" t="str">
            <v>Idaho Industrial  Agricultural Measure Review and Update 20 Nov 2013 revised 27 June 2014.pdf</v>
          </cell>
        </row>
        <row r="515">
          <cell r="C515" t="str">
            <v>417.2_Measure life (years)</v>
          </cell>
          <cell r="D515">
            <v>2</v>
          </cell>
          <cell r="E515" t="str">
            <v>Measure life (years)</v>
          </cell>
          <cell r="F515" t="str">
            <v>Measure Life Value Source</v>
          </cell>
          <cell r="G515" t="str">
            <v/>
          </cell>
          <cell r="H515" t="str">
            <v>Table 3 on page 19 of Appendix 1</v>
          </cell>
          <cell r="I515" t="str">
            <v>ID_2011_Annual_Report_Appendix.pdf</v>
          </cell>
        </row>
        <row r="516">
          <cell r="C516" t="str">
            <v>417.2_Planned Net to Gross Ratio</v>
          </cell>
          <cell r="D516">
            <v>2</v>
          </cell>
          <cell r="E516" t="str">
            <v>Planned Net to Gross Ratio</v>
          </cell>
          <cell r="F516" t="str">
            <v>Net-to-Gross Ratio Value Source</v>
          </cell>
          <cell r="G516" t="str">
            <v/>
          </cell>
          <cell r="H516" t="str">
            <v>Page 2</v>
          </cell>
          <cell r="I516" t="str">
            <v>ID_Energy_FinAnswer_Program_Evaluation_2009-2011.pdf</v>
          </cell>
        </row>
        <row r="517">
          <cell r="C517" t="str">
            <v>417.2_Gross incremental annual electric savings (kWh/yr)</v>
          </cell>
          <cell r="D517">
            <v>2</v>
          </cell>
          <cell r="E517" t="str">
            <v>Gross incremental annual electric savings (kWh/yr)</v>
          </cell>
          <cell r="F517" t="str">
            <v xml:space="preserve">Energy Savings Value Source </v>
          </cell>
          <cell r="G517" t="str">
            <v/>
          </cell>
          <cell r="H517" t="str">
            <v/>
          </cell>
          <cell r="I517" t="str">
            <v>Idaho Industrial  Agricultural Measure Review and Update 20 Nov 2013 revised 27 June 2014.pdf</v>
          </cell>
        </row>
        <row r="518">
          <cell r="C518" t="str">
            <v>643.2_Incremental cost ($)</v>
          </cell>
          <cell r="D518">
            <v>2</v>
          </cell>
          <cell r="E518" t="str">
            <v>Incremental cost ($)</v>
          </cell>
          <cell r="F518" t="str">
            <v>Cost Value Source</v>
          </cell>
          <cell r="G518" t="str">
            <v/>
          </cell>
          <cell r="H518" t="str">
            <v/>
          </cell>
          <cell r="I518" t="str">
            <v>FinAnswer Express Market Characterization and Program Enhancements - Utah Service Territory 30 Nov 2011.pdf</v>
          </cell>
        </row>
        <row r="519">
          <cell r="C519" t="str">
            <v>643.2_Gross Average Monthly Demand Reduction (kW/unit)</v>
          </cell>
          <cell r="D519">
            <v>2</v>
          </cell>
          <cell r="E519" t="str">
            <v>Gross Average Monthly Demand Reduction (kW/unit)</v>
          </cell>
          <cell r="F519" t="str">
            <v>Savings Parameters</v>
          </cell>
          <cell r="G519" t="str">
            <v/>
          </cell>
          <cell r="H519" t="str">
            <v/>
          </cell>
          <cell r="I519" t="str">
            <v>Farm Equipment.docx</v>
          </cell>
        </row>
        <row r="520">
          <cell r="C520" t="str">
            <v>643.2_Gross incremental annual electric savings (kWh/yr)</v>
          </cell>
          <cell r="D520">
            <v>2</v>
          </cell>
          <cell r="E520" t="str">
            <v>Gross incremental annual electric savings (kWh/yr)</v>
          </cell>
          <cell r="F520" t="str">
            <v>Savings Parameters</v>
          </cell>
          <cell r="G520" t="str">
            <v/>
          </cell>
          <cell r="H520" t="str">
            <v/>
          </cell>
          <cell r="I520" t="str">
            <v>Farm Equipment.docx</v>
          </cell>
        </row>
        <row r="521">
          <cell r="C521" t="str">
            <v>643.2_Incentive Customer ($)</v>
          </cell>
          <cell r="D521">
            <v>2</v>
          </cell>
          <cell r="E521" t="str">
            <v>Incentive Customer ($)</v>
          </cell>
          <cell r="F521" t="str">
            <v>Incentive Value Source</v>
          </cell>
          <cell r="G521" t="str">
            <v/>
          </cell>
          <cell r="H521" t="str">
            <v>FE Deemed Savings - Industrial v10.18.12.xlsx table of deemed values used by program administator</v>
          </cell>
          <cell r="I521" t="str">
            <v/>
          </cell>
        </row>
        <row r="522">
          <cell r="C522" t="str">
            <v>643.2_Gross incremental annual electric savings (kWh/yr)</v>
          </cell>
          <cell r="D522">
            <v>2</v>
          </cell>
          <cell r="E522" t="str">
            <v>Gross incremental annual electric savings (kWh/yr)</v>
          </cell>
          <cell r="F522" t="str">
            <v xml:space="preserve">Energy Savings Value Source </v>
          </cell>
          <cell r="G522" t="str">
            <v/>
          </cell>
          <cell r="H522" t="str">
            <v/>
          </cell>
          <cell r="I522" t="str">
            <v>FinAnswer Express Market Characterization and Program Enhancements - Utah Service Territory 30 Nov 2011.pdf</v>
          </cell>
        </row>
        <row r="523">
          <cell r="C523" t="str">
            <v>643.2_Efficient Case Value</v>
          </cell>
          <cell r="D523">
            <v>2</v>
          </cell>
          <cell r="E523" t="str">
            <v>Efficient Case Value</v>
          </cell>
          <cell r="F523" t="str">
            <v>Efficient Case Value Source</v>
          </cell>
          <cell r="G523" t="str">
            <v/>
          </cell>
          <cell r="H523" t="str">
            <v/>
          </cell>
          <cell r="I523" t="str">
            <v>FinAnswer Express Market Characterization and Program Enhancements - Utah Service Territory 30 Nov 2011.pdf</v>
          </cell>
        </row>
        <row r="524">
          <cell r="C524" t="str">
            <v>643.2_Gross Average Monthly Demand Reduction (kW/unit)</v>
          </cell>
          <cell r="D524">
            <v>2</v>
          </cell>
          <cell r="E524" t="str">
            <v>Gross Average Monthly Demand Reduction (kW/unit)</v>
          </cell>
          <cell r="F524" t="str">
            <v>Demand Reduction Value Source</v>
          </cell>
          <cell r="G524" t="str">
            <v/>
          </cell>
          <cell r="H524" t="str">
            <v/>
          </cell>
          <cell r="I524" t="str">
            <v>FinAnswer Express Market Characterization and Program Enhancements - Utah Service Territory 30 Nov 2011.pdf</v>
          </cell>
        </row>
        <row r="525">
          <cell r="C525" t="str">
            <v>643.2_Baseline Value</v>
          </cell>
          <cell r="D525">
            <v>2</v>
          </cell>
          <cell r="E525" t="str">
            <v>Baseline Value</v>
          </cell>
          <cell r="F525" t="str">
            <v>Baseline Value Source</v>
          </cell>
          <cell r="G525" t="str">
            <v/>
          </cell>
          <cell r="H525" t="str">
            <v/>
          </cell>
          <cell r="I525" t="str">
            <v>FinAnswer Express Market Characterization and Program Enhancements - Utah Service Territory 30 Nov 2011.pdf</v>
          </cell>
        </row>
        <row r="526">
          <cell r="C526" t="str">
            <v>868.2_Gross Average Monthly Demand Reduction (kW/unit)</v>
          </cell>
          <cell r="D526">
            <v>2</v>
          </cell>
          <cell r="E526" t="str">
            <v>Gross Average Monthly Demand Reduction (kW/unit)</v>
          </cell>
          <cell r="F526" t="str">
            <v>Savings Parameters</v>
          </cell>
          <cell r="G526" t="str">
            <v/>
          </cell>
          <cell r="H526" t="str">
            <v/>
          </cell>
          <cell r="I526" t="str">
            <v>WA Farm Equipment.docx</v>
          </cell>
        </row>
        <row r="527">
          <cell r="C527" t="str">
            <v>868.2_Measure life (years)</v>
          </cell>
          <cell r="D527">
            <v>2</v>
          </cell>
          <cell r="E527" t="str">
            <v>Measure life (years)</v>
          </cell>
          <cell r="F527" t="str">
            <v>Measure Life Value Source</v>
          </cell>
          <cell r="G527" t="str">
            <v/>
          </cell>
          <cell r="H527" t="str">
            <v>Table 2a on page 10 of Appendix 1</v>
          </cell>
          <cell r="I527" t="str">
            <v>WA_2011_Annual_Report_Conservation_Acquisition.pdf</v>
          </cell>
        </row>
        <row r="528">
          <cell r="C528" t="str">
            <v>868.2_Incremental cost ($)</v>
          </cell>
          <cell r="D528">
            <v>2</v>
          </cell>
          <cell r="E528" t="str">
            <v>Incremental cost ($)</v>
          </cell>
          <cell r="F528" t="str">
            <v>Cost Value Source</v>
          </cell>
          <cell r="G528" t="str">
            <v/>
          </cell>
          <cell r="H528" t="str">
            <v>pg 5-8, Table 5-6</v>
          </cell>
          <cell r="I528" t="str">
            <v>FinAnswer Express Market Characterization and Program Enhancements - Washington Service Territory 9 Sept 2011.pdf</v>
          </cell>
        </row>
        <row r="529">
          <cell r="C529" t="str">
            <v>868.2_Gross incremental annual electric savings (kWh/yr)</v>
          </cell>
          <cell r="D529">
            <v>2</v>
          </cell>
          <cell r="E529" t="str">
            <v>Gross incremental annual electric savings (kWh/yr)</v>
          </cell>
          <cell r="F529" t="str">
            <v>Savings Parameters</v>
          </cell>
          <cell r="G529" t="str">
            <v/>
          </cell>
          <cell r="H529" t="str">
            <v>pg 5-8, Table 5-6</v>
          </cell>
          <cell r="I529" t="str">
            <v>FinAnswer Express Market Characterization and Program Enhancements - Washington Service Territory 9 Sept 2011.pdf</v>
          </cell>
        </row>
        <row r="530">
          <cell r="C530" t="str">
            <v>868.2_Gross incremental annual electric savings (kWh/yr)</v>
          </cell>
          <cell r="D530">
            <v>2</v>
          </cell>
          <cell r="E530" t="str">
            <v>Gross incremental annual electric savings (kWh/yr)</v>
          </cell>
          <cell r="F530" t="str">
            <v>Savings Parameters</v>
          </cell>
          <cell r="G530" t="str">
            <v/>
          </cell>
          <cell r="H530" t="str">
            <v/>
          </cell>
          <cell r="I530" t="str">
            <v>WA Farm Equipment.docx</v>
          </cell>
        </row>
        <row r="531">
          <cell r="C531" t="str">
            <v>868.2_Incentive Customer ($)</v>
          </cell>
          <cell r="D531">
            <v>2</v>
          </cell>
          <cell r="E531" t="str">
            <v>Incentive Customer ($)</v>
          </cell>
          <cell r="F531" t="str">
            <v>Incentive Value Source</v>
          </cell>
          <cell r="G531" t="str">
            <v/>
          </cell>
          <cell r="H531" t="str">
            <v>pg 5-8, Table 5-6</v>
          </cell>
          <cell r="I531" t="str">
            <v>FinAnswer Express Market Characterization and Program Enhancements - Washington Service Territory 9 Sept 2011.pdf</v>
          </cell>
        </row>
        <row r="532">
          <cell r="C532" t="str">
            <v>868.2_Efficient Case Value</v>
          </cell>
          <cell r="D532">
            <v>2</v>
          </cell>
          <cell r="E532" t="str">
            <v>Efficient Case Value</v>
          </cell>
          <cell r="F532" t="str">
            <v>Efficient Case Value Source</v>
          </cell>
          <cell r="G532" t="str">
            <v/>
          </cell>
          <cell r="H532" t="str">
            <v>pg 5-8, Table 5-6</v>
          </cell>
          <cell r="I532" t="str">
            <v>FinAnswer Express Market Characterization and Program Enhancements - Washington Service Territory 9 Sept 2011.pdf</v>
          </cell>
        </row>
        <row r="533">
          <cell r="C533" t="str">
            <v>868.2_Gross Average Monthly Demand Reduction (kW/unit)</v>
          </cell>
          <cell r="D533">
            <v>2</v>
          </cell>
          <cell r="E533" t="str">
            <v>Gross Average Monthly Demand Reduction (kW/unit)</v>
          </cell>
          <cell r="F533" t="str">
            <v>Demand Reduction Value Source</v>
          </cell>
          <cell r="G533" t="str">
            <v/>
          </cell>
          <cell r="H533" t="str">
            <v>pg 5-8, Table 5-6</v>
          </cell>
          <cell r="I533" t="str">
            <v>FinAnswer Express Market Characterization and Program Enhancements - Washington Service Territory 9 Sept 2011.pdf</v>
          </cell>
        </row>
        <row r="534">
          <cell r="C534" t="str">
            <v>868.2_Gross incremental annual electric savings (kWh/yr)</v>
          </cell>
          <cell r="D534">
            <v>2</v>
          </cell>
          <cell r="E534" t="str">
            <v>Gross incremental annual electric savings (kWh/yr)</v>
          </cell>
          <cell r="F534" t="str">
            <v xml:space="preserve">Energy Savings Value Source </v>
          </cell>
          <cell r="G534" t="str">
            <v/>
          </cell>
          <cell r="H534" t="str">
            <v>pg 5-8, Table 5-6</v>
          </cell>
          <cell r="I534" t="str">
            <v>FinAnswer Express Market Characterization and Program Enhancements - Washington Service Territory 9 Sept 2011.pdf</v>
          </cell>
        </row>
        <row r="535">
          <cell r="C535" t="str">
            <v>407.2_Incremental cost ($)</v>
          </cell>
          <cell r="D535">
            <v>2</v>
          </cell>
          <cell r="E535" t="str">
            <v>Incremental cost ($)</v>
          </cell>
          <cell r="F535" t="str">
            <v>Cost Value Source</v>
          </cell>
          <cell r="G535" t="str">
            <v/>
          </cell>
          <cell r="H535" t="str">
            <v/>
          </cell>
          <cell r="I535" t="str">
            <v>Idaho Industrial  Agricultural Measure Review and Update 20 Nov 2013 revised 27 June 2014.pdf</v>
          </cell>
        </row>
        <row r="536">
          <cell r="C536" t="str">
            <v>407.2_Planned Net to Gross Ratio</v>
          </cell>
          <cell r="D536">
            <v>2</v>
          </cell>
          <cell r="E536" t="str">
            <v>Planned Net to Gross Ratio</v>
          </cell>
          <cell r="F536" t="str">
            <v>Net-to-Gross Ratio Value Source</v>
          </cell>
          <cell r="G536" t="str">
            <v/>
          </cell>
          <cell r="H536" t="str">
            <v>Page 2</v>
          </cell>
          <cell r="I536" t="str">
            <v>ID_Energy_FinAnswer_Program_Evaluation_2009-2011.pdf</v>
          </cell>
        </row>
        <row r="537">
          <cell r="C537" t="str">
            <v>407.2_Measure life (years)</v>
          </cell>
          <cell r="D537">
            <v>2</v>
          </cell>
          <cell r="E537" t="str">
            <v>Measure life (years)</v>
          </cell>
          <cell r="F537" t="str">
            <v>Measure Life Value Source</v>
          </cell>
          <cell r="G537" t="str">
            <v/>
          </cell>
          <cell r="H537" t="str">
            <v>Table 3 on page 19 of Appendix 1</v>
          </cell>
          <cell r="I537" t="str">
            <v>ID_2011_Annual_Report_Appendix.pdf</v>
          </cell>
        </row>
        <row r="538">
          <cell r="C538" t="str">
            <v>407.2_Planned Realization Rate</v>
          </cell>
          <cell r="D538">
            <v>2</v>
          </cell>
          <cell r="E538" t="str">
            <v>Planned Realization Rate</v>
          </cell>
          <cell r="F538" t="str">
            <v>Realization Rate Value Source</v>
          </cell>
          <cell r="G538" t="str">
            <v/>
          </cell>
          <cell r="H538" t="str">
            <v>Table 1</v>
          </cell>
          <cell r="I538" t="str">
            <v>ID_Energy_FinAnswer_Program_Evaluation_2009-2011.pdf</v>
          </cell>
        </row>
        <row r="539">
          <cell r="C539" t="str">
            <v>407.2_Gross Average Monthly Demand Reduction (kW/unit)</v>
          </cell>
          <cell r="D539">
            <v>2</v>
          </cell>
          <cell r="E539" t="str">
            <v>Gross Average Monthly Demand Reduction (kW/unit)</v>
          </cell>
          <cell r="F539" t="str">
            <v>Demand Reduction Value Source</v>
          </cell>
          <cell r="G539" t="str">
            <v/>
          </cell>
          <cell r="H539" t="str">
            <v/>
          </cell>
          <cell r="I539" t="str">
            <v>Idaho Industrial  Agricultural Measure Review and Update 20 Nov 2013 revised 27 June 2014.pdf</v>
          </cell>
        </row>
        <row r="540">
          <cell r="C540" t="str">
            <v>407.2_Gross incremental annual electric savings (kWh/yr)</v>
          </cell>
          <cell r="D540">
            <v>2</v>
          </cell>
          <cell r="E540" t="str">
            <v>Gross incremental annual electric savings (kWh/yr)</v>
          </cell>
          <cell r="F540" t="str">
            <v xml:space="preserve">Energy Savings Value Source </v>
          </cell>
          <cell r="G540" t="str">
            <v/>
          </cell>
          <cell r="H540" t="str">
            <v/>
          </cell>
          <cell r="I540" t="str">
            <v>Idaho Industrial  Agricultural Measure Review and Update 20 Nov 2013 revised 27 June 2014.pdf</v>
          </cell>
        </row>
        <row r="541">
          <cell r="C541" t="str">
            <v>633.2_Incremental cost ($)</v>
          </cell>
          <cell r="D541">
            <v>2</v>
          </cell>
          <cell r="E541" t="str">
            <v>Incremental cost ($)</v>
          </cell>
          <cell r="F541" t="str">
            <v>Cost Value Source</v>
          </cell>
          <cell r="G541" t="str">
            <v/>
          </cell>
          <cell r="H541" t="str">
            <v/>
          </cell>
          <cell r="I541" t="str">
            <v>FinAnswer Express Market Characterization and Program Enhancements - Utah Service Territory 30 Nov 2011.pdf</v>
          </cell>
        </row>
        <row r="542">
          <cell r="C542" t="str">
            <v>633.2_Gross Average Monthly Demand Reduction (kW/unit)</v>
          </cell>
          <cell r="D542">
            <v>2</v>
          </cell>
          <cell r="E542" t="str">
            <v>Gross Average Monthly Demand Reduction (kW/unit)</v>
          </cell>
          <cell r="F542" t="str">
            <v>Demand Reduction Value Source</v>
          </cell>
          <cell r="G542" t="str">
            <v/>
          </cell>
          <cell r="H542" t="str">
            <v/>
          </cell>
          <cell r="I542" t="str">
            <v>FinAnswer Express Market Characterization and Program Enhancements - Utah Service Territory 30 Nov 2011.pdf</v>
          </cell>
        </row>
        <row r="543">
          <cell r="C543" t="str">
            <v>633.2_Baseline Value</v>
          </cell>
          <cell r="D543">
            <v>2</v>
          </cell>
          <cell r="E543" t="str">
            <v>Baseline Value</v>
          </cell>
          <cell r="F543" t="str">
            <v>Baseline Value Source</v>
          </cell>
          <cell r="G543" t="str">
            <v/>
          </cell>
          <cell r="H543" t="str">
            <v/>
          </cell>
          <cell r="I543" t="str">
            <v>FinAnswer Express Market Characterization and Program Enhancements - Utah Service Territory 30 Nov 2011.pdf</v>
          </cell>
        </row>
        <row r="544">
          <cell r="C544" t="str">
            <v>633.2_Incentive Customer ($)</v>
          </cell>
          <cell r="D544">
            <v>2</v>
          </cell>
          <cell r="E544" t="str">
            <v>Incentive Customer ($)</v>
          </cell>
          <cell r="F544" t="str">
            <v>Incentive Value Source</v>
          </cell>
          <cell r="G544" t="str">
            <v/>
          </cell>
          <cell r="H544" t="str">
            <v>FE Deemed Savings - Industrial v10.18.12.xlsx table of deemed values used by program administator</v>
          </cell>
          <cell r="I544" t="str">
            <v/>
          </cell>
        </row>
        <row r="545">
          <cell r="C545" t="str">
            <v>633.2_Gross incremental annual electric savings (kWh/yr)</v>
          </cell>
          <cell r="D545">
            <v>2</v>
          </cell>
          <cell r="E545" t="str">
            <v>Gross incremental annual electric savings (kWh/yr)</v>
          </cell>
          <cell r="F545" t="str">
            <v>Savings Parameters</v>
          </cell>
          <cell r="G545" t="str">
            <v/>
          </cell>
          <cell r="H545" t="str">
            <v/>
          </cell>
          <cell r="I545" t="str">
            <v>Farm Equipment.docx</v>
          </cell>
        </row>
        <row r="546">
          <cell r="C546" t="str">
            <v>633.2_Gross incremental annual electric savings (kWh/yr)</v>
          </cell>
          <cell r="D546">
            <v>2</v>
          </cell>
          <cell r="E546" t="str">
            <v>Gross incremental annual electric savings (kWh/yr)</v>
          </cell>
          <cell r="F546" t="str">
            <v xml:space="preserve">Energy Savings Value Source </v>
          </cell>
          <cell r="G546" t="str">
            <v/>
          </cell>
          <cell r="H546" t="str">
            <v/>
          </cell>
          <cell r="I546" t="str">
            <v>FinAnswer Express Market Characterization and Program Enhancements - Utah Service Territory 30 Nov 2011.pdf</v>
          </cell>
        </row>
        <row r="547">
          <cell r="C547" t="str">
            <v>633.2_Gross Average Monthly Demand Reduction (kW/unit)</v>
          </cell>
          <cell r="D547">
            <v>2</v>
          </cell>
          <cell r="E547" t="str">
            <v>Gross Average Monthly Demand Reduction (kW/unit)</v>
          </cell>
          <cell r="F547" t="str">
            <v>Savings Parameters</v>
          </cell>
          <cell r="G547" t="str">
            <v/>
          </cell>
          <cell r="H547" t="str">
            <v/>
          </cell>
          <cell r="I547" t="str">
            <v>Farm Equipment.docx</v>
          </cell>
        </row>
        <row r="548">
          <cell r="C548" t="str">
            <v>633.2_Efficient Case Value</v>
          </cell>
          <cell r="D548">
            <v>2</v>
          </cell>
          <cell r="E548" t="str">
            <v>Efficient Case Value</v>
          </cell>
          <cell r="F548" t="str">
            <v>Efficient Case Value Source</v>
          </cell>
          <cell r="G548" t="str">
            <v/>
          </cell>
          <cell r="H548" t="str">
            <v/>
          </cell>
          <cell r="I548" t="str">
            <v>FinAnswer Express Market Characterization and Program Enhancements - Utah Service Territory 30 Nov 2011.pdf</v>
          </cell>
        </row>
        <row r="549">
          <cell r="C549" t="str">
            <v>844.2_Incentive Customer ($)</v>
          </cell>
          <cell r="D549">
            <v>2</v>
          </cell>
          <cell r="E549" t="str">
            <v>Incentive Customer ($)</v>
          </cell>
          <cell r="F549" t="str">
            <v>Incentive Value Source</v>
          </cell>
          <cell r="G549" t="str">
            <v/>
          </cell>
          <cell r="H549" t="str">
            <v>pg 5-8, Table 5-6</v>
          </cell>
          <cell r="I549" t="str">
            <v>FinAnswer Express Market Characterization and Program Enhancements - Washington Service Territory 9 Sept 2011.pdf</v>
          </cell>
        </row>
        <row r="550">
          <cell r="C550" t="str">
            <v>844.2_Incremental cost ($)</v>
          </cell>
          <cell r="D550">
            <v>2</v>
          </cell>
          <cell r="E550" t="str">
            <v>Incremental cost ($)</v>
          </cell>
          <cell r="F550" t="str">
            <v>Cost Value Source</v>
          </cell>
          <cell r="G550" t="str">
            <v/>
          </cell>
          <cell r="H550" t="str">
            <v>pg 5-8, Table 5-6</v>
          </cell>
          <cell r="I550" t="str">
            <v>FinAnswer Express Market Characterization and Program Enhancements - Washington Service Territory 9 Sept 2011.pdf</v>
          </cell>
        </row>
        <row r="551">
          <cell r="C551" t="str">
            <v>844.2_Gross Average Monthly Demand Reduction (kW/unit)</v>
          </cell>
          <cell r="D551">
            <v>2</v>
          </cell>
          <cell r="E551" t="str">
            <v>Gross Average Monthly Demand Reduction (kW/unit)</v>
          </cell>
          <cell r="F551" t="str">
            <v>Demand Reduction Value Source</v>
          </cell>
          <cell r="G551" t="str">
            <v/>
          </cell>
          <cell r="H551" t="str">
            <v>pg 5-8, Table 5-6</v>
          </cell>
          <cell r="I551" t="str">
            <v>FinAnswer Express Market Characterization and Program Enhancements - Washington Service Territory 9 Sept 2011.pdf</v>
          </cell>
        </row>
        <row r="552">
          <cell r="C552" t="str">
            <v>844.2_Gross Average Monthly Demand Reduction (kW/unit)</v>
          </cell>
          <cell r="D552">
            <v>2</v>
          </cell>
          <cell r="E552" t="str">
            <v>Gross Average Monthly Demand Reduction (kW/unit)</v>
          </cell>
          <cell r="F552" t="str">
            <v>Savings Parameters</v>
          </cell>
          <cell r="G552" t="str">
            <v/>
          </cell>
          <cell r="H552" t="str">
            <v/>
          </cell>
          <cell r="I552" t="str">
            <v>WA Farm Equipment.docx</v>
          </cell>
        </row>
        <row r="553">
          <cell r="C553" t="str">
            <v>844.2_Measure life (years)</v>
          </cell>
          <cell r="D553">
            <v>2</v>
          </cell>
          <cell r="E553" t="str">
            <v>Measure life (years)</v>
          </cell>
          <cell r="F553" t="str">
            <v>Measure Life Value Source</v>
          </cell>
          <cell r="G553" t="str">
            <v/>
          </cell>
          <cell r="H553" t="str">
            <v>Table 2a on page 10 of Appendix 1</v>
          </cell>
          <cell r="I553" t="str">
            <v>WA_2011_Annual_Report_Conservation_Acquisition.pdf</v>
          </cell>
        </row>
        <row r="554">
          <cell r="C554" t="str">
            <v>844.2_Gross incremental annual electric savings (kWh/yr)</v>
          </cell>
          <cell r="D554">
            <v>2</v>
          </cell>
          <cell r="E554" t="str">
            <v>Gross incremental annual electric savings (kWh/yr)</v>
          </cell>
          <cell r="F554" t="str">
            <v>Savings Parameters</v>
          </cell>
          <cell r="G554" t="str">
            <v/>
          </cell>
          <cell r="H554" t="str">
            <v/>
          </cell>
          <cell r="I554" t="str">
            <v>WA Farm Equipment.docx</v>
          </cell>
        </row>
        <row r="555">
          <cell r="C555" t="str">
            <v>844.2_Gross incremental annual electric savings (kWh/yr)</v>
          </cell>
          <cell r="D555">
            <v>2</v>
          </cell>
          <cell r="E555" t="str">
            <v>Gross incremental annual electric savings (kWh/yr)</v>
          </cell>
          <cell r="F555" t="str">
            <v xml:space="preserve">Energy Savings Value Source </v>
          </cell>
          <cell r="G555" t="str">
            <v/>
          </cell>
          <cell r="H555" t="str">
            <v>pg 5-8, Table 5-6</v>
          </cell>
          <cell r="I555" t="str">
            <v>FinAnswer Express Market Characterization and Program Enhancements - Washington Service Territory 9 Sept 2011.pdf</v>
          </cell>
        </row>
        <row r="556">
          <cell r="C556" t="str">
            <v>414.2_Planned Net to Gross Ratio</v>
          </cell>
          <cell r="D556">
            <v>2</v>
          </cell>
          <cell r="E556" t="str">
            <v>Planned Net to Gross Ratio</v>
          </cell>
          <cell r="F556" t="str">
            <v>Net-to-Gross Ratio Value Source</v>
          </cell>
          <cell r="G556" t="str">
            <v/>
          </cell>
          <cell r="H556" t="str">
            <v>Page 2</v>
          </cell>
          <cell r="I556" t="str">
            <v>ID_Energy_FinAnswer_Program_Evaluation_2009-2011.pdf</v>
          </cell>
        </row>
        <row r="557">
          <cell r="C557" t="str">
            <v>414.2_Gross Average Monthly Demand Reduction (kW/unit)</v>
          </cell>
          <cell r="D557">
            <v>2</v>
          </cell>
          <cell r="E557" t="str">
            <v>Gross Average Monthly Demand Reduction (kW/unit)</v>
          </cell>
          <cell r="F557" t="str">
            <v>Demand Reduction Value Source</v>
          </cell>
          <cell r="G557" t="str">
            <v/>
          </cell>
          <cell r="H557" t="str">
            <v/>
          </cell>
          <cell r="I557" t="str">
            <v>Idaho Industrial  Agricultural Measure Review and Update 20 Nov 2013 revised 27 June 2014.pdf</v>
          </cell>
        </row>
        <row r="558">
          <cell r="C558" t="str">
            <v>414.2_Incremental cost ($)</v>
          </cell>
          <cell r="D558">
            <v>2</v>
          </cell>
          <cell r="E558" t="str">
            <v>Incremental cost ($)</v>
          </cell>
          <cell r="F558" t="str">
            <v>Cost Value Source</v>
          </cell>
          <cell r="G558" t="str">
            <v/>
          </cell>
          <cell r="H558" t="str">
            <v/>
          </cell>
          <cell r="I558" t="str">
            <v>Idaho Industrial  Agricultural Measure Review and Update 20 Nov 2013 revised 27 June 2014.pdf</v>
          </cell>
        </row>
        <row r="559">
          <cell r="C559" t="str">
            <v>414.2_Planned Realization Rate</v>
          </cell>
          <cell r="D559">
            <v>2</v>
          </cell>
          <cell r="E559" t="str">
            <v>Planned Realization Rate</v>
          </cell>
          <cell r="F559" t="str">
            <v>Realization Rate Value Source</v>
          </cell>
          <cell r="G559" t="str">
            <v/>
          </cell>
          <cell r="H559" t="str">
            <v>Table 1</v>
          </cell>
          <cell r="I559" t="str">
            <v>ID_Energy_FinAnswer_Program_Evaluation_2009-2011.pdf</v>
          </cell>
        </row>
        <row r="560">
          <cell r="C560" t="str">
            <v>414.2_Measure life (years)</v>
          </cell>
          <cell r="D560">
            <v>2</v>
          </cell>
          <cell r="E560" t="str">
            <v>Measure life (years)</v>
          </cell>
          <cell r="F560" t="str">
            <v>Measure Life Value Source</v>
          </cell>
          <cell r="G560" t="str">
            <v/>
          </cell>
          <cell r="H560" t="str">
            <v>Table 3 on page 19 of Appendix 1</v>
          </cell>
          <cell r="I560" t="str">
            <v>ID_2011_Annual_Report_Appendix.pdf</v>
          </cell>
        </row>
        <row r="561">
          <cell r="C561" t="str">
            <v>414.2_Gross incremental annual electric savings (kWh/yr)</v>
          </cell>
          <cell r="D561">
            <v>2</v>
          </cell>
          <cell r="E561" t="str">
            <v>Gross incremental annual electric savings (kWh/yr)</v>
          </cell>
          <cell r="F561" t="str">
            <v xml:space="preserve">Energy Savings Value Source </v>
          </cell>
          <cell r="G561" t="str">
            <v/>
          </cell>
          <cell r="H561" t="str">
            <v/>
          </cell>
          <cell r="I561" t="str">
            <v>Idaho Industrial  Agricultural Measure Review and Update 20 Nov 2013 revised 27 June 2014.pdf</v>
          </cell>
        </row>
        <row r="562">
          <cell r="C562" t="str">
            <v>640.2_Gross Average Monthly Demand Reduction (kW/unit)</v>
          </cell>
          <cell r="D562">
            <v>2</v>
          </cell>
          <cell r="E562" t="str">
            <v>Gross Average Monthly Demand Reduction (kW/unit)</v>
          </cell>
          <cell r="F562" t="str">
            <v>Savings Parameters</v>
          </cell>
          <cell r="G562" t="str">
            <v/>
          </cell>
          <cell r="H562" t="str">
            <v/>
          </cell>
          <cell r="I562" t="str">
            <v>Farm Equipment.docx</v>
          </cell>
        </row>
        <row r="563">
          <cell r="C563" t="str">
            <v>640.2_Incremental cost ($)</v>
          </cell>
          <cell r="D563">
            <v>2</v>
          </cell>
          <cell r="E563" t="str">
            <v>Incremental cost ($)</v>
          </cell>
          <cell r="F563" t="str">
            <v>Cost Value Source</v>
          </cell>
          <cell r="G563" t="str">
            <v/>
          </cell>
          <cell r="H563" t="str">
            <v/>
          </cell>
          <cell r="I563" t="str">
            <v>FinAnswer Express Market Characterization and Program Enhancements - Utah Service Territory 30 Nov 2011.pdf</v>
          </cell>
        </row>
        <row r="564">
          <cell r="C564" t="str">
            <v>640.2_Gross incremental annual electric savings (kWh/yr)</v>
          </cell>
          <cell r="D564">
            <v>2</v>
          </cell>
          <cell r="E564" t="str">
            <v>Gross incremental annual electric savings (kWh/yr)</v>
          </cell>
          <cell r="F564" t="str">
            <v xml:space="preserve">Energy Savings Value Source </v>
          </cell>
          <cell r="G564" t="str">
            <v/>
          </cell>
          <cell r="H564" t="str">
            <v/>
          </cell>
          <cell r="I564" t="str">
            <v>FinAnswer Express Market Characterization and Program Enhancements - Utah Service Territory 30 Nov 2011.pdf</v>
          </cell>
        </row>
        <row r="565">
          <cell r="C565" t="str">
            <v>640.2_Incentive Customer ($)</v>
          </cell>
          <cell r="D565">
            <v>2</v>
          </cell>
          <cell r="E565" t="str">
            <v>Incentive Customer ($)</v>
          </cell>
          <cell r="F565" t="str">
            <v>Incentive Value Source</v>
          </cell>
          <cell r="G565" t="str">
            <v/>
          </cell>
          <cell r="H565" t="str">
            <v>FE Deemed Savings - Industrial v10.18.12.xlsx table of deemed values used by program administator</v>
          </cell>
          <cell r="I565" t="str">
            <v/>
          </cell>
        </row>
        <row r="566">
          <cell r="C566" t="str">
            <v>640.2_Baseline Value</v>
          </cell>
          <cell r="D566">
            <v>2</v>
          </cell>
          <cell r="E566" t="str">
            <v>Baseline Value</v>
          </cell>
          <cell r="F566" t="str">
            <v>Baseline Value Source</v>
          </cell>
          <cell r="G566" t="str">
            <v/>
          </cell>
          <cell r="H566" t="str">
            <v/>
          </cell>
          <cell r="I566" t="str">
            <v>FinAnswer Express Market Characterization and Program Enhancements - Utah Service Territory 30 Nov 2011.pdf</v>
          </cell>
        </row>
        <row r="567">
          <cell r="C567" t="str">
            <v>640.2_Gross Average Monthly Demand Reduction (kW/unit)</v>
          </cell>
          <cell r="D567">
            <v>2</v>
          </cell>
          <cell r="E567" t="str">
            <v>Gross Average Monthly Demand Reduction (kW/unit)</v>
          </cell>
          <cell r="F567" t="str">
            <v>Demand Reduction Value Source</v>
          </cell>
          <cell r="G567" t="str">
            <v/>
          </cell>
          <cell r="H567" t="str">
            <v/>
          </cell>
          <cell r="I567" t="str">
            <v>FinAnswer Express Market Characterization and Program Enhancements - Utah Service Territory 30 Nov 2011.pdf</v>
          </cell>
        </row>
        <row r="568">
          <cell r="C568" t="str">
            <v>640.2_Gross incremental annual electric savings (kWh/yr)</v>
          </cell>
          <cell r="D568">
            <v>2</v>
          </cell>
          <cell r="E568" t="str">
            <v>Gross incremental annual electric savings (kWh/yr)</v>
          </cell>
          <cell r="F568" t="str">
            <v>Savings Parameters</v>
          </cell>
          <cell r="G568" t="str">
            <v/>
          </cell>
          <cell r="H568" t="str">
            <v/>
          </cell>
          <cell r="I568" t="str">
            <v>Farm Equipment.docx</v>
          </cell>
        </row>
        <row r="569">
          <cell r="C569" t="str">
            <v>640.2_Efficient Case Value</v>
          </cell>
          <cell r="D569">
            <v>2</v>
          </cell>
          <cell r="E569" t="str">
            <v>Efficient Case Value</v>
          </cell>
          <cell r="F569" t="str">
            <v>Efficient Case Value Source</v>
          </cell>
          <cell r="G569" t="str">
            <v/>
          </cell>
          <cell r="H569" t="str">
            <v/>
          </cell>
          <cell r="I569" t="str">
            <v>FinAnswer Express Market Characterization and Program Enhancements - Utah Service Territory 30 Nov 2011.pdf</v>
          </cell>
        </row>
        <row r="570">
          <cell r="C570" t="str">
            <v>865.2_Gross incremental annual electric savings (kWh/yr)</v>
          </cell>
          <cell r="D570">
            <v>2</v>
          </cell>
          <cell r="E570" t="str">
            <v>Gross incremental annual electric savings (kWh/yr)</v>
          </cell>
          <cell r="F570" t="str">
            <v>Savings Parameters</v>
          </cell>
          <cell r="G570" t="str">
            <v/>
          </cell>
          <cell r="H570" t="str">
            <v>pg 5-8, Table 5-6</v>
          </cell>
          <cell r="I570" t="str">
            <v>FinAnswer Express Market Characterization and Program Enhancements - Washington Service Territory 9 Sept 2011.pdf</v>
          </cell>
        </row>
        <row r="571">
          <cell r="C571" t="str">
            <v>865.2_Gross incremental annual electric savings (kWh/yr)</v>
          </cell>
          <cell r="D571">
            <v>2</v>
          </cell>
          <cell r="E571" t="str">
            <v>Gross incremental annual electric savings (kWh/yr)</v>
          </cell>
          <cell r="F571" t="str">
            <v>Savings Parameters</v>
          </cell>
          <cell r="G571" t="str">
            <v/>
          </cell>
          <cell r="H571" t="str">
            <v/>
          </cell>
          <cell r="I571" t="str">
            <v>WA Farm Equipment.docx</v>
          </cell>
        </row>
        <row r="572">
          <cell r="C572" t="str">
            <v>865.2_Measure life (years)</v>
          </cell>
          <cell r="D572">
            <v>2</v>
          </cell>
          <cell r="E572" t="str">
            <v>Measure life (years)</v>
          </cell>
          <cell r="F572" t="str">
            <v>Measure Life Value Source</v>
          </cell>
          <cell r="G572" t="str">
            <v/>
          </cell>
          <cell r="H572" t="str">
            <v>Table 2a on page 10 of Appendix 1</v>
          </cell>
          <cell r="I572" t="str">
            <v>WA_2011_Annual_Report_Conservation_Acquisition.pdf</v>
          </cell>
        </row>
        <row r="573">
          <cell r="C573" t="str">
            <v>865.2_Gross Average Monthly Demand Reduction (kW/unit)</v>
          </cell>
          <cell r="D573">
            <v>2</v>
          </cell>
          <cell r="E573" t="str">
            <v>Gross Average Monthly Demand Reduction (kW/unit)</v>
          </cell>
          <cell r="F573" t="str">
            <v>Savings Parameters</v>
          </cell>
          <cell r="G573" t="str">
            <v/>
          </cell>
          <cell r="H573" t="str">
            <v/>
          </cell>
          <cell r="I573" t="str">
            <v>WA Farm Equipment.docx</v>
          </cell>
        </row>
        <row r="574">
          <cell r="C574" t="str">
            <v>865.2_Gross Average Monthly Demand Reduction (kW/unit)</v>
          </cell>
          <cell r="D574">
            <v>2</v>
          </cell>
          <cell r="E574" t="str">
            <v>Gross Average Monthly Demand Reduction (kW/unit)</v>
          </cell>
          <cell r="F574" t="str">
            <v>Demand Reduction Value Source</v>
          </cell>
          <cell r="G574" t="str">
            <v/>
          </cell>
          <cell r="H574" t="str">
            <v>pg 5-8, Table 5-6</v>
          </cell>
          <cell r="I574" t="str">
            <v>FinAnswer Express Market Characterization and Program Enhancements - Washington Service Territory 9 Sept 2011.pdf</v>
          </cell>
        </row>
        <row r="575">
          <cell r="C575" t="str">
            <v>865.2_Gross incremental annual electric savings (kWh/yr)</v>
          </cell>
          <cell r="D575">
            <v>2</v>
          </cell>
          <cell r="E575" t="str">
            <v>Gross incremental annual electric savings (kWh/yr)</v>
          </cell>
          <cell r="F575" t="str">
            <v xml:space="preserve">Energy Savings Value Source </v>
          </cell>
          <cell r="G575" t="str">
            <v/>
          </cell>
          <cell r="H575" t="str">
            <v>pg 5-8, Table 5-6</v>
          </cell>
          <cell r="I575" t="str">
            <v>FinAnswer Express Market Characterization and Program Enhancements - Washington Service Territory 9 Sept 2011.pdf</v>
          </cell>
        </row>
        <row r="576">
          <cell r="C576" t="str">
            <v>865.2_Incremental cost ($)</v>
          </cell>
          <cell r="D576">
            <v>2</v>
          </cell>
          <cell r="E576" t="str">
            <v>Incremental cost ($)</v>
          </cell>
          <cell r="F576" t="str">
            <v>Cost Value Source</v>
          </cell>
          <cell r="G576" t="str">
            <v/>
          </cell>
          <cell r="H576" t="str">
            <v>pg 5-8, Table 5-6</v>
          </cell>
          <cell r="I576" t="str">
            <v>FinAnswer Express Market Characterization and Program Enhancements - Washington Service Territory 9 Sept 2011.pdf</v>
          </cell>
        </row>
        <row r="577">
          <cell r="C577" t="str">
            <v>865.2_Incentive Customer ($)</v>
          </cell>
          <cell r="D577">
            <v>2</v>
          </cell>
          <cell r="E577" t="str">
            <v>Incentive Customer ($)</v>
          </cell>
          <cell r="F577" t="str">
            <v>Incentive Value Source</v>
          </cell>
          <cell r="G577" t="str">
            <v/>
          </cell>
          <cell r="H577" t="str">
            <v>pg 5-8, Table 5-6</v>
          </cell>
          <cell r="I577" t="str">
            <v>FinAnswer Express Market Characterization and Program Enhancements - Washington Service Territory 9 Sept 2011.pdf</v>
          </cell>
        </row>
        <row r="578">
          <cell r="C578" t="str">
            <v>865.2_Efficient Case Value</v>
          </cell>
          <cell r="D578">
            <v>2</v>
          </cell>
          <cell r="E578" t="str">
            <v>Efficient Case Value</v>
          </cell>
          <cell r="F578" t="str">
            <v>Efficient Case Value Source</v>
          </cell>
          <cell r="G578" t="str">
            <v/>
          </cell>
          <cell r="H578" t="str">
            <v>pg 5-8, Table 5-6</v>
          </cell>
          <cell r="I578" t="str">
            <v>FinAnswer Express Market Characterization and Program Enhancements - Washington Service Territory 9 Sept 2011.pdf</v>
          </cell>
        </row>
        <row r="579">
          <cell r="C579" t="str">
            <v>408.2_Planned Net to Gross Ratio</v>
          </cell>
          <cell r="D579">
            <v>2</v>
          </cell>
          <cell r="E579" t="str">
            <v>Planned Net to Gross Ratio</v>
          </cell>
          <cell r="F579" t="str">
            <v>Net-to-Gross Ratio Value Source</v>
          </cell>
          <cell r="G579" t="str">
            <v/>
          </cell>
          <cell r="H579" t="str">
            <v>Page 2</v>
          </cell>
          <cell r="I579" t="str">
            <v>ID_Energy_FinAnswer_Program_Evaluation_2009-2011.pdf</v>
          </cell>
        </row>
        <row r="580">
          <cell r="C580" t="str">
            <v>408.2_Measure life (years)</v>
          </cell>
          <cell r="D580">
            <v>2</v>
          </cell>
          <cell r="E580" t="str">
            <v>Measure life (years)</v>
          </cell>
          <cell r="F580" t="str">
            <v>Measure Life Value Source</v>
          </cell>
          <cell r="G580" t="str">
            <v/>
          </cell>
          <cell r="H580" t="str">
            <v>Table 3 on page 19 of Appendix 1</v>
          </cell>
          <cell r="I580" t="str">
            <v>ID_2011_Annual_Report_Appendix.pdf</v>
          </cell>
        </row>
        <row r="581">
          <cell r="C581" t="str">
            <v>408.2_Planned Realization Rate</v>
          </cell>
          <cell r="D581">
            <v>2</v>
          </cell>
          <cell r="E581" t="str">
            <v>Planned Realization Rate</v>
          </cell>
          <cell r="F581" t="str">
            <v>Realization Rate Value Source</v>
          </cell>
          <cell r="G581" t="str">
            <v/>
          </cell>
          <cell r="H581" t="str">
            <v>Table 1</v>
          </cell>
          <cell r="I581" t="str">
            <v>ID_Energy_FinAnswer_Program_Evaluation_2009-2011.pdf</v>
          </cell>
        </row>
        <row r="582">
          <cell r="C582" t="str">
            <v>408.2_Incremental cost ($)</v>
          </cell>
          <cell r="D582">
            <v>2</v>
          </cell>
          <cell r="E582" t="str">
            <v>Incremental cost ($)</v>
          </cell>
          <cell r="F582" t="str">
            <v>Cost Value Source</v>
          </cell>
          <cell r="G582" t="str">
            <v/>
          </cell>
          <cell r="H582" t="str">
            <v/>
          </cell>
          <cell r="I582" t="str">
            <v>Idaho Industrial  Agricultural Measure Review and Update 20 Nov 2013 revised 27 June 2014.pdf</v>
          </cell>
        </row>
        <row r="583">
          <cell r="C583" t="str">
            <v>408.2_Gross Average Monthly Demand Reduction (kW/unit)</v>
          </cell>
          <cell r="D583">
            <v>2</v>
          </cell>
          <cell r="E583" t="str">
            <v>Gross Average Monthly Demand Reduction (kW/unit)</v>
          </cell>
          <cell r="F583" t="str">
            <v>Demand Reduction Value Source</v>
          </cell>
          <cell r="G583" t="str">
            <v/>
          </cell>
          <cell r="H583" t="str">
            <v/>
          </cell>
          <cell r="I583" t="str">
            <v>Idaho Industrial  Agricultural Measure Review and Update 20 Nov 2013 revised 27 June 2014.pdf</v>
          </cell>
        </row>
        <row r="584">
          <cell r="C584" t="str">
            <v>408.2_Gross incremental annual electric savings (kWh/yr)</v>
          </cell>
          <cell r="D584">
            <v>2</v>
          </cell>
          <cell r="E584" t="str">
            <v>Gross incremental annual electric savings (kWh/yr)</v>
          </cell>
          <cell r="F584" t="str">
            <v xml:space="preserve">Energy Savings Value Source </v>
          </cell>
          <cell r="G584" t="str">
            <v/>
          </cell>
          <cell r="H584" t="str">
            <v/>
          </cell>
          <cell r="I584" t="str">
            <v>Idaho Industrial  Agricultural Measure Review and Update 20 Nov 2013 revised 27 June 2014.pdf</v>
          </cell>
        </row>
        <row r="585">
          <cell r="C585" t="str">
            <v>634.2_Efficient Case Value</v>
          </cell>
          <cell r="D585">
            <v>2</v>
          </cell>
          <cell r="E585" t="str">
            <v>Efficient Case Value</v>
          </cell>
          <cell r="F585" t="str">
            <v>Efficient Case Value Source</v>
          </cell>
          <cell r="G585" t="str">
            <v/>
          </cell>
          <cell r="H585" t="str">
            <v/>
          </cell>
          <cell r="I585" t="str">
            <v>FinAnswer Express Market Characterization and Program Enhancements - Utah Service Territory 30 Nov 2011.pdf</v>
          </cell>
        </row>
        <row r="586">
          <cell r="C586" t="str">
            <v>634.2_Incremental cost ($)</v>
          </cell>
          <cell r="D586">
            <v>2</v>
          </cell>
          <cell r="E586" t="str">
            <v>Incremental cost ($)</v>
          </cell>
          <cell r="F586" t="str">
            <v>Cost Value Source</v>
          </cell>
          <cell r="G586" t="str">
            <v/>
          </cell>
          <cell r="H586" t="str">
            <v/>
          </cell>
          <cell r="I586" t="str">
            <v>FinAnswer Express Market Characterization and Program Enhancements - Utah Service Territory 30 Nov 2011.pdf</v>
          </cell>
        </row>
        <row r="587">
          <cell r="C587" t="str">
            <v>634.2_Incentive Customer ($)</v>
          </cell>
          <cell r="D587">
            <v>2</v>
          </cell>
          <cell r="E587" t="str">
            <v>Incentive Customer ($)</v>
          </cell>
          <cell r="F587" t="str">
            <v>Incentive Value Source</v>
          </cell>
          <cell r="G587" t="str">
            <v/>
          </cell>
          <cell r="H587" t="str">
            <v>FE Deemed Savings - Industrial v10.18.12.xlsx table of deemed values used by program administator</v>
          </cell>
          <cell r="I587" t="str">
            <v/>
          </cell>
        </row>
        <row r="588">
          <cell r="C588" t="str">
            <v>634.2_Baseline Value</v>
          </cell>
          <cell r="D588">
            <v>2</v>
          </cell>
          <cell r="E588" t="str">
            <v>Baseline Value</v>
          </cell>
          <cell r="F588" t="str">
            <v>Baseline Value Source</v>
          </cell>
          <cell r="G588" t="str">
            <v/>
          </cell>
          <cell r="H588" t="str">
            <v/>
          </cell>
          <cell r="I588" t="str">
            <v>FinAnswer Express Market Characterization and Program Enhancements - Utah Service Territory 30 Nov 2011.pdf</v>
          </cell>
        </row>
        <row r="589">
          <cell r="C589" t="str">
            <v>634.2_Gross Average Monthly Demand Reduction (kW/unit)</v>
          </cell>
          <cell r="D589">
            <v>2</v>
          </cell>
          <cell r="E589" t="str">
            <v>Gross Average Monthly Demand Reduction (kW/unit)</v>
          </cell>
          <cell r="F589" t="str">
            <v>Savings Parameters</v>
          </cell>
          <cell r="G589" t="str">
            <v/>
          </cell>
          <cell r="H589" t="str">
            <v/>
          </cell>
          <cell r="I589" t="str">
            <v>Farm Equipment.docx</v>
          </cell>
        </row>
        <row r="590">
          <cell r="C590" t="str">
            <v>634.2_Gross Average Monthly Demand Reduction (kW/unit)</v>
          </cell>
          <cell r="D590">
            <v>2</v>
          </cell>
          <cell r="E590" t="str">
            <v>Gross Average Monthly Demand Reduction (kW/unit)</v>
          </cell>
          <cell r="F590" t="str">
            <v>Demand Reduction Value Source</v>
          </cell>
          <cell r="G590" t="str">
            <v/>
          </cell>
          <cell r="H590" t="str">
            <v/>
          </cell>
          <cell r="I590" t="str">
            <v>FinAnswer Express Market Characterization and Program Enhancements - Utah Service Territory 30 Nov 2011.pdf</v>
          </cell>
        </row>
        <row r="591">
          <cell r="C591" t="str">
            <v>634.2_Gross incremental annual electric savings (kWh/yr)</v>
          </cell>
          <cell r="D591">
            <v>2</v>
          </cell>
          <cell r="E591" t="str">
            <v>Gross incremental annual electric savings (kWh/yr)</v>
          </cell>
          <cell r="F591" t="str">
            <v xml:space="preserve">Energy Savings Value Source </v>
          </cell>
          <cell r="G591" t="str">
            <v/>
          </cell>
          <cell r="H591" t="str">
            <v/>
          </cell>
          <cell r="I591" t="str">
            <v>FinAnswer Express Market Characterization and Program Enhancements - Utah Service Territory 30 Nov 2011.pdf</v>
          </cell>
        </row>
        <row r="592">
          <cell r="C592" t="str">
            <v>634.2_Gross incremental annual electric savings (kWh/yr)</v>
          </cell>
          <cell r="D592">
            <v>2</v>
          </cell>
          <cell r="E592" t="str">
            <v>Gross incremental annual electric savings (kWh/yr)</v>
          </cell>
          <cell r="F592" t="str">
            <v>Savings Parameters</v>
          </cell>
          <cell r="G592" t="str">
            <v/>
          </cell>
          <cell r="H592" t="str">
            <v/>
          </cell>
          <cell r="I592" t="str">
            <v>Farm Equipment.docx</v>
          </cell>
        </row>
        <row r="593">
          <cell r="C593" t="str">
            <v>845.2_Gross incremental annual electric savings (kWh/yr)</v>
          </cell>
          <cell r="D593">
            <v>2</v>
          </cell>
          <cell r="E593" t="str">
            <v>Gross incremental annual electric savings (kWh/yr)</v>
          </cell>
          <cell r="F593" t="str">
            <v xml:space="preserve">Energy Savings Value Source </v>
          </cell>
          <cell r="G593" t="str">
            <v/>
          </cell>
          <cell r="H593" t="str">
            <v>pg 5-8, Table 5-6</v>
          </cell>
          <cell r="I593" t="str">
            <v>FinAnswer Express Market Characterization and Program Enhancements - Washington Service Territory 9 Sept 2011.pdf</v>
          </cell>
        </row>
        <row r="594">
          <cell r="C594" t="str">
            <v>845.2_Incentive Customer ($)</v>
          </cell>
          <cell r="D594">
            <v>2</v>
          </cell>
          <cell r="E594" t="str">
            <v>Incentive Customer ($)</v>
          </cell>
          <cell r="F594" t="str">
            <v>Incentive Value Source</v>
          </cell>
          <cell r="G594" t="str">
            <v/>
          </cell>
          <cell r="H594" t="str">
            <v>pg 5-8, Table 5-6</v>
          </cell>
          <cell r="I594" t="str">
            <v>FinAnswer Express Market Characterization and Program Enhancements - Washington Service Territory 9 Sept 2011.pdf</v>
          </cell>
        </row>
        <row r="595">
          <cell r="C595" t="str">
            <v>845.2_Measure life (years)</v>
          </cell>
          <cell r="D595">
            <v>2</v>
          </cell>
          <cell r="E595" t="str">
            <v>Measure life (years)</v>
          </cell>
          <cell r="F595" t="str">
            <v>Measure Life Value Source</v>
          </cell>
          <cell r="G595" t="str">
            <v/>
          </cell>
          <cell r="H595" t="str">
            <v>Table 2a on page 10 of Appendix 1</v>
          </cell>
          <cell r="I595" t="str">
            <v>WA_2011_Annual_Report_Conservation_Acquisition.pdf</v>
          </cell>
        </row>
        <row r="596">
          <cell r="C596" t="str">
            <v>845.2_Gross Average Monthly Demand Reduction (kW/unit)</v>
          </cell>
          <cell r="D596">
            <v>2</v>
          </cell>
          <cell r="E596" t="str">
            <v>Gross Average Monthly Demand Reduction (kW/unit)</v>
          </cell>
          <cell r="F596" t="str">
            <v>Savings Parameters</v>
          </cell>
          <cell r="G596" t="str">
            <v/>
          </cell>
          <cell r="H596" t="str">
            <v/>
          </cell>
          <cell r="I596" t="str">
            <v>WA Farm Equipment.docx</v>
          </cell>
        </row>
        <row r="597">
          <cell r="C597" t="str">
            <v>845.2_Gross incremental annual electric savings (kWh/yr)</v>
          </cell>
          <cell r="D597">
            <v>2</v>
          </cell>
          <cell r="E597" t="str">
            <v>Gross incremental annual electric savings (kWh/yr)</v>
          </cell>
          <cell r="F597" t="str">
            <v>Savings Parameters</v>
          </cell>
          <cell r="G597" t="str">
            <v/>
          </cell>
          <cell r="H597" t="str">
            <v/>
          </cell>
          <cell r="I597" t="str">
            <v>WA Farm Equipment.docx</v>
          </cell>
        </row>
        <row r="598">
          <cell r="C598" t="str">
            <v>845.2_Incremental cost ($)</v>
          </cell>
          <cell r="D598">
            <v>2</v>
          </cell>
          <cell r="E598" t="str">
            <v>Incremental cost ($)</v>
          </cell>
          <cell r="F598" t="str">
            <v>Cost Value Source</v>
          </cell>
          <cell r="G598" t="str">
            <v/>
          </cell>
          <cell r="H598" t="str">
            <v>pg 5-8, Table 5-6</v>
          </cell>
          <cell r="I598" t="str">
            <v>FinAnswer Express Market Characterization and Program Enhancements - Washington Service Territory 9 Sept 2011.pdf</v>
          </cell>
        </row>
        <row r="599">
          <cell r="C599" t="str">
            <v>845.2_Gross Average Monthly Demand Reduction (kW/unit)</v>
          </cell>
          <cell r="D599">
            <v>2</v>
          </cell>
          <cell r="E599" t="str">
            <v>Gross Average Monthly Demand Reduction (kW/unit)</v>
          </cell>
          <cell r="F599" t="str">
            <v>Demand Reduction Value Source</v>
          </cell>
          <cell r="G599" t="str">
            <v/>
          </cell>
          <cell r="H599" t="str">
            <v>pg 5-8, Table 5-6</v>
          </cell>
          <cell r="I599" t="str">
            <v>FinAnswer Express Market Characterization and Program Enhancements - Washington Service Territory 9 Sept 2011.pdf</v>
          </cell>
        </row>
        <row r="600">
          <cell r="C600" t="str">
            <v>1489 - FE.3_Incremental cost ($)</v>
          </cell>
          <cell r="D600">
            <v>3</v>
          </cell>
          <cell r="E600" t="str">
            <v>Incremental cost ($)</v>
          </cell>
          <cell r="F600" t="str">
            <v>Cost Value Source</v>
          </cell>
          <cell r="G600" t="str">
            <v/>
          </cell>
          <cell r="H600" t="str">
            <v/>
          </cell>
          <cell r="I600" t="str">
            <v>1-27-2014_ID_HES_Clothes Washers_Brief.xlsx</v>
          </cell>
        </row>
        <row r="601">
          <cell r="C601" t="str">
            <v>1489 - FE.3_Planned Realization Rate</v>
          </cell>
          <cell r="D601">
            <v>3</v>
          </cell>
          <cell r="E601" t="str">
            <v>Planned Realization Rate</v>
          </cell>
          <cell r="F601" t="str">
            <v>Realization Rate Value Source</v>
          </cell>
          <cell r="G601" t="str">
            <v/>
          </cell>
          <cell r="H601" t="str">
            <v>Table 1</v>
          </cell>
          <cell r="I601" t="str">
            <v>ID_FinAnswer_Express_Program_Evaluation_2009-2011.pdf</v>
          </cell>
        </row>
        <row r="602">
          <cell r="C602" t="str">
            <v>1489 - FE.3_Measure life (years)</v>
          </cell>
          <cell r="D602">
            <v>3</v>
          </cell>
          <cell r="E602" t="str">
            <v>Measure life (years)</v>
          </cell>
          <cell r="F602" t="str">
            <v>Measure Life Value Source</v>
          </cell>
          <cell r="G602" t="str">
            <v/>
          </cell>
          <cell r="H602" t="str">
            <v/>
          </cell>
          <cell r="I602" t="str">
            <v>1-27-2014_ID_HES_Clothes Washers_Brief.xlsx</v>
          </cell>
        </row>
        <row r="603">
          <cell r="C603" t="str">
            <v>1489 - FE.3_Gross incremental annual electric savings (kWh/yr)</v>
          </cell>
          <cell r="D603">
            <v>3</v>
          </cell>
          <cell r="E603" t="str">
            <v>Gross incremental annual electric savings (kWh/yr)</v>
          </cell>
          <cell r="F603" t="str">
            <v xml:space="preserve">Energy Savings Value Source </v>
          </cell>
          <cell r="G603" t="str">
            <v/>
          </cell>
          <cell r="H603" t="str">
            <v/>
          </cell>
          <cell r="I603" t="str">
            <v>1-27-2014_ID_HES_Clothes Washers_Brief.xlsx</v>
          </cell>
        </row>
        <row r="604">
          <cell r="C604" t="str">
            <v>1489 - FE.3_Planned Net to Gross Ratio</v>
          </cell>
          <cell r="D604">
            <v>3</v>
          </cell>
          <cell r="E604" t="str">
            <v>Planned Net to Gross Ratio</v>
          </cell>
          <cell r="F604" t="str">
            <v>Net-to-Gross Value Source</v>
          </cell>
          <cell r="G604" t="str">
            <v/>
          </cell>
          <cell r="H604" t="str">
            <v>Page 2</v>
          </cell>
          <cell r="I604" t="str">
            <v>ID_FinAnswer_Express_Program_Evaluation_2009-2011.pdf</v>
          </cell>
        </row>
        <row r="605">
          <cell r="C605" t="str">
            <v>1490 - FE.3_Incremental cost ($)</v>
          </cell>
          <cell r="D605">
            <v>3</v>
          </cell>
          <cell r="E605" t="str">
            <v>Incremental cost ($)</v>
          </cell>
          <cell r="F605" t="str">
            <v>Cost Value Source</v>
          </cell>
          <cell r="G605" t="str">
            <v/>
          </cell>
          <cell r="H605" t="str">
            <v/>
          </cell>
          <cell r="I605" t="str">
            <v>1-27-2014_ID_HES_Clothes Washers_Brief.xlsx</v>
          </cell>
        </row>
        <row r="606">
          <cell r="C606" t="str">
            <v>1490 - FE.3_Planned Realization Rate</v>
          </cell>
          <cell r="D606">
            <v>3</v>
          </cell>
          <cell r="E606" t="str">
            <v>Planned Realization Rate</v>
          </cell>
          <cell r="F606" t="str">
            <v>Realization Rate Value Source</v>
          </cell>
          <cell r="G606" t="str">
            <v/>
          </cell>
          <cell r="H606" t="str">
            <v>Table 1</v>
          </cell>
          <cell r="I606" t="str">
            <v>ID_FinAnswer_Express_Program_Evaluation_2009-2011.pdf</v>
          </cell>
        </row>
        <row r="607">
          <cell r="C607" t="str">
            <v>1490 - FE.3_Gross incremental annual electric savings (kWh/yr)</v>
          </cell>
          <cell r="D607">
            <v>3</v>
          </cell>
          <cell r="E607" t="str">
            <v>Gross incremental annual electric savings (kWh/yr)</v>
          </cell>
          <cell r="F607" t="str">
            <v xml:space="preserve">Energy Savings Value Source </v>
          </cell>
          <cell r="G607" t="str">
            <v/>
          </cell>
          <cell r="H607" t="str">
            <v/>
          </cell>
          <cell r="I607" t="str">
            <v>1-27-2014_ID_HES_Clothes Washers_Brief.xlsx</v>
          </cell>
        </row>
        <row r="608">
          <cell r="C608" t="str">
            <v>1490 - FE.3_Planned Net to Gross Ratio</v>
          </cell>
          <cell r="D608">
            <v>3</v>
          </cell>
          <cell r="E608" t="str">
            <v>Planned Net to Gross Ratio</v>
          </cell>
          <cell r="F608" t="str">
            <v>Net-to-Gross Value Source</v>
          </cell>
          <cell r="G608" t="str">
            <v/>
          </cell>
          <cell r="H608" t="str">
            <v>Page 2</v>
          </cell>
          <cell r="I608" t="str">
            <v>ID_FinAnswer_Express_Program_Evaluation_2009-2011.pdf</v>
          </cell>
        </row>
        <row r="609">
          <cell r="C609" t="str">
            <v>1490 - FE.3_Measure life (years)</v>
          </cell>
          <cell r="D609">
            <v>3</v>
          </cell>
          <cell r="E609" t="str">
            <v>Measure life (years)</v>
          </cell>
          <cell r="F609" t="str">
            <v>Measure Life Value Source</v>
          </cell>
          <cell r="G609" t="str">
            <v/>
          </cell>
          <cell r="H609" t="str">
            <v/>
          </cell>
          <cell r="I609" t="str">
            <v>1-27-2014_ID_HES_Clothes Washers_Brief.xlsx</v>
          </cell>
        </row>
        <row r="610">
          <cell r="C610" t="str">
            <v>1491 - FE.3_Planned Net to Gross Ratio</v>
          </cell>
          <cell r="D610">
            <v>3</v>
          </cell>
          <cell r="E610" t="str">
            <v>Planned Net to Gross Ratio</v>
          </cell>
          <cell r="F610" t="str">
            <v>Net-to-Gross Value Source</v>
          </cell>
          <cell r="G610" t="str">
            <v/>
          </cell>
          <cell r="H610" t="str">
            <v>Page 2</v>
          </cell>
          <cell r="I610" t="str">
            <v>ID_FinAnswer_Express_Program_Evaluation_2009-2011.pdf</v>
          </cell>
        </row>
        <row r="611">
          <cell r="C611" t="str">
            <v>1491 - FE.3_Measure life (years)</v>
          </cell>
          <cell r="D611">
            <v>3</v>
          </cell>
          <cell r="E611" t="str">
            <v>Measure life (years)</v>
          </cell>
          <cell r="F611" t="str">
            <v>Measure Life Value Source</v>
          </cell>
          <cell r="G611" t="str">
            <v/>
          </cell>
          <cell r="H611" t="str">
            <v/>
          </cell>
          <cell r="I611" t="str">
            <v>1-27-2014_ID_HES_Clothes Washers_Brief.xlsx</v>
          </cell>
        </row>
        <row r="612">
          <cell r="C612" t="str">
            <v>1491 - FE.3_Gross incremental annual electric savings (kWh/yr)</v>
          </cell>
          <cell r="D612">
            <v>3</v>
          </cell>
          <cell r="E612" t="str">
            <v>Gross incremental annual electric savings (kWh/yr)</v>
          </cell>
          <cell r="F612" t="str">
            <v xml:space="preserve">Energy Savings Value Source </v>
          </cell>
          <cell r="G612" t="str">
            <v/>
          </cell>
          <cell r="H612" t="str">
            <v/>
          </cell>
          <cell r="I612" t="str">
            <v>1-27-2014_ID_HES_Clothes Washers_Brief.xlsx</v>
          </cell>
        </row>
        <row r="613">
          <cell r="C613" t="str">
            <v>1491 - FE.3_Incremental cost ($)</v>
          </cell>
          <cell r="D613">
            <v>3</v>
          </cell>
          <cell r="E613" t="str">
            <v>Incremental cost ($)</v>
          </cell>
          <cell r="F613" t="str">
            <v>Cost Value Source</v>
          </cell>
          <cell r="G613" t="str">
            <v/>
          </cell>
          <cell r="H613" t="str">
            <v/>
          </cell>
          <cell r="I613" t="str">
            <v>1-27-2014_ID_HES_Clothes Washers_Brief.xlsx</v>
          </cell>
        </row>
        <row r="614">
          <cell r="C614" t="str">
            <v>1491 - FE.3_Planned Realization Rate</v>
          </cell>
          <cell r="D614">
            <v>3</v>
          </cell>
          <cell r="E614" t="str">
            <v>Planned Realization Rate</v>
          </cell>
          <cell r="F614" t="str">
            <v>Realization Rate Value Source</v>
          </cell>
          <cell r="G614" t="str">
            <v/>
          </cell>
          <cell r="H614" t="str">
            <v>Table 1</v>
          </cell>
          <cell r="I614" t="str">
            <v>ID_FinAnswer_Express_Program_Evaluation_2009-2011.pdf</v>
          </cell>
        </row>
        <row r="615">
          <cell r="C615" t="str">
            <v>1492 - FE.3_Planned Net to Gross Ratio</v>
          </cell>
          <cell r="D615">
            <v>3</v>
          </cell>
          <cell r="E615" t="str">
            <v>Planned Net to Gross Ratio</v>
          </cell>
          <cell r="F615" t="str">
            <v>Net-to-Gross Value Source</v>
          </cell>
          <cell r="G615" t="str">
            <v/>
          </cell>
          <cell r="H615" t="str">
            <v>Page 2</v>
          </cell>
          <cell r="I615" t="str">
            <v>ID_FinAnswer_Express_Program_Evaluation_2009-2011.pdf</v>
          </cell>
        </row>
        <row r="616">
          <cell r="C616" t="str">
            <v>1492 - FE.3_Incremental cost ($)</v>
          </cell>
          <cell r="D616">
            <v>3</v>
          </cell>
          <cell r="E616" t="str">
            <v>Incremental cost ($)</v>
          </cell>
          <cell r="F616" t="str">
            <v>Cost Value Source</v>
          </cell>
          <cell r="G616" t="str">
            <v/>
          </cell>
          <cell r="H616" t="str">
            <v/>
          </cell>
          <cell r="I616" t="str">
            <v>1-27-2014_ID_HES_Clothes Washers_Brief.xlsx</v>
          </cell>
        </row>
        <row r="617">
          <cell r="C617" t="str">
            <v>1492 - FE.3_Planned Realization Rate</v>
          </cell>
          <cell r="D617">
            <v>3</v>
          </cell>
          <cell r="E617" t="str">
            <v>Planned Realization Rate</v>
          </cell>
          <cell r="F617" t="str">
            <v>Realization Rate Value Source</v>
          </cell>
          <cell r="G617" t="str">
            <v/>
          </cell>
          <cell r="H617" t="str">
            <v>Table 1</v>
          </cell>
          <cell r="I617" t="str">
            <v>ID_FinAnswer_Express_Program_Evaluation_2009-2011.pdf</v>
          </cell>
        </row>
        <row r="618">
          <cell r="C618" t="str">
            <v>1492 - FE.3_Gross incremental annual electric savings (kWh/yr)</v>
          </cell>
          <cell r="D618">
            <v>3</v>
          </cell>
          <cell r="E618" t="str">
            <v>Gross incremental annual electric savings (kWh/yr)</v>
          </cell>
          <cell r="F618" t="str">
            <v xml:space="preserve">Energy Savings Value Source </v>
          </cell>
          <cell r="G618" t="str">
            <v/>
          </cell>
          <cell r="H618" t="str">
            <v/>
          </cell>
          <cell r="I618" t="str">
            <v>1-27-2014_ID_HES_Clothes Washers_Brief.xlsx</v>
          </cell>
        </row>
        <row r="619">
          <cell r="C619" t="str">
            <v>1492 - FE.3_Measure life (years)</v>
          </cell>
          <cell r="D619">
            <v>3</v>
          </cell>
          <cell r="E619" t="str">
            <v>Measure life (years)</v>
          </cell>
          <cell r="F619" t="str">
            <v>Measure Life Value Source</v>
          </cell>
          <cell r="G619" t="str">
            <v/>
          </cell>
          <cell r="H619" t="str">
            <v/>
          </cell>
          <cell r="I619" t="str">
            <v>1-27-2014_ID_HES_Clothes Washers_Brief.xlsx</v>
          </cell>
        </row>
        <row r="620">
          <cell r="C620" t="str">
            <v>2692 - FE.2_Planned Realization Rate</v>
          </cell>
          <cell r="D620">
            <v>2</v>
          </cell>
          <cell r="E620" t="str">
            <v>Planned Realization Rate</v>
          </cell>
          <cell r="F620" t="str">
            <v>Realization Rate Value Source</v>
          </cell>
          <cell r="G620" t="str">
            <v/>
          </cell>
          <cell r="H620" t="str">
            <v>Table 1</v>
          </cell>
          <cell r="I620" t="str">
            <v>DSM_WY_FinAnswerExpress_Report_2011.pdf</v>
          </cell>
        </row>
        <row r="621">
          <cell r="C621" t="str">
            <v>2692 - FE.2_Planned Net to Gross Ratio</v>
          </cell>
          <cell r="D621">
            <v>2</v>
          </cell>
          <cell r="E621" t="str">
            <v>Planned Net to Gross Ratio</v>
          </cell>
          <cell r="F621" t="str">
            <v>Net-to-Gross Value Source</v>
          </cell>
          <cell r="G621" t="str">
            <v/>
          </cell>
          <cell r="H621" t="str">
            <v>Page 10</v>
          </cell>
          <cell r="I621" t="str">
            <v>DSM_WY_FinAnswerExpress_Report_2011.pdf</v>
          </cell>
        </row>
        <row r="622">
          <cell r="C622" t="str">
            <v>2693 - FE.2_Planned Net to Gross Ratio</v>
          </cell>
          <cell r="D622">
            <v>2</v>
          </cell>
          <cell r="E622" t="str">
            <v>Planned Net to Gross Ratio</v>
          </cell>
          <cell r="F622" t="str">
            <v>Net-to-Gross Value Source</v>
          </cell>
          <cell r="G622" t="str">
            <v/>
          </cell>
          <cell r="H622" t="str">
            <v>Page 10</v>
          </cell>
          <cell r="I622" t="str">
            <v>DSM_WY_FinAnswerExpress_Report_2011.pdf</v>
          </cell>
        </row>
        <row r="623">
          <cell r="C623" t="str">
            <v>2693 - FE.2_Planned Realization Rate</v>
          </cell>
          <cell r="D623">
            <v>2</v>
          </cell>
          <cell r="E623" t="str">
            <v>Planned Realization Rate</v>
          </cell>
          <cell r="F623" t="str">
            <v>Realization Rate Value Source</v>
          </cell>
          <cell r="G623" t="str">
            <v/>
          </cell>
          <cell r="H623" t="str">
            <v>Table 1</v>
          </cell>
          <cell r="I623" t="str">
            <v>DSM_WY_FinAnswerExpress_Report_2011.pdf</v>
          </cell>
        </row>
        <row r="624">
          <cell r="C624" t="str">
            <v>2694 - FE.2_Planned Net to Gross Ratio</v>
          </cell>
          <cell r="D624">
            <v>2</v>
          </cell>
          <cell r="E624" t="str">
            <v>Planned Net to Gross Ratio</v>
          </cell>
          <cell r="F624" t="str">
            <v>Net-to-Gross Value Source</v>
          </cell>
          <cell r="G624" t="str">
            <v/>
          </cell>
          <cell r="H624" t="str">
            <v>Page 10</v>
          </cell>
          <cell r="I624" t="str">
            <v>DSM_WY_FinAnswerExpress_Report_2011.pdf</v>
          </cell>
        </row>
        <row r="625">
          <cell r="C625" t="str">
            <v>2694 - FE.2_Planned Realization Rate</v>
          </cell>
          <cell r="D625">
            <v>2</v>
          </cell>
          <cell r="E625" t="str">
            <v>Planned Realization Rate</v>
          </cell>
          <cell r="F625" t="str">
            <v>Realization Rate Value Source</v>
          </cell>
          <cell r="G625" t="str">
            <v/>
          </cell>
          <cell r="H625" t="str">
            <v>Table 1</v>
          </cell>
          <cell r="I625" t="str">
            <v>DSM_WY_FinAnswerExpress_Report_2011.pdf</v>
          </cell>
        </row>
        <row r="626">
          <cell r="C626" t="str">
            <v>2697 - FE.2_Planned Net to Gross Ratio</v>
          </cell>
          <cell r="D626">
            <v>2</v>
          </cell>
          <cell r="E626" t="str">
            <v>Planned Net to Gross Ratio</v>
          </cell>
          <cell r="F626" t="str">
            <v>Net-to-Gross Value Source</v>
          </cell>
          <cell r="G626" t="str">
            <v/>
          </cell>
          <cell r="H626" t="str">
            <v>Page 10</v>
          </cell>
          <cell r="I626" t="str">
            <v>DSM_WY_FinAnswerExpress_Report_2011.pdf</v>
          </cell>
        </row>
        <row r="627">
          <cell r="C627" t="str">
            <v>2697 - FE.2_Planned Realization Rate</v>
          </cell>
          <cell r="D627">
            <v>2</v>
          </cell>
          <cell r="E627" t="str">
            <v>Planned Realization Rate</v>
          </cell>
          <cell r="F627" t="str">
            <v>Realization Rate Value Source</v>
          </cell>
          <cell r="G627" t="str">
            <v/>
          </cell>
          <cell r="H627" t="str">
            <v>Table 1</v>
          </cell>
          <cell r="I627" t="str">
            <v>DSM_WY_FinAnswerExpress_Report_2011.pdf</v>
          </cell>
        </row>
        <row r="628">
          <cell r="C628" t="str">
            <v>2380 - FE.2_Non energy benefits Other ($/yr)</v>
          </cell>
          <cell r="D628">
            <v>2</v>
          </cell>
          <cell r="E628" t="str">
            <v>Non energy benefits Other ($/yr)</v>
          </cell>
          <cell r="F628" t="str">
            <v>Other NEB Value Source</v>
          </cell>
          <cell r="G628" t="str">
            <v/>
          </cell>
          <cell r="H628" t="str">
            <v>RTF ResClothesWashersSF v3.6 - Measure Development, cell BH28</v>
          </cell>
          <cell r="I628" t="str">
            <v>ResClothesWashersSF_v3_6.xlsm</v>
          </cell>
        </row>
        <row r="629">
          <cell r="C629" t="str">
            <v>2380 - FE.2_Gross incremental annual electric savings (kWh/yr)</v>
          </cell>
          <cell r="D629">
            <v>2</v>
          </cell>
          <cell r="E629" t="str">
            <v>Gross incremental annual electric savings (kWh/yr)</v>
          </cell>
          <cell r="F629" t="str">
            <v xml:space="preserve">Energy Savings Value Source </v>
          </cell>
          <cell r="G629" t="str">
            <v/>
          </cell>
          <cell r="H629" t="str">
            <v/>
          </cell>
          <cell r="I629" t="str">
            <v>09-06-2013_WA_HES_Clothes Washers_Brief.xlsx</v>
          </cell>
        </row>
        <row r="630">
          <cell r="C630" t="str">
            <v>2380 - FE.2_Measure life (years)</v>
          </cell>
          <cell r="D630">
            <v>2</v>
          </cell>
          <cell r="E630" t="str">
            <v>Measure life (years)</v>
          </cell>
          <cell r="F630" t="str">
            <v>Measure Life Value Source</v>
          </cell>
          <cell r="G630" t="str">
            <v/>
          </cell>
          <cell r="H630" t="str">
            <v/>
          </cell>
          <cell r="I630" t="str">
            <v>09-06-2013_WA_HES_Clothes Washers_Brief.xlsx</v>
          </cell>
        </row>
        <row r="631">
          <cell r="C631" t="str">
            <v>2380 - FE.2_Incremental cost ($)</v>
          </cell>
          <cell r="D631">
            <v>2</v>
          </cell>
          <cell r="E631" t="str">
            <v>Incremental cost ($)</v>
          </cell>
          <cell r="F631" t="str">
            <v>Incremental Cost Value Source</v>
          </cell>
          <cell r="G631" t="str">
            <v/>
          </cell>
          <cell r="H631" t="str">
            <v/>
          </cell>
          <cell r="I631" t="str">
            <v>09-06-2013_WA_HES_Clothes Washers_Brief.xlsx</v>
          </cell>
        </row>
        <row r="632">
          <cell r="C632" t="str">
            <v>2380 - FE.2_Non energy benefits  Water ($/yr)</v>
          </cell>
          <cell r="D632">
            <v>2</v>
          </cell>
          <cell r="E632" t="str">
            <v>Non energy benefits  Water ($/yr)</v>
          </cell>
          <cell r="F632" t="str">
            <v>Water Savings Value Source</v>
          </cell>
          <cell r="G632" t="str">
            <v/>
          </cell>
          <cell r="H632" t="str">
            <v>RTF ResClothesWashersSF v3.6 - Measure Development, cell BH58</v>
          </cell>
          <cell r="I632" t="str">
            <v>ResClothesWashersSF_v3_6.xlsm</v>
          </cell>
        </row>
        <row r="633">
          <cell r="C633" t="str">
            <v>2381 - FE.2_Non energy benefits Other ($/yr)</v>
          </cell>
          <cell r="D633">
            <v>2</v>
          </cell>
          <cell r="E633" t="str">
            <v>Non energy benefits Other ($/yr)</v>
          </cell>
          <cell r="F633" t="str">
            <v>Other NEB Value Source</v>
          </cell>
          <cell r="G633" t="str">
            <v/>
          </cell>
          <cell r="H633" t="str">
            <v>RTF ResClothesWashersSF v3.6 - Measure Development, cell BH29</v>
          </cell>
          <cell r="I633" t="str">
            <v>ResClothesWashersSF_v3_6.xlsm</v>
          </cell>
        </row>
        <row r="634">
          <cell r="C634" t="str">
            <v>2381 - FE.2_Incremental cost ($)</v>
          </cell>
          <cell r="D634">
            <v>2</v>
          </cell>
          <cell r="E634" t="str">
            <v>Incremental cost ($)</v>
          </cell>
          <cell r="F634" t="str">
            <v>Incremental Cost Value Source</v>
          </cell>
          <cell r="G634" t="str">
            <v/>
          </cell>
          <cell r="H634" t="str">
            <v/>
          </cell>
          <cell r="I634" t="str">
            <v>09-06-2013_WA_HES_Clothes Washers_Brief.xlsx</v>
          </cell>
        </row>
        <row r="635">
          <cell r="C635" t="str">
            <v>2381 - FE.2_Gross incremental annual electric savings (kWh/yr)</v>
          </cell>
          <cell r="D635">
            <v>2</v>
          </cell>
          <cell r="E635" t="str">
            <v>Gross incremental annual electric savings (kWh/yr)</v>
          </cell>
          <cell r="F635" t="str">
            <v xml:space="preserve">Energy Savings Value Source </v>
          </cell>
          <cell r="G635" t="str">
            <v/>
          </cell>
          <cell r="H635" t="str">
            <v/>
          </cell>
          <cell r="I635" t="str">
            <v>09-06-2013_WA_HES_Clothes Washers_Brief.xlsx</v>
          </cell>
        </row>
        <row r="636">
          <cell r="C636" t="str">
            <v>2381 - FE.2_Measure life (years)</v>
          </cell>
          <cell r="D636">
            <v>2</v>
          </cell>
          <cell r="E636" t="str">
            <v>Measure life (years)</v>
          </cell>
          <cell r="F636" t="str">
            <v>Measure Life Value Source</v>
          </cell>
          <cell r="G636" t="str">
            <v/>
          </cell>
          <cell r="H636" t="str">
            <v/>
          </cell>
          <cell r="I636" t="str">
            <v>09-06-2013_WA_HES_Clothes Washers_Brief.xlsx</v>
          </cell>
        </row>
        <row r="637">
          <cell r="C637" t="str">
            <v>2381 - FE.2_Non energy benefits  Water ($/yr)</v>
          </cell>
          <cell r="D637">
            <v>2</v>
          </cell>
          <cell r="E637" t="str">
            <v>Non energy benefits  Water ($/yr)</v>
          </cell>
          <cell r="F637" t="str">
            <v>Water Savings Value Source</v>
          </cell>
          <cell r="G637" t="str">
            <v/>
          </cell>
          <cell r="H637" t="str">
            <v>RTF ResClothesWashersSF v3.6 - Measure Development, cell BH59</v>
          </cell>
          <cell r="I637" t="str">
            <v>ResClothesWashersSF_v3_6.xlsm</v>
          </cell>
        </row>
        <row r="638">
          <cell r="C638" t="str">
            <v>2382 - FE.2_Non energy benefits Other ($/yr)</v>
          </cell>
          <cell r="D638">
            <v>2</v>
          </cell>
          <cell r="E638" t="str">
            <v>Non energy benefits Other ($/yr)</v>
          </cell>
          <cell r="F638" t="str">
            <v>Other NEB Value Source</v>
          </cell>
          <cell r="G638" t="str">
            <v/>
          </cell>
          <cell r="H638" t="str">
            <v>RTF ResClothesWashersSF v3.6 - Measure Development, cell BH30</v>
          </cell>
          <cell r="I638" t="str">
            <v>ResClothesWashersSF_v3_6.xlsm</v>
          </cell>
        </row>
        <row r="639">
          <cell r="C639" t="str">
            <v>2382 - FE.2_Incremental cost ($)</v>
          </cell>
          <cell r="D639">
            <v>2</v>
          </cell>
          <cell r="E639" t="str">
            <v>Incremental cost ($)</v>
          </cell>
          <cell r="F639" t="str">
            <v>Incremental Cost Value Source</v>
          </cell>
          <cell r="G639" t="str">
            <v/>
          </cell>
          <cell r="H639" t="str">
            <v/>
          </cell>
          <cell r="I639" t="str">
            <v>09-06-2013_WA_HES_Clothes Washers_Brief.xlsx</v>
          </cell>
        </row>
        <row r="640">
          <cell r="C640" t="str">
            <v>2382 - FE.2_Non energy benefits  Water ($/yr)</v>
          </cell>
          <cell r="D640">
            <v>2</v>
          </cell>
          <cell r="E640" t="str">
            <v>Non energy benefits  Water ($/yr)</v>
          </cell>
          <cell r="F640" t="str">
            <v>Water Savings Value Source</v>
          </cell>
          <cell r="G640" t="str">
            <v/>
          </cell>
          <cell r="H640" t="str">
            <v>RTF ResClothesWashersSF v3.6 - Measure Development, cell BH60</v>
          </cell>
          <cell r="I640" t="str">
            <v>ResClothesWashersSF_v3_6.xlsm</v>
          </cell>
        </row>
        <row r="641">
          <cell r="C641" t="str">
            <v>2382 - FE.2_Gross incremental annual electric savings (kWh/yr)</v>
          </cell>
          <cell r="D641">
            <v>2</v>
          </cell>
          <cell r="E641" t="str">
            <v>Gross incremental annual electric savings (kWh/yr)</v>
          </cell>
          <cell r="F641" t="str">
            <v xml:space="preserve">Energy Savings Value Source </v>
          </cell>
          <cell r="G641" t="str">
            <v/>
          </cell>
          <cell r="H641" t="str">
            <v/>
          </cell>
          <cell r="I641" t="str">
            <v>09-06-2013_WA_HES_Clothes Washers_Brief.xlsx</v>
          </cell>
        </row>
        <row r="642">
          <cell r="C642" t="str">
            <v>2382 - FE.2_Measure life (years)</v>
          </cell>
          <cell r="D642">
            <v>2</v>
          </cell>
          <cell r="E642" t="str">
            <v>Measure life (years)</v>
          </cell>
          <cell r="F642" t="str">
            <v>Measure Life Value Source</v>
          </cell>
          <cell r="G642" t="str">
            <v/>
          </cell>
          <cell r="H642" t="str">
            <v/>
          </cell>
          <cell r="I642" t="str">
            <v>09-06-2013_WA_HES_Clothes Washers_Brief.xlsx</v>
          </cell>
        </row>
        <row r="643">
          <cell r="C643" t="str">
            <v>2383 - FE.2_Incremental cost ($)</v>
          </cell>
          <cell r="D643">
            <v>2</v>
          </cell>
          <cell r="E643" t="str">
            <v>Incremental cost ($)</v>
          </cell>
          <cell r="F643" t="str">
            <v>Incremental Cost Value Source</v>
          </cell>
          <cell r="G643" t="str">
            <v/>
          </cell>
          <cell r="H643" t="str">
            <v/>
          </cell>
          <cell r="I643" t="str">
            <v>09-06-2013_WA_HES_Clothes Washers_Brief.xlsx</v>
          </cell>
        </row>
        <row r="644">
          <cell r="C644" t="str">
            <v>2383 - FE.2_Non energy benefits Other ($/yr)</v>
          </cell>
          <cell r="D644">
            <v>2</v>
          </cell>
          <cell r="E644" t="str">
            <v>Non energy benefits Other ($/yr)</v>
          </cell>
          <cell r="F644" t="str">
            <v>Other NEB Value Source</v>
          </cell>
          <cell r="G644" t="str">
            <v/>
          </cell>
          <cell r="H644" t="str">
            <v>RTF ResClothesWashersSF v3.6 - Measure Development, cell BH31</v>
          </cell>
          <cell r="I644" t="str">
            <v>ResClothesWashersSF_v3_6.xlsm</v>
          </cell>
        </row>
        <row r="645">
          <cell r="C645" t="str">
            <v>2383 - FE.2_Gross incremental annual electric savings (kWh/yr)</v>
          </cell>
          <cell r="D645">
            <v>2</v>
          </cell>
          <cell r="E645" t="str">
            <v>Gross incremental annual electric savings (kWh/yr)</v>
          </cell>
          <cell r="F645" t="str">
            <v xml:space="preserve">Energy Savings Value Source </v>
          </cell>
          <cell r="G645" t="str">
            <v/>
          </cell>
          <cell r="H645" t="str">
            <v/>
          </cell>
          <cell r="I645" t="str">
            <v>09-06-2013_WA_HES_Clothes Washers_Brief.xlsx</v>
          </cell>
        </row>
        <row r="646">
          <cell r="C646" t="str">
            <v>2383 - FE.2_Non energy benefits  Water ($/yr)</v>
          </cell>
          <cell r="D646">
            <v>2</v>
          </cell>
          <cell r="E646" t="str">
            <v>Non energy benefits  Water ($/yr)</v>
          </cell>
          <cell r="F646" t="str">
            <v>Water Savings Value Source</v>
          </cell>
          <cell r="G646" t="str">
            <v/>
          </cell>
          <cell r="H646" t="str">
            <v>RTF ResClothesWashersSF v3.6 - Measure Development, cell BH61</v>
          </cell>
          <cell r="I646" t="str">
            <v>ResClothesWashersSF_v3_6.xlsm</v>
          </cell>
        </row>
        <row r="647">
          <cell r="C647" t="str">
            <v>2383 - FE.2_Measure life (years)</v>
          </cell>
          <cell r="D647">
            <v>2</v>
          </cell>
          <cell r="E647" t="str">
            <v>Measure life (years)</v>
          </cell>
          <cell r="F647" t="str">
            <v>Measure Life Value Source</v>
          </cell>
          <cell r="G647" t="str">
            <v/>
          </cell>
          <cell r="H647" t="str">
            <v/>
          </cell>
          <cell r="I647" t="str">
            <v>09-06-2013_WA_HES_Clothes Washers_Brief.xlsx</v>
          </cell>
        </row>
        <row r="648">
          <cell r="C648" t="str">
            <v>1931 - FE.2_Gross incremental annual electric savings (kWh/yr)</v>
          </cell>
          <cell r="D648">
            <v>2</v>
          </cell>
          <cell r="E648" t="str">
            <v>Gross incremental annual electric savings (kWh/yr)</v>
          </cell>
          <cell r="F648" t="str">
            <v>Equation E (Energy): Gross incremental annual electric savings (kWh/yr)</v>
          </cell>
          <cell r="G648" t="str">
            <v>http://rtf.nwcouncil.org/measures/res/archive/ResClothesWashersSF_FY10v2_0.xls</v>
          </cell>
          <cell r="H648" t="str">
            <v/>
          </cell>
          <cell r="I648" t="str">
            <v/>
          </cell>
        </row>
        <row r="649">
          <cell r="C649" t="str">
            <v>1931 - FE.2_Gross incremental annual electric savings (kWh/yr)</v>
          </cell>
          <cell r="D649">
            <v>2</v>
          </cell>
          <cell r="E649" t="str">
            <v>Gross incremental annual electric savings (kWh/yr)</v>
          </cell>
          <cell r="F649" t="str">
            <v>Efficient Case Gross Annual Energy Consumption (kWh/yr)</v>
          </cell>
          <cell r="G649" t="str">
            <v>495.66413732405965</v>
          </cell>
          <cell r="H649" t="str">
            <v/>
          </cell>
          <cell r="I649" t="str">
            <v/>
          </cell>
        </row>
        <row r="650">
          <cell r="C650" t="str">
            <v>1931 - FE.2_Gross incremental annual electric savings (kWh/yr)</v>
          </cell>
          <cell r="D650">
            <v>2</v>
          </cell>
          <cell r="E650" t="str">
            <v>Gross incremental annual electric savings (kWh/yr)</v>
          </cell>
          <cell r="F650" t="str">
            <v>Fuel mix weighting</v>
          </cell>
          <cell r="G650" t="str">
            <v>0.080191 - Percentage</v>
          </cell>
          <cell r="H650" t="str">
            <v>Program participation data</v>
          </cell>
          <cell r="I650" t="str">
            <v/>
          </cell>
        </row>
        <row r="651">
          <cell r="C651" t="str">
            <v>1931 - FE.2_Gross incremental annual electric savings (kWh/yr)</v>
          </cell>
          <cell r="D651">
            <v>2</v>
          </cell>
          <cell r="E651" t="str">
            <v>Gross incremental annual electric savings (kWh/yr)</v>
          </cell>
          <cell r="F651" t="str">
            <v>Baseline Gross Annual Energy Consumption (kWh/yr)</v>
          </cell>
          <cell r="G651" t="str">
            <v>635.9664919203369</v>
          </cell>
          <cell r="H651" t="str">
            <v/>
          </cell>
          <cell r="I651" t="str">
            <v/>
          </cell>
        </row>
        <row r="652">
          <cell r="C652" t="str">
            <v>1931 - FE.2_Gross incremental annual electric savings (kWh/yr)</v>
          </cell>
          <cell r="D652">
            <v>2</v>
          </cell>
          <cell r="E652" t="str">
            <v>Gross incremental annual electric savings (kWh/yr)</v>
          </cell>
          <cell r="F652" t="str">
            <v xml:space="preserve">Energy Savings Value Source </v>
          </cell>
          <cell r="G652" t="str">
            <v/>
          </cell>
          <cell r="H652" t="str">
            <v>UT State Savings Summary See Products tab</v>
          </cell>
          <cell r="I652" t="str">
            <v/>
          </cell>
        </row>
        <row r="653">
          <cell r="C653" t="str">
            <v>1931 - FE.2_Gross incremental annual electric savings (kWh/yr)</v>
          </cell>
          <cell r="D653">
            <v>2</v>
          </cell>
          <cell r="E653" t="str">
            <v>Gross incremental annual electric savings (kWh/yr)</v>
          </cell>
          <cell r="F653" t="str">
            <v>Base case</v>
          </cell>
          <cell r="G653" t="str">
            <v>1.93 - MEF</v>
          </cell>
          <cell r="H653" t="str">
            <v>RTF</v>
          </cell>
          <cell r="I653" t="str">
            <v/>
          </cell>
        </row>
        <row r="654">
          <cell r="C654" t="str">
            <v>1931 - FE.2_Measure life (years)</v>
          </cell>
          <cell r="D654">
            <v>2</v>
          </cell>
          <cell r="E654" t="str">
            <v>Measure life (years)</v>
          </cell>
          <cell r="F654" t="str">
            <v>Measure Life Value Source</v>
          </cell>
          <cell r="G654" t="str">
            <v/>
          </cell>
          <cell r="H654" t="str">
            <v>C-E Input tab</v>
          </cell>
          <cell r="I654" t="str">
            <v>UT HES State Savings Summary- 14Nov2012.xlsx</v>
          </cell>
        </row>
        <row r="655">
          <cell r="C655" t="str">
            <v>1931 - FE.2_Incremental cost ($)</v>
          </cell>
          <cell r="D655">
            <v>2</v>
          </cell>
          <cell r="E655" t="str">
            <v>Incremental cost ($)</v>
          </cell>
          <cell r="F655" t="str">
            <v>Cost Value Source</v>
          </cell>
          <cell r="G655" t="str">
            <v/>
          </cell>
          <cell r="H655" t="str">
            <v>C-E Input tab</v>
          </cell>
          <cell r="I655" t="str">
            <v>UT HES State Savings Summary- 14Nov2012.xlsx</v>
          </cell>
        </row>
        <row r="656">
          <cell r="C656" t="str">
            <v>1932 - FE.2_Incremental cost ($)</v>
          </cell>
          <cell r="D656">
            <v>2</v>
          </cell>
          <cell r="E656" t="str">
            <v>Incremental cost ($)</v>
          </cell>
          <cell r="F656" t="str">
            <v>Cost Value Source</v>
          </cell>
          <cell r="G656" t="str">
            <v/>
          </cell>
          <cell r="H656" t="str">
            <v>C-E Input tab</v>
          </cell>
          <cell r="I656" t="str">
            <v>UT HES State Savings Summary- 14Nov2012.xlsx</v>
          </cell>
        </row>
        <row r="657">
          <cell r="C657" t="str">
            <v>1932 - FE.2_Gross incremental annual electric savings (kWh/yr)</v>
          </cell>
          <cell r="D657">
            <v>2</v>
          </cell>
          <cell r="E657" t="str">
            <v>Gross incremental annual electric savings (kWh/yr)</v>
          </cell>
          <cell r="F657" t="str">
            <v>Base case</v>
          </cell>
          <cell r="G657" t="str">
            <v>1.93 - MEF</v>
          </cell>
          <cell r="H657" t="str">
            <v>RTF</v>
          </cell>
          <cell r="I657" t="str">
            <v/>
          </cell>
        </row>
        <row r="658">
          <cell r="C658" t="str">
            <v>1932 - FE.2_Gross incremental annual electric savings (kWh/yr)</v>
          </cell>
          <cell r="D658">
            <v>2</v>
          </cell>
          <cell r="E658" t="str">
            <v>Gross incremental annual electric savings (kWh/yr)</v>
          </cell>
          <cell r="F658" t="str">
            <v xml:space="preserve">Energy Savings Value Source </v>
          </cell>
          <cell r="G658" t="str">
            <v/>
          </cell>
          <cell r="H658" t="str">
            <v>UT State Savings Summary See Products tab</v>
          </cell>
          <cell r="I658" t="str">
            <v/>
          </cell>
        </row>
        <row r="659">
          <cell r="C659" t="str">
            <v>1932 - FE.2_Measure life (years)</v>
          </cell>
          <cell r="D659">
            <v>2</v>
          </cell>
          <cell r="E659" t="str">
            <v>Measure life (years)</v>
          </cell>
          <cell r="F659" t="str">
            <v>Measure Life Value Source</v>
          </cell>
          <cell r="G659" t="str">
            <v/>
          </cell>
          <cell r="H659" t="str">
            <v>C-E Input tab</v>
          </cell>
          <cell r="I659" t="str">
            <v>UT HES State Savings Summary- 14Nov2012.xlsx</v>
          </cell>
        </row>
        <row r="660">
          <cell r="C660" t="str">
            <v>1932 - FE.2_Gross incremental annual electric savings (kWh/yr)</v>
          </cell>
          <cell r="D660">
            <v>2</v>
          </cell>
          <cell r="E660" t="str">
            <v>Gross incremental annual electric savings (kWh/yr)</v>
          </cell>
          <cell r="F660" t="str">
            <v>Fuel mix weighting</v>
          </cell>
          <cell r="G660" t="str">
            <v>0.006088 - Percentage</v>
          </cell>
          <cell r="H660" t="str">
            <v>Program participation data</v>
          </cell>
          <cell r="I660" t="str">
            <v/>
          </cell>
        </row>
        <row r="661">
          <cell r="C661" t="str">
            <v>1932 - FE.2_Gross incremental annual electric savings (kWh/yr)</v>
          </cell>
          <cell r="D661">
            <v>2</v>
          </cell>
          <cell r="E661" t="str">
            <v>Gross incremental annual electric savings (kWh/yr)</v>
          </cell>
          <cell r="F661" t="str">
            <v>Baseline Gross Annual Energy Consumption (kWh/yr)</v>
          </cell>
          <cell r="G661" t="str">
            <v>210.16017503816656</v>
          </cell>
          <cell r="H661" t="str">
            <v/>
          </cell>
          <cell r="I661" t="str">
            <v/>
          </cell>
        </row>
        <row r="662">
          <cell r="C662" t="str">
            <v>1932 - FE.2_Gross incremental annual electric savings (kWh/yr)</v>
          </cell>
          <cell r="D662">
            <v>2</v>
          </cell>
          <cell r="E662" t="str">
            <v>Gross incremental annual electric savings (kWh/yr)</v>
          </cell>
          <cell r="F662" t="str">
            <v>Equation E (Energy): Gross incremental annual electric savings (kWh/yr)</v>
          </cell>
          <cell r="G662" t="str">
            <v>http://rtf.nwcouncil.org/measures/res/archive/ResClothesWashersSF_FY10v2_0.xls</v>
          </cell>
          <cell r="H662" t="str">
            <v/>
          </cell>
          <cell r="I662" t="str">
            <v/>
          </cell>
        </row>
        <row r="663">
          <cell r="C663" t="str">
            <v>1932 - FE.2_Gross incremental annual electric savings (kWh/yr)</v>
          </cell>
          <cell r="D663">
            <v>2</v>
          </cell>
          <cell r="E663" t="str">
            <v>Gross incremental annual electric savings (kWh/yr)</v>
          </cell>
          <cell r="F663" t="str">
            <v>Efficient Case Gross Annual Energy Consumption (kWh/yr)</v>
          </cell>
          <cell r="G663" t="str">
            <v>141.3761398612248</v>
          </cell>
          <cell r="H663" t="str">
            <v/>
          </cell>
          <cell r="I663" t="str">
            <v/>
          </cell>
        </row>
        <row r="664">
          <cell r="C664" t="str">
            <v>1933 - FE.2_Measure life (years)</v>
          </cell>
          <cell r="D664">
            <v>2</v>
          </cell>
          <cell r="E664" t="str">
            <v>Measure life (years)</v>
          </cell>
          <cell r="F664" t="str">
            <v>Measure Life Value Source</v>
          </cell>
          <cell r="G664" t="str">
            <v/>
          </cell>
          <cell r="H664" t="str">
            <v>C-E Input tab</v>
          </cell>
          <cell r="I664" t="str">
            <v>UT HES State Savings Summary- 14Nov2012.xlsx</v>
          </cell>
        </row>
        <row r="665">
          <cell r="C665" t="str">
            <v>1933 - FE.2_Gross incremental annual electric savings (kWh/yr)</v>
          </cell>
          <cell r="D665">
            <v>2</v>
          </cell>
          <cell r="E665" t="str">
            <v>Gross incremental annual electric savings (kWh/yr)</v>
          </cell>
          <cell r="F665" t="str">
            <v>Efficient Case Gross Annual Energy Consumption (kWh/yr)</v>
          </cell>
          <cell r="G665" t="str">
            <v>399.0431499798426</v>
          </cell>
          <cell r="H665" t="str">
            <v/>
          </cell>
          <cell r="I665" t="str">
            <v/>
          </cell>
        </row>
        <row r="666">
          <cell r="C666" t="str">
            <v>1933 - FE.2_Incremental cost ($)</v>
          </cell>
          <cell r="D666">
            <v>2</v>
          </cell>
          <cell r="E666" t="str">
            <v>Incremental cost ($)</v>
          </cell>
          <cell r="F666" t="str">
            <v>Cost Value Source</v>
          </cell>
          <cell r="G666" t="str">
            <v/>
          </cell>
          <cell r="H666" t="str">
            <v>C-E Input tab</v>
          </cell>
          <cell r="I666" t="str">
            <v>UT HES State Savings Summary- 14Nov2012.xlsx</v>
          </cell>
        </row>
        <row r="667">
          <cell r="C667" t="str">
            <v>1933 - FE.2_Gross incremental annual electric savings (kWh/yr)</v>
          </cell>
          <cell r="D667">
            <v>2</v>
          </cell>
          <cell r="E667" t="str">
            <v>Gross incremental annual electric savings (kWh/yr)</v>
          </cell>
          <cell r="F667" t="str">
            <v>Base case</v>
          </cell>
          <cell r="G667" t="str">
            <v>1.93 - MEF</v>
          </cell>
          <cell r="H667" t="str">
            <v>RTF</v>
          </cell>
          <cell r="I667" t="str">
            <v/>
          </cell>
        </row>
        <row r="668">
          <cell r="C668" t="str">
            <v>1933 - FE.2_Gross incremental annual electric savings (kWh/yr)</v>
          </cell>
          <cell r="D668">
            <v>2</v>
          </cell>
          <cell r="E668" t="str">
            <v>Gross incremental annual electric savings (kWh/yr)</v>
          </cell>
          <cell r="F668" t="str">
            <v xml:space="preserve">Energy Savings Value Source </v>
          </cell>
          <cell r="G668" t="str">
            <v/>
          </cell>
          <cell r="H668" t="str">
            <v>UT State Savings Summary See Products tab</v>
          </cell>
          <cell r="I668" t="str">
            <v/>
          </cell>
        </row>
        <row r="669">
          <cell r="C669" t="str">
            <v>1933 - FE.2_Gross incremental annual electric savings (kWh/yr)</v>
          </cell>
          <cell r="D669">
            <v>2</v>
          </cell>
          <cell r="E669" t="str">
            <v>Gross incremental annual electric savings (kWh/yr)</v>
          </cell>
          <cell r="F669" t="str">
            <v>Equation E (Energy): Gross incremental annual electric savings (kWh/yr)</v>
          </cell>
          <cell r="G669" t="str">
            <v>http://rtf.nwcouncil.org/measures/res/archive/ResClothesWashersSF_FY10v2_0.xls</v>
          </cell>
          <cell r="H669" t="str">
            <v/>
          </cell>
          <cell r="I669" t="str">
            <v/>
          </cell>
        </row>
        <row r="670">
          <cell r="C670" t="str">
            <v>1933 - FE.2_Gross incremental annual electric savings (kWh/yr)</v>
          </cell>
          <cell r="D670">
            <v>2</v>
          </cell>
          <cell r="E670" t="str">
            <v>Gross incremental annual electric savings (kWh/yr)</v>
          </cell>
          <cell r="F670" t="str">
            <v>Fuel mix weighting</v>
          </cell>
          <cell r="G670" t="str">
            <v>0.722571 - Percentage</v>
          </cell>
          <cell r="H670" t="str">
            <v>Program participation data</v>
          </cell>
          <cell r="I670" t="str">
            <v/>
          </cell>
        </row>
        <row r="671">
          <cell r="C671" t="str">
            <v>1933 - FE.2_Gross incremental annual electric savings (kWh/yr)</v>
          </cell>
          <cell r="D671">
            <v>2</v>
          </cell>
          <cell r="E671" t="str">
            <v>Gross incremental annual electric savings (kWh/yr)</v>
          </cell>
          <cell r="F671" t="str">
            <v>Baseline Gross Annual Energy Consumption (kWh/yr)</v>
          </cell>
          <cell r="G671" t="str">
            <v>472.05004623079657</v>
          </cell>
          <cell r="H671" t="str">
            <v/>
          </cell>
          <cell r="I671" t="str">
            <v/>
          </cell>
        </row>
        <row r="672">
          <cell r="C672" t="str">
            <v>1934 - FE.2_Measure life (years)</v>
          </cell>
          <cell r="D672">
            <v>2</v>
          </cell>
          <cell r="E672" t="str">
            <v>Measure life (years)</v>
          </cell>
          <cell r="F672" t="str">
            <v>Measure Life Value Source</v>
          </cell>
          <cell r="G672" t="str">
            <v/>
          </cell>
          <cell r="H672" t="str">
            <v>C-E Input tab</v>
          </cell>
          <cell r="I672" t="str">
            <v>UT HES State Savings Summary- 14Nov2012.xlsx</v>
          </cell>
        </row>
        <row r="673">
          <cell r="C673" t="str">
            <v>1934 - FE.2_Gross incremental annual electric savings (kWh/yr)</v>
          </cell>
          <cell r="D673">
            <v>2</v>
          </cell>
          <cell r="E673" t="str">
            <v>Gross incremental annual electric savings (kWh/yr)</v>
          </cell>
          <cell r="F673" t="str">
            <v xml:space="preserve">Energy Savings Value Source </v>
          </cell>
          <cell r="G673" t="str">
            <v/>
          </cell>
          <cell r="H673" t="str">
            <v>UT State Savings Summary See Products tab</v>
          </cell>
          <cell r="I673" t="str">
            <v/>
          </cell>
        </row>
        <row r="674">
          <cell r="C674" t="str">
            <v>1934 - FE.2_Gross incremental annual electric savings (kWh/yr)</v>
          </cell>
          <cell r="D674">
            <v>2</v>
          </cell>
          <cell r="E674" t="str">
            <v>Gross incremental annual electric savings (kWh/yr)</v>
          </cell>
          <cell r="F674" t="str">
            <v>Base case</v>
          </cell>
          <cell r="G674" t="str">
            <v>1.93 - MEF</v>
          </cell>
          <cell r="H674" t="str">
            <v>RTF</v>
          </cell>
          <cell r="I674" t="str">
            <v/>
          </cell>
        </row>
        <row r="675">
          <cell r="C675" t="str">
            <v>1934 - FE.2_Gross incremental annual electric savings (kWh/yr)</v>
          </cell>
          <cell r="D675">
            <v>2</v>
          </cell>
          <cell r="E675" t="str">
            <v>Gross incremental annual electric savings (kWh/yr)</v>
          </cell>
          <cell r="F675" t="str">
            <v>Baseline Gross Annual Energy Consumption (kWh/yr)</v>
          </cell>
          <cell r="G675" t="str">
            <v>46.24372934862623</v>
          </cell>
          <cell r="H675" t="str">
            <v/>
          </cell>
          <cell r="I675" t="str">
            <v/>
          </cell>
        </row>
        <row r="676">
          <cell r="C676" t="str">
            <v>1934 - FE.2_Gross incremental annual electric savings (kWh/yr)</v>
          </cell>
          <cell r="D676">
            <v>2</v>
          </cell>
          <cell r="E676" t="str">
            <v>Gross incremental annual electric savings (kWh/yr)</v>
          </cell>
          <cell r="F676" t="str">
            <v>Efficient Case Gross Annual Energy Consumption (kWh/yr)</v>
          </cell>
          <cell r="G676" t="str">
            <v>44.75515251700777</v>
          </cell>
          <cell r="H676" t="str">
            <v/>
          </cell>
          <cell r="I676" t="str">
            <v/>
          </cell>
        </row>
        <row r="677">
          <cell r="C677" t="str">
            <v>1934 - FE.2_Incremental cost ($)</v>
          </cell>
          <cell r="D677">
            <v>2</v>
          </cell>
          <cell r="E677" t="str">
            <v>Incremental cost ($)</v>
          </cell>
          <cell r="F677" t="str">
            <v>Cost Value Source</v>
          </cell>
          <cell r="G677" t="str">
            <v/>
          </cell>
          <cell r="H677" t="str">
            <v>C-E Input tab</v>
          </cell>
          <cell r="I677" t="str">
            <v>UT HES State Savings Summary- 14Nov2012.xlsx</v>
          </cell>
        </row>
        <row r="678">
          <cell r="C678" t="str">
            <v>1934 - FE.2_Gross incremental annual electric savings (kWh/yr)</v>
          </cell>
          <cell r="D678">
            <v>2</v>
          </cell>
          <cell r="E678" t="str">
            <v>Gross incremental annual electric savings (kWh/yr)</v>
          </cell>
          <cell r="F678" t="str">
            <v>Equation E (Energy): Gross incremental annual electric savings (kWh/yr)</v>
          </cell>
          <cell r="G678" t="str">
            <v>http://rtf.nwcouncil.org/measures/res/archive/ResClothesWashersSF_FY10v2_0.xls</v>
          </cell>
          <cell r="H678" t="str">
            <v/>
          </cell>
          <cell r="I678" t="str">
            <v/>
          </cell>
        </row>
        <row r="679">
          <cell r="C679" t="str">
            <v>1934 - FE.2_Gross incremental annual electric savings (kWh/yr)</v>
          </cell>
          <cell r="D679">
            <v>2</v>
          </cell>
          <cell r="E679" t="str">
            <v>Gross incremental annual electric savings (kWh/yr)</v>
          </cell>
          <cell r="F679" t="str">
            <v>Fuel mix weighting</v>
          </cell>
          <cell r="G679" t="str">
            <v>0.19115 - Percentage</v>
          </cell>
          <cell r="H679" t="str">
            <v>Program participation data</v>
          </cell>
          <cell r="I679" t="str">
            <v/>
          </cell>
        </row>
        <row r="680">
          <cell r="C680" t="str">
            <v>1233 - FE.4_Planned Realization Rate</v>
          </cell>
          <cell r="D680">
            <v>4</v>
          </cell>
          <cell r="E680" t="str">
            <v>Planned Realization Rate</v>
          </cell>
          <cell r="F680" t="str">
            <v>Realization Rate Value Source</v>
          </cell>
          <cell r="G680" t="str">
            <v/>
          </cell>
          <cell r="H680" t="str">
            <v>page 2</v>
          </cell>
          <cell r="I680" t="str">
            <v>CA_FinAnswer_Express_Program_Evaluation_2009-2011.pdf</v>
          </cell>
        </row>
        <row r="681">
          <cell r="C681" t="str">
            <v>1233 - FE.4_Planned Net to Gross Ratio</v>
          </cell>
          <cell r="D681">
            <v>4</v>
          </cell>
          <cell r="E681" t="str">
            <v>Planned Net to Gross Ratio</v>
          </cell>
          <cell r="F681" t="str">
            <v>Net-to-Gross Value Source</v>
          </cell>
          <cell r="G681" t="str">
            <v/>
          </cell>
          <cell r="H681" t="str">
            <v>page 2</v>
          </cell>
          <cell r="I681" t="str">
            <v>CA_FinAnswer_Express_Program_Evaluation_2009-2011.pdf</v>
          </cell>
        </row>
        <row r="682">
          <cell r="C682" t="str">
            <v>1936 - FE.3_Measure life (years)</v>
          </cell>
          <cell r="D682">
            <v>3</v>
          </cell>
          <cell r="E682" t="str">
            <v>Measure life (years)</v>
          </cell>
          <cell r="F682" t="str">
            <v>Measure Life Value Source</v>
          </cell>
          <cell r="G682" t="str">
            <v/>
          </cell>
          <cell r="H682" t="str">
            <v/>
          </cell>
          <cell r="I682" t="str">
            <v>03-03-2014_UT_HES_Clothes Washers_Brief.xlsx</v>
          </cell>
        </row>
        <row r="683">
          <cell r="C683" t="str">
            <v>1936 - FE.3_Incremental cost ($)</v>
          </cell>
          <cell r="D683">
            <v>3</v>
          </cell>
          <cell r="E683" t="str">
            <v>Incremental cost ($)</v>
          </cell>
          <cell r="F683" t="str">
            <v>Incremental Cost Value Source</v>
          </cell>
          <cell r="G683" t="str">
            <v/>
          </cell>
          <cell r="H683" t="str">
            <v/>
          </cell>
          <cell r="I683" t="str">
            <v>03-03-2014_UT_HES_Clothes Washers_Brief.xlsx</v>
          </cell>
        </row>
        <row r="684">
          <cell r="C684" t="str">
            <v>1936 - FE.3_Gross incremental annual electric savings (kWh/yr)</v>
          </cell>
          <cell r="D684">
            <v>3</v>
          </cell>
          <cell r="E684" t="str">
            <v>Gross incremental annual electric savings (kWh/yr)</v>
          </cell>
          <cell r="F684" t="str">
            <v>Energy Savings Value Source</v>
          </cell>
          <cell r="G684" t="str">
            <v/>
          </cell>
          <cell r="H684" t="str">
            <v/>
          </cell>
          <cell r="I684" t="str">
            <v>03-03-2014_UT_HES_Clothes Washers_Brief.xlsx</v>
          </cell>
        </row>
        <row r="685">
          <cell r="C685" t="str">
            <v>1235 - FE.4_Planned Net to Gross Ratio</v>
          </cell>
          <cell r="D685">
            <v>4</v>
          </cell>
          <cell r="E685" t="str">
            <v>Planned Net to Gross Ratio</v>
          </cell>
          <cell r="F685" t="str">
            <v>Net-to-Gross Value Source</v>
          </cell>
          <cell r="G685" t="str">
            <v/>
          </cell>
          <cell r="H685" t="str">
            <v>page 2</v>
          </cell>
          <cell r="I685" t="str">
            <v>CA_FinAnswer_Express_Program_Evaluation_2009-2011.pdf</v>
          </cell>
        </row>
        <row r="686">
          <cell r="C686" t="str">
            <v>1235 - FE.4_Planned Realization Rate</v>
          </cell>
          <cell r="D686">
            <v>4</v>
          </cell>
          <cell r="E686" t="str">
            <v>Planned Realization Rate</v>
          </cell>
          <cell r="F686" t="str">
            <v>Realization Rate Value Source</v>
          </cell>
          <cell r="G686" t="str">
            <v/>
          </cell>
          <cell r="H686" t="str">
            <v>page 2</v>
          </cell>
          <cell r="I686" t="str">
            <v>CA_FinAnswer_Express_Program_Evaluation_2009-2011.pdf</v>
          </cell>
        </row>
        <row r="687">
          <cell r="C687" t="str">
            <v>1937 - FE.3_Gross incremental annual electric savings (kWh/yr)</v>
          </cell>
          <cell r="D687">
            <v>3</v>
          </cell>
          <cell r="E687" t="str">
            <v>Gross incremental annual electric savings (kWh/yr)</v>
          </cell>
          <cell r="F687" t="str">
            <v>Energy Savings Value Source</v>
          </cell>
          <cell r="G687" t="str">
            <v/>
          </cell>
          <cell r="H687" t="str">
            <v/>
          </cell>
          <cell r="I687" t="str">
            <v>03-03-2014_UT_HES_Clothes Washers_Brief.xlsx</v>
          </cell>
        </row>
        <row r="688">
          <cell r="C688" t="str">
            <v>1937 - FE.3_Measure life (years)</v>
          </cell>
          <cell r="D688">
            <v>3</v>
          </cell>
          <cell r="E688" t="str">
            <v>Measure life (years)</v>
          </cell>
          <cell r="F688" t="str">
            <v>Measure Life Value Source</v>
          </cell>
          <cell r="G688" t="str">
            <v/>
          </cell>
          <cell r="H688" t="str">
            <v/>
          </cell>
          <cell r="I688" t="str">
            <v>03-03-2014_UT_HES_Clothes Washers_Brief.xlsx</v>
          </cell>
        </row>
        <row r="689">
          <cell r="C689" t="str">
            <v>1937 - FE.3_Incremental cost ($)</v>
          </cell>
          <cell r="D689">
            <v>3</v>
          </cell>
          <cell r="E689" t="str">
            <v>Incremental cost ($)</v>
          </cell>
          <cell r="F689" t="str">
            <v>Incremental Cost Value Source</v>
          </cell>
          <cell r="G689" t="str">
            <v/>
          </cell>
          <cell r="H689" t="str">
            <v/>
          </cell>
          <cell r="I689" t="str">
            <v>03-03-2014_UT_HES_Clothes Washers_Brief.xlsx</v>
          </cell>
        </row>
        <row r="690">
          <cell r="C690" t="str">
            <v>1234 - FE.4_Planned Realization Rate</v>
          </cell>
          <cell r="D690">
            <v>4</v>
          </cell>
          <cell r="E690" t="str">
            <v>Planned Realization Rate</v>
          </cell>
          <cell r="F690" t="str">
            <v>Realization Rate Value Source</v>
          </cell>
          <cell r="G690" t="str">
            <v/>
          </cell>
          <cell r="H690" t="str">
            <v>page 2</v>
          </cell>
          <cell r="I690" t="str">
            <v>CA_FinAnswer_Express_Program_Evaluation_2009-2011.pdf</v>
          </cell>
        </row>
        <row r="691">
          <cell r="C691" t="str">
            <v>1234 - FE.4_Planned Net to Gross Ratio</v>
          </cell>
          <cell r="D691">
            <v>4</v>
          </cell>
          <cell r="E691" t="str">
            <v>Planned Net to Gross Ratio</v>
          </cell>
          <cell r="F691" t="str">
            <v>Net-to-Gross Value Source</v>
          </cell>
          <cell r="G691" t="str">
            <v/>
          </cell>
          <cell r="H691" t="str">
            <v>page 2</v>
          </cell>
          <cell r="I691" t="str">
            <v>CA_FinAnswer_Express_Program_Evaluation_2009-2011.pdf</v>
          </cell>
        </row>
        <row r="692">
          <cell r="C692" t="str">
            <v>1938 - FE.3_Gross incremental annual electric savings (kWh/yr)</v>
          </cell>
          <cell r="D692">
            <v>3</v>
          </cell>
          <cell r="E692" t="str">
            <v>Gross incremental annual electric savings (kWh/yr)</v>
          </cell>
          <cell r="F692" t="str">
            <v>Energy Savings Value Source</v>
          </cell>
          <cell r="G692" t="str">
            <v/>
          </cell>
          <cell r="H692" t="str">
            <v/>
          </cell>
          <cell r="I692" t="str">
            <v>03-03-2014_UT_HES_Clothes Washers_Brief.xlsx</v>
          </cell>
        </row>
        <row r="693">
          <cell r="C693" t="str">
            <v>1938 - FE.3_Incremental cost ($)</v>
          </cell>
          <cell r="D693">
            <v>3</v>
          </cell>
          <cell r="E693" t="str">
            <v>Incremental cost ($)</v>
          </cell>
          <cell r="F693" t="str">
            <v>Incremental Cost Value Source</v>
          </cell>
          <cell r="G693" t="str">
            <v/>
          </cell>
          <cell r="H693" t="str">
            <v/>
          </cell>
          <cell r="I693" t="str">
            <v>03-03-2014_UT_HES_Clothes Washers_Brief.xlsx</v>
          </cell>
        </row>
        <row r="694">
          <cell r="C694" t="str">
            <v>1938 - FE.3_Measure life (years)</v>
          </cell>
          <cell r="D694">
            <v>3</v>
          </cell>
          <cell r="E694" t="str">
            <v>Measure life (years)</v>
          </cell>
          <cell r="F694" t="str">
            <v>Measure Life Value Source</v>
          </cell>
          <cell r="G694" t="str">
            <v/>
          </cell>
          <cell r="H694" t="str">
            <v/>
          </cell>
          <cell r="I694" t="str">
            <v>03-03-2014_UT_HES_Clothes Washers_Brief.xlsx</v>
          </cell>
        </row>
        <row r="695">
          <cell r="C695" t="str">
            <v>1236 - FE.4_Planned Net to Gross Ratio</v>
          </cell>
          <cell r="D695">
            <v>4</v>
          </cell>
          <cell r="E695" t="str">
            <v>Planned Net to Gross Ratio</v>
          </cell>
          <cell r="F695" t="str">
            <v>Net-to-Gross Value Source</v>
          </cell>
          <cell r="G695" t="str">
            <v/>
          </cell>
          <cell r="H695" t="str">
            <v>page 2</v>
          </cell>
          <cell r="I695" t="str">
            <v>CA_FinAnswer_Express_Program_Evaluation_2009-2011.pdf</v>
          </cell>
        </row>
        <row r="696">
          <cell r="C696" t="str">
            <v>1236 - FE.4_Planned Realization Rate</v>
          </cell>
          <cell r="D696">
            <v>4</v>
          </cell>
          <cell r="E696" t="str">
            <v>Planned Realization Rate</v>
          </cell>
          <cell r="F696" t="str">
            <v>Realization Rate Value Source</v>
          </cell>
          <cell r="G696" t="str">
            <v/>
          </cell>
          <cell r="H696" t="str">
            <v>page 2</v>
          </cell>
          <cell r="I696" t="str">
            <v>CA_FinAnswer_Express_Program_Evaluation_2009-2011.pdf</v>
          </cell>
        </row>
        <row r="697">
          <cell r="C697" t="str">
            <v>1939 - FE.3_Measure life (years)</v>
          </cell>
          <cell r="D697">
            <v>3</v>
          </cell>
          <cell r="E697" t="str">
            <v>Measure life (years)</v>
          </cell>
          <cell r="F697" t="str">
            <v>Measure Life Value Source</v>
          </cell>
          <cell r="G697" t="str">
            <v/>
          </cell>
          <cell r="H697" t="str">
            <v/>
          </cell>
          <cell r="I697" t="str">
            <v>03-03-2014_UT_HES_Clothes Washers_Brief.xlsx</v>
          </cell>
        </row>
        <row r="698">
          <cell r="C698" t="str">
            <v>1939 - FE.3_Gross incremental annual electric savings (kWh/yr)</v>
          </cell>
          <cell r="D698">
            <v>3</v>
          </cell>
          <cell r="E698" t="str">
            <v>Gross incremental annual electric savings (kWh/yr)</v>
          </cell>
          <cell r="F698" t="str">
            <v>Energy Savings Value Source</v>
          </cell>
          <cell r="G698" t="str">
            <v/>
          </cell>
          <cell r="H698" t="str">
            <v/>
          </cell>
          <cell r="I698" t="str">
            <v>03-03-2014_UT_HES_Clothes Washers_Brief.xlsx</v>
          </cell>
        </row>
        <row r="699">
          <cell r="C699" t="str">
            <v>1939 - FE.3_Incremental cost ($)</v>
          </cell>
          <cell r="D699">
            <v>3</v>
          </cell>
          <cell r="E699" t="str">
            <v>Incremental cost ($)</v>
          </cell>
          <cell r="F699" t="str">
            <v>Incremental Cost Value Source</v>
          </cell>
          <cell r="G699" t="str">
            <v/>
          </cell>
          <cell r="H699" t="str">
            <v/>
          </cell>
          <cell r="I699" t="str">
            <v>03-03-2014_UT_HES_Clothes Washers_Brief.xlsx</v>
          </cell>
        </row>
        <row r="700">
          <cell r="C700" t="str">
            <v>1936 - FE.2_Measure life (years)</v>
          </cell>
          <cell r="D700">
            <v>2</v>
          </cell>
          <cell r="E700" t="str">
            <v>Measure life (years)</v>
          </cell>
          <cell r="F700" t="str">
            <v>Measure Life Value Source</v>
          </cell>
          <cell r="G700" t="str">
            <v/>
          </cell>
          <cell r="H700" t="str">
            <v>C-E Input tab</v>
          </cell>
          <cell r="I700" t="str">
            <v>UT HES State Savings Summary- 14Nov2012.xlsx</v>
          </cell>
        </row>
        <row r="701">
          <cell r="C701" t="str">
            <v>1936 - FE.2_Gross incremental annual electric savings (kWh/yr)</v>
          </cell>
          <cell r="D701">
            <v>2</v>
          </cell>
          <cell r="E701" t="str">
            <v>Gross incremental annual electric savings (kWh/yr)</v>
          </cell>
          <cell r="F701" t="str">
            <v xml:space="preserve">Energy Savings Value Source </v>
          </cell>
          <cell r="G701" t="str">
            <v/>
          </cell>
          <cell r="H701" t="str">
            <v>UT State Savings Summary See Products tab</v>
          </cell>
          <cell r="I701" t="str">
            <v/>
          </cell>
        </row>
        <row r="702">
          <cell r="C702" t="str">
            <v>1936 - FE.2_Gross incremental annual electric savings (kWh/yr)</v>
          </cell>
          <cell r="D702">
            <v>2</v>
          </cell>
          <cell r="E702" t="str">
            <v>Gross incremental annual electric savings (kWh/yr)</v>
          </cell>
          <cell r="F702" t="str">
            <v>Fuel mix weighting</v>
          </cell>
          <cell r="G702" t="str">
            <v>0.080191 - Percentage</v>
          </cell>
          <cell r="H702" t="str">
            <v>Program participation data</v>
          </cell>
          <cell r="I702" t="str">
            <v/>
          </cell>
        </row>
        <row r="703">
          <cell r="C703" t="str">
            <v>1936 - FE.2_Gross incremental annual electric savings (kWh/yr)</v>
          </cell>
          <cell r="D703">
            <v>2</v>
          </cell>
          <cell r="E703" t="str">
            <v>Gross incremental annual electric savings (kWh/yr)</v>
          </cell>
          <cell r="F703" t="str">
            <v>Baseline Gross Annual Energy Consumption (kWh/yr)</v>
          </cell>
          <cell r="G703" t="str">
            <v>635.9664919203369</v>
          </cell>
          <cell r="H703" t="str">
            <v/>
          </cell>
          <cell r="I703" t="str">
            <v/>
          </cell>
        </row>
        <row r="704">
          <cell r="C704" t="str">
            <v>1936 - FE.2_Incremental cost ($)</v>
          </cell>
          <cell r="D704">
            <v>2</v>
          </cell>
          <cell r="E704" t="str">
            <v>Incremental cost ($)</v>
          </cell>
          <cell r="F704" t="str">
            <v>Cost Value Source</v>
          </cell>
          <cell r="G704" t="str">
            <v/>
          </cell>
          <cell r="H704" t="str">
            <v>C-E Input tab</v>
          </cell>
          <cell r="I704" t="str">
            <v>UT HES State Savings Summary- 14Nov2012.xlsx</v>
          </cell>
        </row>
        <row r="705">
          <cell r="C705" t="str">
            <v>1936 - FE.2_Gross incremental annual electric savings (kWh/yr)</v>
          </cell>
          <cell r="D705">
            <v>2</v>
          </cell>
          <cell r="E705" t="str">
            <v>Gross incremental annual electric savings (kWh/yr)</v>
          </cell>
          <cell r="F705" t="str">
            <v>Base case</v>
          </cell>
          <cell r="G705" t="str">
            <v>1.93 - MEF</v>
          </cell>
          <cell r="H705" t="str">
            <v>RTF</v>
          </cell>
          <cell r="I705" t="str">
            <v/>
          </cell>
        </row>
        <row r="706">
          <cell r="C706" t="str">
            <v>1936 - FE.2_Gross incremental annual electric savings (kWh/yr)</v>
          </cell>
          <cell r="D706">
            <v>2</v>
          </cell>
          <cell r="E706" t="str">
            <v>Gross incremental annual electric savings (kWh/yr)</v>
          </cell>
          <cell r="F706" t="str">
            <v>Efficient Case Gross Annual Energy Consumption (kWh/yr)</v>
          </cell>
          <cell r="G706" t="str">
            <v>410.75093282213527</v>
          </cell>
          <cell r="H706" t="str">
            <v/>
          </cell>
          <cell r="I706" t="str">
            <v/>
          </cell>
        </row>
        <row r="707">
          <cell r="C707" t="str">
            <v>1936 - FE.2_Gross incremental annual electric savings (kWh/yr)</v>
          </cell>
          <cell r="D707">
            <v>2</v>
          </cell>
          <cell r="E707" t="str">
            <v>Gross incremental annual electric savings (kWh/yr)</v>
          </cell>
          <cell r="F707" t="str">
            <v>Equation E (Energy): Gross incremental annual electric savings (kWh/yr)</v>
          </cell>
          <cell r="G707" t="str">
            <v>http://rtf.nwcouncil.org/measures/res/archive/ResClothesWashersSF_FY10v2_0.xls</v>
          </cell>
          <cell r="H707" t="str">
            <v/>
          </cell>
          <cell r="I707" t="str">
            <v/>
          </cell>
        </row>
        <row r="708">
          <cell r="C708" t="str">
            <v>1937 - FE.2_Gross incremental annual electric savings (kWh/yr)</v>
          </cell>
          <cell r="D708">
            <v>2</v>
          </cell>
          <cell r="E708" t="str">
            <v>Gross incremental annual electric savings (kWh/yr)</v>
          </cell>
          <cell r="F708" t="str">
            <v>Equation E (Energy): Gross incremental annual electric savings (kWh/yr)</v>
          </cell>
          <cell r="G708" t="str">
            <v>http://rtf.nwcouncil.org/measures/res/archive/ResClothesWashersSF_FY10v2_0.xls</v>
          </cell>
          <cell r="H708" t="str">
            <v/>
          </cell>
          <cell r="I708" t="str">
            <v/>
          </cell>
        </row>
        <row r="709">
          <cell r="C709" t="str">
            <v>1937 - FE.2_Gross incremental annual electric savings (kWh/yr)</v>
          </cell>
          <cell r="D709">
            <v>2</v>
          </cell>
          <cell r="E709" t="str">
            <v>Gross incremental annual electric savings (kWh/yr)</v>
          </cell>
          <cell r="F709" t="str">
            <v>Fuel mix weighting</v>
          </cell>
          <cell r="G709" t="str">
            <v>0.006088 - Percentage</v>
          </cell>
          <cell r="H709" t="str">
            <v>Program participation data</v>
          </cell>
          <cell r="I709" t="str">
            <v/>
          </cell>
        </row>
        <row r="710">
          <cell r="C710" t="str">
            <v>1937 - FE.2_Incremental cost ($)</v>
          </cell>
          <cell r="D710">
            <v>2</v>
          </cell>
          <cell r="E710" t="str">
            <v>Incremental cost ($)</v>
          </cell>
          <cell r="F710" t="str">
            <v>Cost Value Source</v>
          </cell>
          <cell r="G710" t="str">
            <v/>
          </cell>
          <cell r="H710" t="str">
            <v>C-E Input tab</v>
          </cell>
          <cell r="I710" t="str">
            <v>UT HES State Savings Summary- 14Nov2012.xlsx</v>
          </cell>
        </row>
        <row r="711">
          <cell r="C711" t="str">
            <v>1937 - FE.2_Gross incremental annual electric savings (kWh/yr)</v>
          </cell>
          <cell r="D711">
            <v>2</v>
          </cell>
          <cell r="E711" t="str">
            <v>Gross incremental annual electric savings (kWh/yr)</v>
          </cell>
          <cell r="F711" t="str">
            <v>Efficient Case Gross Annual Energy Consumption (kWh/yr)</v>
          </cell>
          <cell r="G711" t="str">
            <v>108.68716208913963</v>
          </cell>
          <cell r="H711" t="str">
            <v/>
          </cell>
          <cell r="I711" t="str">
            <v/>
          </cell>
        </row>
        <row r="712">
          <cell r="C712" t="str">
            <v>1937 - FE.2_Gross incremental annual electric savings (kWh/yr)</v>
          </cell>
          <cell r="D712">
            <v>2</v>
          </cell>
          <cell r="E712" t="str">
            <v>Gross incremental annual electric savings (kWh/yr)</v>
          </cell>
          <cell r="F712" t="str">
            <v xml:space="preserve">Energy Savings Value Source </v>
          </cell>
          <cell r="G712" t="str">
            <v/>
          </cell>
          <cell r="H712" t="str">
            <v>UT State Savings Summary See Products tab</v>
          </cell>
          <cell r="I712" t="str">
            <v/>
          </cell>
        </row>
        <row r="713">
          <cell r="C713" t="str">
            <v>1937 - FE.2_Gross incremental annual electric savings (kWh/yr)</v>
          </cell>
          <cell r="D713">
            <v>2</v>
          </cell>
          <cell r="E713" t="str">
            <v>Gross incremental annual electric savings (kWh/yr)</v>
          </cell>
          <cell r="F713" t="str">
            <v>Baseline Gross Annual Energy Consumption (kWh/yr)</v>
          </cell>
          <cell r="G713" t="str">
            <v>210.16017503816656</v>
          </cell>
          <cell r="H713" t="str">
            <v/>
          </cell>
          <cell r="I713" t="str">
            <v/>
          </cell>
        </row>
        <row r="714">
          <cell r="C714" t="str">
            <v>1937 - FE.2_Gross incremental annual electric savings (kWh/yr)</v>
          </cell>
          <cell r="D714">
            <v>2</v>
          </cell>
          <cell r="E714" t="str">
            <v>Gross incremental annual electric savings (kWh/yr)</v>
          </cell>
          <cell r="F714" t="str">
            <v>Base case</v>
          </cell>
          <cell r="G714" t="str">
            <v>1.93 - MEF</v>
          </cell>
          <cell r="H714" t="str">
            <v>RTF</v>
          </cell>
          <cell r="I714" t="str">
            <v/>
          </cell>
        </row>
        <row r="715">
          <cell r="C715" t="str">
            <v>1937 - FE.2_Measure life (years)</v>
          </cell>
          <cell r="D715">
            <v>2</v>
          </cell>
          <cell r="E715" t="str">
            <v>Measure life (years)</v>
          </cell>
          <cell r="F715" t="str">
            <v>Measure Life Value Source</v>
          </cell>
          <cell r="G715" t="str">
            <v/>
          </cell>
          <cell r="H715" t="str">
            <v>C-E Input tab</v>
          </cell>
          <cell r="I715" t="str">
            <v>UT HES State Savings Summary- 14Nov2012.xlsx</v>
          </cell>
        </row>
        <row r="716">
          <cell r="C716" t="str">
            <v>1938 - FE.2_Incremental cost ($)</v>
          </cell>
          <cell r="D716">
            <v>2</v>
          </cell>
          <cell r="E716" t="str">
            <v>Incremental cost ($)</v>
          </cell>
          <cell r="F716" t="str">
            <v>Cost Value Source</v>
          </cell>
          <cell r="G716" t="str">
            <v/>
          </cell>
          <cell r="H716" t="str">
            <v>C-E Input tab</v>
          </cell>
          <cell r="I716" t="str">
            <v>UT HES State Savings Summary- 14Nov2012.xlsx</v>
          </cell>
        </row>
        <row r="717">
          <cell r="C717" t="str">
            <v>1938 - FE.2_Measure life (years)</v>
          </cell>
          <cell r="D717">
            <v>2</v>
          </cell>
          <cell r="E717" t="str">
            <v>Measure life (years)</v>
          </cell>
          <cell r="F717" t="str">
            <v>Measure Life Value Source</v>
          </cell>
          <cell r="G717" t="str">
            <v/>
          </cell>
          <cell r="H717" t="str">
            <v>C-E Input tab</v>
          </cell>
          <cell r="I717" t="str">
            <v>UT HES State Savings Summary- 14Nov2012.xlsx</v>
          </cell>
        </row>
        <row r="718">
          <cell r="C718" t="str">
            <v>1938 - FE.2_Gross incremental annual electric savings (kWh/yr)</v>
          </cell>
          <cell r="D718">
            <v>2</v>
          </cell>
          <cell r="E718" t="str">
            <v>Gross incremental annual electric savings (kWh/yr)</v>
          </cell>
          <cell r="F718" t="str">
            <v>Fuel mix weighting</v>
          </cell>
          <cell r="G718" t="str">
            <v>0.722571 - Percentage</v>
          </cell>
          <cell r="H718" t="str">
            <v>Program participation data</v>
          </cell>
          <cell r="I718" t="str">
            <v/>
          </cell>
        </row>
        <row r="719">
          <cell r="C719" t="str">
            <v>1938 - FE.2_Gross incremental annual electric savings (kWh/yr)</v>
          </cell>
          <cell r="D719">
            <v>2</v>
          </cell>
          <cell r="E719" t="str">
            <v>Gross incremental annual electric savings (kWh/yr)</v>
          </cell>
          <cell r="F719" t="str">
            <v xml:space="preserve">Energy Savings Value Source </v>
          </cell>
          <cell r="G719" t="str">
            <v/>
          </cell>
          <cell r="H719" t="str">
            <v>UT State Savings Summary See Products tab</v>
          </cell>
          <cell r="I719" t="str">
            <v/>
          </cell>
        </row>
        <row r="720">
          <cell r="C720" t="str">
            <v>1938 - FE.2_Gross incremental annual electric savings (kWh/yr)</v>
          </cell>
          <cell r="D720">
            <v>2</v>
          </cell>
          <cell r="E720" t="str">
            <v>Gross incremental annual electric savings (kWh/yr)</v>
          </cell>
          <cell r="F720" t="str">
            <v>Equation E (Energy): Gross incremental annual electric savings (kWh/yr)</v>
          </cell>
          <cell r="G720" t="str">
            <v>http://rtf.nwcouncil.org/measures/res/archive/ResClothesWashersSF_FY10v2_0.xls</v>
          </cell>
          <cell r="H720" t="str">
            <v/>
          </cell>
          <cell r="I720" t="str">
            <v/>
          </cell>
        </row>
        <row r="721">
          <cell r="C721" t="str">
            <v>1938 - FE.2_Gross incremental annual electric savings (kWh/yr)</v>
          </cell>
          <cell r="D721">
            <v>2</v>
          </cell>
          <cell r="E721" t="str">
            <v>Gross incremental annual electric savings (kWh/yr)</v>
          </cell>
          <cell r="F721" t="str">
            <v>Baseline Gross Annual Energy Consumption (kWh/yr)</v>
          </cell>
          <cell r="G721" t="str">
            <v>472.05004623079657</v>
          </cell>
          <cell r="H721" t="str">
            <v/>
          </cell>
          <cell r="I721" t="str">
            <v/>
          </cell>
        </row>
        <row r="722">
          <cell r="C722" t="str">
            <v>1938 - FE.2_Gross incremental annual electric savings (kWh/yr)</v>
          </cell>
          <cell r="D722">
            <v>2</v>
          </cell>
          <cell r="E722" t="str">
            <v>Gross incremental annual electric savings (kWh/yr)</v>
          </cell>
          <cell r="F722" t="str">
            <v>Efficient Case Gross Annual Energy Consumption (kWh/yr)</v>
          </cell>
          <cell r="G722" t="str">
            <v>344.1114949002361</v>
          </cell>
          <cell r="H722" t="str">
            <v/>
          </cell>
          <cell r="I722" t="str">
            <v/>
          </cell>
        </row>
        <row r="723">
          <cell r="C723" t="str">
            <v>1938 - FE.2_Gross incremental annual electric savings (kWh/yr)</v>
          </cell>
          <cell r="D723">
            <v>2</v>
          </cell>
          <cell r="E723" t="str">
            <v>Gross incremental annual electric savings (kWh/yr)</v>
          </cell>
          <cell r="F723" t="str">
            <v>Base case</v>
          </cell>
          <cell r="G723" t="str">
            <v>1.93 - MEF</v>
          </cell>
          <cell r="H723" t="str">
            <v>RTF</v>
          </cell>
          <cell r="I723" t="str">
            <v/>
          </cell>
        </row>
        <row r="724">
          <cell r="C724" t="str">
            <v>1939 - FE.2_Gross incremental annual electric savings (kWh/yr)</v>
          </cell>
          <cell r="D724">
            <v>2</v>
          </cell>
          <cell r="E724" t="str">
            <v>Gross incremental annual electric savings (kWh/yr)</v>
          </cell>
          <cell r="F724" t="str">
            <v>Fuel mix weighting</v>
          </cell>
          <cell r="G724" t="str">
            <v>0.19115 - Percentage</v>
          </cell>
          <cell r="H724" t="str">
            <v>Program participation data</v>
          </cell>
          <cell r="I724" t="str">
            <v/>
          </cell>
        </row>
        <row r="725">
          <cell r="C725" t="str">
            <v>1939 - FE.2_Gross incremental annual electric savings (kWh/yr)</v>
          </cell>
          <cell r="D725">
            <v>2</v>
          </cell>
          <cell r="E725" t="str">
            <v>Gross incremental annual electric savings (kWh/yr)</v>
          </cell>
          <cell r="F725" t="str">
            <v>Equation E (Energy): Gross incremental annual electric savings (kWh/yr)</v>
          </cell>
          <cell r="G725" t="str">
            <v>http://rtf.nwcouncil.org/measures/res/archive/ResClothesWashersSF_FY10v2_0.xls</v>
          </cell>
          <cell r="H725" t="str">
            <v/>
          </cell>
          <cell r="I725" t="str">
            <v/>
          </cell>
        </row>
        <row r="726">
          <cell r="C726" t="str">
            <v>1939 - FE.2_Incremental cost ($)</v>
          </cell>
          <cell r="D726">
            <v>2</v>
          </cell>
          <cell r="E726" t="str">
            <v>Incremental cost ($)</v>
          </cell>
          <cell r="F726" t="str">
            <v>Cost Value Source</v>
          </cell>
          <cell r="G726" t="str">
            <v/>
          </cell>
          <cell r="H726" t="str">
            <v>C-E Input tab</v>
          </cell>
          <cell r="I726" t="str">
            <v>UT HES State Savings Summary- 14Nov2012.xlsx</v>
          </cell>
        </row>
        <row r="727">
          <cell r="C727" t="str">
            <v>1939 - FE.2_Measure life (years)</v>
          </cell>
          <cell r="D727">
            <v>2</v>
          </cell>
          <cell r="E727" t="str">
            <v>Measure life (years)</v>
          </cell>
          <cell r="F727" t="str">
            <v>Measure Life Value Source</v>
          </cell>
          <cell r="G727" t="str">
            <v/>
          </cell>
          <cell r="H727" t="str">
            <v>C-E Input tab</v>
          </cell>
          <cell r="I727" t="str">
            <v>UT HES State Savings Summary- 14Nov2012.xlsx</v>
          </cell>
        </row>
        <row r="728">
          <cell r="C728" t="str">
            <v>1939 - FE.2_Gross incremental annual electric savings (kWh/yr)</v>
          </cell>
          <cell r="D728">
            <v>2</v>
          </cell>
          <cell r="E728" t="str">
            <v>Gross incremental annual electric savings (kWh/yr)</v>
          </cell>
          <cell r="F728" t="str">
            <v>Baseline Gross Annual Energy Consumption (kWh/yr)</v>
          </cell>
          <cell r="G728" t="str">
            <v>46.24372934862623</v>
          </cell>
          <cell r="H728" t="str">
            <v/>
          </cell>
          <cell r="I728" t="str">
            <v/>
          </cell>
        </row>
        <row r="729">
          <cell r="C729" t="str">
            <v>1939 - FE.2_Gross incremental annual electric savings (kWh/yr)</v>
          </cell>
          <cell r="D729">
            <v>2</v>
          </cell>
          <cell r="E729" t="str">
            <v>Gross incremental annual electric savings (kWh/yr)</v>
          </cell>
          <cell r="F729" t="str">
            <v xml:space="preserve">Energy Savings Value Source </v>
          </cell>
          <cell r="G729" t="str">
            <v/>
          </cell>
          <cell r="H729" t="str">
            <v>UT State Savings Summary See Products tab</v>
          </cell>
          <cell r="I729" t="str">
            <v/>
          </cell>
        </row>
        <row r="730">
          <cell r="C730" t="str">
            <v>1939 - FE.2_Gross incremental annual electric savings (kWh/yr)</v>
          </cell>
          <cell r="D730">
            <v>2</v>
          </cell>
          <cell r="E730" t="str">
            <v>Gross incremental annual electric savings (kWh/yr)</v>
          </cell>
          <cell r="F730" t="str">
            <v>Efficient Case Gross Annual Energy Consumption (kWh/yr)</v>
          </cell>
          <cell r="G730" t="str">
            <v>42.047724167240474</v>
          </cell>
          <cell r="H730" t="str">
            <v/>
          </cell>
          <cell r="I730" t="str">
            <v/>
          </cell>
        </row>
        <row r="731">
          <cell r="C731" t="str">
            <v>1939 - FE.2_Gross incremental annual electric savings (kWh/yr)</v>
          </cell>
          <cell r="D731">
            <v>2</v>
          </cell>
          <cell r="E731" t="str">
            <v>Gross incremental annual electric savings (kWh/yr)</v>
          </cell>
          <cell r="F731" t="str">
            <v>Base case</v>
          </cell>
          <cell r="G731" t="str">
            <v>1.93 - MEF</v>
          </cell>
          <cell r="H731" t="str">
            <v>RTF</v>
          </cell>
          <cell r="I731" t="str">
            <v/>
          </cell>
        </row>
        <row r="732">
          <cell r="C732" t="str">
            <v>12162013-157.2_Planned Net to Gross Ratio</v>
          </cell>
          <cell r="D732">
            <v>2</v>
          </cell>
          <cell r="E732" t="str">
            <v>Planned Net to Gross Ratio</v>
          </cell>
          <cell r="F732" t="str">
            <v>Net-to-Gross Value Source</v>
          </cell>
          <cell r="G732" t="str">
            <v/>
          </cell>
          <cell r="H732" t="str">
            <v>Page 2</v>
          </cell>
          <cell r="I732" t="str">
            <v>CA_Energy_FinAnswer_Program_Evaluation_2009-2011.pdf</v>
          </cell>
        </row>
        <row r="733">
          <cell r="C733" t="str">
            <v>12162013-287.2_Planned Net to Gross Ratio</v>
          </cell>
          <cell r="D733">
            <v>2</v>
          </cell>
          <cell r="E733" t="str">
            <v>Planned Net to Gross Ratio</v>
          </cell>
          <cell r="F733" t="str">
            <v>Net-to-Gross Ratio Value Source</v>
          </cell>
          <cell r="G733" t="str">
            <v/>
          </cell>
          <cell r="H733" t="str">
            <v>Page 2</v>
          </cell>
          <cell r="I733" t="str">
            <v>ID_Energy_FinAnswer_Program_Evaluation_2009-2011.pdf</v>
          </cell>
        </row>
        <row r="734">
          <cell r="C734" t="str">
            <v>12162013-287.2_Planned Realization Rate</v>
          </cell>
          <cell r="D734">
            <v>2</v>
          </cell>
          <cell r="E734" t="str">
            <v>Planned Realization Rate</v>
          </cell>
          <cell r="F734" t="str">
            <v>Realization Rate Value Source</v>
          </cell>
          <cell r="G734" t="str">
            <v/>
          </cell>
          <cell r="H734" t="str">
            <v>Table 1</v>
          </cell>
          <cell r="I734" t="str">
            <v>ID_Energy_FinAnswer_Program_Evaluation_2009-2011.pdf</v>
          </cell>
        </row>
        <row r="735">
          <cell r="C735" t="str">
            <v>12162013-287.2_Measure life (years)</v>
          </cell>
          <cell r="D735">
            <v>2</v>
          </cell>
          <cell r="E735" t="str">
            <v>Measure life (years)</v>
          </cell>
          <cell r="F735" t="str">
            <v>Measure Life Value Source</v>
          </cell>
          <cell r="G735" t="str">
            <v>14.5, rounded to 15</v>
          </cell>
          <cell r="H735" t="str">
            <v>Table 16</v>
          </cell>
          <cell r="I735" t="str">
            <v>Idaho Energy FinAnswer Evaluation Report - 2008.pdf</v>
          </cell>
        </row>
        <row r="736">
          <cell r="C736" t="str">
            <v>11222013-037.2_Incentive Customer ($)</v>
          </cell>
          <cell r="D736">
            <v>2</v>
          </cell>
          <cell r="E736" t="str">
            <v>Incentive Customer ($)</v>
          </cell>
          <cell r="F736" t="str">
            <v>Incentive Value Source</v>
          </cell>
          <cell r="G736" t="str">
            <v/>
          </cell>
          <cell r="H736" t="str">
            <v>Incentive Caluclator Tool</v>
          </cell>
          <cell r="I736" t="str">
            <v>WB UT Incentive Calc EXTERNAL 1.1E 0722013.xlsx</v>
          </cell>
        </row>
        <row r="737">
          <cell r="C737" t="str">
            <v>12162013-027.2_Incentive Customer ($)</v>
          </cell>
          <cell r="D737">
            <v>2</v>
          </cell>
          <cell r="E737" t="str">
            <v>Incentive Customer ($)</v>
          </cell>
          <cell r="F737" t="str">
            <v>Incentive Value Source</v>
          </cell>
          <cell r="G737" t="str">
            <v/>
          </cell>
          <cell r="H737" t="str">
            <v>Incentive Caluclator Tool</v>
          </cell>
          <cell r="I737" t="str">
            <v>WA wattSmart Business Incentive DUMMY.xlsx</v>
          </cell>
        </row>
        <row r="738">
          <cell r="C738" t="str">
            <v>12162013-417.2_Planned Realization Rate</v>
          </cell>
          <cell r="D738">
            <v>2</v>
          </cell>
          <cell r="E738" t="str">
            <v>Planned Realization Rate</v>
          </cell>
          <cell r="F738" t="str">
            <v>Realization Rate Value Source</v>
          </cell>
          <cell r="G738" t="str">
            <v/>
          </cell>
          <cell r="H738" t="str">
            <v>Table 1</v>
          </cell>
          <cell r="I738" t="str">
            <v>DSM_WY_EnergyFinAnswer_Report_2011.pdf</v>
          </cell>
        </row>
        <row r="739">
          <cell r="C739" t="str">
            <v>12162013-417.2_Planned Net to Gross Ratio</v>
          </cell>
          <cell r="D739">
            <v>2</v>
          </cell>
          <cell r="E739" t="str">
            <v>Planned Net to Gross Ratio</v>
          </cell>
          <cell r="F739" t="str">
            <v>Net-to-Gross Valur Source</v>
          </cell>
          <cell r="G739" t="str">
            <v/>
          </cell>
          <cell r="H739" t="str">
            <v>Page 10</v>
          </cell>
          <cell r="I739" t="str">
            <v>DSM_WY_EnergyFinAnswer_Report_2011.pdf</v>
          </cell>
        </row>
        <row r="740">
          <cell r="C740" t="str">
            <v>12162013-417.2_Measure life (years)</v>
          </cell>
          <cell r="D740">
            <v>2</v>
          </cell>
          <cell r="E740" t="str">
            <v>Measure life (years)</v>
          </cell>
          <cell r="F740" t="str">
            <v>Measure Life Value Source</v>
          </cell>
          <cell r="G740" t="str">
            <v/>
          </cell>
          <cell r="H740" t="str">
            <v>Table 26</v>
          </cell>
          <cell r="I740" t="str">
            <v>2013-Wyoming-Annual-Report-Appendices-FINAL.pdf</v>
          </cell>
        </row>
        <row r="741">
          <cell r="C741" t="str">
            <v>12162013-158.2_Planned Net to Gross Ratio</v>
          </cell>
          <cell r="D741">
            <v>2</v>
          </cell>
          <cell r="E741" t="str">
            <v>Planned Net to Gross Ratio</v>
          </cell>
          <cell r="F741" t="str">
            <v>Net-to-Gross Value Source</v>
          </cell>
          <cell r="G741" t="str">
            <v/>
          </cell>
          <cell r="H741" t="str">
            <v>Page 2</v>
          </cell>
          <cell r="I741" t="str">
            <v>CA_Energy_FinAnswer_Program_Evaluation_2009-2011.pdf</v>
          </cell>
        </row>
        <row r="742">
          <cell r="C742" t="str">
            <v>12162013-288.2_Measure life (years)</v>
          </cell>
          <cell r="D742">
            <v>2</v>
          </cell>
          <cell r="E742" t="str">
            <v>Measure life (years)</v>
          </cell>
          <cell r="F742" t="str">
            <v>Measure Life Value Source</v>
          </cell>
          <cell r="G742" t="str">
            <v>14.5, rounded to 15</v>
          </cell>
          <cell r="H742" t="str">
            <v>Table 16</v>
          </cell>
          <cell r="I742" t="str">
            <v>Idaho Energy FinAnswer Evaluation Report - 2008.pdf</v>
          </cell>
        </row>
        <row r="743">
          <cell r="C743" t="str">
            <v>12162013-288.2_Planned Net to Gross Ratio</v>
          </cell>
          <cell r="D743">
            <v>2</v>
          </cell>
          <cell r="E743" t="str">
            <v>Planned Net to Gross Ratio</v>
          </cell>
          <cell r="F743" t="str">
            <v>Net-to-Gross Ratio Value Source</v>
          </cell>
          <cell r="G743" t="str">
            <v/>
          </cell>
          <cell r="H743" t="str">
            <v>Page 2</v>
          </cell>
          <cell r="I743" t="str">
            <v>ID_Energy_FinAnswer_Program_Evaluation_2009-2011.pdf</v>
          </cell>
        </row>
        <row r="744">
          <cell r="C744" t="str">
            <v>12162013-288.2_Planned Realization Rate</v>
          </cell>
          <cell r="D744">
            <v>2</v>
          </cell>
          <cell r="E744" t="str">
            <v>Planned Realization Rate</v>
          </cell>
          <cell r="F744" t="str">
            <v>Realization Rate Value Source</v>
          </cell>
          <cell r="G744" t="str">
            <v/>
          </cell>
          <cell r="H744" t="str">
            <v>Table 1</v>
          </cell>
          <cell r="I744" t="str">
            <v>ID_Energy_FinAnswer_Program_Evaluation_2009-2011.pdf</v>
          </cell>
        </row>
        <row r="745">
          <cell r="C745" t="str">
            <v>11222013-038.2_Incentive Customer ($)</v>
          </cell>
          <cell r="D745">
            <v>2</v>
          </cell>
          <cell r="E745" t="str">
            <v>Incentive Customer ($)</v>
          </cell>
          <cell r="F745" t="str">
            <v>Incentive Value Source</v>
          </cell>
          <cell r="G745" t="str">
            <v/>
          </cell>
          <cell r="H745" t="str">
            <v>Incentive Caluclator Tool</v>
          </cell>
          <cell r="I745" t="str">
            <v>WB UT Incentive Calc EXTERNAL 1.1E 0722013.xlsx</v>
          </cell>
        </row>
        <row r="746">
          <cell r="C746" t="str">
            <v>12162013-028.2_Incentive Customer ($)</v>
          </cell>
          <cell r="D746">
            <v>2</v>
          </cell>
          <cell r="E746" t="str">
            <v>Incentive Customer ($)</v>
          </cell>
          <cell r="F746" t="str">
            <v>Incentive Value Source</v>
          </cell>
          <cell r="G746" t="str">
            <v/>
          </cell>
          <cell r="H746" t="str">
            <v>Incentive Caluclator Tool</v>
          </cell>
          <cell r="I746" t="str">
            <v>WA wattSmart Business Incentive DUMMY.xlsx</v>
          </cell>
        </row>
        <row r="747">
          <cell r="C747" t="str">
            <v>12162013-418.2_Planned Realization Rate</v>
          </cell>
          <cell r="D747">
            <v>2</v>
          </cell>
          <cell r="E747" t="str">
            <v>Planned Realization Rate</v>
          </cell>
          <cell r="F747" t="str">
            <v>Realization Rate Value Source</v>
          </cell>
          <cell r="G747" t="str">
            <v/>
          </cell>
          <cell r="H747" t="str">
            <v>Table 1</v>
          </cell>
          <cell r="I747" t="str">
            <v>DSM_WY_EnergyFinAnswer_Report_2011.pdf</v>
          </cell>
        </row>
        <row r="748">
          <cell r="C748" t="str">
            <v>12162013-418.2_Measure life (years)</v>
          </cell>
          <cell r="D748">
            <v>2</v>
          </cell>
          <cell r="E748" t="str">
            <v>Measure life (years)</v>
          </cell>
          <cell r="F748" t="str">
            <v>Measure Life Value Source</v>
          </cell>
          <cell r="G748" t="str">
            <v/>
          </cell>
          <cell r="H748" t="str">
            <v>Table 26</v>
          </cell>
          <cell r="I748" t="str">
            <v>2013-Wyoming-Annual-Report-Appendices-FINAL.pdf</v>
          </cell>
        </row>
        <row r="749">
          <cell r="C749" t="str">
            <v>12162013-418.2_Planned Net to Gross Ratio</v>
          </cell>
          <cell r="D749">
            <v>2</v>
          </cell>
          <cell r="E749" t="str">
            <v>Planned Net to Gross Ratio</v>
          </cell>
          <cell r="F749" t="str">
            <v>Net-to-Gross Valur Source</v>
          </cell>
          <cell r="G749" t="str">
            <v/>
          </cell>
          <cell r="H749" t="str">
            <v>Page 10</v>
          </cell>
          <cell r="I749" t="str">
            <v>DSM_WY_EnergyFinAnswer_Report_2011.pdf</v>
          </cell>
        </row>
        <row r="750">
          <cell r="C750" t="str">
            <v>12162013-217.2_Planned Net to Gross Ratio</v>
          </cell>
          <cell r="D750">
            <v>2</v>
          </cell>
          <cell r="E750" t="str">
            <v>Planned Net to Gross Ratio</v>
          </cell>
          <cell r="F750" t="str">
            <v>Net-to-Gross Value Source</v>
          </cell>
          <cell r="G750" t="str">
            <v/>
          </cell>
          <cell r="H750" t="str">
            <v>Page 2</v>
          </cell>
          <cell r="I750" t="str">
            <v>CA_Energy_FinAnswer_Program_Evaluation_2009-2011.pdf</v>
          </cell>
        </row>
        <row r="751">
          <cell r="C751" t="str">
            <v>12162013-347.2_Measure life (years)</v>
          </cell>
          <cell r="D751">
            <v>2</v>
          </cell>
          <cell r="E751" t="str">
            <v>Measure life (years)</v>
          </cell>
          <cell r="F751" t="str">
            <v>Measure Life Value Source</v>
          </cell>
          <cell r="G751" t="str">
            <v>14.5, rounded to 15</v>
          </cell>
          <cell r="H751" t="str">
            <v>Table 16</v>
          </cell>
          <cell r="I751" t="str">
            <v>Idaho Energy FinAnswer Evaluation Report - 2008.pdf</v>
          </cell>
        </row>
        <row r="752">
          <cell r="C752" t="str">
            <v>12162013-347.2_Planned Net to Gross Ratio</v>
          </cell>
          <cell r="D752">
            <v>2</v>
          </cell>
          <cell r="E752" t="str">
            <v>Planned Net to Gross Ratio</v>
          </cell>
          <cell r="F752" t="str">
            <v>Net-to-Gross Ratio Value Source</v>
          </cell>
          <cell r="G752" t="str">
            <v/>
          </cell>
          <cell r="H752" t="str">
            <v>Page 2</v>
          </cell>
          <cell r="I752" t="str">
            <v>ID_Energy_FinAnswer_Program_Evaluation_2009-2011.pdf</v>
          </cell>
        </row>
        <row r="753">
          <cell r="C753" t="str">
            <v>12162013-347.2_Planned Realization Rate</v>
          </cell>
          <cell r="D753">
            <v>2</v>
          </cell>
          <cell r="E753" t="str">
            <v>Planned Realization Rate</v>
          </cell>
          <cell r="F753" t="str">
            <v>Realization Rate Value Source</v>
          </cell>
          <cell r="G753" t="str">
            <v/>
          </cell>
          <cell r="H753" t="str">
            <v>Table 1</v>
          </cell>
          <cell r="I753" t="str">
            <v>ID_Energy_FinAnswer_Program_Evaluation_2009-2011.pdf</v>
          </cell>
        </row>
        <row r="754">
          <cell r="C754" t="str">
            <v>11222013-113.2_Incentive Customer ($)</v>
          </cell>
          <cell r="D754">
            <v>2</v>
          </cell>
          <cell r="E754" t="str">
            <v>Incentive Customer ($)</v>
          </cell>
          <cell r="F754" t="str">
            <v>Incentive Value Source</v>
          </cell>
          <cell r="G754" t="str">
            <v/>
          </cell>
          <cell r="H754" t="str">
            <v>Incentive Caluclator Tool</v>
          </cell>
          <cell r="I754" t="str">
            <v>WB UT Incentive Calc EXTERNAL 1.1E 0722013.xlsx</v>
          </cell>
        </row>
        <row r="755">
          <cell r="C755" t="str">
            <v>12162013-087.2_Incentive Customer ($)</v>
          </cell>
          <cell r="D755">
            <v>2</v>
          </cell>
          <cell r="E755" t="str">
            <v>Incentive Customer ($)</v>
          </cell>
          <cell r="F755" t="str">
            <v>Incentive Value Source</v>
          </cell>
          <cell r="G755" t="str">
            <v/>
          </cell>
          <cell r="H755" t="str">
            <v>Incentive Caluclator Tool</v>
          </cell>
          <cell r="I755" t="str">
            <v>WA wattSmart Business Incentive DUMMY.xlsx</v>
          </cell>
        </row>
        <row r="756">
          <cell r="C756" t="str">
            <v>12162013-477.2_Planned Realization Rate</v>
          </cell>
          <cell r="D756">
            <v>2</v>
          </cell>
          <cell r="E756" t="str">
            <v>Planned Realization Rate</v>
          </cell>
          <cell r="F756" t="str">
            <v>Realization Rate Value Source</v>
          </cell>
          <cell r="G756" t="str">
            <v/>
          </cell>
          <cell r="H756" t="str">
            <v>Table 1</v>
          </cell>
          <cell r="I756" t="str">
            <v>DSM_WY_EnergyFinAnswer_Report_2011.pdf</v>
          </cell>
        </row>
        <row r="757">
          <cell r="C757" t="str">
            <v>12162013-477.2_Measure life (years)</v>
          </cell>
          <cell r="D757">
            <v>2</v>
          </cell>
          <cell r="E757" t="str">
            <v>Measure life (years)</v>
          </cell>
          <cell r="F757" t="str">
            <v>Measure Life Value Source</v>
          </cell>
          <cell r="G757" t="str">
            <v/>
          </cell>
          <cell r="H757" t="str">
            <v>Table 26</v>
          </cell>
          <cell r="I757" t="str">
            <v>2013-Wyoming-Annual-Report-Appendices-FINAL.pdf</v>
          </cell>
        </row>
        <row r="758">
          <cell r="C758" t="str">
            <v>12162013-477.2_Planned Net to Gross Ratio</v>
          </cell>
          <cell r="D758">
            <v>2</v>
          </cell>
          <cell r="E758" t="str">
            <v>Planned Net to Gross Ratio</v>
          </cell>
          <cell r="F758" t="str">
            <v>Net-to-Gross Valur Source</v>
          </cell>
          <cell r="G758" t="str">
            <v/>
          </cell>
          <cell r="H758" t="str">
            <v>Page 10</v>
          </cell>
          <cell r="I758" t="str">
            <v>DSM_WY_EnergyFinAnswer_Report_2011.pdf</v>
          </cell>
        </row>
        <row r="759">
          <cell r="C759" t="str">
            <v>12162013-218.2_Planned Net to Gross Ratio</v>
          </cell>
          <cell r="D759">
            <v>2</v>
          </cell>
          <cell r="E759" t="str">
            <v>Planned Net to Gross Ratio</v>
          </cell>
          <cell r="F759" t="str">
            <v>Net-to-Gross Value Source</v>
          </cell>
          <cell r="G759" t="str">
            <v/>
          </cell>
          <cell r="H759" t="str">
            <v>Page 2</v>
          </cell>
          <cell r="I759" t="str">
            <v>CA_Energy_FinAnswer_Program_Evaluation_2009-2011.pdf</v>
          </cell>
        </row>
        <row r="760">
          <cell r="C760" t="str">
            <v>12162013-348.2_Measure life (years)</v>
          </cell>
          <cell r="D760">
            <v>2</v>
          </cell>
          <cell r="E760" t="str">
            <v>Measure life (years)</v>
          </cell>
          <cell r="F760" t="str">
            <v>Measure Life Value Source</v>
          </cell>
          <cell r="G760" t="str">
            <v>14.5, rounded to 15</v>
          </cell>
          <cell r="H760" t="str">
            <v>Table 16</v>
          </cell>
          <cell r="I760" t="str">
            <v>Idaho Energy FinAnswer Evaluation Report - 2008.pdf</v>
          </cell>
        </row>
        <row r="761">
          <cell r="C761" t="str">
            <v>12162013-348.2_Planned Net to Gross Ratio</v>
          </cell>
          <cell r="D761">
            <v>2</v>
          </cell>
          <cell r="E761" t="str">
            <v>Planned Net to Gross Ratio</v>
          </cell>
          <cell r="F761" t="str">
            <v>Net-to-Gross Ratio Value Source</v>
          </cell>
          <cell r="G761" t="str">
            <v/>
          </cell>
          <cell r="H761" t="str">
            <v>Page 2</v>
          </cell>
          <cell r="I761" t="str">
            <v>ID_Energy_FinAnswer_Program_Evaluation_2009-2011.pdf</v>
          </cell>
        </row>
        <row r="762">
          <cell r="C762" t="str">
            <v>12162013-348.2_Planned Realization Rate</v>
          </cell>
          <cell r="D762">
            <v>2</v>
          </cell>
          <cell r="E762" t="str">
            <v>Planned Realization Rate</v>
          </cell>
          <cell r="F762" t="str">
            <v>Realization Rate Value Source</v>
          </cell>
          <cell r="G762" t="str">
            <v/>
          </cell>
          <cell r="H762" t="str">
            <v>Table 1</v>
          </cell>
          <cell r="I762" t="str">
            <v>ID_Energy_FinAnswer_Program_Evaluation_2009-2011.pdf</v>
          </cell>
        </row>
        <row r="763">
          <cell r="C763" t="str">
            <v>11222013-114.2_Incentive Customer ($)</v>
          </cell>
          <cell r="D763">
            <v>2</v>
          </cell>
          <cell r="E763" t="str">
            <v>Incentive Customer ($)</v>
          </cell>
          <cell r="F763" t="str">
            <v>Incentive Value Source</v>
          </cell>
          <cell r="G763" t="str">
            <v/>
          </cell>
          <cell r="H763" t="str">
            <v>Incentive Caluclator Tool</v>
          </cell>
          <cell r="I763" t="str">
            <v>WB UT Incentive Calc EXTERNAL 1.1E 0722013.xlsx</v>
          </cell>
        </row>
        <row r="764">
          <cell r="C764" t="str">
            <v>12162013-088.2_Incentive Customer ($)</v>
          </cell>
          <cell r="D764">
            <v>2</v>
          </cell>
          <cell r="E764" t="str">
            <v>Incentive Customer ($)</v>
          </cell>
          <cell r="F764" t="str">
            <v>Incentive Value Source</v>
          </cell>
          <cell r="G764" t="str">
            <v/>
          </cell>
          <cell r="H764" t="str">
            <v>Incentive Caluclator Tool</v>
          </cell>
          <cell r="I764" t="str">
            <v>WA wattSmart Business Incentive DUMMY.xlsx</v>
          </cell>
        </row>
        <row r="765">
          <cell r="C765" t="str">
            <v>12162013-478.2_Planned Realization Rate</v>
          </cell>
          <cell r="D765">
            <v>2</v>
          </cell>
          <cell r="E765" t="str">
            <v>Planned Realization Rate</v>
          </cell>
          <cell r="F765" t="str">
            <v>Realization Rate Value Source</v>
          </cell>
          <cell r="G765" t="str">
            <v/>
          </cell>
          <cell r="H765" t="str">
            <v>Table 1</v>
          </cell>
          <cell r="I765" t="str">
            <v>DSM_WY_EnergyFinAnswer_Report_2011.pdf</v>
          </cell>
        </row>
        <row r="766">
          <cell r="C766" t="str">
            <v>12162013-478.2_Planned Net to Gross Ratio</v>
          </cell>
          <cell r="D766">
            <v>2</v>
          </cell>
          <cell r="E766" t="str">
            <v>Planned Net to Gross Ratio</v>
          </cell>
          <cell r="F766" t="str">
            <v>Net-to-Gross Valur Source</v>
          </cell>
          <cell r="G766" t="str">
            <v/>
          </cell>
          <cell r="H766" t="str">
            <v>Page 10</v>
          </cell>
          <cell r="I766" t="str">
            <v>DSM_WY_EnergyFinAnswer_Report_2011.pdf</v>
          </cell>
        </row>
        <row r="767">
          <cell r="C767" t="str">
            <v>12162013-478.2_Measure life (years)</v>
          </cell>
          <cell r="D767">
            <v>2</v>
          </cell>
          <cell r="E767" t="str">
            <v>Measure life (years)</v>
          </cell>
          <cell r="F767" t="str">
            <v>Measure Life Value Source</v>
          </cell>
          <cell r="G767" t="str">
            <v/>
          </cell>
          <cell r="H767" t="str">
            <v>Table 26</v>
          </cell>
          <cell r="I767" t="str">
            <v>2013-Wyoming-Annual-Report-Appendices-FINAL.pdf</v>
          </cell>
        </row>
        <row r="768">
          <cell r="C768" t="str">
            <v>02122014-052.2_Planned Net to Gross Ratio</v>
          </cell>
          <cell r="D768">
            <v>2</v>
          </cell>
          <cell r="E768" t="str">
            <v>Planned Net to Gross Ratio</v>
          </cell>
          <cell r="F768" t="str">
            <v>Net-to-Gross Value Source</v>
          </cell>
          <cell r="G768" t="str">
            <v/>
          </cell>
          <cell r="H768" t="str">
            <v>page 2</v>
          </cell>
          <cell r="I768" t="str">
            <v>CA_FinAnswer_Express_Program_Evaluation_2009-2011.pdf</v>
          </cell>
        </row>
        <row r="769">
          <cell r="C769" t="str">
            <v>02122014-052.2_Planned Realization Rate</v>
          </cell>
          <cell r="D769">
            <v>2</v>
          </cell>
          <cell r="E769" t="str">
            <v>Planned Realization Rate</v>
          </cell>
          <cell r="F769" t="str">
            <v>Realization Rate Value Source</v>
          </cell>
          <cell r="G769" t="str">
            <v/>
          </cell>
          <cell r="H769" t="str">
            <v>page 2</v>
          </cell>
          <cell r="I769" t="str">
            <v>CA_FinAnswer_Express_Program_Evaluation_2009-2011.pdf</v>
          </cell>
        </row>
        <row r="770">
          <cell r="C770" t="str">
            <v>02122014-003.2_Planned Net to Gross Ratio</v>
          </cell>
          <cell r="D770">
            <v>2</v>
          </cell>
          <cell r="E770" t="str">
            <v>Planned Net to Gross Ratio</v>
          </cell>
          <cell r="F770" t="str">
            <v>Net-to-Gross Value Source</v>
          </cell>
          <cell r="G770" t="str">
            <v/>
          </cell>
          <cell r="H770" t="str">
            <v>Page 2</v>
          </cell>
          <cell r="I770" t="str">
            <v>ID_FinAnswer_Express_Program_Evaluation_2009-2011.pdf</v>
          </cell>
        </row>
        <row r="771">
          <cell r="C771" t="str">
            <v>02122014-003.2_Planned Realization Rate</v>
          </cell>
          <cell r="D771">
            <v>2</v>
          </cell>
          <cell r="E771" t="str">
            <v>Planned Realization Rate</v>
          </cell>
          <cell r="F771" t="str">
            <v>Realization Rate Value Source</v>
          </cell>
          <cell r="G771" t="str">
            <v/>
          </cell>
          <cell r="H771" t="str">
            <v>Table 1</v>
          </cell>
          <cell r="I771" t="str">
            <v>ID_FinAnswer_Express_Program_Evaluation_2009-2011.pdf</v>
          </cell>
        </row>
        <row r="772">
          <cell r="C772" t="str">
            <v>01302014-008.1_Gross Average Monthly Demand Reduction (kW/unit)</v>
          </cell>
          <cell r="D772">
            <v>1</v>
          </cell>
          <cell r="E772" t="str">
            <v>Gross Average Monthly Demand Reduction (kW/unit)</v>
          </cell>
          <cell r="F772" t="str">
            <v>Demand Savings Value Source</v>
          </cell>
          <cell r="G772" t="str">
            <v/>
          </cell>
          <cell r="H772" t="str">
            <v/>
          </cell>
          <cell r="I772" t="str">
            <v>RMP UT Ltg Tool 070114.12.xlsm</v>
          </cell>
        </row>
        <row r="773">
          <cell r="C773" t="str">
            <v>01302014-008.1_Gross incremental annual electric savings (kWh/yr)</v>
          </cell>
          <cell r="D773">
            <v>1</v>
          </cell>
          <cell r="E773" t="str">
            <v>Gross incremental annual electric savings (kWh/yr)</v>
          </cell>
          <cell r="F773" t="str">
            <v>Energy Savings Value Source</v>
          </cell>
          <cell r="G773" t="str">
            <v/>
          </cell>
          <cell r="H773" t="str">
            <v/>
          </cell>
          <cell r="I773" t="str">
            <v>RMP UT Ltg Tool 070114.12.xlsm</v>
          </cell>
        </row>
        <row r="774">
          <cell r="C774" t="str">
            <v>01132014-010.1_Gross Average Monthly Demand Reduction (kW/unit)</v>
          </cell>
          <cell r="D774">
            <v>1</v>
          </cell>
          <cell r="E774" t="str">
            <v>Gross Average Monthly Demand Reduction (kW/unit)</v>
          </cell>
          <cell r="F774" t="str">
            <v>Demand Savings Value Source</v>
          </cell>
          <cell r="G774" t="str">
            <v/>
          </cell>
          <cell r="H774" t="str">
            <v/>
          </cell>
          <cell r="I774" t="str">
            <v>PP WA Ltg Tool 070114.12.xlsm</v>
          </cell>
        </row>
        <row r="775">
          <cell r="C775" t="str">
            <v>01132014-010.1_Gross incremental annual electric savings (kWh/yr)</v>
          </cell>
          <cell r="D775">
            <v>1</v>
          </cell>
          <cell r="E775" t="str">
            <v>Gross incremental annual electric savings (kWh/yr)</v>
          </cell>
          <cell r="F775" t="str">
            <v>Energy Savings Value Source</v>
          </cell>
          <cell r="G775" t="str">
            <v/>
          </cell>
          <cell r="H775" t="str">
            <v/>
          </cell>
          <cell r="I775" t="str">
            <v>PP WA Ltg Tool 070114.12.xlsm</v>
          </cell>
        </row>
        <row r="776">
          <cell r="C776" t="str">
            <v>01132014-010.1_Baseline Value</v>
          </cell>
          <cell r="D776">
            <v>1</v>
          </cell>
          <cell r="E776" t="str">
            <v>Baseline Value</v>
          </cell>
          <cell r="F776" t="str">
            <v>Stipulated Baseline Wattage</v>
          </cell>
          <cell r="G776" t="str">
            <v/>
          </cell>
          <cell r="H776" t="str">
            <v/>
          </cell>
          <cell r="I776" t="str">
            <v>Stipulated Baseline Wattages for wattsmart Business and FinAnswer Express Linear Flurorescent and Incandescent Fixtures.pdf</v>
          </cell>
        </row>
        <row r="777">
          <cell r="C777" t="str">
            <v>02122014-029.2_Planned Realization Rate</v>
          </cell>
          <cell r="D777">
            <v>2</v>
          </cell>
          <cell r="E777" t="str">
            <v>Planned Realization Rate</v>
          </cell>
          <cell r="F777" t="str">
            <v>Realization Rate Value Source</v>
          </cell>
          <cell r="G777" t="str">
            <v/>
          </cell>
          <cell r="H777" t="str">
            <v>Table 1</v>
          </cell>
          <cell r="I777" t="str">
            <v>DSM_WY_FinAnswerExpress_Report_2011.pdf</v>
          </cell>
        </row>
        <row r="778">
          <cell r="C778" t="str">
            <v>02122014-029.2_Planned Net to Gross Ratio</v>
          </cell>
          <cell r="D778">
            <v>2</v>
          </cell>
          <cell r="E778" t="str">
            <v>Planned Net to Gross Ratio</v>
          </cell>
          <cell r="F778" t="str">
            <v>Net-to-Gross Value Source</v>
          </cell>
          <cell r="G778" t="str">
            <v/>
          </cell>
          <cell r="H778" t="str">
            <v>Page 10</v>
          </cell>
          <cell r="I778" t="str">
            <v>DSM_WY_FinAnswerExpress_Report_2011.pdf</v>
          </cell>
        </row>
        <row r="779">
          <cell r="C779" t="str">
            <v>02122014-029.2_Measure life (years)</v>
          </cell>
          <cell r="D779">
            <v>2</v>
          </cell>
          <cell r="E779" t="str">
            <v>Measure life (years)</v>
          </cell>
          <cell r="F779" t="str">
            <v>Measure Life Value Source</v>
          </cell>
          <cell r="G779" t="str">
            <v>Average of 12 years from FinAnswer Express and 15 years from Energy FinAnswer (13.5 rounded to 14)</v>
          </cell>
          <cell r="H779" t="str">
            <v/>
          </cell>
          <cell r="I779" t="str">
            <v/>
          </cell>
        </row>
        <row r="780">
          <cell r="C780" t="str">
            <v>10.2_Planned Net to Gross Ratio</v>
          </cell>
          <cell r="D780">
            <v>2</v>
          </cell>
          <cell r="E780" t="str">
            <v>Planned Net to Gross Ratio</v>
          </cell>
          <cell r="F780" t="str">
            <v>Net-to-Gross Value Source</v>
          </cell>
          <cell r="G780" t="str">
            <v/>
          </cell>
          <cell r="H780" t="str">
            <v>page 2</v>
          </cell>
          <cell r="I780" t="str">
            <v>CA_FinAnswer_Express_Program_Evaluation_2009-2011.pdf</v>
          </cell>
        </row>
        <row r="781">
          <cell r="C781" t="str">
            <v>10.2_Planned Realization Rate</v>
          </cell>
          <cell r="D781">
            <v>2</v>
          </cell>
          <cell r="E781" t="str">
            <v>Planned Realization Rate</v>
          </cell>
          <cell r="F781" t="str">
            <v>Realization Rate Value Source</v>
          </cell>
          <cell r="G781" t="str">
            <v/>
          </cell>
          <cell r="H781" t="str">
            <v>page 2</v>
          </cell>
          <cell r="I781" t="str">
            <v>CA_FinAnswer_Express_Program_Evaluation_2009-2011.pdf</v>
          </cell>
        </row>
        <row r="782">
          <cell r="C782" t="str">
            <v>229.2_Planned Realization Rate</v>
          </cell>
          <cell r="D782">
            <v>2</v>
          </cell>
          <cell r="E782" t="str">
            <v>Planned Realization Rate</v>
          </cell>
          <cell r="F782" t="str">
            <v>Realization Rate Value Source</v>
          </cell>
          <cell r="G782" t="str">
            <v/>
          </cell>
          <cell r="H782" t="str">
            <v>Table 1</v>
          </cell>
          <cell r="I782" t="str">
            <v>ID_FinAnswer_Express_Program_Evaluation_2009-2011.pdf</v>
          </cell>
        </row>
        <row r="783">
          <cell r="C783" t="str">
            <v>229.2_Measure life (years)</v>
          </cell>
          <cell r="D783">
            <v>2</v>
          </cell>
          <cell r="E783" t="str">
            <v>Measure life (years)</v>
          </cell>
          <cell r="F783" t="str">
            <v>Measure Life Value Source</v>
          </cell>
          <cell r="G783" t="str">
            <v/>
          </cell>
          <cell r="H783" t="str">
            <v/>
          </cell>
          <cell r="I783" t="str">
            <v>NonLighting Measure Worksheets ID 111314.pdf</v>
          </cell>
        </row>
        <row r="784">
          <cell r="C784" t="str">
            <v>229.2_Incremental cost ($)</v>
          </cell>
          <cell r="D784">
            <v>2</v>
          </cell>
          <cell r="E784" t="str">
            <v>Incremental cost ($)</v>
          </cell>
          <cell r="F784" t="str">
            <v>Cost Value Source</v>
          </cell>
          <cell r="G784" t="str">
            <v/>
          </cell>
          <cell r="H784" t="str">
            <v/>
          </cell>
          <cell r="I784" t="str">
            <v>NonLighting Measure Worksheets ID 111314.pdf</v>
          </cell>
        </row>
        <row r="785">
          <cell r="C785" t="str">
            <v>229.2_Planned Net to Gross Ratio</v>
          </cell>
          <cell r="D785">
            <v>2</v>
          </cell>
          <cell r="E785" t="str">
            <v>Planned Net to Gross Ratio</v>
          </cell>
          <cell r="F785" t="str">
            <v>Net-to-Gross Value Source</v>
          </cell>
          <cell r="G785" t="str">
            <v/>
          </cell>
          <cell r="H785" t="str">
            <v>Page 2</v>
          </cell>
          <cell r="I785" t="str">
            <v>ID_FinAnswer_Express_Program_Evaluation_2009-2011.pdf</v>
          </cell>
        </row>
        <row r="786">
          <cell r="C786" t="str">
            <v>229.2_Gross Average Monthly Demand Reduction (kW/unit)</v>
          </cell>
          <cell r="D786">
            <v>2</v>
          </cell>
          <cell r="E786" t="str">
            <v>Gross Average Monthly Demand Reduction (kW/unit)</v>
          </cell>
          <cell r="F786" t="str">
            <v>Demand Reduction Value Source</v>
          </cell>
          <cell r="G786" t="str">
            <v/>
          </cell>
          <cell r="H786" t="str">
            <v/>
          </cell>
          <cell r="I786" t="str">
            <v>NonLighting Measure Worksheets ID 111314.pdf</v>
          </cell>
        </row>
        <row r="787">
          <cell r="C787" t="str">
            <v>229.2_Gross incremental annual electric savings (kWh/yr)</v>
          </cell>
          <cell r="D787">
            <v>2</v>
          </cell>
          <cell r="E787" t="str">
            <v>Gross incremental annual electric savings (kWh/yr)</v>
          </cell>
          <cell r="F787" t="str">
            <v xml:space="preserve">Energy Savings Value Source </v>
          </cell>
          <cell r="G787" t="str">
            <v/>
          </cell>
          <cell r="H787" t="str">
            <v/>
          </cell>
          <cell r="I787" t="str">
            <v>NonLighting Measure Worksheets ID 111314.pdf</v>
          </cell>
        </row>
        <row r="788">
          <cell r="C788" t="str">
            <v>450.3_Measure life (years)</v>
          </cell>
          <cell r="D788">
            <v>3</v>
          </cell>
          <cell r="E788" t="str">
            <v>Measure life (years)</v>
          </cell>
          <cell r="F788" t="str">
            <v>Measure Life Value Source</v>
          </cell>
          <cell r="G788" t="str">
            <v/>
          </cell>
          <cell r="H788" t="str">
            <v/>
          </cell>
          <cell r="I788" t="str">
            <v>Program Update Report UT 050214.docx</v>
          </cell>
        </row>
        <row r="789">
          <cell r="C789" t="str">
            <v>450.3_Planned Realization Rate</v>
          </cell>
          <cell r="D789">
            <v>3</v>
          </cell>
          <cell r="E789" t="str">
            <v>Planned Realization Rate</v>
          </cell>
          <cell r="F789" t="str">
            <v>Realization Rate Value Source</v>
          </cell>
          <cell r="G789" t="str">
            <v/>
          </cell>
          <cell r="H789" t="str">
            <v>BAU - CE inputs sheet</v>
          </cell>
          <cell r="I789" t="str">
            <v>CE inputs - measure update   small business 031314.xlsx</v>
          </cell>
        </row>
        <row r="790">
          <cell r="C790" t="str">
            <v>450.3_Incremental cost ($)</v>
          </cell>
          <cell r="D790">
            <v>3</v>
          </cell>
          <cell r="E790" t="str">
            <v>Incremental cost ($)</v>
          </cell>
          <cell r="F790" t="str">
            <v>Incremental Cost Value Source</v>
          </cell>
          <cell r="G790" t="str">
            <v/>
          </cell>
          <cell r="H790" t="str">
            <v/>
          </cell>
          <cell r="I790" t="str">
            <v/>
          </cell>
        </row>
        <row r="791">
          <cell r="C791" t="str">
            <v>450.3_Planned Net to Gross Ratio</v>
          </cell>
          <cell r="D791">
            <v>3</v>
          </cell>
          <cell r="E791" t="str">
            <v>Planned Net to Gross Ratio</v>
          </cell>
          <cell r="F791" t="str">
            <v>Net-to-Gross Value Source</v>
          </cell>
          <cell r="G791" t="str">
            <v/>
          </cell>
          <cell r="H791" t="str">
            <v>BAU - CE inputs sheet</v>
          </cell>
          <cell r="I791" t="str">
            <v>CE inputs - measure update   small business 031314.xlsx</v>
          </cell>
        </row>
        <row r="792">
          <cell r="C792" t="str">
            <v>450.3_Gross incremental annual electric savings (kWh/yr)</v>
          </cell>
          <cell r="D792">
            <v>3</v>
          </cell>
          <cell r="E792" t="str">
            <v>Gross incremental annual electric savings (kWh/yr)</v>
          </cell>
          <cell r="F792" t="str">
            <v>Energy Savings Value Source</v>
          </cell>
          <cell r="G792" t="str">
            <v/>
          </cell>
          <cell r="H792" t="str">
            <v/>
          </cell>
          <cell r="I792" t="str">
            <v/>
          </cell>
        </row>
        <row r="793">
          <cell r="C793" t="str">
            <v>450.3_Gross Average Monthly Demand Reduction (kW/unit)</v>
          </cell>
          <cell r="D793">
            <v>3</v>
          </cell>
          <cell r="E793" t="str">
            <v>Gross Average Monthly Demand Reduction (kW/unit)</v>
          </cell>
          <cell r="F793" t="str">
            <v>Demand Savings Value Source</v>
          </cell>
          <cell r="G793" t="str">
            <v/>
          </cell>
          <cell r="H793" t="str">
            <v/>
          </cell>
          <cell r="I793" t="str">
            <v/>
          </cell>
        </row>
        <row r="794">
          <cell r="C794" t="str">
            <v>450.3_Gross Average Monthly Demand Reduction (kW/unit)</v>
          </cell>
          <cell r="D794">
            <v>3</v>
          </cell>
          <cell r="E794" t="str">
            <v>Gross Average Monthly Demand Reduction (kW/unit)</v>
          </cell>
          <cell r="F794" t="str">
            <v>Demand Savings Value Source</v>
          </cell>
          <cell r="G794" t="str">
            <v/>
          </cell>
          <cell r="H794" t="str">
            <v/>
          </cell>
          <cell r="I794" t="str">
            <v>Program Update Report UT 050214.docx</v>
          </cell>
        </row>
        <row r="795">
          <cell r="C795" t="str">
            <v>450.3_Gross incremental annual electric savings (kWh/yr)</v>
          </cell>
          <cell r="D795">
            <v>3</v>
          </cell>
          <cell r="E795" t="str">
            <v>Gross incremental annual electric savings (kWh/yr)</v>
          </cell>
          <cell r="F795" t="str">
            <v>Energy Savings Value Source</v>
          </cell>
          <cell r="G795" t="str">
            <v/>
          </cell>
          <cell r="H795" t="str">
            <v/>
          </cell>
          <cell r="I795" t="str">
            <v>Program Update Report UT 050214.docx</v>
          </cell>
        </row>
        <row r="796">
          <cell r="C796" t="str">
            <v>450.3_Incremental cost ($)</v>
          </cell>
          <cell r="D796">
            <v>3</v>
          </cell>
          <cell r="E796" t="str">
            <v>Incremental cost ($)</v>
          </cell>
          <cell r="F796" t="str">
            <v>Incremental Cost Value Source</v>
          </cell>
          <cell r="G796" t="str">
            <v/>
          </cell>
          <cell r="H796" t="str">
            <v/>
          </cell>
          <cell r="I796" t="str">
            <v>Program Update Report UT 050214.docx</v>
          </cell>
        </row>
        <row r="797">
          <cell r="C797" t="str">
            <v>666.2_</v>
          </cell>
          <cell r="D797">
            <v>2</v>
          </cell>
          <cell r="E797" t="str">
            <v/>
          </cell>
          <cell r="F797" t="str">
            <v/>
          </cell>
          <cell r="G797" t="str">
            <v/>
          </cell>
          <cell r="H797" t="str">
            <v/>
          </cell>
          <cell r="I797" t="str">
            <v/>
          </cell>
        </row>
        <row r="798">
          <cell r="C798" t="str">
            <v>1069.2_Planned Net to Gross Ratio</v>
          </cell>
          <cell r="D798">
            <v>2</v>
          </cell>
          <cell r="E798" t="str">
            <v>Planned Net to Gross Ratio</v>
          </cell>
          <cell r="F798" t="str">
            <v>Net-to-Gross Value Source</v>
          </cell>
          <cell r="G798" t="str">
            <v/>
          </cell>
          <cell r="H798" t="str">
            <v>Page 10</v>
          </cell>
          <cell r="I798" t="str">
            <v>DSM_WY_FinAnswerExpress_Report_2011.pdf</v>
          </cell>
        </row>
        <row r="799">
          <cell r="C799" t="str">
            <v>1069.2_Measure life (years)</v>
          </cell>
          <cell r="D799">
            <v>2</v>
          </cell>
          <cell r="E799" t="str">
            <v>Measure life (years)</v>
          </cell>
          <cell r="F799" t="str">
            <v>Measure Life Value Source</v>
          </cell>
          <cell r="G799" t="str">
            <v/>
          </cell>
          <cell r="H799" t="str">
            <v/>
          </cell>
          <cell r="I799" t="str">
            <v>NonLighting Measure Worksheets WY 120814.pdf</v>
          </cell>
        </row>
        <row r="800">
          <cell r="C800" t="str">
            <v>1069.2_Incremental cost ($)</v>
          </cell>
          <cell r="D800">
            <v>2</v>
          </cell>
          <cell r="E800" t="str">
            <v>Incremental cost ($)</v>
          </cell>
          <cell r="F800" t="str">
            <v>Incremental Cost Value Source</v>
          </cell>
          <cell r="G800" t="str">
            <v/>
          </cell>
          <cell r="H800" t="str">
            <v/>
          </cell>
          <cell r="I800" t="str">
            <v>NonLighting Measure Worksheets WY 120814.pdf</v>
          </cell>
        </row>
        <row r="801">
          <cell r="C801" t="str">
            <v>1069.2_Planned Realization Rate</v>
          </cell>
          <cell r="D801">
            <v>2</v>
          </cell>
          <cell r="E801" t="str">
            <v>Planned Realization Rate</v>
          </cell>
          <cell r="F801" t="str">
            <v>Realization Rate Value Source</v>
          </cell>
          <cell r="G801" t="str">
            <v/>
          </cell>
          <cell r="H801" t="str">
            <v>Table 1</v>
          </cell>
          <cell r="I801" t="str">
            <v>DSM_WY_FinAnswerExpress_Report_2011.pdf</v>
          </cell>
        </row>
        <row r="802">
          <cell r="C802" t="str">
            <v>1069.2_Gross incremental annual electric savings (kWh/yr)</v>
          </cell>
          <cell r="D802">
            <v>2</v>
          </cell>
          <cell r="E802" t="str">
            <v>Gross incremental annual electric savings (kWh/yr)</v>
          </cell>
          <cell r="F802" t="str">
            <v>Energy Savings Value Source</v>
          </cell>
          <cell r="G802" t="str">
            <v/>
          </cell>
          <cell r="H802" t="str">
            <v/>
          </cell>
          <cell r="I802" t="str">
            <v>NonLighting Measure Worksheets WY 120814.pdf</v>
          </cell>
        </row>
        <row r="803">
          <cell r="C803" t="str">
            <v>1069.2_Gross Average Monthly Demand Reduction (kW/unit)</v>
          </cell>
          <cell r="D803">
            <v>2</v>
          </cell>
          <cell r="E803" t="str">
            <v>Gross Average Monthly Demand Reduction (kW/unit)</v>
          </cell>
          <cell r="F803" t="str">
            <v>Demand Savings Value Source</v>
          </cell>
          <cell r="G803" t="str">
            <v/>
          </cell>
          <cell r="H803" t="str">
            <v/>
          </cell>
          <cell r="I803" t="str">
            <v>NonLighting Measure Worksheets WY 120814.pdf</v>
          </cell>
        </row>
        <row r="804">
          <cell r="C804" t="str">
            <v>9.2_Planned Net to Gross Ratio</v>
          </cell>
          <cell r="D804">
            <v>2</v>
          </cell>
          <cell r="E804" t="str">
            <v>Planned Net to Gross Ratio</v>
          </cell>
          <cell r="F804" t="str">
            <v>Net-to-Gross Value Source</v>
          </cell>
          <cell r="G804" t="str">
            <v/>
          </cell>
          <cell r="H804" t="str">
            <v>page 2</v>
          </cell>
          <cell r="I804" t="str">
            <v>CA_FinAnswer_Express_Program_Evaluation_2009-2011.pdf</v>
          </cell>
        </row>
        <row r="805">
          <cell r="C805" t="str">
            <v>9.2_Planned Realization Rate</v>
          </cell>
          <cell r="D805">
            <v>2</v>
          </cell>
          <cell r="E805" t="str">
            <v>Planned Realization Rate</v>
          </cell>
          <cell r="F805" t="str">
            <v>Realization Rate Value Source</v>
          </cell>
          <cell r="G805" t="str">
            <v/>
          </cell>
          <cell r="H805" t="str">
            <v>page 2</v>
          </cell>
          <cell r="I805" t="str">
            <v>CA_FinAnswer_Express_Program_Evaluation_2009-2011.pdf</v>
          </cell>
        </row>
        <row r="806">
          <cell r="C806" t="str">
            <v>228.2_Measure life (years)</v>
          </cell>
          <cell r="D806">
            <v>2</v>
          </cell>
          <cell r="E806" t="str">
            <v>Measure life (years)</v>
          </cell>
          <cell r="F806" t="str">
            <v>Measure Life Value Source</v>
          </cell>
          <cell r="G806" t="str">
            <v/>
          </cell>
          <cell r="H806" t="str">
            <v/>
          </cell>
          <cell r="I806" t="str">
            <v>NonLighting Measure Worksheets ID 111314.pdf</v>
          </cell>
        </row>
        <row r="807">
          <cell r="C807" t="str">
            <v>228.2_Gross Average Monthly Demand Reduction (kW/unit)</v>
          </cell>
          <cell r="D807">
            <v>2</v>
          </cell>
          <cell r="E807" t="str">
            <v>Gross Average Monthly Demand Reduction (kW/unit)</v>
          </cell>
          <cell r="F807" t="str">
            <v>Demand Reduction Value Source</v>
          </cell>
          <cell r="G807" t="str">
            <v/>
          </cell>
          <cell r="H807" t="str">
            <v/>
          </cell>
          <cell r="I807" t="str">
            <v>NonLighting Measure Worksheets ID 111314.pdf</v>
          </cell>
        </row>
        <row r="808">
          <cell r="C808" t="str">
            <v>228.2_Planned Net to Gross Ratio</v>
          </cell>
          <cell r="D808">
            <v>2</v>
          </cell>
          <cell r="E808" t="str">
            <v>Planned Net to Gross Ratio</v>
          </cell>
          <cell r="F808" t="str">
            <v>Net-to-Gross Value Source</v>
          </cell>
          <cell r="G808" t="str">
            <v/>
          </cell>
          <cell r="H808" t="str">
            <v>Page 2</v>
          </cell>
          <cell r="I808" t="str">
            <v>ID_FinAnswer_Express_Program_Evaluation_2009-2011.pdf</v>
          </cell>
        </row>
        <row r="809">
          <cell r="C809" t="str">
            <v>228.2_Planned Realization Rate</v>
          </cell>
          <cell r="D809">
            <v>2</v>
          </cell>
          <cell r="E809" t="str">
            <v>Planned Realization Rate</v>
          </cell>
          <cell r="F809" t="str">
            <v>Realization Rate Value Source</v>
          </cell>
          <cell r="G809" t="str">
            <v/>
          </cell>
          <cell r="H809" t="str">
            <v>Table 1</v>
          </cell>
          <cell r="I809" t="str">
            <v>ID_FinAnswer_Express_Program_Evaluation_2009-2011.pdf</v>
          </cell>
        </row>
        <row r="810">
          <cell r="C810" t="str">
            <v>228.2_Gross incremental annual electric savings (kWh/yr)</v>
          </cell>
          <cell r="D810">
            <v>2</v>
          </cell>
          <cell r="E810" t="str">
            <v>Gross incremental annual electric savings (kWh/yr)</v>
          </cell>
          <cell r="F810" t="str">
            <v xml:space="preserve">Energy Savings Value Source </v>
          </cell>
          <cell r="G810" t="str">
            <v/>
          </cell>
          <cell r="H810" t="str">
            <v/>
          </cell>
          <cell r="I810" t="str">
            <v>NonLighting Measure Worksheets ID 111314.pdf</v>
          </cell>
        </row>
        <row r="811">
          <cell r="C811" t="str">
            <v>228.2_Incremental cost ($)</v>
          </cell>
          <cell r="D811">
            <v>2</v>
          </cell>
          <cell r="E811" t="str">
            <v>Incremental cost ($)</v>
          </cell>
          <cell r="F811" t="str">
            <v>Cost Value Source</v>
          </cell>
          <cell r="G811" t="str">
            <v/>
          </cell>
          <cell r="H811" t="str">
            <v/>
          </cell>
          <cell r="I811" t="str">
            <v>NonLighting Measure Worksheets ID 111314.pdf</v>
          </cell>
        </row>
        <row r="812">
          <cell r="C812" t="str">
            <v>449.3_Gross incremental annual electric savings (kWh/yr)</v>
          </cell>
          <cell r="D812">
            <v>3</v>
          </cell>
          <cell r="E812" t="str">
            <v>Gross incremental annual electric savings (kWh/yr)</v>
          </cell>
          <cell r="F812" t="str">
            <v>Energy Savings Value Source</v>
          </cell>
          <cell r="G812" t="str">
            <v/>
          </cell>
          <cell r="H812" t="str">
            <v/>
          </cell>
          <cell r="I812" t="str">
            <v>Program Update Report UT 050214.docx</v>
          </cell>
        </row>
        <row r="813">
          <cell r="C813" t="str">
            <v>449.3_Measure life (years)</v>
          </cell>
          <cell r="D813">
            <v>3</v>
          </cell>
          <cell r="E813" t="str">
            <v>Measure life (years)</v>
          </cell>
          <cell r="F813" t="str">
            <v>Measure Life Value Source</v>
          </cell>
          <cell r="G813" t="str">
            <v/>
          </cell>
          <cell r="H813" t="str">
            <v/>
          </cell>
          <cell r="I813" t="str">
            <v>Program Update Report UT 050214.docx</v>
          </cell>
        </row>
        <row r="814">
          <cell r="C814" t="str">
            <v>449.3_Incremental cost ($)</v>
          </cell>
          <cell r="D814">
            <v>3</v>
          </cell>
          <cell r="E814" t="str">
            <v>Incremental cost ($)</v>
          </cell>
          <cell r="F814" t="str">
            <v>Incremental Cost Value Source</v>
          </cell>
          <cell r="G814" t="str">
            <v/>
          </cell>
          <cell r="H814" t="str">
            <v/>
          </cell>
          <cell r="I814" t="str">
            <v>Program Update Report UT 050214.docx</v>
          </cell>
        </row>
        <row r="815">
          <cell r="C815" t="str">
            <v>449.3_Incremental cost ($)</v>
          </cell>
          <cell r="D815">
            <v>3</v>
          </cell>
          <cell r="E815" t="str">
            <v>Incremental cost ($)</v>
          </cell>
          <cell r="F815" t="str">
            <v>Incremental Cost Value Source</v>
          </cell>
          <cell r="G815" t="str">
            <v/>
          </cell>
          <cell r="H815" t="str">
            <v/>
          </cell>
          <cell r="I815" t="str">
            <v/>
          </cell>
        </row>
        <row r="816">
          <cell r="C816" t="str">
            <v>449.3_Gross Average Monthly Demand Reduction (kW/unit)</v>
          </cell>
          <cell r="D816">
            <v>3</v>
          </cell>
          <cell r="E816" t="str">
            <v>Gross Average Monthly Demand Reduction (kW/unit)</v>
          </cell>
          <cell r="F816" t="str">
            <v>Demand Savings Value Source</v>
          </cell>
          <cell r="G816" t="str">
            <v/>
          </cell>
          <cell r="H816" t="str">
            <v/>
          </cell>
          <cell r="I816" t="str">
            <v>Program Update Report UT 050214.docx</v>
          </cell>
        </row>
        <row r="817">
          <cell r="C817" t="str">
            <v>449.3_Planned Realization Rate</v>
          </cell>
          <cell r="D817">
            <v>3</v>
          </cell>
          <cell r="E817" t="str">
            <v>Planned Realization Rate</v>
          </cell>
          <cell r="F817" t="str">
            <v>Realization Rate Value Source</v>
          </cell>
          <cell r="G817" t="str">
            <v/>
          </cell>
          <cell r="H817" t="str">
            <v>BAU - CE inputs sheet</v>
          </cell>
          <cell r="I817" t="str">
            <v>CE inputs - measure update   small business 031314.xlsx</v>
          </cell>
        </row>
        <row r="818">
          <cell r="C818" t="str">
            <v>449.3_Gross Average Monthly Demand Reduction (kW/unit)</v>
          </cell>
          <cell r="D818">
            <v>3</v>
          </cell>
          <cell r="E818" t="str">
            <v>Gross Average Monthly Demand Reduction (kW/unit)</v>
          </cell>
          <cell r="F818" t="str">
            <v>Demand Savings Value Source</v>
          </cell>
          <cell r="G818" t="str">
            <v/>
          </cell>
          <cell r="H818" t="str">
            <v/>
          </cell>
          <cell r="I818" t="str">
            <v/>
          </cell>
        </row>
        <row r="819">
          <cell r="C819" t="str">
            <v>449.3_Gross incremental annual electric savings (kWh/yr)</v>
          </cell>
          <cell r="D819">
            <v>3</v>
          </cell>
          <cell r="E819" t="str">
            <v>Gross incremental annual electric savings (kWh/yr)</v>
          </cell>
          <cell r="F819" t="str">
            <v>Energy Savings Value Source</v>
          </cell>
          <cell r="G819" t="str">
            <v/>
          </cell>
          <cell r="H819" t="str">
            <v/>
          </cell>
          <cell r="I819" t="str">
            <v/>
          </cell>
        </row>
        <row r="820">
          <cell r="C820" t="str">
            <v>449.3_Planned Net to Gross Ratio</v>
          </cell>
          <cell r="D820">
            <v>3</v>
          </cell>
          <cell r="E820" t="str">
            <v>Planned Net to Gross Ratio</v>
          </cell>
          <cell r="F820" t="str">
            <v>Net-to-Gross Value Source</v>
          </cell>
          <cell r="G820" t="str">
            <v/>
          </cell>
          <cell r="H820" t="str">
            <v>BAU - CE inputs sheet</v>
          </cell>
          <cell r="I820" t="str">
            <v>CE inputs - measure update   small business 031314.xlsx</v>
          </cell>
        </row>
        <row r="821">
          <cell r="C821" t="str">
            <v>665.2_Measure life (years)</v>
          </cell>
          <cell r="D821">
            <v>2</v>
          </cell>
          <cell r="E821" t="str">
            <v>Measure life (years)</v>
          </cell>
          <cell r="F821" t="str">
            <v>Measure Life Value Source</v>
          </cell>
          <cell r="G821" t="str">
            <v/>
          </cell>
          <cell r="H821" t="str">
            <v>Table 1-6</v>
          </cell>
          <cell r="I821" t="str">
            <v/>
          </cell>
        </row>
        <row r="822">
          <cell r="C822" t="str">
            <v>665.2_Incremental cost ($)</v>
          </cell>
          <cell r="D822">
            <v>2</v>
          </cell>
          <cell r="E822" t="str">
            <v>Incremental cost ($)</v>
          </cell>
          <cell r="F822" t="str">
            <v>Cost Value Source</v>
          </cell>
          <cell r="G822" t="str">
            <v/>
          </cell>
          <cell r="H822" t="str">
            <v>Table 1-6</v>
          </cell>
          <cell r="I822" t="str">
            <v/>
          </cell>
        </row>
        <row r="823">
          <cell r="C823" t="str">
            <v>665.2_Gross Average Monthly Demand Reduction (kW/unit)</v>
          </cell>
          <cell r="D823">
            <v>2</v>
          </cell>
          <cell r="E823" t="str">
            <v>Gross Average Monthly Demand Reduction (kW/unit)</v>
          </cell>
          <cell r="F823" t="str">
            <v>Demand Reduction Value Source</v>
          </cell>
          <cell r="G823" t="str">
            <v/>
          </cell>
          <cell r="H823" t="str">
            <v>Table 1-6</v>
          </cell>
          <cell r="I823" t="str">
            <v/>
          </cell>
        </row>
        <row r="824">
          <cell r="C824" t="str">
            <v>665.2_Incentive Customer ($)</v>
          </cell>
          <cell r="D824">
            <v>2</v>
          </cell>
          <cell r="E824" t="str">
            <v>Incentive Customer ($)</v>
          </cell>
          <cell r="F824" t="str">
            <v>Incentive Value Source</v>
          </cell>
          <cell r="G824" t="str">
            <v/>
          </cell>
          <cell r="H824" t="str">
            <v>Table 1-6</v>
          </cell>
          <cell r="I824" t="str">
            <v/>
          </cell>
        </row>
        <row r="825">
          <cell r="C825" t="str">
            <v>665.2_Gross incremental annual electric savings (kWh/yr)</v>
          </cell>
          <cell r="D825">
            <v>2</v>
          </cell>
          <cell r="E825" t="str">
            <v>Gross incremental annual electric savings (kWh/yr)</v>
          </cell>
          <cell r="F825" t="str">
            <v xml:space="preserve">Energy Savings Value Source </v>
          </cell>
          <cell r="G825" t="str">
            <v/>
          </cell>
          <cell r="H825" t="str">
            <v>Table 1-6</v>
          </cell>
          <cell r="I825" t="str">
            <v/>
          </cell>
        </row>
        <row r="826">
          <cell r="C826" t="str">
            <v>1068.2_Planned Realization Rate</v>
          </cell>
          <cell r="D826">
            <v>2</v>
          </cell>
          <cell r="E826" t="str">
            <v>Planned Realization Rate</v>
          </cell>
          <cell r="F826" t="str">
            <v>Realization Rate Value Source</v>
          </cell>
          <cell r="G826" t="str">
            <v/>
          </cell>
          <cell r="H826" t="str">
            <v>Table 1</v>
          </cell>
          <cell r="I826" t="str">
            <v>DSM_WY_FinAnswerExpress_Report_2011.pdf</v>
          </cell>
        </row>
        <row r="827">
          <cell r="C827" t="str">
            <v>1068.2_Incremental cost ($)</v>
          </cell>
          <cell r="D827">
            <v>2</v>
          </cell>
          <cell r="E827" t="str">
            <v>Incremental cost ($)</v>
          </cell>
          <cell r="F827" t="str">
            <v>Incremental Cost Value Source</v>
          </cell>
          <cell r="G827" t="str">
            <v/>
          </cell>
          <cell r="H827" t="str">
            <v/>
          </cell>
          <cell r="I827" t="str">
            <v>NonLighting Measure Worksheets WY 120814.pdf</v>
          </cell>
        </row>
        <row r="828">
          <cell r="C828" t="str">
            <v>1068.2_Measure life (years)</v>
          </cell>
          <cell r="D828">
            <v>2</v>
          </cell>
          <cell r="E828" t="str">
            <v>Measure life (years)</v>
          </cell>
          <cell r="F828" t="str">
            <v>Measure Life Value Source</v>
          </cell>
          <cell r="G828" t="str">
            <v/>
          </cell>
          <cell r="H828" t="str">
            <v/>
          </cell>
          <cell r="I828" t="str">
            <v>NonLighting Measure Worksheets WY 120814.pdf</v>
          </cell>
        </row>
        <row r="829">
          <cell r="C829" t="str">
            <v>1068.2_Planned Net to Gross Ratio</v>
          </cell>
          <cell r="D829">
            <v>2</v>
          </cell>
          <cell r="E829" t="str">
            <v>Planned Net to Gross Ratio</v>
          </cell>
          <cell r="F829" t="str">
            <v>Net-to-Gross Value Source</v>
          </cell>
          <cell r="G829" t="str">
            <v/>
          </cell>
          <cell r="H829" t="str">
            <v>Page 10</v>
          </cell>
          <cell r="I829" t="str">
            <v>DSM_WY_FinAnswerExpress_Report_2011.pdf</v>
          </cell>
        </row>
        <row r="830">
          <cell r="C830" t="str">
            <v>1068.2_Gross Average Monthly Demand Reduction (kW/unit)</v>
          </cell>
          <cell r="D830">
            <v>2</v>
          </cell>
          <cell r="E830" t="str">
            <v>Gross Average Monthly Demand Reduction (kW/unit)</v>
          </cell>
          <cell r="F830" t="str">
            <v>Demand Savings Value Source</v>
          </cell>
          <cell r="G830" t="str">
            <v/>
          </cell>
          <cell r="H830" t="str">
            <v/>
          </cell>
          <cell r="I830" t="str">
            <v>NonLighting Measure Worksheets WY 120814.pdf</v>
          </cell>
        </row>
        <row r="831">
          <cell r="C831" t="str">
            <v>1068.2_Gross incremental annual electric savings (kWh/yr)</v>
          </cell>
          <cell r="D831">
            <v>2</v>
          </cell>
          <cell r="E831" t="str">
            <v>Gross incremental annual electric savings (kWh/yr)</v>
          </cell>
          <cell r="F831" t="str">
            <v>Energy Savings Value Source</v>
          </cell>
          <cell r="G831" t="str">
            <v/>
          </cell>
          <cell r="H831" t="str">
            <v/>
          </cell>
          <cell r="I831" t="str">
            <v>NonLighting Measure Worksheets WY 120814.pdf</v>
          </cell>
        </row>
        <row r="832">
          <cell r="C832" t="str">
            <v>8.2_Planned Net to Gross Ratio</v>
          </cell>
          <cell r="D832">
            <v>2</v>
          </cell>
          <cell r="E832" t="str">
            <v>Planned Net to Gross Ratio</v>
          </cell>
          <cell r="F832" t="str">
            <v>Net-to-Gross Value Source</v>
          </cell>
          <cell r="G832" t="str">
            <v/>
          </cell>
          <cell r="H832" t="str">
            <v>page 2</v>
          </cell>
          <cell r="I832" t="str">
            <v>CA_FinAnswer_Express_Program_Evaluation_2009-2011.pdf</v>
          </cell>
        </row>
        <row r="833">
          <cell r="C833" t="str">
            <v>8.2_Planned Realization Rate</v>
          </cell>
          <cell r="D833">
            <v>2</v>
          </cell>
          <cell r="E833" t="str">
            <v>Planned Realization Rate</v>
          </cell>
          <cell r="F833" t="str">
            <v>Realization Rate Value Source</v>
          </cell>
          <cell r="G833" t="str">
            <v/>
          </cell>
          <cell r="H833" t="str">
            <v>page 2</v>
          </cell>
          <cell r="I833" t="str">
            <v>CA_FinAnswer_Express_Program_Evaluation_2009-2011.pdf</v>
          </cell>
        </row>
        <row r="834">
          <cell r="C834" t="str">
            <v>227.2_Gross Average Monthly Demand Reduction (kW/unit)</v>
          </cell>
          <cell r="D834">
            <v>2</v>
          </cell>
          <cell r="E834" t="str">
            <v>Gross Average Monthly Demand Reduction (kW/unit)</v>
          </cell>
          <cell r="F834" t="str">
            <v>Demand Reduction Value Source</v>
          </cell>
          <cell r="G834" t="str">
            <v/>
          </cell>
          <cell r="H834" t="str">
            <v/>
          </cell>
          <cell r="I834" t="str">
            <v>NonLighting Measure Worksheets ID 111314.pdf</v>
          </cell>
        </row>
        <row r="835">
          <cell r="C835" t="str">
            <v>227.2_Planned Net to Gross Ratio</v>
          </cell>
          <cell r="D835">
            <v>2</v>
          </cell>
          <cell r="E835" t="str">
            <v>Planned Net to Gross Ratio</v>
          </cell>
          <cell r="F835" t="str">
            <v>Net-to-Gross Value Source</v>
          </cell>
          <cell r="G835" t="str">
            <v/>
          </cell>
          <cell r="H835" t="str">
            <v>Page 2</v>
          </cell>
          <cell r="I835" t="str">
            <v>ID_FinAnswer_Express_Program_Evaluation_2009-2011.pdf</v>
          </cell>
        </row>
        <row r="836">
          <cell r="C836" t="str">
            <v>227.2_Incremental cost ($)</v>
          </cell>
          <cell r="D836">
            <v>2</v>
          </cell>
          <cell r="E836" t="str">
            <v>Incremental cost ($)</v>
          </cell>
          <cell r="F836" t="str">
            <v>Cost Value Source</v>
          </cell>
          <cell r="G836" t="str">
            <v/>
          </cell>
          <cell r="H836" t="str">
            <v/>
          </cell>
          <cell r="I836" t="str">
            <v>NonLighting Measure Worksheets ID 111314.pdf</v>
          </cell>
        </row>
        <row r="837">
          <cell r="C837" t="str">
            <v>227.2_Gross incremental annual electric savings (kWh/yr)</v>
          </cell>
          <cell r="D837">
            <v>2</v>
          </cell>
          <cell r="E837" t="str">
            <v>Gross incremental annual electric savings (kWh/yr)</v>
          </cell>
          <cell r="F837" t="str">
            <v xml:space="preserve">Energy Savings Value Source </v>
          </cell>
          <cell r="G837" t="str">
            <v/>
          </cell>
          <cell r="H837" t="str">
            <v/>
          </cell>
          <cell r="I837" t="str">
            <v>NonLighting Measure Worksheets ID 111314.pdf</v>
          </cell>
        </row>
        <row r="838">
          <cell r="C838" t="str">
            <v>227.2_Measure life (years)</v>
          </cell>
          <cell r="D838">
            <v>2</v>
          </cell>
          <cell r="E838" t="str">
            <v>Measure life (years)</v>
          </cell>
          <cell r="F838" t="str">
            <v>Measure Life Value Source</v>
          </cell>
          <cell r="G838" t="str">
            <v/>
          </cell>
          <cell r="H838" t="str">
            <v/>
          </cell>
          <cell r="I838" t="str">
            <v>NonLighting Measure Worksheets ID 111314.pdf</v>
          </cell>
        </row>
        <row r="839">
          <cell r="C839" t="str">
            <v>227.2_Planned Realization Rate</v>
          </cell>
          <cell r="D839">
            <v>2</v>
          </cell>
          <cell r="E839" t="str">
            <v>Planned Realization Rate</v>
          </cell>
          <cell r="F839" t="str">
            <v>Realization Rate Value Source</v>
          </cell>
          <cell r="G839" t="str">
            <v/>
          </cell>
          <cell r="H839" t="str">
            <v>Table 1</v>
          </cell>
          <cell r="I839" t="str">
            <v>ID_FinAnswer_Express_Program_Evaluation_2009-2011.pdf</v>
          </cell>
        </row>
        <row r="840">
          <cell r="C840" t="str">
            <v>448.3_Planned Net to Gross Ratio</v>
          </cell>
          <cell r="D840">
            <v>3</v>
          </cell>
          <cell r="E840" t="str">
            <v>Planned Net to Gross Ratio</v>
          </cell>
          <cell r="F840" t="str">
            <v>Net-to-Gross Value Source</v>
          </cell>
          <cell r="G840" t="str">
            <v/>
          </cell>
          <cell r="H840" t="str">
            <v>BAU - CE inputs sheet</v>
          </cell>
          <cell r="I840" t="str">
            <v>CE inputs - measure update   small business 031314.xlsx</v>
          </cell>
        </row>
        <row r="841">
          <cell r="C841" t="str">
            <v>448.3_Incremental cost ($)</v>
          </cell>
          <cell r="D841">
            <v>3</v>
          </cell>
          <cell r="E841" t="str">
            <v>Incremental cost ($)</v>
          </cell>
          <cell r="F841" t="str">
            <v>Incremental Cost Value Source</v>
          </cell>
          <cell r="G841" t="str">
            <v/>
          </cell>
          <cell r="H841" t="str">
            <v/>
          </cell>
          <cell r="I841" t="str">
            <v/>
          </cell>
        </row>
        <row r="842">
          <cell r="C842" t="str">
            <v>448.3_Gross incremental annual electric savings (kWh/yr)</v>
          </cell>
          <cell r="D842">
            <v>3</v>
          </cell>
          <cell r="E842" t="str">
            <v>Gross incremental annual electric savings (kWh/yr)</v>
          </cell>
          <cell r="F842" t="str">
            <v>Energy Savings Value Source</v>
          </cell>
          <cell r="G842" t="str">
            <v/>
          </cell>
          <cell r="H842" t="str">
            <v/>
          </cell>
          <cell r="I842" t="str">
            <v>Program Update Report UT 050214.docx</v>
          </cell>
        </row>
        <row r="843">
          <cell r="C843" t="str">
            <v>448.3_Gross Average Monthly Demand Reduction (kW/unit)</v>
          </cell>
          <cell r="D843">
            <v>3</v>
          </cell>
          <cell r="E843" t="str">
            <v>Gross Average Monthly Demand Reduction (kW/unit)</v>
          </cell>
          <cell r="F843" t="str">
            <v>Demand Savings Value Source</v>
          </cell>
          <cell r="G843" t="str">
            <v/>
          </cell>
          <cell r="H843" t="str">
            <v/>
          </cell>
          <cell r="I843" t="str">
            <v/>
          </cell>
        </row>
        <row r="844">
          <cell r="C844" t="str">
            <v>448.3_Measure life (years)</v>
          </cell>
          <cell r="D844">
            <v>3</v>
          </cell>
          <cell r="E844" t="str">
            <v>Measure life (years)</v>
          </cell>
          <cell r="F844" t="str">
            <v>Measure Life Value Source</v>
          </cell>
          <cell r="G844" t="str">
            <v/>
          </cell>
          <cell r="H844" t="str">
            <v/>
          </cell>
          <cell r="I844" t="str">
            <v>Program Update Report UT 050214.docx</v>
          </cell>
        </row>
        <row r="845">
          <cell r="C845" t="str">
            <v>448.3_Gross Average Monthly Demand Reduction (kW/unit)</v>
          </cell>
          <cell r="D845">
            <v>3</v>
          </cell>
          <cell r="E845" t="str">
            <v>Gross Average Monthly Demand Reduction (kW/unit)</v>
          </cell>
          <cell r="F845" t="str">
            <v>Demand Savings Value Source</v>
          </cell>
          <cell r="G845" t="str">
            <v/>
          </cell>
          <cell r="H845" t="str">
            <v/>
          </cell>
          <cell r="I845" t="str">
            <v>Program Update Report UT 050214.docx</v>
          </cell>
        </row>
        <row r="846">
          <cell r="C846" t="str">
            <v>448.3_Gross incremental annual electric savings (kWh/yr)</v>
          </cell>
          <cell r="D846">
            <v>3</v>
          </cell>
          <cell r="E846" t="str">
            <v>Gross incremental annual electric savings (kWh/yr)</v>
          </cell>
          <cell r="F846" t="str">
            <v>Energy Savings Value Source</v>
          </cell>
          <cell r="G846" t="str">
            <v/>
          </cell>
          <cell r="H846" t="str">
            <v/>
          </cell>
          <cell r="I846" t="str">
            <v/>
          </cell>
        </row>
        <row r="847">
          <cell r="C847" t="str">
            <v>448.3_Planned Realization Rate</v>
          </cell>
          <cell r="D847">
            <v>3</v>
          </cell>
          <cell r="E847" t="str">
            <v>Planned Realization Rate</v>
          </cell>
          <cell r="F847" t="str">
            <v>Realization Rate Value Source</v>
          </cell>
          <cell r="G847" t="str">
            <v/>
          </cell>
          <cell r="H847" t="str">
            <v>BAU - CE inputs sheet</v>
          </cell>
          <cell r="I847" t="str">
            <v>CE inputs - measure update   small business 031314.xlsx</v>
          </cell>
        </row>
        <row r="848">
          <cell r="C848" t="str">
            <v>448.3_Incremental cost ($)</v>
          </cell>
          <cell r="D848">
            <v>3</v>
          </cell>
          <cell r="E848" t="str">
            <v>Incremental cost ($)</v>
          </cell>
          <cell r="F848" t="str">
            <v>Incremental Cost Value Source</v>
          </cell>
          <cell r="G848" t="str">
            <v/>
          </cell>
          <cell r="H848" t="str">
            <v/>
          </cell>
          <cell r="I848" t="str">
            <v>Program Update Report UT 050214.docx</v>
          </cell>
        </row>
        <row r="849">
          <cell r="C849" t="str">
            <v>663.2_Incentive Customer ($)</v>
          </cell>
          <cell r="D849">
            <v>2</v>
          </cell>
          <cell r="E849" t="str">
            <v>Incentive Customer ($)</v>
          </cell>
          <cell r="F849" t="str">
            <v>Incentive Value Source</v>
          </cell>
          <cell r="G849" t="str">
            <v/>
          </cell>
          <cell r="H849" t="str">
            <v>Table 1-6</v>
          </cell>
          <cell r="I849" t="str">
            <v/>
          </cell>
        </row>
        <row r="850">
          <cell r="C850" t="str">
            <v>663.2_Incremental cost ($)</v>
          </cell>
          <cell r="D850">
            <v>2</v>
          </cell>
          <cell r="E850" t="str">
            <v>Incremental cost ($)</v>
          </cell>
          <cell r="F850" t="str">
            <v>Cost Value Source</v>
          </cell>
          <cell r="G850" t="str">
            <v/>
          </cell>
          <cell r="H850" t="str">
            <v>Table 1-6</v>
          </cell>
          <cell r="I850" t="str">
            <v/>
          </cell>
        </row>
        <row r="851">
          <cell r="C851" t="str">
            <v>663.2_Measure life (years)</v>
          </cell>
          <cell r="D851">
            <v>2</v>
          </cell>
          <cell r="E851" t="str">
            <v>Measure life (years)</v>
          </cell>
          <cell r="F851" t="str">
            <v>Measure Life Value Source</v>
          </cell>
          <cell r="G851" t="str">
            <v/>
          </cell>
          <cell r="H851" t="str">
            <v>Table 1-6</v>
          </cell>
          <cell r="I851" t="str">
            <v/>
          </cell>
        </row>
        <row r="852">
          <cell r="C852" t="str">
            <v>663.2_Gross Average Monthly Demand Reduction (kW/unit)</v>
          </cell>
          <cell r="D852">
            <v>2</v>
          </cell>
          <cell r="E852" t="str">
            <v>Gross Average Monthly Demand Reduction (kW/unit)</v>
          </cell>
          <cell r="F852" t="str">
            <v>Demand Reduction Value Source</v>
          </cell>
          <cell r="G852" t="str">
            <v/>
          </cell>
          <cell r="H852" t="str">
            <v>Table 1-6</v>
          </cell>
          <cell r="I852" t="str">
            <v/>
          </cell>
        </row>
        <row r="853">
          <cell r="C853" t="str">
            <v>663.2_Gross incremental annual electric savings (kWh/yr)</v>
          </cell>
          <cell r="D853">
            <v>2</v>
          </cell>
          <cell r="E853" t="str">
            <v>Gross incremental annual electric savings (kWh/yr)</v>
          </cell>
          <cell r="F853" t="str">
            <v xml:space="preserve">Energy Savings Value Source </v>
          </cell>
          <cell r="G853" t="str">
            <v/>
          </cell>
          <cell r="H853" t="str">
            <v>Table 1-6</v>
          </cell>
          <cell r="I853" t="str">
            <v/>
          </cell>
        </row>
        <row r="854">
          <cell r="C854" t="str">
            <v>1067.2_Gross Average Monthly Demand Reduction (kW/unit)</v>
          </cell>
          <cell r="D854">
            <v>2</v>
          </cell>
          <cell r="E854" t="str">
            <v>Gross Average Monthly Demand Reduction (kW/unit)</v>
          </cell>
          <cell r="F854" t="str">
            <v>Demand Savings Value Source</v>
          </cell>
          <cell r="G854" t="str">
            <v/>
          </cell>
          <cell r="H854" t="str">
            <v/>
          </cell>
          <cell r="I854" t="str">
            <v>NonLighting Measure Worksheets WY 120814.pdf</v>
          </cell>
        </row>
        <row r="855">
          <cell r="C855" t="str">
            <v>1067.2_Gross incremental annual electric savings (kWh/yr)</v>
          </cell>
          <cell r="D855">
            <v>2</v>
          </cell>
          <cell r="E855" t="str">
            <v>Gross incremental annual electric savings (kWh/yr)</v>
          </cell>
          <cell r="F855" t="str">
            <v>Energy Savings Value Source</v>
          </cell>
          <cell r="G855" t="str">
            <v/>
          </cell>
          <cell r="H855" t="str">
            <v/>
          </cell>
          <cell r="I855" t="str">
            <v>NonLighting Measure Worksheets WY 120814.pdf</v>
          </cell>
        </row>
        <row r="856">
          <cell r="C856" t="str">
            <v>1067.2_Incremental cost ($)</v>
          </cell>
          <cell r="D856">
            <v>2</v>
          </cell>
          <cell r="E856" t="str">
            <v>Incremental cost ($)</v>
          </cell>
          <cell r="F856" t="str">
            <v>Incremental Cost Value Source</v>
          </cell>
          <cell r="G856" t="str">
            <v/>
          </cell>
          <cell r="H856" t="str">
            <v/>
          </cell>
          <cell r="I856" t="str">
            <v>NonLighting Measure Worksheets WY 120814.pdf</v>
          </cell>
        </row>
        <row r="857">
          <cell r="C857" t="str">
            <v>1067.2_Planned Net to Gross Ratio</v>
          </cell>
          <cell r="D857">
            <v>2</v>
          </cell>
          <cell r="E857" t="str">
            <v>Planned Net to Gross Ratio</v>
          </cell>
          <cell r="F857" t="str">
            <v>Net-to-Gross Value Source</v>
          </cell>
          <cell r="G857" t="str">
            <v/>
          </cell>
          <cell r="H857" t="str">
            <v>Page 10</v>
          </cell>
          <cell r="I857" t="str">
            <v>DSM_WY_FinAnswerExpress_Report_2011.pdf</v>
          </cell>
        </row>
        <row r="858">
          <cell r="C858" t="str">
            <v>1067.2_Measure life (years)</v>
          </cell>
          <cell r="D858">
            <v>2</v>
          </cell>
          <cell r="E858" t="str">
            <v>Measure life (years)</v>
          </cell>
          <cell r="F858" t="str">
            <v>Measure Life Value Source</v>
          </cell>
          <cell r="G858" t="str">
            <v/>
          </cell>
          <cell r="H858" t="str">
            <v/>
          </cell>
          <cell r="I858" t="str">
            <v>NonLighting Measure Worksheets WY 120814.pdf</v>
          </cell>
        </row>
        <row r="859">
          <cell r="C859" t="str">
            <v>1067.2_Planned Realization Rate</v>
          </cell>
          <cell r="D859">
            <v>2</v>
          </cell>
          <cell r="E859" t="str">
            <v>Planned Realization Rate</v>
          </cell>
          <cell r="F859" t="str">
            <v>Realization Rate Value Source</v>
          </cell>
          <cell r="G859" t="str">
            <v/>
          </cell>
          <cell r="H859" t="str">
            <v>Table 1</v>
          </cell>
          <cell r="I859" t="str">
            <v>DSM_WY_FinAnswerExpress_Report_2011.pdf</v>
          </cell>
        </row>
        <row r="860">
          <cell r="C860" t="str">
            <v>7.2_Planned Net to Gross Ratio</v>
          </cell>
          <cell r="D860">
            <v>2</v>
          </cell>
          <cell r="E860" t="str">
            <v>Planned Net to Gross Ratio</v>
          </cell>
          <cell r="F860" t="str">
            <v>Net-to-Gross Value Source</v>
          </cell>
          <cell r="G860" t="str">
            <v/>
          </cell>
          <cell r="H860" t="str">
            <v>page 2</v>
          </cell>
          <cell r="I860" t="str">
            <v>CA_FinAnswer_Express_Program_Evaluation_2009-2011.pdf</v>
          </cell>
        </row>
        <row r="861">
          <cell r="C861" t="str">
            <v>7.2_Planned Realization Rate</v>
          </cell>
          <cell r="D861">
            <v>2</v>
          </cell>
          <cell r="E861" t="str">
            <v>Planned Realization Rate</v>
          </cell>
          <cell r="F861" t="str">
            <v>Realization Rate Value Source</v>
          </cell>
          <cell r="G861" t="str">
            <v/>
          </cell>
          <cell r="H861" t="str">
            <v>page 2</v>
          </cell>
          <cell r="I861" t="str">
            <v>CA_FinAnswer_Express_Program_Evaluation_2009-2011.pdf</v>
          </cell>
        </row>
        <row r="862">
          <cell r="C862" t="str">
            <v>226.2_Planned Realization Rate</v>
          </cell>
          <cell r="D862">
            <v>2</v>
          </cell>
          <cell r="E862" t="str">
            <v>Planned Realization Rate</v>
          </cell>
          <cell r="F862" t="str">
            <v>Realization Rate Value Source</v>
          </cell>
          <cell r="G862" t="str">
            <v/>
          </cell>
          <cell r="H862" t="str">
            <v>Table 1</v>
          </cell>
          <cell r="I862" t="str">
            <v>ID_FinAnswer_Express_Program_Evaluation_2009-2011.pdf</v>
          </cell>
        </row>
        <row r="863">
          <cell r="C863" t="str">
            <v>226.2_Incremental cost ($)</v>
          </cell>
          <cell r="D863">
            <v>2</v>
          </cell>
          <cell r="E863" t="str">
            <v>Incremental cost ($)</v>
          </cell>
          <cell r="F863" t="str">
            <v>Cost Value Source</v>
          </cell>
          <cell r="G863" t="str">
            <v/>
          </cell>
          <cell r="H863" t="str">
            <v/>
          </cell>
          <cell r="I863" t="str">
            <v>NonLighting Measure Worksheets ID 111314.pdf</v>
          </cell>
        </row>
        <row r="864">
          <cell r="C864" t="str">
            <v>226.2_Gross Average Monthly Demand Reduction (kW/unit)</v>
          </cell>
          <cell r="D864">
            <v>2</v>
          </cell>
          <cell r="E864" t="str">
            <v>Gross Average Monthly Demand Reduction (kW/unit)</v>
          </cell>
          <cell r="F864" t="str">
            <v>Demand Reduction Value Source</v>
          </cell>
          <cell r="G864" t="str">
            <v/>
          </cell>
          <cell r="H864" t="str">
            <v/>
          </cell>
          <cell r="I864" t="str">
            <v>NonLighting Measure Worksheets ID 111314.pdf</v>
          </cell>
        </row>
        <row r="865">
          <cell r="C865" t="str">
            <v>226.2_Planned Net to Gross Ratio</v>
          </cell>
          <cell r="D865">
            <v>2</v>
          </cell>
          <cell r="E865" t="str">
            <v>Planned Net to Gross Ratio</v>
          </cell>
          <cell r="F865" t="str">
            <v>Net-to-Gross Value Source</v>
          </cell>
          <cell r="G865" t="str">
            <v/>
          </cell>
          <cell r="H865" t="str">
            <v>Page 2</v>
          </cell>
          <cell r="I865" t="str">
            <v>ID_FinAnswer_Express_Program_Evaluation_2009-2011.pdf</v>
          </cell>
        </row>
        <row r="866">
          <cell r="C866" t="str">
            <v>226.2_Measure life (years)</v>
          </cell>
          <cell r="D866">
            <v>2</v>
          </cell>
          <cell r="E866" t="str">
            <v>Measure life (years)</v>
          </cell>
          <cell r="F866" t="str">
            <v>Measure Life Value Source</v>
          </cell>
          <cell r="G866" t="str">
            <v/>
          </cell>
          <cell r="H866" t="str">
            <v/>
          </cell>
          <cell r="I866" t="str">
            <v>NonLighting Measure Worksheets ID 111314.pdf</v>
          </cell>
        </row>
        <row r="867">
          <cell r="C867" t="str">
            <v>226.2_Gross incremental annual electric savings (kWh/yr)</v>
          </cell>
          <cell r="D867">
            <v>2</v>
          </cell>
          <cell r="E867" t="str">
            <v>Gross incremental annual electric savings (kWh/yr)</v>
          </cell>
          <cell r="F867" t="str">
            <v xml:space="preserve">Energy Savings Value Source </v>
          </cell>
          <cell r="G867" t="str">
            <v/>
          </cell>
          <cell r="H867" t="str">
            <v/>
          </cell>
          <cell r="I867" t="str">
            <v>NonLighting Measure Worksheets ID 111314.pdf</v>
          </cell>
        </row>
        <row r="868">
          <cell r="C868" t="str">
            <v>447.3_Measure life (years)</v>
          </cell>
          <cell r="D868">
            <v>3</v>
          </cell>
          <cell r="E868" t="str">
            <v>Measure life (years)</v>
          </cell>
          <cell r="F868" t="str">
            <v>Measure Life Value Source</v>
          </cell>
          <cell r="G868" t="str">
            <v/>
          </cell>
          <cell r="H868" t="str">
            <v/>
          </cell>
          <cell r="I868" t="str">
            <v>Program Update Report UT 050214.docx</v>
          </cell>
        </row>
        <row r="869">
          <cell r="C869" t="str">
            <v>447.3_Incremental cost ($)</v>
          </cell>
          <cell r="D869">
            <v>3</v>
          </cell>
          <cell r="E869" t="str">
            <v>Incremental cost ($)</v>
          </cell>
          <cell r="F869" t="str">
            <v>Incremental Cost Value Source</v>
          </cell>
          <cell r="G869" t="str">
            <v/>
          </cell>
          <cell r="H869" t="str">
            <v/>
          </cell>
          <cell r="I869" t="str">
            <v>Program Update Report UT 050214.docx</v>
          </cell>
        </row>
        <row r="870">
          <cell r="C870" t="str">
            <v>447.3_Gross Average Monthly Demand Reduction (kW/unit)</v>
          </cell>
          <cell r="D870">
            <v>3</v>
          </cell>
          <cell r="E870" t="str">
            <v>Gross Average Monthly Demand Reduction (kW/unit)</v>
          </cell>
          <cell r="F870" t="str">
            <v>Demand Savings Value Source</v>
          </cell>
          <cell r="G870" t="str">
            <v/>
          </cell>
          <cell r="H870" t="str">
            <v/>
          </cell>
          <cell r="I870" t="str">
            <v>Program Update Report UT 050214.docx</v>
          </cell>
        </row>
        <row r="871">
          <cell r="C871" t="str">
            <v>447.3_Planned Net to Gross Ratio</v>
          </cell>
          <cell r="D871">
            <v>3</v>
          </cell>
          <cell r="E871" t="str">
            <v>Planned Net to Gross Ratio</v>
          </cell>
          <cell r="F871" t="str">
            <v>Net-to-Gross Value Source</v>
          </cell>
          <cell r="G871" t="str">
            <v/>
          </cell>
          <cell r="H871" t="str">
            <v>BAU - CE inputs sheet</v>
          </cell>
          <cell r="I871" t="str">
            <v>CE inputs - measure update   small business 031314.xlsx</v>
          </cell>
        </row>
        <row r="872">
          <cell r="C872" t="str">
            <v>447.3_Incremental cost ($)</v>
          </cell>
          <cell r="D872">
            <v>3</v>
          </cell>
          <cell r="E872" t="str">
            <v>Incremental cost ($)</v>
          </cell>
          <cell r="F872" t="str">
            <v>Incremental Cost Value Source</v>
          </cell>
          <cell r="G872" t="str">
            <v/>
          </cell>
          <cell r="H872" t="str">
            <v/>
          </cell>
          <cell r="I872" t="str">
            <v/>
          </cell>
        </row>
        <row r="873">
          <cell r="C873" t="str">
            <v>447.3_Gross Average Monthly Demand Reduction (kW/unit)</v>
          </cell>
          <cell r="D873">
            <v>3</v>
          </cell>
          <cell r="E873" t="str">
            <v>Gross Average Monthly Demand Reduction (kW/unit)</v>
          </cell>
          <cell r="F873" t="str">
            <v>Demand Savings Value Source</v>
          </cell>
          <cell r="G873" t="str">
            <v/>
          </cell>
          <cell r="H873" t="str">
            <v/>
          </cell>
          <cell r="I873" t="str">
            <v/>
          </cell>
        </row>
        <row r="874">
          <cell r="C874" t="str">
            <v>447.3_Gross incremental annual electric savings (kWh/yr)</v>
          </cell>
          <cell r="D874">
            <v>3</v>
          </cell>
          <cell r="E874" t="str">
            <v>Gross incremental annual electric savings (kWh/yr)</v>
          </cell>
          <cell r="F874" t="str">
            <v>Energy Savings Value Source</v>
          </cell>
          <cell r="G874" t="str">
            <v/>
          </cell>
          <cell r="H874" t="str">
            <v/>
          </cell>
          <cell r="I874" t="str">
            <v/>
          </cell>
        </row>
        <row r="875">
          <cell r="C875" t="str">
            <v>447.3_Planned Realization Rate</v>
          </cell>
          <cell r="D875">
            <v>3</v>
          </cell>
          <cell r="E875" t="str">
            <v>Planned Realization Rate</v>
          </cell>
          <cell r="F875" t="str">
            <v>Realization Rate Value Source</v>
          </cell>
          <cell r="G875" t="str">
            <v/>
          </cell>
          <cell r="H875" t="str">
            <v>BAU - CE inputs sheet</v>
          </cell>
          <cell r="I875" t="str">
            <v>CE inputs - measure update   small business 031314.xlsx</v>
          </cell>
        </row>
        <row r="876">
          <cell r="C876" t="str">
            <v>447.3_Gross incremental annual electric savings (kWh/yr)</v>
          </cell>
          <cell r="D876">
            <v>3</v>
          </cell>
          <cell r="E876" t="str">
            <v>Gross incremental annual electric savings (kWh/yr)</v>
          </cell>
          <cell r="F876" t="str">
            <v>Energy Savings Value Source</v>
          </cell>
          <cell r="G876" t="str">
            <v/>
          </cell>
          <cell r="H876" t="str">
            <v/>
          </cell>
          <cell r="I876" t="str">
            <v>Program Update Report UT 050214.docx</v>
          </cell>
        </row>
        <row r="877">
          <cell r="C877" t="str">
            <v>662.2_Incentive Customer ($)</v>
          </cell>
          <cell r="D877">
            <v>2</v>
          </cell>
          <cell r="E877" t="str">
            <v>Incentive Customer ($)</v>
          </cell>
          <cell r="F877" t="str">
            <v>Incentive Value Source</v>
          </cell>
          <cell r="G877" t="str">
            <v/>
          </cell>
          <cell r="H877" t="str">
            <v>Table 1-6</v>
          </cell>
          <cell r="I877" t="str">
            <v/>
          </cell>
        </row>
        <row r="878">
          <cell r="C878" t="str">
            <v>662.2_Gross Average Monthly Demand Reduction (kW/unit)</v>
          </cell>
          <cell r="D878">
            <v>2</v>
          </cell>
          <cell r="E878" t="str">
            <v>Gross Average Monthly Demand Reduction (kW/unit)</v>
          </cell>
          <cell r="F878" t="str">
            <v>Demand Reduction Value Source</v>
          </cell>
          <cell r="G878" t="str">
            <v/>
          </cell>
          <cell r="H878" t="str">
            <v>Table 1-6</v>
          </cell>
          <cell r="I878" t="str">
            <v/>
          </cell>
        </row>
        <row r="879">
          <cell r="C879" t="str">
            <v>662.2_Measure life (years)</v>
          </cell>
          <cell r="D879">
            <v>2</v>
          </cell>
          <cell r="E879" t="str">
            <v>Measure life (years)</v>
          </cell>
          <cell r="F879" t="str">
            <v>Measure Life Value Source</v>
          </cell>
          <cell r="G879" t="str">
            <v/>
          </cell>
          <cell r="H879" t="str">
            <v>Table 1-6</v>
          </cell>
          <cell r="I879" t="str">
            <v/>
          </cell>
        </row>
        <row r="880">
          <cell r="C880" t="str">
            <v>662.2_Incremental cost ($)</v>
          </cell>
          <cell r="D880">
            <v>2</v>
          </cell>
          <cell r="E880" t="str">
            <v>Incremental cost ($)</v>
          </cell>
          <cell r="F880" t="str">
            <v>Cost Value Source</v>
          </cell>
          <cell r="G880" t="str">
            <v/>
          </cell>
          <cell r="H880" t="str">
            <v>Table 1-6</v>
          </cell>
          <cell r="I880" t="str">
            <v/>
          </cell>
        </row>
        <row r="881">
          <cell r="C881" t="str">
            <v>662.2_Gross incremental annual electric savings (kWh/yr)</v>
          </cell>
          <cell r="D881">
            <v>2</v>
          </cell>
          <cell r="E881" t="str">
            <v>Gross incremental annual electric savings (kWh/yr)</v>
          </cell>
          <cell r="F881" t="str">
            <v xml:space="preserve">Energy Savings Value Source </v>
          </cell>
          <cell r="G881" t="str">
            <v/>
          </cell>
          <cell r="H881" t="str">
            <v>Table 1-6</v>
          </cell>
          <cell r="I881" t="str">
            <v/>
          </cell>
        </row>
        <row r="882">
          <cell r="C882" t="str">
            <v>1066.2_Planned Net to Gross Ratio</v>
          </cell>
          <cell r="D882">
            <v>2</v>
          </cell>
          <cell r="E882" t="str">
            <v>Planned Net to Gross Ratio</v>
          </cell>
          <cell r="F882" t="str">
            <v>Net-to-Gross Value Source</v>
          </cell>
          <cell r="G882" t="str">
            <v/>
          </cell>
          <cell r="H882" t="str">
            <v>Page 10</v>
          </cell>
          <cell r="I882" t="str">
            <v>DSM_WY_FinAnswerExpress_Report_2011.pdf</v>
          </cell>
        </row>
        <row r="883">
          <cell r="C883" t="str">
            <v>1066.2_Gross incremental annual electric savings (kWh/yr)</v>
          </cell>
          <cell r="D883">
            <v>2</v>
          </cell>
          <cell r="E883" t="str">
            <v>Gross incremental annual electric savings (kWh/yr)</v>
          </cell>
          <cell r="F883" t="str">
            <v>Energy Savings Value Source</v>
          </cell>
          <cell r="G883" t="str">
            <v/>
          </cell>
          <cell r="H883" t="str">
            <v/>
          </cell>
          <cell r="I883" t="str">
            <v>NonLighting Measure Worksheets WY 120814.pdf</v>
          </cell>
        </row>
        <row r="884">
          <cell r="C884" t="str">
            <v>1066.2_Incremental cost ($)</v>
          </cell>
          <cell r="D884">
            <v>2</v>
          </cell>
          <cell r="E884" t="str">
            <v>Incremental cost ($)</v>
          </cell>
          <cell r="F884" t="str">
            <v>Incremental Cost Value Source</v>
          </cell>
          <cell r="G884" t="str">
            <v/>
          </cell>
          <cell r="H884" t="str">
            <v/>
          </cell>
          <cell r="I884" t="str">
            <v>NonLighting Measure Worksheets WY 120814.pdf</v>
          </cell>
        </row>
        <row r="885">
          <cell r="C885" t="str">
            <v>1066.2_Gross Average Monthly Demand Reduction (kW/unit)</v>
          </cell>
          <cell r="D885">
            <v>2</v>
          </cell>
          <cell r="E885" t="str">
            <v>Gross Average Monthly Demand Reduction (kW/unit)</v>
          </cell>
          <cell r="F885" t="str">
            <v>Demand Savings Value Source</v>
          </cell>
          <cell r="G885" t="str">
            <v/>
          </cell>
          <cell r="H885" t="str">
            <v/>
          </cell>
          <cell r="I885" t="str">
            <v>NonLighting Measure Worksheets WY 120814.pdf</v>
          </cell>
        </row>
        <row r="886">
          <cell r="C886" t="str">
            <v>1066.2_Measure life (years)</v>
          </cell>
          <cell r="D886">
            <v>2</v>
          </cell>
          <cell r="E886" t="str">
            <v>Measure life (years)</v>
          </cell>
          <cell r="F886" t="str">
            <v>Measure Life Value Source</v>
          </cell>
          <cell r="G886" t="str">
            <v/>
          </cell>
          <cell r="H886" t="str">
            <v/>
          </cell>
          <cell r="I886" t="str">
            <v>NonLighting Measure Worksheets WY 120814.pdf</v>
          </cell>
        </row>
        <row r="887">
          <cell r="C887" t="str">
            <v>1066.2_Planned Realization Rate</v>
          </cell>
          <cell r="D887">
            <v>2</v>
          </cell>
          <cell r="E887" t="str">
            <v>Planned Realization Rate</v>
          </cell>
          <cell r="F887" t="str">
            <v>Realization Rate Value Source</v>
          </cell>
          <cell r="G887" t="str">
            <v/>
          </cell>
          <cell r="H887" t="str">
            <v>Table 1</v>
          </cell>
          <cell r="I887" t="str">
            <v>DSM_WY_FinAnswerExpress_Report_2011.pdf</v>
          </cell>
        </row>
        <row r="888">
          <cell r="C888" t="str">
            <v>450.2_Gross incremental annual electric savings (kWh/yr)</v>
          </cell>
          <cell r="D888">
            <v>2</v>
          </cell>
          <cell r="E888" t="str">
            <v>Gross incremental annual electric savings (kWh/yr)</v>
          </cell>
          <cell r="F888" t="str">
            <v>See Source Document(s) for savings methodology</v>
          </cell>
          <cell r="G888" t="str">
            <v/>
          </cell>
          <cell r="H888" t="str">
            <v/>
          </cell>
          <cell r="I888" t="str">
            <v>ProgramGuidanceDishwashers.pdf</v>
          </cell>
        </row>
        <row r="889">
          <cell r="C889" t="str">
            <v>450.2_Gross incremental annual electric savings (kWh/yr)</v>
          </cell>
          <cell r="D889">
            <v>2</v>
          </cell>
          <cell r="E889" t="str">
            <v>Gross incremental annual electric savings (kWh/yr)</v>
          </cell>
          <cell r="F889" t="str">
            <v>See Source Document(s) for savings methodology</v>
          </cell>
          <cell r="G889" t="str">
            <v/>
          </cell>
          <cell r="H889" t="str">
            <v/>
          </cell>
          <cell r="I889" t="str">
            <v>Dishwasher (Commercial unit).docx</v>
          </cell>
        </row>
        <row r="890">
          <cell r="C890" t="str">
            <v>450.2_Measure life (years)</v>
          </cell>
          <cell r="D890">
            <v>2</v>
          </cell>
          <cell r="E890" t="str">
            <v>Measure life (years)</v>
          </cell>
          <cell r="F890" t="str">
            <v>Measure Life Value Source</v>
          </cell>
          <cell r="G890" t="str">
            <v/>
          </cell>
          <cell r="H890" t="str">
            <v>Table 2 on page 22 of Appendix 1</v>
          </cell>
          <cell r="I890" t="str">
            <v>UT_2011_Annual_Report.pdf</v>
          </cell>
        </row>
        <row r="891">
          <cell r="C891" t="str">
            <v>450.2_Gross Average Monthly Demand Reduction (kW/unit)</v>
          </cell>
          <cell r="D891">
            <v>2</v>
          </cell>
          <cell r="E891" t="str">
            <v>Gross Average Monthly Demand Reduction (kW/unit)</v>
          </cell>
          <cell r="F891" t="str">
            <v>Demand Reduction Value Source</v>
          </cell>
          <cell r="G891" t="str">
            <v/>
          </cell>
          <cell r="H891" t="str">
            <v>Table 6-11</v>
          </cell>
          <cell r="I891" t="str">
            <v>FinAnswer Express Market Characterization and Program Enhancements - Utah Service Territory 30 Nov 2011.pdf</v>
          </cell>
        </row>
        <row r="892">
          <cell r="C892" t="str">
            <v>450.2_Incentive Customer ($)</v>
          </cell>
          <cell r="D892">
            <v>2</v>
          </cell>
          <cell r="E892" t="str">
            <v>Incentive Customer ($)</v>
          </cell>
          <cell r="F892" t="str">
            <v>Incentive Value Source</v>
          </cell>
          <cell r="G892" t="str">
            <v/>
          </cell>
          <cell r="H892" t="str">
            <v>Table 6-11</v>
          </cell>
          <cell r="I892" t="str">
            <v>FinAnswer Express Market Characterization and Program Enhancements - Utah Service Territory 30 Nov 2011.pdf</v>
          </cell>
        </row>
        <row r="893">
          <cell r="C893" t="str">
            <v>450.2_Gross incremental annual electric savings (kWh/yr)</v>
          </cell>
          <cell r="D893">
            <v>2</v>
          </cell>
          <cell r="E893" t="str">
            <v>Gross incremental annual electric savings (kWh/yr)</v>
          </cell>
          <cell r="F893" t="str">
            <v xml:space="preserve">Energy Savings Value Source </v>
          </cell>
          <cell r="G893" t="str">
            <v/>
          </cell>
          <cell r="H893" t="str">
            <v>Table 6-11</v>
          </cell>
          <cell r="I893" t="str">
            <v>FinAnswer Express Market Characterization and Program Enhancements - Utah Service Territory 30 Nov 2011.pdf</v>
          </cell>
        </row>
        <row r="894">
          <cell r="C894" t="str">
            <v>450.2_Incremental cost ($)</v>
          </cell>
          <cell r="D894">
            <v>2</v>
          </cell>
          <cell r="E894" t="str">
            <v>Incremental cost ($)</v>
          </cell>
          <cell r="F894" t="str">
            <v>Cost Value Source</v>
          </cell>
          <cell r="G894" t="str">
            <v/>
          </cell>
          <cell r="H894" t="str">
            <v>Table 6-11</v>
          </cell>
          <cell r="I894" t="str">
            <v>FinAnswer Express Market Characterization and Program Enhancements - Utah Service Territory 30 Nov 2011.pdf</v>
          </cell>
        </row>
        <row r="895">
          <cell r="C895" t="str">
            <v>449.2_Incentive Customer ($)</v>
          </cell>
          <cell r="D895">
            <v>2</v>
          </cell>
          <cell r="E895" t="str">
            <v>Incentive Customer ($)</v>
          </cell>
          <cell r="F895" t="str">
            <v>Incentive Value Source</v>
          </cell>
          <cell r="G895" t="str">
            <v/>
          </cell>
          <cell r="H895" t="str">
            <v>Table 6-11</v>
          </cell>
          <cell r="I895" t="str">
            <v>FinAnswer Express Market Characterization and Program Enhancements - Utah Service Territory 30 Nov 2011.pdf</v>
          </cell>
        </row>
        <row r="896">
          <cell r="C896" t="str">
            <v>449.2_Incremental cost ($)</v>
          </cell>
          <cell r="D896">
            <v>2</v>
          </cell>
          <cell r="E896" t="str">
            <v>Incremental cost ($)</v>
          </cell>
          <cell r="F896" t="str">
            <v>Cost Value Source</v>
          </cell>
          <cell r="G896" t="str">
            <v/>
          </cell>
          <cell r="H896" t="str">
            <v>Table 6-11</v>
          </cell>
          <cell r="I896" t="str">
            <v>FinAnswer Express Market Characterization and Program Enhancements - Utah Service Territory 30 Nov 2011.pdf</v>
          </cell>
        </row>
        <row r="897">
          <cell r="C897" t="str">
            <v>449.2_Gross Average Monthly Demand Reduction (kW/unit)</v>
          </cell>
          <cell r="D897">
            <v>2</v>
          </cell>
          <cell r="E897" t="str">
            <v>Gross Average Monthly Demand Reduction (kW/unit)</v>
          </cell>
          <cell r="F897" t="str">
            <v>Demand Reduction Value Source</v>
          </cell>
          <cell r="G897" t="str">
            <v/>
          </cell>
          <cell r="H897" t="str">
            <v>Table 6-11</v>
          </cell>
          <cell r="I897" t="str">
            <v>FinAnswer Express Market Characterization and Program Enhancements - Utah Service Territory 30 Nov 2011.pdf</v>
          </cell>
        </row>
        <row r="898">
          <cell r="C898" t="str">
            <v>449.2_Gross incremental annual electric savings (kWh/yr)</v>
          </cell>
          <cell r="D898">
            <v>2</v>
          </cell>
          <cell r="E898" t="str">
            <v>Gross incremental annual electric savings (kWh/yr)</v>
          </cell>
          <cell r="F898" t="str">
            <v xml:space="preserve">Energy Savings Value Source </v>
          </cell>
          <cell r="G898" t="str">
            <v/>
          </cell>
          <cell r="H898" t="str">
            <v>Table 6-11</v>
          </cell>
          <cell r="I898" t="str">
            <v>FinAnswer Express Market Characterization and Program Enhancements - Utah Service Territory 30 Nov 2011.pdf</v>
          </cell>
        </row>
        <row r="899">
          <cell r="C899" t="str">
            <v>449.2_Measure life (years)</v>
          </cell>
          <cell r="D899">
            <v>2</v>
          </cell>
          <cell r="E899" t="str">
            <v>Measure life (years)</v>
          </cell>
          <cell r="F899" t="str">
            <v>Measure Life Value Source</v>
          </cell>
          <cell r="G899" t="str">
            <v/>
          </cell>
          <cell r="H899" t="str">
            <v>Table 2 on page 22 of Appendix 1</v>
          </cell>
          <cell r="I899" t="str">
            <v>UT_2011_Annual_Report.pdf</v>
          </cell>
        </row>
        <row r="900">
          <cell r="C900" t="str">
            <v>449.2_Gross incremental annual electric savings (kWh/yr)</v>
          </cell>
          <cell r="D900">
            <v>2</v>
          </cell>
          <cell r="E900" t="str">
            <v>Gross incremental annual electric savings (kWh/yr)</v>
          </cell>
          <cell r="F900" t="str">
            <v>See Source Document(s) for savings methodology</v>
          </cell>
          <cell r="G900" t="str">
            <v/>
          </cell>
          <cell r="H900" t="str">
            <v/>
          </cell>
          <cell r="I900" t="str">
            <v>ProgramGuidanceDishwashers.pdf</v>
          </cell>
        </row>
        <row r="901">
          <cell r="C901" t="str">
            <v>449.2_Gross incremental annual electric savings (kWh/yr)</v>
          </cell>
          <cell r="D901">
            <v>2</v>
          </cell>
          <cell r="E901" t="str">
            <v>Gross incremental annual electric savings (kWh/yr)</v>
          </cell>
          <cell r="F901" t="str">
            <v>See Source Document(s) for savings methodology</v>
          </cell>
          <cell r="G901" t="str">
            <v/>
          </cell>
          <cell r="H901" t="str">
            <v/>
          </cell>
          <cell r="I901" t="str">
            <v>Dishwasher (Commercial unit).docx</v>
          </cell>
        </row>
        <row r="902">
          <cell r="C902" t="str">
            <v>448.2_Incentive Customer ($)</v>
          </cell>
          <cell r="D902">
            <v>2</v>
          </cell>
          <cell r="E902" t="str">
            <v>Incentive Customer ($)</v>
          </cell>
          <cell r="F902" t="str">
            <v>Incentive Value Source</v>
          </cell>
          <cell r="G902" t="str">
            <v/>
          </cell>
          <cell r="H902" t="str">
            <v>Table 6-11</v>
          </cell>
          <cell r="I902" t="str">
            <v>FinAnswer Express Market Characterization and Program Enhancements - Utah Service Territory 30 Nov 2011.pdf</v>
          </cell>
        </row>
        <row r="903">
          <cell r="C903" t="str">
            <v>448.2_Gross Average Monthly Demand Reduction (kW/unit)</v>
          </cell>
          <cell r="D903">
            <v>2</v>
          </cell>
          <cell r="E903" t="str">
            <v>Gross Average Monthly Demand Reduction (kW/unit)</v>
          </cell>
          <cell r="F903" t="str">
            <v>Demand Reduction Value Source</v>
          </cell>
          <cell r="G903" t="str">
            <v/>
          </cell>
          <cell r="H903" t="str">
            <v>Table 6-11</v>
          </cell>
          <cell r="I903" t="str">
            <v>FinAnswer Express Market Characterization and Program Enhancements - Utah Service Territory 30 Nov 2011.pdf</v>
          </cell>
        </row>
        <row r="904">
          <cell r="C904" t="str">
            <v>448.2_Gross incremental annual electric savings (kWh/yr)</v>
          </cell>
          <cell r="D904">
            <v>2</v>
          </cell>
          <cell r="E904" t="str">
            <v>Gross incremental annual electric savings (kWh/yr)</v>
          </cell>
          <cell r="F904" t="str">
            <v xml:space="preserve">Energy Savings Value Source </v>
          </cell>
          <cell r="G904" t="str">
            <v/>
          </cell>
          <cell r="H904" t="str">
            <v>Table 6-11</v>
          </cell>
          <cell r="I904" t="str">
            <v>FinAnswer Express Market Characterization and Program Enhancements - Utah Service Territory 30 Nov 2011.pdf</v>
          </cell>
        </row>
        <row r="905">
          <cell r="C905" t="str">
            <v>448.2_Measure life (years)</v>
          </cell>
          <cell r="D905">
            <v>2</v>
          </cell>
          <cell r="E905" t="str">
            <v>Measure life (years)</v>
          </cell>
          <cell r="F905" t="str">
            <v>Measure Life Value Source</v>
          </cell>
          <cell r="G905" t="str">
            <v/>
          </cell>
          <cell r="H905" t="str">
            <v>Table 2 on page 22 of Appendix 1</v>
          </cell>
          <cell r="I905" t="str">
            <v>UT_2011_Annual_Report.pdf</v>
          </cell>
        </row>
        <row r="906">
          <cell r="C906" t="str">
            <v>448.2_Incremental cost ($)</v>
          </cell>
          <cell r="D906">
            <v>2</v>
          </cell>
          <cell r="E906" t="str">
            <v>Incremental cost ($)</v>
          </cell>
          <cell r="F906" t="str">
            <v>Cost Value Source</v>
          </cell>
          <cell r="G906" t="str">
            <v/>
          </cell>
          <cell r="H906" t="str">
            <v>Table 6-11</v>
          </cell>
          <cell r="I906" t="str">
            <v>FinAnswer Express Market Characterization and Program Enhancements - Utah Service Territory 30 Nov 2011.pdf</v>
          </cell>
        </row>
        <row r="907">
          <cell r="C907" t="str">
            <v>448.2_Gross incremental annual electric savings (kWh/yr)</v>
          </cell>
          <cell r="D907">
            <v>2</v>
          </cell>
          <cell r="E907" t="str">
            <v>Gross incremental annual electric savings (kWh/yr)</v>
          </cell>
          <cell r="F907" t="str">
            <v>See Source Document(s) for savings methodology</v>
          </cell>
          <cell r="G907" t="str">
            <v/>
          </cell>
          <cell r="H907" t="str">
            <v/>
          </cell>
          <cell r="I907" t="str">
            <v>Dishwasher (Commercial unit).docx</v>
          </cell>
        </row>
        <row r="908">
          <cell r="C908" t="str">
            <v>448.2_Gross incremental annual electric savings (kWh/yr)</v>
          </cell>
          <cell r="D908">
            <v>2</v>
          </cell>
          <cell r="E908" t="str">
            <v>Gross incremental annual electric savings (kWh/yr)</v>
          </cell>
          <cell r="F908" t="str">
            <v>See Source Document(s) for savings methodology</v>
          </cell>
          <cell r="G908" t="str">
            <v/>
          </cell>
          <cell r="H908" t="str">
            <v/>
          </cell>
          <cell r="I908" t="str">
            <v>ProgramGuidanceDishwashers.pdf</v>
          </cell>
        </row>
        <row r="909">
          <cell r="C909" t="str">
            <v>447.2_Gross incremental annual electric savings (kWh/yr)</v>
          </cell>
          <cell r="D909">
            <v>2</v>
          </cell>
          <cell r="E909" t="str">
            <v>Gross incremental annual electric savings (kWh/yr)</v>
          </cell>
          <cell r="F909" t="str">
            <v>See Source Document(s) for savings methodology</v>
          </cell>
          <cell r="G909" t="str">
            <v/>
          </cell>
          <cell r="H909" t="str">
            <v/>
          </cell>
          <cell r="I909" t="str">
            <v>Dishwasher (Commercial unit).docx</v>
          </cell>
        </row>
        <row r="910">
          <cell r="C910" t="str">
            <v>447.2_Measure life (years)</v>
          </cell>
          <cell r="D910">
            <v>2</v>
          </cell>
          <cell r="E910" t="str">
            <v>Measure life (years)</v>
          </cell>
          <cell r="F910" t="str">
            <v>Measure Life Value Source</v>
          </cell>
          <cell r="G910" t="str">
            <v/>
          </cell>
          <cell r="H910" t="str">
            <v>Table 2 on page 22 of Appendix 1</v>
          </cell>
          <cell r="I910" t="str">
            <v>UT_2011_Annual_Report.pdf</v>
          </cell>
        </row>
        <row r="911">
          <cell r="C911" t="str">
            <v>447.2_Gross incremental annual electric savings (kWh/yr)</v>
          </cell>
          <cell r="D911">
            <v>2</v>
          </cell>
          <cell r="E911" t="str">
            <v>Gross incremental annual electric savings (kWh/yr)</v>
          </cell>
          <cell r="F911" t="str">
            <v xml:space="preserve">Energy Savings Value Source </v>
          </cell>
          <cell r="G911" t="str">
            <v/>
          </cell>
          <cell r="H911" t="str">
            <v>Table 6-11</v>
          </cell>
          <cell r="I911" t="str">
            <v>FinAnswer Express Market Characterization and Program Enhancements - Utah Service Territory 30 Nov 2011.pdf</v>
          </cell>
        </row>
        <row r="912">
          <cell r="C912" t="str">
            <v>447.2_Incentive Customer ($)</v>
          </cell>
          <cell r="D912">
            <v>2</v>
          </cell>
          <cell r="E912" t="str">
            <v>Incentive Customer ($)</v>
          </cell>
          <cell r="F912" t="str">
            <v>Incentive Value Source</v>
          </cell>
          <cell r="G912" t="str">
            <v/>
          </cell>
          <cell r="H912" t="str">
            <v>Table 6-11</v>
          </cell>
          <cell r="I912" t="str">
            <v>FinAnswer Express Market Characterization and Program Enhancements - Utah Service Territory 30 Nov 2011.pdf</v>
          </cell>
        </row>
        <row r="913">
          <cell r="C913" t="str">
            <v>447.2_Incremental cost ($)</v>
          </cell>
          <cell r="D913">
            <v>2</v>
          </cell>
          <cell r="E913" t="str">
            <v>Incremental cost ($)</v>
          </cell>
          <cell r="F913" t="str">
            <v>Cost Value Source</v>
          </cell>
          <cell r="G913" t="str">
            <v/>
          </cell>
          <cell r="H913" t="str">
            <v>Table 6-11</v>
          </cell>
          <cell r="I913" t="str">
            <v>FinAnswer Express Market Characterization and Program Enhancements - Utah Service Territory 30 Nov 2011.pdf</v>
          </cell>
        </row>
        <row r="914">
          <cell r="C914" t="str">
            <v>447.2_Gross incremental annual electric savings (kWh/yr)</v>
          </cell>
          <cell r="D914">
            <v>2</v>
          </cell>
          <cell r="E914" t="str">
            <v>Gross incremental annual electric savings (kWh/yr)</v>
          </cell>
          <cell r="F914" t="str">
            <v>See Source Document(s) for savings methodology</v>
          </cell>
          <cell r="G914" t="str">
            <v/>
          </cell>
          <cell r="H914" t="str">
            <v/>
          </cell>
          <cell r="I914" t="str">
            <v>ProgramGuidanceDishwashers.pdf</v>
          </cell>
        </row>
        <row r="915">
          <cell r="C915" t="str">
            <v>447.2_Gross Average Monthly Demand Reduction (kW/unit)</v>
          </cell>
          <cell r="D915">
            <v>2</v>
          </cell>
          <cell r="E915" t="str">
            <v>Gross Average Monthly Demand Reduction (kW/unit)</v>
          </cell>
          <cell r="F915" t="str">
            <v>Demand Reduction Value Source</v>
          </cell>
          <cell r="G915" t="str">
            <v/>
          </cell>
          <cell r="H915" t="str">
            <v>Table 6-11</v>
          </cell>
          <cell r="I915" t="str">
            <v>FinAnswer Express Market Characterization and Program Enhancements - Utah Service Territory 30 Nov 2011.pdf</v>
          </cell>
        </row>
        <row r="916">
          <cell r="C916" t="str">
            <v>06232015-004.1_Planned Net to Gross Ratio</v>
          </cell>
          <cell r="D916">
            <v>1</v>
          </cell>
          <cell r="E916" t="str">
            <v>Planned Net to Gross Ratio</v>
          </cell>
          <cell r="F916" t="str">
            <v>Net-to-Gross Value Source</v>
          </cell>
          <cell r="G916" t="str">
            <v/>
          </cell>
          <cell r="H916" t="str">
            <v>page 2</v>
          </cell>
          <cell r="I916" t="str">
            <v>CA_FinAnswer_Express_Program_Evaluation_2009-2011.pdf</v>
          </cell>
        </row>
        <row r="917">
          <cell r="C917" t="str">
            <v>06232015-004.1_Planned Realization Rate</v>
          </cell>
          <cell r="D917">
            <v>1</v>
          </cell>
          <cell r="E917" t="str">
            <v>Planned Realization Rate</v>
          </cell>
          <cell r="F917" t="str">
            <v>Realization Rate Value Source</v>
          </cell>
          <cell r="G917" t="str">
            <v/>
          </cell>
          <cell r="H917" t="str">
            <v>page 2</v>
          </cell>
          <cell r="I917" t="str">
            <v>CA_FinAnswer_Express_Program_Evaluation_2009-2011.pdf</v>
          </cell>
        </row>
        <row r="918">
          <cell r="C918" t="str">
            <v>11032014-034.1_Gross incremental annual electric savings (kWh/yr)</v>
          </cell>
          <cell r="D918">
            <v>1</v>
          </cell>
          <cell r="E918" t="str">
            <v>Gross incremental annual electric savings (kWh/yr)</v>
          </cell>
          <cell r="F918" t="str">
            <v xml:space="preserve">Energy Savings Value Source </v>
          </cell>
          <cell r="G918" t="str">
            <v/>
          </cell>
          <cell r="H918" t="str">
            <v/>
          </cell>
          <cell r="I918" t="str">
            <v>NonLighting Measure Worksheets ID 111314.pdf</v>
          </cell>
        </row>
        <row r="919">
          <cell r="C919" t="str">
            <v>11032014-034.1_Planned Realization Rate</v>
          </cell>
          <cell r="D919">
            <v>1</v>
          </cell>
          <cell r="E919" t="str">
            <v>Planned Realization Rate</v>
          </cell>
          <cell r="F919" t="str">
            <v>Realization Rate Value Source</v>
          </cell>
          <cell r="G919" t="str">
            <v/>
          </cell>
          <cell r="H919" t="str">
            <v>Table 1</v>
          </cell>
          <cell r="I919" t="str">
            <v>ID_FinAnswer_Express_Program_Evaluation_2009-2011.pdf</v>
          </cell>
        </row>
        <row r="920">
          <cell r="C920" t="str">
            <v>11032014-034.1_Incremental cost ($)</v>
          </cell>
          <cell r="D920">
            <v>1</v>
          </cell>
          <cell r="E920" t="str">
            <v>Incremental cost ($)</v>
          </cell>
          <cell r="F920" t="str">
            <v>Cost Value Source</v>
          </cell>
          <cell r="G920" t="str">
            <v/>
          </cell>
          <cell r="H920" t="str">
            <v/>
          </cell>
          <cell r="I920" t="str">
            <v>NonLighting Measure Worksheets ID 111314.pdf</v>
          </cell>
        </row>
        <row r="921">
          <cell r="C921" t="str">
            <v>11032014-034.1_Planned Net to Gross Ratio</v>
          </cell>
          <cell r="D921">
            <v>1</v>
          </cell>
          <cell r="E921" t="str">
            <v>Planned Net to Gross Ratio</v>
          </cell>
          <cell r="F921" t="str">
            <v>Net-to-Gross Value Source</v>
          </cell>
          <cell r="G921" t="str">
            <v/>
          </cell>
          <cell r="H921" t="str">
            <v>Page 2</v>
          </cell>
          <cell r="I921" t="str">
            <v>ID_FinAnswer_Express_Program_Evaluation_2009-2011.pdf</v>
          </cell>
        </row>
        <row r="922">
          <cell r="C922" t="str">
            <v>11032014-034.1_Gross Average Monthly Demand Reduction (kW/unit)</v>
          </cell>
          <cell r="D922">
            <v>1</v>
          </cell>
          <cell r="E922" t="str">
            <v>Gross Average Monthly Demand Reduction (kW/unit)</v>
          </cell>
          <cell r="F922" t="str">
            <v>Demand Reduction Value Source</v>
          </cell>
          <cell r="G922" t="str">
            <v/>
          </cell>
          <cell r="H922" t="str">
            <v/>
          </cell>
          <cell r="I922" t="str">
            <v>NonLighting Measure Worksheets ID 111314.pdf</v>
          </cell>
        </row>
        <row r="923">
          <cell r="C923" t="str">
            <v>11032014-034.1_Measure life (years)</v>
          </cell>
          <cell r="D923">
            <v>1</v>
          </cell>
          <cell r="E923" t="str">
            <v>Measure life (years)</v>
          </cell>
          <cell r="F923" t="str">
            <v>Measure Life Value Source</v>
          </cell>
          <cell r="G923" t="str">
            <v/>
          </cell>
          <cell r="H923" t="str">
            <v/>
          </cell>
          <cell r="I923" t="str">
            <v>NonLighting Measure Worksheets ID 111314.pdf</v>
          </cell>
        </row>
        <row r="924">
          <cell r="C924" t="str">
            <v>07182014-003.1_Gross incremental annual electric savings (kWh/yr)</v>
          </cell>
          <cell r="D924">
            <v>1</v>
          </cell>
          <cell r="E924" t="str">
            <v>Gross incremental annual electric savings (kWh/yr)</v>
          </cell>
          <cell r="F924" t="str">
            <v>Energy Savings Value Source</v>
          </cell>
          <cell r="G924" t="str">
            <v/>
          </cell>
          <cell r="H924" t="str">
            <v/>
          </cell>
          <cell r="I924" t="str">
            <v>Program Update Report UT 050214.docx</v>
          </cell>
        </row>
        <row r="925">
          <cell r="C925" t="str">
            <v>07182014-003.1_Gross Average Monthly Demand Reduction (kW/unit)</v>
          </cell>
          <cell r="D925">
            <v>1</v>
          </cell>
          <cell r="E925" t="str">
            <v>Gross Average Monthly Demand Reduction (kW/unit)</v>
          </cell>
          <cell r="F925" t="str">
            <v>Demand Savings Value Source</v>
          </cell>
          <cell r="G925" t="str">
            <v/>
          </cell>
          <cell r="H925" t="str">
            <v/>
          </cell>
          <cell r="I925" t="str">
            <v>Program Update Report UT 050214.docx</v>
          </cell>
        </row>
        <row r="926">
          <cell r="C926" t="str">
            <v>07182014-003.1_Planned Net to Gross Ratio</v>
          </cell>
          <cell r="D926">
            <v>1</v>
          </cell>
          <cell r="E926" t="str">
            <v>Planned Net to Gross Ratio</v>
          </cell>
          <cell r="F926" t="str">
            <v>Net-to-Gross Value Source</v>
          </cell>
          <cell r="G926" t="str">
            <v/>
          </cell>
          <cell r="H926" t="str">
            <v>BAU - CE inputs sheet</v>
          </cell>
          <cell r="I926" t="str">
            <v>CE inputs - measure update   small business 031314.xlsx</v>
          </cell>
        </row>
        <row r="927">
          <cell r="C927" t="str">
            <v>07182014-003.1_Incremental cost ($)</v>
          </cell>
          <cell r="D927">
            <v>1</v>
          </cell>
          <cell r="E927" t="str">
            <v>Incremental cost ($)</v>
          </cell>
          <cell r="F927" t="str">
            <v>Incremental Cost Value Source</v>
          </cell>
          <cell r="G927" t="str">
            <v/>
          </cell>
          <cell r="H927" t="str">
            <v/>
          </cell>
          <cell r="I927" t="str">
            <v>Program Update Report UT 050214.docx</v>
          </cell>
        </row>
        <row r="928">
          <cell r="C928" t="str">
            <v>07182014-003.1_Incremental cost ($)</v>
          </cell>
          <cell r="D928">
            <v>1</v>
          </cell>
          <cell r="E928" t="str">
            <v>Incremental cost ($)</v>
          </cell>
          <cell r="F928" t="str">
            <v>Incremental Cost Value Source</v>
          </cell>
          <cell r="G928" t="str">
            <v/>
          </cell>
          <cell r="H928" t="str">
            <v/>
          </cell>
          <cell r="I928" t="str">
            <v/>
          </cell>
        </row>
        <row r="929">
          <cell r="C929" t="str">
            <v>07182014-003.1_Measure life (years)</v>
          </cell>
          <cell r="D929">
            <v>1</v>
          </cell>
          <cell r="E929" t="str">
            <v>Measure life (years)</v>
          </cell>
          <cell r="F929" t="str">
            <v>Measure Life Value Source</v>
          </cell>
          <cell r="G929" t="str">
            <v/>
          </cell>
          <cell r="H929" t="str">
            <v/>
          </cell>
          <cell r="I929" t="str">
            <v>Program Update Report UT 050214.docx</v>
          </cell>
        </row>
        <row r="930">
          <cell r="C930" t="str">
            <v>07182014-003.1_Gross Average Monthly Demand Reduction (kW/unit)</v>
          </cell>
          <cell r="D930">
            <v>1</v>
          </cell>
          <cell r="E930" t="str">
            <v>Gross Average Monthly Demand Reduction (kW/unit)</v>
          </cell>
          <cell r="F930" t="str">
            <v>Demand Savings Value Source</v>
          </cell>
          <cell r="G930" t="str">
            <v/>
          </cell>
          <cell r="H930" t="str">
            <v/>
          </cell>
          <cell r="I930" t="str">
            <v/>
          </cell>
        </row>
        <row r="931">
          <cell r="C931" t="str">
            <v>07182014-003.1_Gross incremental annual electric savings (kWh/yr)</v>
          </cell>
          <cell r="D931">
            <v>1</v>
          </cell>
          <cell r="E931" t="str">
            <v>Gross incremental annual electric savings (kWh/yr)</v>
          </cell>
          <cell r="F931" t="str">
            <v>Energy Savings Value Source</v>
          </cell>
          <cell r="G931" t="str">
            <v/>
          </cell>
          <cell r="H931" t="str">
            <v/>
          </cell>
          <cell r="I931" t="str">
            <v/>
          </cell>
        </row>
        <row r="932">
          <cell r="C932" t="str">
            <v>07182014-003.1_Planned Realization Rate</v>
          </cell>
          <cell r="D932">
            <v>1</v>
          </cell>
          <cell r="E932" t="str">
            <v>Planned Realization Rate</v>
          </cell>
          <cell r="F932" t="str">
            <v>Realization Rate Value Source</v>
          </cell>
          <cell r="G932" t="str">
            <v/>
          </cell>
          <cell r="H932" t="str">
            <v>BAU - CE inputs sheet</v>
          </cell>
          <cell r="I932" t="str">
            <v>CE inputs - measure update   small business 031314.xlsx</v>
          </cell>
        </row>
        <row r="933">
          <cell r="C933" t="str">
            <v>12302013-001.1_Gross incremental annual electric savings (kWh/yr)</v>
          </cell>
          <cell r="D933">
            <v>1</v>
          </cell>
          <cell r="E933" t="str">
            <v>Gross incremental annual electric savings (kWh/yr)</v>
          </cell>
          <cell r="F933" t="str">
            <v xml:space="preserve">Energy Savings Value Source </v>
          </cell>
          <cell r="G933" t="str">
            <v/>
          </cell>
          <cell r="H933" t="str">
            <v>Table 1-6</v>
          </cell>
          <cell r="I933" t="str">
            <v/>
          </cell>
        </row>
        <row r="934">
          <cell r="C934" t="str">
            <v>12302013-001.1_Incremental cost ($)</v>
          </cell>
          <cell r="D934">
            <v>1</v>
          </cell>
          <cell r="E934" t="str">
            <v>Incremental cost ($)</v>
          </cell>
          <cell r="F934" t="str">
            <v>Cost Value Source</v>
          </cell>
          <cell r="G934" t="str">
            <v/>
          </cell>
          <cell r="H934" t="str">
            <v>Table 1-6</v>
          </cell>
          <cell r="I934" t="str">
            <v/>
          </cell>
        </row>
        <row r="935">
          <cell r="C935" t="str">
            <v>12302013-001.1_Incentive Customer ($)</v>
          </cell>
          <cell r="D935">
            <v>1</v>
          </cell>
          <cell r="E935" t="str">
            <v>Incentive Customer ($)</v>
          </cell>
          <cell r="F935" t="str">
            <v>Incentive Value Source</v>
          </cell>
          <cell r="G935" t="str">
            <v/>
          </cell>
          <cell r="H935" t="str">
            <v>Table 1-6</v>
          </cell>
          <cell r="I935" t="str">
            <v/>
          </cell>
        </row>
        <row r="936">
          <cell r="C936" t="str">
            <v>12302013-001.1_Measure life (years)</v>
          </cell>
          <cell r="D936">
            <v>1</v>
          </cell>
          <cell r="E936" t="str">
            <v>Measure life (years)</v>
          </cell>
          <cell r="F936" t="str">
            <v>Measure Life Value Source</v>
          </cell>
          <cell r="G936" t="str">
            <v/>
          </cell>
          <cell r="H936" t="str">
            <v>Table 1-6</v>
          </cell>
          <cell r="I936" t="str">
            <v/>
          </cell>
        </row>
        <row r="937">
          <cell r="C937" t="str">
            <v>12302013-001.1_Gross Average Monthly Demand Reduction (kW/unit)</v>
          </cell>
          <cell r="D937">
            <v>1</v>
          </cell>
          <cell r="E937" t="str">
            <v>Gross Average Monthly Demand Reduction (kW/unit)</v>
          </cell>
          <cell r="F937" t="str">
            <v>Demand Reduction Value Source</v>
          </cell>
          <cell r="G937" t="str">
            <v/>
          </cell>
          <cell r="H937" t="str">
            <v>Table 1-6</v>
          </cell>
          <cell r="I937" t="str">
            <v/>
          </cell>
        </row>
        <row r="938">
          <cell r="C938" t="str">
            <v>12012014-003.1_Gross incremental annual electric savings (kWh/yr)</v>
          </cell>
          <cell r="D938">
            <v>1</v>
          </cell>
          <cell r="E938" t="str">
            <v>Gross incremental annual electric savings (kWh/yr)</v>
          </cell>
          <cell r="F938" t="str">
            <v>Energy Savings Value Source</v>
          </cell>
          <cell r="G938" t="str">
            <v/>
          </cell>
          <cell r="H938" t="str">
            <v/>
          </cell>
          <cell r="I938" t="str">
            <v>NonLighting Measure Worksheets WY 120814.pdf</v>
          </cell>
        </row>
        <row r="939">
          <cell r="C939" t="str">
            <v>12012014-003.1_Gross Average Monthly Demand Reduction (kW/unit)</v>
          </cell>
          <cell r="D939">
            <v>1</v>
          </cell>
          <cell r="E939" t="str">
            <v>Gross Average Monthly Demand Reduction (kW/unit)</v>
          </cell>
          <cell r="F939" t="str">
            <v>Demand Savings Value Source</v>
          </cell>
          <cell r="G939" t="str">
            <v/>
          </cell>
          <cell r="H939" t="str">
            <v/>
          </cell>
          <cell r="I939" t="str">
            <v>NonLighting Measure Worksheets WY 120814.pdf</v>
          </cell>
        </row>
        <row r="940">
          <cell r="C940" t="str">
            <v>12012014-003.1_Measure life (years)</v>
          </cell>
          <cell r="D940">
            <v>1</v>
          </cell>
          <cell r="E940" t="str">
            <v>Measure life (years)</v>
          </cell>
          <cell r="F940" t="str">
            <v>Measure Life Value Source</v>
          </cell>
          <cell r="G940" t="str">
            <v/>
          </cell>
          <cell r="H940" t="str">
            <v/>
          </cell>
          <cell r="I940" t="str">
            <v>NonLighting Measure Worksheets WY 120814.pdf</v>
          </cell>
        </row>
        <row r="941">
          <cell r="C941" t="str">
            <v>12012014-003.1_Planned Net to Gross Ratio</v>
          </cell>
          <cell r="D941">
            <v>1</v>
          </cell>
          <cell r="E941" t="str">
            <v>Planned Net to Gross Ratio</v>
          </cell>
          <cell r="F941" t="str">
            <v>Net-to-Gross Value Source</v>
          </cell>
          <cell r="G941" t="str">
            <v/>
          </cell>
          <cell r="H941" t="str">
            <v>Page 10</v>
          </cell>
          <cell r="I941" t="str">
            <v>DSM_WY_FinAnswerExpress_Report_2011.pdf</v>
          </cell>
        </row>
        <row r="942">
          <cell r="C942" t="str">
            <v>12012014-003.1_Incremental cost ($)</v>
          </cell>
          <cell r="D942">
            <v>1</v>
          </cell>
          <cell r="E942" t="str">
            <v>Incremental cost ($)</v>
          </cell>
          <cell r="F942" t="str">
            <v>Incremental Cost Value Source</v>
          </cell>
          <cell r="G942" t="str">
            <v/>
          </cell>
          <cell r="H942" t="str">
            <v/>
          </cell>
          <cell r="I942" t="str">
            <v>NonLighting Measure Worksheets WY 120814.pdf</v>
          </cell>
        </row>
        <row r="943">
          <cell r="C943" t="str">
            <v>12012014-003.1_Planned Realization Rate</v>
          </cell>
          <cell r="D943">
            <v>1</v>
          </cell>
          <cell r="E943" t="str">
            <v>Planned Realization Rate</v>
          </cell>
          <cell r="F943" t="str">
            <v>Realization Rate Value Source</v>
          </cell>
          <cell r="G943" t="str">
            <v/>
          </cell>
          <cell r="H943" t="str">
            <v>Table 1</v>
          </cell>
          <cell r="I943" t="str">
            <v>DSM_WY_FinAnswerExpress_Report_2011.pdf</v>
          </cell>
        </row>
        <row r="944">
          <cell r="C944" t="str">
            <v>06232015-005.1_Planned Net to Gross Ratio</v>
          </cell>
          <cell r="D944">
            <v>1</v>
          </cell>
          <cell r="E944" t="str">
            <v>Planned Net to Gross Ratio</v>
          </cell>
          <cell r="F944" t="str">
            <v>Net-to-Gross Value Source</v>
          </cell>
          <cell r="G944" t="str">
            <v/>
          </cell>
          <cell r="H944" t="str">
            <v>page 2</v>
          </cell>
          <cell r="I944" t="str">
            <v>CA_FinAnswer_Express_Program_Evaluation_2009-2011.pdf</v>
          </cell>
        </row>
        <row r="945">
          <cell r="C945" t="str">
            <v>06232015-005.1_Planned Realization Rate</v>
          </cell>
          <cell r="D945">
            <v>1</v>
          </cell>
          <cell r="E945" t="str">
            <v>Planned Realization Rate</v>
          </cell>
          <cell r="F945" t="str">
            <v>Realization Rate Value Source</v>
          </cell>
          <cell r="G945" t="str">
            <v/>
          </cell>
          <cell r="H945" t="str">
            <v>page 2</v>
          </cell>
          <cell r="I945" t="str">
            <v>CA_FinAnswer_Express_Program_Evaluation_2009-2011.pdf</v>
          </cell>
        </row>
        <row r="946">
          <cell r="C946" t="str">
            <v>11032014-033.1_Planned Realization Rate</v>
          </cell>
          <cell r="D946">
            <v>1</v>
          </cell>
          <cell r="E946" t="str">
            <v>Planned Realization Rate</v>
          </cell>
          <cell r="F946" t="str">
            <v>Realization Rate Value Source</v>
          </cell>
          <cell r="G946" t="str">
            <v/>
          </cell>
          <cell r="H946" t="str">
            <v>Table 1</v>
          </cell>
          <cell r="I946" t="str">
            <v>ID_FinAnswer_Express_Program_Evaluation_2009-2011.pdf</v>
          </cell>
        </row>
        <row r="947">
          <cell r="C947" t="str">
            <v>11032014-033.1_Gross incremental annual electric savings (kWh/yr)</v>
          </cell>
          <cell r="D947">
            <v>1</v>
          </cell>
          <cell r="E947" t="str">
            <v>Gross incremental annual electric savings (kWh/yr)</v>
          </cell>
          <cell r="F947" t="str">
            <v xml:space="preserve">Energy Savings Value Source </v>
          </cell>
          <cell r="G947" t="str">
            <v/>
          </cell>
          <cell r="H947" t="str">
            <v/>
          </cell>
          <cell r="I947" t="str">
            <v>NonLighting Measure Worksheets ID 111314.pdf</v>
          </cell>
        </row>
        <row r="948">
          <cell r="C948" t="str">
            <v>11032014-033.1_Planned Net to Gross Ratio</v>
          </cell>
          <cell r="D948">
            <v>1</v>
          </cell>
          <cell r="E948" t="str">
            <v>Planned Net to Gross Ratio</v>
          </cell>
          <cell r="F948" t="str">
            <v>Net-to-Gross Value Source</v>
          </cell>
          <cell r="G948" t="str">
            <v/>
          </cell>
          <cell r="H948" t="str">
            <v>Page 2</v>
          </cell>
          <cell r="I948" t="str">
            <v>ID_FinAnswer_Express_Program_Evaluation_2009-2011.pdf</v>
          </cell>
        </row>
        <row r="949">
          <cell r="C949" t="str">
            <v>11032014-033.1_Measure life (years)</v>
          </cell>
          <cell r="D949">
            <v>1</v>
          </cell>
          <cell r="E949" t="str">
            <v>Measure life (years)</v>
          </cell>
          <cell r="F949" t="str">
            <v>Measure Life Value Source</v>
          </cell>
          <cell r="G949" t="str">
            <v/>
          </cell>
          <cell r="H949" t="str">
            <v/>
          </cell>
          <cell r="I949" t="str">
            <v>NonLighting Measure Worksheets ID 111314.pdf</v>
          </cell>
        </row>
        <row r="950">
          <cell r="C950" t="str">
            <v>11032014-033.1_Incremental cost ($)</v>
          </cell>
          <cell r="D950">
            <v>1</v>
          </cell>
          <cell r="E950" t="str">
            <v>Incremental cost ($)</v>
          </cell>
          <cell r="F950" t="str">
            <v>Cost Value Source</v>
          </cell>
          <cell r="G950" t="str">
            <v/>
          </cell>
          <cell r="H950" t="str">
            <v/>
          </cell>
          <cell r="I950" t="str">
            <v>NonLighting Measure Worksheets ID 111314.pdf</v>
          </cell>
        </row>
        <row r="951">
          <cell r="C951" t="str">
            <v>11032014-033.1_Gross Average Monthly Demand Reduction (kW/unit)</v>
          </cell>
          <cell r="D951">
            <v>1</v>
          </cell>
          <cell r="E951" t="str">
            <v>Gross Average Monthly Demand Reduction (kW/unit)</v>
          </cell>
          <cell r="F951" t="str">
            <v>Demand Reduction Value Source</v>
          </cell>
          <cell r="G951" t="str">
            <v/>
          </cell>
          <cell r="H951" t="str">
            <v/>
          </cell>
          <cell r="I951" t="str">
            <v>NonLighting Measure Worksheets ID 111314.pdf</v>
          </cell>
        </row>
        <row r="952">
          <cell r="C952" t="str">
            <v>07182014-004.1_Planned Realization Rate</v>
          </cell>
          <cell r="D952">
            <v>1</v>
          </cell>
          <cell r="E952" t="str">
            <v>Planned Realization Rate</v>
          </cell>
          <cell r="F952" t="str">
            <v>Realization Rate Value Source</v>
          </cell>
          <cell r="G952" t="str">
            <v/>
          </cell>
          <cell r="H952" t="str">
            <v>BAU - CE inputs sheet</v>
          </cell>
          <cell r="I952" t="str">
            <v>CE inputs - measure update   small business 031314.xlsx</v>
          </cell>
        </row>
        <row r="953">
          <cell r="C953" t="str">
            <v>07182014-004.1_Measure life (years)</v>
          </cell>
          <cell r="D953">
            <v>1</v>
          </cell>
          <cell r="E953" t="str">
            <v>Measure life (years)</v>
          </cell>
          <cell r="F953" t="str">
            <v>Measure Life Value Source</v>
          </cell>
          <cell r="G953" t="str">
            <v/>
          </cell>
          <cell r="H953" t="str">
            <v/>
          </cell>
          <cell r="I953" t="str">
            <v>Program Update Report UT 050214.docx</v>
          </cell>
        </row>
        <row r="954">
          <cell r="C954" t="str">
            <v>07182014-004.1_Gross Average Monthly Demand Reduction (kW/unit)</v>
          </cell>
          <cell r="D954">
            <v>1</v>
          </cell>
          <cell r="E954" t="str">
            <v>Gross Average Monthly Demand Reduction (kW/unit)</v>
          </cell>
          <cell r="F954" t="str">
            <v>Demand Savings Value Source</v>
          </cell>
          <cell r="G954" t="str">
            <v/>
          </cell>
          <cell r="H954" t="str">
            <v/>
          </cell>
          <cell r="I954" t="str">
            <v>Program Update Report UT 050214.docx</v>
          </cell>
        </row>
        <row r="955">
          <cell r="C955" t="str">
            <v>07182014-004.1_Incremental cost ($)</v>
          </cell>
          <cell r="D955">
            <v>1</v>
          </cell>
          <cell r="E955" t="str">
            <v>Incremental cost ($)</v>
          </cell>
          <cell r="F955" t="str">
            <v>Incremental Cost Value Source</v>
          </cell>
          <cell r="G955" t="str">
            <v/>
          </cell>
          <cell r="H955" t="str">
            <v/>
          </cell>
          <cell r="I955" t="str">
            <v/>
          </cell>
        </row>
        <row r="956">
          <cell r="C956" t="str">
            <v>07182014-004.1_Gross incremental annual electric savings (kWh/yr)</v>
          </cell>
          <cell r="D956">
            <v>1</v>
          </cell>
          <cell r="E956" t="str">
            <v>Gross incremental annual electric savings (kWh/yr)</v>
          </cell>
          <cell r="F956" t="str">
            <v>Energy Savings Value Source</v>
          </cell>
          <cell r="G956" t="str">
            <v/>
          </cell>
          <cell r="H956" t="str">
            <v/>
          </cell>
          <cell r="I956" t="str">
            <v/>
          </cell>
        </row>
        <row r="957">
          <cell r="C957" t="str">
            <v>07182014-004.1_Incremental cost ($)</v>
          </cell>
          <cell r="D957">
            <v>1</v>
          </cell>
          <cell r="E957" t="str">
            <v>Incremental cost ($)</v>
          </cell>
          <cell r="F957" t="str">
            <v>Incremental Cost Value Source</v>
          </cell>
          <cell r="G957" t="str">
            <v/>
          </cell>
          <cell r="H957" t="str">
            <v/>
          </cell>
          <cell r="I957" t="str">
            <v>Program Update Report UT 050214.docx</v>
          </cell>
        </row>
        <row r="958">
          <cell r="C958" t="str">
            <v>07182014-004.1_Planned Net to Gross Ratio</v>
          </cell>
          <cell r="D958">
            <v>1</v>
          </cell>
          <cell r="E958" t="str">
            <v>Planned Net to Gross Ratio</v>
          </cell>
          <cell r="F958" t="str">
            <v>Net-to-Gross Value Source</v>
          </cell>
          <cell r="G958" t="str">
            <v/>
          </cell>
          <cell r="H958" t="str">
            <v>BAU - CE inputs sheet</v>
          </cell>
          <cell r="I958" t="str">
            <v>CE inputs - measure update   small business 031314.xlsx</v>
          </cell>
        </row>
        <row r="959">
          <cell r="C959" t="str">
            <v>07182014-004.1_Gross Average Monthly Demand Reduction (kW/unit)</v>
          </cell>
          <cell r="D959">
            <v>1</v>
          </cell>
          <cell r="E959" t="str">
            <v>Gross Average Monthly Demand Reduction (kW/unit)</v>
          </cell>
          <cell r="F959" t="str">
            <v>Demand Savings Value Source</v>
          </cell>
          <cell r="G959" t="str">
            <v/>
          </cell>
          <cell r="H959" t="str">
            <v/>
          </cell>
          <cell r="I959" t="str">
            <v/>
          </cell>
        </row>
        <row r="960">
          <cell r="C960" t="str">
            <v>07182014-004.1_Gross incremental annual electric savings (kWh/yr)</v>
          </cell>
          <cell r="D960">
            <v>1</v>
          </cell>
          <cell r="E960" t="str">
            <v>Gross incremental annual electric savings (kWh/yr)</v>
          </cell>
          <cell r="F960" t="str">
            <v>Energy Savings Value Source</v>
          </cell>
          <cell r="G960" t="str">
            <v/>
          </cell>
          <cell r="H960" t="str">
            <v/>
          </cell>
          <cell r="I960" t="str">
            <v>Program Update Report UT 050214.docx</v>
          </cell>
        </row>
        <row r="961">
          <cell r="C961" t="str">
            <v>12302013-002.1_Incentive Customer ($)</v>
          </cell>
          <cell r="D961">
            <v>1</v>
          </cell>
          <cell r="E961" t="str">
            <v>Incentive Customer ($)</v>
          </cell>
          <cell r="F961" t="str">
            <v>Incentive Value Source</v>
          </cell>
          <cell r="G961" t="str">
            <v/>
          </cell>
          <cell r="H961" t="str">
            <v>Table 1-6</v>
          </cell>
          <cell r="I961" t="str">
            <v/>
          </cell>
        </row>
        <row r="962">
          <cell r="C962" t="str">
            <v>12302013-002.1_Gross Average Monthly Demand Reduction (kW/unit)</v>
          </cell>
          <cell r="D962">
            <v>1</v>
          </cell>
          <cell r="E962" t="str">
            <v>Gross Average Monthly Demand Reduction (kW/unit)</v>
          </cell>
          <cell r="F962" t="str">
            <v>Demand Reduction Value Source</v>
          </cell>
          <cell r="G962" t="str">
            <v/>
          </cell>
          <cell r="H962" t="str">
            <v>Table 1-6</v>
          </cell>
          <cell r="I962" t="str">
            <v/>
          </cell>
        </row>
        <row r="963">
          <cell r="C963" t="str">
            <v>12302013-002.1_Gross incremental annual electric savings (kWh/yr)</v>
          </cell>
          <cell r="D963">
            <v>1</v>
          </cell>
          <cell r="E963" t="str">
            <v>Gross incremental annual electric savings (kWh/yr)</v>
          </cell>
          <cell r="F963" t="str">
            <v xml:space="preserve">Energy Savings Value Source </v>
          </cell>
          <cell r="G963" t="str">
            <v/>
          </cell>
          <cell r="H963" t="str">
            <v>Table 1-6</v>
          </cell>
          <cell r="I963" t="str">
            <v/>
          </cell>
        </row>
        <row r="964">
          <cell r="C964" t="str">
            <v>12302013-002.1_Measure life (years)</v>
          </cell>
          <cell r="D964">
            <v>1</v>
          </cell>
          <cell r="E964" t="str">
            <v>Measure life (years)</v>
          </cell>
          <cell r="F964" t="str">
            <v>Measure Life Value Source</v>
          </cell>
          <cell r="G964" t="str">
            <v/>
          </cell>
          <cell r="H964" t="str">
            <v>Table 1-6</v>
          </cell>
          <cell r="I964" t="str">
            <v/>
          </cell>
        </row>
        <row r="965">
          <cell r="C965" t="str">
            <v>12302013-002.1_Incremental cost ($)</v>
          </cell>
          <cell r="D965">
            <v>1</v>
          </cell>
          <cell r="E965" t="str">
            <v>Incremental cost ($)</v>
          </cell>
          <cell r="F965" t="str">
            <v>Cost Value Source</v>
          </cell>
          <cell r="G965" t="str">
            <v/>
          </cell>
          <cell r="H965" t="str">
            <v>Table 1-6</v>
          </cell>
          <cell r="I965" t="str">
            <v/>
          </cell>
        </row>
        <row r="966">
          <cell r="C966" t="str">
            <v>12012014-004.1_Incremental cost ($)</v>
          </cell>
          <cell r="D966">
            <v>1</v>
          </cell>
          <cell r="E966" t="str">
            <v>Incremental cost ($)</v>
          </cell>
          <cell r="F966" t="str">
            <v>Incremental Cost Value Source</v>
          </cell>
          <cell r="G966" t="str">
            <v/>
          </cell>
          <cell r="H966" t="str">
            <v/>
          </cell>
          <cell r="I966" t="str">
            <v>NonLighting Measure Worksheets WY 120814.pdf</v>
          </cell>
        </row>
        <row r="967">
          <cell r="C967" t="str">
            <v>12012014-004.1_Planned Net to Gross Ratio</v>
          </cell>
          <cell r="D967">
            <v>1</v>
          </cell>
          <cell r="E967" t="str">
            <v>Planned Net to Gross Ratio</v>
          </cell>
          <cell r="F967" t="str">
            <v>Net-to-Gross Value Source</v>
          </cell>
          <cell r="G967" t="str">
            <v/>
          </cell>
          <cell r="H967" t="str">
            <v>Page 10</v>
          </cell>
          <cell r="I967" t="str">
            <v>DSM_WY_FinAnswerExpress_Report_2011.pdf</v>
          </cell>
        </row>
        <row r="968">
          <cell r="C968" t="str">
            <v>12012014-004.1_Planned Realization Rate</v>
          </cell>
          <cell r="D968">
            <v>1</v>
          </cell>
          <cell r="E968" t="str">
            <v>Planned Realization Rate</v>
          </cell>
          <cell r="F968" t="str">
            <v>Realization Rate Value Source</v>
          </cell>
          <cell r="G968" t="str">
            <v/>
          </cell>
          <cell r="H968" t="str">
            <v>Table 1</v>
          </cell>
          <cell r="I968" t="str">
            <v>DSM_WY_FinAnswerExpress_Report_2011.pdf</v>
          </cell>
        </row>
        <row r="969">
          <cell r="C969" t="str">
            <v>12012014-004.1_Measure life (years)</v>
          </cell>
          <cell r="D969">
            <v>1</v>
          </cell>
          <cell r="E969" t="str">
            <v>Measure life (years)</v>
          </cell>
          <cell r="F969" t="str">
            <v>Measure Life Value Source</v>
          </cell>
          <cell r="G969" t="str">
            <v/>
          </cell>
          <cell r="H969" t="str">
            <v/>
          </cell>
          <cell r="I969" t="str">
            <v>NonLighting Measure Worksheets WY 120814.pdf</v>
          </cell>
        </row>
        <row r="970">
          <cell r="C970" t="str">
            <v>12012014-004.1_Gross Average Monthly Demand Reduction (kW/unit)</v>
          </cell>
          <cell r="D970">
            <v>1</v>
          </cell>
          <cell r="E970" t="str">
            <v>Gross Average Monthly Demand Reduction (kW/unit)</v>
          </cell>
          <cell r="F970" t="str">
            <v>Demand Savings Value Source</v>
          </cell>
          <cell r="G970" t="str">
            <v/>
          </cell>
          <cell r="H970" t="str">
            <v/>
          </cell>
          <cell r="I970" t="str">
            <v>NonLighting Measure Worksheets WY 120814.pdf</v>
          </cell>
        </row>
        <row r="971">
          <cell r="C971" t="str">
            <v>12012014-004.1_Gross incremental annual electric savings (kWh/yr)</v>
          </cell>
          <cell r="D971">
            <v>1</v>
          </cell>
          <cell r="E971" t="str">
            <v>Gross incremental annual electric savings (kWh/yr)</v>
          </cell>
          <cell r="F971" t="str">
            <v>Energy Savings Value Source</v>
          </cell>
          <cell r="G971" t="str">
            <v/>
          </cell>
          <cell r="H971" t="str">
            <v/>
          </cell>
          <cell r="I971" t="str">
            <v>NonLighting Measure Worksheets WY 120814.pdf</v>
          </cell>
        </row>
        <row r="972">
          <cell r="C972" t="str">
            <v>06232015-006.1_Planned Realization Rate</v>
          </cell>
          <cell r="D972">
            <v>1</v>
          </cell>
          <cell r="E972" t="str">
            <v>Planned Realization Rate</v>
          </cell>
          <cell r="F972" t="str">
            <v>Realization Rate Value Source</v>
          </cell>
          <cell r="G972" t="str">
            <v/>
          </cell>
          <cell r="H972" t="str">
            <v>page 2</v>
          </cell>
          <cell r="I972" t="str">
            <v>CA_FinAnswer_Express_Program_Evaluation_2009-2011.pdf</v>
          </cell>
        </row>
        <row r="973">
          <cell r="C973" t="str">
            <v>06232015-006.1_Planned Net to Gross Ratio</v>
          </cell>
          <cell r="D973">
            <v>1</v>
          </cell>
          <cell r="E973" t="str">
            <v>Planned Net to Gross Ratio</v>
          </cell>
          <cell r="F973" t="str">
            <v>Net-to-Gross Value Source</v>
          </cell>
          <cell r="G973" t="str">
            <v/>
          </cell>
          <cell r="H973" t="str">
            <v>page 2</v>
          </cell>
          <cell r="I973" t="str">
            <v>CA_FinAnswer_Express_Program_Evaluation_2009-2011.pdf</v>
          </cell>
        </row>
        <row r="974">
          <cell r="C974" t="str">
            <v>11032014-032.1_Planned Realization Rate</v>
          </cell>
          <cell r="D974">
            <v>1</v>
          </cell>
          <cell r="E974" t="str">
            <v>Planned Realization Rate</v>
          </cell>
          <cell r="F974" t="str">
            <v>Realization Rate Value Source</v>
          </cell>
          <cell r="G974" t="str">
            <v/>
          </cell>
          <cell r="H974" t="str">
            <v>Table 1</v>
          </cell>
          <cell r="I974" t="str">
            <v>ID_FinAnswer_Express_Program_Evaluation_2009-2011.pdf</v>
          </cell>
        </row>
        <row r="975">
          <cell r="C975" t="str">
            <v>11032014-032.1_Measure life (years)</v>
          </cell>
          <cell r="D975">
            <v>1</v>
          </cell>
          <cell r="E975" t="str">
            <v>Measure life (years)</v>
          </cell>
          <cell r="F975" t="str">
            <v>Measure Life Value Source</v>
          </cell>
          <cell r="G975" t="str">
            <v/>
          </cell>
          <cell r="H975" t="str">
            <v/>
          </cell>
          <cell r="I975" t="str">
            <v>NonLighting Measure Worksheets ID 111314.pdf</v>
          </cell>
        </row>
        <row r="976">
          <cell r="C976" t="str">
            <v>11032014-032.1_Gross incremental annual electric savings (kWh/yr)</v>
          </cell>
          <cell r="D976">
            <v>1</v>
          </cell>
          <cell r="E976" t="str">
            <v>Gross incremental annual electric savings (kWh/yr)</v>
          </cell>
          <cell r="F976" t="str">
            <v xml:space="preserve">Energy Savings Value Source </v>
          </cell>
          <cell r="G976" t="str">
            <v/>
          </cell>
          <cell r="H976" t="str">
            <v/>
          </cell>
          <cell r="I976" t="str">
            <v>NonLighting Measure Worksheets ID 111314.pdf</v>
          </cell>
        </row>
        <row r="977">
          <cell r="C977" t="str">
            <v>11032014-032.1_Incremental cost ($)</v>
          </cell>
          <cell r="D977">
            <v>1</v>
          </cell>
          <cell r="E977" t="str">
            <v>Incremental cost ($)</v>
          </cell>
          <cell r="F977" t="str">
            <v>Cost Value Source</v>
          </cell>
          <cell r="G977" t="str">
            <v/>
          </cell>
          <cell r="H977" t="str">
            <v/>
          </cell>
          <cell r="I977" t="str">
            <v>NonLighting Measure Worksheets ID 111314.pdf</v>
          </cell>
        </row>
        <row r="978">
          <cell r="C978" t="str">
            <v>11032014-032.1_Planned Net to Gross Ratio</v>
          </cell>
          <cell r="D978">
            <v>1</v>
          </cell>
          <cell r="E978" t="str">
            <v>Planned Net to Gross Ratio</v>
          </cell>
          <cell r="F978" t="str">
            <v>Net-to-Gross Value Source</v>
          </cell>
          <cell r="G978" t="str">
            <v/>
          </cell>
          <cell r="H978" t="str">
            <v>Page 2</v>
          </cell>
          <cell r="I978" t="str">
            <v>ID_FinAnswer_Express_Program_Evaluation_2009-2011.pdf</v>
          </cell>
        </row>
        <row r="979">
          <cell r="C979" t="str">
            <v>11032014-032.1_Gross Average Monthly Demand Reduction (kW/unit)</v>
          </cell>
          <cell r="D979">
            <v>1</v>
          </cell>
          <cell r="E979" t="str">
            <v>Gross Average Monthly Demand Reduction (kW/unit)</v>
          </cell>
          <cell r="F979" t="str">
            <v>Demand Reduction Value Source</v>
          </cell>
          <cell r="G979" t="str">
            <v/>
          </cell>
          <cell r="H979" t="str">
            <v/>
          </cell>
          <cell r="I979" t="str">
            <v>NonLighting Measure Worksheets ID 111314.pdf</v>
          </cell>
        </row>
        <row r="980">
          <cell r="C980" t="str">
            <v>07182014-005.1_Planned Net to Gross Ratio</v>
          </cell>
          <cell r="D980">
            <v>1</v>
          </cell>
          <cell r="E980" t="str">
            <v>Planned Net to Gross Ratio</v>
          </cell>
          <cell r="F980" t="str">
            <v>Net-to-Gross Value Source</v>
          </cell>
          <cell r="G980" t="str">
            <v/>
          </cell>
          <cell r="H980" t="str">
            <v>BAU - CE inputs sheet</v>
          </cell>
          <cell r="I980" t="str">
            <v>CE inputs - measure update   small business 031314.xlsx</v>
          </cell>
        </row>
        <row r="981">
          <cell r="C981" t="str">
            <v>07182014-005.1_Gross incremental annual electric savings (kWh/yr)</v>
          </cell>
          <cell r="D981">
            <v>1</v>
          </cell>
          <cell r="E981" t="str">
            <v>Gross incremental annual electric savings (kWh/yr)</v>
          </cell>
          <cell r="F981" t="str">
            <v>Energy Savings Value Source</v>
          </cell>
          <cell r="G981" t="str">
            <v/>
          </cell>
          <cell r="H981" t="str">
            <v/>
          </cell>
          <cell r="I981" t="str">
            <v>Program Update Report UT 050214.docx</v>
          </cell>
        </row>
        <row r="982">
          <cell r="C982" t="str">
            <v>07182014-005.1_Incremental cost ($)</v>
          </cell>
          <cell r="D982">
            <v>1</v>
          </cell>
          <cell r="E982" t="str">
            <v>Incremental cost ($)</v>
          </cell>
          <cell r="F982" t="str">
            <v>Incremental Cost Value Source</v>
          </cell>
          <cell r="G982" t="str">
            <v/>
          </cell>
          <cell r="H982" t="str">
            <v/>
          </cell>
          <cell r="I982" t="str">
            <v/>
          </cell>
        </row>
        <row r="983">
          <cell r="C983" t="str">
            <v>07182014-005.1_Gross incremental annual electric savings (kWh/yr)</v>
          </cell>
          <cell r="D983">
            <v>1</v>
          </cell>
          <cell r="E983" t="str">
            <v>Gross incremental annual electric savings (kWh/yr)</v>
          </cell>
          <cell r="F983" t="str">
            <v>Energy Savings Value Source</v>
          </cell>
          <cell r="G983" t="str">
            <v/>
          </cell>
          <cell r="H983" t="str">
            <v/>
          </cell>
          <cell r="I983" t="str">
            <v/>
          </cell>
        </row>
        <row r="984">
          <cell r="C984" t="str">
            <v>07182014-005.1_Incremental cost ($)</v>
          </cell>
          <cell r="D984">
            <v>1</v>
          </cell>
          <cell r="E984" t="str">
            <v>Incremental cost ($)</v>
          </cell>
          <cell r="F984" t="str">
            <v>Incremental Cost Value Source</v>
          </cell>
          <cell r="G984" t="str">
            <v/>
          </cell>
          <cell r="H984" t="str">
            <v/>
          </cell>
          <cell r="I984" t="str">
            <v>Program Update Report UT 050214.docx</v>
          </cell>
        </row>
        <row r="985">
          <cell r="C985" t="str">
            <v>07182014-005.1_Measure life (years)</v>
          </cell>
          <cell r="D985">
            <v>1</v>
          </cell>
          <cell r="E985" t="str">
            <v>Measure life (years)</v>
          </cell>
          <cell r="F985" t="str">
            <v>Measure Life Value Source</v>
          </cell>
          <cell r="G985" t="str">
            <v/>
          </cell>
          <cell r="H985" t="str">
            <v/>
          </cell>
          <cell r="I985" t="str">
            <v>Program Update Report UT 050214.docx</v>
          </cell>
        </row>
        <row r="986">
          <cell r="C986" t="str">
            <v>07182014-005.1_Planned Realization Rate</v>
          </cell>
          <cell r="D986">
            <v>1</v>
          </cell>
          <cell r="E986" t="str">
            <v>Planned Realization Rate</v>
          </cell>
          <cell r="F986" t="str">
            <v>Realization Rate Value Source</v>
          </cell>
          <cell r="G986" t="str">
            <v/>
          </cell>
          <cell r="H986" t="str">
            <v>BAU - CE inputs sheet</v>
          </cell>
          <cell r="I986" t="str">
            <v>CE inputs - measure update   small business 031314.xlsx</v>
          </cell>
        </row>
        <row r="987">
          <cell r="C987" t="str">
            <v>07182014-005.1_Gross Average Monthly Demand Reduction (kW/unit)</v>
          </cell>
          <cell r="D987">
            <v>1</v>
          </cell>
          <cell r="E987" t="str">
            <v>Gross Average Monthly Demand Reduction (kW/unit)</v>
          </cell>
          <cell r="F987" t="str">
            <v>Demand Savings Value Source</v>
          </cell>
          <cell r="G987" t="str">
            <v/>
          </cell>
          <cell r="H987" t="str">
            <v/>
          </cell>
          <cell r="I987" t="str">
            <v/>
          </cell>
        </row>
        <row r="988">
          <cell r="C988" t="str">
            <v>07182014-005.1_Gross Average Monthly Demand Reduction (kW/unit)</v>
          </cell>
          <cell r="D988">
            <v>1</v>
          </cell>
          <cell r="E988" t="str">
            <v>Gross Average Monthly Demand Reduction (kW/unit)</v>
          </cell>
          <cell r="F988" t="str">
            <v>Demand Savings Value Source</v>
          </cell>
          <cell r="G988" t="str">
            <v/>
          </cell>
          <cell r="H988" t="str">
            <v/>
          </cell>
          <cell r="I988" t="str">
            <v>Program Update Report UT 050214.docx</v>
          </cell>
        </row>
        <row r="989">
          <cell r="C989" t="str">
            <v>12302013-003.1_Measure life (years)</v>
          </cell>
          <cell r="D989">
            <v>1</v>
          </cell>
          <cell r="E989" t="str">
            <v>Measure life (years)</v>
          </cell>
          <cell r="F989" t="str">
            <v>Measure Life Value Source</v>
          </cell>
          <cell r="G989" t="str">
            <v/>
          </cell>
          <cell r="H989" t="str">
            <v>Table 1-6</v>
          </cell>
          <cell r="I989" t="str">
            <v/>
          </cell>
        </row>
        <row r="990">
          <cell r="C990" t="str">
            <v>12302013-003.1_Incremental cost ($)</v>
          </cell>
          <cell r="D990">
            <v>1</v>
          </cell>
          <cell r="E990" t="str">
            <v>Incremental cost ($)</v>
          </cell>
          <cell r="F990" t="str">
            <v>Cost Value Source</v>
          </cell>
          <cell r="G990" t="str">
            <v/>
          </cell>
          <cell r="H990" t="str">
            <v>Table 1-6</v>
          </cell>
          <cell r="I990" t="str">
            <v/>
          </cell>
        </row>
        <row r="991">
          <cell r="C991" t="str">
            <v>12302013-003.1_Gross incremental annual electric savings (kWh/yr)</v>
          </cell>
          <cell r="D991">
            <v>1</v>
          </cell>
          <cell r="E991" t="str">
            <v>Gross incremental annual electric savings (kWh/yr)</v>
          </cell>
          <cell r="F991" t="str">
            <v xml:space="preserve">Energy Savings Value Source </v>
          </cell>
          <cell r="G991" t="str">
            <v/>
          </cell>
          <cell r="H991" t="str">
            <v>Table 1-6</v>
          </cell>
          <cell r="I991" t="str">
            <v/>
          </cell>
        </row>
        <row r="992">
          <cell r="C992" t="str">
            <v>12302013-003.1_Incentive Customer ($)</v>
          </cell>
          <cell r="D992">
            <v>1</v>
          </cell>
          <cell r="E992" t="str">
            <v>Incentive Customer ($)</v>
          </cell>
          <cell r="F992" t="str">
            <v>Incentive Value Source</v>
          </cell>
          <cell r="G992" t="str">
            <v/>
          </cell>
          <cell r="H992" t="str">
            <v>Table 1-6</v>
          </cell>
          <cell r="I992" t="str">
            <v/>
          </cell>
        </row>
        <row r="993">
          <cell r="C993" t="str">
            <v>12302013-003.1_Gross Average Monthly Demand Reduction (kW/unit)</v>
          </cell>
          <cell r="D993">
            <v>1</v>
          </cell>
          <cell r="E993" t="str">
            <v>Gross Average Monthly Demand Reduction (kW/unit)</v>
          </cell>
          <cell r="F993" t="str">
            <v>Demand Reduction Value Source</v>
          </cell>
          <cell r="G993" t="str">
            <v/>
          </cell>
          <cell r="H993" t="str">
            <v>Table 1-6</v>
          </cell>
          <cell r="I993" t="str">
            <v/>
          </cell>
        </row>
        <row r="994">
          <cell r="C994" t="str">
            <v>12012014-005.1_Measure life (years)</v>
          </cell>
          <cell r="D994">
            <v>1</v>
          </cell>
          <cell r="E994" t="str">
            <v>Measure life (years)</v>
          </cell>
          <cell r="F994" t="str">
            <v>Measure Life Value Source</v>
          </cell>
          <cell r="G994" t="str">
            <v/>
          </cell>
          <cell r="H994" t="str">
            <v/>
          </cell>
          <cell r="I994" t="str">
            <v>NonLighting Measure Worksheets WY 120814.pdf</v>
          </cell>
        </row>
        <row r="995">
          <cell r="C995" t="str">
            <v>12012014-005.1_Planned Net to Gross Ratio</v>
          </cell>
          <cell r="D995">
            <v>1</v>
          </cell>
          <cell r="E995" t="str">
            <v>Planned Net to Gross Ratio</v>
          </cell>
          <cell r="F995" t="str">
            <v>Net-to-Gross Value Source</v>
          </cell>
          <cell r="G995" t="str">
            <v/>
          </cell>
          <cell r="H995" t="str">
            <v>Page 10</v>
          </cell>
          <cell r="I995" t="str">
            <v>DSM_WY_FinAnswerExpress_Report_2011.pdf</v>
          </cell>
        </row>
        <row r="996">
          <cell r="C996" t="str">
            <v>12012014-005.1_Planned Realization Rate</v>
          </cell>
          <cell r="D996">
            <v>1</v>
          </cell>
          <cell r="E996" t="str">
            <v>Planned Realization Rate</v>
          </cell>
          <cell r="F996" t="str">
            <v>Realization Rate Value Source</v>
          </cell>
          <cell r="G996" t="str">
            <v/>
          </cell>
          <cell r="H996" t="str">
            <v>Table 1</v>
          </cell>
          <cell r="I996" t="str">
            <v>DSM_WY_FinAnswerExpress_Report_2011.pdf</v>
          </cell>
        </row>
        <row r="997">
          <cell r="C997" t="str">
            <v>12012014-005.1_Gross incremental annual electric savings (kWh/yr)</v>
          </cell>
          <cell r="D997">
            <v>1</v>
          </cell>
          <cell r="E997" t="str">
            <v>Gross incremental annual electric savings (kWh/yr)</v>
          </cell>
          <cell r="F997" t="str">
            <v>Energy Savings Value Source</v>
          </cell>
          <cell r="G997" t="str">
            <v/>
          </cell>
          <cell r="H997" t="str">
            <v/>
          </cell>
          <cell r="I997" t="str">
            <v>NonLighting Measure Worksheets WY 120814.pdf</v>
          </cell>
        </row>
        <row r="998">
          <cell r="C998" t="str">
            <v>12012014-005.1_Gross Average Monthly Demand Reduction (kW/unit)</v>
          </cell>
          <cell r="D998">
            <v>1</v>
          </cell>
          <cell r="E998" t="str">
            <v>Gross Average Monthly Demand Reduction (kW/unit)</v>
          </cell>
          <cell r="F998" t="str">
            <v>Demand Savings Value Source</v>
          </cell>
          <cell r="G998" t="str">
            <v/>
          </cell>
          <cell r="H998" t="str">
            <v/>
          </cell>
          <cell r="I998" t="str">
            <v>NonLighting Measure Worksheets WY 120814.pdf</v>
          </cell>
        </row>
        <row r="999">
          <cell r="C999" t="str">
            <v>12012014-005.1_Incremental cost ($)</v>
          </cell>
          <cell r="D999">
            <v>1</v>
          </cell>
          <cell r="E999" t="str">
            <v>Incremental cost ($)</v>
          </cell>
          <cell r="F999" t="str">
            <v>Incremental Cost Value Source</v>
          </cell>
          <cell r="G999" t="str">
            <v/>
          </cell>
          <cell r="H999" t="str">
            <v/>
          </cell>
          <cell r="I999" t="str">
            <v>NonLighting Measure Worksheets WY 120814.pdf</v>
          </cell>
        </row>
        <row r="1000">
          <cell r="C1000" t="str">
            <v>06232015-007.1_Planned Net to Gross Ratio</v>
          </cell>
          <cell r="D1000">
            <v>1</v>
          </cell>
          <cell r="E1000" t="str">
            <v>Planned Net to Gross Ratio</v>
          </cell>
          <cell r="F1000" t="str">
            <v>Net-to-Gross Value Source</v>
          </cell>
          <cell r="G1000" t="str">
            <v/>
          </cell>
          <cell r="H1000" t="str">
            <v>page 2</v>
          </cell>
          <cell r="I1000" t="str">
            <v>CA_FinAnswer_Express_Program_Evaluation_2009-2011.pdf</v>
          </cell>
        </row>
        <row r="1001">
          <cell r="C1001" t="str">
            <v>06232015-007.1_Planned Realization Rate</v>
          </cell>
          <cell r="D1001">
            <v>1</v>
          </cell>
          <cell r="E1001" t="str">
            <v>Planned Realization Rate</v>
          </cell>
          <cell r="F1001" t="str">
            <v>Realization Rate Value Source</v>
          </cell>
          <cell r="G1001" t="str">
            <v/>
          </cell>
          <cell r="H1001" t="str">
            <v>page 2</v>
          </cell>
          <cell r="I1001" t="str">
            <v>CA_FinAnswer_Express_Program_Evaluation_2009-2011.pdf</v>
          </cell>
        </row>
        <row r="1002">
          <cell r="C1002" t="str">
            <v>11032014-031.1_Incremental cost ($)</v>
          </cell>
          <cell r="D1002">
            <v>1</v>
          </cell>
          <cell r="E1002" t="str">
            <v>Incremental cost ($)</v>
          </cell>
          <cell r="F1002" t="str">
            <v>Cost Value Source</v>
          </cell>
          <cell r="G1002" t="str">
            <v/>
          </cell>
          <cell r="H1002" t="str">
            <v/>
          </cell>
          <cell r="I1002" t="str">
            <v>NonLighting Measure Worksheets ID 111314.pdf</v>
          </cell>
        </row>
        <row r="1003">
          <cell r="C1003" t="str">
            <v>11032014-031.1_Gross incremental annual electric savings (kWh/yr)</v>
          </cell>
          <cell r="D1003">
            <v>1</v>
          </cell>
          <cell r="E1003" t="str">
            <v>Gross incremental annual electric savings (kWh/yr)</v>
          </cell>
          <cell r="F1003" t="str">
            <v xml:space="preserve">Energy Savings Value Source </v>
          </cell>
          <cell r="G1003" t="str">
            <v/>
          </cell>
          <cell r="H1003" t="str">
            <v/>
          </cell>
          <cell r="I1003" t="str">
            <v>NonLighting Measure Worksheets ID 111314.pdf</v>
          </cell>
        </row>
        <row r="1004">
          <cell r="C1004" t="str">
            <v>11032014-031.1_Planned Net to Gross Ratio</v>
          </cell>
          <cell r="D1004">
            <v>1</v>
          </cell>
          <cell r="E1004" t="str">
            <v>Planned Net to Gross Ratio</v>
          </cell>
          <cell r="F1004" t="str">
            <v>Net-to-Gross Value Source</v>
          </cell>
          <cell r="G1004" t="str">
            <v/>
          </cell>
          <cell r="H1004" t="str">
            <v>Page 2</v>
          </cell>
          <cell r="I1004" t="str">
            <v>ID_FinAnswer_Express_Program_Evaluation_2009-2011.pdf</v>
          </cell>
        </row>
        <row r="1005">
          <cell r="C1005" t="str">
            <v>11032014-031.1_Planned Realization Rate</v>
          </cell>
          <cell r="D1005">
            <v>1</v>
          </cell>
          <cell r="E1005" t="str">
            <v>Planned Realization Rate</v>
          </cell>
          <cell r="F1005" t="str">
            <v>Realization Rate Value Source</v>
          </cell>
          <cell r="G1005" t="str">
            <v/>
          </cell>
          <cell r="H1005" t="str">
            <v>Table 1</v>
          </cell>
          <cell r="I1005" t="str">
            <v>ID_FinAnswer_Express_Program_Evaluation_2009-2011.pdf</v>
          </cell>
        </row>
        <row r="1006">
          <cell r="C1006" t="str">
            <v>11032014-031.1_Gross Average Monthly Demand Reduction (kW/unit)</v>
          </cell>
          <cell r="D1006">
            <v>1</v>
          </cell>
          <cell r="E1006" t="str">
            <v>Gross Average Monthly Demand Reduction (kW/unit)</v>
          </cell>
          <cell r="F1006" t="str">
            <v>Demand Reduction Value Source</v>
          </cell>
          <cell r="G1006" t="str">
            <v/>
          </cell>
          <cell r="H1006" t="str">
            <v/>
          </cell>
          <cell r="I1006" t="str">
            <v>NonLighting Measure Worksheets ID 111314.pdf</v>
          </cell>
        </row>
        <row r="1007">
          <cell r="C1007" t="str">
            <v>11032014-031.1_Measure life (years)</v>
          </cell>
          <cell r="D1007">
            <v>1</v>
          </cell>
          <cell r="E1007" t="str">
            <v>Measure life (years)</v>
          </cell>
          <cell r="F1007" t="str">
            <v>Measure Life Value Source</v>
          </cell>
          <cell r="G1007" t="str">
            <v/>
          </cell>
          <cell r="H1007" t="str">
            <v/>
          </cell>
          <cell r="I1007" t="str">
            <v>NonLighting Measure Worksheets ID 111314.pdf</v>
          </cell>
        </row>
        <row r="1008">
          <cell r="C1008" t="str">
            <v>07182014-006.1_Incremental cost ($)</v>
          </cell>
          <cell r="D1008">
            <v>1</v>
          </cell>
          <cell r="E1008" t="str">
            <v>Incremental cost ($)</v>
          </cell>
          <cell r="F1008" t="str">
            <v>Incremental Cost Value Source</v>
          </cell>
          <cell r="G1008" t="str">
            <v/>
          </cell>
          <cell r="H1008" t="str">
            <v/>
          </cell>
          <cell r="I1008" t="str">
            <v>Program Update Report UT 050214.docx</v>
          </cell>
        </row>
        <row r="1009">
          <cell r="C1009" t="str">
            <v>07182014-006.1_Incremental cost ($)</v>
          </cell>
          <cell r="D1009">
            <v>1</v>
          </cell>
          <cell r="E1009" t="str">
            <v>Incremental cost ($)</v>
          </cell>
          <cell r="F1009" t="str">
            <v>Incremental Cost Value Source</v>
          </cell>
          <cell r="G1009" t="str">
            <v/>
          </cell>
          <cell r="H1009" t="str">
            <v/>
          </cell>
          <cell r="I1009" t="str">
            <v/>
          </cell>
        </row>
        <row r="1010">
          <cell r="C1010" t="str">
            <v>07182014-006.1_Planned Net to Gross Ratio</v>
          </cell>
          <cell r="D1010">
            <v>1</v>
          </cell>
          <cell r="E1010" t="str">
            <v>Planned Net to Gross Ratio</v>
          </cell>
          <cell r="F1010" t="str">
            <v>Net-to-Gross Value Source</v>
          </cell>
          <cell r="G1010" t="str">
            <v/>
          </cell>
          <cell r="H1010" t="str">
            <v>BAU - CE inputs sheet</v>
          </cell>
          <cell r="I1010" t="str">
            <v>CE inputs - measure update   small business 031314.xlsx</v>
          </cell>
        </row>
        <row r="1011">
          <cell r="C1011" t="str">
            <v>07182014-006.1_Gross Average Monthly Demand Reduction (kW/unit)</v>
          </cell>
          <cell r="D1011">
            <v>1</v>
          </cell>
          <cell r="E1011" t="str">
            <v>Gross Average Monthly Demand Reduction (kW/unit)</v>
          </cell>
          <cell r="F1011" t="str">
            <v>Demand Savings Value Source</v>
          </cell>
          <cell r="G1011" t="str">
            <v/>
          </cell>
          <cell r="H1011" t="str">
            <v/>
          </cell>
          <cell r="I1011" t="str">
            <v/>
          </cell>
        </row>
        <row r="1012">
          <cell r="C1012" t="str">
            <v>07182014-006.1_Gross incremental annual electric savings (kWh/yr)</v>
          </cell>
          <cell r="D1012">
            <v>1</v>
          </cell>
          <cell r="E1012" t="str">
            <v>Gross incremental annual electric savings (kWh/yr)</v>
          </cell>
          <cell r="F1012" t="str">
            <v>Energy Savings Value Source</v>
          </cell>
          <cell r="G1012" t="str">
            <v/>
          </cell>
          <cell r="H1012" t="str">
            <v/>
          </cell>
          <cell r="I1012" t="str">
            <v>Program Update Report UT 050214.docx</v>
          </cell>
        </row>
        <row r="1013">
          <cell r="C1013" t="str">
            <v>07182014-006.1_Gross incremental annual electric savings (kWh/yr)</v>
          </cell>
          <cell r="D1013">
            <v>1</v>
          </cell>
          <cell r="E1013" t="str">
            <v>Gross incremental annual electric savings (kWh/yr)</v>
          </cell>
          <cell r="F1013" t="str">
            <v>Energy Savings Value Source</v>
          </cell>
          <cell r="G1013" t="str">
            <v/>
          </cell>
          <cell r="H1013" t="str">
            <v/>
          </cell>
          <cell r="I1013" t="str">
            <v/>
          </cell>
        </row>
        <row r="1014">
          <cell r="C1014" t="str">
            <v>07182014-006.1_Measure life (years)</v>
          </cell>
          <cell r="D1014">
            <v>1</v>
          </cell>
          <cell r="E1014" t="str">
            <v>Measure life (years)</v>
          </cell>
          <cell r="F1014" t="str">
            <v>Measure Life Value Source</v>
          </cell>
          <cell r="G1014" t="str">
            <v/>
          </cell>
          <cell r="H1014" t="str">
            <v/>
          </cell>
          <cell r="I1014" t="str">
            <v>Program Update Report UT 050214.docx</v>
          </cell>
        </row>
        <row r="1015">
          <cell r="C1015" t="str">
            <v>07182014-006.1_Gross Average Monthly Demand Reduction (kW/unit)</v>
          </cell>
          <cell r="D1015">
            <v>1</v>
          </cell>
          <cell r="E1015" t="str">
            <v>Gross Average Monthly Demand Reduction (kW/unit)</v>
          </cell>
          <cell r="F1015" t="str">
            <v>Demand Savings Value Source</v>
          </cell>
          <cell r="G1015" t="str">
            <v/>
          </cell>
          <cell r="H1015" t="str">
            <v/>
          </cell>
          <cell r="I1015" t="str">
            <v>Program Update Report UT 050214.docx</v>
          </cell>
        </row>
        <row r="1016">
          <cell r="C1016" t="str">
            <v>07182014-006.1_Planned Realization Rate</v>
          </cell>
          <cell r="D1016">
            <v>1</v>
          </cell>
          <cell r="E1016" t="str">
            <v>Planned Realization Rate</v>
          </cell>
          <cell r="F1016" t="str">
            <v>Realization Rate Value Source</v>
          </cell>
          <cell r="G1016" t="str">
            <v/>
          </cell>
          <cell r="H1016" t="str">
            <v>BAU - CE inputs sheet</v>
          </cell>
          <cell r="I1016" t="str">
            <v>CE inputs - measure update   small business 031314.xlsx</v>
          </cell>
        </row>
        <row r="1017">
          <cell r="C1017" t="str">
            <v>12302013-004.1_Gross incremental annual electric savings (kWh/yr)</v>
          </cell>
          <cell r="D1017">
            <v>1</v>
          </cell>
          <cell r="E1017" t="str">
            <v>Gross incremental annual electric savings (kWh/yr)</v>
          </cell>
          <cell r="F1017" t="str">
            <v xml:space="preserve">Energy Savings Value Source </v>
          </cell>
          <cell r="G1017" t="str">
            <v/>
          </cell>
          <cell r="H1017" t="str">
            <v>Table 1-6</v>
          </cell>
          <cell r="I1017" t="str">
            <v/>
          </cell>
        </row>
        <row r="1018">
          <cell r="C1018" t="str">
            <v>12302013-004.1_Incremental cost ($)</v>
          </cell>
          <cell r="D1018">
            <v>1</v>
          </cell>
          <cell r="E1018" t="str">
            <v>Incremental cost ($)</v>
          </cell>
          <cell r="F1018" t="str">
            <v>Cost Value Source</v>
          </cell>
          <cell r="G1018" t="str">
            <v/>
          </cell>
          <cell r="H1018" t="str">
            <v>Table 1-6</v>
          </cell>
          <cell r="I1018" t="str">
            <v/>
          </cell>
        </row>
        <row r="1019">
          <cell r="C1019" t="str">
            <v>12302013-004.1_Measure life (years)</v>
          </cell>
          <cell r="D1019">
            <v>1</v>
          </cell>
          <cell r="E1019" t="str">
            <v>Measure life (years)</v>
          </cell>
          <cell r="F1019" t="str">
            <v>Measure Life Value Source</v>
          </cell>
          <cell r="G1019" t="str">
            <v/>
          </cell>
          <cell r="H1019" t="str">
            <v>Table 1-6</v>
          </cell>
          <cell r="I1019" t="str">
            <v/>
          </cell>
        </row>
        <row r="1020">
          <cell r="C1020" t="str">
            <v>12302013-004.1_Gross Average Monthly Demand Reduction (kW/unit)</v>
          </cell>
          <cell r="D1020">
            <v>1</v>
          </cell>
          <cell r="E1020" t="str">
            <v>Gross Average Monthly Demand Reduction (kW/unit)</v>
          </cell>
          <cell r="F1020" t="str">
            <v>Demand Reduction Value Source</v>
          </cell>
          <cell r="G1020" t="str">
            <v/>
          </cell>
          <cell r="H1020" t="str">
            <v>Table 1-6</v>
          </cell>
          <cell r="I1020" t="str">
            <v/>
          </cell>
        </row>
        <row r="1021">
          <cell r="C1021" t="str">
            <v>12302013-004.1_Incentive Customer ($)</v>
          </cell>
          <cell r="D1021">
            <v>1</v>
          </cell>
          <cell r="E1021" t="str">
            <v>Incentive Customer ($)</v>
          </cell>
          <cell r="F1021" t="str">
            <v>Incentive Value Source</v>
          </cell>
          <cell r="G1021" t="str">
            <v/>
          </cell>
          <cell r="H1021" t="str">
            <v>Table 1-6</v>
          </cell>
          <cell r="I1021" t="str">
            <v/>
          </cell>
        </row>
        <row r="1022">
          <cell r="C1022" t="str">
            <v>12012014-006.1_Planned Net to Gross Ratio</v>
          </cell>
          <cell r="D1022">
            <v>1</v>
          </cell>
          <cell r="E1022" t="str">
            <v>Planned Net to Gross Ratio</v>
          </cell>
          <cell r="F1022" t="str">
            <v>Net-to-Gross Value Source</v>
          </cell>
          <cell r="G1022" t="str">
            <v/>
          </cell>
          <cell r="H1022" t="str">
            <v>Page 10</v>
          </cell>
          <cell r="I1022" t="str">
            <v>DSM_WY_FinAnswerExpress_Report_2011.pdf</v>
          </cell>
        </row>
        <row r="1023">
          <cell r="C1023" t="str">
            <v>12012014-006.1_Gross incremental annual electric savings (kWh/yr)</v>
          </cell>
          <cell r="D1023">
            <v>1</v>
          </cell>
          <cell r="E1023" t="str">
            <v>Gross incremental annual electric savings (kWh/yr)</v>
          </cell>
          <cell r="F1023" t="str">
            <v>Energy Savings Value Source</v>
          </cell>
          <cell r="G1023" t="str">
            <v/>
          </cell>
          <cell r="H1023" t="str">
            <v/>
          </cell>
          <cell r="I1023" t="str">
            <v>NonLighting Measure Worksheets WY 120814.pdf</v>
          </cell>
        </row>
        <row r="1024">
          <cell r="C1024" t="str">
            <v>12012014-006.1_Incremental cost ($)</v>
          </cell>
          <cell r="D1024">
            <v>1</v>
          </cell>
          <cell r="E1024" t="str">
            <v>Incremental cost ($)</v>
          </cell>
          <cell r="F1024" t="str">
            <v>Incremental Cost Value Source</v>
          </cell>
          <cell r="G1024" t="str">
            <v/>
          </cell>
          <cell r="H1024" t="str">
            <v/>
          </cell>
          <cell r="I1024" t="str">
            <v>NonLighting Measure Worksheets WY 120814.pdf</v>
          </cell>
        </row>
        <row r="1025">
          <cell r="C1025" t="str">
            <v>12012014-006.1_Measure life (years)</v>
          </cell>
          <cell r="D1025">
            <v>1</v>
          </cell>
          <cell r="E1025" t="str">
            <v>Measure life (years)</v>
          </cell>
          <cell r="F1025" t="str">
            <v>Measure Life Value Source</v>
          </cell>
          <cell r="G1025" t="str">
            <v/>
          </cell>
          <cell r="H1025" t="str">
            <v/>
          </cell>
          <cell r="I1025" t="str">
            <v>NonLighting Measure Worksheets WY 120814.pdf</v>
          </cell>
        </row>
        <row r="1026">
          <cell r="C1026" t="str">
            <v>12012014-006.1_Gross Average Monthly Demand Reduction (kW/unit)</v>
          </cell>
          <cell r="D1026">
            <v>1</v>
          </cell>
          <cell r="E1026" t="str">
            <v>Gross Average Monthly Demand Reduction (kW/unit)</v>
          </cell>
          <cell r="F1026" t="str">
            <v>Demand Savings Value Source</v>
          </cell>
          <cell r="G1026" t="str">
            <v/>
          </cell>
          <cell r="H1026" t="str">
            <v/>
          </cell>
          <cell r="I1026" t="str">
            <v>NonLighting Measure Worksheets WY 120814.pdf</v>
          </cell>
        </row>
        <row r="1027">
          <cell r="C1027" t="str">
            <v>12012014-006.1_Planned Realization Rate</v>
          </cell>
          <cell r="D1027">
            <v>1</v>
          </cell>
          <cell r="E1027" t="str">
            <v>Planned Realization Rate</v>
          </cell>
          <cell r="F1027" t="str">
            <v>Realization Rate Value Source</v>
          </cell>
          <cell r="G1027" t="str">
            <v/>
          </cell>
          <cell r="H1027" t="str">
            <v>Table 1</v>
          </cell>
          <cell r="I1027" t="str">
            <v>DSM_WY_FinAnswerExpress_Report_2011.pdf</v>
          </cell>
        </row>
        <row r="1028">
          <cell r="C1028" t="str">
            <v>478.2_Incremental cost ($)</v>
          </cell>
          <cell r="D1028">
            <v>2</v>
          </cell>
          <cell r="E1028" t="str">
            <v>Incremental cost ($)</v>
          </cell>
          <cell r="F1028" t="str">
            <v>Cost Value Source</v>
          </cell>
          <cell r="G1028" t="str">
            <v/>
          </cell>
          <cell r="H1028" t="str">
            <v>Table 6-11</v>
          </cell>
          <cell r="I1028" t="str">
            <v>FinAnswer Express Market Characterization and Program Enhancements - Utah Service Territory 30 Nov 2011.pdf</v>
          </cell>
        </row>
        <row r="1029">
          <cell r="C1029" t="str">
            <v>478.2_Gross Average Monthly Demand Reduction (kW/unit)</v>
          </cell>
          <cell r="D1029">
            <v>2</v>
          </cell>
          <cell r="E1029" t="str">
            <v>Gross Average Monthly Demand Reduction (kW/unit)</v>
          </cell>
          <cell r="F1029" t="str">
            <v>Demand Reduction Value Source</v>
          </cell>
          <cell r="G1029" t="str">
            <v/>
          </cell>
          <cell r="H1029" t="str">
            <v>Table 6-11</v>
          </cell>
          <cell r="I1029" t="str">
            <v>FinAnswer Express Market Characterization and Program Enhancements - Utah Service Territory 30 Nov 2011.pdf</v>
          </cell>
        </row>
        <row r="1030">
          <cell r="C1030" t="str">
            <v>478.2_Gross incremental annual electric savings (kWh/yr)</v>
          </cell>
          <cell r="D1030">
            <v>2</v>
          </cell>
          <cell r="E1030" t="str">
            <v>Gross incremental annual electric savings (kWh/yr)</v>
          </cell>
          <cell r="F1030" t="str">
            <v xml:space="preserve">Energy Savings Value Source </v>
          </cell>
          <cell r="G1030" t="str">
            <v/>
          </cell>
          <cell r="H1030" t="str">
            <v>Table 6-11</v>
          </cell>
          <cell r="I1030" t="str">
            <v>FinAnswer Express Market Characterization and Program Enhancements - Utah Service Territory 30 Nov 2011.pdf</v>
          </cell>
        </row>
        <row r="1031">
          <cell r="C1031" t="str">
            <v>478.2_Incentive Customer ($)</v>
          </cell>
          <cell r="D1031">
            <v>2</v>
          </cell>
          <cell r="E1031" t="str">
            <v>Incentive Customer ($)</v>
          </cell>
          <cell r="F1031" t="str">
            <v>Incentive Value Source</v>
          </cell>
          <cell r="G1031" t="str">
            <v/>
          </cell>
          <cell r="H1031" t="str">
            <v>Table 6-11</v>
          </cell>
          <cell r="I1031" t="str">
            <v>FinAnswer Express Market Characterization and Program Enhancements - Utah Service Territory 30 Nov 2011.pdf</v>
          </cell>
        </row>
        <row r="1032">
          <cell r="C1032" t="str">
            <v>478.2_Measure life (years)</v>
          </cell>
          <cell r="D1032">
            <v>2</v>
          </cell>
          <cell r="E1032" t="str">
            <v>Measure life (years)</v>
          </cell>
          <cell r="F1032" t="str">
            <v>Measure Life Value Source</v>
          </cell>
          <cell r="G1032" t="str">
            <v/>
          </cell>
          <cell r="H1032" t="str">
            <v>Table 2 on page 22 of Appendix 1</v>
          </cell>
          <cell r="I1032" t="str">
            <v>UT_2011_Annual_Report.pdf</v>
          </cell>
        </row>
        <row r="1033">
          <cell r="C1033" t="str">
            <v>479.2_Incremental cost ($)</v>
          </cell>
          <cell r="D1033">
            <v>2</v>
          </cell>
          <cell r="E1033" t="str">
            <v>Incremental cost ($)</v>
          </cell>
          <cell r="F1033" t="str">
            <v>Cost Value Source</v>
          </cell>
          <cell r="G1033" t="str">
            <v/>
          </cell>
          <cell r="H1033" t="str">
            <v>Table 6-11</v>
          </cell>
          <cell r="I1033" t="str">
            <v>FinAnswer Express Market Characterization and Program Enhancements - Utah Service Territory 30 Nov 2011.pdf</v>
          </cell>
        </row>
        <row r="1034">
          <cell r="C1034" t="str">
            <v>479.2_Gross incremental annual electric savings (kWh/yr)</v>
          </cell>
          <cell r="D1034">
            <v>2</v>
          </cell>
          <cell r="E1034" t="str">
            <v>Gross incremental annual electric savings (kWh/yr)</v>
          </cell>
          <cell r="F1034" t="str">
            <v xml:space="preserve">Energy Savings Value Source </v>
          </cell>
          <cell r="G1034" t="str">
            <v/>
          </cell>
          <cell r="H1034" t="str">
            <v>Table 6-11</v>
          </cell>
          <cell r="I1034" t="str">
            <v>FinAnswer Express Market Characterization and Program Enhancements - Utah Service Territory 30 Nov 2011.pdf</v>
          </cell>
        </row>
        <row r="1035">
          <cell r="C1035" t="str">
            <v>479.2_Gross Average Monthly Demand Reduction (kW/unit)</v>
          </cell>
          <cell r="D1035">
            <v>2</v>
          </cell>
          <cell r="E1035" t="str">
            <v>Gross Average Monthly Demand Reduction (kW/unit)</v>
          </cell>
          <cell r="F1035" t="str">
            <v>Demand Reduction Value Source</v>
          </cell>
          <cell r="G1035" t="str">
            <v/>
          </cell>
          <cell r="H1035" t="str">
            <v>Table 6-11</v>
          </cell>
          <cell r="I1035" t="str">
            <v>FinAnswer Express Market Characterization and Program Enhancements - Utah Service Territory 30 Nov 2011.pdf</v>
          </cell>
        </row>
        <row r="1036">
          <cell r="C1036" t="str">
            <v>479.2_Measure life (years)</v>
          </cell>
          <cell r="D1036">
            <v>2</v>
          </cell>
          <cell r="E1036" t="str">
            <v>Measure life (years)</v>
          </cell>
          <cell r="F1036" t="str">
            <v>Measure Life Value Source</v>
          </cell>
          <cell r="G1036" t="str">
            <v/>
          </cell>
          <cell r="H1036" t="str">
            <v>Table 2 on page 22 of Appendix 1</v>
          </cell>
          <cell r="I1036" t="str">
            <v>UT_2011_Annual_Report.pdf</v>
          </cell>
        </row>
        <row r="1037">
          <cell r="C1037" t="str">
            <v>479.2_Incentive Customer ($)</v>
          </cell>
          <cell r="D1037">
            <v>2</v>
          </cell>
          <cell r="E1037" t="str">
            <v>Incentive Customer ($)</v>
          </cell>
          <cell r="F1037" t="str">
            <v>Incentive Value Source</v>
          </cell>
          <cell r="G1037" t="str">
            <v/>
          </cell>
          <cell r="H1037" t="str">
            <v>Table 6-11</v>
          </cell>
          <cell r="I1037" t="str">
            <v>FinAnswer Express Market Characterization and Program Enhancements - Utah Service Territory 30 Nov 2011.pdf</v>
          </cell>
        </row>
        <row r="1038">
          <cell r="C1038" t="str">
            <v>480.2_Incremental cost ($)</v>
          </cell>
          <cell r="D1038">
            <v>2</v>
          </cell>
          <cell r="E1038" t="str">
            <v>Incremental cost ($)</v>
          </cell>
          <cell r="F1038" t="str">
            <v>Cost Value Source</v>
          </cell>
          <cell r="G1038" t="str">
            <v/>
          </cell>
          <cell r="H1038" t="str">
            <v>Table 6-11</v>
          </cell>
          <cell r="I1038" t="str">
            <v>FinAnswer Express Market Characterization and Program Enhancements - Utah Service Territory 30 Nov 2011.pdf</v>
          </cell>
        </row>
        <row r="1039">
          <cell r="C1039" t="str">
            <v>480.2_Gross Average Monthly Demand Reduction (kW/unit)</v>
          </cell>
          <cell r="D1039">
            <v>2</v>
          </cell>
          <cell r="E1039" t="str">
            <v>Gross Average Monthly Demand Reduction (kW/unit)</v>
          </cell>
          <cell r="F1039" t="str">
            <v>Demand Reduction Value Source</v>
          </cell>
          <cell r="G1039" t="str">
            <v/>
          </cell>
          <cell r="H1039" t="str">
            <v>Table 6-11</v>
          </cell>
          <cell r="I1039" t="str">
            <v>FinAnswer Express Market Characterization and Program Enhancements - Utah Service Territory 30 Nov 2011.pdf</v>
          </cell>
        </row>
        <row r="1040">
          <cell r="C1040" t="str">
            <v>480.2_Incentive Customer ($)</v>
          </cell>
          <cell r="D1040">
            <v>2</v>
          </cell>
          <cell r="E1040" t="str">
            <v>Incentive Customer ($)</v>
          </cell>
          <cell r="F1040" t="str">
            <v>Incentive Value Source</v>
          </cell>
          <cell r="G1040" t="str">
            <v/>
          </cell>
          <cell r="H1040" t="str">
            <v>Table 6-11</v>
          </cell>
          <cell r="I1040" t="str">
            <v>FinAnswer Express Market Characterization and Program Enhancements - Utah Service Territory 30 Nov 2011.pdf</v>
          </cell>
        </row>
        <row r="1041">
          <cell r="C1041" t="str">
            <v>480.2_Gross incremental annual electric savings (kWh/yr)</v>
          </cell>
          <cell r="D1041">
            <v>2</v>
          </cell>
          <cell r="E1041" t="str">
            <v>Gross incremental annual electric savings (kWh/yr)</v>
          </cell>
          <cell r="F1041" t="str">
            <v xml:space="preserve">Energy Savings Value Source </v>
          </cell>
          <cell r="G1041" t="str">
            <v/>
          </cell>
          <cell r="H1041" t="str">
            <v>Table 6-11</v>
          </cell>
          <cell r="I1041" t="str">
            <v>FinAnswer Express Market Characterization and Program Enhancements - Utah Service Territory 30 Nov 2011.pdf</v>
          </cell>
        </row>
        <row r="1042">
          <cell r="C1042" t="str">
            <v>480.2_Measure life (years)</v>
          </cell>
          <cell r="D1042">
            <v>2</v>
          </cell>
          <cell r="E1042" t="str">
            <v>Measure life (years)</v>
          </cell>
          <cell r="F1042" t="str">
            <v>Measure Life Value Source</v>
          </cell>
          <cell r="G1042" t="str">
            <v/>
          </cell>
          <cell r="H1042" t="str">
            <v>Table 2 on page 22 of Appendix 1</v>
          </cell>
          <cell r="I1042" t="str">
            <v>UT_2011_Annual_Report.pdf</v>
          </cell>
        </row>
        <row r="1043">
          <cell r="C1043" t="str">
            <v>481.2_Incentive Customer ($)</v>
          </cell>
          <cell r="D1043">
            <v>2</v>
          </cell>
          <cell r="E1043" t="str">
            <v>Incentive Customer ($)</v>
          </cell>
          <cell r="F1043" t="str">
            <v>Incentive Value Source</v>
          </cell>
          <cell r="G1043" t="str">
            <v/>
          </cell>
          <cell r="H1043" t="str">
            <v>Table 6-11</v>
          </cell>
          <cell r="I1043" t="str">
            <v>FinAnswer Express Market Characterization and Program Enhancements - Utah Service Territory 30 Nov 2011.pdf</v>
          </cell>
        </row>
        <row r="1044">
          <cell r="C1044" t="str">
            <v>481.2_Gross incremental annual electric savings (kWh/yr)</v>
          </cell>
          <cell r="D1044">
            <v>2</v>
          </cell>
          <cell r="E1044" t="str">
            <v>Gross incremental annual electric savings (kWh/yr)</v>
          </cell>
          <cell r="F1044" t="str">
            <v xml:space="preserve">Energy Savings Value Source </v>
          </cell>
          <cell r="G1044" t="str">
            <v/>
          </cell>
          <cell r="H1044" t="str">
            <v>Table 6-11</v>
          </cell>
          <cell r="I1044" t="str">
            <v>FinAnswer Express Market Characterization and Program Enhancements - Utah Service Territory 30 Nov 2011.pdf</v>
          </cell>
        </row>
        <row r="1045">
          <cell r="C1045" t="str">
            <v>481.2_Measure life (years)</v>
          </cell>
          <cell r="D1045">
            <v>2</v>
          </cell>
          <cell r="E1045" t="str">
            <v>Measure life (years)</v>
          </cell>
          <cell r="F1045" t="str">
            <v>Measure Life Value Source</v>
          </cell>
          <cell r="G1045" t="str">
            <v/>
          </cell>
          <cell r="H1045" t="str">
            <v>Table 2 on page 22 of Appendix 1</v>
          </cell>
          <cell r="I1045" t="str">
            <v>UT_2011_Annual_Report.pdf</v>
          </cell>
        </row>
        <row r="1046">
          <cell r="C1046" t="str">
            <v>481.2_Gross Average Monthly Demand Reduction (kW/unit)</v>
          </cell>
          <cell r="D1046">
            <v>2</v>
          </cell>
          <cell r="E1046" t="str">
            <v>Gross Average Monthly Demand Reduction (kW/unit)</v>
          </cell>
          <cell r="F1046" t="str">
            <v>Demand Reduction Value Source</v>
          </cell>
          <cell r="G1046" t="str">
            <v/>
          </cell>
          <cell r="H1046" t="str">
            <v>Table 6-11</v>
          </cell>
          <cell r="I1046" t="str">
            <v>FinAnswer Express Market Characterization and Program Enhancements - Utah Service Territory 30 Nov 2011.pdf</v>
          </cell>
        </row>
        <row r="1047">
          <cell r="C1047" t="str">
            <v>481.2_Incremental cost ($)</v>
          </cell>
          <cell r="D1047">
            <v>2</v>
          </cell>
          <cell r="E1047" t="str">
            <v>Incremental cost ($)</v>
          </cell>
          <cell r="F1047" t="str">
            <v>Cost Value Source</v>
          </cell>
          <cell r="G1047" t="str">
            <v/>
          </cell>
          <cell r="H1047" t="str">
            <v>Table 6-11</v>
          </cell>
          <cell r="I1047" t="str">
            <v>FinAnswer Express Market Characterization and Program Enhancements - Utah Service Territory 30 Nov 2011.pdf</v>
          </cell>
        </row>
        <row r="1048">
          <cell r="C1048" t="str">
            <v>482.2_Gross incremental annual electric savings (kWh/yr)</v>
          </cell>
          <cell r="D1048">
            <v>2</v>
          </cell>
          <cell r="E1048" t="str">
            <v>Gross incremental annual electric savings (kWh/yr)</v>
          </cell>
          <cell r="F1048" t="str">
            <v xml:space="preserve">Energy Savings Value Source </v>
          </cell>
          <cell r="G1048" t="str">
            <v/>
          </cell>
          <cell r="H1048" t="str">
            <v>Table 6-11</v>
          </cell>
          <cell r="I1048" t="str">
            <v>FinAnswer Express Market Characterization and Program Enhancements - Utah Service Territory 30 Nov 2011.pdf</v>
          </cell>
        </row>
        <row r="1049">
          <cell r="C1049" t="str">
            <v>482.2_Incentive Customer ($)</v>
          </cell>
          <cell r="D1049">
            <v>2</v>
          </cell>
          <cell r="E1049" t="str">
            <v>Incentive Customer ($)</v>
          </cell>
          <cell r="F1049" t="str">
            <v>Incentive Value Source</v>
          </cell>
          <cell r="G1049" t="str">
            <v/>
          </cell>
          <cell r="H1049" t="str">
            <v>Table 6-11</v>
          </cell>
          <cell r="I1049" t="str">
            <v>FinAnswer Express Market Characterization and Program Enhancements - Utah Service Territory 30 Nov 2011.pdf</v>
          </cell>
        </row>
        <row r="1050">
          <cell r="C1050" t="str">
            <v>482.2_Gross Average Monthly Demand Reduction (kW/unit)</v>
          </cell>
          <cell r="D1050">
            <v>2</v>
          </cell>
          <cell r="E1050" t="str">
            <v>Gross Average Monthly Demand Reduction (kW/unit)</v>
          </cell>
          <cell r="F1050" t="str">
            <v>Demand Reduction Value Source</v>
          </cell>
          <cell r="G1050" t="str">
            <v/>
          </cell>
          <cell r="H1050" t="str">
            <v>Table 6-11</v>
          </cell>
          <cell r="I1050" t="str">
            <v>FinAnswer Express Market Characterization and Program Enhancements - Utah Service Territory 30 Nov 2011.pdf</v>
          </cell>
        </row>
        <row r="1051">
          <cell r="C1051" t="str">
            <v>482.2_Incremental cost ($)</v>
          </cell>
          <cell r="D1051">
            <v>2</v>
          </cell>
          <cell r="E1051" t="str">
            <v>Incremental cost ($)</v>
          </cell>
          <cell r="F1051" t="str">
            <v>Cost Value Source</v>
          </cell>
          <cell r="G1051" t="str">
            <v/>
          </cell>
          <cell r="H1051" t="str">
            <v>Table 6-11</v>
          </cell>
          <cell r="I1051" t="str">
            <v>FinAnswer Express Market Characterization and Program Enhancements - Utah Service Territory 30 Nov 2011.pdf</v>
          </cell>
        </row>
        <row r="1052">
          <cell r="C1052" t="str">
            <v>482.2_Measure life (years)</v>
          </cell>
          <cell r="D1052">
            <v>2</v>
          </cell>
          <cell r="E1052" t="str">
            <v>Measure life (years)</v>
          </cell>
          <cell r="F1052" t="str">
            <v>Measure Life Value Source</v>
          </cell>
          <cell r="G1052" t="str">
            <v/>
          </cell>
          <cell r="H1052" t="str">
            <v>Table 2 on page 22 of Appendix 1</v>
          </cell>
          <cell r="I1052" t="str">
            <v>UT_2011_Annual_Report.pdf</v>
          </cell>
        </row>
        <row r="1053">
          <cell r="C1053" t="str">
            <v>472.2_Measure life (years)</v>
          </cell>
          <cell r="D1053">
            <v>2</v>
          </cell>
          <cell r="E1053" t="str">
            <v>Measure life (years)</v>
          </cell>
          <cell r="F1053" t="str">
            <v>Measure Life Value Source</v>
          </cell>
          <cell r="G1053" t="str">
            <v/>
          </cell>
          <cell r="H1053" t="str">
            <v>Table 2 on page 22 of Appendix 1</v>
          </cell>
          <cell r="I1053" t="str">
            <v>UT_2011_Annual_Report.pdf</v>
          </cell>
        </row>
        <row r="1054">
          <cell r="C1054" t="str">
            <v>472.2_Gross Average Monthly Demand Reduction (kW/unit)</v>
          </cell>
          <cell r="D1054">
            <v>2</v>
          </cell>
          <cell r="E1054" t="str">
            <v>Gross Average Monthly Demand Reduction (kW/unit)</v>
          </cell>
          <cell r="F1054" t="str">
            <v>Demand Reduction Value Source</v>
          </cell>
          <cell r="G1054" t="str">
            <v/>
          </cell>
          <cell r="H1054" t="str">
            <v>Table 6-11</v>
          </cell>
          <cell r="I1054" t="str">
            <v>FinAnswer Express Market Characterization and Program Enhancements - Utah Service Territory 30 Nov 2011.pdf</v>
          </cell>
        </row>
        <row r="1055">
          <cell r="C1055" t="str">
            <v>472.2_Gross incremental annual electric savings (kWh/yr)</v>
          </cell>
          <cell r="D1055">
            <v>2</v>
          </cell>
          <cell r="E1055" t="str">
            <v>Gross incremental annual electric savings (kWh/yr)</v>
          </cell>
          <cell r="F1055" t="str">
            <v>See Source Document(s) for savings methodology</v>
          </cell>
          <cell r="G1055" t="str">
            <v/>
          </cell>
          <cell r="H1055" t="str">
            <v/>
          </cell>
          <cell r="I1055" t="str">
            <v>Refrigerators and Freezer calcs.xls</v>
          </cell>
        </row>
        <row r="1056">
          <cell r="C1056" t="str">
            <v>472.2_Incremental cost ($)</v>
          </cell>
          <cell r="D1056">
            <v>2</v>
          </cell>
          <cell r="E1056" t="str">
            <v>Incremental cost ($)</v>
          </cell>
          <cell r="F1056" t="str">
            <v>Cost Value Source</v>
          </cell>
          <cell r="G1056" t="str">
            <v/>
          </cell>
          <cell r="H1056" t="str">
            <v>Table 6-11</v>
          </cell>
          <cell r="I1056" t="str">
            <v>FinAnswer Express Market Characterization and Program Enhancements - Utah Service Territory 30 Nov 2011.pdf</v>
          </cell>
        </row>
        <row r="1057">
          <cell r="C1057" t="str">
            <v>472.2_Gross incremental annual electric savings (kWh/yr)</v>
          </cell>
          <cell r="D1057">
            <v>2</v>
          </cell>
          <cell r="E1057" t="str">
            <v>Gross incremental annual electric savings (kWh/yr)</v>
          </cell>
          <cell r="F1057" t="str">
            <v>See Source Document(s) for savings methodology</v>
          </cell>
          <cell r="G1057" t="str">
            <v/>
          </cell>
          <cell r="H1057" t="str">
            <v/>
          </cell>
          <cell r="I1057" t="str">
            <v>Ref&amp;Freezer Sheet.docx</v>
          </cell>
        </row>
        <row r="1058">
          <cell r="C1058" t="str">
            <v>472.2_Incentive Customer ($)</v>
          </cell>
          <cell r="D1058">
            <v>2</v>
          </cell>
          <cell r="E1058" t="str">
            <v>Incentive Customer ($)</v>
          </cell>
          <cell r="F1058" t="str">
            <v>Incentive Value Source</v>
          </cell>
          <cell r="G1058" t="str">
            <v/>
          </cell>
          <cell r="H1058" t="str">
            <v>Table 6-11</v>
          </cell>
          <cell r="I1058" t="str">
            <v>FinAnswer Express Market Characterization and Program Enhancements - Utah Service Territory 30 Nov 2011.pdf</v>
          </cell>
        </row>
        <row r="1059">
          <cell r="C1059" t="str">
            <v>472.2_Gross incremental annual electric savings (kWh/yr)</v>
          </cell>
          <cell r="D1059">
            <v>2</v>
          </cell>
          <cell r="E1059" t="str">
            <v>Gross incremental annual electric savings (kWh/yr)</v>
          </cell>
          <cell r="F1059" t="str">
            <v xml:space="preserve">Energy Savings Value Source </v>
          </cell>
          <cell r="G1059" t="str">
            <v/>
          </cell>
          <cell r="H1059" t="str">
            <v>Table 6-11</v>
          </cell>
          <cell r="I1059" t="str">
            <v>FinAnswer Express Market Characterization and Program Enhancements - Utah Service Territory 30 Nov 2011.pdf</v>
          </cell>
        </row>
        <row r="1060">
          <cell r="C1060" t="str">
            <v>473.2_Incentive Customer ($)</v>
          </cell>
          <cell r="D1060">
            <v>2</v>
          </cell>
          <cell r="E1060" t="str">
            <v>Incentive Customer ($)</v>
          </cell>
          <cell r="F1060" t="str">
            <v>Incentive Value Source</v>
          </cell>
          <cell r="G1060" t="str">
            <v/>
          </cell>
          <cell r="H1060" t="str">
            <v>Table 6-11</v>
          </cell>
          <cell r="I1060" t="str">
            <v>FinAnswer Express Market Characterization and Program Enhancements - Utah Service Territory 30 Nov 2011.pdf</v>
          </cell>
        </row>
        <row r="1061">
          <cell r="C1061" t="str">
            <v>473.2_Gross incremental annual electric savings (kWh/yr)</v>
          </cell>
          <cell r="D1061">
            <v>2</v>
          </cell>
          <cell r="E1061" t="str">
            <v>Gross incremental annual electric savings (kWh/yr)</v>
          </cell>
          <cell r="F1061" t="str">
            <v>See Source Document(s) for savings methodology</v>
          </cell>
          <cell r="G1061" t="str">
            <v/>
          </cell>
          <cell r="H1061" t="str">
            <v/>
          </cell>
          <cell r="I1061" t="str">
            <v>Ref&amp;Freezer Sheet.docx</v>
          </cell>
        </row>
        <row r="1062">
          <cell r="C1062" t="str">
            <v>473.2_Gross Average Monthly Demand Reduction (kW/unit)</v>
          </cell>
          <cell r="D1062">
            <v>2</v>
          </cell>
          <cell r="E1062" t="str">
            <v>Gross Average Monthly Demand Reduction (kW/unit)</v>
          </cell>
          <cell r="F1062" t="str">
            <v>Demand Reduction Value Source</v>
          </cell>
          <cell r="G1062" t="str">
            <v/>
          </cell>
          <cell r="H1062" t="str">
            <v>Table 6-11</v>
          </cell>
          <cell r="I1062" t="str">
            <v>FinAnswer Express Market Characterization and Program Enhancements - Utah Service Territory 30 Nov 2011.pdf</v>
          </cell>
        </row>
        <row r="1063">
          <cell r="C1063" t="str">
            <v>473.2_Gross incremental annual electric savings (kWh/yr)</v>
          </cell>
          <cell r="D1063">
            <v>2</v>
          </cell>
          <cell r="E1063" t="str">
            <v>Gross incremental annual electric savings (kWh/yr)</v>
          </cell>
          <cell r="F1063" t="str">
            <v>See Source Document(s) for savings methodology</v>
          </cell>
          <cell r="G1063" t="str">
            <v/>
          </cell>
          <cell r="H1063" t="str">
            <v/>
          </cell>
          <cell r="I1063" t="str">
            <v>Refrigerators and Freezer calcs.xls</v>
          </cell>
        </row>
        <row r="1064">
          <cell r="C1064" t="str">
            <v>473.2_Gross incremental annual electric savings (kWh/yr)</v>
          </cell>
          <cell r="D1064">
            <v>2</v>
          </cell>
          <cell r="E1064" t="str">
            <v>Gross incremental annual electric savings (kWh/yr)</v>
          </cell>
          <cell r="F1064" t="str">
            <v xml:space="preserve">Energy Savings Value Source </v>
          </cell>
          <cell r="G1064" t="str">
            <v/>
          </cell>
          <cell r="H1064" t="str">
            <v>Table 6-11</v>
          </cell>
          <cell r="I1064" t="str">
            <v>FinAnswer Express Market Characterization and Program Enhancements - Utah Service Territory 30 Nov 2011.pdf</v>
          </cell>
        </row>
        <row r="1065">
          <cell r="C1065" t="str">
            <v>473.2_Measure life (years)</v>
          </cell>
          <cell r="D1065">
            <v>2</v>
          </cell>
          <cell r="E1065" t="str">
            <v>Measure life (years)</v>
          </cell>
          <cell r="F1065" t="str">
            <v>Measure Life Value Source</v>
          </cell>
          <cell r="G1065" t="str">
            <v/>
          </cell>
          <cell r="H1065" t="str">
            <v>Table 2 on page 22 of Appendix 1</v>
          </cell>
          <cell r="I1065" t="str">
            <v>UT_2011_Annual_Report.pdf</v>
          </cell>
        </row>
        <row r="1066">
          <cell r="C1066" t="str">
            <v>473.2_Incremental cost ($)</v>
          </cell>
          <cell r="D1066">
            <v>2</v>
          </cell>
          <cell r="E1066" t="str">
            <v>Incremental cost ($)</v>
          </cell>
          <cell r="F1066" t="str">
            <v>Cost Value Source</v>
          </cell>
          <cell r="G1066" t="str">
            <v/>
          </cell>
          <cell r="H1066" t="str">
            <v>Table 6-11</v>
          </cell>
          <cell r="I1066" t="str">
            <v>FinAnswer Express Market Characterization and Program Enhancements - Utah Service Territory 30 Nov 2011.pdf</v>
          </cell>
        </row>
        <row r="1067">
          <cell r="C1067" t="str">
            <v>474.2_Incentive Customer ($)</v>
          </cell>
          <cell r="D1067">
            <v>2</v>
          </cell>
          <cell r="E1067" t="str">
            <v>Incentive Customer ($)</v>
          </cell>
          <cell r="F1067" t="str">
            <v>Incentive Value Source</v>
          </cell>
          <cell r="G1067" t="str">
            <v/>
          </cell>
          <cell r="H1067" t="str">
            <v>Table 6-11</v>
          </cell>
          <cell r="I1067" t="str">
            <v>FinAnswer Express Market Characterization and Program Enhancements - Utah Service Territory 30 Nov 2011.pdf</v>
          </cell>
        </row>
        <row r="1068">
          <cell r="C1068" t="str">
            <v>474.2_Gross incremental annual electric savings (kWh/yr)</v>
          </cell>
          <cell r="D1068">
            <v>2</v>
          </cell>
          <cell r="E1068" t="str">
            <v>Gross incremental annual electric savings (kWh/yr)</v>
          </cell>
          <cell r="F1068" t="str">
            <v>See Source Document(s) for savings methodology</v>
          </cell>
          <cell r="G1068" t="str">
            <v/>
          </cell>
          <cell r="H1068" t="str">
            <v/>
          </cell>
          <cell r="I1068" t="str">
            <v>Refrigerators and Freezer calcs.xls</v>
          </cell>
        </row>
        <row r="1069">
          <cell r="C1069" t="str">
            <v>474.2_Gross Average Monthly Demand Reduction (kW/unit)</v>
          </cell>
          <cell r="D1069">
            <v>2</v>
          </cell>
          <cell r="E1069" t="str">
            <v>Gross Average Monthly Demand Reduction (kW/unit)</v>
          </cell>
          <cell r="F1069" t="str">
            <v>Demand Reduction Value Source</v>
          </cell>
          <cell r="G1069" t="str">
            <v/>
          </cell>
          <cell r="H1069" t="str">
            <v>Table 6-11</v>
          </cell>
          <cell r="I1069" t="str">
            <v>FinAnswer Express Market Characterization and Program Enhancements - Utah Service Territory 30 Nov 2011.pdf</v>
          </cell>
        </row>
        <row r="1070">
          <cell r="C1070" t="str">
            <v>474.2_Incremental cost ($)</v>
          </cell>
          <cell r="D1070">
            <v>2</v>
          </cell>
          <cell r="E1070" t="str">
            <v>Incremental cost ($)</v>
          </cell>
          <cell r="F1070" t="str">
            <v>Cost Value Source</v>
          </cell>
          <cell r="G1070" t="str">
            <v/>
          </cell>
          <cell r="H1070" t="str">
            <v>Table 6-11</v>
          </cell>
          <cell r="I1070" t="str">
            <v>FinAnswer Express Market Characterization and Program Enhancements - Utah Service Territory 30 Nov 2011.pdf</v>
          </cell>
        </row>
        <row r="1071">
          <cell r="C1071" t="str">
            <v>474.2_Gross incremental annual electric savings (kWh/yr)</v>
          </cell>
          <cell r="D1071">
            <v>2</v>
          </cell>
          <cell r="E1071" t="str">
            <v>Gross incremental annual electric savings (kWh/yr)</v>
          </cell>
          <cell r="F1071" t="str">
            <v xml:space="preserve">Energy Savings Value Source </v>
          </cell>
          <cell r="G1071" t="str">
            <v/>
          </cell>
          <cell r="H1071" t="str">
            <v>Table 6-11</v>
          </cell>
          <cell r="I1071" t="str">
            <v>FinAnswer Express Market Characterization and Program Enhancements - Utah Service Territory 30 Nov 2011.pdf</v>
          </cell>
        </row>
        <row r="1072">
          <cell r="C1072" t="str">
            <v>474.2_Measure life (years)</v>
          </cell>
          <cell r="D1072">
            <v>2</v>
          </cell>
          <cell r="E1072" t="str">
            <v>Measure life (years)</v>
          </cell>
          <cell r="F1072" t="str">
            <v>Measure Life Value Source</v>
          </cell>
          <cell r="G1072" t="str">
            <v/>
          </cell>
          <cell r="H1072" t="str">
            <v>Table 2 on page 22 of Appendix 1</v>
          </cell>
          <cell r="I1072" t="str">
            <v>UT_2011_Annual_Report.pdf</v>
          </cell>
        </row>
        <row r="1073">
          <cell r="C1073" t="str">
            <v>474.2_Gross incremental annual electric savings (kWh/yr)</v>
          </cell>
          <cell r="D1073">
            <v>2</v>
          </cell>
          <cell r="E1073" t="str">
            <v>Gross incremental annual electric savings (kWh/yr)</v>
          </cell>
          <cell r="F1073" t="str">
            <v>See Source Document(s) for savings methodology</v>
          </cell>
          <cell r="G1073" t="str">
            <v/>
          </cell>
          <cell r="H1073" t="str">
            <v/>
          </cell>
          <cell r="I1073" t="str">
            <v>Ref&amp;Freezer Sheet.docx</v>
          </cell>
        </row>
        <row r="1074">
          <cell r="C1074" t="str">
            <v>475.2_Incremental cost ($)</v>
          </cell>
          <cell r="D1074">
            <v>2</v>
          </cell>
          <cell r="E1074" t="str">
            <v>Incremental cost ($)</v>
          </cell>
          <cell r="F1074" t="str">
            <v>Cost Value Source</v>
          </cell>
          <cell r="G1074" t="str">
            <v/>
          </cell>
          <cell r="H1074" t="str">
            <v>Table 6-11</v>
          </cell>
          <cell r="I1074" t="str">
            <v>FinAnswer Express Market Characterization and Program Enhancements - Utah Service Territory 30 Nov 2011.pdf</v>
          </cell>
        </row>
        <row r="1075">
          <cell r="C1075" t="str">
            <v>475.2_Gross incremental annual electric savings (kWh/yr)</v>
          </cell>
          <cell r="D1075">
            <v>2</v>
          </cell>
          <cell r="E1075" t="str">
            <v>Gross incremental annual electric savings (kWh/yr)</v>
          </cell>
          <cell r="F1075" t="str">
            <v>See Source Document(s) for savings methodology</v>
          </cell>
          <cell r="G1075" t="str">
            <v/>
          </cell>
          <cell r="H1075" t="str">
            <v/>
          </cell>
          <cell r="I1075" t="str">
            <v>Ref&amp;Freezer Sheet.docx</v>
          </cell>
        </row>
        <row r="1076">
          <cell r="C1076" t="str">
            <v>475.2_Measure life (years)</v>
          </cell>
          <cell r="D1076">
            <v>2</v>
          </cell>
          <cell r="E1076" t="str">
            <v>Measure life (years)</v>
          </cell>
          <cell r="F1076" t="str">
            <v>Measure Life Value Source</v>
          </cell>
          <cell r="G1076" t="str">
            <v/>
          </cell>
          <cell r="H1076" t="str">
            <v>Table 2 on page 22 of Appendix 1</v>
          </cell>
          <cell r="I1076" t="str">
            <v>UT_2011_Annual_Report.pdf</v>
          </cell>
        </row>
        <row r="1077">
          <cell r="C1077" t="str">
            <v>475.2_Gross Average Monthly Demand Reduction (kW/unit)</v>
          </cell>
          <cell r="D1077">
            <v>2</v>
          </cell>
          <cell r="E1077" t="str">
            <v>Gross Average Monthly Demand Reduction (kW/unit)</v>
          </cell>
          <cell r="F1077" t="str">
            <v>Demand Reduction Value Source</v>
          </cell>
          <cell r="G1077" t="str">
            <v/>
          </cell>
          <cell r="H1077" t="str">
            <v>Table 6-11</v>
          </cell>
          <cell r="I1077" t="str">
            <v>FinAnswer Express Market Characterization and Program Enhancements - Utah Service Territory 30 Nov 2011.pdf</v>
          </cell>
        </row>
        <row r="1078">
          <cell r="C1078" t="str">
            <v>475.2_Incentive Customer ($)</v>
          </cell>
          <cell r="D1078">
            <v>2</v>
          </cell>
          <cell r="E1078" t="str">
            <v>Incentive Customer ($)</v>
          </cell>
          <cell r="F1078" t="str">
            <v>Incentive Value Source</v>
          </cell>
          <cell r="G1078" t="str">
            <v/>
          </cell>
          <cell r="H1078" t="str">
            <v>Table 6-11</v>
          </cell>
          <cell r="I1078" t="str">
            <v>FinAnswer Express Market Characterization and Program Enhancements - Utah Service Territory 30 Nov 2011.pdf</v>
          </cell>
        </row>
        <row r="1079">
          <cell r="C1079" t="str">
            <v>475.2_Gross incremental annual electric savings (kWh/yr)</v>
          </cell>
          <cell r="D1079">
            <v>2</v>
          </cell>
          <cell r="E1079" t="str">
            <v>Gross incremental annual electric savings (kWh/yr)</v>
          </cell>
          <cell r="F1079" t="str">
            <v>See Source Document(s) for savings methodology</v>
          </cell>
          <cell r="G1079" t="str">
            <v/>
          </cell>
          <cell r="H1079" t="str">
            <v/>
          </cell>
          <cell r="I1079" t="str">
            <v>Refrigerators and Freezer calcs.xls</v>
          </cell>
        </row>
        <row r="1080">
          <cell r="C1080" t="str">
            <v>475.2_Gross incremental annual electric savings (kWh/yr)</v>
          </cell>
          <cell r="D1080">
            <v>2</v>
          </cell>
          <cell r="E1080" t="str">
            <v>Gross incremental annual electric savings (kWh/yr)</v>
          </cell>
          <cell r="F1080" t="str">
            <v xml:space="preserve">Energy Savings Value Source </v>
          </cell>
          <cell r="G1080" t="str">
            <v/>
          </cell>
          <cell r="H1080" t="str">
            <v>Table 6-11</v>
          </cell>
          <cell r="I1080" t="str">
            <v>FinAnswer Express Market Characterization and Program Enhancements - Utah Service Territory 30 Nov 2011.pdf</v>
          </cell>
        </row>
        <row r="1081">
          <cell r="C1081" t="str">
            <v>477.2_Measure life (years)</v>
          </cell>
          <cell r="D1081">
            <v>2</v>
          </cell>
          <cell r="E1081" t="str">
            <v>Measure life (years)</v>
          </cell>
          <cell r="F1081" t="str">
            <v>Measure Life Value Source</v>
          </cell>
          <cell r="G1081" t="str">
            <v/>
          </cell>
          <cell r="H1081" t="str">
            <v>Table 2 on page 22 of Appendix 1</v>
          </cell>
          <cell r="I1081" t="str">
            <v>UT_2011_Annual_Report.pdf</v>
          </cell>
        </row>
        <row r="1082">
          <cell r="C1082" t="str">
            <v>477.2_Incremental cost ($)</v>
          </cell>
          <cell r="D1082">
            <v>2</v>
          </cell>
          <cell r="E1082" t="str">
            <v>Incremental cost ($)</v>
          </cell>
          <cell r="F1082" t="str">
            <v>Cost Value Source</v>
          </cell>
          <cell r="G1082" t="str">
            <v/>
          </cell>
          <cell r="H1082" t="str">
            <v>Table 6-11</v>
          </cell>
          <cell r="I1082" t="str">
            <v>FinAnswer Express Market Characterization and Program Enhancements - Utah Service Territory 30 Nov 2011.pdf</v>
          </cell>
        </row>
        <row r="1083">
          <cell r="C1083" t="str">
            <v>477.2_Gross incremental annual electric savings (kWh/yr)</v>
          </cell>
          <cell r="D1083">
            <v>2</v>
          </cell>
          <cell r="E1083" t="str">
            <v>Gross incremental annual electric savings (kWh/yr)</v>
          </cell>
          <cell r="F1083" t="str">
            <v>See Source Document(s) for savings methodology</v>
          </cell>
          <cell r="G1083" t="str">
            <v/>
          </cell>
          <cell r="H1083" t="str">
            <v/>
          </cell>
          <cell r="I1083" t="str">
            <v>Refrigerators and Freezer calcs.xls</v>
          </cell>
        </row>
        <row r="1084">
          <cell r="C1084" t="str">
            <v>477.2_Incentive Customer ($)</v>
          </cell>
          <cell r="D1084">
            <v>2</v>
          </cell>
          <cell r="E1084" t="str">
            <v>Incentive Customer ($)</v>
          </cell>
          <cell r="F1084" t="str">
            <v>Incentive Value Source</v>
          </cell>
          <cell r="G1084" t="str">
            <v/>
          </cell>
          <cell r="H1084" t="str">
            <v>Table 6-11</v>
          </cell>
          <cell r="I1084" t="str">
            <v>FinAnswer Express Market Characterization and Program Enhancements - Utah Service Territory 30 Nov 2011.pdf</v>
          </cell>
        </row>
        <row r="1085">
          <cell r="C1085" t="str">
            <v>477.2_Gross incremental annual electric savings (kWh/yr)</v>
          </cell>
          <cell r="D1085">
            <v>2</v>
          </cell>
          <cell r="E1085" t="str">
            <v>Gross incremental annual electric savings (kWh/yr)</v>
          </cell>
          <cell r="F1085" t="str">
            <v>See Source Document(s) for savings methodology</v>
          </cell>
          <cell r="G1085" t="str">
            <v/>
          </cell>
          <cell r="H1085" t="str">
            <v/>
          </cell>
          <cell r="I1085" t="str">
            <v>Ref&amp;Freezer Sheet.docx</v>
          </cell>
        </row>
        <row r="1086">
          <cell r="C1086" t="str">
            <v>477.2_Gross Average Monthly Demand Reduction (kW/unit)</v>
          </cell>
          <cell r="D1086">
            <v>2</v>
          </cell>
          <cell r="E1086" t="str">
            <v>Gross Average Monthly Demand Reduction (kW/unit)</v>
          </cell>
          <cell r="F1086" t="str">
            <v>Demand Reduction Value Source</v>
          </cell>
          <cell r="G1086" t="str">
            <v/>
          </cell>
          <cell r="H1086" t="str">
            <v>Table 6-11</v>
          </cell>
          <cell r="I1086" t="str">
            <v>FinAnswer Express Market Characterization and Program Enhancements - Utah Service Territory 30 Nov 2011.pdf</v>
          </cell>
        </row>
        <row r="1087">
          <cell r="C1087" t="str">
            <v>477.2_Gross incremental annual electric savings (kWh/yr)</v>
          </cell>
          <cell r="D1087">
            <v>2</v>
          </cell>
          <cell r="E1087" t="str">
            <v>Gross incremental annual electric savings (kWh/yr)</v>
          </cell>
          <cell r="F1087" t="str">
            <v xml:space="preserve">Energy Savings Value Source </v>
          </cell>
          <cell r="G1087" t="str">
            <v/>
          </cell>
          <cell r="H1087" t="str">
            <v>Table 6-11</v>
          </cell>
          <cell r="I1087" t="str">
            <v>FinAnswer Express Market Characterization and Program Enhancements - Utah Service Territory 30 Nov 2011.pdf</v>
          </cell>
        </row>
        <row r="1088">
          <cell r="C1088" t="str">
            <v>690.2_Incentive Customer ($)</v>
          </cell>
          <cell r="D1088">
            <v>2</v>
          </cell>
          <cell r="E1088" t="str">
            <v>Incentive Customer ($)</v>
          </cell>
          <cell r="F1088" t="str">
            <v>Incentive Value Source</v>
          </cell>
          <cell r="G1088" t="str">
            <v/>
          </cell>
          <cell r="H1088" t="str">
            <v>Table 1-6B</v>
          </cell>
          <cell r="I1088" t="str">
            <v/>
          </cell>
        </row>
        <row r="1089">
          <cell r="C1089" t="str">
            <v>690.2_Gross Average Monthly Demand Reduction (kW/unit)</v>
          </cell>
          <cell r="D1089">
            <v>2</v>
          </cell>
          <cell r="E1089" t="str">
            <v>Gross Average Monthly Demand Reduction (kW/unit)</v>
          </cell>
          <cell r="F1089" t="str">
            <v>Demand Reduction Value Source</v>
          </cell>
          <cell r="G1089" t="str">
            <v/>
          </cell>
          <cell r="H1089" t="str">
            <v>Table 1-6B</v>
          </cell>
          <cell r="I1089" t="str">
            <v/>
          </cell>
        </row>
        <row r="1090">
          <cell r="C1090" t="str">
            <v>690.2_Gross incremental annual electric savings (kWh/yr)</v>
          </cell>
          <cell r="D1090">
            <v>2</v>
          </cell>
          <cell r="E1090" t="str">
            <v>Gross incremental annual electric savings (kWh/yr)</v>
          </cell>
          <cell r="F1090" t="str">
            <v xml:space="preserve">Energy Savings Value Source </v>
          </cell>
          <cell r="G1090" t="str">
            <v/>
          </cell>
          <cell r="H1090" t="str">
            <v>Table 1-6B</v>
          </cell>
          <cell r="I1090" t="str">
            <v/>
          </cell>
        </row>
        <row r="1091">
          <cell r="C1091" t="str">
            <v>690.2_Measure life (years)</v>
          </cell>
          <cell r="D1091">
            <v>2</v>
          </cell>
          <cell r="E1091" t="str">
            <v>Measure life (years)</v>
          </cell>
          <cell r="F1091" t="str">
            <v>Measure Life Value Source</v>
          </cell>
          <cell r="G1091" t="str">
            <v/>
          </cell>
          <cell r="H1091" t="str">
            <v>Table 1-6B</v>
          </cell>
          <cell r="I1091" t="str">
            <v/>
          </cell>
        </row>
        <row r="1092">
          <cell r="C1092" t="str">
            <v>690.2_Incremental cost ($)</v>
          </cell>
          <cell r="D1092">
            <v>2</v>
          </cell>
          <cell r="E1092" t="str">
            <v>Incremental cost ($)</v>
          </cell>
          <cell r="F1092" t="str">
            <v>Cost Value Source</v>
          </cell>
          <cell r="G1092" t="str">
            <v/>
          </cell>
          <cell r="H1092" t="str">
            <v>Table 1-6B</v>
          </cell>
          <cell r="I1092" t="str">
            <v/>
          </cell>
        </row>
        <row r="1093">
          <cell r="C1093" t="str">
            <v>489.2_Gross incremental annual electric savings (kWh/yr)</v>
          </cell>
          <cell r="D1093">
            <v>2</v>
          </cell>
          <cell r="E1093" t="str">
            <v>Gross incremental annual electric savings (kWh/yr)</v>
          </cell>
          <cell r="F1093" t="str">
            <v xml:space="preserve">Energy Savings Value Source </v>
          </cell>
          <cell r="G1093" t="str">
            <v/>
          </cell>
          <cell r="H1093" t="str">
            <v>Table 6-11</v>
          </cell>
          <cell r="I1093" t="str">
            <v>FinAnswer Express Market Characterization and Program Enhancements - Utah Service Territory 30 Nov 2011.pdf</v>
          </cell>
        </row>
        <row r="1094">
          <cell r="C1094" t="str">
            <v>489.2_Gross Average Monthly Demand Reduction (kW/unit)</v>
          </cell>
          <cell r="D1094">
            <v>2</v>
          </cell>
          <cell r="E1094" t="str">
            <v>Gross Average Monthly Demand Reduction (kW/unit)</v>
          </cell>
          <cell r="F1094" t="str">
            <v>Demand Reduction Value Source</v>
          </cell>
          <cell r="G1094" t="str">
            <v/>
          </cell>
          <cell r="H1094" t="str">
            <v>Table 6-11</v>
          </cell>
          <cell r="I1094" t="str">
            <v>FinAnswer Express Market Characterization and Program Enhancements - Utah Service Territory 30 Nov 2011.pdf</v>
          </cell>
        </row>
        <row r="1095">
          <cell r="C1095" t="str">
            <v>489.2_Incremental cost ($)</v>
          </cell>
          <cell r="D1095">
            <v>2</v>
          </cell>
          <cell r="E1095" t="str">
            <v>Incremental cost ($)</v>
          </cell>
          <cell r="F1095" t="str">
            <v>Cost Value Source</v>
          </cell>
          <cell r="G1095" t="str">
            <v/>
          </cell>
          <cell r="H1095" t="str">
            <v>Table 6-11</v>
          </cell>
          <cell r="I1095" t="str">
            <v>FinAnswer Express Market Characterization and Program Enhancements - Utah Service Territory 30 Nov 2011.pdf</v>
          </cell>
        </row>
        <row r="1096">
          <cell r="C1096" t="str">
            <v>489.2_Incentive Customer ($)</v>
          </cell>
          <cell r="D1096">
            <v>2</v>
          </cell>
          <cell r="E1096" t="str">
            <v>Incentive Customer ($)</v>
          </cell>
          <cell r="F1096" t="str">
            <v>Incentive Value Source</v>
          </cell>
          <cell r="G1096" t="str">
            <v/>
          </cell>
          <cell r="H1096" t="str">
            <v>Table 6-11</v>
          </cell>
          <cell r="I1096" t="str">
            <v>FinAnswer Express Market Characterization and Program Enhancements - Utah Service Territory 30 Nov 2011.pdf</v>
          </cell>
        </row>
        <row r="1097">
          <cell r="C1097" t="str">
            <v>489.2_Measure life (years)</v>
          </cell>
          <cell r="D1097">
            <v>2</v>
          </cell>
          <cell r="E1097" t="str">
            <v>Measure life (years)</v>
          </cell>
          <cell r="F1097" t="str">
            <v>Measure Life Value Source</v>
          </cell>
          <cell r="G1097" t="str">
            <v/>
          </cell>
          <cell r="H1097" t="str">
            <v>Table 2 on page 22 of Appendix 1</v>
          </cell>
          <cell r="I1097" t="str">
            <v>UT_2011_Annual_Report.pdf</v>
          </cell>
        </row>
        <row r="1098">
          <cell r="C1098" t="str">
            <v>490.2_Measure life (years)</v>
          </cell>
          <cell r="D1098">
            <v>2</v>
          </cell>
          <cell r="E1098" t="str">
            <v>Measure life (years)</v>
          </cell>
          <cell r="F1098" t="str">
            <v>Measure Life Value Source</v>
          </cell>
          <cell r="G1098" t="str">
            <v/>
          </cell>
          <cell r="H1098" t="str">
            <v>Table 2 on page 22 of Appendix 1</v>
          </cell>
          <cell r="I1098" t="str">
            <v>UT_2011_Annual_Report.pdf</v>
          </cell>
        </row>
        <row r="1099">
          <cell r="C1099" t="str">
            <v>490.2_Incentive Customer ($)</v>
          </cell>
          <cell r="D1099">
            <v>2</v>
          </cell>
          <cell r="E1099" t="str">
            <v>Incentive Customer ($)</v>
          </cell>
          <cell r="F1099" t="str">
            <v>Incentive Value Source</v>
          </cell>
          <cell r="G1099" t="str">
            <v/>
          </cell>
          <cell r="H1099" t="str">
            <v>Table 6-11</v>
          </cell>
          <cell r="I1099" t="str">
            <v>FinAnswer Express Market Characterization and Program Enhancements - Utah Service Territory 30 Nov 2011.pdf</v>
          </cell>
        </row>
        <row r="1100">
          <cell r="C1100" t="str">
            <v>490.2_Gross Average Monthly Demand Reduction (kW/unit)</v>
          </cell>
          <cell r="D1100">
            <v>2</v>
          </cell>
          <cell r="E1100" t="str">
            <v>Gross Average Monthly Demand Reduction (kW/unit)</v>
          </cell>
          <cell r="F1100" t="str">
            <v>Demand Reduction Value Source</v>
          </cell>
          <cell r="G1100" t="str">
            <v/>
          </cell>
          <cell r="H1100" t="str">
            <v>Table 6-11</v>
          </cell>
          <cell r="I1100" t="str">
            <v>FinAnswer Express Market Characterization and Program Enhancements - Utah Service Territory 30 Nov 2011.pdf</v>
          </cell>
        </row>
        <row r="1101">
          <cell r="C1101" t="str">
            <v>490.2_Incremental cost ($)</v>
          </cell>
          <cell r="D1101">
            <v>2</v>
          </cell>
          <cell r="E1101" t="str">
            <v>Incremental cost ($)</v>
          </cell>
          <cell r="F1101" t="str">
            <v>Cost Value Source</v>
          </cell>
          <cell r="G1101" t="str">
            <v/>
          </cell>
          <cell r="H1101" t="str">
            <v>Table 6-11</v>
          </cell>
          <cell r="I1101" t="str">
            <v>FinAnswer Express Market Characterization and Program Enhancements - Utah Service Territory 30 Nov 2011.pdf</v>
          </cell>
        </row>
        <row r="1102">
          <cell r="C1102" t="str">
            <v>490.2_Gross incremental annual electric savings (kWh/yr)</v>
          </cell>
          <cell r="D1102">
            <v>2</v>
          </cell>
          <cell r="E1102" t="str">
            <v>Gross incremental annual electric savings (kWh/yr)</v>
          </cell>
          <cell r="F1102" t="str">
            <v xml:space="preserve">Energy Savings Value Source </v>
          </cell>
          <cell r="G1102" t="str">
            <v/>
          </cell>
          <cell r="H1102" t="str">
            <v>Table 6-11</v>
          </cell>
          <cell r="I1102" t="str">
            <v>FinAnswer Express Market Characterization and Program Enhancements - Utah Service Territory 30 Nov 2011.pdf</v>
          </cell>
        </row>
        <row r="1103">
          <cell r="C1103" t="str">
            <v>491.2_Measure life (years)</v>
          </cell>
          <cell r="D1103">
            <v>2</v>
          </cell>
          <cell r="E1103" t="str">
            <v>Measure life (years)</v>
          </cell>
          <cell r="F1103" t="str">
            <v>Measure Life Value Source</v>
          </cell>
          <cell r="G1103" t="str">
            <v/>
          </cell>
          <cell r="H1103" t="str">
            <v>Table 2 on page 22 of Appendix 1</v>
          </cell>
          <cell r="I1103" t="str">
            <v>UT_2011_Annual_Report.pdf</v>
          </cell>
        </row>
        <row r="1104">
          <cell r="C1104" t="str">
            <v>491.2_Gross Average Monthly Demand Reduction (kW/unit)</v>
          </cell>
          <cell r="D1104">
            <v>2</v>
          </cell>
          <cell r="E1104" t="str">
            <v>Gross Average Monthly Demand Reduction (kW/unit)</v>
          </cell>
          <cell r="F1104" t="str">
            <v>Demand Reduction Value Source</v>
          </cell>
          <cell r="G1104" t="str">
            <v/>
          </cell>
          <cell r="H1104" t="str">
            <v>Table 6-11</v>
          </cell>
          <cell r="I1104" t="str">
            <v>FinAnswer Express Market Characterization and Program Enhancements - Utah Service Territory 30 Nov 2011.pdf</v>
          </cell>
        </row>
        <row r="1105">
          <cell r="C1105" t="str">
            <v>491.2_Gross incremental annual electric savings (kWh/yr)</v>
          </cell>
          <cell r="D1105">
            <v>2</v>
          </cell>
          <cell r="E1105" t="str">
            <v>Gross incremental annual electric savings (kWh/yr)</v>
          </cell>
          <cell r="F1105" t="str">
            <v xml:space="preserve">Energy Savings Value Source </v>
          </cell>
          <cell r="G1105" t="str">
            <v/>
          </cell>
          <cell r="H1105" t="str">
            <v>Table 6-11</v>
          </cell>
          <cell r="I1105" t="str">
            <v>FinAnswer Express Market Characterization and Program Enhancements - Utah Service Territory 30 Nov 2011.pdf</v>
          </cell>
        </row>
        <row r="1106">
          <cell r="C1106" t="str">
            <v>491.2_Incentive Customer ($)</v>
          </cell>
          <cell r="D1106">
            <v>2</v>
          </cell>
          <cell r="E1106" t="str">
            <v>Incentive Customer ($)</v>
          </cell>
          <cell r="F1106" t="str">
            <v>Incentive Value Source</v>
          </cell>
          <cell r="G1106" t="str">
            <v/>
          </cell>
          <cell r="H1106" t="str">
            <v>Table 6-11</v>
          </cell>
          <cell r="I1106" t="str">
            <v>FinAnswer Express Market Characterization and Program Enhancements - Utah Service Territory 30 Nov 2011.pdf</v>
          </cell>
        </row>
        <row r="1107">
          <cell r="C1107" t="str">
            <v>491.2_Incremental cost ($)</v>
          </cell>
          <cell r="D1107">
            <v>2</v>
          </cell>
          <cell r="E1107" t="str">
            <v>Incremental cost ($)</v>
          </cell>
          <cell r="F1107" t="str">
            <v>Cost Value Source</v>
          </cell>
          <cell r="G1107" t="str">
            <v/>
          </cell>
          <cell r="H1107" t="str">
            <v>Table 6-11</v>
          </cell>
          <cell r="I1107" t="str">
            <v>FinAnswer Express Market Characterization and Program Enhancements - Utah Service Territory 30 Nov 2011.pdf</v>
          </cell>
        </row>
        <row r="1108">
          <cell r="C1108" t="str">
            <v>492.2_Measure life (years)</v>
          </cell>
          <cell r="D1108">
            <v>2</v>
          </cell>
          <cell r="E1108" t="str">
            <v>Measure life (years)</v>
          </cell>
          <cell r="F1108" t="str">
            <v>Measure Life Value Source</v>
          </cell>
          <cell r="G1108" t="str">
            <v/>
          </cell>
          <cell r="H1108" t="str">
            <v>Table 2 on page 22 of Appendix 1</v>
          </cell>
          <cell r="I1108" t="str">
            <v>UT_2011_Annual_Report.pdf</v>
          </cell>
        </row>
        <row r="1109">
          <cell r="C1109" t="str">
            <v>492.2_Incremental cost ($)</v>
          </cell>
          <cell r="D1109">
            <v>2</v>
          </cell>
          <cell r="E1109" t="str">
            <v>Incremental cost ($)</v>
          </cell>
          <cell r="F1109" t="str">
            <v>Cost Value Source</v>
          </cell>
          <cell r="G1109" t="str">
            <v/>
          </cell>
          <cell r="H1109" t="str">
            <v>Table 6-11</v>
          </cell>
          <cell r="I1109" t="str">
            <v>FinAnswer Express Market Characterization and Program Enhancements - Utah Service Territory 30 Nov 2011.pdf</v>
          </cell>
        </row>
        <row r="1110">
          <cell r="C1110" t="str">
            <v>492.2_Incentive Customer ($)</v>
          </cell>
          <cell r="D1110">
            <v>2</v>
          </cell>
          <cell r="E1110" t="str">
            <v>Incentive Customer ($)</v>
          </cell>
          <cell r="F1110" t="str">
            <v>Incentive Value Source</v>
          </cell>
          <cell r="G1110" t="str">
            <v/>
          </cell>
          <cell r="H1110" t="str">
            <v>Table 6-11</v>
          </cell>
          <cell r="I1110" t="str">
            <v>FinAnswer Express Market Characterization and Program Enhancements - Utah Service Territory 30 Nov 2011.pdf</v>
          </cell>
        </row>
        <row r="1111">
          <cell r="C1111" t="str">
            <v>492.2_Gross Average Monthly Demand Reduction (kW/unit)</v>
          </cell>
          <cell r="D1111">
            <v>2</v>
          </cell>
          <cell r="E1111" t="str">
            <v>Gross Average Monthly Demand Reduction (kW/unit)</v>
          </cell>
          <cell r="F1111" t="str">
            <v>Demand Reduction Value Source</v>
          </cell>
          <cell r="G1111" t="str">
            <v/>
          </cell>
          <cell r="H1111" t="str">
            <v>Table 6-11</v>
          </cell>
          <cell r="I1111" t="str">
            <v>FinAnswer Express Market Characterization and Program Enhancements - Utah Service Territory 30 Nov 2011.pdf</v>
          </cell>
        </row>
        <row r="1112">
          <cell r="C1112" t="str">
            <v>492.2_Gross incremental annual electric savings (kWh/yr)</v>
          </cell>
          <cell r="D1112">
            <v>2</v>
          </cell>
          <cell r="E1112" t="str">
            <v>Gross incremental annual electric savings (kWh/yr)</v>
          </cell>
          <cell r="F1112" t="str">
            <v xml:space="preserve">Energy Savings Value Source </v>
          </cell>
          <cell r="G1112" t="str">
            <v/>
          </cell>
          <cell r="H1112" t="str">
            <v>Table 6-11</v>
          </cell>
          <cell r="I1112" t="str">
            <v>FinAnswer Express Market Characterization and Program Enhancements - Utah Service Territory 30 Nov 2011.pdf</v>
          </cell>
        </row>
        <row r="1113">
          <cell r="C1113" t="str">
            <v>493.2_Incentive Customer ($)</v>
          </cell>
          <cell r="D1113">
            <v>2</v>
          </cell>
          <cell r="E1113" t="str">
            <v>Incentive Customer ($)</v>
          </cell>
          <cell r="F1113" t="str">
            <v>Incentive Value Source</v>
          </cell>
          <cell r="G1113" t="str">
            <v/>
          </cell>
          <cell r="H1113" t="str">
            <v>Table 6-11</v>
          </cell>
          <cell r="I1113" t="str">
            <v>FinAnswer Express Market Characterization and Program Enhancements - Utah Service Territory 30 Nov 2011.pdf</v>
          </cell>
        </row>
        <row r="1114">
          <cell r="C1114" t="str">
            <v>493.2_Incremental cost ($)</v>
          </cell>
          <cell r="D1114">
            <v>2</v>
          </cell>
          <cell r="E1114" t="str">
            <v>Incremental cost ($)</v>
          </cell>
          <cell r="F1114" t="str">
            <v>Cost Value Source</v>
          </cell>
          <cell r="G1114" t="str">
            <v/>
          </cell>
          <cell r="H1114" t="str">
            <v>Table 6-11</v>
          </cell>
          <cell r="I1114" t="str">
            <v>FinAnswer Express Market Characterization and Program Enhancements - Utah Service Territory 30 Nov 2011.pdf</v>
          </cell>
        </row>
        <row r="1115">
          <cell r="C1115" t="str">
            <v>493.2_Measure life (years)</v>
          </cell>
          <cell r="D1115">
            <v>2</v>
          </cell>
          <cell r="E1115" t="str">
            <v>Measure life (years)</v>
          </cell>
          <cell r="F1115" t="str">
            <v>Measure Life Value Source</v>
          </cell>
          <cell r="G1115" t="str">
            <v/>
          </cell>
          <cell r="H1115" t="str">
            <v>Table 2 on page 22 of Appendix 1</v>
          </cell>
          <cell r="I1115" t="str">
            <v>UT_2011_Annual_Report.pdf</v>
          </cell>
        </row>
        <row r="1116">
          <cell r="C1116" t="str">
            <v>493.2_Gross Average Monthly Demand Reduction (kW/unit)</v>
          </cell>
          <cell r="D1116">
            <v>2</v>
          </cell>
          <cell r="E1116" t="str">
            <v>Gross Average Monthly Demand Reduction (kW/unit)</v>
          </cell>
          <cell r="F1116" t="str">
            <v>Demand Reduction Value Source</v>
          </cell>
          <cell r="G1116" t="str">
            <v/>
          </cell>
          <cell r="H1116" t="str">
            <v>Table 6-11</v>
          </cell>
          <cell r="I1116" t="str">
            <v>FinAnswer Express Market Characterization and Program Enhancements - Utah Service Territory 30 Nov 2011.pdf</v>
          </cell>
        </row>
        <row r="1117">
          <cell r="C1117" t="str">
            <v>493.2_Gross incremental annual electric savings (kWh/yr)</v>
          </cell>
          <cell r="D1117">
            <v>2</v>
          </cell>
          <cell r="E1117" t="str">
            <v>Gross incremental annual electric savings (kWh/yr)</v>
          </cell>
          <cell r="F1117" t="str">
            <v xml:space="preserve">Energy Savings Value Source </v>
          </cell>
          <cell r="G1117" t="str">
            <v/>
          </cell>
          <cell r="H1117" t="str">
            <v>Table 6-11</v>
          </cell>
          <cell r="I1117" t="str">
            <v>FinAnswer Express Market Characterization and Program Enhancements - Utah Service Territory 30 Nov 2011.pdf</v>
          </cell>
        </row>
        <row r="1118">
          <cell r="C1118" t="str">
            <v>483.2_Gross Average Monthly Demand Reduction (kW/unit)</v>
          </cell>
          <cell r="D1118">
            <v>2</v>
          </cell>
          <cell r="E1118" t="str">
            <v>Gross Average Monthly Demand Reduction (kW/unit)</v>
          </cell>
          <cell r="F1118" t="str">
            <v>Demand Reduction Value Source</v>
          </cell>
          <cell r="G1118" t="str">
            <v/>
          </cell>
          <cell r="H1118" t="str">
            <v>Table 6-11</v>
          </cell>
          <cell r="I1118" t="str">
            <v>FinAnswer Express Market Characterization and Program Enhancements - Utah Service Territory 30 Nov 2011.pdf</v>
          </cell>
        </row>
        <row r="1119">
          <cell r="C1119" t="str">
            <v>483.2_Gross incremental annual electric savings (kWh/yr)</v>
          </cell>
          <cell r="D1119">
            <v>2</v>
          </cell>
          <cell r="E1119" t="str">
            <v>Gross incremental annual electric savings (kWh/yr)</v>
          </cell>
          <cell r="F1119" t="str">
            <v>See Source Document(s) for savings methodology</v>
          </cell>
          <cell r="G1119" t="str">
            <v/>
          </cell>
          <cell r="H1119" t="str">
            <v/>
          </cell>
          <cell r="I1119" t="str">
            <v>Refrigerators and Freezer calcs.xls</v>
          </cell>
        </row>
        <row r="1120">
          <cell r="C1120" t="str">
            <v>483.2_Measure life (years)</v>
          </cell>
          <cell r="D1120">
            <v>2</v>
          </cell>
          <cell r="E1120" t="str">
            <v>Measure life (years)</v>
          </cell>
          <cell r="F1120" t="str">
            <v>Measure Life Value Source</v>
          </cell>
          <cell r="G1120" t="str">
            <v/>
          </cell>
          <cell r="H1120" t="str">
            <v>Table 2 on page 22 of Appendix 1</v>
          </cell>
          <cell r="I1120" t="str">
            <v>UT_2011_Annual_Report.pdf</v>
          </cell>
        </row>
        <row r="1121">
          <cell r="C1121" t="str">
            <v>483.2_Incremental cost ($)</v>
          </cell>
          <cell r="D1121">
            <v>2</v>
          </cell>
          <cell r="E1121" t="str">
            <v>Incremental cost ($)</v>
          </cell>
          <cell r="F1121" t="str">
            <v>Cost Value Source</v>
          </cell>
          <cell r="G1121" t="str">
            <v/>
          </cell>
          <cell r="H1121" t="str">
            <v>Table 6-11</v>
          </cell>
          <cell r="I1121" t="str">
            <v>FinAnswer Express Market Characterization and Program Enhancements - Utah Service Territory 30 Nov 2011.pdf</v>
          </cell>
        </row>
        <row r="1122">
          <cell r="C1122" t="str">
            <v>483.2_Gross incremental annual electric savings (kWh/yr)</v>
          </cell>
          <cell r="D1122">
            <v>2</v>
          </cell>
          <cell r="E1122" t="str">
            <v>Gross incremental annual electric savings (kWh/yr)</v>
          </cell>
          <cell r="F1122" t="str">
            <v>See Source Document(s) for savings methodology</v>
          </cell>
          <cell r="G1122" t="str">
            <v/>
          </cell>
          <cell r="H1122" t="str">
            <v/>
          </cell>
          <cell r="I1122" t="str">
            <v>Ref&amp;Freezer Sheet.docx</v>
          </cell>
        </row>
        <row r="1123">
          <cell r="C1123" t="str">
            <v>483.2_Incentive Customer ($)</v>
          </cell>
          <cell r="D1123">
            <v>2</v>
          </cell>
          <cell r="E1123" t="str">
            <v>Incentive Customer ($)</v>
          </cell>
          <cell r="F1123" t="str">
            <v>Incentive Value Source</v>
          </cell>
          <cell r="G1123" t="str">
            <v/>
          </cell>
          <cell r="H1123" t="str">
            <v>Table 6-11</v>
          </cell>
          <cell r="I1123" t="str">
            <v>FinAnswer Express Market Characterization and Program Enhancements - Utah Service Territory 30 Nov 2011.pdf</v>
          </cell>
        </row>
        <row r="1124">
          <cell r="C1124" t="str">
            <v>483.2_Gross incremental annual electric savings (kWh/yr)</v>
          </cell>
          <cell r="D1124">
            <v>2</v>
          </cell>
          <cell r="E1124" t="str">
            <v>Gross incremental annual electric savings (kWh/yr)</v>
          </cell>
          <cell r="F1124" t="str">
            <v xml:space="preserve">Energy Savings Value Source </v>
          </cell>
          <cell r="G1124" t="str">
            <v/>
          </cell>
          <cell r="H1124" t="str">
            <v>Table 6-11</v>
          </cell>
          <cell r="I1124" t="str">
            <v>FinAnswer Express Market Characterization and Program Enhancements - Utah Service Territory 30 Nov 2011.pdf</v>
          </cell>
        </row>
        <row r="1125">
          <cell r="C1125" t="str">
            <v>484.2_Gross incremental annual electric savings (kWh/yr)</v>
          </cell>
          <cell r="D1125">
            <v>2</v>
          </cell>
          <cell r="E1125" t="str">
            <v>Gross incremental annual electric savings (kWh/yr)</v>
          </cell>
          <cell r="F1125" t="str">
            <v>See Source Document(s) for savings methodology</v>
          </cell>
          <cell r="G1125" t="str">
            <v/>
          </cell>
          <cell r="H1125" t="str">
            <v/>
          </cell>
          <cell r="I1125" t="str">
            <v>Refrigerators and Freezer calcs.xls</v>
          </cell>
        </row>
        <row r="1126">
          <cell r="C1126" t="str">
            <v>484.2_Incremental cost ($)</v>
          </cell>
          <cell r="D1126">
            <v>2</v>
          </cell>
          <cell r="E1126" t="str">
            <v>Incremental cost ($)</v>
          </cell>
          <cell r="F1126" t="str">
            <v>Cost Value Source</v>
          </cell>
          <cell r="G1126" t="str">
            <v/>
          </cell>
          <cell r="H1126" t="str">
            <v>Table 6-11</v>
          </cell>
          <cell r="I1126" t="str">
            <v>FinAnswer Express Market Characterization and Program Enhancements - Utah Service Territory 30 Nov 2011.pdf</v>
          </cell>
        </row>
        <row r="1127">
          <cell r="C1127" t="str">
            <v>484.2_Gross incremental annual electric savings (kWh/yr)</v>
          </cell>
          <cell r="D1127">
            <v>2</v>
          </cell>
          <cell r="E1127" t="str">
            <v>Gross incremental annual electric savings (kWh/yr)</v>
          </cell>
          <cell r="F1127" t="str">
            <v xml:space="preserve">Energy Savings Value Source </v>
          </cell>
          <cell r="G1127" t="str">
            <v/>
          </cell>
          <cell r="H1127" t="str">
            <v>Table 6-11</v>
          </cell>
          <cell r="I1127" t="str">
            <v>FinAnswer Express Market Characterization and Program Enhancements - Utah Service Territory 30 Nov 2011.pdf</v>
          </cell>
        </row>
        <row r="1128">
          <cell r="C1128" t="str">
            <v>484.2_Measure life (years)</v>
          </cell>
          <cell r="D1128">
            <v>2</v>
          </cell>
          <cell r="E1128" t="str">
            <v>Measure life (years)</v>
          </cell>
          <cell r="F1128" t="str">
            <v>Measure Life Value Source</v>
          </cell>
          <cell r="G1128" t="str">
            <v/>
          </cell>
          <cell r="H1128" t="str">
            <v>Table 2 on page 22 of Appendix 1</v>
          </cell>
          <cell r="I1128" t="str">
            <v>UT_2011_Annual_Report.pdf</v>
          </cell>
        </row>
        <row r="1129">
          <cell r="C1129" t="str">
            <v>484.2_Incentive Customer ($)</v>
          </cell>
          <cell r="D1129">
            <v>2</v>
          </cell>
          <cell r="E1129" t="str">
            <v>Incentive Customer ($)</v>
          </cell>
          <cell r="F1129" t="str">
            <v>Incentive Value Source</v>
          </cell>
          <cell r="G1129" t="str">
            <v/>
          </cell>
          <cell r="H1129" t="str">
            <v>Table 6-11</v>
          </cell>
          <cell r="I1129" t="str">
            <v>FinAnswer Express Market Characterization and Program Enhancements - Utah Service Territory 30 Nov 2011.pdf</v>
          </cell>
        </row>
        <row r="1130">
          <cell r="C1130" t="str">
            <v>484.2_Gross incremental annual electric savings (kWh/yr)</v>
          </cell>
          <cell r="D1130">
            <v>2</v>
          </cell>
          <cell r="E1130" t="str">
            <v>Gross incremental annual electric savings (kWh/yr)</v>
          </cell>
          <cell r="F1130" t="str">
            <v>See Source Document(s) for savings methodology</v>
          </cell>
          <cell r="G1130" t="str">
            <v/>
          </cell>
          <cell r="H1130" t="str">
            <v/>
          </cell>
          <cell r="I1130" t="str">
            <v>Ref&amp;Freezer Sheet.docx</v>
          </cell>
        </row>
        <row r="1131">
          <cell r="C1131" t="str">
            <v>484.2_Gross Average Monthly Demand Reduction (kW/unit)</v>
          </cell>
          <cell r="D1131">
            <v>2</v>
          </cell>
          <cell r="E1131" t="str">
            <v>Gross Average Monthly Demand Reduction (kW/unit)</v>
          </cell>
          <cell r="F1131" t="str">
            <v>Demand Reduction Value Source</v>
          </cell>
          <cell r="G1131" t="str">
            <v/>
          </cell>
          <cell r="H1131" t="str">
            <v>Table 6-11</v>
          </cell>
          <cell r="I1131" t="str">
            <v>FinAnswer Express Market Characterization and Program Enhancements - Utah Service Territory 30 Nov 2011.pdf</v>
          </cell>
        </row>
        <row r="1132">
          <cell r="C1132" t="str">
            <v>485.2_Gross incremental annual electric savings (kWh/yr)</v>
          </cell>
          <cell r="D1132">
            <v>2</v>
          </cell>
          <cell r="E1132" t="str">
            <v>Gross incremental annual electric savings (kWh/yr)</v>
          </cell>
          <cell r="F1132" t="str">
            <v xml:space="preserve">Energy Savings Value Source </v>
          </cell>
          <cell r="G1132" t="str">
            <v/>
          </cell>
          <cell r="H1132" t="str">
            <v>Table 6-11</v>
          </cell>
          <cell r="I1132" t="str">
            <v>FinAnswer Express Market Characterization and Program Enhancements - Utah Service Territory 30 Nov 2011.pdf</v>
          </cell>
        </row>
        <row r="1133">
          <cell r="C1133" t="str">
            <v>485.2_Measure life (years)</v>
          </cell>
          <cell r="D1133">
            <v>2</v>
          </cell>
          <cell r="E1133" t="str">
            <v>Measure life (years)</v>
          </cell>
          <cell r="F1133" t="str">
            <v>Measure Life Value Source</v>
          </cell>
          <cell r="G1133" t="str">
            <v/>
          </cell>
          <cell r="H1133" t="str">
            <v>Table 2 on page 22 of Appendix 1</v>
          </cell>
          <cell r="I1133" t="str">
            <v>UT_2011_Annual_Report.pdf</v>
          </cell>
        </row>
        <row r="1134">
          <cell r="C1134" t="str">
            <v>485.2_Gross incremental annual electric savings (kWh/yr)</v>
          </cell>
          <cell r="D1134">
            <v>2</v>
          </cell>
          <cell r="E1134" t="str">
            <v>Gross incremental annual electric savings (kWh/yr)</v>
          </cell>
          <cell r="F1134" t="str">
            <v>See Source Document(s) for savings methodology</v>
          </cell>
          <cell r="G1134" t="str">
            <v/>
          </cell>
          <cell r="H1134" t="str">
            <v/>
          </cell>
          <cell r="I1134" t="str">
            <v>Refrigerators and Freezer calcs.xls</v>
          </cell>
        </row>
        <row r="1135">
          <cell r="C1135" t="str">
            <v>485.2_Incremental cost ($)</v>
          </cell>
          <cell r="D1135">
            <v>2</v>
          </cell>
          <cell r="E1135" t="str">
            <v>Incremental cost ($)</v>
          </cell>
          <cell r="F1135" t="str">
            <v>Cost Value Source</v>
          </cell>
          <cell r="G1135" t="str">
            <v/>
          </cell>
          <cell r="H1135" t="str">
            <v>Table 6-11</v>
          </cell>
          <cell r="I1135" t="str">
            <v>FinAnswer Express Market Characterization and Program Enhancements - Utah Service Territory 30 Nov 2011.pdf</v>
          </cell>
        </row>
        <row r="1136">
          <cell r="C1136" t="str">
            <v>485.2_Gross incremental annual electric savings (kWh/yr)</v>
          </cell>
          <cell r="D1136">
            <v>2</v>
          </cell>
          <cell r="E1136" t="str">
            <v>Gross incremental annual electric savings (kWh/yr)</v>
          </cell>
          <cell r="F1136" t="str">
            <v>See Source Document(s) for savings methodology</v>
          </cell>
          <cell r="G1136" t="str">
            <v/>
          </cell>
          <cell r="H1136" t="str">
            <v/>
          </cell>
          <cell r="I1136" t="str">
            <v>Ref&amp;Freezer Sheet.docx</v>
          </cell>
        </row>
        <row r="1137">
          <cell r="C1137" t="str">
            <v>485.2_Gross Average Monthly Demand Reduction (kW/unit)</v>
          </cell>
          <cell r="D1137">
            <v>2</v>
          </cell>
          <cell r="E1137" t="str">
            <v>Gross Average Monthly Demand Reduction (kW/unit)</v>
          </cell>
          <cell r="F1137" t="str">
            <v>Demand Reduction Value Source</v>
          </cell>
          <cell r="G1137" t="str">
            <v/>
          </cell>
          <cell r="H1137" t="str">
            <v>Table 6-11</v>
          </cell>
          <cell r="I1137" t="str">
            <v>FinAnswer Express Market Characterization and Program Enhancements - Utah Service Territory 30 Nov 2011.pdf</v>
          </cell>
        </row>
        <row r="1138">
          <cell r="C1138" t="str">
            <v>485.2_Incentive Customer ($)</v>
          </cell>
          <cell r="D1138">
            <v>2</v>
          </cell>
          <cell r="E1138" t="str">
            <v>Incentive Customer ($)</v>
          </cell>
          <cell r="F1138" t="str">
            <v>Incentive Value Source</v>
          </cell>
          <cell r="G1138" t="str">
            <v/>
          </cell>
          <cell r="H1138" t="str">
            <v>Table 6-11</v>
          </cell>
          <cell r="I1138" t="str">
            <v>FinAnswer Express Market Characterization and Program Enhancements - Utah Service Territory 30 Nov 2011.pdf</v>
          </cell>
        </row>
        <row r="1139">
          <cell r="C1139" t="str">
            <v>486.2_Gross incremental annual electric savings (kWh/yr)</v>
          </cell>
          <cell r="D1139">
            <v>2</v>
          </cell>
          <cell r="E1139" t="str">
            <v>Gross incremental annual electric savings (kWh/yr)</v>
          </cell>
          <cell r="F1139" t="str">
            <v xml:space="preserve">Energy Savings Value Source </v>
          </cell>
          <cell r="G1139" t="str">
            <v/>
          </cell>
          <cell r="H1139" t="str">
            <v>Table 6-11</v>
          </cell>
          <cell r="I1139" t="str">
            <v>FinAnswer Express Market Characterization and Program Enhancements - Utah Service Territory 30 Nov 2011.pdf</v>
          </cell>
        </row>
        <row r="1140">
          <cell r="C1140" t="str">
            <v>486.2_Gross incremental annual electric savings (kWh/yr)</v>
          </cell>
          <cell r="D1140">
            <v>2</v>
          </cell>
          <cell r="E1140" t="str">
            <v>Gross incremental annual electric savings (kWh/yr)</v>
          </cell>
          <cell r="F1140" t="str">
            <v>See Source Document(s) for savings methodology</v>
          </cell>
          <cell r="G1140" t="str">
            <v/>
          </cell>
          <cell r="H1140" t="str">
            <v/>
          </cell>
          <cell r="I1140" t="str">
            <v>Refrigerators and Freezer calcs.xls</v>
          </cell>
        </row>
        <row r="1141">
          <cell r="C1141" t="str">
            <v>486.2_Gross incremental annual electric savings (kWh/yr)</v>
          </cell>
          <cell r="D1141">
            <v>2</v>
          </cell>
          <cell r="E1141" t="str">
            <v>Gross incremental annual electric savings (kWh/yr)</v>
          </cell>
          <cell r="F1141" t="str">
            <v>See Source Document(s) for savings methodology</v>
          </cell>
          <cell r="G1141" t="str">
            <v/>
          </cell>
          <cell r="H1141" t="str">
            <v/>
          </cell>
          <cell r="I1141" t="str">
            <v>Ref&amp;Freezer Sheet.docx</v>
          </cell>
        </row>
        <row r="1142">
          <cell r="C1142" t="str">
            <v>486.2_Measure life (years)</v>
          </cell>
          <cell r="D1142">
            <v>2</v>
          </cell>
          <cell r="E1142" t="str">
            <v>Measure life (years)</v>
          </cell>
          <cell r="F1142" t="str">
            <v>Measure Life Value Source</v>
          </cell>
          <cell r="G1142" t="str">
            <v/>
          </cell>
          <cell r="H1142" t="str">
            <v>Table 2 on page 22 of Appendix 1</v>
          </cell>
          <cell r="I1142" t="str">
            <v>UT_2011_Annual_Report.pdf</v>
          </cell>
        </row>
        <row r="1143">
          <cell r="C1143" t="str">
            <v>486.2_Incentive Customer ($)</v>
          </cell>
          <cell r="D1143">
            <v>2</v>
          </cell>
          <cell r="E1143" t="str">
            <v>Incentive Customer ($)</v>
          </cell>
          <cell r="F1143" t="str">
            <v>Incentive Value Source</v>
          </cell>
          <cell r="G1143" t="str">
            <v/>
          </cell>
          <cell r="H1143" t="str">
            <v>Table 6-11</v>
          </cell>
          <cell r="I1143" t="str">
            <v>FinAnswer Express Market Characterization and Program Enhancements - Utah Service Territory 30 Nov 2011.pdf</v>
          </cell>
        </row>
        <row r="1144">
          <cell r="C1144" t="str">
            <v>486.2_Incremental cost ($)</v>
          </cell>
          <cell r="D1144">
            <v>2</v>
          </cell>
          <cell r="E1144" t="str">
            <v>Incremental cost ($)</v>
          </cell>
          <cell r="F1144" t="str">
            <v>Cost Value Source</v>
          </cell>
          <cell r="G1144" t="str">
            <v/>
          </cell>
          <cell r="H1144" t="str">
            <v>Table 6-11</v>
          </cell>
          <cell r="I1144" t="str">
            <v>FinAnswer Express Market Characterization and Program Enhancements - Utah Service Territory 30 Nov 2011.pdf</v>
          </cell>
        </row>
        <row r="1145">
          <cell r="C1145" t="str">
            <v>486.2_Gross Average Monthly Demand Reduction (kW/unit)</v>
          </cell>
          <cell r="D1145">
            <v>2</v>
          </cell>
          <cell r="E1145" t="str">
            <v>Gross Average Monthly Demand Reduction (kW/unit)</v>
          </cell>
          <cell r="F1145" t="str">
            <v>Demand Reduction Value Source</v>
          </cell>
          <cell r="G1145" t="str">
            <v/>
          </cell>
          <cell r="H1145" t="str">
            <v>Table 6-11</v>
          </cell>
          <cell r="I1145" t="str">
            <v>FinAnswer Express Market Characterization and Program Enhancements - Utah Service Territory 30 Nov 2011.pdf</v>
          </cell>
        </row>
        <row r="1146">
          <cell r="C1146" t="str">
            <v>488.2_Incentive Customer ($)</v>
          </cell>
          <cell r="D1146">
            <v>2</v>
          </cell>
          <cell r="E1146" t="str">
            <v>Incentive Customer ($)</v>
          </cell>
          <cell r="F1146" t="str">
            <v>Incentive Value Source</v>
          </cell>
          <cell r="G1146" t="str">
            <v/>
          </cell>
          <cell r="H1146" t="str">
            <v>Table 6-11</v>
          </cell>
          <cell r="I1146" t="str">
            <v>FinAnswer Express Market Characterization and Program Enhancements - Utah Service Territory 30 Nov 2011.pdf</v>
          </cell>
        </row>
        <row r="1147">
          <cell r="C1147" t="str">
            <v>488.2_Incremental cost ($)</v>
          </cell>
          <cell r="D1147">
            <v>2</v>
          </cell>
          <cell r="E1147" t="str">
            <v>Incremental cost ($)</v>
          </cell>
          <cell r="F1147" t="str">
            <v>Cost Value Source</v>
          </cell>
          <cell r="G1147" t="str">
            <v/>
          </cell>
          <cell r="H1147" t="str">
            <v>Table 6-11</v>
          </cell>
          <cell r="I1147" t="str">
            <v>FinAnswer Express Market Characterization and Program Enhancements - Utah Service Territory 30 Nov 2011.pdf</v>
          </cell>
        </row>
        <row r="1148">
          <cell r="C1148" t="str">
            <v>488.2_Measure life (years)</v>
          </cell>
          <cell r="D1148">
            <v>2</v>
          </cell>
          <cell r="E1148" t="str">
            <v>Measure life (years)</v>
          </cell>
          <cell r="F1148" t="str">
            <v>Measure Life Value Source</v>
          </cell>
          <cell r="G1148" t="str">
            <v/>
          </cell>
          <cell r="H1148" t="str">
            <v>Table 2 on page 22 of Appendix 1</v>
          </cell>
          <cell r="I1148" t="str">
            <v>UT_2011_Annual_Report.pdf</v>
          </cell>
        </row>
        <row r="1149">
          <cell r="C1149" t="str">
            <v>488.2_Gross incremental annual electric savings (kWh/yr)</v>
          </cell>
          <cell r="D1149">
            <v>2</v>
          </cell>
          <cell r="E1149" t="str">
            <v>Gross incremental annual electric savings (kWh/yr)</v>
          </cell>
          <cell r="F1149" t="str">
            <v>See Source Document(s) for savings methodology</v>
          </cell>
          <cell r="G1149" t="str">
            <v/>
          </cell>
          <cell r="H1149" t="str">
            <v/>
          </cell>
          <cell r="I1149" t="str">
            <v>Refrigerators and Freezer calcs.xls</v>
          </cell>
        </row>
        <row r="1150">
          <cell r="C1150" t="str">
            <v>488.2_Gross incremental annual electric savings (kWh/yr)</v>
          </cell>
          <cell r="D1150">
            <v>2</v>
          </cell>
          <cell r="E1150" t="str">
            <v>Gross incremental annual electric savings (kWh/yr)</v>
          </cell>
          <cell r="F1150" t="str">
            <v>See Source Document(s) for savings methodology</v>
          </cell>
          <cell r="G1150" t="str">
            <v/>
          </cell>
          <cell r="H1150" t="str">
            <v/>
          </cell>
          <cell r="I1150" t="str">
            <v>Ref&amp;Freezer Sheet.docx</v>
          </cell>
        </row>
        <row r="1151">
          <cell r="C1151" t="str">
            <v>488.2_Gross Average Monthly Demand Reduction (kW/unit)</v>
          </cell>
          <cell r="D1151">
            <v>2</v>
          </cell>
          <cell r="E1151" t="str">
            <v>Gross Average Monthly Demand Reduction (kW/unit)</v>
          </cell>
          <cell r="F1151" t="str">
            <v>Demand Reduction Value Source</v>
          </cell>
          <cell r="G1151" t="str">
            <v/>
          </cell>
          <cell r="H1151" t="str">
            <v>Table 6-11</v>
          </cell>
          <cell r="I1151" t="str">
            <v>FinAnswer Express Market Characterization and Program Enhancements - Utah Service Territory 30 Nov 2011.pdf</v>
          </cell>
        </row>
        <row r="1152">
          <cell r="C1152" t="str">
            <v>488.2_Gross incremental annual electric savings (kWh/yr)</v>
          </cell>
          <cell r="D1152">
            <v>2</v>
          </cell>
          <cell r="E1152" t="str">
            <v>Gross incremental annual electric savings (kWh/yr)</v>
          </cell>
          <cell r="F1152" t="str">
            <v xml:space="preserve">Energy Savings Value Source </v>
          </cell>
          <cell r="G1152" t="str">
            <v/>
          </cell>
          <cell r="H1152" t="str">
            <v>Table 6-11</v>
          </cell>
          <cell r="I1152" t="str">
            <v>FinAnswer Express Market Characterization and Program Enhancements - Utah Service Territory 30 Nov 2011.pdf</v>
          </cell>
        </row>
        <row r="1153">
          <cell r="C1153" t="str">
            <v>09072014-006.2_Gross Average Monthly Demand Reduction (kW/unit)</v>
          </cell>
          <cell r="D1153">
            <v>2</v>
          </cell>
          <cell r="E1153" t="str">
            <v>Gross Average Monthly Demand Reduction (kW/unit)</v>
          </cell>
          <cell r="F1153" t="str">
            <v>Demand Reduction Value Source</v>
          </cell>
          <cell r="G1153" t="str">
            <v/>
          </cell>
          <cell r="H1153" t="str">
            <v/>
          </cell>
          <cell r="I1153" t="str">
            <v>NonLighting Measure Worksheets ID 111314.pdf</v>
          </cell>
        </row>
        <row r="1154">
          <cell r="C1154" t="str">
            <v>09072014-006.2_Gross incremental annual electric savings (kWh/yr)</v>
          </cell>
          <cell r="D1154">
            <v>2</v>
          </cell>
          <cell r="E1154" t="str">
            <v>Gross incremental annual electric savings (kWh/yr)</v>
          </cell>
          <cell r="F1154" t="str">
            <v xml:space="preserve">Energy Savings Value Source </v>
          </cell>
          <cell r="G1154" t="str">
            <v/>
          </cell>
          <cell r="H1154" t="str">
            <v/>
          </cell>
          <cell r="I1154" t="str">
            <v>NonLighting Measure Worksheets ID 111314.pdf</v>
          </cell>
        </row>
        <row r="1155">
          <cell r="C1155" t="str">
            <v>09072014-006.2_Planned Realization Rate</v>
          </cell>
          <cell r="D1155">
            <v>2</v>
          </cell>
          <cell r="E1155" t="str">
            <v>Planned Realization Rate</v>
          </cell>
          <cell r="F1155" t="str">
            <v>Realization Rate Value Source</v>
          </cell>
          <cell r="G1155" t="str">
            <v/>
          </cell>
          <cell r="H1155" t="str">
            <v>Table 1</v>
          </cell>
          <cell r="I1155" t="str">
            <v>ID_FinAnswer_Express_Program_Evaluation_2009-2011.pdf</v>
          </cell>
        </row>
        <row r="1156">
          <cell r="C1156" t="str">
            <v>09072014-006.2_Planned Net to Gross Ratio</v>
          </cell>
          <cell r="D1156">
            <v>2</v>
          </cell>
          <cell r="E1156" t="str">
            <v>Planned Net to Gross Ratio</v>
          </cell>
          <cell r="F1156" t="str">
            <v>Net-to-Gross Value Source</v>
          </cell>
          <cell r="G1156" t="str">
            <v/>
          </cell>
          <cell r="H1156" t="str">
            <v>Page 2</v>
          </cell>
          <cell r="I1156" t="str">
            <v>ID_FinAnswer_Express_Program_Evaluation_2009-2011.pdf</v>
          </cell>
        </row>
        <row r="1157">
          <cell r="C1157" t="str">
            <v>09072014-006.2_Measure life (years)</v>
          </cell>
          <cell r="D1157">
            <v>2</v>
          </cell>
          <cell r="E1157" t="str">
            <v>Measure life (years)</v>
          </cell>
          <cell r="F1157" t="str">
            <v>Measure Life Value Source</v>
          </cell>
          <cell r="G1157" t="str">
            <v/>
          </cell>
          <cell r="H1157" t="str">
            <v/>
          </cell>
          <cell r="I1157" t="str">
            <v>NonLighting Measure Worksheets ID 111314.pdf</v>
          </cell>
        </row>
        <row r="1158">
          <cell r="C1158" t="str">
            <v>09072014-006.2_Incremental cost ($)</v>
          </cell>
          <cell r="D1158">
            <v>2</v>
          </cell>
          <cell r="E1158" t="str">
            <v>Incremental cost ($)</v>
          </cell>
          <cell r="F1158" t="str">
            <v>Cost Value Source</v>
          </cell>
          <cell r="G1158" t="str">
            <v/>
          </cell>
          <cell r="H1158" t="str">
            <v/>
          </cell>
          <cell r="I1158" t="str">
            <v>NonLighting Measure Worksheets ID 111314.pdf</v>
          </cell>
        </row>
        <row r="1159">
          <cell r="C1159" t="str">
            <v>691.2_Incremental cost ($)</v>
          </cell>
          <cell r="D1159">
            <v>2</v>
          </cell>
          <cell r="E1159" t="str">
            <v>Incremental cost ($)</v>
          </cell>
          <cell r="F1159" t="str">
            <v>Cost Value Source</v>
          </cell>
          <cell r="G1159" t="str">
            <v/>
          </cell>
          <cell r="H1159" t="str">
            <v>Table 1-6B</v>
          </cell>
          <cell r="I1159" t="str">
            <v/>
          </cell>
        </row>
        <row r="1160">
          <cell r="C1160" t="str">
            <v>691.2_Measure life (years)</v>
          </cell>
          <cell r="D1160">
            <v>2</v>
          </cell>
          <cell r="E1160" t="str">
            <v>Measure life (years)</v>
          </cell>
          <cell r="F1160" t="str">
            <v>Measure Life Value Source</v>
          </cell>
          <cell r="G1160" t="str">
            <v/>
          </cell>
          <cell r="H1160" t="str">
            <v>Table 1-6B</v>
          </cell>
          <cell r="I1160" t="str">
            <v/>
          </cell>
        </row>
        <row r="1161">
          <cell r="C1161" t="str">
            <v>691.2_Gross incremental annual electric savings (kWh/yr)</v>
          </cell>
          <cell r="D1161">
            <v>2</v>
          </cell>
          <cell r="E1161" t="str">
            <v>Gross incremental annual electric savings (kWh/yr)</v>
          </cell>
          <cell r="F1161" t="str">
            <v xml:space="preserve">Energy Savings Value Source </v>
          </cell>
          <cell r="G1161" t="str">
            <v/>
          </cell>
          <cell r="H1161" t="str">
            <v>Table 1-6B</v>
          </cell>
          <cell r="I1161" t="str">
            <v/>
          </cell>
        </row>
        <row r="1162">
          <cell r="C1162" t="str">
            <v>691.2_Gross Average Monthly Demand Reduction (kW/unit)</v>
          </cell>
          <cell r="D1162">
            <v>2</v>
          </cell>
          <cell r="E1162" t="str">
            <v>Gross Average Monthly Demand Reduction (kW/unit)</v>
          </cell>
          <cell r="F1162" t="str">
            <v>Demand Reduction Value Source</v>
          </cell>
          <cell r="G1162" t="str">
            <v/>
          </cell>
          <cell r="H1162" t="str">
            <v>Table 1-6B</v>
          </cell>
          <cell r="I1162" t="str">
            <v/>
          </cell>
        </row>
        <row r="1163">
          <cell r="C1163" t="str">
            <v>691.2_Incentive Customer ($)</v>
          </cell>
          <cell r="D1163">
            <v>2</v>
          </cell>
          <cell r="E1163" t="str">
            <v>Incentive Customer ($)</v>
          </cell>
          <cell r="F1163" t="str">
            <v>Incentive Value Source</v>
          </cell>
          <cell r="G1163" t="str">
            <v/>
          </cell>
          <cell r="H1163" t="str">
            <v>Table 1-6B</v>
          </cell>
          <cell r="I1163" t="str">
            <v/>
          </cell>
        </row>
        <row r="1164">
          <cell r="C1164" t="str">
            <v>09072014-007.2_Planned Net to Gross Ratio</v>
          </cell>
          <cell r="D1164">
            <v>2</v>
          </cell>
          <cell r="E1164" t="str">
            <v>Planned Net to Gross Ratio</v>
          </cell>
          <cell r="F1164" t="str">
            <v>Net-to-Gross Value Source</v>
          </cell>
          <cell r="G1164" t="str">
            <v/>
          </cell>
          <cell r="H1164" t="str">
            <v>Page 2</v>
          </cell>
          <cell r="I1164" t="str">
            <v>ID_FinAnswer_Express_Program_Evaluation_2009-2011.pdf</v>
          </cell>
        </row>
        <row r="1165">
          <cell r="C1165" t="str">
            <v>09072014-007.2_Gross Average Monthly Demand Reduction (kW/unit)</v>
          </cell>
          <cell r="D1165">
            <v>2</v>
          </cell>
          <cell r="E1165" t="str">
            <v>Gross Average Monthly Demand Reduction (kW/unit)</v>
          </cell>
          <cell r="F1165" t="str">
            <v>Demand Reduction Value Source</v>
          </cell>
          <cell r="G1165" t="str">
            <v/>
          </cell>
          <cell r="H1165" t="str">
            <v/>
          </cell>
          <cell r="I1165" t="str">
            <v>NonLighting Measure Worksheets ID 111314.pdf</v>
          </cell>
        </row>
        <row r="1166">
          <cell r="C1166" t="str">
            <v>09072014-007.2_Gross incremental annual electric savings (kWh/yr)</v>
          </cell>
          <cell r="D1166">
            <v>2</v>
          </cell>
          <cell r="E1166" t="str">
            <v>Gross incremental annual electric savings (kWh/yr)</v>
          </cell>
          <cell r="F1166" t="str">
            <v xml:space="preserve">Energy Savings Value Source </v>
          </cell>
          <cell r="G1166" t="str">
            <v/>
          </cell>
          <cell r="H1166" t="str">
            <v/>
          </cell>
          <cell r="I1166" t="str">
            <v>NonLighting Measure Worksheets ID 111314.pdf</v>
          </cell>
        </row>
        <row r="1167">
          <cell r="C1167" t="str">
            <v>09072014-007.2_Planned Realization Rate</v>
          </cell>
          <cell r="D1167">
            <v>2</v>
          </cell>
          <cell r="E1167" t="str">
            <v>Planned Realization Rate</v>
          </cell>
          <cell r="F1167" t="str">
            <v>Realization Rate Value Source</v>
          </cell>
          <cell r="G1167" t="str">
            <v/>
          </cell>
          <cell r="H1167" t="str">
            <v>Table 1</v>
          </cell>
          <cell r="I1167" t="str">
            <v>ID_FinAnswer_Express_Program_Evaluation_2009-2011.pdf</v>
          </cell>
        </row>
        <row r="1168">
          <cell r="C1168" t="str">
            <v>09072014-007.2_Incremental cost ($)</v>
          </cell>
          <cell r="D1168">
            <v>2</v>
          </cell>
          <cell r="E1168" t="str">
            <v>Incremental cost ($)</v>
          </cell>
          <cell r="F1168" t="str">
            <v>Cost Value Source</v>
          </cell>
          <cell r="G1168" t="str">
            <v/>
          </cell>
          <cell r="H1168" t="str">
            <v/>
          </cell>
          <cell r="I1168" t="str">
            <v>NonLighting Measure Worksheets ID 111314.pdf</v>
          </cell>
        </row>
        <row r="1169">
          <cell r="C1169" t="str">
            <v>09072014-007.2_Measure life (years)</v>
          </cell>
          <cell r="D1169">
            <v>2</v>
          </cell>
          <cell r="E1169" t="str">
            <v>Measure life (years)</v>
          </cell>
          <cell r="F1169" t="str">
            <v>Measure Life Value Source</v>
          </cell>
          <cell r="G1169" t="str">
            <v/>
          </cell>
          <cell r="H1169" t="str">
            <v/>
          </cell>
          <cell r="I1169" t="str">
            <v>NonLighting Measure Worksheets ID 111314.pdf</v>
          </cell>
        </row>
        <row r="1170">
          <cell r="C1170" t="str">
            <v>692.2_Measure life (years)</v>
          </cell>
          <cell r="D1170">
            <v>2</v>
          </cell>
          <cell r="E1170" t="str">
            <v>Measure life (years)</v>
          </cell>
          <cell r="F1170" t="str">
            <v>Measure Life Value Source</v>
          </cell>
          <cell r="G1170" t="str">
            <v/>
          </cell>
          <cell r="H1170" t="str">
            <v>Table 1-6B</v>
          </cell>
          <cell r="I1170" t="str">
            <v/>
          </cell>
        </row>
        <row r="1171">
          <cell r="C1171" t="str">
            <v>692.2_Incentive Customer ($)</v>
          </cell>
          <cell r="D1171">
            <v>2</v>
          </cell>
          <cell r="E1171" t="str">
            <v>Incentive Customer ($)</v>
          </cell>
          <cell r="F1171" t="str">
            <v>Incentive Value Source</v>
          </cell>
          <cell r="G1171" t="str">
            <v/>
          </cell>
          <cell r="H1171" t="str">
            <v>Table 1-6B</v>
          </cell>
          <cell r="I1171" t="str">
            <v/>
          </cell>
        </row>
        <row r="1172">
          <cell r="C1172" t="str">
            <v>692.2_Incremental cost ($)</v>
          </cell>
          <cell r="D1172">
            <v>2</v>
          </cell>
          <cell r="E1172" t="str">
            <v>Incremental cost ($)</v>
          </cell>
          <cell r="F1172" t="str">
            <v>Cost Value Source</v>
          </cell>
          <cell r="G1172" t="str">
            <v/>
          </cell>
          <cell r="H1172" t="str">
            <v>Table 1-6B</v>
          </cell>
          <cell r="I1172" t="str">
            <v/>
          </cell>
        </row>
        <row r="1173">
          <cell r="C1173" t="str">
            <v>692.2_Gross incremental annual electric savings (kWh/yr)</v>
          </cell>
          <cell r="D1173">
            <v>2</v>
          </cell>
          <cell r="E1173" t="str">
            <v>Gross incremental annual electric savings (kWh/yr)</v>
          </cell>
          <cell r="F1173" t="str">
            <v xml:space="preserve">Energy Savings Value Source </v>
          </cell>
          <cell r="G1173" t="str">
            <v/>
          </cell>
          <cell r="H1173" t="str">
            <v>Table 1-6B</v>
          </cell>
          <cell r="I1173" t="str">
            <v/>
          </cell>
        </row>
        <row r="1174">
          <cell r="C1174" t="str">
            <v>692.2_Gross Average Monthly Demand Reduction (kW/unit)</v>
          </cell>
          <cell r="D1174">
            <v>2</v>
          </cell>
          <cell r="E1174" t="str">
            <v>Gross Average Monthly Demand Reduction (kW/unit)</v>
          </cell>
          <cell r="F1174" t="str">
            <v>Demand Reduction Value Source</v>
          </cell>
          <cell r="G1174" t="str">
            <v/>
          </cell>
          <cell r="H1174" t="str">
            <v>Table 1-6B</v>
          </cell>
          <cell r="I1174" t="str">
            <v/>
          </cell>
        </row>
        <row r="1175">
          <cell r="C1175" t="str">
            <v>09072014-008.2_Planned Net to Gross Ratio</v>
          </cell>
          <cell r="D1175">
            <v>2</v>
          </cell>
          <cell r="E1175" t="str">
            <v>Planned Net to Gross Ratio</v>
          </cell>
          <cell r="F1175" t="str">
            <v>Net-to-Gross Value Source</v>
          </cell>
          <cell r="G1175" t="str">
            <v/>
          </cell>
          <cell r="H1175" t="str">
            <v>Page 2</v>
          </cell>
          <cell r="I1175" t="str">
            <v>ID_FinAnswer_Express_Program_Evaluation_2009-2011.pdf</v>
          </cell>
        </row>
        <row r="1176">
          <cell r="C1176" t="str">
            <v>09072014-008.2_Gross Average Monthly Demand Reduction (kW/unit)</v>
          </cell>
          <cell r="D1176">
            <v>2</v>
          </cell>
          <cell r="E1176" t="str">
            <v>Gross Average Monthly Demand Reduction (kW/unit)</v>
          </cell>
          <cell r="F1176" t="str">
            <v>Demand Reduction Value Source</v>
          </cell>
          <cell r="G1176" t="str">
            <v/>
          </cell>
          <cell r="H1176" t="str">
            <v/>
          </cell>
          <cell r="I1176" t="str">
            <v>NonLighting Measure Worksheets ID 111314.pdf</v>
          </cell>
        </row>
        <row r="1177">
          <cell r="C1177" t="str">
            <v>09072014-008.2_Planned Realization Rate</v>
          </cell>
          <cell r="D1177">
            <v>2</v>
          </cell>
          <cell r="E1177" t="str">
            <v>Planned Realization Rate</v>
          </cell>
          <cell r="F1177" t="str">
            <v>Realization Rate Value Source</v>
          </cell>
          <cell r="G1177" t="str">
            <v/>
          </cell>
          <cell r="H1177" t="str">
            <v>Table 1</v>
          </cell>
          <cell r="I1177" t="str">
            <v>ID_FinAnswer_Express_Program_Evaluation_2009-2011.pdf</v>
          </cell>
        </row>
        <row r="1178">
          <cell r="C1178" t="str">
            <v>09072014-008.2_Measure life (years)</v>
          </cell>
          <cell r="D1178">
            <v>2</v>
          </cell>
          <cell r="E1178" t="str">
            <v>Measure life (years)</v>
          </cell>
          <cell r="F1178" t="str">
            <v>Measure Life Value Source</v>
          </cell>
          <cell r="G1178" t="str">
            <v/>
          </cell>
          <cell r="H1178" t="str">
            <v/>
          </cell>
          <cell r="I1178" t="str">
            <v>NonLighting Measure Worksheets ID 111314.pdf</v>
          </cell>
        </row>
        <row r="1179">
          <cell r="C1179" t="str">
            <v>09072014-008.2_Incremental cost ($)</v>
          </cell>
          <cell r="D1179">
            <v>2</v>
          </cell>
          <cell r="E1179" t="str">
            <v>Incremental cost ($)</v>
          </cell>
          <cell r="F1179" t="str">
            <v>Cost Value Source</v>
          </cell>
          <cell r="G1179" t="str">
            <v/>
          </cell>
          <cell r="H1179" t="str">
            <v/>
          </cell>
          <cell r="I1179" t="str">
            <v>NonLighting Measure Worksheets ID 111314.pdf</v>
          </cell>
        </row>
        <row r="1180">
          <cell r="C1180" t="str">
            <v>09072014-008.2_Gross incremental annual electric savings (kWh/yr)</v>
          </cell>
          <cell r="D1180">
            <v>2</v>
          </cell>
          <cell r="E1180" t="str">
            <v>Gross incremental annual electric savings (kWh/yr)</v>
          </cell>
          <cell r="F1180" t="str">
            <v xml:space="preserve">Energy Savings Value Source </v>
          </cell>
          <cell r="G1180" t="str">
            <v/>
          </cell>
          <cell r="H1180" t="str">
            <v/>
          </cell>
          <cell r="I1180" t="str">
            <v>NonLighting Measure Worksheets ID 111314.pdf</v>
          </cell>
        </row>
        <row r="1181">
          <cell r="C1181" t="str">
            <v>693.2_Measure life (years)</v>
          </cell>
          <cell r="D1181">
            <v>2</v>
          </cell>
          <cell r="E1181" t="str">
            <v>Measure life (years)</v>
          </cell>
          <cell r="F1181" t="str">
            <v>Measure Life Value Source</v>
          </cell>
          <cell r="G1181" t="str">
            <v/>
          </cell>
          <cell r="H1181" t="str">
            <v>Table 1-6B</v>
          </cell>
          <cell r="I1181" t="str">
            <v/>
          </cell>
        </row>
        <row r="1182">
          <cell r="C1182" t="str">
            <v>693.2_Gross Average Monthly Demand Reduction (kW/unit)</v>
          </cell>
          <cell r="D1182">
            <v>2</v>
          </cell>
          <cell r="E1182" t="str">
            <v>Gross Average Monthly Demand Reduction (kW/unit)</v>
          </cell>
          <cell r="F1182" t="str">
            <v>Demand Reduction Value Source</v>
          </cell>
          <cell r="G1182" t="str">
            <v/>
          </cell>
          <cell r="H1182" t="str">
            <v>Table 1-6B</v>
          </cell>
          <cell r="I1182" t="str">
            <v/>
          </cell>
        </row>
        <row r="1183">
          <cell r="C1183" t="str">
            <v>693.2_Gross incremental annual electric savings (kWh/yr)</v>
          </cell>
          <cell r="D1183">
            <v>2</v>
          </cell>
          <cell r="E1183" t="str">
            <v>Gross incremental annual electric savings (kWh/yr)</v>
          </cell>
          <cell r="F1183" t="str">
            <v xml:space="preserve">Energy Savings Value Source </v>
          </cell>
          <cell r="G1183" t="str">
            <v/>
          </cell>
          <cell r="H1183" t="str">
            <v>Table 1-6B</v>
          </cell>
          <cell r="I1183" t="str">
            <v/>
          </cell>
        </row>
        <row r="1184">
          <cell r="C1184" t="str">
            <v>693.2_Incremental cost ($)</v>
          </cell>
          <cell r="D1184">
            <v>2</v>
          </cell>
          <cell r="E1184" t="str">
            <v>Incremental cost ($)</v>
          </cell>
          <cell r="F1184" t="str">
            <v>Cost Value Source</v>
          </cell>
          <cell r="G1184" t="str">
            <v/>
          </cell>
          <cell r="H1184" t="str">
            <v>Table 1-6B</v>
          </cell>
          <cell r="I1184" t="str">
            <v/>
          </cell>
        </row>
        <row r="1185">
          <cell r="C1185" t="str">
            <v>693.2_Incentive Customer ($)</v>
          </cell>
          <cell r="D1185">
            <v>2</v>
          </cell>
          <cell r="E1185" t="str">
            <v>Incentive Customer ($)</v>
          </cell>
          <cell r="F1185" t="str">
            <v>Incentive Value Source</v>
          </cell>
          <cell r="G1185" t="str">
            <v/>
          </cell>
          <cell r="H1185" t="str">
            <v>Table 1-6B</v>
          </cell>
          <cell r="I1185" t="str">
            <v/>
          </cell>
        </row>
        <row r="1186">
          <cell r="C1186" t="str">
            <v>09072014-009.2_Measure life (years)</v>
          </cell>
          <cell r="D1186">
            <v>2</v>
          </cell>
          <cell r="E1186" t="str">
            <v>Measure life (years)</v>
          </cell>
          <cell r="F1186" t="str">
            <v>Measure Life Value Source</v>
          </cell>
          <cell r="G1186" t="str">
            <v/>
          </cell>
          <cell r="H1186" t="str">
            <v/>
          </cell>
          <cell r="I1186" t="str">
            <v>NonLighting Measure Worksheets ID 111314.pdf</v>
          </cell>
        </row>
        <row r="1187">
          <cell r="C1187" t="str">
            <v>09072014-009.2_Gross Average Monthly Demand Reduction (kW/unit)</v>
          </cell>
          <cell r="D1187">
            <v>2</v>
          </cell>
          <cell r="E1187" t="str">
            <v>Gross Average Monthly Demand Reduction (kW/unit)</v>
          </cell>
          <cell r="F1187" t="str">
            <v>Demand Reduction Value Source</v>
          </cell>
          <cell r="G1187" t="str">
            <v/>
          </cell>
          <cell r="H1187" t="str">
            <v/>
          </cell>
          <cell r="I1187" t="str">
            <v>NonLighting Measure Worksheets ID 111314.pdf</v>
          </cell>
        </row>
        <row r="1188">
          <cell r="C1188" t="str">
            <v>09072014-009.2_Planned Net to Gross Ratio</v>
          </cell>
          <cell r="D1188">
            <v>2</v>
          </cell>
          <cell r="E1188" t="str">
            <v>Planned Net to Gross Ratio</v>
          </cell>
          <cell r="F1188" t="str">
            <v>Net-to-Gross Value Source</v>
          </cell>
          <cell r="G1188" t="str">
            <v/>
          </cell>
          <cell r="H1188" t="str">
            <v>Page 2</v>
          </cell>
          <cell r="I1188" t="str">
            <v>ID_FinAnswer_Express_Program_Evaluation_2009-2011.pdf</v>
          </cell>
        </row>
        <row r="1189">
          <cell r="C1189" t="str">
            <v>09072014-009.2_Gross incremental annual electric savings (kWh/yr)</v>
          </cell>
          <cell r="D1189">
            <v>2</v>
          </cell>
          <cell r="E1189" t="str">
            <v>Gross incremental annual electric savings (kWh/yr)</v>
          </cell>
          <cell r="F1189" t="str">
            <v xml:space="preserve">Energy Savings Value Source </v>
          </cell>
          <cell r="G1189" t="str">
            <v/>
          </cell>
          <cell r="H1189" t="str">
            <v/>
          </cell>
          <cell r="I1189" t="str">
            <v>NonLighting Measure Worksheets ID 111314.pdf</v>
          </cell>
        </row>
        <row r="1190">
          <cell r="C1190" t="str">
            <v>09072014-009.2_Planned Realization Rate</v>
          </cell>
          <cell r="D1190">
            <v>2</v>
          </cell>
          <cell r="E1190" t="str">
            <v>Planned Realization Rate</v>
          </cell>
          <cell r="F1190" t="str">
            <v>Realization Rate Value Source</v>
          </cell>
          <cell r="G1190" t="str">
            <v/>
          </cell>
          <cell r="H1190" t="str">
            <v>Table 1</v>
          </cell>
          <cell r="I1190" t="str">
            <v>ID_FinAnswer_Express_Program_Evaluation_2009-2011.pdf</v>
          </cell>
        </row>
        <row r="1191">
          <cell r="C1191" t="str">
            <v>09072014-009.2_Incremental cost ($)</v>
          </cell>
          <cell r="D1191">
            <v>2</v>
          </cell>
          <cell r="E1191" t="str">
            <v>Incremental cost ($)</v>
          </cell>
          <cell r="F1191" t="str">
            <v>Cost Value Source</v>
          </cell>
          <cell r="G1191" t="str">
            <v/>
          </cell>
          <cell r="H1191" t="str">
            <v/>
          </cell>
          <cell r="I1191" t="str">
            <v>NonLighting Measure Worksheets ID 111314.pdf</v>
          </cell>
        </row>
        <row r="1192">
          <cell r="C1192" t="str">
            <v>694.2_Gross Average Monthly Demand Reduction (kW/unit)</v>
          </cell>
          <cell r="D1192">
            <v>2</v>
          </cell>
          <cell r="E1192" t="str">
            <v>Gross Average Monthly Demand Reduction (kW/unit)</v>
          </cell>
          <cell r="F1192" t="str">
            <v>Demand Reduction Value Source</v>
          </cell>
          <cell r="G1192" t="str">
            <v/>
          </cell>
          <cell r="H1192" t="str">
            <v>Table 1-6B</v>
          </cell>
          <cell r="I1192" t="str">
            <v/>
          </cell>
        </row>
        <row r="1193">
          <cell r="C1193" t="str">
            <v>694.2_Measure life (years)</v>
          </cell>
          <cell r="D1193">
            <v>2</v>
          </cell>
          <cell r="E1193" t="str">
            <v>Measure life (years)</v>
          </cell>
          <cell r="F1193" t="str">
            <v>Measure Life Value Source</v>
          </cell>
          <cell r="G1193" t="str">
            <v/>
          </cell>
          <cell r="H1193" t="str">
            <v>Table 1-6B</v>
          </cell>
          <cell r="I1193" t="str">
            <v/>
          </cell>
        </row>
        <row r="1194">
          <cell r="C1194" t="str">
            <v>694.2_Gross incremental annual electric savings (kWh/yr)</v>
          </cell>
          <cell r="D1194">
            <v>2</v>
          </cell>
          <cell r="E1194" t="str">
            <v>Gross incremental annual electric savings (kWh/yr)</v>
          </cell>
          <cell r="F1194" t="str">
            <v xml:space="preserve">Energy Savings Value Source </v>
          </cell>
          <cell r="G1194" t="str">
            <v/>
          </cell>
          <cell r="H1194" t="str">
            <v>Table 1-6B</v>
          </cell>
          <cell r="I1194" t="str">
            <v/>
          </cell>
        </row>
        <row r="1195">
          <cell r="C1195" t="str">
            <v>694.2_Incentive Customer ($)</v>
          </cell>
          <cell r="D1195">
            <v>2</v>
          </cell>
          <cell r="E1195" t="str">
            <v>Incentive Customer ($)</v>
          </cell>
          <cell r="F1195" t="str">
            <v>Incentive Value Source</v>
          </cell>
          <cell r="G1195" t="str">
            <v/>
          </cell>
          <cell r="H1195" t="str">
            <v>Table 1-6B</v>
          </cell>
          <cell r="I1195" t="str">
            <v/>
          </cell>
        </row>
        <row r="1196">
          <cell r="C1196" t="str">
            <v>694.2_Incremental cost ($)</v>
          </cell>
          <cell r="D1196">
            <v>2</v>
          </cell>
          <cell r="E1196" t="str">
            <v>Incremental cost ($)</v>
          </cell>
          <cell r="F1196" t="str">
            <v>Cost Value Source</v>
          </cell>
          <cell r="G1196" t="str">
            <v/>
          </cell>
          <cell r="H1196" t="str">
            <v>Table 1-6B</v>
          </cell>
          <cell r="I1196" t="str">
            <v/>
          </cell>
        </row>
        <row r="1197">
          <cell r="C1197" t="str">
            <v>09072014-026.2_Planned Net to Gross Ratio</v>
          </cell>
          <cell r="D1197">
            <v>2</v>
          </cell>
          <cell r="E1197" t="str">
            <v>Planned Net to Gross Ratio</v>
          </cell>
          <cell r="F1197" t="str">
            <v>Net-to-Gross Value Source</v>
          </cell>
          <cell r="G1197" t="str">
            <v/>
          </cell>
          <cell r="H1197" t="str">
            <v>page 2</v>
          </cell>
          <cell r="I1197" t="str">
            <v>CA_FinAnswer_Express_Program_Evaluation_2009-2011.pdf</v>
          </cell>
        </row>
        <row r="1198">
          <cell r="C1198" t="str">
            <v>09072014-026.2_Planned Realization Rate</v>
          </cell>
          <cell r="D1198">
            <v>2</v>
          </cell>
          <cell r="E1198" t="str">
            <v>Planned Realization Rate</v>
          </cell>
          <cell r="F1198" t="str">
            <v>Realization Rate Value Source</v>
          </cell>
          <cell r="G1198" t="str">
            <v/>
          </cell>
          <cell r="H1198" t="str">
            <v>page 2</v>
          </cell>
          <cell r="I1198" t="str">
            <v>CA_FinAnswer_Express_Program_Evaluation_2009-2011.pdf</v>
          </cell>
        </row>
        <row r="1199">
          <cell r="C1199" t="str">
            <v>09072014-027.2_Planned Realization Rate</v>
          </cell>
          <cell r="D1199">
            <v>2</v>
          </cell>
          <cell r="E1199" t="str">
            <v>Planned Realization Rate</v>
          </cell>
          <cell r="F1199" t="str">
            <v>Realization Rate Value Source</v>
          </cell>
          <cell r="G1199" t="str">
            <v/>
          </cell>
          <cell r="H1199" t="str">
            <v>page 2</v>
          </cell>
          <cell r="I1199" t="str">
            <v>CA_FinAnswer_Express_Program_Evaluation_2009-2011.pdf</v>
          </cell>
        </row>
        <row r="1200">
          <cell r="C1200" t="str">
            <v>09072014-027.2_Planned Net to Gross Ratio</v>
          </cell>
          <cell r="D1200">
            <v>2</v>
          </cell>
          <cell r="E1200" t="str">
            <v>Planned Net to Gross Ratio</v>
          </cell>
          <cell r="F1200" t="str">
            <v>Net-to-Gross Value Source</v>
          </cell>
          <cell r="G1200" t="str">
            <v/>
          </cell>
          <cell r="H1200" t="str">
            <v>page 2</v>
          </cell>
          <cell r="I1200" t="str">
            <v>CA_FinAnswer_Express_Program_Evaluation_2009-2011.pdf</v>
          </cell>
        </row>
        <row r="1201">
          <cell r="C1201" t="str">
            <v>09072014-028.2_Planned Net to Gross Ratio</v>
          </cell>
          <cell r="D1201">
            <v>2</v>
          </cell>
          <cell r="E1201" t="str">
            <v>Planned Net to Gross Ratio</v>
          </cell>
          <cell r="F1201" t="str">
            <v>Net-to-Gross Value Source</v>
          </cell>
          <cell r="G1201" t="str">
            <v/>
          </cell>
          <cell r="H1201" t="str">
            <v>page 2</v>
          </cell>
          <cell r="I1201" t="str">
            <v>CA_FinAnswer_Express_Program_Evaluation_2009-2011.pdf</v>
          </cell>
        </row>
        <row r="1202">
          <cell r="C1202" t="str">
            <v>09072014-028.2_Planned Realization Rate</v>
          </cell>
          <cell r="D1202">
            <v>2</v>
          </cell>
          <cell r="E1202" t="str">
            <v>Planned Realization Rate</v>
          </cell>
          <cell r="F1202" t="str">
            <v>Realization Rate Value Source</v>
          </cell>
          <cell r="G1202" t="str">
            <v/>
          </cell>
          <cell r="H1202" t="str">
            <v>page 2</v>
          </cell>
          <cell r="I1202" t="str">
            <v>CA_FinAnswer_Express_Program_Evaluation_2009-2011.pdf</v>
          </cell>
        </row>
        <row r="1203">
          <cell r="C1203" t="str">
            <v>09072014-029.2_Planned Net to Gross Ratio</v>
          </cell>
          <cell r="D1203">
            <v>2</v>
          </cell>
          <cell r="E1203" t="str">
            <v>Planned Net to Gross Ratio</v>
          </cell>
          <cell r="F1203" t="str">
            <v>Net-to-Gross Value Source</v>
          </cell>
          <cell r="G1203" t="str">
            <v/>
          </cell>
          <cell r="H1203" t="str">
            <v>page 2</v>
          </cell>
          <cell r="I1203" t="str">
            <v>CA_FinAnswer_Express_Program_Evaluation_2009-2011.pdf</v>
          </cell>
        </row>
        <row r="1204">
          <cell r="C1204" t="str">
            <v>09072014-029.2_Planned Realization Rate</v>
          </cell>
          <cell r="D1204">
            <v>2</v>
          </cell>
          <cell r="E1204" t="str">
            <v>Planned Realization Rate</v>
          </cell>
          <cell r="F1204" t="str">
            <v>Realization Rate Value Source</v>
          </cell>
          <cell r="G1204" t="str">
            <v/>
          </cell>
          <cell r="H1204" t="str">
            <v>page 2</v>
          </cell>
          <cell r="I1204" t="str">
            <v>CA_FinAnswer_Express_Program_Evaluation_2009-2011.pdf</v>
          </cell>
        </row>
        <row r="1205">
          <cell r="C1205" t="str">
            <v>478.3_Measure life (years)</v>
          </cell>
          <cell r="D1205">
            <v>3</v>
          </cell>
          <cell r="E1205" t="str">
            <v>Measure life (years)</v>
          </cell>
          <cell r="F1205" t="str">
            <v>Measure Life Value Source</v>
          </cell>
          <cell r="G1205" t="str">
            <v/>
          </cell>
          <cell r="H1205" t="str">
            <v/>
          </cell>
          <cell r="I1205" t="str">
            <v>Program Update Report UT 050214.docx</v>
          </cell>
        </row>
        <row r="1206">
          <cell r="C1206" t="str">
            <v>478.3_Planned Net to Gross Ratio</v>
          </cell>
          <cell r="D1206">
            <v>3</v>
          </cell>
          <cell r="E1206" t="str">
            <v>Planned Net to Gross Ratio</v>
          </cell>
          <cell r="F1206" t="str">
            <v>Net-to-Gross Value Source</v>
          </cell>
          <cell r="G1206" t="str">
            <v/>
          </cell>
          <cell r="H1206" t="str">
            <v>BAU - CE inputs sheet</v>
          </cell>
          <cell r="I1206" t="str">
            <v>CE inputs - measure update   small business 031314.xlsx</v>
          </cell>
        </row>
        <row r="1207">
          <cell r="C1207" t="str">
            <v>478.3_Gross Average Monthly Demand Reduction (kW/unit)</v>
          </cell>
          <cell r="D1207">
            <v>3</v>
          </cell>
          <cell r="E1207" t="str">
            <v>Gross Average Monthly Demand Reduction (kW/unit)</v>
          </cell>
          <cell r="F1207" t="str">
            <v>Demand Savings Value Source</v>
          </cell>
          <cell r="G1207" t="str">
            <v/>
          </cell>
          <cell r="H1207" t="str">
            <v/>
          </cell>
          <cell r="I1207" t="str">
            <v/>
          </cell>
        </row>
        <row r="1208">
          <cell r="C1208" t="str">
            <v>478.3_Planned Realization Rate</v>
          </cell>
          <cell r="D1208">
            <v>3</v>
          </cell>
          <cell r="E1208" t="str">
            <v>Planned Realization Rate</v>
          </cell>
          <cell r="F1208" t="str">
            <v>Realization Rate Value Source</v>
          </cell>
          <cell r="G1208" t="str">
            <v/>
          </cell>
          <cell r="H1208" t="str">
            <v>BAU - CE inputs sheet</v>
          </cell>
          <cell r="I1208" t="str">
            <v>CE inputs - measure update   small business 031314.xlsx</v>
          </cell>
        </row>
        <row r="1209">
          <cell r="C1209" t="str">
            <v>478.3_Gross incremental annual electric savings (kWh/yr)</v>
          </cell>
          <cell r="D1209">
            <v>3</v>
          </cell>
          <cell r="E1209" t="str">
            <v>Gross incremental annual electric savings (kWh/yr)</v>
          </cell>
          <cell r="F1209" t="str">
            <v>Energy Savings Value Source</v>
          </cell>
          <cell r="G1209" t="str">
            <v/>
          </cell>
          <cell r="H1209" t="str">
            <v/>
          </cell>
          <cell r="I1209" t="str">
            <v/>
          </cell>
        </row>
        <row r="1210">
          <cell r="C1210" t="str">
            <v>478.3_Gross Average Monthly Demand Reduction (kW/unit)</v>
          </cell>
          <cell r="D1210">
            <v>3</v>
          </cell>
          <cell r="E1210" t="str">
            <v>Gross Average Monthly Demand Reduction (kW/unit)</v>
          </cell>
          <cell r="F1210" t="str">
            <v>Demand Savings Value Source</v>
          </cell>
          <cell r="G1210" t="str">
            <v/>
          </cell>
          <cell r="H1210" t="str">
            <v/>
          </cell>
          <cell r="I1210" t="str">
            <v>Program Update Report UT 050214.docx</v>
          </cell>
        </row>
        <row r="1211">
          <cell r="C1211" t="str">
            <v>478.3_Incremental cost ($)</v>
          </cell>
          <cell r="D1211">
            <v>3</v>
          </cell>
          <cell r="E1211" t="str">
            <v>Incremental cost ($)</v>
          </cell>
          <cell r="F1211" t="str">
            <v>Incremental Cost Value Source</v>
          </cell>
          <cell r="G1211" t="str">
            <v/>
          </cell>
          <cell r="H1211" t="str">
            <v/>
          </cell>
          <cell r="I1211" t="str">
            <v>Program Update Report UT 050214.docx</v>
          </cell>
        </row>
        <row r="1212">
          <cell r="C1212" t="str">
            <v>478.3_Incremental cost ($)</v>
          </cell>
          <cell r="D1212">
            <v>3</v>
          </cell>
          <cell r="E1212" t="str">
            <v>Incremental cost ($)</v>
          </cell>
          <cell r="F1212" t="str">
            <v>Incremental Cost Value Source</v>
          </cell>
          <cell r="G1212" t="str">
            <v/>
          </cell>
          <cell r="H1212" t="str">
            <v/>
          </cell>
          <cell r="I1212" t="str">
            <v/>
          </cell>
        </row>
        <row r="1213">
          <cell r="C1213" t="str">
            <v>478.3_Gross incremental annual electric savings (kWh/yr)</v>
          </cell>
          <cell r="D1213">
            <v>3</v>
          </cell>
          <cell r="E1213" t="str">
            <v>Gross incremental annual electric savings (kWh/yr)</v>
          </cell>
          <cell r="F1213" t="str">
            <v>Energy Savings Value Source</v>
          </cell>
          <cell r="G1213" t="str">
            <v/>
          </cell>
          <cell r="H1213" t="str">
            <v/>
          </cell>
          <cell r="I1213" t="str">
            <v>Program Update Report UT 050214.docx</v>
          </cell>
        </row>
        <row r="1214">
          <cell r="C1214" t="str">
            <v>09072014-016.2_Measure life (years)</v>
          </cell>
          <cell r="D1214">
            <v>2</v>
          </cell>
          <cell r="E1214" t="str">
            <v>Measure life (years)</v>
          </cell>
          <cell r="F1214" t="str">
            <v>Measure Life Value Source</v>
          </cell>
          <cell r="G1214" t="str">
            <v/>
          </cell>
          <cell r="H1214" t="str">
            <v/>
          </cell>
          <cell r="I1214" t="str">
            <v>NonLighting Measure Worksheets WY 120814.pdf</v>
          </cell>
        </row>
        <row r="1215">
          <cell r="C1215" t="str">
            <v>09072014-016.2_Gross Average Monthly Demand Reduction (kW/unit)</v>
          </cell>
          <cell r="D1215">
            <v>2</v>
          </cell>
          <cell r="E1215" t="str">
            <v>Gross Average Monthly Demand Reduction (kW/unit)</v>
          </cell>
          <cell r="F1215" t="str">
            <v>Demand Savings Value Source</v>
          </cell>
          <cell r="G1215" t="str">
            <v/>
          </cell>
          <cell r="H1215" t="str">
            <v/>
          </cell>
          <cell r="I1215" t="str">
            <v>NonLighting Measure Worksheets WY 120814.pdf</v>
          </cell>
        </row>
        <row r="1216">
          <cell r="C1216" t="str">
            <v>09072014-016.2_Gross incremental annual electric savings (kWh/yr)</v>
          </cell>
          <cell r="D1216">
            <v>2</v>
          </cell>
          <cell r="E1216" t="str">
            <v>Gross incremental annual electric savings (kWh/yr)</v>
          </cell>
          <cell r="F1216" t="str">
            <v>Energy Savings Value Source</v>
          </cell>
          <cell r="G1216" t="str">
            <v/>
          </cell>
          <cell r="H1216" t="str">
            <v/>
          </cell>
          <cell r="I1216" t="str">
            <v>NonLighting Measure Worksheets WY 120814.pdf</v>
          </cell>
        </row>
        <row r="1217">
          <cell r="C1217" t="str">
            <v>09072014-016.2_Planned Net to Gross Ratio</v>
          </cell>
          <cell r="D1217">
            <v>2</v>
          </cell>
          <cell r="E1217" t="str">
            <v>Planned Net to Gross Ratio</v>
          </cell>
          <cell r="F1217" t="str">
            <v>Net-to-Gross Value Source</v>
          </cell>
          <cell r="G1217" t="str">
            <v/>
          </cell>
          <cell r="H1217" t="str">
            <v>Page 10</v>
          </cell>
          <cell r="I1217" t="str">
            <v>DSM_WY_FinAnswerExpress_Report_2011.pdf</v>
          </cell>
        </row>
        <row r="1218">
          <cell r="C1218" t="str">
            <v>09072014-016.2_Incremental cost ($)</v>
          </cell>
          <cell r="D1218">
            <v>2</v>
          </cell>
          <cell r="E1218" t="str">
            <v>Incremental cost ($)</v>
          </cell>
          <cell r="F1218" t="str">
            <v>Incremental Cost Value Source</v>
          </cell>
          <cell r="G1218" t="str">
            <v/>
          </cell>
          <cell r="H1218" t="str">
            <v/>
          </cell>
          <cell r="I1218" t="str">
            <v>NonLighting Measure Worksheets WY 120814.pdf</v>
          </cell>
        </row>
        <row r="1219">
          <cell r="C1219" t="str">
            <v>09072014-016.2_Planned Realization Rate</v>
          </cell>
          <cell r="D1219">
            <v>2</v>
          </cell>
          <cell r="E1219" t="str">
            <v>Planned Realization Rate</v>
          </cell>
          <cell r="F1219" t="str">
            <v>Realization Rate Value Source</v>
          </cell>
          <cell r="G1219" t="str">
            <v/>
          </cell>
          <cell r="H1219" t="str">
            <v>Table 1</v>
          </cell>
          <cell r="I1219" t="str">
            <v>DSM_WY_FinAnswerExpress_Report_2011.pdf</v>
          </cell>
        </row>
        <row r="1220">
          <cell r="C1220" t="str">
            <v>479.3_Gross incremental annual electric savings (kWh/yr)</v>
          </cell>
          <cell r="D1220">
            <v>3</v>
          </cell>
          <cell r="E1220" t="str">
            <v>Gross incremental annual electric savings (kWh/yr)</v>
          </cell>
          <cell r="F1220" t="str">
            <v>Energy Savings Value Source</v>
          </cell>
          <cell r="G1220" t="str">
            <v/>
          </cell>
          <cell r="H1220" t="str">
            <v/>
          </cell>
          <cell r="I1220" t="str">
            <v/>
          </cell>
        </row>
        <row r="1221">
          <cell r="C1221" t="str">
            <v>479.3_Planned Realization Rate</v>
          </cell>
          <cell r="D1221">
            <v>3</v>
          </cell>
          <cell r="E1221" t="str">
            <v>Planned Realization Rate</v>
          </cell>
          <cell r="F1221" t="str">
            <v>Realization Rate Value Source</v>
          </cell>
          <cell r="G1221" t="str">
            <v/>
          </cell>
          <cell r="H1221" t="str">
            <v>BAU - CE inputs sheet</v>
          </cell>
          <cell r="I1221" t="str">
            <v>CE inputs - measure update   small business 031314.xlsx</v>
          </cell>
        </row>
        <row r="1222">
          <cell r="C1222" t="str">
            <v>479.3_Gross incremental annual electric savings (kWh/yr)</v>
          </cell>
          <cell r="D1222">
            <v>3</v>
          </cell>
          <cell r="E1222" t="str">
            <v>Gross incremental annual electric savings (kWh/yr)</v>
          </cell>
          <cell r="F1222" t="str">
            <v>Energy Savings Value Source</v>
          </cell>
          <cell r="G1222" t="str">
            <v/>
          </cell>
          <cell r="H1222" t="str">
            <v/>
          </cell>
          <cell r="I1222" t="str">
            <v>Program Update Report UT 050214.docx</v>
          </cell>
        </row>
        <row r="1223">
          <cell r="C1223" t="str">
            <v>479.3_Planned Net to Gross Ratio</v>
          </cell>
          <cell r="D1223">
            <v>3</v>
          </cell>
          <cell r="E1223" t="str">
            <v>Planned Net to Gross Ratio</v>
          </cell>
          <cell r="F1223" t="str">
            <v>Net-to-Gross Value Source</v>
          </cell>
          <cell r="G1223" t="str">
            <v/>
          </cell>
          <cell r="H1223" t="str">
            <v>BAU - CE inputs sheet</v>
          </cell>
          <cell r="I1223" t="str">
            <v>CE inputs - measure update   small business 031314.xlsx</v>
          </cell>
        </row>
        <row r="1224">
          <cell r="C1224" t="str">
            <v>479.3_Incremental cost ($)</v>
          </cell>
          <cell r="D1224">
            <v>3</v>
          </cell>
          <cell r="E1224" t="str">
            <v>Incremental cost ($)</v>
          </cell>
          <cell r="F1224" t="str">
            <v>Incremental Cost Value Source</v>
          </cell>
          <cell r="G1224" t="str">
            <v/>
          </cell>
          <cell r="H1224" t="str">
            <v/>
          </cell>
          <cell r="I1224" t="str">
            <v>Program Update Report UT 050214.docx</v>
          </cell>
        </row>
        <row r="1225">
          <cell r="C1225" t="str">
            <v>479.3_Incremental cost ($)</v>
          </cell>
          <cell r="D1225">
            <v>3</v>
          </cell>
          <cell r="E1225" t="str">
            <v>Incremental cost ($)</v>
          </cell>
          <cell r="F1225" t="str">
            <v>Incremental Cost Value Source</v>
          </cell>
          <cell r="G1225" t="str">
            <v/>
          </cell>
          <cell r="H1225" t="str">
            <v/>
          </cell>
          <cell r="I1225" t="str">
            <v/>
          </cell>
        </row>
        <row r="1226">
          <cell r="C1226" t="str">
            <v>479.3_Measure life (years)</v>
          </cell>
          <cell r="D1226">
            <v>3</v>
          </cell>
          <cell r="E1226" t="str">
            <v>Measure life (years)</v>
          </cell>
          <cell r="F1226" t="str">
            <v>Measure Life Value Source</v>
          </cell>
          <cell r="G1226" t="str">
            <v/>
          </cell>
          <cell r="H1226" t="str">
            <v/>
          </cell>
          <cell r="I1226" t="str">
            <v>Program Update Report UT 050214.docx</v>
          </cell>
        </row>
        <row r="1227">
          <cell r="C1227" t="str">
            <v>479.3_Gross Average Monthly Demand Reduction (kW/unit)</v>
          </cell>
          <cell r="D1227">
            <v>3</v>
          </cell>
          <cell r="E1227" t="str">
            <v>Gross Average Monthly Demand Reduction (kW/unit)</v>
          </cell>
          <cell r="F1227" t="str">
            <v>Demand Savings Value Source</v>
          </cell>
          <cell r="G1227" t="str">
            <v/>
          </cell>
          <cell r="H1227" t="str">
            <v/>
          </cell>
          <cell r="I1227" t="str">
            <v/>
          </cell>
        </row>
        <row r="1228">
          <cell r="C1228" t="str">
            <v>479.3_Gross Average Monthly Demand Reduction (kW/unit)</v>
          </cell>
          <cell r="D1228">
            <v>3</v>
          </cell>
          <cell r="E1228" t="str">
            <v>Gross Average Monthly Demand Reduction (kW/unit)</v>
          </cell>
          <cell r="F1228" t="str">
            <v>Demand Savings Value Source</v>
          </cell>
          <cell r="G1228" t="str">
            <v/>
          </cell>
          <cell r="H1228" t="str">
            <v/>
          </cell>
          <cell r="I1228" t="str">
            <v>Program Update Report UT 050214.docx</v>
          </cell>
        </row>
        <row r="1229">
          <cell r="C1229" t="str">
            <v>09072014-017.2_Measure life (years)</v>
          </cell>
          <cell r="D1229">
            <v>2</v>
          </cell>
          <cell r="E1229" t="str">
            <v>Measure life (years)</v>
          </cell>
          <cell r="F1229" t="str">
            <v>Measure Life Value Source</v>
          </cell>
          <cell r="G1229" t="str">
            <v/>
          </cell>
          <cell r="H1229" t="str">
            <v/>
          </cell>
          <cell r="I1229" t="str">
            <v>NonLighting Measure Worksheets WY 120814.pdf</v>
          </cell>
        </row>
        <row r="1230">
          <cell r="C1230" t="str">
            <v>09072014-017.2_Incremental cost ($)</v>
          </cell>
          <cell r="D1230">
            <v>2</v>
          </cell>
          <cell r="E1230" t="str">
            <v>Incremental cost ($)</v>
          </cell>
          <cell r="F1230" t="str">
            <v>Incremental Cost Value Source</v>
          </cell>
          <cell r="G1230" t="str">
            <v/>
          </cell>
          <cell r="H1230" t="str">
            <v/>
          </cell>
          <cell r="I1230" t="str">
            <v>NonLighting Measure Worksheets WY 120814.pdf</v>
          </cell>
        </row>
        <row r="1231">
          <cell r="C1231" t="str">
            <v>09072014-017.2_Planned Net to Gross Ratio</v>
          </cell>
          <cell r="D1231">
            <v>2</v>
          </cell>
          <cell r="E1231" t="str">
            <v>Planned Net to Gross Ratio</v>
          </cell>
          <cell r="F1231" t="str">
            <v>Net-to-Gross Value Source</v>
          </cell>
          <cell r="G1231" t="str">
            <v/>
          </cell>
          <cell r="H1231" t="str">
            <v>Page 10</v>
          </cell>
          <cell r="I1231" t="str">
            <v>DSM_WY_FinAnswerExpress_Report_2011.pdf</v>
          </cell>
        </row>
        <row r="1232">
          <cell r="C1232" t="str">
            <v>09072014-017.2_Gross Average Monthly Demand Reduction (kW/unit)</v>
          </cell>
          <cell r="D1232">
            <v>2</v>
          </cell>
          <cell r="E1232" t="str">
            <v>Gross Average Monthly Demand Reduction (kW/unit)</v>
          </cell>
          <cell r="F1232" t="str">
            <v>Demand Savings Value Source</v>
          </cell>
          <cell r="G1232" t="str">
            <v/>
          </cell>
          <cell r="H1232" t="str">
            <v/>
          </cell>
          <cell r="I1232" t="str">
            <v>NonLighting Measure Worksheets WY 120814.pdf</v>
          </cell>
        </row>
        <row r="1233">
          <cell r="C1233" t="str">
            <v>09072014-017.2_Gross incremental annual electric savings (kWh/yr)</v>
          </cell>
          <cell r="D1233">
            <v>2</v>
          </cell>
          <cell r="E1233" t="str">
            <v>Gross incremental annual electric savings (kWh/yr)</v>
          </cell>
          <cell r="F1233" t="str">
            <v>Energy Savings Value Source</v>
          </cell>
          <cell r="G1233" t="str">
            <v/>
          </cell>
          <cell r="H1233" t="str">
            <v/>
          </cell>
          <cell r="I1233" t="str">
            <v>NonLighting Measure Worksheets WY 120814.pdf</v>
          </cell>
        </row>
        <row r="1234">
          <cell r="C1234" t="str">
            <v>09072014-017.2_Planned Realization Rate</v>
          </cell>
          <cell r="D1234">
            <v>2</v>
          </cell>
          <cell r="E1234" t="str">
            <v>Planned Realization Rate</v>
          </cell>
          <cell r="F1234" t="str">
            <v>Realization Rate Value Source</v>
          </cell>
          <cell r="G1234" t="str">
            <v/>
          </cell>
          <cell r="H1234" t="str">
            <v>Table 1</v>
          </cell>
          <cell r="I1234" t="str">
            <v>DSM_WY_FinAnswerExpress_Report_2011.pdf</v>
          </cell>
        </row>
        <row r="1235">
          <cell r="C1235" t="str">
            <v>480.3_Gross Average Monthly Demand Reduction (kW/unit)</v>
          </cell>
          <cell r="D1235">
            <v>3</v>
          </cell>
          <cell r="E1235" t="str">
            <v>Gross Average Monthly Demand Reduction (kW/unit)</v>
          </cell>
          <cell r="F1235" t="str">
            <v>Demand Savings Value Source</v>
          </cell>
          <cell r="G1235" t="str">
            <v/>
          </cell>
          <cell r="H1235" t="str">
            <v/>
          </cell>
          <cell r="I1235" t="str">
            <v>Program Update Report UT 050214.docx</v>
          </cell>
        </row>
        <row r="1236">
          <cell r="C1236" t="str">
            <v>480.3_Planned Realization Rate</v>
          </cell>
          <cell r="D1236">
            <v>3</v>
          </cell>
          <cell r="E1236" t="str">
            <v>Planned Realization Rate</v>
          </cell>
          <cell r="F1236" t="str">
            <v>Realization Rate Value Source</v>
          </cell>
          <cell r="G1236" t="str">
            <v/>
          </cell>
          <cell r="H1236" t="str">
            <v>BAU - CE inputs sheet</v>
          </cell>
          <cell r="I1236" t="str">
            <v>CE inputs - measure update   small business 031314.xlsx</v>
          </cell>
        </row>
        <row r="1237">
          <cell r="C1237" t="str">
            <v>480.3_Gross Average Monthly Demand Reduction (kW/unit)</v>
          </cell>
          <cell r="D1237">
            <v>3</v>
          </cell>
          <cell r="E1237" t="str">
            <v>Gross Average Monthly Demand Reduction (kW/unit)</v>
          </cell>
          <cell r="F1237" t="str">
            <v>Demand Savings Value Source</v>
          </cell>
          <cell r="G1237" t="str">
            <v/>
          </cell>
          <cell r="H1237" t="str">
            <v/>
          </cell>
          <cell r="I1237" t="str">
            <v/>
          </cell>
        </row>
        <row r="1238">
          <cell r="C1238" t="str">
            <v>480.3_Planned Net to Gross Ratio</v>
          </cell>
          <cell r="D1238">
            <v>3</v>
          </cell>
          <cell r="E1238" t="str">
            <v>Planned Net to Gross Ratio</v>
          </cell>
          <cell r="F1238" t="str">
            <v>Net-to-Gross Value Source</v>
          </cell>
          <cell r="G1238" t="str">
            <v/>
          </cell>
          <cell r="H1238" t="str">
            <v>BAU - CE inputs sheet</v>
          </cell>
          <cell r="I1238" t="str">
            <v>CE inputs - measure update   small business 031314.xlsx</v>
          </cell>
        </row>
        <row r="1239">
          <cell r="C1239" t="str">
            <v>480.3_Incremental cost ($)</v>
          </cell>
          <cell r="D1239">
            <v>3</v>
          </cell>
          <cell r="E1239" t="str">
            <v>Incremental cost ($)</v>
          </cell>
          <cell r="F1239" t="str">
            <v>Incremental Cost Value Source</v>
          </cell>
          <cell r="G1239" t="str">
            <v/>
          </cell>
          <cell r="H1239" t="str">
            <v/>
          </cell>
          <cell r="I1239" t="str">
            <v/>
          </cell>
        </row>
        <row r="1240">
          <cell r="C1240" t="str">
            <v>480.3_Incremental cost ($)</v>
          </cell>
          <cell r="D1240">
            <v>3</v>
          </cell>
          <cell r="E1240" t="str">
            <v>Incremental cost ($)</v>
          </cell>
          <cell r="F1240" t="str">
            <v>Incremental Cost Value Source</v>
          </cell>
          <cell r="G1240" t="str">
            <v/>
          </cell>
          <cell r="H1240" t="str">
            <v/>
          </cell>
          <cell r="I1240" t="str">
            <v>Program Update Report UT 050214.docx</v>
          </cell>
        </row>
        <row r="1241">
          <cell r="C1241" t="str">
            <v>480.3_Gross incremental annual electric savings (kWh/yr)</v>
          </cell>
          <cell r="D1241">
            <v>3</v>
          </cell>
          <cell r="E1241" t="str">
            <v>Gross incremental annual electric savings (kWh/yr)</v>
          </cell>
          <cell r="F1241" t="str">
            <v>Energy Savings Value Source</v>
          </cell>
          <cell r="G1241" t="str">
            <v/>
          </cell>
          <cell r="H1241" t="str">
            <v/>
          </cell>
          <cell r="I1241" t="str">
            <v/>
          </cell>
        </row>
        <row r="1242">
          <cell r="C1242" t="str">
            <v>480.3_Measure life (years)</v>
          </cell>
          <cell r="D1242">
            <v>3</v>
          </cell>
          <cell r="E1242" t="str">
            <v>Measure life (years)</v>
          </cell>
          <cell r="F1242" t="str">
            <v>Measure Life Value Source</v>
          </cell>
          <cell r="G1242" t="str">
            <v/>
          </cell>
          <cell r="H1242" t="str">
            <v/>
          </cell>
          <cell r="I1242" t="str">
            <v>Program Update Report UT 050214.docx</v>
          </cell>
        </row>
        <row r="1243">
          <cell r="C1243" t="str">
            <v>480.3_Gross incremental annual electric savings (kWh/yr)</v>
          </cell>
          <cell r="D1243">
            <v>3</v>
          </cell>
          <cell r="E1243" t="str">
            <v>Gross incremental annual electric savings (kWh/yr)</v>
          </cell>
          <cell r="F1243" t="str">
            <v>Energy Savings Value Source</v>
          </cell>
          <cell r="G1243" t="str">
            <v/>
          </cell>
          <cell r="H1243" t="str">
            <v/>
          </cell>
          <cell r="I1243" t="str">
            <v>Program Update Report UT 050214.docx</v>
          </cell>
        </row>
        <row r="1244">
          <cell r="C1244" t="str">
            <v>09072014-018.2_Measure life (years)</v>
          </cell>
          <cell r="D1244">
            <v>2</v>
          </cell>
          <cell r="E1244" t="str">
            <v>Measure life (years)</v>
          </cell>
          <cell r="F1244" t="str">
            <v>Measure Life Value Source</v>
          </cell>
          <cell r="G1244" t="str">
            <v/>
          </cell>
          <cell r="H1244" t="str">
            <v/>
          </cell>
          <cell r="I1244" t="str">
            <v>NonLighting Measure Worksheets WY 120814.pdf</v>
          </cell>
        </row>
        <row r="1245">
          <cell r="C1245" t="str">
            <v>09072014-018.2_Planned Net to Gross Ratio</v>
          </cell>
          <cell r="D1245">
            <v>2</v>
          </cell>
          <cell r="E1245" t="str">
            <v>Planned Net to Gross Ratio</v>
          </cell>
          <cell r="F1245" t="str">
            <v>Net-to-Gross Value Source</v>
          </cell>
          <cell r="G1245" t="str">
            <v/>
          </cell>
          <cell r="H1245" t="str">
            <v>Page 10</v>
          </cell>
          <cell r="I1245" t="str">
            <v>DSM_WY_FinAnswerExpress_Report_2011.pdf</v>
          </cell>
        </row>
        <row r="1246">
          <cell r="C1246" t="str">
            <v>09072014-018.2_Incremental cost ($)</v>
          </cell>
          <cell r="D1246">
            <v>2</v>
          </cell>
          <cell r="E1246" t="str">
            <v>Incremental cost ($)</v>
          </cell>
          <cell r="F1246" t="str">
            <v>Incremental Cost Value Source</v>
          </cell>
          <cell r="G1246" t="str">
            <v/>
          </cell>
          <cell r="H1246" t="str">
            <v/>
          </cell>
          <cell r="I1246" t="str">
            <v>NonLighting Measure Worksheets WY 120814.pdf</v>
          </cell>
        </row>
        <row r="1247">
          <cell r="C1247" t="str">
            <v>09072014-018.2_Gross incremental annual electric savings (kWh/yr)</v>
          </cell>
          <cell r="D1247">
            <v>2</v>
          </cell>
          <cell r="E1247" t="str">
            <v>Gross incremental annual electric savings (kWh/yr)</v>
          </cell>
          <cell r="F1247" t="str">
            <v>Energy Savings Value Source</v>
          </cell>
          <cell r="G1247" t="str">
            <v/>
          </cell>
          <cell r="H1247" t="str">
            <v/>
          </cell>
          <cell r="I1247" t="str">
            <v>NonLighting Measure Worksheets WY 120814.pdf</v>
          </cell>
        </row>
        <row r="1248">
          <cell r="C1248" t="str">
            <v>09072014-018.2_Planned Realization Rate</v>
          </cell>
          <cell r="D1248">
            <v>2</v>
          </cell>
          <cell r="E1248" t="str">
            <v>Planned Realization Rate</v>
          </cell>
          <cell r="F1248" t="str">
            <v>Realization Rate Value Source</v>
          </cell>
          <cell r="G1248" t="str">
            <v/>
          </cell>
          <cell r="H1248" t="str">
            <v>Table 1</v>
          </cell>
          <cell r="I1248" t="str">
            <v>DSM_WY_FinAnswerExpress_Report_2011.pdf</v>
          </cell>
        </row>
        <row r="1249">
          <cell r="C1249" t="str">
            <v>09072014-018.2_Gross Average Monthly Demand Reduction (kW/unit)</v>
          </cell>
          <cell r="D1249">
            <v>2</v>
          </cell>
          <cell r="E1249" t="str">
            <v>Gross Average Monthly Demand Reduction (kW/unit)</v>
          </cell>
          <cell r="F1249" t="str">
            <v>Demand Savings Value Source</v>
          </cell>
          <cell r="G1249" t="str">
            <v/>
          </cell>
          <cell r="H1249" t="str">
            <v/>
          </cell>
          <cell r="I1249" t="str">
            <v>NonLighting Measure Worksheets WY 120814.pdf</v>
          </cell>
        </row>
        <row r="1250">
          <cell r="C1250" t="str">
            <v>481.3_Gross incremental annual electric savings (kWh/yr)</v>
          </cell>
          <cell r="D1250">
            <v>3</v>
          </cell>
          <cell r="E1250" t="str">
            <v>Gross incremental annual electric savings (kWh/yr)</v>
          </cell>
          <cell r="F1250" t="str">
            <v>Energy Savings Value Source</v>
          </cell>
          <cell r="G1250" t="str">
            <v/>
          </cell>
          <cell r="H1250" t="str">
            <v/>
          </cell>
          <cell r="I1250" t="str">
            <v/>
          </cell>
        </row>
        <row r="1251">
          <cell r="C1251" t="str">
            <v>481.3_Gross Average Monthly Demand Reduction (kW/unit)</v>
          </cell>
          <cell r="D1251">
            <v>3</v>
          </cell>
          <cell r="E1251" t="str">
            <v>Gross Average Monthly Demand Reduction (kW/unit)</v>
          </cell>
          <cell r="F1251" t="str">
            <v>Demand Savings Value Source</v>
          </cell>
          <cell r="G1251" t="str">
            <v/>
          </cell>
          <cell r="H1251" t="str">
            <v/>
          </cell>
          <cell r="I1251" t="str">
            <v>Program Update Report UT 050214.docx</v>
          </cell>
        </row>
        <row r="1252">
          <cell r="C1252" t="str">
            <v>481.3_Measure life (years)</v>
          </cell>
          <cell r="D1252">
            <v>3</v>
          </cell>
          <cell r="E1252" t="str">
            <v>Measure life (years)</v>
          </cell>
          <cell r="F1252" t="str">
            <v>Measure Life Value Source</v>
          </cell>
          <cell r="G1252" t="str">
            <v/>
          </cell>
          <cell r="H1252" t="str">
            <v/>
          </cell>
          <cell r="I1252" t="str">
            <v>Program Update Report UT 050214.docx</v>
          </cell>
        </row>
        <row r="1253">
          <cell r="C1253" t="str">
            <v>481.3_Planned Realization Rate</v>
          </cell>
          <cell r="D1253">
            <v>3</v>
          </cell>
          <cell r="E1253" t="str">
            <v>Planned Realization Rate</v>
          </cell>
          <cell r="F1253" t="str">
            <v>Realization Rate Value Source</v>
          </cell>
          <cell r="G1253" t="str">
            <v/>
          </cell>
          <cell r="H1253" t="str">
            <v>BAU - CE inputs sheet</v>
          </cell>
          <cell r="I1253" t="str">
            <v>CE inputs - measure update   small business 031314.xlsx</v>
          </cell>
        </row>
        <row r="1254">
          <cell r="C1254" t="str">
            <v>481.3_Incremental cost ($)</v>
          </cell>
          <cell r="D1254">
            <v>3</v>
          </cell>
          <cell r="E1254" t="str">
            <v>Incremental cost ($)</v>
          </cell>
          <cell r="F1254" t="str">
            <v>Incremental Cost Value Source</v>
          </cell>
          <cell r="G1254" t="str">
            <v/>
          </cell>
          <cell r="H1254" t="str">
            <v/>
          </cell>
          <cell r="I1254" t="str">
            <v/>
          </cell>
        </row>
        <row r="1255">
          <cell r="C1255" t="str">
            <v>481.3_Planned Net to Gross Ratio</v>
          </cell>
          <cell r="D1255">
            <v>3</v>
          </cell>
          <cell r="E1255" t="str">
            <v>Planned Net to Gross Ratio</v>
          </cell>
          <cell r="F1255" t="str">
            <v>Net-to-Gross Value Source</v>
          </cell>
          <cell r="G1255" t="str">
            <v/>
          </cell>
          <cell r="H1255" t="str">
            <v>BAU - CE inputs sheet</v>
          </cell>
          <cell r="I1255" t="str">
            <v>CE inputs - measure update   small business 031314.xlsx</v>
          </cell>
        </row>
        <row r="1256">
          <cell r="C1256" t="str">
            <v>481.3_Incremental cost ($)</v>
          </cell>
          <cell r="D1256">
            <v>3</v>
          </cell>
          <cell r="E1256" t="str">
            <v>Incremental cost ($)</v>
          </cell>
          <cell r="F1256" t="str">
            <v>Incremental Cost Value Source</v>
          </cell>
          <cell r="G1256" t="str">
            <v/>
          </cell>
          <cell r="H1256" t="str">
            <v/>
          </cell>
          <cell r="I1256" t="str">
            <v>Program Update Report UT 050214.docx</v>
          </cell>
        </row>
        <row r="1257">
          <cell r="C1257" t="str">
            <v>481.3_Gross Average Monthly Demand Reduction (kW/unit)</v>
          </cell>
          <cell r="D1257">
            <v>3</v>
          </cell>
          <cell r="E1257" t="str">
            <v>Gross Average Monthly Demand Reduction (kW/unit)</v>
          </cell>
          <cell r="F1257" t="str">
            <v>Demand Savings Value Source</v>
          </cell>
          <cell r="G1257" t="str">
            <v/>
          </cell>
          <cell r="H1257" t="str">
            <v/>
          </cell>
          <cell r="I1257" t="str">
            <v/>
          </cell>
        </row>
        <row r="1258">
          <cell r="C1258" t="str">
            <v>481.3_Gross incremental annual electric savings (kWh/yr)</v>
          </cell>
          <cell r="D1258">
            <v>3</v>
          </cell>
          <cell r="E1258" t="str">
            <v>Gross incremental annual electric savings (kWh/yr)</v>
          </cell>
          <cell r="F1258" t="str">
            <v>Energy Savings Value Source</v>
          </cell>
          <cell r="G1258" t="str">
            <v/>
          </cell>
          <cell r="H1258" t="str">
            <v/>
          </cell>
          <cell r="I1258" t="str">
            <v>Program Update Report UT 050214.docx</v>
          </cell>
        </row>
        <row r="1259">
          <cell r="C1259" t="str">
            <v>09072014-019.2_Gross Average Monthly Demand Reduction (kW/unit)</v>
          </cell>
          <cell r="D1259">
            <v>2</v>
          </cell>
          <cell r="E1259" t="str">
            <v>Gross Average Monthly Demand Reduction (kW/unit)</v>
          </cell>
          <cell r="F1259" t="str">
            <v>Demand Savings Value Source</v>
          </cell>
          <cell r="G1259" t="str">
            <v/>
          </cell>
          <cell r="H1259" t="str">
            <v/>
          </cell>
          <cell r="I1259" t="str">
            <v>NonLighting Measure Worksheets WY 120814.pdf</v>
          </cell>
        </row>
        <row r="1260">
          <cell r="C1260" t="str">
            <v>09072014-019.2_Planned Net to Gross Ratio</v>
          </cell>
          <cell r="D1260">
            <v>2</v>
          </cell>
          <cell r="E1260" t="str">
            <v>Planned Net to Gross Ratio</v>
          </cell>
          <cell r="F1260" t="str">
            <v>Net-to-Gross Value Source</v>
          </cell>
          <cell r="G1260" t="str">
            <v/>
          </cell>
          <cell r="H1260" t="str">
            <v>Page 10</v>
          </cell>
          <cell r="I1260" t="str">
            <v>DSM_WY_FinAnswerExpress_Report_2011.pdf</v>
          </cell>
        </row>
        <row r="1261">
          <cell r="C1261" t="str">
            <v>09072014-019.2_Gross incremental annual electric savings (kWh/yr)</v>
          </cell>
          <cell r="D1261">
            <v>2</v>
          </cell>
          <cell r="E1261" t="str">
            <v>Gross incremental annual electric savings (kWh/yr)</v>
          </cell>
          <cell r="F1261" t="str">
            <v>Energy Savings Value Source</v>
          </cell>
          <cell r="G1261" t="str">
            <v/>
          </cell>
          <cell r="H1261" t="str">
            <v/>
          </cell>
          <cell r="I1261" t="str">
            <v>NonLighting Measure Worksheets WY 120814.pdf</v>
          </cell>
        </row>
        <row r="1262">
          <cell r="C1262" t="str">
            <v>09072014-019.2_Planned Realization Rate</v>
          </cell>
          <cell r="D1262">
            <v>2</v>
          </cell>
          <cell r="E1262" t="str">
            <v>Planned Realization Rate</v>
          </cell>
          <cell r="F1262" t="str">
            <v>Realization Rate Value Source</v>
          </cell>
          <cell r="G1262" t="str">
            <v/>
          </cell>
          <cell r="H1262" t="str">
            <v>Table 1</v>
          </cell>
          <cell r="I1262" t="str">
            <v>DSM_WY_FinAnswerExpress_Report_2011.pdf</v>
          </cell>
        </row>
        <row r="1263">
          <cell r="C1263" t="str">
            <v>09072014-019.2_Measure life (years)</v>
          </cell>
          <cell r="D1263">
            <v>2</v>
          </cell>
          <cell r="E1263" t="str">
            <v>Measure life (years)</v>
          </cell>
          <cell r="F1263" t="str">
            <v>Measure Life Value Source</v>
          </cell>
          <cell r="G1263" t="str">
            <v/>
          </cell>
          <cell r="H1263" t="str">
            <v/>
          </cell>
          <cell r="I1263" t="str">
            <v>NonLighting Measure Worksheets WY 120814.pdf</v>
          </cell>
        </row>
        <row r="1264">
          <cell r="C1264" t="str">
            <v>09072014-019.2_Incremental cost ($)</v>
          </cell>
          <cell r="D1264">
            <v>2</v>
          </cell>
          <cell r="E1264" t="str">
            <v>Incremental cost ($)</v>
          </cell>
          <cell r="F1264" t="str">
            <v>Incremental Cost Value Source</v>
          </cell>
          <cell r="G1264" t="str">
            <v/>
          </cell>
          <cell r="H1264" t="str">
            <v/>
          </cell>
          <cell r="I1264" t="str">
            <v>NonLighting Measure Worksheets WY 120814.pdf</v>
          </cell>
        </row>
        <row r="1265">
          <cell r="C1265" t="str">
            <v>09072014-020.2_Measure life (years)</v>
          </cell>
          <cell r="D1265">
            <v>2</v>
          </cell>
          <cell r="E1265" t="str">
            <v>Measure life (years)</v>
          </cell>
          <cell r="F1265" t="str">
            <v>Measure Life Value Source</v>
          </cell>
          <cell r="G1265" t="str">
            <v/>
          </cell>
          <cell r="H1265" t="str">
            <v/>
          </cell>
          <cell r="I1265" t="str">
            <v>NonLighting Measure Worksheets WY 120814.pdf</v>
          </cell>
        </row>
        <row r="1266">
          <cell r="C1266" t="str">
            <v>09072014-020.2_Planned Net to Gross Ratio</v>
          </cell>
          <cell r="D1266">
            <v>2</v>
          </cell>
          <cell r="E1266" t="str">
            <v>Planned Net to Gross Ratio</v>
          </cell>
          <cell r="F1266" t="str">
            <v>Net-to-Gross Value Source</v>
          </cell>
          <cell r="G1266" t="str">
            <v/>
          </cell>
          <cell r="H1266" t="str">
            <v>Page 10</v>
          </cell>
          <cell r="I1266" t="str">
            <v>DSM_WY_FinAnswerExpress_Report_2011.pdf</v>
          </cell>
        </row>
        <row r="1267">
          <cell r="C1267" t="str">
            <v>09072014-020.2_Gross incremental annual electric savings (kWh/yr)</v>
          </cell>
          <cell r="D1267">
            <v>2</v>
          </cell>
          <cell r="E1267" t="str">
            <v>Gross incremental annual electric savings (kWh/yr)</v>
          </cell>
          <cell r="F1267" t="str">
            <v>Energy Savings Value Source</v>
          </cell>
          <cell r="G1267" t="str">
            <v/>
          </cell>
          <cell r="H1267" t="str">
            <v/>
          </cell>
          <cell r="I1267" t="str">
            <v>NonLighting Measure Worksheets WY 120814.pdf</v>
          </cell>
        </row>
        <row r="1268">
          <cell r="C1268" t="str">
            <v>09072014-020.2_Gross Average Monthly Demand Reduction (kW/unit)</v>
          </cell>
          <cell r="D1268">
            <v>2</v>
          </cell>
          <cell r="E1268" t="str">
            <v>Gross Average Monthly Demand Reduction (kW/unit)</v>
          </cell>
          <cell r="F1268" t="str">
            <v>Demand Savings Value Source</v>
          </cell>
          <cell r="G1268" t="str">
            <v/>
          </cell>
          <cell r="H1268" t="str">
            <v/>
          </cell>
          <cell r="I1268" t="str">
            <v>NonLighting Measure Worksheets WY 120814.pdf</v>
          </cell>
        </row>
        <row r="1269">
          <cell r="C1269" t="str">
            <v>09072014-020.2_Planned Realization Rate</v>
          </cell>
          <cell r="D1269">
            <v>2</v>
          </cell>
          <cell r="E1269" t="str">
            <v>Planned Realization Rate</v>
          </cell>
          <cell r="F1269" t="str">
            <v>Realization Rate Value Source</v>
          </cell>
          <cell r="G1269" t="str">
            <v/>
          </cell>
          <cell r="H1269" t="str">
            <v>Table 1</v>
          </cell>
          <cell r="I1269" t="str">
            <v>DSM_WY_FinAnswerExpress_Report_2011.pdf</v>
          </cell>
        </row>
        <row r="1270">
          <cell r="C1270" t="str">
            <v>09072014-020.2_Incremental cost ($)</v>
          </cell>
          <cell r="D1270">
            <v>2</v>
          </cell>
          <cell r="E1270" t="str">
            <v>Incremental cost ($)</v>
          </cell>
          <cell r="F1270" t="str">
            <v>Incremental Cost Value Source</v>
          </cell>
          <cell r="G1270" t="str">
            <v/>
          </cell>
          <cell r="H1270" t="str">
            <v/>
          </cell>
          <cell r="I1270" t="str">
            <v>NonLighting Measure Worksheets WY 120814.pdf</v>
          </cell>
        </row>
        <row r="1271">
          <cell r="C1271" t="str">
            <v>09072014-030.2_Planned Realization Rate</v>
          </cell>
          <cell r="D1271">
            <v>2</v>
          </cell>
          <cell r="E1271" t="str">
            <v>Planned Realization Rate</v>
          </cell>
          <cell r="F1271" t="str">
            <v>Realization Rate Value Source</v>
          </cell>
          <cell r="G1271" t="str">
            <v/>
          </cell>
          <cell r="H1271" t="str">
            <v>page 2</v>
          </cell>
          <cell r="I1271" t="str">
            <v>CA_FinAnswer_Express_Program_Evaluation_2009-2011.pdf</v>
          </cell>
        </row>
        <row r="1272">
          <cell r="C1272" t="str">
            <v>09072014-030.2_Planned Net to Gross Ratio</v>
          </cell>
          <cell r="D1272">
            <v>2</v>
          </cell>
          <cell r="E1272" t="str">
            <v>Planned Net to Gross Ratio</v>
          </cell>
          <cell r="F1272" t="str">
            <v>Net-to-Gross Value Source</v>
          </cell>
          <cell r="G1272" t="str">
            <v/>
          </cell>
          <cell r="H1272" t="str">
            <v>page 2</v>
          </cell>
          <cell r="I1272" t="str">
            <v>CA_FinAnswer_Express_Program_Evaluation_2009-2011.pdf</v>
          </cell>
        </row>
        <row r="1273">
          <cell r="C1273" t="str">
            <v>09072014-010.2_Incremental cost ($)</v>
          </cell>
          <cell r="D1273">
            <v>2</v>
          </cell>
          <cell r="E1273" t="str">
            <v>Incremental cost ($)</v>
          </cell>
          <cell r="F1273" t="str">
            <v>Cost Value Source</v>
          </cell>
          <cell r="G1273" t="str">
            <v/>
          </cell>
          <cell r="H1273" t="str">
            <v/>
          </cell>
          <cell r="I1273" t="str">
            <v>NonLighting Measure Worksheets ID 111314.pdf</v>
          </cell>
        </row>
        <row r="1274">
          <cell r="C1274" t="str">
            <v>09072014-010.2_Measure life (years)</v>
          </cell>
          <cell r="D1274">
            <v>2</v>
          </cell>
          <cell r="E1274" t="str">
            <v>Measure life (years)</v>
          </cell>
          <cell r="F1274" t="str">
            <v>Measure Life Value Source</v>
          </cell>
          <cell r="G1274" t="str">
            <v/>
          </cell>
          <cell r="H1274" t="str">
            <v/>
          </cell>
          <cell r="I1274" t="str">
            <v>NonLighting Measure Worksheets ID 111314.pdf</v>
          </cell>
        </row>
        <row r="1275">
          <cell r="C1275" t="str">
            <v>09072014-010.2_Planned Realization Rate</v>
          </cell>
          <cell r="D1275">
            <v>2</v>
          </cell>
          <cell r="E1275" t="str">
            <v>Planned Realization Rate</v>
          </cell>
          <cell r="F1275" t="str">
            <v>Realization Rate Value Source</v>
          </cell>
          <cell r="G1275" t="str">
            <v/>
          </cell>
          <cell r="H1275" t="str">
            <v>Table 1</v>
          </cell>
          <cell r="I1275" t="str">
            <v>ID_FinAnswer_Express_Program_Evaluation_2009-2011.pdf</v>
          </cell>
        </row>
        <row r="1276">
          <cell r="C1276" t="str">
            <v>09072014-010.2_Gross incremental annual electric savings (kWh/yr)</v>
          </cell>
          <cell r="D1276">
            <v>2</v>
          </cell>
          <cell r="E1276" t="str">
            <v>Gross incremental annual electric savings (kWh/yr)</v>
          </cell>
          <cell r="F1276" t="str">
            <v xml:space="preserve">Energy Savings Value Source </v>
          </cell>
          <cell r="G1276" t="str">
            <v/>
          </cell>
          <cell r="H1276" t="str">
            <v/>
          </cell>
          <cell r="I1276" t="str">
            <v>NonLighting Measure Worksheets ID 111314.pdf</v>
          </cell>
        </row>
        <row r="1277">
          <cell r="C1277" t="str">
            <v>09072014-010.2_Planned Net to Gross Ratio</v>
          </cell>
          <cell r="D1277">
            <v>2</v>
          </cell>
          <cell r="E1277" t="str">
            <v>Planned Net to Gross Ratio</v>
          </cell>
          <cell r="F1277" t="str">
            <v>Net-to-Gross Value Source</v>
          </cell>
          <cell r="G1277" t="str">
            <v/>
          </cell>
          <cell r="H1277" t="str">
            <v>Page 2</v>
          </cell>
          <cell r="I1277" t="str">
            <v>ID_FinAnswer_Express_Program_Evaluation_2009-2011.pdf</v>
          </cell>
        </row>
        <row r="1278">
          <cell r="C1278" t="str">
            <v>09072014-010.2_Gross Average Monthly Demand Reduction (kW/unit)</v>
          </cell>
          <cell r="D1278">
            <v>2</v>
          </cell>
          <cell r="E1278" t="str">
            <v>Gross Average Monthly Demand Reduction (kW/unit)</v>
          </cell>
          <cell r="F1278" t="str">
            <v>Demand Reduction Value Source</v>
          </cell>
          <cell r="G1278" t="str">
            <v/>
          </cell>
          <cell r="H1278" t="str">
            <v/>
          </cell>
          <cell r="I1278" t="str">
            <v>NonLighting Measure Worksheets ID 111314.pdf</v>
          </cell>
        </row>
        <row r="1279">
          <cell r="C1279" t="str">
            <v>482.3_Incremental cost ($)</v>
          </cell>
          <cell r="D1279">
            <v>3</v>
          </cell>
          <cell r="E1279" t="str">
            <v>Incremental cost ($)</v>
          </cell>
          <cell r="F1279" t="str">
            <v>Incremental Cost Value Source</v>
          </cell>
          <cell r="G1279" t="str">
            <v/>
          </cell>
          <cell r="H1279" t="str">
            <v/>
          </cell>
          <cell r="I1279" t="str">
            <v/>
          </cell>
        </row>
        <row r="1280">
          <cell r="C1280" t="str">
            <v>482.3_Gross Average Monthly Demand Reduction (kW/unit)</v>
          </cell>
          <cell r="D1280">
            <v>3</v>
          </cell>
          <cell r="E1280" t="str">
            <v>Gross Average Monthly Demand Reduction (kW/unit)</v>
          </cell>
          <cell r="F1280" t="str">
            <v>Demand Savings Value Source</v>
          </cell>
          <cell r="G1280" t="str">
            <v/>
          </cell>
          <cell r="H1280" t="str">
            <v/>
          </cell>
          <cell r="I1280" t="str">
            <v>Program Update Report UT 050214.docx</v>
          </cell>
        </row>
        <row r="1281">
          <cell r="C1281" t="str">
            <v>482.3_Measure life (years)</v>
          </cell>
          <cell r="D1281">
            <v>3</v>
          </cell>
          <cell r="E1281" t="str">
            <v>Measure life (years)</v>
          </cell>
          <cell r="F1281" t="str">
            <v>Measure Life Value Source</v>
          </cell>
          <cell r="G1281" t="str">
            <v/>
          </cell>
          <cell r="H1281" t="str">
            <v/>
          </cell>
          <cell r="I1281" t="str">
            <v>Program Update Report UT 050214.docx</v>
          </cell>
        </row>
        <row r="1282">
          <cell r="C1282" t="str">
            <v>482.3_Gross Average Monthly Demand Reduction (kW/unit)</v>
          </cell>
          <cell r="D1282">
            <v>3</v>
          </cell>
          <cell r="E1282" t="str">
            <v>Gross Average Monthly Demand Reduction (kW/unit)</v>
          </cell>
          <cell r="F1282" t="str">
            <v>Demand Savings Value Source</v>
          </cell>
          <cell r="G1282" t="str">
            <v/>
          </cell>
          <cell r="H1282" t="str">
            <v/>
          </cell>
          <cell r="I1282" t="str">
            <v/>
          </cell>
        </row>
        <row r="1283">
          <cell r="C1283" t="str">
            <v>482.3_Planned Realization Rate</v>
          </cell>
          <cell r="D1283">
            <v>3</v>
          </cell>
          <cell r="E1283" t="str">
            <v>Planned Realization Rate</v>
          </cell>
          <cell r="F1283" t="str">
            <v>Realization Rate Value Source</v>
          </cell>
          <cell r="G1283" t="str">
            <v/>
          </cell>
          <cell r="H1283" t="str">
            <v>BAU - CE inputs sheet</v>
          </cell>
          <cell r="I1283" t="str">
            <v>CE inputs - measure update   small business 031314.xlsx</v>
          </cell>
        </row>
        <row r="1284">
          <cell r="C1284" t="str">
            <v>482.3_Planned Net to Gross Ratio</v>
          </cell>
          <cell r="D1284">
            <v>3</v>
          </cell>
          <cell r="E1284" t="str">
            <v>Planned Net to Gross Ratio</v>
          </cell>
          <cell r="F1284" t="str">
            <v>Net-to-Gross Value Source</v>
          </cell>
          <cell r="G1284" t="str">
            <v/>
          </cell>
          <cell r="H1284" t="str">
            <v>BAU - CE inputs sheet</v>
          </cell>
          <cell r="I1284" t="str">
            <v>CE inputs - measure update   small business 031314.xlsx</v>
          </cell>
        </row>
        <row r="1285">
          <cell r="C1285" t="str">
            <v>482.3_Incremental cost ($)</v>
          </cell>
          <cell r="D1285">
            <v>3</v>
          </cell>
          <cell r="E1285" t="str">
            <v>Incremental cost ($)</v>
          </cell>
          <cell r="F1285" t="str">
            <v>Incremental Cost Value Source</v>
          </cell>
          <cell r="G1285" t="str">
            <v/>
          </cell>
          <cell r="H1285" t="str">
            <v/>
          </cell>
          <cell r="I1285" t="str">
            <v>Program Update Report UT 050214.docx</v>
          </cell>
        </row>
        <row r="1286">
          <cell r="C1286" t="str">
            <v>482.3_Gross incremental annual electric savings (kWh/yr)</v>
          </cell>
          <cell r="D1286">
            <v>3</v>
          </cell>
          <cell r="E1286" t="str">
            <v>Gross incremental annual electric savings (kWh/yr)</v>
          </cell>
          <cell r="F1286" t="str">
            <v>Energy Savings Value Source</v>
          </cell>
          <cell r="G1286" t="str">
            <v/>
          </cell>
          <cell r="H1286" t="str">
            <v/>
          </cell>
          <cell r="I1286" t="str">
            <v>Program Update Report UT 050214.docx</v>
          </cell>
        </row>
        <row r="1287">
          <cell r="C1287" t="str">
            <v>482.3_Gross incremental annual electric savings (kWh/yr)</v>
          </cell>
          <cell r="D1287">
            <v>3</v>
          </cell>
          <cell r="E1287" t="str">
            <v>Gross incremental annual electric savings (kWh/yr)</v>
          </cell>
          <cell r="F1287" t="str">
            <v>Energy Savings Value Source</v>
          </cell>
          <cell r="G1287" t="str">
            <v/>
          </cell>
          <cell r="H1287" t="str">
            <v/>
          </cell>
          <cell r="I1287" t="str">
            <v/>
          </cell>
        </row>
        <row r="1288">
          <cell r="C1288" t="str">
            <v>695.2_Gross Average Monthly Demand Reduction (kW/unit)</v>
          </cell>
          <cell r="D1288">
            <v>2</v>
          </cell>
          <cell r="E1288" t="str">
            <v>Gross Average Monthly Demand Reduction (kW/unit)</v>
          </cell>
          <cell r="F1288" t="str">
            <v>Demand Reduction Value Source</v>
          </cell>
          <cell r="G1288" t="str">
            <v/>
          </cell>
          <cell r="H1288" t="str">
            <v>Table 1-6B</v>
          </cell>
          <cell r="I1288" t="str">
            <v/>
          </cell>
        </row>
        <row r="1289">
          <cell r="C1289" t="str">
            <v>695.2_Incremental cost ($)</v>
          </cell>
          <cell r="D1289">
            <v>2</v>
          </cell>
          <cell r="E1289" t="str">
            <v>Incremental cost ($)</v>
          </cell>
          <cell r="F1289" t="str">
            <v>Cost Value Source</v>
          </cell>
          <cell r="G1289" t="str">
            <v/>
          </cell>
          <cell r="H1289" t="str">
            <v>Table 1-6B</v>
          </cell>
          <cell r="I1289" t="str">
            <v/>
          </cell>
        </row>
        <row r="1290">
          <cell r="C1290" t="str">
            <v>695.2_Incentive Customer ($)</v>
          </cell>
          <cell r="D1290">
            <v>2</v>
          </cell>
          <cell r="E1290" t="str">
            <v>Incentive Customer ($)</v>
          </cell>
          <cell r="F1290" t="str">
            <v>Incentive Value Source</v>
          </cell>
          <cell r="G1290" t="str">
            <v/>
          </cell>
          <cell r="H1290" t="str">
            <v>Table 1-6B</v>
          </cell>
          <cell r="I1290" t="str">
            <v/>
          </cell>
        </row>
        <row r="1291">
          <cell r="C1291" t="str">
            <v>695.2_Measure life (years)</v>
          </cell>
          <cell r="D1291">
            <v>2</v>
          </cell>
          <cell r="E1291" t="str">
            <v>Measure life (years)</v>
          </cell>
          <cell r="F1291" t="str">
            <v>Measure Life Value Source</v>
          </cell>
          <cell r="G1291" t="str">
            <v/>
          </cell>
          <cell r="H1291" t="str">
            <v>Table 1-6B</v>
          </cell>
          <cell r="I1291" t="str">
            <v/>
          </cell>
        </row>
        <row r="1292">
          <cell r="C1292" t="str">
            <v>695.2_Gross incremental annual electric savings (kWh/yr)</v>
          </cell>
          <cell r="D1292">
            <v>2</v>
          </cell>
          <cell r="E1292" t="str">
            <v>Gross incremental annual electric savings (kWh/yr)</v>
          </cell>
          <cell r="F1292" t="str">
            <v xml:space="preserve">Energy Savings Value Source </v>
          </cell>
          <cell r="G1292" t="str">
            <v/>
          </cell>
          <cell r="H1292" t="str">
            <v>Table 1-6B</v>
          </cell>
          <cell r="I1292" t="str">
            <v/>
          </cell>
        </row>
        <row r="1293">
          <cell r="C1293" t="str">
            <v>32.2_Planned Net to Gross Ratio</v>
          </cell>
          <cell r="D1293">
            <v>2</v>
          </cell>
          <cell r="E1293" t="str">
            <v>Planned Net to Gross Ratio</v>
          </cell>
          <cell r="F1293" t="str">
            <v>Net-to-Gross Value Source</v>
          </cell>
          <cell r="G1293" t="str">
            <v/>
          </cell>
          <cell r="H1293" t="str">
            <v>page 2</v>
          </cell>
          <cell r="I1293" t="str">
            <v>CA_FinAnswer_Express_Program_Evaluation_2009-2011.pdf</v>
          </cell>
        </row>
        <row r="1294">
          <cell r="C1294" t="str">
            <v>32.2_Planned Realization Rate</v>
          </cell>
          <cell r="D1294">
            <v>2</v>
          </cell>
          <cell r="E1294" t="str">
            <v>Planned Realization Rate</v>
          </cell>
          <cell r="F1294" t="str">
            <v>Realization Rate Value Source</v>
          </cell>
          <cell r="G1294" t="str">
            <v/>
          </cell>
          <cell r="H1294" t="str">
            <v>page 2</v>
          </cell>
          <cell r="I1294" t="str">
            <v>CA_FinAnswer_Express_Program_Evaluation_2009-2011.pdf</v>
          </cell>
        </row>
        <row r="1295">
          <cell r="C1295" t="str">
            <v>34.2_Planned Realization Rate</v>
          </cell>
          <cell r="D1295">
            <v>2</v>
          </cell>
          <cell r="E1295" t="str">
            <v>Planned Realization Rate</v>
          </cell>
          <cell r="F1295" t="str">
            <v>Realization Rate Value Source</v>
          </cell>
          <cell r="G1295" t="str">
            <v/>
          </cell>
          <cell r="H1295" t="str">
            <v>page 2</v>
          </cell>
          <cell r="I1295" t="str">
            <v>CA_FinAnswer_Express_Program_Evaluation_2009-2011.pdf</v>
          </cell>
        </row>
        <row r="1296">
          <cell r="C1296" t="str">
            <v>34.2_Planned Net to Gross Ratio</v>
          </cell>
          <cell r="D1296">
            <v>2</v>
          </cell>
          <cell r="E1296" t="str">
            <v>Planned Net to Gross Ratio</v>
          </cell>
          <cell r="F1296" t="str">
            <v>Net-to-Gross Value Source</v>
          </cell>
          <cell r="G1296" t="str">
            <v/>
          </cell>
          <cell r="H1296" t="str">
            <v>page 2</v>
          </cell>
          <cell r="I1296" t="str">
            <v>CA_FinAnswer_Express_Program_Evaluation_2009-2011.pdf</v>
          </cell>
        </row>
        <row r="1297">
          <cell r="C1297" t="str">
            <v>35.2_Planned Net to Gross Ratio</v>
          </cell>
          <cell r="D1297">
            <v>2</v>
          </cell>
          <cell r="E1297" t="str">
            <v>Planned Net to Gross Ratio</v>
          </cell>
          <cell r="F1297" t="str">
            <v>Net-to-Gross Value Source</v>
          </cell>
          <cell r="G1297" t="str">
            <v/>
          </cell>
          <cell r="H1297" t="str">
            <v>page 2</v>
          </cell>
          <cell r="I1297" t="str">
            <v>CA_FinAnswer_Express_Program_Evaluation_2009-2011.pdf</v>
          </cell>
        </row>
        <row r="1298">
          <cell r="C1298" t="str">
            <v>35.2_Planned Realization Rate</v>
          </cell>
          <cell r="D1298">
            <v>2</v>
          </cell>
          <cell r="E1298" t="str">
            <v>Planned Realization Rate</v>
          </cell>
          <cell r="F1298" t="str">
            <v>Realization Rate Value Source</v>
          </cell>
          <cell r="G1298" t="str">
            <v/>
          </cell>
          <cell r="H1298" t="str">
            <v>page 2</v>
          </cell>
          <cell r="I1298" t="str">
            <v>CA_FinAnswer_Express_Program_Evaluation_2009-2011.pdf</v>
          </cell>
        </row>
        <row r="1299">
          <cell r="C1299" t="str">
            <v>36.2_Planned Net to Gross Ratio</v>
          </cell>
          <cell r="D1299">
            <v>2</v>
          </cell>
          <cell r="E1299" t="str">
            <v>Planned Net to Gross Ratio</v>
          </cell>
          <cell r="F1299" t="str">
            <v>Net-to-Gross Value Source</v>
          </cell>
          <cell r="G1299" t="str">
            <v/>
          </cell>
          <cell r="H1299" t="str">
            <v>page 2</v>
          </cell>
          <cell r="I1299" t="str">
            <v>CA_FinAnswer_Express_Program_Evaluation_2009-2011.pdf</v>
          </cell>
        </row>
        <row r="1300">
          <cell r="C1300" t="str">
            <v>36.2_Planned Realization Rate</v>
          </cell>
          <cell r="D1300">
            <v>2</v>
          </cell>
          <cell r="E1300" t="str">
            <v>Planned Realization Rate</v>
          </cell>
          <cell r="F1300" t="str">
            <v>Realization Rate Value Source</v>
          </cell>
          <cell r="G1300" t="str">
            <v/>
          </cell>
          <cell r="H1300" t="str">
            <v>page 2</v>
          </cell>
          <cell r="I1300" t="str">
            <v>CA_FinAnswer_Express_Program_Evaluation_2009-2011.pdf</v>
          </cell>
        </row>
        <row r="1301">
          <cell r="C1301" t="str">
            <v>246.2_Gross Average Monthly Demand Reduction (kW/unit)</v>
          </cell>
          <cell r="D1301">
            <v>2</v>
          </cell>
          <cell r="E1301" t="str">
            <v>Gross Average Monthly Demand Reduction (kW/unit)</v>
          </cell>
          <cell r="F1301" t="str">
            <v>Demand Reduction Value Source</v>
          </cell>
          <cell r="G1301" t="str">
            <v/>
          </cell>
          <cell r="H1301" t="str">
            <v/>
          </cell>
          <cell r="I1301" t="str">
            <v>NonLighting Measure Worksheets ID 111314.pdf</v>
          </cell>
        </row>
        <row r="1302">
          <cell r="C1302" t="str">
            <v>246.2_Gross incremental annual electric savings (kWh/yr)</v>
          </cell>
          <cell r="D1302">
            <v>2</v>
          </cell>
          <cell r="E1302" t="str">
            <v>Gross incremental annual electric savings (kWh/yr)</v>
          </cell>
          <cell r="F1302" t="str">
            <v xml:space="preserve">Energy Savings Value Source </v>
          </cell>
          <cell r="G1302" t="str">
            <v/>
          </cell>
          <cell r="H1302" t="str">
            <v/>
          </cell>
          <cell r="I1302" t="str">
            <v>NonLighting Measure Worksheets ID 111314.pdf</v>
          </cell>
        </row>
        <row r="1303">
          <cell r="C1303" t="str">
            <v>246.2_Planned Realization Rate</v>
          </cell>
          <cell r="D1303">
            <v>2</v>
          </cell>
          <cell r="E1303" t="str">
            <v>Planned Realization Rate</v>
          </cell>
          <cell r="F1303" t="str">
            <v>Realization Rate Value Source</v>
          </cell>
          <cell r="G1303" t="str">
            <v/>
          </cell>
          <cell r="H1303" t="str">
            <v>Table 1</v>
          </cell>
          <cell r="I1303" t="str">
            <v>ID_FinAnswer_Express_Program_Evaluation_2009-2011.pdf</v>
          </cell>
        </row>
        <row r="1304">
          <cell r="C1304" t="str">
            <v>246.2_Measure life (years)</v>
          </cell>
          <cell r="D1304">
            <v>2</v>
          </cell>
          <cell r="E1304" t="str">
            <v>Measure life (years)</v>
          </cell>
          <cell r="F1304" t="str">
            <v>Measure Life Value Source</v>
          </cell>
          <cell r="G1304" t="str">
            <v/>
          </cell>
          <cell r="H1304" t="str">
            <v/>
          </cell>
          <cell r="I1304" t="str">
            <v>NonLighting Measure Worksheets ID 111314.pdf</v>
          </cell>
        </row>
        <row r="1305">
          <cell r="C1305" t="str">
            <v>246.2_Planned Net to Gross Ratio</v>
          </cell>
          <cell r="D1305">
            <v>2</v>
          </cell>
          <cell r="E1305" t="str">
            <v>Planned Net to Gross Ratio</v>
          </cell>
          <cell r="F1305" t="str">
            <v>Net-to-Gross Value Source</v>
          </cell>
          <cell r="G1305" t="str">
            <v/>
          </cell>
          <cell r="H1305" t="str">
            <v>Page 2</v>
          </cell>
          <cell r="I1305" t="str">
            <v>ID_FinAnswer_Express_Program_Evaluation_2009-2011.pdf</v>
          </cell>
        </row>
        <row r="1306">
          <cell r="C1306" t="str">
            <v>246.2_Incremental cost ($)</v>
          </cell>
          <cell r="D1306">
            <v>2</v>
          </cell>
          <cell r="E1306" t="str">
            <v>Incremental cost ($)</v>
          </cell>
          <cell r="F1306" t="str">
            <v>Cost Value Source</v>
          </cell>
          <cell r="G1306" t="str">
            <v/>
          </cell>
          <cell r="H1306" t="str">
            <v/>
          </cell>
          <cell r="I1306" t="str">
            <v>NonLighting Measure Worksheets ID 111314.pdf</v>
          </cell>
        </row>
        <row r="1307">
          <cell r="C1307" t="str">
            <v>472.3_Measure life (years)</v>
          </cell>
          <cell r="D1307">
            <v>3</v>
          </cell>
          <cell r="E1307" t="str">
            <v>Measure life (years)</v>
          </cell>
          <cell r="F1307" t="str">
            <v>Measure Life Value Source</v>
          </cell>
          <cell r="G1307" t="str">
            <v/>
          </cell>
          <cell r="H1307" t="str">
            <v/>
          </cell>
          <cell r="I1307" t="str">
            <v>Program Update Report UT 050214.docx</v>
          </cell>
        </row>
        <row r="1308">
          <cell r="C1308" t="str">
            <v>472.3_Gross Average Monthly Demand Reduction (kW/unit)</v>
          </cell>
          <cell r="D1308">
            <v>3</v>
          </cell>
          <cell r="E1308" t="str">
            <v>Gross Average Monthly Demand Reduction (kW/unit)</v>
          </cell>
          <cell r="F1308" t="str">
            <v>Demand Savings Value Source</v>
          </cell>
          <cell r="G1308" t="str">
            <v/>
          </cell>
          <cell r="H1308" t="str">
            <v/>
          </cell>
          <cell r="I1308" t="str">
            <v>Program Update Report UT 050214.docx</v>
          </cell>
        </row>
        <row r="1309">
          <cell r="C1309" t="str">
            <v>472.3_Gross incremental annual electric savings (kWh/yr)</v>
          </cell>
          <cell r="D1309">
            <v>3</v>
          </cell>
          <cell r="E1309" t="str">
            <v>Gross incremental annual electric savings (kWh/yr)</v>
          </cell>
          <cell r="F1309" t="str">
            <v>Energy Savings Value Source</v>
          </cell>
          <cell r="G1309" t="str">
            <v/>
          </cell>
          <cell r="H1309" t="str">
            <v/>
          </cell>
          <cell r="I1309" t="str">
            <v>Program Update Report UT 050214.docx</v>
          </cell>
        </row>
        <row r="1310">
          <cell r="C1310" t="str">
            <v>472.3_Planned Realization Rate</v>
          </cell>
          <cell r="D1310">
            <v>3</v>
          </cell>
          <cell r="E1310" t="str">
            <v>Planned Realization Rate</v>
          </cell>
          <cell r="F1310" t="str">
            <v>Realization Rate Value Source</v>
          </cell>
          <cell r="G1310" t="str">
            <v/>
          </cell>
          <cell r="H1310" t="str">
            <v>BAU - CE inputs sheet</v>
          </cell>
          <cell r="I1310" t="str">
            <v>CE inputs - measure update   small business 031314.xlsx</v>
          </cell>
        </row>
        <row r="1311">
          <cell r="C1311" t="str">
            <v>472.3_Planned Net to Gross Ratio</v>
          </cell>
          <cell r="D1311">
            <v>3</v>
          </cell>
          <cell r="E1311" t="str">
            <v>Planned Net to Gross Ratio</v>
          </cell>
          <cell r="F1311" t="str">
            <v>Net-to-Gross Value Source</v>
          </cell>
          <cell r="G1311" t="str">
            <v/>
          </cell>
          <cell r="H1311" t="str">
            <v>BAU - CE inputs sheet</v>
          </cell>
          <cell r="I1311" t="str">
            <v>CE inputs - measure update   small business 031314.xlsx</v>
          </cell>
        </row>
        <row r="1312">
          <cell r="C1312" t="str">
            <v>472.3_Gross Average Monthly Demand Reduction (kW/unit)</v>
          </cell>
          <cell r="D1312">
            <v>3</v>
          </cell>
          <cell r="E1312" t="str">
            <v>Gross Average Monthly Demand Reduction (kW/unit)</v>
          </cell>
          <cell r="F1312" t="str">
            <v>Demand Savings Value Source</v>
          </cell>
          <cell r="G1312" t="str">
            <v/>
          </cell>
          <cell r="H1312" t="str">
            <v/>
          </cell>
          <cell r="I1312" t="str">
            <v/>
          </cell>
        </row>
        <row r="1313">
          <cell r="C1313" t="str">
            <v>472.3_Incremental cost ($)</v>
          </cell>
          <cell r="D1313">
            <v>3</v>
          </cell>
          <cell r="E1313" t="str">
            <v>Incremental cost ($)</v>
          </cell>
          <cell r="F1313" t="str">
            <v>Incremental Cost Value Source</v>
          </cell>
          <cell r="G1313" t="str">
            <v/>
          </cell>
          <cell r="H1313" t="str">
            <v/>
          </cell>
          <cell r="I1313" t="str">
            <v/>
          </cell>
        </row>
        <row r="1314">
          <cell r="C1314" t="str">
            <v>472.3_Incremental cost ($)</v>
          </cell>
          <cell r="D1314">
            <v>3</v>
          </cell>
          <cell r="E1314" t="str">
            <v>Incremental cost ($)</v>
          </cell>
          <cell r="F1314" t="str">
            <v>Incremental Cost Value Source</v>
          </cell>
          <cell r="G1314" t="str">
            <v/>
          </cell>
          <cell r="H1314" t="str">
            <v/>
          </cell>
          <cell r="I1314" t="str">
            <v>Program Update Report UT 050214.docx</v>
          </cell>
        </row>
        <row r="1315">
          <cell r="C1315" t="str">
            <v>472.3_Gross incremental annual electric savings (kWh/yr)</v>
          </cell>
          <cell r="D1315">
            <v>3</v>
          </cell>
          <cell r="E1315" t="str">
            <v>Gross incremental annual electric savings (kWh/yr)</v>
          </cell>
          <cell r="F1315" t="str">
            <v>Energy Savings Value Source</v>
          </cell>
          <cell r="G1315" t="str">
            <v/>
          </cell>
          <cell r="H1315" t="str">
            <v/>
          </cell>
          <cell r="I1315" t="str">
            <v/>
          </cell>
        </row>
        <row r="1316">
          <cell r="C1316" t="str">
            <v>686.2_Measure life (years)</v>
          </cell>
          <cell r="D1316">
            <v>2</v>
          </cell>
          <cell r="E1316" t="str">
            <v>Measure life (years)</v>
          </cell>
          <cell r="F1316" t="str">
            <v>Measure Life Value Source</v>
          </cell>
          <cell r="G1316" t="str">
            <v/>
          </cell>
          <cell r="H1316" t="str">
            <v>Table 1-6B</v>
          </cell>
          <cell r="I1316" t="str">
            <v/>
          </cell>
        </row>
        <row r="1317">
          <cell r="C1317" t="str">
            <v>686.2_Incremental cost ($)</v>
          </cell>
          <cell r="D1317">
            <v>2</v>
          </cell>
          <cell r="E1317" t="str">
            <v>Incremental cost ($)</v>
          </cell>
          <cell r="F1317" t="str">
            <v>Cost Value Source</v>
          </cell>
          <cell r="G1317" t="str">
            <v/>
          </cell>
          <cell r="H1317" t="str">
            <v>Table 1-6B</v>
          </cell>
          <cell r="I1317" t="str">
            <v/>
          </cell>
        </row>
        <row r="1318">
          <cell r="C1318" t="str">
            <v>686.2_Gross Average Monthly Demand Reduction (kW/unit)</v>
          </cell>
          <cell r="D1318">
            <v>2</v>
          </cell>
          <cell r="E1318" t="str">
            <v>Gross Average Monthly Demand Reduction (kW/unit)</v>
          </cell>
          <cell r="F1318" t="str">
            <v>Demand Reduction Value Source</v>
          </cell>
          <cell r="G1318" t="str">
            <v/>
          </cell>
          <cell r="H1318" t="str">
            <v>Table 1-6B</v>
          </cell>
          <cell r="I1318" t="str">
            <v/>
          </cell>
        </row>
        <row r="1319">
          <cell r="C1319" t="str">
            <v>686.2_Gross incremental annual electric savings (kWh/yr)</v>
          </cell>
          <cell r="D1319">
            <v>2</v>
          </cell>
          <cell r="E1319" t="str">
            <v>Gross incremental annual electric savings (kWh/yr)</v>
          </cell>
          <cell r="F1319" t="str">
            <v xml:space="preserve">Energy Savings Value Source </v>
          </cell>
          <cell r="G1319" t="str">
            <v/>
          </cell>
          <cell r="H1319" t="str">
            <v>Table 1-6B</v>
          </cell>
          <cell r="I1319" t="str">
            <v/>
          </cell>
        </row>
        <row r="1320">
          <cell r="C1320" t="str">
            <v>686.2_Incentive Customer ($)</v>
          </cell>
          <cell r="D1320">
            <v>2</v>
          </cell>
          <cell r="E1320" t="str">
            <v>Incentive Customer ($)</v>
          </cell>
          <cell r="F1320" t="str">
            <v>Incentive Value Source</v>
          </cell>
          <cell r="G1320" t="str">
            <v/>
          </cell>
          <cell r="H1320" t="str">
            <v>Table 1-6B</v>
          </cell>
          <cell r="I1320" t="str">
            <v/>
          </cell>
        </row>
        <row r="1321">
          <cell r="C1321" t="str">
            <v>897.2_Incremental cost ($)</v>
          </cell>
          <cell r="D1321">
            <v>2</v>
          </cell>
          <cell r="E1321" t="str">
            <v>Incremental cost ($)</v>
          </cell>
          <cell r="F1321" t="str">
            <v>Incremental Cost Value Source</v>
          </cell>
          <cell r="G1321" t="str">
            <v/>
          </cell>
          <cell r="H1321" t="str">
            <v/>
          </cell>
          <cell r="I1321" t="str">
            <v>NonLighting Measure Worksheets WY 120814.pdf</v>
          </cell>
        </row>
        <row r="1322">
          <cell r="C1322" t="str">
            <v>897.2_Planned Net to Gross Ratio</v>
          </cell>
          <cell r="D1322">
            <v>2</v>
          </cell>
          <cell r="E1322" t="str">
            <v>Planned Net to Gross Ratio</v>
          </cell>
          <cell r="F1322" t="str">
            <v>Net-to-Gross Value Source</v>
          </cell>
          <cell r="G1322" t="str">
            <v/>
          </cell>
          <cell r="H1322" t="str">
            <v>Page 10</v>
          </cell>
          <cell r="I1322" t="str">
            <v>DSM_WY_FinAnswerExpress_Report_2011.pdf</v>
          </cell>
        </row>
        <row r="1323">
          <cell r="C1323" t="str">
            <v>897.2_Measure life (years)</v>
          </cell>
          <cell r="D1323">
            <v>2</v>
          </cell>
          <cell r="E1323" t="str">
            <v>Measure life (years)</v>
          </cell>
          <cell r="F1323" t="str">
            <v>Measure Life Value Source</v>
          </cell>
          <cell r="G1323" t="str">
            <v/>
          </cell>
          <cell r="H1323" t="str">
            <v/>
          </cell>
          <cell r="I1323" t="str">
            <v>NonLighting Measure Worksheets WY 120814.pdf</v>
          </cell>
        </row>
        <row r="1324">
          <cell r="C1324" t="str">
            <v>897.2_Gross incremental annual electric savings (kWh/yr)</v>
          </cell>
          <cell r="D1324">
            <v>2</v>
          </cell>
          <cell r="E1324" t="str">
            <v>Gross incremental annual electric savings (kWh/yr)</v>
          </cell>
          <cell r="F1324" t="str">
            <v>Energy Savings Value Source</v>
          </cell>
          <cell r="G1324" t="str">
            <v/>
          </cell>
          <cell r="H1324" t="str">
            <v/>
          </cell>
          <cell r="I1324" t="str">
            <v>NonLighting Measure Worksheets WY 120814.pdf</v>
          </cell>
        </row>
        <row r="1325">
          <cell r="C1325" t="str">
            <v>897.2_Gross Average Monthly Demand Reduction (kW/unit)</v>
          </cell>
          <cell r="D1325">
            <v>2</v>
          </cell>
          <cell r="E1325" t="str">
            <v>Gross Average Monthly Demand Reduction (kW/unit)</v>
          </cell>
          <cell r="F1325" t="str">
            <v>Demand Savings Value Source</v>
          </cell>
          <cell r="G1325" t="str">
            <v/>
          </cell>
          <cell r="H1325" t="str">
            <v/>
          </cell>
          <cell r="I1325" t="str">
            <v>NonLighting Measure Worksheets WY 120814.pdf</v>
          </cell>
        </row>
        <row r="1326">
          <cell r="C1326" t="str">
            <v>897.2_Planned Realization Rate</v>
          </cell>
          <cell r="D1326">
            <v>2</v>
          </cell>
          <cell r="E1326" t="str">
            <v>Planned Realization Rate</v>
          </cell>
          <cell r="F1326" t="str">
            <v>Realization Rate Value Source</v>
          </cell>
          <cell r="G1326" t="str">
            <v/>
          </cell>
          <cell r="H1326" t="str">
            <v>Table 1</v>
          </cell>
          <cell r="I1326" t="str">
            <v>DSM_WY_FinAnswerExpress_Report_2011.pdf</v>
          </cell>
        </row>
        <row r="1327">
          <cell r="C1327" t="str">
            <v>247.2_Gross Average Monthly Demand Reduction (kW/unit)</v>
          </cell>
          <cell r="D1327">
            <v>2</v>
          </cell>
          <cell r="E1327" t="str">
            <v>Gross Average Monthly Demand Reduction (kW/unit)</v>
          </cell>
          <cell r="F1327" t="str">
            <v>Demand Reduction Value Source</v>
          </cell>
          <cell r="G1327" t="str">
            <v/>
          </cell>
          <cell r="H1327" t="str">
            <v/>
          </cell>
          <cell r="I1327" t="str">
            <v>NonLighting Measure Worksheets ID 111314.pdf</v>
          </cell>
        </row>
        <row r="1328">
          <cell r="C1328" t="str">
            <v>247.2_Measure life (years)</v>
          </cell>
          <cell r="D1328">
            <v>2</v>
          </cell>
          <cell r="E1328" t="str">
            <v>Measure life (years)</v>
          </cell>
          <cell r="F1328" t="str">
            <v>Measure Life Value Source</v>
          </cell>
          <cell r="G1328" t="str">
            <v/>
          </cell>
          <cell r="H1328" t="str">
            <v/>
          </cell>
          <cell r="I1328" t="str">
            <v>NonLighting Measure Worksheets ID 111314.pdf</v>
          </cell>
        </row>
        <row r="1329">
          <cell r="C1329" t="str">
            <v>247.2_Planned Net to Gross Ratio</v>
          </cell>
          <cell r="D1329">
            <v>2</v>
          </cell>
          <cell r="E1329" t="str">
            <v>Planned Net to Gross Ratio</v>
          </cell>
          <cell r="F1329" t="str">
            <v>Net-to-Gross Value Source</v>
          </cell>
          <cell r="G1329" t="str">
            <v/>
          </cell>
          <cell r="H1329" t="str">
            <v>Page 2</v>
          </cell>
          <cell r="I1329" t="str">
            <v>ID_FinAnswer_Express_Program_Evaluation_2009-2011.pdf</v>
          </cell>
        </row>
        <row r="1330">
          <cell r="C1330" t="str">
            <v>247.2_Planned Realization Rate</v>
          </cell>
          <cell r="D1330">
            <v>2</v>
          </cell>
          <cell r="E1330" t="str">
            <v>Planned Realization Rate</v>
          </cell>
          <cell r="F1330" t="str">
            <v>Realization Rate Value Source</v>
          </cell>
          <cell r="G1330" t="str">
            <v/>
          </cell>
          <cell r="H1330" t="str">
            <v>Table 1</v>
          </cell>
          <cell r="I1330" t="str">
            <v>ID_FinAnswer_Express_Program_Evaluation_2009-2011.pdf</v>
          </cell>
        </row>
        <row r="1331">
          <cell r="C1331" t="str">
            <v>247.2_Gross incremental annual electric savings (kWh/yr)</v>
          </cell>
          <cell r="D1331">
            <v>2</v>
          </cell>
          <cell r="E1331" t="str">
            <v>Gross incremental annual electric savings (kWh/yr)</v>
          </cell>
          <cell r="F1331" t="str">
            <v xml:space="preserve">Energy Savings Value Source </v>
          </cell>
          <cell r="G1331" t="str">
            <v/>
          </cell>
          <cell r="H1331" t="str">
            <v/>
          </cell>
          <cell r="I1331" t="str">
            <v>NonLighting Measure Worksheets ID 111314.pdf</v>
          </cell>
        </row>
        <row r="1332">
          <cell r="C1332" t="str">
            <v>247.2_Incremental cost ($)</v>
          </cell>
          <cell r="D1332">
            <v>2</v>
          </cell>
          <cell r="E1332" t="str">
            <v>Incremental cost ($)</v>
          </cell>
          <cell r="F1332" t="str">
            <v>Cost Value Source</v>
          </cell>
          <cell r="G1332" t="str">
            <v/>
          </cell>
          <cell r="H1332" t="str">
            <v/>
          </cell>
          <cell r="I1332" t="str">
            <v>NonLighting Measure Worksheets ID 111314.pdf</v>
          </cell>
        </row>
        <row r="1333">
          <cell r="C1333" t="str">
            <v>473.3_Gross Average Monthly Demand Reduction (kW/unit)</v>
          </cell>
          <cell r="D1333">
            <v>3</v>
          </cell>
          <cell r="E1333" t="str">
            <v>Gross Average Monthly Demand Reduction (kW/unit)</v>
          </cell>
          <cell r="F1333" t="str">
            <v>Demand Savings Value Source</v>
          </cell>
          <cell r="G1333" t="str">
            <v/>
          </cell>
          <cell r="H1333" t="str">
            <v/>
          </cell>
          <cell r="I1333" t="str">
            <v/>
          </cell>
        </row>
        <row r="1334">
          <cell r="C1334" t="str">
            <v>473.3_Gross incremental annual electric savings (kWh/yr)</v>
          </cell>
          <cell r="D1334">
            <v>3</v>
          </cell>
          <cell r="E1334" t="str">
            <v>Gross incremental annual electric savings (kWh/yr)</v>
          </cell>
          <cell r="F1334" t="str">
            <v>Energy Savings Value Source</v>
          </cell>
          <cell r="G1334" t="str">
            <v/>
          </cell>
          <cell r="H1334" t="str">
            <v/>
          </cell>
          <cell r="I1334" t="str">
            <v>Program Update Report UT 050214.docx</v>
          </cell>
        </row>
        <row r="1335">
          <cell r="C1335" t="str">
            <v>473.3_Planned Net to Gross Ratio</v>
          </cell>
          <cell r="D1335">
            <v>3</v>
          </cell>
          <cell r="E1335" t="str">
            <v>Planned Net to Gross Ratio</v>
          </cell>
          <cell r="F1335" t="str">
            <v>Net-to-Gross Value Source</v>
          </cell>
          <cell r="G1335" t="str">
            <v/>
          </cell>
          <cell r="H1335" t="str">
            <v>BAU - CE inputs sheet</v>
          </cell>
          <cell r="I1335" t="str">
            <v>CE inputs - measure update   small business 031314.xlsx</v>
          </cell>
        </row>
        <row r="1336">
          <cell r="C1336" t="str">
            <v>473.3_Measure life (years)</v>
          </cell>
          <cell r="D1336">
            <v>3</v>
          </cell>
          <cell r="E1336" t="str">
            <v>Measure life (years)</v>
          </cell>
          <cell r="F1336" t="str">
            <v>Measure Life Value Source</v>
          </cell>
          <cell r="G1336" t="str">
            <v/>
          </cell>
          <cell r="H1336" t="str">
            <v/>
          </cell>
          <cell r="I1336" t="str">
            <v>Program Update Report UT 050214.docx</v>
          </cell>
        </row>
        <row r="1337">
          <cell r="C1337" t="str">
            <v>473.3_Gross incremental annual electric savings (kWh/yr)</v>
          </cell>
          <cell r="D1337">
            <v>3</v>
          </cell>
          <cell r="E1337" t="str">
            <v>Gross incremental annual electric savings (kWh/yr)</v>
          </cell>
          <cell r="F1337" t="str">
            <v>Energy Savings Value Source</v>
          </cell>
          <cell r="G1337" t="str">
            <v/>
          </cell>
          <cell r="H1337" t="str">
            <v/>
          </cell>
          <cell r="I1337" t="str">
            <v/>
          </cell>
        </row>
        <row r="1338">
          <cell r="C1338" t="str">
            <v>473.3_Planned Realization Rate</v>
          </cell>
          <cell r="D1338">
            <v>3</v>
          </cell>
          <cell r="E1338" t="str">
            <v>Planned Realization Rate</v>
          </cell>
          <cell r="F1338" t="str">
            <v>Realization Rate Value Source</v>
          </cell>
          <cell r="G1338" t="str">
            <v/>
          </cell>
          <cell r="H1338" t="str">
            <v>BAU - CE inputs sheet</v>
          </cell>
          <cell r="I1338" t="str">
            <v>CE inputs - measure update   small business 031314.xlsx</v>
          </cell>
        </row>
        <row r="1339">
          <cell r="C1339" t="str">
            <v>473.3_Incremental cost ($)</v>
          </cell>
          <cell r="D1339">
            <v>3</v>
          </cell>
          <cell r="E1339" t="str">
            <v>Incremental cost ($)</v>
          </cell>
          <cell r="F1339" t="str">
            <v>Incremental Cost Value Source</v>
          </cell>
          <cell r="G1339" t="str">
            <v/>
          </cell>
          <cell r="H1339" t="str">
            <v/>
          </cell>
          <cell r="I1339" t="str">
            <v>Program Update Report UT 050214.docx</v>
          </cell>
        </row>
        <row r="1340">
          <cell r="C1340" t="str">
            <v>473.3_Incremental cost ($)</v>
          </cell>
          <cell r="D1340">
            <v>3</v>
          </cell>
          <cell r="E1340" t="str">
            <v>Incremental cost ($)</v>
          </cell>
          <cell r="F1340" t="str">
            <v>Incremental Cost Value Source</v>
          </cell>
          <cell r="G1340" t="str">
            <v/>
          </cell>
          <cell r="H1340" t="str">
            <v/>
          </cell>
          <cell r="I1340" t="str">
            <v/>
          </cell>
        </row>
        <row r="1341">
          <cell r="C1341" t="str">
            <v>473.3_Gross Average Monthly Demand Reduction (kW/unit)</v>
          </cell>
          <cell r="D1341">
            <v>3</v>
          </cell>
          <cell r="E1341" t="str">
            <v>Gross Average Monthly Demand Reduction (kW/unit)</v>
          </cell>
          <cell r="F1341" t="str">
            <v>Demand Savings Value Source</v>
          </cell>
          <cell r="G1341" t="str">
            <v/>
          </cell>
          <cell r="H1341" t="str">
            <v/>
          </cell>
          <cell r="I1341" t="str">
            <v>Program Update Report UT 050214.docx</v>
          </cell>
        </row>
        <row r="1342">
          <cell r="C1342" t="str">
            <v>687.2_Measure life (years)</v>
          </cell>
          <cell r="D1342">
            <v>2</v>
          </cell>
          <cell r="E1342" t="str">
            <v>Measure life (years)</v>
          </cell>
          <cell r="F1342" t="str">
            <v>Measure Life Value Source</v>
          </cell>
          <cell r="G1342" t="str">
            <v/>
          </cell>
          <cell r="H1342" t="str">
            <v>Table 1-6B</v>
          </cell>
          <cell r="I1342" t="str">
            <v/>
          </cell>
        </row>
        <row r="1343">
          <cell r="C1343" t="str">
            <v>687.2_Incremental cost ($)</v>
          </cell>
          <cell r="D1343">
            <v>2</v>
          </cell>
          <cell r="E1343" t="str">
            <v>Incremental cost ($)</v>
          </cell>
          <cell r="F1343" t="str">
            <v>Cost Value Source</v>
          </cell>
          <cell r="G1343" t="str">
            <v/>
          </cell>
          <cell r="H1343" t="str">
            <v>Table 1-6B</v>
          </cell>
          <cell r="I1343" t="str">
            <v/>
          </cell>
        </row>
        <row r="1344">
          <cell r="C1344" t="str">
            <v>687.2_Gross Average Monthly Demand Reduction (kW/unit)</v>
          </cell>
          <cell r="D1344">
            <v>2</v>
          </cell>
          <cell r="E1344" t="str">
            <v>Gross Average Monthly Demand Reduction (kW/unit)</v>
          </cell>
          <cell r="F1344" t="str">
            <v>Demand Reduction Value Source</v>
          </cell>
          <cell r="G1344" t="str">
            <v/>
          </cell>
          <cell r="H1344" t="str">
            <v>Table 1-6B</v>
          </cell>
          <cell r="I1344" t="str">
            <v/>
          </cell>
        </row>
        <row r="1345">
          <cell r="C1345" t="str">
            <v>687.2_Gross incremental annual electric savings (kWh/yr)</v>
          </cell>
          <cell r="D1345">
            <v>2</v>
          </cell>
          <cell r="E1345" t="str">
            <v>Gross incremental annual electric savings (kWh/yr)</v>
          </cell>
          <cell r="F1345" t="str">
            <v xml:space="preserve">Energy Savings Value Source </v>
          </cell>
          <cell r="G1345" t="str">
            <v/>
          </cell>
          <cell r="H1345" t="str">
            <v>Table 1-6B</v>
          </cell>
          <cell r="I1345" t="str">
            <v/>
          </cell>
        </row>
        <row r="1346">
          <cell r="C1346" t="str">
            <v>687.2_Incentive Customer ($)</v>
          </cell>
          <cell r="D1346">
            <v>2</v>
          </cell>
          <cell r="E1346" t="str">
            <v>Incentive Customer ($)</v>
          </cell>
          <cell r="F1346" t="str">
            <v>Incentive Value Source</v>
          </cell>
          <cell r="G1346" t="str">
            <v/>
          </cell>
          <cell r="H1346" t="str">
            <v>Table 1-6B</v>
          </cell>
          <cell r="I1346" t="str">
            <v/>
          </cell>
        </row>
        <row r="1347">
          <cell r="C1347" t="str">
            <v>898.2_Measure life (years)</v>
          </cell>
          <cell r="D1347">
            <v>2</v>
          </cell>
          <cell r="E1347" t="str">
            <v>Measure life (years)</v>
          </cell>
          <cell r="F1347" t="str">
            <v>Measure Life Value Source</v>
          </cell>
          <cell r="G1347" t="str">
            <v/>
          </cell>
          <cell r="H1347" t="str">
            <v/>
          </cell>
          <cell r="I1347" t="str">
            <v>NonLighting Measure Worksheets WY 120814.pdf</v>
          </cell>
        </row>
        <row r="1348">
          <cell r="C1348" t="str">
            <v>898.2_Planned Realization Rate</v>
          </cell>
          <cell r="D1348">
            <v>2</v>
          </cell>
          <cell r="E1348" t="str">
            <v>Planned Realization Rate</v>
          </cell>
          <cell r="F1348" t="str">
            <v>Realization Rate Value Source</v>
          </cell>
          <cell r="G1348" t="str">
            <v/>
          </cell>
          <cell r="H1348" t="str">
            <v>Table 1</v>
          </cell>
          <cell r="I1348" t="str">
            <v>DSM_WY_FinAnswerExpress_Report_2011.pdf</v>
          </cell>
        </row>
        <row r="1349">
          <cell r="C1349" t="str">
            <v>898.2_Incremental cost ($)</v>
          </cell>
          <cell r="D1349">
            <v>2</v>
          </cell>
          <cell r="E1349" t="str">
            <v>Incremental cost ($)</v>
          </cell>
          <cell r="F1349" t="str">
            <v>Incremental Cost Value Source</v>
          </cell>
          <cell r="G1349" t="str">
            <v/>
          </cell>
          <cell r="H1349" t="str">
            <v/>
          </cell>
          <cell r="I1349" t="str">
            <v>NonLighting Measure Worksheets WY 120814.pdf</v>
          </cell>
        </row>
        <row r="1350">
          <cell r="C1350" t="str">
            <v>898.2_Gross Average Monthly Demand Reduction (kW/unit)</v>
          </cell>
          <cell r="D1350">
            <v>2</v>
          </cell>
          <cell r="E1350" t="str">
            <v>Gross Average Monthly Demand Reduction (kW/unit)</v>
          </cell>
          <cell r="F1350" t="str">
            <v>Demand Savings Value Source</v>
          </cell>
          <cell r="G1350" t="str">
            <v/>
          </cell>
          <cell r="H1350" t="str">
            <v/>
          </cell>
          <cell r="I1350" t="str">
            <v>NonLighting Measure Worksheets WY 120814.pdf</v>
          </cell>
        </row>
        <row r="1351">
          <cell r="C1351" t="str">
            <v>898.2_Gross incremental annual electric savings (kWh/yr)</v>
          </cell>
          <cell r="D1351">
            <v>2</v>
          </cell>
          <cell r="E1351" t="str">
            <v>Gross incremental annual electric savings (kWh/yr)</v>
          </cell>
          <cell r="F1351" t="str">
            <v>Energy Savings Value Source</v>
          </cell>
          <cell r="G1351" t="str">
            <v/>
          </cell>
          <cell r="H1351" t="str">
            <v/>
          </cell>
          <cell r="I1351" t="str">
            <v>NonLighting Measure Worksheets WY 120814.pdf</v>
          </cell>
        </row>
        <row r="1352">
          <cell r="C1352" t="str">
            <v>898.2_Planned Net to Gross Ratio</v>
          </cell>
          <cell r="D1352">
            <v>2</v>
          </cell>
          <cell r="E1352" t="str">
            <v>Planned Net to Gross Ratio</v>
          </cell>
          <cell r="F1352" t="str">
            <v>Net-to-Gross Value Source</v>
          </cell>
          <cell r="G1352" t="str">
            <v/>
          </cell>
          <cell r="H1352" t="str">
            <v>Page 10</v>
          </cell>
          <cell r="I1352" t="str">
            <v>DSM_WY_FinAnswerExpress_Report_2011.pdf</v>
          </cell>
        </row>
        <row r="1353">
          <cell r="C1353" t="str">
            <v>688.2_Incentive Customer ($)</v>
          </cell>
          <cell r="D1353">
            <v>2</v>
          </cell>
          <cell r="E1353" t="str">
            <v>Incentive Customer ($)</v>
          </cell>
          <cell r="F1353" t="str">
            <v>Incentive Value Source</v>
          </cell>
          <cell r="G1353" t="str">
            <v/>
          </cell>
          <cell r="H1353" t="str">
            <v>Table 1-6B</v>
          </cell>
          <cell r="I1353" t="str">
            <v/>
          </cell>
        </row>
        <row r="1354">
          <cell r="C1354" t="str">
            <v>688.2_Gross incremental annual electric savings (kWh/yr)</v>
          </cell>
          <cell r="D1354">
            <v>2</v>
          </cell>
          <cell r="E1354" t="str">
            <v>Gross incremental annual electric savings (kWh/yr)</v>
          </cell>
          <cell r="F1354" t="str">
            <v xml:space="preserve">Energy Savings Value Source </v>
          </cell>
          <cell r="G1354" t="str">
            <v/>
          </cell>
          <cell r="H1354" t="str">
            <v>Table 1-6B</v>
          </cell>
          <cell r="I1354" t="str">
            <v/>
          </cell>
        </row>
        <row r="1355">
          <cell r="C1355" t="str">
            <v>688.2_Incremental cost ($)</v>
          </cell>
          <cell r="D1355">
            <v>2</v>
          </cell>
          <cell r="E1355" t="str">
            <v>Incremental cost ($)</v>
          </cell>
          <cell r="F1355" t="str">
            <v>Cost Value Source</v>
          </cell>
          <cell r="G1355" t="str">
            <v/>
          </cell>
          <cell r="H1355" t="str">
            <v>Table 1-6B</v>
          </cell>
          <cell r="I1355" t="str">
            <v/>
          </cell>
        </row>
        <row r="1356">
          <cell r="C1356" t="str">
            <v>688.2_Measure life (years)</v>
          </cell>
          <cell r="D1356">
            <v>2</v>
          </cell>
          <cell r="E1356" t="str">
            <v>Measure life (years)</v>
          </cell>
          <cell r="F1356" t="str">
            <v>Measure Life Value Source</v>
          </cell>
          <cell r="G1356" t="str">
            <v/>
          </cell>
          <cell r="H1356" t="str">
            <v>Table 1-6B</v>
          </cell>
          <cell r="I1356" t="str">
            <v/>
          </cell>
        </row>
        <row r="1357">
          <cell r="C1357" t="str">
            <v>688.2_Gross Average Monthly Demand Reduction (kW/unit)</v>
          </cell>
          <cell r="D1357">
            <v>2</v>
          </cell>
          <cell r="E1357" t="str">
            <v>Gross Average Monthly Demand Reduction (kW/unit)</v>
          </cell>
          <cell r="F1357" t="str">
            <v>Demand Reduction Value Source</v>
          </cell>
          <cell r="G1357" t="str">
            <v/>
          </cell>
          <cell r="H1357" t="str">
            <v>Table 1-6B</v>
          </cell>
          <cell r="I1357" t="str">
            <v/>
          </cell>
        </row>
        <row r="1358">
          <cell r="C1358" t="str">
            <v>248.2_Measure life (years)</v>
          </cell>
          <cell r="D1358">
            <v>2</v>
          </cell>
          <cell r="E1358" t="str">
            <v>Measure life (years)</v>
          </cell>
          <cell r="F1358" t="str">
            <v>Measure Life Value Source</v>
          </cell>
          <cell r="G1358" t="str">
            <v/>
          </cell>
          <cell r="H1358" t="str">
            <v/>
          </cell>
          <cell r="I1358" t="str">
            <v>NonLighting Measure Worksheets ID 111314.pdf</v>
          </cell>
        </row>
        <row r="1359">
          <cell r="C1359" t="str">
            <v>248.2_Planned Realization Rate</v>
          </cell>
          <cell r="D1359">
            <v>2</v>
          </cell>
          <cell r="E1359" t="str">
            <v>Planned Realization Rate</v>
          </cell>
          <cell r="F1359" t="str">
            <v>Realization Rate Value Source</v>
          </cell>
          <cell r="G1359" t="str">
            <v/>
          </cell>
          <cell r="H1359" t="str">
            <v>Table 1</v>
          </cell>
          <cell r="I1359" t="str">
            <v>ID_FinAnswer_Express_Program_Evaluation_2009-2011.pdf</v>
          </cell>
        </row>
        <row r="1360">
          <cell r="C1360" t="str">
            <v>248.2_Gross Average Monthly Demand Reduction (kW/unit)</v>
          </cell>
          <cell r="D1360">
            <v>2</v>
          </cell>
          <cell r="E1360" t="str">
            <v>Gross Average Monthly Demand Reduction (kW/unit)</v>
          </cell>
          <cell r="F1360" t="str">
            <v>Demand Reduction Value Source</v>
          </cell>
          <cell r="G1360" t="str">
            <v/>
          </cell>
          <cell r="H1360" t="str">
            <v/>
          </cell>
          <cell r="I1360" t="str">
            <v>NonLighting Measure Worksheets ID 111314.pdf</v>
          </cell>
        </row>
        <row r="1361">
          <cell r="C1361" t="str">
            <v>248.2_Incremental cost ($)</v>
          </cell>
          <cell r="D1361">
            <v>2</v>
          </cell>
          <cell r="E1361" t="str">
            <v>Incremental cost ($)</v>
          </cell>
          <cell r="F1361" t="str">
            <v>Cost Value Source</v>
          </cell>
          <cell r="G1361" t="str">
            <v/>
          </cell>
          <cell r="H1361" t="str">
            <v/>
          </cell>
          <cell r="I1361" t="str">
            <v>NonLighting Measure Worksheets ID 111314.pdf</v>
          </cell>
        </row>
        <row r="1362">
          <cell r="C1362" t="str">
            <v>248.2_Planned Net to Gross Ratio</v>
          </cell>
          <cell r="D1362">
            <v>2</v>
          </cell>
          <cell r="E1362" t="str">
            <v>Planned Net to Gross Ratio</v>
          </cell>
          <cell r="F1362" t="str">
            <v>Net-to-Gross Value Source</v>
          </cell>
          <cell r="G1362" t="str">
            <v/>
          </cell>
          <cell r="H1362" t="str">
            <v>Page 2</v>
          </cell>
          <cell r="I1362" t="str">
            <v>ID_FinAnswer_Express_Program_Evaluation_2009-2011.pdf</v>
          </cell>
        </row>
        <row r="1363">
          <cell r="C1363" t="str">
            <v>248.2_Gross incremental annual electric savings (kWh/yr)</v>
          </cell>
          <cell r="D1363">
            <v>2</v>
          </cell>
          <cell r="E1363" t="str">
            <v>Gross incremental annual electric savings (kWh/yr)</v>
          </cell>
          <cell r="F1363" t="str">
            <v xml:space="preserve">Energy Savings Value Source </v>
          </cell>
          <cell r="G1363" t="str">
            <v/>
          </cell>
          <cell r="H1363" t="str">
            <v/>
          </cell>
          <cell r="I1363" t="str">
            <v>NonLighting Measure Worksheets ID 111314.pdf</v>
          </cell>
        </row>
        <row r="1364">
          <cell r="C1364" t="str">
            <v>474.3_Gross incremental annual electric savings (kWh/yr)</v>
          </cell>
          <cell r="D1364">
            <v>3</v>
          </cell>
          <cell r="E1364" t="str">
            <v>Gross incremental annual electric savings (kWh/yr)</v>
          </cell>
          <cell r="F1364" t="str">
            <v>Energy Savings Value Source</v>
          </cell>
          <cell r="G1364" t="str">
            <v/>
          </cell>
          <cell r="H1364" t="str">
            <v/>
          </cell>
          <cell r="I1364" t="str">
            <v/>
          </cell>
        </row>
        <row r="1365">
          <cell r="C1365" t="str">
            <v>474.3_Gross incremental annual electric savings (kWh/yr)</v>
          </cell>
          <cell r="D1365">
            <v>3</v>
          </cell>
          <cell r="E1365" t="str">
            <v>Gross incremental annual electric savings (kWh/yr)</v>
          </cell>
          <cell r="F1365" t="str">
            <v>Energy Savings Value Source</v>
          </cell>
          <cell r="G1365" t="str">
            <v/>
          </cell>
          <cell r="H1365" t="str">
            <v/>
          </cell>
          <cell r="I1365" t="str">
            <v>Program Update Report UT 050214.docx</v>
          </cell>
        </row>
        <row r="1366">
          <cell r="C1366" t="str">
            <v>474.3_Planned Realization Rate</v>
          </cell>
          <cell r="D1366">
            <v>3</v>
          </cell>
          <cell r="E1366" t="str">
            <v>Planned Realization Rate</v>
          </cell>
          <cell r="F1366" t="str">
            <v>Realization Rate Value Source</v>
          </cell>
          <cell r="G1366" t="str">
            <v/>
          </cell>
          <cell r="H1366" t="str">
            <v>BAU - CE inputs sheet</v>
          </cell>
          <cell r="I1366" t="str">
            <v>CE inputs - measure update   small business 031314.xlsx</v>
          </cell>
        </row>
        <row r="1367">
          <cell r="C1367" t="str">
            <v>474.3_Incremental cost ($)</v>
          </cell>
          <cell r="D1367">
            <v>3</v>
          </cell>
          <cell r="E1367" t="str">
            <v>Incremental cost ($)</v>
          </cell>
          <cell r="F1367" t="str">
            <v>Incremental Cost Value Source</v>
          </cell>
          <cell r="G1367" t="str">
            <v/>
          </cell>
          <cell r="H1367" t="str">
            <v/>
          </cell>
          <cell r="I1367" t="str">
            <v/>
          </cell>
        </row>
        <row r="1368">
          <cell r="C1368" t="str">
            <v>474.3_Planned Net to Gross Ratio</v>
          </cell>
          <cell r="D1368">
            <v>3</v>
          </cell>
          <cell r="E1368" t="str">
            <v>Planned Net to Gross Ratio</v>
          </cell>
          <cell r="F1368" t="str">
            <v>Net-to-Gross Value Source</v>
          </cell>
          <cell r="G1368" t="str">
            <v/>
          </cell>
          <cell r="H1368" t="str">
            <v>BAU - CE inputs sheet</v>
          </cell>
          <cell r="I1368" t="str">
            <v>CE inputs - measure update   small business 031314.xlsx</v>
          </cell>
        </row>
        <row r="1369">
          <cell r="C1369" t="str">
            <v>474.3_Gross Average Monthly Demand Reduction (kW/unit)</v>
          </cell>
          <cell r="D1369">
            <v>3</v>
          </cell>
          <cell r="E1369" t="str">
            <v>Gross Average Monthly Demand Reduction (kW/unit)</v>
          </cell>
          <cell r="F1369" t="str">
            <v>Demand Savings Value Source</v>
          </cell>
          <cell r="G1369" t="str">
            <v/>
          </cell>
          <cell r="H1369" t="str">
            <v/>
          </cell>
          <cell r="I1369" t="str">
            <v/>
          </cell>
        </row>
        <row r="1370">
          <cell r="C1370" t="str">
            <v>474.3_Incremental cost ($)</v>
          </cell>
          <cell r="D1370">
            <v>3</v>
          </cell>
          <cell r="E1370" t="str">
            <v>Incremental cost ($)</v>
          </cell>
          <cell r="F1370" t="str">
            <v>Incremental Cost Value Source</v>
          </cell>
          <cell r="G1370" t="str">
            <v/>
          </cell>
          <cell r="H1370" t="str">
            <v/>
          </cell>
          <cell r="I1370" t="str">
            <v>Program Update Report UT 050214.docx</v>
          </cell>
        </row>
        <row r="1371">
          <cell r="C1371" t="str">
            <v>474.3_Measure life (years)</v>
          </cell>
          <cell r="D1371">
            <v>3</v>
          </cell>
          <cell r="E1371" t="str">
            <v>Measure life (years)</v>
          </cell>
          <cell r="F1371" t="str">
            <v>Measure Life Value Source</v>
          </cell>
          <cell r="G1371" t="str">
            <v/>
          </cell>
          <cell r="H1371" t="str">
            <v/>
          </cell>
          <cell r="I1371" t="str">
            <v>Program Update Report UT 050214.docx</v>
          </cell>
        </row>
        <row r="1372">
          <cell r="C1372" t="str">
            <v>474.3_Gross Average Monthly Demand Reduction (kW/unit)</v>
          </cell>
          <cell r="D1372">
            <v>3</v>
          </cell>
          <cell r="E1372" t="str">
            <v>Gross Average Monthly Demand Reduction (kW/unit)</v>
          </cell>
          <cell r="F1372" t="str">
            <v>Demand Savings Value Source</v>
          </cell>
          <cell r="G1372" t="str">
            <v/>
          </cell>
          <cell r="H1372" t="str">
            <v/>
          </cell>
          <cell r="I1372" t="str">
            <v>Program Update Report UT 050214.docx</v>
          </cell>
        </row>
        <row r="1373">
          <cell r="C1373" t="str">
            <v>899.2_Planned Realization Rate</v>
          </cell>
          <cell r="D1373">
            <v>2</v>
          </cell>
          <cell r="E1373" t="str">
            <v>Planned Realization Rate</v>
          </cell>
          <cell r="F1373" t="str">
            <v>Realization Rate Value Source</v>
          </cell>
          <cell r="G1373" t="str">
            <v/>
          </cell>
          <cell r="H1373" t="str">
            <v>Table 1</v>
          </cell>
          <cell r="I1373" t="str">
            <v>DSM_WY_FinAnswerExpress_Report_2011.pdf</v>
          </cell>
        </row>
        <row r="1374">
          <cell r="C1374" t="str">
            <v>899.2_Gross Average Monthly Demand Reduction (kW/unit)</v>
          </cell>
          <cell r="D1374">
            <v>2</v>
          </cell>
          <cell r="E1374" t="str">
            <v>Gross Average Monthly Demand Reduction (kW/unit)</v>
          </cell>
          <cell r="F1374" t="str">
            <v>Demand Savings Value Source</v>
          </cell>
          <cell r="G1374" t="str">
            <v/>
          </cell>
          <cell r="H1374" t="str">
            <v/>
          </cell>
          <cell r="I1374" t="str">
            <v>NonLighting Measure Worksheets WY 120814.pdf</v>
          </cell>
        </row>
        <row r="1375">
          <cell r="C1375" t="str">
            <v>899.2_Incremental cost ($)</v>
          </cell>
          <cell r="D1375">
            <v>2</v>
          </cell>
          <cell r="E1375" t="str">
            <v>Incremental cost ($)</v>
          </cell>
          <cell r="F1375" t="str">
            <v>Incremental Cost Value Source</v>
          </cell>
          <cell r="G1375" t="str">
            <v/>
          </cell>
          <cell r="H1375" t="str">
            <v/>
          </cell>
          <cell r="I1375" t="str">
            <v>NonLighting Measure Worksheets WY 120814.pdf</v>
          </cell>
        </row>
        <row r="1376">
          <cell r="C1376" t="str">
            <v>899.2_Gross incremental annual electric savings (kWh/yr)</v>
          </cell>
          <cell r="D1376">
            <v>2</v>
          </cell>
          <cell r="E1376" t="str">
            <v>Gross incremental annual electric savings (kWh/yr)</v>
          </cell>
          <cell r="F1376" t="str">
            <v>Energy Savings Value Source</v>
          </cell>
          <cell r="G1376" t="str">
            <v/>
          </cell>
          <cell r="H1376" t="str">
            <v/>
          </cell>
          <cell r="I1376" t="str">
            <v>NonLighting Measure Worksheets WY 120814.pdf</v>
          </cell>
        </row>
        <row r="1377">
          <cell r="C1377" t="str">
            <v>899.2_Planned Net to Gross Ratio</v>
          </cell>
          <cell r="D1377">
            <v>2</v>
          </cell>
          <cell r="E1377" t="str">
            <v>Planned Net to Gross Ratio</v>
          </cell>
          <cell r="F1377" t="str">
            <v>Net-to-Gross Value Source</v>
          </cell>
          <cell r="G1377" t="str">
            <v/>
          </cell>
          <cell r="H1377" t="str">
            <v>Page 10</v>
          </cell>
          <cell r="I1377" t="str">
            <v>DSM_WY_FinAnswerExpress_Report_2011.pdf</v>
          </cell>
        </row>
        <row r="1378">
          <cell r="C1378" t="str">
            <v>899.2_Measure life (years)</v>
          </cell>
          <cell r="D1378">
            <v>2</v>
          </cell>
          <cell r="E1378" t="str">
            <v>Measure life (years)</v>
          </cell>
          <cell r="F1378" t="str">
            <v>Measure Life Value Source</v>
          </cell>
          <cell r="G1378" t="str">
            <v/>
          </cell>
          <cell r="H1378" t="str">
            <v/>
          </cell>
          <cell r="I1378" t="str">
            <v>NonLighting Measure Worksheets WY 120814.pdf</v>
          </cell>
        </row>
        <row r="1379">
          <cell r="C1379" t="str">
            <v>689.2_Incremental cost ($)</v>
          </cell>
          <cell r="D1379">
            <v>2</v>
          </cell>
          <cell r="E1379" t="str">
            <v>Incremental cost ($)</v>
          </cell>
          <cell r="F1379" t="str">
            <v>Cost Value Source</v>
          </cell>
          <cell r="G1379" t="str">
            <v/>
          </cell>
          <cell r="H1379" t="str">
            <v>Table 1-6B</v>
          </cell>
          <cell r="I1379" t="str">
            <v/>
          </cell>
        </row>
        <row r="1380">
          <cell r="C1380" t="str">
            <v>689.2_Incentive Customer ($)</v>
          </cell>
          <cell r="D1380">
            <v>2</v>
          </cell>
          <cell r="E1380" t="str">
            <v>Incentive Customer ($)</v>
          </cell>
          <cell r="F1380" t="str">
            <v>Incentive Value Source</v>
          </cell>
          <cell r="G1380" t="str">
            <v/>
          </cell>
          <cell r="H1380" t="str">
            <v>Table 1-6B</v>
          </cell>
          <cell r="I1380" t="str">
            <v/>
          </cell>
        </row>
        <row r="1381">
          <cell r="C1381" t="str">
            <v>689.2_Gross Average Monthly Demand Reduction (kW/unit)</v>
          </cell>
          <cell r="D1381">
            <v>2</v>
          </cell>
          <cell r="E1381" t="str">
            <v>Gross Average Monthly Demand Reduction (kW/unit)</v>
          </cell>
          <cell r="F1381" t="str">
            <v>Demand Reduction Value Source</v>
          </cell>
          <cell r="G1381" t="str">
            <v/>
          </cell>
          <cell r="H1381" t="str">
            <v>Table 1-6B</v>
          </cell>
          <cell r="I1381" t="str">
            <v/>
          </cell>
        </row>
        <row r="1382">
          <cell r="C1382" t="str">
            <v>689.2_Gross incremental annual electric savings (kWh/yr)</v>
          </cell>
          <cell r="D1382">
            <v>2</v>
          </cell>
          <cell r="E1382" t="str">
            <v>Gross incremental annual electric savings (kWh/yr)</v>
          </cell>
          <cell r="F1382" t="str">
            <v xml:space="preserve">Energy Savings Value Source </v>
          </cell>
          <cell r="G1382" t="str">
            <v/>
          </cell>
          <cell r="H1382" t="str">
            <v>Table 1-6B</v>
          </cell>
          <cell r="I1382" t="str">
            <v/>
          </cell>
        </row>
        <row r="1383">
          <cell r="C1383" t="str">
            <v>689.2_Measure life (years)</v>
          </cell>
          <cell r="D1383">
            <v>2</v>
          </cell>
          <cell r="E1383" t="str">
            <v>Measure life (years)</v>
          </cell>
          <cell r="F1383" t="str">
            <v>Measure Life Value Source</v>
          </cell>
          <cell r="G1383" t="str">
            <v/>
          </cell>
          <cell r="H1383" t="str">
            <v>Table 1-6B</v>
          </cell>
          <cell r="I1383" t="str">
            <v/>
          </cell>
        </row>
        <row r="1384">
          <cell r="C1384" t="str">
            <v>249.2_Planned Net to Gross Ratio</v>
          </cell>
          <cell r="D1384">
            <v>2</v>
          </cell>
          <cell r="E1384" t="str">
            <v>Planned Net to Gross Ratio</v>
          </cell>
          <cell r="F1384" t="str">
            <v>Net-to-Gross Value Source</v>
          </cell>
          <cell r="G1384" t="str">
            <v/>
          </cell>
          <cell r="H1384" t="str">
            <v>Page 2</v>
          </cell>
          <cell r="I1384" t="str">
            <v>ID_FinAnswer_Express_Program_Evaluation_2009-2011.pdf</v>
          </cell>
        </row>
        <row r="1385">
          <cell r="C1385" t="str">
            <v>249.2_Gross Average Monthly Demand Reduction (kW/unit)</v>
          </cell>
          <cell r="D1385">
            <v>2</v>
          </cell>
          <cell r="E1385" t="str">
            <v>Gross Average Monthly Demand Reduction (kW/unit)</v>
          </cell>
          <cell r="F1385" t="str">
            <v>Demand Reduction Value Source</v>
          </cell>
          <cell r="G1385" t="str">
            <v/>
          </cell>
          <cell r="H1385" t="str">
            <v/>
          </cell>
          <cell r="I1385" t="str">
            <v>NonLighting Measure Worksheets ID 111314.pdf</v>
          </cell>
        </row>
        <row r="1386">
          <cell r="C1386" t="str">
            <v>249.2_Measure life (years)</v>
          </cell>
          <cell r="D1386">
            <v>2</v>
          </cell>
          <cell r="E1386" t="str">
            <v>Measure life (years)</v>
          </cell>
          <cell r="F1386" t="str">
            <v>Measure Life Value Source</v>
          </cell>
          <cell r="G1386" t="str">
            <v/>
          </cell>
          <cell r="H1386" t="str">
            <v/>
          </cell>
          <cell r="I1386" t="str">
            <v>NonLighting Measure Worksheets ID 111314.pdf</v>
          </cell>
        </row>
        <row r="1387">
          <cell r="C1387" t="str">
            <v>249.2_Gross incremental annual electric savings (kWh/yr)</v>
          </cell>
          <cell r="D1387">
            <v>2</v>
          </cell>
          <cell r="E1387" t="str">
            <v>Gross incremental annual electric savings (kWh/yr)</v>
          </cell>
          <cell r="F1387" t="str">
            <v xml:space="preserve">Energy Savings Value Source </v>
          </cell>
          <cell r="G1387" t="str">
            <v/>
          </cell>
          <cell r="H1387" t="str">
            <v/>
          </cell>
          <cell r="I1387" t="str">
            <v>NonLighting Measure Worksheets ID 111314.pdf</v>
          </cell>
        </row>
        <row r="1388">
          <cell r="C1388" t="str">
            <v>249.2_Incremental cost ($)</v>
          </cell>
          <cell r="D1388">
            <v>2</v>
          </cell>
          <cell r="E1388" t="str">
            <v>Incremental cost ($)</v>
          </cell>
          <cell r="F1388" t="str">
            <v>Cost Value Source</v>
          </cell>
          <cell r="G1388" t="str">
            <v/>
          </cell>
          <cell r="H1388" t="str">
            <v/>
          </cell>
          <cell r="I1388" t="str">
            <v>NonLighting Measure Worksheets ID 111314.pdf</v>
          </cell>
        </row>
        <row r="1389">
          <cell r="C1389" t="str">
            <v>249.2_Planned Realization Rate</v>
          </cell>
          <cell r="D1389">
            <v>2</v>
          </cell>
          <cell r="E1389" t="str">
            <v>Planned Realization Rate</v>
          </cell>
          <cell r="F1389" t="str">
            <v>Realization Rate Value Source</v>
          </cell>
          <cell r="G1389" t="str">
            <v/>
          </cell>
          <cell r="H1389" t="str">
            <v>Table 1</v>
          </cell>
          <cell r="I1389" t="str">
            <v>ID_FinAnswer_Express_Program_Evaluation_2009-2011.pdf</v>
          </cell>
        </row>
        <row r="1390">
          <cell r="C1390" t="str">
            <v>475.3_Gross incremental annual electric savings (kWh/yr)</v>
          </cell>
          <cell r="D1390">
            <v>3</v>
          </cell>
          <cell r="E1390" t="str">
            <v>Gross incremental annual electric savings (kWh/yr)</v>
          </cell>
          <cell r="F1390" t="str">
            <v>Energy Savings Value Source</v>
          </cell>
          <cell r="G1390" t="str">
            <v/>
          </cell>
          <cell r="H1390" t="str">
            <v/>
          </cell>
          <cell r="I1390" t="str">
            <v>Program Update Report UT 050214.docx</v>
          </cell>
        </row>
        <row r="1391">
          <cell r="C1391" t="str">
            <v>475.3_Planned Realization Rate</v>
          </cell>
          <cell r="D1391">
            <v>3</v>
          </cell>
          <cell r="E1391" t="str">
            <v>Planned Realization Rate</v>
          </cell>
          <cell r="F1391" t="str">
            <v>Realization Rate Value Source</v>
          </cell>
          <cell r="G1391" t="str">
            <v/>
          </cell>
          <cell r="H1391" t="str">
            <v>BAU - CE inputs sheet</v>
          </cell>
          <cell r="I1391" t="str">
            <v>CE inputs - measure update   small business 031314.xlsx</v>
          </cell>
        </row>
        <row r="1392">
          <cell r="C1392" t="str">
            <v>475.3_Planned Net to Gross Ratio</v>
          </cell>
          <cell r="D1392">
            <v>3</v>
          </cell>
          <cell r="E1392" t="str">
            <v>Planned Net to Gross Ratio</v>
          </cell>
          <cell r="F1392" t="str">
            <v>Net-to-Gross Value Source</v>
          </cell>
          <cell r="G1392" t="str">
            <v/>
          </cell>
          <cell r="H1392" t="str">
            <v>BAU - CE inputs sheet</v>
          </cell>
          <cell r="I1392" t="str">
            <v>CE inputs - measure update   small business 031314.xlsx</v>
          </cell>
        </row>
        <row r="1393">
          <cell r="C1393" t="str">
            <v>475.3_Incremental cost ($)</v>
          </cell>
          <cell r="D1393">
            <v>3</v>
          </cell>
          <cell r="E1393" t="str">
            <v>Incremental cost ($)</v>
          </cell>
          <cell r="F1393" t="str">
            <v>Incremental Cost Value Source</v>
          </cell>
          <cell r="G1393" t="str">
            <v/>
          </cell>
          <cell r="H1393" t="str">
            <v/>
          </cell>
          <cell r="I1393" t="str">
            <v/>
          </cell>
        </row>
        <row r="1394">
          <cell r="C1394" t="str">
            <v>475.3_Gross Average Monthly Demand Reduction (kW/unit)</v>
          </cell>
          <cell r="D1394">
            <v>3</v>
          </cell>
          <cell r="E1394" t="str">
            <v>Gross Average Monthly Demand Reduction (kW/unit)</v>
          </cell>
          <cell r="F1394" t="str">
            <v>Demand Savings Value Source</v>
          </cell>
          <cell r="G1394" t="str">
            <v/>
          </cell>
          <cell r="H1394" t="str">
            <v/>
          </cell>
          <cell r="I1394" t="str">
            <v/>
          </cell>
        </row>
        <row r="1395">
          <cell r="C1395" t="str">
            <v>475.3_Incremental cost ($)</v>
          </cell>
          <cell r="D1395">
            <v>3</v>
          </cell>
          <cell r="E1395" t="str">
            <v>Incremental cost ($)</v>
          </cell>
          <cell r="F1395" t="str">
            <v>Incremental Cost Value Source</v>
          </cell>
          <cell r="G1395" t="str">
            <v/>
          </cell>
          <cell r="H1395" t="str">
            <v/>
          </cell>
          <cell r="I1395" t="str">
            <v>Program Update Report UT 050214.docx</v>
          </cell>
        </row>
        <row r="1396">
          <cell r="C1396" t="str">
            <v>475.3_Gross incremental annual electric savings (kWh/yr)</v>
          </cell>
          <cell r="D1396">
            <v>3</v>
          </cell>
          <cell r="E1396" t="str">
            <v>Gross incremental annual electric savings (kWh/yr)</v>
          </cell>
          <cell r="F1396" t="str">
            <v>Energy Savings Value Source</v>
          </cell>
          <cell r="G1396" t="str">
            <v/>
          </cell>
          <cell r="H1396" t="str">
            <v/>
          </cell>
          <cell r="I1396" t="str">
            <v/>
          </cell>
        </row>
        <row r="1397">
          <cell r="C1397" t="str">
            <v>475.3_Gross Average Monthly Demand Reduction (kW/unit)</v>
          </cell>
          <cell r="D1397">
            <v>3</v>
          </cell>
          <cell r="E1397" t="str">
            <v>Gross Average Monthly Demand Reduction (kW/unit)</v>
          </cell>
          <cell r="F1397" t="str">
            <v>Demand Savings Value Source</v>
          </cell>
          <cell r="G1397" t="str">
            <v/>
          </cell>
          <cell r="H1397" t="str">
            <v/>
          </cell>
          <cell r="I1397" t="str">
            <v>Program Update Report UT 050214.docx</v>
          </cell>
        </row>
        <row r="1398">
          <cell r="C1398" t="str">
            <v>475.3_Measure life (years)</v>
          </cell>
          <cell r="D1398">
            <v>3</v>
          </cell>
          <cell r="E1398" t="str">
            <v>Measure life (years)</v>
          </cell>
          <cell r="F1398" t="str">
            <v>Measure Life Value Source</v>
          </cell>
          <cell r="G1398" t="str">
            <v/>
          </cell>
          <cell r="H1398" t="str">
            <v/>
          </cell>
          <cell r="I1398" t="str">
            <v>Program Update Report UT 050214.docx</v>
          </cell>
        </row>
        <row r="1399">
          <cell r="C1399" t="str">
            <v>900.2_Incremental cost ($)</v>
          </cell>
          <cell r="D1399">
            <v>2</v>
          </cell>
          <cell r="E1399" t="str">
            <v>Incremental cost ($)</v>
          </cell>
          <cell r="F1399" t="str">
            <v>Incremental Cost Value Source</v>
          </cell>
          <cell r="G1399" t="str">
            <v/>
          </cell>
          <cell r="H1399" t="str">
            <v/>
          </cell>
          <cell r="I1399" t="str">
            <v>NonLighting Measure Worksheets WY 120814.pdf</v>
          </cell>
        </row>
        <row r="1400">
          <cell r="C1400" t="str">
            <v>900.2_Gross incremental annual electric savings (kWh/yr)</v>
          </cell>
          <cell r="D1400">
            <v>2</v>
          </cell>
          <cell r="E1400" t="str">
            <v>Gross incremental annual electric savings (kWh/yr)</v>
          </cell>
          <cell r="F1400" t="str">
            <v>Energy Savings Value Source</v>
          </cell>
          <cell r="G1400" t="str">
            <v/>
          </cell>
          <cell r="H1400" t="str">
            <v/>
          </cell>
          <cell r="I1400" t="str">
            <v>NonLighting Measure Worksheets WY 120814.pdf</v>
          </cell>
        </row>
        <row r="1401">
          <cell r="C1401" t="str">
            <v>900.2_Planned Realization Rate</v>
          </cell>
          <cell r="D1401">
            <v>2</v>
          </cell>
          <cell r="E1401" t="str">
            <v>Planned Realization Rate</v>
          </cell>
          <cell r="F1401" t="str">
            <v>Realization Rate Value Source</v>
          </cell>
          <cell r="G1401" t="str">
            <v/>
          </cell>
          <cell r="H1401" t="str">
            <v>Table 1</v>
          </cell>
          <cell r="I1401" t="str">
            <v>DSM_WY_FinAnswerExpress_Report_2011.pdf</v>
          </cell>
        </row>
        <row r="1402">
          <cell r="C1402" t="str">
            <v>900.2_Planned Net to Gross Ratio</v>
          </cell>
          <cell r="D1402">
            <v>2</v>
          </cell>
          <cell r="E1402" t="str">
            <v>Planned Net to Gross Ratio</v>
          </cell>
          <cell r="F1402" t="str">
            <v>Net-to-Gross Value Source</v>
          </cell>
          <cell r="G1402" t="str">
            <v/>
          </cell>
          <cell r="H1402" t="str">
            <v>Page 10</v>
          </cell>
          <cell r="I1402" t="str">
            <v>DSM_WY_FinAnswerExpress_Report_2011.pdf</v>
          </cell>
        </row>
        <row r="1403">
          <cell r="C1403" t="str">
            <v>900.2_Measure life (years)</v>
          </cell>
          <cell r="D1403">
            <v>2</v>
          </cell>
          <cell r="E1403" t="str">
            <v>Measure life (years)</v>
          </cell>
          <cell r="F1403" t="str">
            <v>Measure Life Value Source</v>
          </cell>
          <cell r="G1403" t="str">
            <v/>
          </cell>
          <cell r="H1403" t="str">
            <v/>
          </cell>
          <cell r="I1403" t="str">
            <v>NonLighting Measure Worksheets WY 120814.pdf</v>
          </cell>
        </row>
        <row r="1404">
          <cell r="C1404" t="str">
            <v>900.2_Gross Average Monthly Demand Reduction (kW/unit)</v>
          </cell>
          <cell r="D1404">
            <v>2</v>
          </cell>
          <cell r="E1404" t="str">
            <v>Gross Average Monthly Demand Reduction (kW/unit)</v>
          </cell>
          <cell r="F1404" t="str">
            <v>Demand Savings Value Source</v>
          </cell>
          <cell r="G1404" t="str">
            <v/>
          </cell>
          <cell r="H1404" t="str">
            <v/>
          </cell>
          <cell r="I1404" t="str">
            <v>NonLighting Measure Worksheets WY 120814.pdf</v>
          </cell>
        </row>
        <row r="1405">
          <cell r="C1405" t="str">
            <v>37.2_Planned Net to Gross Ratio</v>
          </cell>
          <cell r="D1405">
            <v>2</v>
          </cell>
          <cell r="E1405" t="str">
            <v>Planned Net to Gross Ratio</v>
          </cell>
          <cell r="F1405" t="str">
            <v>Net-to-Gross Value Source</v>
          </cell>
          <cell r="G1405" t="str">
            <v/>
          </cell>
          <cell r="H1405" t="str">
            <v>page 2</v>
          </cell>
          <cell r="I1405" t="str">
            <v>CA_FinAnswer_Express_Program_Evaluation_2009-2011.pdf</v>
          </cell>
        </row>
        <row r="1406">
          <cell r="C1406" t="str">
            <v>37.2_Planned Realization Rate</v>
          </cell>
          <cell r="D1406">
            <v>2</v>
          </cell>
          <cell r="E1406" t="str">
            <v>Planned Realization Rate</v>
          </cell>
          <cell r="F1406" t="str">
            <v>Realization Rate Value Source</v>
          </cell>
          <cell r="G1406" t="str">
            <v/>
          </cell>
          <cell r="H1406" t="str">
            <v>page 2</v>
          </cell>
          <cell r="I1406" t="str">
            <v>CA_FinAnswer_Express_Program_Evaluation_2009-2011.pdf</v>
          </cell>
        </row>
        <row r="1407">
          <cell r="C1407" t="str">
            <v>250.2_Planned Net to Gross Ratio</v>
          </cell>
          <cell r="D1407">
            <v>2</v>
          </cell>
          <cell r="E1407" t="str">
            <v>Planned Net to Gross Ratio</v>
          </cell>
          <cell r="F1407" t="str">
            <v>Net-to-Gross Value Source</v>
          </cell>
          <cell r="G1407" t="str">
            <v/>
          </cell>
          <cell r="H1407" t="str">
            <v>Page 2</v>
          </cell>
          <cell r="I1407" t="str">
            <v>ID_FinAnswer_Express_Program_Evaluation_2009-2011.pdf</v>
          </cell>
        </row>
        <row r="1408">
          <cell r="C1408" t="str">
            <v>250.2_Gross incremental annual electric savings (kWh/yr)</v>
          </cell>
          <cell r="D1408">
            <v>2</v>
          </cell>
          <cell r="E1408" t="str">
            <v>Gross incremental annual electric savings (kWh/yr)</v>
          </cell>
          <cell r="F1408" t="str">
            <v xml:space="preserve">Energy Savings Value Source </v>
          </cell>
          <cell r="G1408" t="str">
            <v/>
          </cell>
          <cell r="H1408" t="str">
            <v/>
          </cell>
          <cell r="I1408" t="str">
            <v>NonLighting Measure Worksheets ID 111314.pdf</v>
          </cell>
        </row>
        <row r="1409">
          <cell r="C1409" t="str">
            <v>250.2_Gross Average Monthly Demand Reduction (kW/unit)</v>
          </cell>
          <cell r="D1409">
            <v>2</v>
          </cell>
          <cell r="E1409" t="str">
            <v>Gross Average Monthly Demand Reduction (kW/unit)</v>
          </cell>
          <cell r="F1409" t="str">
            <v>Demand Reduction Value Source</v>
          </cell>
          <cell r="G1409" t="str">
            <v/>
          </cell>
          <cell r="H1409" t="str">
            <v/>
          </cell>
          <cell r="I1409" t="str">
            <v>NonLighting Measure Worksheets ID 111314.pdf</v>
          </cell>
        </row>
        <row r="1410">
          <cell r="C1410" t="str">
            <v>250.2_Incremental cost ($)</v>
          </cell>
          <cell r="D1410">
            <v>2</v>
          </cell>
          <cell r="E1410" t="str">
            <v>Incremental cost ($)</v>
          </cell>
          <cell r="F1410" t="str">
            <v>Cost Value Source</v>
          </cell>
          <cell r="G1410" t="str">
            <v/>
          </cell>
          <cell r="H1410" t="str">
            <v/>
          </cell>
          <cell r="I1410" t="str">
            <v>NonLighting Measure Worksheets ID 111314.pdf</v>
          </cell>
        </row>
        <row r="1411">
          <cell r="C1411" t="str">
            <v>250.2_Planned Realization Rate</v>
          </cell>
          <cell r="D1411">
            <v>2</v>
          </cell>
          <cell r="E1411" t="str">
            <v>Planned Realization Rate</v>
          </cell>
          <cell r="F1411" t="str">
            <v>Realization Rate Value Source</v>
          </cell>
          <cell r="G1411" t="str">
            <v/>
          </cell>
          <cell r="H1411" t="str">
            <v>Table 1</v>
          </cell>
          <cell r="I1411" t="str">
            <v>ID_FinAnswer_Express_Program_Evaluation_2009-2011.pdf</v>
          </cell>
        </row>
        <row r="1412">
          <cell r="C1412" t="str">
            <v>250.2_Measure life (years)</v>
          </cell>
          <cell r="D1412">
            <v>2</v>
          </cell>
          <cell r="E1412" t="str">
            <v>Measure life (years)</v>
          </cell>
          <cell r="F1412" t="str">
            <v>Measure Life Value Source</v>
          </cell>
          <cell r="G1412" t="str">
            <v/>
          </cell>
          <cell r="H1412" t="str">
            <v/>
          </cell>
          <cell r="I1412" t="str">
            <v>NonLighting Measure Worksheets ID 111314.pdf</v>
          </cell>
        </row>
        <row r="1413">
          <cell r="C1413" t="str">
            <v>477.3_Gross Average Monthly Demand Reduction (kW/unit)</v>
          </cell>
          <cell r="D1413">
            <v>3</v>
          </cell>
          <cell r="E1413" t="str">
            <v>Gross Average Monthly Demand Reduction (kW/unit)</v>
          </cell>
          <cell r="F1413" t="str">
            <v>Demand Savings Value Source</v>
          </cell>
          <cell r="G1413" t="str">
            <v/>
          </cell>
          <cell r="H1413" t="str">
            <v/>
          </cell>
          <cell r="I1413" t="str">
            <v>Program Update Report UT 050214.docx</v>
          </cell>
        </row>
        <row r="1414">
          <cell r="C1414" t="str">
            <v>477.3_Gross incremental annual electric savings (kWh/yr)</v>
          </cell>
          <cell r="D1414">
            <v>3</v>
          </cell>
          <cell r="E1414" t="str">
            <v>Gross incremental annual electric savings (kWh/yr)</v>
          </cell>
          <cell r="F1414" t="str">
            <v>Energy Savings Value Source</v>
          </cell>
          <cell r="G1414" t="str">
            <v/>
          </cell>
          <cell r="H1414" t="str">
            <v/>
          </cell>
          <cell r="I1414" t="str">
            <v>Program Update Report UT 050214.docx</v>
          </cell>
        </row>
        <row r="1415">
          <cell r="C1415" t="str">
            <v>477.3_Gross Average Monthly Demand Reduction (kW/unit)</v>
          </cell>
          <cell r="D1415">
            <v>3</v>
          </cell>
          <cell r="E1415" t="str">
            <v>Gross Average Monthly Demand Reduction (kW/unit)</v>
          </cell>
          <cell r="F1415" t="str">
            <v>Demand Savings Value Source</v>
          </cell>
          <cell r="G1415" t="str">
            <v/>
          </cell>
          <cell r="H1415" t="str">
            <v/>
          </cell>
          <cell r="I1415" t="str">
            <v/>
          </cell>
        </row>
        <row r="1416">
          <cell r="C1416" t="str">
            <v>477.3_Gross incremental annual electric savings (kWh/yr)</v>
          </cell>
          <cell r="D1416">
            <v>3</v>
          </cell>
          <cell r="E1416" t="str">
            <v>Gross incremental annual electric savings (kWh/yr)</v>
          </cell>
          <cell r="F1416" t="str">
            <v>Energy Savings Value Source</v>
          </cell>
          <cell r="G1416" t="str">
            <v/>
          </cell>
          <cell r="H1416" t="str">
            <v/>
          </cell>
          <cell r="I1416" t="str">
            <v/>
          </cell>
        </row>
        <row r="1417">
          <cell r="C1417" t="str">
            <v>477.3_Measure life (years)</v>
          </cell>
          <cell r="D1417">
            <v>3</v>
          </cell>
          <cell r="E1417" t="str">
            <v>Measure life (years)</v>
          </cell>
          <cell r="F1417" t="str">
            <v>Measure Life Value Source</v>
          </cell>
          <cell r="G1417" t="str">
            <v/>
          </cell>
          <cell r="H1417" t="str">
            <v/>
          </cell>
          <cell r="I1417" t="str">
            <v>Program Update Report UT 050214.docx</v>
          </cell>
        </row>
        <row r="1418">
          <cell r="C1418" t="str">
            <v>477.3_Incremental cost ($)</v>
          </cell>
          <cell r="D1418">
            <v>3</v>
          </cell>
          <cell r="E1418" t="str">
            <v>Incremental cost ($)</v>
          </cell>
          <cell r="F1418" t="str">
            <v>Incremental Cost Value Source</v>
          </cell>
          <cell r="G1418" t="str">
            <v/>
          </cell>
          <cell r="H1418" t="str">
            <v/>
          </cell>
          <cell r="I1418" t="str">
            <v/>
          </cell>
        </row>
        <row r="1419">
          <cell r="C1419" t="str">
            <v>477.3_Planned Realization Rate</v>
          </cell>
          <cell r="D1419">
            <v>3</v>
          </cell>
          <cell r="E1419" t="str">
            <v>Planned Realization Rate</v>
          </cell>
          <cell r="F1419" t="str">
            <v>Realization Rate Value Source</v>
          </cell>
          <cell r="G1419" t="str">
            <v/>
          </cell>
          <cell r="H1419" t="str">
            <v>BAU - CE inputs sheet</v>
          </cell>
          <cell r="I1419" t="str">
            <v>CE inputs - measure update   small business 031314.xlsx</v>
          </cell>
        </row>
        <row r="1420">
          <cell r="C1420" t="str">
            <v>477.3_Incremental cost ($)</v>
          </cell>
          <cell r="D1420">
            <v>3</v>
          </cell>
          <cell r="E1420" t="str">
            <v>Incremental cost ($)</v>
          </cell>
          <cell r="F1420" t="str">
            <v>Incremental Cost Value Source</v>
          </cell>
          <cell r="G1420" t="str">
            <v/>
          </cell>
          <cell r="H1420" t="str">
            <v/>
          </cell>
          <cell r="I1420" t="str">
            <v>Program Update Report UT 050214.docx</v>
          </cell>
        </row>
        <row r="1421">
          <cell r="C1421" t="str">
            <v>477.3_Planned Net to Gross Ratio</v>
          </cell>
          <cell r="D1421">
            <v>3</v>
          </cell>
          <cell r="E1421" t="str">
            <v>Planned Net to Gross Ratio</v>
          </cell>
          <cell r="F1421" t="str">
            <v>Net-to-Gross Value Source</v>
          </cell>
          <cell r="G1421" t="str">
            <v/>
          </cell>
          <cell r="H1421" t="str">
            <v>BAU - CE inputs sheet</v>
          </cell>
          <cell r="I1421" t="str">
            <v>CE inputs - measure update   small business 031314.xlsx</v>
          </cell>
        </row>
        <row r="1422">
          <cell r="C1422" t="str">
            <v>901.2_Gross incremental annual electric savings (kWh/yr)</v>
          </cell>
          <cell r="D1422">
            <v>2</v>
          </cell>
          <cell r="E1422" t="str">
            <v>Gross incremental annual electric savings (kWh/yr)</v>
          </cell>
          <cell r="F1422" t="str">
            <v>Energy Savings Value Source</v>
          </cell>
          <cell r="G1422" t="str">
            <v/>
          </cell>
          <cell r="H1422" t="str">
            <v/>
          </cell>
          <cell r="I1422" t="str">
            <v>NonLighting Measure Worksheets WY 120814.pdf</v>
          </cell>
        </row>
        <row r="1423">
          <cell r="C1423" t="str">
            <v>901.2_Gross Average Monthly Demand Reduction (kW/unit)</v>
          </cell>
          <cell r="D1423">
            <v>2</v>
          </cell>
          <cell r="E1423" t="str">
            <v>Gross Average Monthly Demand Reduction (kW/unit)</v>
          </cell>
          <cell r="F1423" t="str">
            <v>Demand Savings Value Source</v>
          </cell>
          <cell r="G1423" t="str">
            <v/>
          </cell>
          <cell r="H1423" t="str">
            <v/>
          </cell>
          <cell r="I1423" t="str">
            <v>NonLighting Measure Worksheets WY 120814.pdf</v>
          </cell>
        </row>
        <row r="1424">
          <cell r="C1424" t="str">
            <v>901.2_Measure life (years)</v>
          </cell>
          <cell r="D1424">
            <v>2</v>
          </cell>
          <cell r="E1424" t="str">
            <v>Measure life (years)</v>
          </cell>
          <cell r="F1424" t="str">
            <v>Measure Life Value Source</v>
          </cell>
          <cell r="G1424" t="str">
            <v/>
          </cell>
          <cell r="H1424" t="str">
            <v/>
          </cell>
          <cell r="I1424" t="str">
            <v>NonLighting Measure Worksheets WY 120814.pdf</v>
          </cell>
        </row>
        <row r="1425">
          <cell r="C1425" t="str">
            <v>901.2_Planned Realization Rate</v>
          </cell>
          <cell r="D1425">
            <v>2</v>
          </cell>
          <cell r="E1425" t="str">
            <v>Planned Realization Rate</v>
          </cell>
          <cell r="F1425" t="str">
            <v>Realization Rate Value Source</v>
          </cell>
          <cell r="G1425" t="str">
            <v/>
          </cell>
          <cell r="H1425" t="str">
            <v>Table 1</v>
          </cell>
          <cell r="I1425" t="str">
            <v>DSM_WY_FinAnswerExpress_Report_2011.pdf</v>
          </cell>
        </row>
        <row r="1426">
          <cell r="C1426" t="str">
            <v>901.2_Planned Net to Gross Ratio</v>
          </cell>
          <cell r="D1426">
            <v>2</v>
          </cell>
          <cell r="E1426" t="str">
            <v>Planned Net to Gross Ratio</v>
          </cell>
          <cell r="F1426" t="str">
            <v>Net-to-Gross Value Source</v>
          </cell>
          <cell r="G1426" t="str">
            <v/>
          </cell>
          <cell r="H1426" t="str">
            <v>Page 10</v>
          </cell>
          <cell r="I1426" t="str">
            <v>DSM_WY_FinAnswerExpress_Report_2011.pdf</v>
          </cell>
        </row>
        <row r="1427">
          <cell r="C1427" t="str">
            <v>901.2_Incremental cost ($)</v>
          </cell>
          <cell r="D1427">
            <v>2</v>
          </cell>
          <cell r="E1427" t="str">
            <v>Incremental cost ($)</v>
          </cell>
          <cell r="F1427" t="str">
            <v>Incremental Cost Value Source</v>
          </cell>
          <cell r="G1427" t="str">
            <v/>
          </cell>
          <cell r="H1427" t="str">
            <v/>
          </cell>
          <cell r="I1427" t="str">
            <v>NonLighting Measure Worksheets WY 120814.pdf</v>
          </cell>
        </row>
        <row r="1428">
          <cell r="C1428" t="str">
            <v>02122014-053.2_Planned Net to Gross Ratio</v>
          </cell>
          <cell r="D1428">
            <v>2</v>
          </cell>
          <cell r="E1428" t="str">
            <v>Planned Net to Gross Ratio</v>
          </cell>
          <cell r="F1428" t="str">
            <v>Net-to-Gross Value Source</v>
          </cell>
          <cell r="G1428" t="str">
            <v/>
          </cell>
          <cell r="H1428" t="str">
            <v>page 2</v>
          </cell>
          <cell r="I1428" t="str">
            <v>CA_FinAnswer_Express_Program_Evaluation_2009-2011.pdf</v>
          </cell>
        </row>
        <row r="1429">
          <cell r="C1429" t="str">
            <v>02122014-053.2_Planned Realization Rate</v>
          </cell>
          <cell r="D1429">
            <v>2</v>
          </cell>
          <cell r="E1429" t="str">
            <v>Planned Realization Rate</v>
          </cell>
          <cell r="F1429" t="str">
            <v>Realization Rate Value Source</v>
          </cell>
          <cell r="G1429" t="str">
            <v/>
          </cell>
          <cell r="H1429" t="str">
            <v>page 2</v>
          </cell>
          <cell r="I1429" t="str">
            <v>CA_FinAnswer_Express_Program_Evaluation_2009-2011.pdf</v>
          </cell>
        </row>
        <row r="1430">
          <cell r="C1430" t="str">
            <v>02122014-005.2_Planned Net to Gross Ratio</v>
          </cell>
          <cell r="D1430">
            <v>2</v>
          </cell>
          <cell r="E1430" t="str">
            <v>Planned Net to Gross Ratio</v>
          </cell>
          <cell r="F1430" t="str">
            <v>Net-to-Gross Value Source</v>
          </cell>
          <cell r="G1430" t="str">
            <v/>
          </cell>
          <cell r="H1430" t="str">
            <v>Page 2</v>
          </cell>
          <cell r="I1430" t="str">
            <v>ID_FinAnswer_Express_Program_Evaluation_2009-2011.pdf</v>
          </cell>
        </row>
        <row r="1431">
          <cell r="C1431" t="str">
            <v>02122014-005.2_Planned Realization Rate</v>
          </cell>
          <cell r="D1431">
            <v>2</v>
          </cell>
          <cell r="E1431" t="str">
            <v>Planned Realization Rate</v>
          </cell>
          <cell r="F1431" t="str">
            <v>Realization Rate Value Source</v>
          </cell>
          <cell r="G1431" t="str">
            <v/>
          </cell>
          <cell r="H1431" t="str">
            <v>Table 1</v>
          </cell>
          <cell r="I1431" t="str">
            <v>ID_FinAnswer_Express_Program_Evaluation_2009-2011.pdf</v>
          </cell>
        </row>
        <row r="1432">
          <cell r="C1432" t="str">
            <v>01302014-010.1_Gross Average Monthly Demand Reduction (kW/unit)</v>
          </cell>
          <cell r="D1432">
            <v>1</v>
          </cell>
          <cell r="E1432" t="str">
            <v>Gross Average Monthly Demand Reduction (kW/unit)</v>
          </cell>
          <cell r="F1432" t="str">
            <v>Demand Savings Value Source</v>
          </cell>
          <cell r="G1432" t="str">
            <v/>
          </cell>
          <cell r="H1432" t="str">
            <v/>
          </cell>
          <cell r="I1432" t="str">
            <v>RMP UT Ltg Tool 070114.12.xlsm</v>
          </cell>
        </row>
        <row r="1433">
          <cell r="C1433" t="str">
            <v>01302014-010.1_Gross incremental annual electric savings (kWh/yr)</v>
          </cell>
          <cell r="D1433">
            <v>1</v>
          </cell>
          <cell r="E1433" t="str">
            <v>Gross incremental annual electric savings (kWh/yr)</v>
          </cell>
          <cell r="F1433" t="str">
            <v>Energy Savings Value Source</v>
          </cell>
          <cell r="G1433" t="str">
            <v/>
          </cell>
          <cell r="H1433" t="str">
            <v/>
          </cell>
          <cell r="I1433" t="str">
            <v>RMP UT Ltg Tool 070114.12.xlsm</v>
          </cell>
        </row>
        <row r="1434">
          <cell r="C1434" t="str">
            <v>01132014-011.1_Gross incremental annual electric savings (kWh/yr)</v>
          </cell>
          <cell r="D1434">
            <v>1</v>
          </cell>
          <cell r="E1434" t="str">
            <v>Gross incremental annual electric savings (kWh/yr)</v>
          </cell>
          <cell r="F1434" t="str">
            <v>Energy Savings Value Source</v>
          </cell>
          <cell r="G1434" t="str">
            <v/>
          </cell>
          <cell r="H1434" t="str">
            <v/>
          </cell>
          <cell r="I1434" t="str">
            <v>PP WA Ltg Tool 070114.12.xlsm</v>
          </cell>
        </row>
        <row r="1435">
          <cell r="C1435" t="str">
            <v>01132014-011.1_Baseline Value</v>
          </cell>
          <cell r="D1435">
            <v>1</v>
          </cell>
          <cell r="E1435" t="str">
            <v>Baseline Value</v>
          </cell>
          <cell r="F1435" t="str">
            <v>Stipulated Baseline Wattage</v>
          </cell>
          <cell r="G1435" t="str">
            <v/>
          </cell>
          <cell r="H1435" t="str">
            <v/>
          </cell>
          <cell r="I1435" t="str">
            <v>Stipulated Baseline Wattages for wattsmart Business and FinAnswer Express Linear Flurorescent and Incandescent Fixtures.pdf</v>
          </cell>
        </row>
        <row r="1436">
          <cell r="C1436" t="str">
            <v>01132014-011.1_Gross Average Monthly Demand Reduction (kW/unit)</v>
          </cell>
          <cell r="D1436">
            <v>1</v>
          </cell>
          <cell r="E1436" t="str">
            <v>Gross Average Monthly Demand Reduction (kW/unit)</v>
          </cell>
          <cell r="F1436" t="str">
            <v>Demand Savings Value Source</v>
          </cell>
          <cell r="G1436" t="str">
            <v/>
          </cell>
          <cell r="H1436" t="str">
            <v/>
          </cell>
          <cell r="I1436" t="str">
            <v>PP WA Ltg Tool 070114.12.xlsm</v>
          </cell>
        </row>
        <row r="1437">
          <cell r="C1437" t="str">
            <v>02122014-031.2_Planned Net to Gross Ratio</v>
          </cell>
          <cell r="D1437">
            <v>2</v>
          </cell>
          <cell r="E1437" t="str">
            <v>Planned Net to Gross Ratio</v>
          </cell>
          <cell r="F1437" t="str">
            <v>Net-to-Gross Value Source</v>
          </cell>
          <cell r="G1437" t="str">
            <v/>
          </cell>
          <cell r="H1437" t="str">
            <v>Page 10</v>
          </cell>
          <cell r="I1437" t="str">
            <v>DSM_WY_FinAnswerExpress_Report_2011.pdf</v>
          </cell>
        </row>
        <row r="1438">
          <cell r="C1438" t="str">
            <v>02122014-031.2_Planned Realization Rate</v>
          </cell>
          <cell r="D1438">
            <v>2</v>
          </cell>
          <cell r="E1438" t="str">
            <v>Planned Realization Rate</v>
          </cell>
          <cell r="F1438" t="str">
            <v>Realization Rate Value Source</v>
          </cell>
          <cell r="G1438" t="str">
            <v/>
          </cell>
          <cell r="H1438" t="str">
            <v>Table 1</v>
          </cell>
          <cell r="I1438" t="str">
            <v>DSM_WY_FinAnswerExpress_Report_2011.pdf</v>
          </cell>
        </row>
        <row r="1439">
          <cell r="C1439" t="str">
            <v>02122014-031.2_Measure life (years)</v>
          </cell>
          <cell r="D1439">
            <v>2</v>
          </cell>
          <cell r="E1439" t="str">
            <v>Measure life (years)</v>
          </cell>
          <cell r="F1439" t="str">
            <v>Measure Life Value Source</v>
          </cell>
          <cell r="G1439" t="str">
            <v>Average of 12 years from FinAnswer Express and 15 years from Energy FinAnswer (13.5 rounded to 14)</v>
          </cell>
          <cell r="H1439" t="str">
            <v/>
          </cell>
          <cell r="I1439" t="str">
            <v/>
          </cell>
        </row>
        <row r="1440">
          <cell r="C1440" t="str">
            <v>01302014-009.1_Gross Average Monthly Demand Reduction (kW/unit)</v>
          </cell>
          <cell r="D1440">
            <v>1</v>
          </cell>
          <cell r="E1440" t="str">
            <v>Gross Average Monthly Demand Reduction (kW/unit)</v>
          </cell>
          <cell r="F1440" t="str">
            <v>Demand Savings Value Source</v>
          </cell>
          <cell r="G1440" t="str">
            <v/>
          </cell>
          <cell r="H1440" t="str">
            <v/>
          </cell>
          <cell r="I1440" t="str">
            <v>RMP UT Ltg Tool 070114.12.xlsm</v>
          </cell>
        </row>
        <row r="1441">
          <cell r="C1441" t="str">
            <v>01302014-009.1_Gross incremental annual electric savings (kWh/yr)</v>
          </cell>
          <cell r="D1441">
            <v>1</v>
          </cell>
          <cell r="E1441" t="str">
            <v>Gross incremental annual electric savings (kWh/yr)</v>
          </cell>
          <cell r="F1441" t="str">
            <v>Energy Savings Value Source</v>
          </cell>
          <cell r="G1441" t="str">
            <v/>
          </cell>
          <cell r="H1441" t="str">
            <v/>
          </cell>
          <cell r="I1441" t="str">
            <v>RMP UT Ltg Tool 070114.12.xlsm</v>
          </cell>
        </row>
        <row r="1442">
          <cell r="C1442" t="str">
            <v>12302013-012.1_Measure life (years)</v>
          </cell>
          <cell r="D1442">
            <v>1</v>
          </cell>
          <cell r="E1442" t="str">
            <v>Measure life (years)</v>
          </cell>
          <cell r="F1442" t="str">
            <v>Measure Life Value Source</v>
          </cell>
          <cell r="G1442" t="str">
            <v/>
          </cell>
          <cell r="H1442" t="str">
            <v>Page 79</v>
          </cell>
          <cell r="I1442" t="str">
            <v>Review and Update Industrial Agricultural Incentive Table Measures Washington 3 Nov 2013.pdf</v>
          </cell>
        </row>
        <row r="1443">
          <cell r="C1443" t="str">
            <v>12302013-012.1_Gross Average Monthly Demand Reduction (kW/unit)</v>
          </cell>
          <cell r="D1443">
            <v>1</v>
          </cell>
          <cell r="E1443" t="str">
            <v>Gross Average Monthly Demand Reduction (kW/unit)</v>
          </cell>
          <cell r="F1443" t="str">
            <v>Demand Reduction Value Source</v>
          </cell>
          <cell r="G1443" t="str">
            <v/>
          </cell>
          <cell r="H1443" t="str">
            <v>Determined for each individual instance.  See background in Section 9.</v>
          </cell>
          <cell r="I1443" t="str">
            <v>Review and Update Industrial Agricultural Incentive Table Measures Washington 3 Nov 2013.pdf</v>
          </cell>
        </row>
        <row r="1444">
          <cell r="C1444" t="str">
            <v>12302013-012.1_Incremental cost ($)</v>
          </cell>
          <cell r="D1444">
            <v>1</v>
          </cell>
          <cell r="E1444" t="str">
            <v>Incremental cost ($)</v>
          </cell>
          <cell r="F1444" t="str">
            <v>Cost Value Source</v>
          </cell>
          <cell r="G1444" t="str">
            <v/>
          </cell>
          <cell r="H1444" t="str">
            <v>Determined for each individual instance.  See background in Section 9.</v>
          </cell>
          <cell r="I1444" t="str">
            <v>Review and Update Industrial Agricultural Incentive Table Measures Washington 3 Nov 2013.pdf</v>
          </cell>
        </row>
        <row r="1445">
          <cell r="C1445" t="str">
            <v>12302013-012.1_Gross incremental annual electric savings (kWh/yr)</v>
          </cell>
          <cell r="D1445">
            <v>1</v>
          </cell>
          <cell r="E1445" t="str">
            <v>Gross incremental annual electric savings (kWh/yr)</v>
          </cell>
          <cell r="F1445" t="str">
            <v xml:space="preserve">Energy Savings Value Source </v>
          </cell>
          <cell r="G1445" t="str">
            <v/>
          </cell>
          <cell r="H1445" t="str">
            <v>Determined for each individual instance.  See background in Section 9.</v>
          </cell>
          <cell r="I1445" t="str">
            <v>Review and Update Industrial Agricultural Incentive Table Measures Washington 3 Nov 2013.pdf</v>
          </cell>
        </row>
        <row r="1446">
          <cell r="C1446" t="str">
            <v>12302013-013.1_Incremental cost ($)</v>
          </cell>
          <cell r="D1446">
            <v>1</v>
          </cell>
          <cell r="E1446" t="str">
            <v>Incremental cost ($)</v>
          </cell>
          <cell r="F1446" t="str">
            <v>Cost Value Source</v>
          </cell>
          <cell r="G1446" t="str">
            <v/>
          </cell>
          <cell r="H1446" t="str">
            <v>Determined for each individual instance.  See background in Section 9.</v>
          </cell>
          <cell r="I1446" t="str">
            <v>Review and Update Industrial Agricultural Incentive Table Measures Washington 3 Nov 2013.pdf</v>
          </cell>
        </row>
        <row r="1447">
          <cell r="C1447" t="str">
            <v>12302013-013.1_Measure life (years)</v>
          </cell>
          <cell r="D1447">
            <v>1</v>
          </cell>
          <cell r="E1447" t="str">
            <v>Measure life (years)</v>
          </cell>
          <cell r="F1447" t="str">
            <v>Measure Life Value Source</v>
          </cell>
          <cell r="G1447" t="str">
            <v/>
          </cell>
          <cell r="H1447" t="str">
            <v>Page 79</v>
          </cell>
          <cell r="I1447" t="str">
            <v>Review and Update Industrial Agricultural Incentive Table Measures Washington 3 Nov 2013.pdf</v>
          </cell>
        </row>
        <row r="1448">
          <cell r="C1448" t="str">
            <v>12302013-013.1_Gross Average Monthly Demand Reduction (kW/unit)</v>
          </cell>
          <cell r="D1448">
            <v>1</v>
          </cell>
          <cell r="E1448" t="str">
            <v>Gross Average Monthly Demand Reduction (kW/unit)</v>
          </cell>
          <cell r="F1448" t="str">
            <v>Demand Reduction Value Source</v>
          </cell>
          <cell r="G1448" t="str">
            <v/>
          </cell>
          <cell r="H1448" t="str">
            <v>Determined for each individual instance.  See background in Section 9.</v>
          </cell>
          <cell r="I1448" t="str">
            <v>Review and Update Industrial Agricultural Incentive Table Measures Washington 3 Nov 2013.pdf</v>
          </cell>
        </row>
        <row r="1449">
          <cell r="C1449" t="str">
            <v>12302013-013.1_Gross incremental annual electric savings (kWh/yr)</v>
          </cell>
          <cell r="D1449">
            <v>1</v>
          </cell>
          <cell r="E1449" t="str">
            <v>Gross incremental annual electric savings (kWh/yr)</v>
          </cell>
          <cell r="F1449" t="str">
            <v xml:space="preserve">Energy Savings Value Source </v>
          </cell>
          <cell r="G1449" t="str">
            <v/>
          </cell>
          <cell r="H1449" t="str">
            <v>Determined for each individual instance.  See background in Section 9.</v>
          </cell>
          <cell r="I1449" t="str">
            <v>Review and Update Industrial Agricultural Incentive Table Measures Washington 3 Nov 2013.pdf</v>
          </cell>
        </row>
        <row r="1450">
          <cell r="C1450" t="str">
            <v>11252014-001.1_Measure life (years)</v>
          </cell>
          <cell r="D1450">
            <v>1</v>
          </cell>
          <cell r="E1450" t="str">
            <v>Measure life (years)</v>
          </cell>
          <cell r="F1450" t="str">
            <v>Measure Life Value Source</v>
          </cell>
          <cell r="G1450" t="str">
            <v/>
          </cell>
          <cell r="H1450" t="str">
            <v xml:space="preserve">Adjusted this from 15 years to 10 based on conversation with Cascade. Combination of energy management and light capital measures. Aligns with life assigned by Cascade to some, but not all of the other (existing) compressed air measures </v>
          </cell>
          <cell r="I1450" t="str">
            <v/>
          </cell>
        </row>
        <row r="1451">
          <cell r="C1451" t="str">
            <v>11252014-001.1_Planned Net to Gross Ratio</v>
          </cell>
          <cell r="D1451">
            <v>1</v>
          </cell>
          <cell r="E1451" t="str">
            <v>Planned Net to Gross Ratio</v>
          </cell>
          <cell r="F1451" t="str">
            <v>Net-to-Gross Value Source</v>
          </cell>
          <cell r="G1451" t="str">
            <v/>
          </cell>
          <cell r="H1451" t="str">
            <v>Recommendation on Page 10</v>
          </cell>
          <cell r="I1451" t="str">
            <v>DSM_WY_EnergyFinAnswer_Report_2011.pdf</v>
          </cell>
        </row>
        <row r="1452">
          <cell r="C1452" t="str">
            <v>20150501-003.1_Planned Net to Gross Ratio</v>
          </cell>
          <cell r="D1452">
            <v>1</v>
          </cell>
          <cell r="E1452" t="str">
            <v>Planned Net to Gross Ratio</v>
          </cell>
          <cell r="F1452" t="str">
            <v>Net-to-Gross Value Source</v>
          </cell>
          <cell r="G1452" t="str">
            <v/>
          </cell>
          <cell r="H1452" t="str">
            <v>P. 2 .</v>
          </cell>
          <cell r="I1452" t="str">
            <v>CA_FinAnswer_Express_Program_Evaluation_2009-2011.pdf</v>
          </cell>
        </row>
        <row r="1453">
          <cell r="C1453" t="str">
            <v>20150501-003.1_Measure life (years)</v>
          </cell>
          <cell r="D1453">
            <v>1</v>
          </cell>
          <cell r="E1453" t="str">
            <v>Measure life (years)</v>
          </cell>
          <cell r="F1453" t="str">
            <v>Measure Life Value Source</v>
          </cell>
          <cell r="G1453" t="str">
            <v/>
          </cell>
          <cell r="H1453" t="str">
            <v/>
          </cell>
          <cell r="I1453" t="str">
            <v>California Industrial  Agricultural Measure Review and Update 29 Nov 2013.docx</v>
          </cell>
        </row>
        <row r="1454">
          <cell r="C1454" t="str">
            <v>20150501-003.1_Planned Realization Rate</v>
          </cell>
          <cell r="D1454">
            <v>1</v>
          </cell>
          <cell r="E1454" t="str">
            <v>Planned Realization Rate</v>
          </cell>
          <cell r="F1454" t="str">
            <v>Realization Rate Value Source</v>
          </cell>
          <cell r="G1454" t="str">
            <v/>
          </cell>
          <cell r="H1454" t="str">
            <v xml:space="preserve"> Table 1, p. 2.</v>
          </cell>
          <cell r="I1454" t="str">
            <v>CA_FinAnswer_Express_Program_Evaluation_2009-2011.pdf</v>
          </cell>
        </row>
        <row r="1455">
          <cell r="C1455" t="str">
            <v>11192014-003.1_Planned Net to Gross Ratio</v>
          </cell>
          <cell r="D1455">
            <v>1</v>
          </cell>
          <cell r="E1455" t="str">
            <v>Planned Net to Gross Ratio</v>
          </cell>
          <cell r="F1455" t="str">
            <v>Net-to-Gross Ratio Value Source</v>
          </cell>
          <cell r="G1455" t="str">
            <v/>
          </cell>
          <cell r="H1455" t="str">
            <v>Page 2</v>
          </cell>
          <cell r="I1455" t="str">
            <v>ID_Energy_FinAnswer_Program_Evaluation_2009-2011.pdf</v>
          </cell>
        </row>
        <row r="1456">
          <cell r="C1456" t="str">
            <v>11192014-003.1_Planned Realization Rate</v>
          </cell>
          <cell r="D1456">
            <v>1</v>
          </cell>
          <cell r="E1456" t="str">
            <v>Planned Realization Rate</v>
          </cell>
          <cell r="F1456" t="str">
            <v>Realization Rate Value Source</v>
          </cell>
          <cell r="G1456" t="str">
            <v/>
          </cell>
          <cell r="H1456" t="str">
            <v>Table 1</v>
          </cell>
          <cell r="I1456" t="str">
            <v>ID_Energy_FinAnswer_Program_Evaluation_2009-2011.pdf</v>
          </cell>
        </row>
        <row r="1457">
          <cell r="C1457" t="str">
            <v>11192014-003.1_Measure life (years)</v>
          </cell>
          <cell r="D1457">
            <v>1</v>
          </cell>
          <cell r="E1457" t="str">
            <v>Measure life (years)</v>
          </cell>
          <cell r="F1457" t="str">
            <v>Measure Life Value Source</v>
          </cell>
          <cell r="G1457" t="str">
            <v/>
          </cell>
          <cell r="H1457" t="str">
            <v>Orpginally proposed by Cascade as 15, but there is a component of energy management in it. Shortened measure life as part of WSB CE analysis</v>
          </cell>
          <cell r="I1457" t="str">
            <v/>
          </cell>
        </row>
        <row r="1458">
          <cell r="C1458" t="str">
            <v>07092014-005.1_Incremental cost ($)</v>
          </cell>
          <cell r="D1458">
            <v>1</v>
          </cell>
          <cell r="E1458" t="str">
            <v>Incremental cost ($)</v>
          </cell>
          <cell r="F1458" t="str">
            <v>Cost value source</v>
          </cell>
          <cell r="G1458" t="str">
            <v/>
          </cell>
          <cell r="H1458" t="str">
            <v>page 41</v>
          </cell>
          <cell r="I1458" t="str">
            <v>Utah Industrial  Agricultural Measure Review and Update 1 May 2014.docx</v>
          </cell>
        </row>
        <row r="1459">
          <cell r="C1459" t="str">
            <v>07092014-005.1_Measure life (years)</v>
          </cell>
          <cell r="D1459">
            <v>1</v>
          </cell>
          <cell r="E1459" t="str">
            <v>Measure life (years)</v>
          </cell>
          <cell r="F1459" t="str">
            <v>Measure Life Value Source</v>
          </cell>
          <cell r="G1459" t="str">
            <v/>
          </cell>
          <cell r="H1459" t="str">
            <v>Page 80</v>
          </cell>
          <cell r="I1459" t="str">
            <v>Utah Industrial  Agricultural Measure Review and Update 1 May 2014.docx</v>
          </cell>
        </row>
        <row r="1460">
          <cell r="C1460" t="str">
            <v>07092014-005.1_Gross incremental annual electric savings (kWh/yr)</v>
          </cell>
          <cell r="D1460">
            <v>1</v>
          </cell>
          <cell r="E1460" t="str">
            <v>Gross incremental annual electric savings (kWh/yr)</v>
          </cell>
          <cell r="F1460" t="str">
            <v>Energy savings value source</v>
          </cell>
          <cell r="G1460" t="str">
            <v/>
          </cell>
          <cell r="H1460" t="str">
            <v>page 41</v>
          </cell>
          <cell r="I1460" t="str">
            <v>Utah Industrial  Agricultural Measure Review and Update 1 May 2014.docx</v>
          </cell>
        </row>
        <row r="1461">
          <cell r="C1461" t="str">
            <v>07092014-005.1_Planned Realization Rate</v>
          </cell>
          <cell r="D1461">
            <v>1</v>
          </cell>
          <cell r="E1461" t="str">
            <v>Planned Realization Rate</v>
          </cell>
          <cell r="F1461" t="str">
            <v>Planned Realization Rate Value Source</v>
          </cell>
          <cell r="G1461" t="str">
            <v/>
          </cell>
          <cell r="H1461" t="str">
            <v>BAU - CE inputs sheet</v>
          </cell>
          <cell r="I1461" t="str">
            <v>CE inputs - measure update   small business 031314.xlsx</v>
          </cell>
        </row>
        <row r="1462">
          <cell r="C1462" t="str">
            <v>07092014-005.1_Planned Net to Gross Ratio</v>
          </cell>
          <cell r="D1462">
            <v>1</v>
          </cell>
          <cell r="E1462" t="str">
            <v>Planned Net to Gross Ratio</v>
          </cell>
          <cell r="F1462" t="str">
            <v>Planned Net-to-Gross Ratio Value Source</v>
          </cell>
          <cell r="G1462" t="str">
            <v/>
          </cell>
          <cell r="H1462" t="str">
            <v>BAU - CE inputs sheet</v>
          </cell>
          <cell r="I1462" t="str">
            <v>CE inputs - measure update   small business 031314.xlsx</v>
          </cell>
        </row>
        <row r="1463">
          <cell r="C1463" t="str">
            <v>12162013-219.2_Planned Net to Gross Ratio</v>
          </cell>
          <cell r="D1463">
            <v>2</v>
          </cell>
          <cell r="E1463" t="str">
            <v>Planned Net to Gross Ratio</v>
          </cell>
          <cell r="F1463" t="str">
            <v>Net-to-Gross Value Source</v>
          </cell>
          <cell r="G1463" t="str">
            <v/>
          </cell>
          <cell r="H1463" t="str">
            <v>Page 2</v>
          </cell>
          <cell r="I1463" t="str">
            <v>CA_Energy_FinAnswer_Program_Evaluation_2009-2011.pdf</v>
          </cell>
        </row>
        <row r="1464">
          <cell r="C1464" t="str">
            <v>12162013-349.2_Planned Net to Gross Ratio</v>
          </cell>
          <cell r="D1464">
            <v>2</v>
          </cell>
          <cell r="E1464" t="str">
            <v>Planned Net to Gross Ratio</v>
          </cell>
          <cell r="F1464" t="str">
            <v>Net-to-Gross Ratio Value Source</v>
          </cell>
          <cell r="G1464" t="str">
            <v/>
          </cell>
          <cell r="H1464" t="str">
            <v>Page 2</v>
          </cell>
          <cell r="I1464" t="str">
            <v>ID_Energy_FinAnswer_Program_Evaluation_2009-2011.pdf</v>
          </cell>
        </row>
        <row r="1465">
          <cell r="C1465" t="str">
            <v>12162013-349.2_Measure life (years)</v>
          </cell>
          <cell r="D1465">
            <v>2</v>
          </cell>
          <cell r="E1465" t="str">
            <v>Measure life (years)</v>
          </cell>
          <cell r="F1465" t="str">
            <v>Measure Life Value Source</v>
          </cell>
          <cell r="G1465" t="str">
            <v>14.5, rounded to 15</v>
          </cell>
          <cell r="H1465" t="str">
            <v>Table 16</v>
          </cell>
          <cell r="I1465" t="str">
            <v>Idaho Energy FinAnswer Evaluation Report - 2008.pdf</v>
          </cell>
        </row>
        <row r="1466">
          <cell r="C1466" t="str">
            <v>12162013-349.2_Planned Realization Rate</v>
          </cell>
          <cell r="D1466">
            <v>2</v>
          </cell>
          <cell r="E1466" t="str">
            <v>Planned Realization Rate</v>
          </cell>
          <cell r="F1466" t="str">
            <v>Realization Rate Value Source</v>
          </cell>
          <cell r="G1466" t="str">
            <v/>
          </cell>
          <cell r="H1466" t="str">
            <v>Table 1</v>
          </cell>
          <cell r="I1466" t="str">
            <v>ID_Energy_FinAnswer_Program_Evaluation_2009-2011.pdf</v>
          </cell>
        </row>
        <row r="1467">
          <cell r="C1467" t="str">
            <v>11222013-115.2_Incentive Customer ($)</v>
          </cell>
          <cell r="D1467">
            <v>2</v>
          </cell>
          <cell r="E1467" t="str">
            <v>Incentive Customer ($)</v>
          </cell>
          <cell r="F1467" t="str">
            <v>Incentive Value Source</v>
          </cell>
          <cell r="G1467" t="str">
            <v/>
          </cell>
          <cell r="H1467" t="str">
            <v>Incentive Caluclator Tool</v>
          </cell>
          <cell r="I1467" t="str">
            <v>WB UT Incentive Calc EXTERNAL 1.1E 0722013.xlsx</v>
          </cell>
        </row>
        <row r="1468">
          <cell r="C1468" t="str">
            <v>12162013-089.2_Incentive Customer ($)</v>
          </cell>
          <cell r="D1468">
            <v>2</v>
          </cell>
          <cell r="E1468" t="str">
            <v>Incentive Customer ($)</v>
          </cell>
          <cell r="F1468" t="str">
            <v>Incentive Value Source</v>
          </cell>
          <cell r="G1468" t="str">
            <v/>
          </cell>
          <cell r="H1468" t="str">
            <v>Incentive Caluclator Tool</v>
          </cell>
          <cell r="I1468" t="str">
            <v>WA wattSmart Business Incentive DUMMY.xlsx</v>
          </cell>
        </row>
        <row r="1469">
          <cell r="C1469" t="str">
            <v>12162013-479.2_Planned Realization Rate</v>
          </cell>
          <cell r="D1469">
            <v>2</v>
          </cell>
          <cell r="E1469" t="str">
            <v>Planned Realization Rate</v>
          </cell>
          <cell r="F1469" t="str">
            <v>Realization Rate Value Source</v>
          </cell>
          <cell r="G1469" t="str">
            <v/>
          </cell>
          <cell r="H1469" t="str">
            <v>Table 1</v>
          </cell>
          <cell r="I1469" t="str">
            <v>DSM_WY_EnergyFinAnswer_Report_2011.pdf</v>
          </cell>
        </row>
        <row r="1470">
          <cell r="C1470" t="str">
            <v>12162013-479.2_Measure life (years)</v>
          </cell>
          <cell r="D1470">
            <v>2</v>
          </cell>
          <cell r="E1470" t="str">
            <v>Measure life (years)</v>
          </cell>
          <cell r="F1470" t="str">
            <v>Measure Life Value Source</v>
          </cell>
          <cell r="G1470" t="str">
            <v/>
          </cell>
          <cell r="H1470" t="str">
            <v>Table 26</v>
          </cell>
          <cell r="I1470" t="str">
            <v>2013-Wyoming-Annual-Report-Appendices-FINAL.pdf</v>
          </cell>
        </row>
        <row r="1471">
          <cell r="C1471" t="str">
            <v>12162013-479.2_Planned Net to Gross Ratio</v>
          </cell>
          <cell r="D1471">
            <v>2</v>
          </cell>
          <cell r="E1471" t="str">
            <v>Planned Net to Gross Ratio</v>
          </cell>
          <cell r="F1471" t="str">
            <v>Net-to-Gross Valur Source</v>
          </cell>
          <cell r="G1471" t="str">
            <v/>
          </cell>
          <cell r="H1471" t="str">
            <v>Page 10</v>
          </cell>
          <cell r="I1471" t="str">
            <v>DSM_WY_EnergyFinAnswer_Report_2011.pdf</v>
          </cell>
        </row>
        <row r="1472">
          <cell r="C1472" t="str">
            <v>12162013-220.2_Planned Net to Gross Ratio</v>
          </cell>
          <cell r="D1472">
            <v>2</v>
          </cell>
          <cell r="E1472" t="str">
            <v>Planned Net to Gross Ratio</v>
          </cell>
          <cell r="F1472" t="str">
            <v>Net-to-Gross Value Source</v>
          </cell>
          <cell r="G1472" t="str">
            <v/>
          </cell>
          <cell r="H1472" t="str">
            <v>Page 2</v>
          </cell>
          <cell r="I1472" t="str">
            <v>CA_Energy_FinAnswer_Program_Evaluation_2009-2011.pdf</v>
          </cell>
        </row>
        <row r="1473">
          <cell r="C1473" t="str">
            <v>12162013-350.2_Measure life (years)</v>
          </cell>
          <cell r="D1473">
            <v>2</v>
          </cell>
          <cell r="E1473" t="str">
            <v>Measure life (years)</v>
          </cell>
          <cell r="F1473" t="str">
            <v>Measure Life Value Source</v>
          </cell>
          <cell r="G1473" t="str">
            <v>14.5, rounded to 15</v>
          </cell>
          <cell r="H1473" t="str">
            <v>Table 16</v>
          </cell>
          <cell r="I1473" t="str">
            <v>Idaho Energy FinAnswer Evaluation Report - 2008.pdf</v>
          </cell>
        </row>
        <row r="1474">
          <cell r="C1474" t="str">
            <v>12162013-350.2_Planned Net to Gross Ratio</v>
          </cell>
          <cell r="D1474">
            <v>2</v>
          </cell>
          <cell r="E1474" t="str">
            <v>Planned Net to Gross Ratio</v>
          </cell>
          <cell r="F1474" t="str">
            <v>Net-to-Gross Ratio Value Source</v>
          </cell>
          <cell r="G1474" t="str">
            <v/>
          </cell>
          <cell r="H1474" t="str">
            <v>Page 2</v>
          </cell>
          <cell r="I1474" t="str">
            <v>ID_Energy_FinAnswer_Program_Evaluation_2009-2011.pdf</v>
          </cell>
        </row>
        <row r="1475">
          <cell r="C1475" t="str">
            <v>12162013-350.2_Planned Realization Rate</v>
          </cell>
          <cell r="D1475">
            <v>2</v>
          </cell>
          <cell r="E1475" t="str">
            <v>Planned Realization Rate</v>
          </cell>
          <cell r="F1475" t="str">
            <v>Realization Rate Value Source</v>
          </cell>
          <cell r="G1475" t="str">
            <v/>
          </cell>
          <cell r="H1475" t="str">
            <v>Table 1</v>
          </cell>
          <cell r="I1475" t="str">
            <v>ID_Energy_FinAnswer_Program_Evaluation_2009-2011.pdf</v>
          </cell>
        </row>
        <row r="1476">
          <cell r="C1476" t="str">
            <v>11222013-116.2_Incentive Customer ($)</v>
          </cell>
          <cell r="D1476">
            <v>2</v>
          </cell>
          <cell r="E1476" t="str">
            <v>Incentive Customer ($)</v>
          </cell>
          <cell r="F1476" t="str">
            <v>Incentive Value Source</v>
          </cell>
          <cell r="G1476" t="str">
            <v/>
          </cell>
          <cell r="H1476" t="str">
            <v>Incentive Caluclator Tool</v>
          </cell>
          <cell r="I1476" t="str">
            <v>WB UT Incentive Calc EXTERNAL 1.1E 0722013.xlsx</v>
          </cell>
        </row>
        <row r="1477">
          <cell r="C1477" t="str">
            <v>12162013-090.2_Incentive Customer ($)</v>
          </cell>
          <cell r="D1477">
            <v>2</v>
          </cell>
          <cell r="E1477" t="str">
            <v>Incentive Customer ($)</v>
          </cell>
          <cell r="F1477" t="str">
            <v>Incentive Value Source</v>
          </cell>
          <cell r="G1477" t="str">
            <v/>
          </cell>
          <cell r="H1477" t="str">
            <v>Incentive Caluclator Tool</v>
          </cell>
          <cell r="I1477" t="str">
            <v>WA wattSmart Business Incentive DUMMY.xlsx</v>
          </cell>
        </row>
        <row r="1478">
          <cell r="C1478" t="str">
            <v>12162013-480.2_Planned Net to Gross Ratio</v>
          </cell>
          <cell r="D1478">
            <v>2</v>
          </cell>
          <cell r="E1478" t="str">
            <v>Planned Net to Gross Ratio</v>
          </cell>
          <cell r="F1478" t="str">
            <v>Net-to-Gross Valur Source</v>
          </cell>
          <cell r="G1478" t="str">
            <v/>
          </cell>
          <cell r="H1478" t="str">
            <v>Page 10</v>
          </cell>
          <cell r="I1478" t="str">
            <v>DSM_WY_EnergyFinAnswer_Report_2011.pdf</v>
          </cell>
        </row>
        <row r="1479">
          <cell r="C1479" t="str">
            <v>12162013-480.2_Planned Realization Rate</v>
          </cell>
          <cell r="D1479">
            <v>2</v>
          </cell>
          <cell r="E1479" t="str">
            <v>Planned Realization Rate</v>
          </cell>
          <cell r="F1479" t="str">
            <v>Realization Rate Value Source</v>
          </cell>
          <cell r="G1479" t="str">
            <v/>
          </cell>
          <cell r="H1479" t="str">
            <v>Table 1</v>
          </cell>
          <cell r="I1479" t="str">
            <v>DSM_WY_EnergyFinAnswer_Report_2011.pdf</v>
          </cell>
        </row>
        <row r="1480">
          <cell r="C1480" t="str">
            <v>12162013-480.2_Measure life (years)</v>
          </cell>
          <cell r="D1480">
            <v>2</v>
          </cell>
          <cell r="E1480" t="str">
            <v>Measure life (years)</v>
          </cell>
          <cell r="F1480" t="str">
            <v>Measure Life Value Source</v>
          </cell>
          <cell r="G1480" t="str">
            <v/>
          </cell>
          <cell r="H1480" t="str">
            <v>Table 26</v>
          </cell>
          <cell r="I1480" t="str">
            <v>2013-Wyoming-Annual-Report-Appendices-FINAL.pdf</v>
          </cell>
        </row>
        <row r="1481">
          <cell r="C1481" t="str">
            <v>12162013-221.2_Planned Net to Gross Ratio</v>
          </cell>
          <cell r="D1481">
            <v>2</v>
          </cell>
          <cell r="E1481" t="str">
            <v>Planned Net to Gross Ratio</v>
          </cell>
          <cell r="F1481" t="str">
            <v>Net-to-Gross Value Source</v>
          </cell>
          <cell r="G1481" t="str">
            <v/>
          </cell>
          <cell r="H1481" t="str">
            <v>Page 2</v>
          </cell>
          <cell r="I1481" t="str">
            <v>CA_Energy_FinAnswer_Program_Evaluation_2009-2011.pdf</v>
          </cell>
        </row>
        <row r="1482">
          <cell r="C1482" t="str">
            <v>12162013-351.2_Measure life (years)</v>
          </cell>
          <cell r="D1482">
            <v>2</v>
          </cell>
          <cell r="E1482" t="str">
            <v>Measure life (years)</v>
          </cell>
          <cell r="F1482" t="str">
            <v>Measure Life Value Source</v>
          </cell>
          <cell r="G1482" t="str">
            <v>14.5, rounded to 15</v>
          </cell>
          <cell r="H1482" t="str">
            <v>Table 16</v>
          </cell>
          <cell r="I1482" t="str">
            <v>Idaho Energy FinAnswer Evaluation Report - 2008.pdf</v>
          </cell>
        </row>
        <row r="1483">
          <cell r="C1483" t="str">
            <v>12162013-351.2_Planned Net to Gross Ratio</v>
          </cell>
          <cell r="D1483">
            <v>2</v>
          </cell>
          <cell r="E1483" t="str">
            <v>Planned Net to Gross Ratio</v>
          </cell>
          <cell r="F1483" t="str">
            <v>Net-to-Gross Ratio Value Source</v>
          </cell>
          <cell r="G1483" t="str">
            <v/>
          </cell>
          <cell r="H1483" t="str">
            <v>Page 2</v>
          </cell>
          <cell r="I1483" t="str">
            <v>ID_Energy_FinAnswer_Program_Evaluation_2009-2011.pdf</v>
          </cell>
        </row>
        <row r="1484">
          <cell r="C1484" t="str">
            <v>12162013-351.2_Planned Realization Rate</v>
          </cell>
          <cell r="D1484">
            <v>2</v>
          </cell>
          <cell r="E1484" t="str">
            <v>Planned Realization Rate</v>
          </cell>
          <cell r="F1484" t="str">
            <v>Realization Rate Value Source</v>
          </cell>
          <cell r="G1484" t="str">
            <v/>
          </cell>
          <cell r="H1484" t="str">
            <v>Table 1</v>
          </cell>
          <cell r="I1484" t="str">
            <v>ID_Energy_FinAnswer_Program_Evaluation_2009-2011.pdf</v>
          </cell>
        </row>
        <row r="1485">
          <cell r="C1485" t="str">
            <v>11222013-117.2_Incentive Customer ($)</v>
          </cell>
          <cell r="D1485">
            <v>2</v>
          </cell>
          <cell r="E1485" t="str">
            <v>Incentive Customer ($)</v>
          </cell>
          <cell r="F1485" t="str">
            <v>Incentive Value Source</v>
          </cell>
          <cell r="G1485" t="str">
            <v/>
          </cell>
          <cell r="H1485" t="str">
            <v>Incentive Caluclator Tool</v>
          </cell>
          <cell r="I1485" t="str">
            <v>WB UT Incentive Calc EXTERNAL 1.1E 0722013.xlsx</v>
          </cell>
        </row>
        <row r="1486">
          <cell r="C1486" t="str">
            <v>12162013-091.2_Incentive Customer ($)</v>
          </cell>
          <cell r="D1486">
            <v>2</v>
          </cell>
          <cell r="E1486" t="str">
            <v>Incentive Customer ($)</v>
          </cell>
          <cell r="F1486" t="str">
            <v>Incentive Value Source</v>
          </cell>
          <cell r="G1486" t="str">
            <v/>
          </cell>
          <cell r="H1486" t="str">
            <v>Incentive Caluclator Tool</v>
          </cell>
          <cell r="I1486" t="str">
            <v>WA wattSmart Business Incentive DUMMY.xlsx</v>
          </cell>
        </row>
        <row r="1487">
          <cell r="C1487" t="str">
            <v>12162013-481.2_Planned Realization Rate</v>
          </cell>
          <cell r="D1487">
            <v>2</v>
          </cell>
          <cell r="E1487" t="str">
            <v>Planned Realization Rate</v>
          </cell>
          <cell r="F1487" t="str">
            <v>Realization Rate Value Source</v>
          </cell>
          <cell r="G1487" t="str">
            <v/>
          </cell>
          <cell r="H1487" t="str">
            <v>Table 1</v>
          </cell>
          <cell r="I1487" t="str">
            <v>DSM_WY_EnergyFinAnswer_Report_2011.pdf</v>
          </cell>
        </row>
        <row r="1488">
          <cell r="C1488" t="str">
            <v>12162013-481.2_Planned Net to Gross Ratio</v>
          </cell>
          <cell r="D1488">
            <v>2</v>
          </cell>
          <cell r="E1488" t="str">
            <v>Planned Net to Gross Ratio</v>
          </cell>
          <cell r="F1488" t="str">
            <v>Net-to-Gross Valur Source</v>
          </cell>
          <cell r="G1488" t="str">
            <v/>
          </cell>
          <cell r="H1488" t="str">
            <v>Page 10</v>
          </cell>
          <cell r="I1488" t="str">
            <v>DSM_WY_EnergyFinAnswer_Report_2011.pdf</v>
          </cell>
        </row>
        <row r="1489">
          <cell r="C1489" t="str">
            <v>12162013-481.2_Measure life (years)</v>
          </cell>
          <cell r="D1489">
            <v>2</v>
          </cell>
          <cell r="E1489" t="str">
            <v>Measure life (years)</v>
          </cell>
          <cell r="F1489" t="str">
            <v>Measure Life Value Source</v>
          </cell>
          <cell r="G1489" t="str">
            <v/>
          </cell>
          <cell r="H1489" t="str">
            <v>Table 26</v>
          </cell>
          <cell r="I1489" t="str">
            <v>2013-Wyoming-Annual-Report-Appendices-FINAL.pdf</v>
          </cell>
        </row>
        <row r="1490">
          <cell r="C1490" t="str">
            <v>12162013-222.2_Planned Net to Gross Ratio</v>
          </cell>
          <cell r="D1490">
            <v>2</v>
          </cell>
          <cell r="E1490" t="str">
            <v>Planned Net to Gross Ratio</v>
          </cell>
          <cell r="F1490" t="str">
            <v>Net-to-Gross Value Source</v>
          </cell>
          <cell r="G1490" t="str">
            <v/>
          </cell>
          <cell r="H1490" t="str">
            <v>Page 2</v>
          </cell>
          <cell r="I1490" t="str">
            <v>CA_Energy_FinAnswer_Program_Evaluation_2009-2011.pdf</v>
          </cell>
        </row>
        <row r="1491">
          <cell r="C1491" t="str">
            <v>12162013-352.2_Measure life (years)</v>
          </cell>
          <cell r="D1491">
            <v>2</v>
          </cell>
          <cell r="E1491" t="str">
            <v>Measure life (years)</v>
          </cell>
          <cell r="F1491" t="str">
            <v>Measure Life Value Source</v>
          </cell>
          <cell r="G1491" t="str">
            <v>14.5, rounded to 15</v>
          </cell>
          <cell r="H1491" t="str">
            <v>Table 16</v>
          </cell>
          <cell r="I1491" t="str">
            <v>Idaho Energy FinAnswer Evaluation Report - 2008.pdf</v>
          </cell>
        </row>
        <row r="1492">
          <cell r="C1492" t="str">
            <v>12162013-352.2_Planned Realization Rate</v>
          </cell>
          <cell r="D1492">
            <v>2</v>
          </cell>
          <cell r="E1492" t="str">
            <v>Planned Realization Rate</v>
          </cell>
          <cell r="F1492" t="str">
            <v>Realization Rate Value Source</v>
          </cell>
          <cell r="G1492" t="str">
            <v/>
          </cell>
          <cell r="H1492" t="str">
            <v>Table 1</v>
          </cell>
          <cell r="I1492" t="str">
            <v>ID_Energy_FinAnswer_Program_Evaluation_2009-2011.pdf</v>
          </cell>
        </row>
        <row r="1493">
          <cell r="C1493" t="str">
            <v>12162013-352.2_Planned Net to Gross Ratio</v>
          </cell>
          <cell r="D1493">
            <v>2</v>
          </cell>
          <cell r="E1493" t="str">
            <v>Planned Net to Gross Ratio</v>
          </cell>
          <cell r="F1493" t="str">
            <v>Net-to-Gross Ratio Value Source</v>
          </cell>
          <cell r="G1493" t="str">
            <v/>
          </cell>
          <cell r="H1493" t="str">
            <v>Page 2</v>
          </cell>
          <cell r="I1493" t="str">
            <v>ID_Energy_FinAnswer_Program_Evaluation_2009-2011.pdf</v>
          </cell>
        </row>
        <row r="1494">
          <cell r="C1494" t="str">
            <v>11222013-118.2_Incentive Customer ($)</v>
          </cell>
          <cell r="D1494">
            <v>2</v>
          </cell>
          <cell r="E1494" t="str">
            <v>Incentive Customer ($)</v>
          </cell>
          <cell r="F1494" t="str">
            <v>Incentive Value Source</v>
          </cell>
          <cell r="G1494" t="str">
            <v/>
          </cell>
          <cell r="H1494" t="str">
            <v>Incentive Caluclator Tool</v>
          </cell>
          <cell r="I1494" t="str">
            <v>WB UT Incentive Calc EXTERNAL 1.1E 0722013.xlsx</v>
          </cell>
        </row>
        <row r="1495">
          <cell r="C1495" t="str">
            <v>12162013-092.2_Incentive Customer ($)</v>
          </cell>
          <cell r="D1495">
            <v>2</v>
          </cell>
          <cell r="E1495" t="str">
            <v>Incentive Customer ($)</v>
          </cell>
          <cell r="F1495" t="str">
            <v>Incentive Value Source</v>
          </cell>
          <cell r="G1495" t="str">
            <v/>
          </cell>
          <cell r="H1495" t="str">
            <v>Incentive Caluclator Tool</v>
          </cell>
          <cell r="I1495" t="str">
            <v>WA wattSmart Business Incentive DUMMY.xlsx</v>
          </cell>
        </row>
        <row r="1496">
          <cell r="C1496" t="str">
            <v>12162013-482.2_Planned Realization Rate</v>
          </cell>
          <cell r="D1496">
            <v>2</v>
          </cell>
          <cell r="E1496" t="str">
            <v>Planned Realization Rate</v>
          </cell>
          <cell r="F1496" t="str">
            <v>Realization Rate Value Source</v>
          </cell>
          <cell r="G1496" t="str">
            <v/>
          </cell>
          <cell r="H1496" t="str">
            <v>Table 1</v>
          </cell>
          <cell r="I1496" t="str">
            <v>DSM_WY_EnergyFinAnswer_Report_2011.pdf</v>
          </cell>
        </row>
        <row r="1497">
          <cell r="C1497" t="str">
            <v>12162013-482.2_Planned Net to Gross Ratio</v>
          </cell>
          <cell r="D1497">
            <v>2</v>
          </cell>
          <cell r="E1497" t="str">
            <v>Planned Net to Gross Ratio</v>
          </cell>
          <cell r="F1497" t="str">
            <v>Net-to-Gross Valur Source</v>
          </cell>
          <cell r="G1497" t="str">
            <v/>
          </cell>
          <cell r="H1497" t="str">
            <v>Page 10</v>
          </cell>
          <cell r="I1497" t="str">
            <v>DSM_WY_EnergyFinAnswer_Report_2011.pdf</v>
          </cell>
        </row>
        <row r="1498">
          <cell r="C1498" t="str">
            <v>12162013-482.2_Measure life (years)</v>
          </cell>
          <cell r="D1498">
            <v>2</v>
          </cell>
          <cell r="E1498" t="str">
            <v>Measure life (years)</v>
          </cell>
          <cell r="F1498" t="str">
            <v>Measure Life Value Source</v>
          </cell>
          <cell r="G1498" t="str">
            <v/>
          </cell>
          <cell r="H1498" t="str">
            <v>Table 26</v>
          </cell>
          <cell r="I1498" t="str">
            <v>2013-Wyoming-Annual-Report-Appendices-FINAL.pdf</v>
          </cell>
        </row>
        <row r="1499">
          <cell r="C1499" t="str">
            <v>12162013-223.2_Planned Net to Gross Ratio</v>
          </cell>
          <cell r="D1499">
            <v>2</v>
          </cell>
          <cell r="E1499" t="str">
            <v>Planned Net to Gross Ratio</v>
          </cell>
          <cell r="F1499" t="str">
            <v>Net-to-Gross Value Source</v>
          </cell>
          <cell r="G1499" t="str">
            <v/>
          </cell>
          <cell r="H1499" t="str">
            <v>Page 2</v>
          </cell>
          <cell r="I1499" t="str">
            <v>CA_Energy_FinAnswer_Program_Evaluation_2009-2011.pdf</v>
          </cell>
        </row>
        <row r="1500">
          <cell r="C1500" t="str">
            <v>12162013-353.2_Planned Realization Rate</v>
          </cell>
          <cell r="D1500">
            <v>2</v>
          </cell>
          <cell r="E1500" t="str">
            <v>Planned Realization Rate</v>
          </cell>
          <cell r="F1500" t="str">
            <v>Realization Rate Value Source</v>
          </cell>
          <cell r="G1500" t="str">
            <v/>
          </cell>
          <cell r="H1500" t="str">
            <v>Table 1</v>
          </cell>
          <cell r="I1500" t="str">
            <v>ID_Energy_FinAnswer_Program_Evaluation_2009-2011.pdf</v>
          </cell>
        </row>
        <row r="1501">
          <cell r="C1501" t="str">
            <v>12162013-353.2_Planned Net to Gross Ratio</v>
          </cell>
          <cell r="D1501">
            <v>2</v>
          </cell>
          <cell r="E1501" t="str">
            <v>Planned Net to Gross Ratio</v>
          </cell>
          <cell r="F1501" t="str">
            <v>Net-to-Gross Ratio Value Source</v>
          </cell>
          <cell r="G1501" t="str">
            <v/>
          </cell>
          <cell r="H1501" t="str">
            <v>Page 2</v>
          </cell>
          <cell r="I1501" t="str">
            <v>ID_Energy_FinAnswer_Program_Evaluation_2009-2011.pdf</v>
          </cell>
        </row>
        <row r="1502">
          <cell r="C1502" t="str">
            <v>12162013-353.2_Measure life (years)</v>
          </cell>
          <cell r="D1502">
            <v>2</v>
          </cell>
          <cell r="E1502" t="str">
            <v>Measure life (years)</v>
          </cell>
          <cell r="F1502" t="str">
            <v>Measure Life Value Source</v>
          </cell>
          <cell r="G1502" t="str">
            <v>14.5, rounded to 15</v>
          </cell>
          <cell r="H1502" t="str">
            <v>Table 16</v>
          </cell>
          <cell r="I1502" t="str">
            <v>Idaho Energy FinAnswer Evaluation Report - 2008.pdf</v>
          </cell>
        </row>
        <row r="1503">
          <cell r="C1503" t="str">
            <v>11222013-119.2_Incentive Customer ($)</v>
          </cell>
          <cell r="D1503">
            <v>2</v>
          </cell>
          <cell r="E1503" t="str">
            <v>Incentive Customer ($)</v>
          </cell>
          <cell r="F1503" t="str">
            <v>Incentive Value Source</v>
          </cell>
          <cell r="G1503" t="str">
            <v/>
          </cell>
          <cell r="H1503" t="str">
            <v>Incentive Caluclator Tool</v>
          </cell>
          <cell r="I1503" t="str">
            <v>WB UT Incentive Calc EXTERNAL 1.1E 0722013.xlsx</v>
          </cell>
        </row>
        <row r="1504">
          <cell r="C1504" t="str">
            <v>12162013-093.2_Incentive Customer ($)</v>
          </cell>
          <cell r="D1504">
            <v>2</v>
          </cell>
          <cell r="E1504" t="str">
            <v>Incentive Customer ($)</v>
          </cell>
          <cell r="F1504" t="str">
            <v>Incentive Value Source</v>
          </cell>
          <cell r="G1504" t="str">
            <v/>
          </cell>
          <cell r="H1504" t="str">
            <v>Incentive Caluclator Tool</v>
          </cell>
          <cell r="I1504" t="str">
            <v>WA wattSmart Business Incentive DUMMY.xlsx</v>
          </cell>
        </row>
        <row r="1505">
          <cell r="C1505" t="str">
            <v>12162013-483.2_Planned Net to Gross Ratio</v>
          </cell>
          <cell r="D1505">
            <v>2</v>
          </cell>
          <cell r="E1505" t="str">
            <v>Planned Net to Gross Ratio</v>
          </cell>
          <cell r="F1505" t="str">
            <v>Net-to-Gross Valur Source</v>
          </cell>
          <cell r="G1505" t="str">
            <v/>
          </cell>
          <cell r="H1505" t="str">
            <v>Page 10</v>
          </cell>
          <cell r="I1505" t="str">
            <v>DSM_WY_EnergyFinAnswer_Report_2011.pdf</v>
          </cell>
        </row>
        <row r="1506">
          <cell r="C1506" t="str">
            <v>12162013-483.2_Measure life (years)</v>
          </cell>
          <cell r="D1506">
            <v>2</v>
          </cell>
          <cell r="E1506" t="str">
            <v>Measure life (years)</v>
          </cell>
          <cell r="F1506" t="str">
            <v>Measure Life Value Source</v>
          </cell>
          <cell r="G1506" t="str">
            <v/>
          </cell>
          <cell r="H1506" t="str">
            <v>Table 26</v>
          </cell>
          <cell r="I1506" t="str">
            <v>2013-Wyoming-Annual-Report-Appendices-FINAL.pdf</v>
          </cell>
        </row>
        <row r="1507">
          <cell r="C1507" t="str">
            <v>12162013-483.2_Planned Realization Rate</v>
          </cell>
          <cell r="D1507">
            <v>2</v>
          </cell>
          <cell r="E1507" t="str">
            <v>Planned Realization Rate</v>
          </cell>
          <cell r="F1507" t="str">
            <v>Realization Rate Value Source</v>
          </cell>
          <cell r="G1507" t="str">
            <v/>
          </cell>
          <cell r="H1507" t="str">
            <v>Table 1</v>
          </cell>
          <cell r="I1507" t="str">
            <v>DSM_WY_EnergyFinAnswer_Report_2011.pdf</v>
          </cell>
        </row>
        <row r="1508">
          <cell r="C1508" t="str">
            <v>12162013-224.2_Planned Net to Gross Ratio</v>
          </cell>
          <cell r="D1508">
            <v>2</v>
          </cell>
          <cell r="E1508" t="str">
            <v>Planned Net to Gross Ratio</v>
          </cell>
          <cell r="F1508" t="str">
            <v>Net-to-Gross Value Source</v>
          </cell>
          <cell r="G1508" t="str">
            <v/>
          </cell>
          <cell r="H1508" t="str">
            <v>Page 2</v>
          </cell>
          <cell r="I1508" t="str">
            <v>CA_Energy_FinAnswer_Program_Evaluation_2009-2011.pdf</v>
          </cell>
        </row>
        <row r="1509">
          <cell r="C1509" t="str">
            <v>12162013-354.2_Measure life (years)</v>
          </cell>
          <cell r="D1509">
            <v>2</v>
          </cell>
          <cell r="E1509" t="str">
            <v>Measure life (years)</v>
          </cell>
          <cell r="F1509" t="str">
            <v>Measure Life Value Source</v>
          </cell>
          <cell r="G1509" t="str">
            <v>14.5, rounded to 15</v>
          </cell>
          <cell r="H1509" t="str">
            <v>Table 16</v>
          </cell>
          <cell r="I1509" t="str">
            <v>Idaho Energy FinAnswer Evaluation Report - 2008.pdf</v>
          </cell>
        </row>
        <row r="1510">
          <cell r="C1510" t="str">
            <v>12162013-354.2_Planned Net to Gross Ratio</v>
          </cell>
          <cell r="D1510">
            <v>2</v>
          </cell>
          <cell r="E1510" t="str">
            <v>Planned Net to Gross Ratio</v>
          </cell>
          <cell r="F1510" t="str">
            <v>Net-to-Gross Ratio Value Source</v>
          </cell>
          <cell r="G1510" t="str">
            <v/>
          </cell>
          <cell r="H1510" t="str">
            <v>Page 2</v>
          </cell>
          <cell r="I1510" t="str">
            <v>ID_Energy_FinAnswer_Program_Evaluation_2009-2011.pdf</v>
          </cell>
        </row>
        <row r="1511">
          <cell r="C1511" t="str">
            <v>12162013-354.2_Planned Realization Rate</v>
          </cell>
          <cell r="D1511">
            <v>2</v>
          </cell>
          <cell r="E1511" t="str">
            <v>Planned Realization Rate</v>
          </cell>
          <cell r="F1511" t="str">
            <v>Realization Rate Value Source</v>
          </cell>
          <cell r="G1511" t="str">
            <v/>
          </cell>
          <cell r="H1511" t="str">
            <v>Table 1</v>
          </cell>
          <cell r="I1511" t="str">
            <v>ID_Energy_FinAnswer_Program_Evaluation_2009-2011.pdf</v>
          </cell>
        </row>
        <row r="1512">
          <cell r="C1512" t="str">
            <v>11222013-120.2_Incentive Customer ($)</v>
          </cell>
          <cell r="D1512">
            <v>2</v>
          </cell>
          <cell r="E1512" t="str">
            <v>Incentive Customer ($)</v>
          </cell>
          <cell r="F1512" t="str">
            <v>Incentive Value Source</v>
          </cell>
          <cell r="G1512" t="str">
            <v/>
          </cell>
          <cell r="H1512" t="str">
            <v>Incentive Caluclator Tool</v>
          </cell>
          <cell r="I1512" t="str">
            <v>WB UT Incentive Calc EXTERNAL 1.1E 0722013.xlsx</v>
          </cell>
        </row>
        <row r="1513">
          <cell r="C1513" t="str">
            <v>12162013-094.2_Incentive Customer ($)</v>
          </cell>
          <cell r="D1513">
            <v>2</v>
          </cell>
          <cell r="E1513" t="str">
            <v>Incentive Customer ($)</v>
          </cell>
          <cell r="F1513" t="str">
            <v>Incentive Value Source</v>
          </cell>
          <cell r="G1513" t="str">
            <v/>
          </cell>
          <cell r="H1513" t="str">
            <v>Incentive Caluclator Tool</v>
          </cell>
          <cell r="I1513" t="str">
            <v>WA wattSmart Business Incentive DUMMY.xlsx</v>
          </cell>
        </row>
        <row r="1514">
          <cell r="C1514" t="str">
            <v>12162013-484.2_Measure life (years)</v>
          </cell>
          <cell r="D1514">
            <v>2</v>
          </cell>
          <cell r="E1514" t="str">
            <v>Measure life (years)</v>
          </cell>
          <cell r="F1514" t="str">
            <v>Measure Life Value Source</v>
          </cell>
          <cell r="G1514" t="str">
            <v/>
          </cell>
          <cell r="H1514" t="str">
            <v>Table 26</v>
          </cell>
          <cell r="I1514" t="str">
            <v>2013-Wyoming-Annual-Report-Appendices-FINAL.pdf</v>
          </cell>
        </row>
        <row r="1515">
          <cell r="C1515" t="str">
            <v>12162013-484.2_Planned Realization Rate</v>
          </cell>
          <cell r="D1515">
            <v>2</v>
          </cell>
          <cell r="E1515" t="str">
            <v>Planned Realization Rate</v>
          </cell>
          <cell r="F1515" t="str">
            <v>Realization Rate Value Source</v>
          </cell>
          <cell r="G1515" t="str">
            <v/>
          </cell>
          <cell r="H1515" t="str">
            <v>Table 1</v>
          </cell>
          <cell r="I1515" t="str">
            <v>DSM_WY_EnergyFinAnswer_Report_2011.pdf</v>
          </cell>
        </row>
        <row r="1516">
          <cell r="C1516" t="str">
            <v>12162013-484.2_Planned Net to Gross Ratio</v>
          </cell>
          <cell r="D1516">
            <v>2</v>
          </cell>
          <cell r="E1516" t="str">
            <v>Planned Net to Gross Ratio</v>
          </cell>
          <cell r="F1516" t="str">
            <v>Net-to-Gross Valur Source</v>
          </cell>
          <cell r="G1516" t="str">
            <v/>
          </cell>
          <cell r="H1516" t="str">
            <v>Page 10</v>
          </cell>
          <cell r="I1516" t="str">
            <v>DSM_WY_EnergyFinAnswer_Report_2011.pdf</v>
          </cell>
        </row>
        <row r="1517">
          <cell r="C1517" t="str">
            <v>12162013-149.2_Planned Net to Gross Ratio</v>
          </cell>
          <cell r="D1517">
            <v>2</v>
          </cell>
          <cell r="E1517" t="str">
            <v>Planned Net to Gross Ratio</v>
          </cell>
          <cell r="F1517" t="str">
            <v>Net-to-Gross Value Source</v>
          </cell>
          <cell r="G1517" t="str">
            <v/>
          </cell>
          <cell r="H1517" t="str">
            <v>Page 2</v>
          </cell>
          <cell r="I1517" t="str">
            <v>CA_Energy_FinAnswer_Program_Evaluation_2009-2011.pdf</v>
          </cell>
        </row>
        <row r="1518">
          <cell r="C1518" t="str">
            <v>12162013-279.2_Planned Realization Rate</v>
          </cell>
          <cell r="D1518">
            <v>2</v>
          </cell>
          <cell r="E1518" t="str">
            <v>Planned Realization Rate</v>
          </cell>
          <cell r="F1518" t="str">
            <v>Realization Rate Value Source</v>
          </cell>
          <cell r="G1518" t="str">
            <v/>
          </cell>
          <cell r="H1518" t="str">
            <v>Table 1</v>
          </cell>
          <cell r="I1518" t="str">
            <v>ID_Energy_FinAnswer_Program_Evaluation_2009-2011.pdf</v>
          </cell>
        </row>
        <row r="1519">
          <cell r="C1519" t="str">
            <v>12162013-279.2_Measure life (years)</v>
          </cell>
          <cell r="D1519">
            <v>2</v>
          </cell>
          <cell r="E1519" t="str">
            <v>Measure life (years)</v>
          </cell>
          <cell r="F1519" t="str">
            <v>Measure Life Value Source</v>
          </cell>
          <cell r="G1519" t="str">
            <v>14.5, rounded to 15</v>
          </cell>
          <cell r="H1519" t="str">
            <v>Table 16</v>
          </cell>
          <cell r="I1519" t="str">
            <v>Idaho Energy FinAnswer Evaluation Report - 2008.pdf</v>
          </cell>
        </row>
        <row r="1520">
          <cell r="C1520" t="str">
            <v>12162013-279.2_Planned Net to Gross Ratio</v>
          </cell>
          <cell r="D1520">
            <v>2</v>
          </cell>
          <cell r="E1520" t="str">
            <v>Planned Net to Gross Ratio</v>
          </cell>
          <cell r="F1520" t="str">
            <v>Net-to-Gross Ratio Value Source</v>
          </cell>
          <cell r="G1520" t="str">
            <v/>
          </cell>
          <cell r="H1520" t="str">
            <v>Page 2</v>
          </cell>
          <cell r="I1520" t="str">
            <v>ID_Energy_FinAnswer_Program_Evaluation_2009-2011.pdf</v>
          </cell>
        </row>
        <row r="1521">
          <cell r="C1521" t="str">
            <v>11222013-019.2_Incentive Customer ($)</v>
          </cell>
          <cell r="D1521">
            <v>2</v>
          </cell>
          <cell r="E1521" t="str">
            <v>Incentive Customer ($)</v>
          </cell>
          <cell r="F1521" t="str">
            <v>Incentive Value Source</v>
          </cell>
          <cell r="G1521" t="str">
            <v/>
          </cell>
          <cell r="H1521" t="str">
            <v>Incentive Caluclator Tool</v>
          </cell>
          <cell r="I1521" t="str">
            <v>WB UT Incentive Calc EXTERNAL 1.1E 0722013.xlsx</v>
          </cell>
        </row>
        <row r="1522">
          <cell r="C1522" t="str">
            <v>12162013-019.2_Incentive Customer ($)</v>
          </cell>
          <cell r="D1522">
            <v>2</v>
          </cell>
          <cell r="E1522" t="str">
            <v>Incentive Customer ($)</v>
          </cell>
          <cell r="F1522" t="str">
            <v>Incentive Value Source</v>
          </cell>
          <cell r="G1522" t="str">
            <v/>
          </cell>
          <cell r="H1522" t="str">
            <v>Incentive Caluclator Tool</v>
          </cell>
          <cell r="I1522" t="str">
            <v>WA wattSmart Business Incentive DUMMY.xlsx</v>
          </cell>
        </row>
        <row r="1523">
          <cell r="C1523" t="str">
            <v>12162013-409.2_Planned Realization Rate</v>
          </cell>
          <cell r="D1523">
            <v>2</v>
          </cell>
          <cell r="E1523" t="str">
            <v>Planned Realization Rate</v>
          </cell>
          <cell r="F1523" t="str">
            <v>Realization Rate Value Source</v>
          </cell>
          <cell r="G1523" t="str">
            <v/>
          </cell>
          <cell r="H1523" t="str">
            <v>Table 1</v>
          </cell>
          <cell r="I1523" t="str">
            <v>DSM_WY_EnergyFinAnswer_Report_2011.pdf</v>
          </cell>
        </row>
        <row r="1524">
          <cell r="C1524" t="str">
            <v>12162013-409.2_Planned Net to Gross Ratio</v>
          </cell>
          <cell r="D1524">
            <v>2</v>
          </cell>
          <cell r="E1524" t="str">
            <v>Planned Net to Gross Ratio</v>
          </cell>
          <cell r="F1524" t="str">
            <v>Net-to-Gross Valur Source</v>
          </cell>
          <cell r="G1524" t="str">
            <v/>
          </cell>
          <cell r="H1524" t="str">
            <v>Page 10</v>
          </cell>
          <cell r="I1524" t="str">
            <v>DSM_WY_EnergyFinAnswer_Report_2011.pdf</v>
          </cell>
        </row>
        <row r="1525">
          <cell r="C1525" t="str">
            <v>12162013-409.2_Measure life (years)</v>
          </cell>
          <cell r="D1525">
            <v>2</v>
          </cell>
          <cell r="E1525" t="str">
            <v>Measure life (years)</v>
          </cell>
          <cell r="F1525" t="str">
            <v>Measure Life Value Source</v>
          </cell>
          <cell r="G1525" t="str">
            <v/>
          </cell>
          <cell r="H1525" t="str">
            <v>Table 26</v>
          </cell>
          <cell r="I1525" t="str">
            <v>2013-Wyoming-Annual-Report-Appendices-FINAL.pdf</v>
          </cell>
        </row>
        <row r="1526">
          <cell r="C1526" t="str">
            <v>12162013-150.2_Planned Net to Gross Ratio</v>
          </cell>
          <cell r="D1526">
            <v>2</v>
          </cell>
          <cell r="E1526" t="str">
            <v>Planned Net to Gross Ratio</v>
          </cell>
          <cell r="F1526" t="str">
            <v>Net-to-Gross Value Source</v>
          </cell>
          <cell r="G1526" t="str">
            <v/>
          </cell>
          <cell r="H1526" t="str">
            <v>Page 2</v>
          </cell>
          <cell r="I1526" t="str">
            <v>CA_Energy_FinAnswer_Program_Evaluation_2009-2011.pdf</v>
          </cell>
        </row>
        <row r="1527">
          <cell r="C1527" t="str">
            <v>12162013-280.2_Measure life (years)</v>
          </cell>
          <cell r="D1527">
            <v>2</v>
          </cell>
          <cell r="E1527" t="str">
            <v>Measure life (years)</v>
          </cell>
          <cell r="F1527" t="str">
            <v>Measure Life Value Source</v>
          </cell>
          <cell r="G1527" t="str">
            <v>14.5, rounded to 15</v>
          </cell>
          <cell r="H1527" t="str">
            <v>Table 16</v>
          </cell>
          <cell r="I1527" t="str">
            <v>Idaho Energy FinAnswer Evaluation Report - 2008.pdf</v>
          </cell>
        </row>
        <row r="1528">
          <cell r="C1528" t="str">
            <v>12162013-280.2_Planned Realization Rate</v>
          </cell>
          <cell r="D1528">
            <v>2</v>
          </cell>
          <cell r="E1528" t="str">
            <v>Planned Realization Rate</v>
          </cell>
          <cell r="F1528" t="str">
            <v>Realization Rate Value Source</v>
          </cell>
          <cell r="G1528" t="str">
            <v/>
          </cell>
          <cell r="H1528" t="str">
            <v>Table 1</v>
          </cell>
          <cell r="I1528" t="str">
            <v>ID_Energy_FinAnswer_Program_Evaluation_2009-2011.pdf</v>
          </cell>
        </row>
        <row r="1529">
          <cell r="C1529" t="str">
            <v>12162013-280.2_Planned Net to Gross Ratio</v>
          </cell>
          <cell r="D1529">
            <v>2</v>
          </cell>
          <cell r="E1529" t="str">
            <v>Planned Net to Gross Ratio</v>
          </cell>
          <cell r="F1529" t="str">
            <v>Net-to-Gross Ratio Value Source</v>
          </cell>
          <cell r="G1529" t="str">
            <v/>
          </cell>
          <cell r="H1529" t="str">
            <v>Page 2</v>
          </cell>
          <cell r="I1529" t="str">
            <v>ID_Energy_FinAnswer_Program_Evaluation_2009-2011.pdf</v>
          </cell>
        </row>
        <row r="1530">
          <cell r="C1530" t="str">
            <v>11222013-020.2_Incentive Customer ($)</v>
          </cell>
          <cell r="D1530">
            <v>2</v>
          </cell>
          <cell r="E1530" t="str">
            <v>Incentive Customer ($)</v>
          </cell>
          <cell r="F1530" t="str">
            <v>Incentive Value Source</v>
          </cell>
          <cell r="G1530" t="str">
            <v/>
          </cell>
          <cell r="H1530" t="str">
            <v>Incentive Caluclator Tool</v>
          </cell>
          <cell r="I1530" t="str">
            <v>WB UT Incentive Calc EXTERNAL 1.1E 0722013.xlsx</v>
          </cell>
        </row>
        <row r="1531">
          <cell r="C1531" t="str">
            <v>12162013-020.2_Incentive Customer ($)</v>
          </cell>
          <cell r="D1531">
            <v>2</v>
          </cell>
          <cell r="E1531" t="str">
            <v>Incentive Customer ($)</v>
          </cell>
          <cell r="F1531" t="str">
            <v>Incentive Value Source</v>
          </cell>
          <cell r="G1531" t="str">
            <v/>
          </cell>
          <cell r="H1531" t="str">
            <v>Incentive Caluclator Tool</v>
          </cell>
          <cell r="I1531" t="str">
            <v>WA wattSmart Business Incentive DUMMY.xlsx</v>
          </cell>
        </row>
        <row r="1532">
          <cell r="C1532" t="str">
            <v>12162013-410.2_Planned Realization Rate</v>
          </cell>
          <cell r="D1532">
            <v>2</v>
          </cell>
          <cell r="E1532" t="str">
            <v>Planned Realization Rate</v>
          </cell>
          <cell r="F1532" t="str">
            <v>Realization Rate Value Source</v>
          </cell>
          <cell r="G1532" t="str">
            <v/>
          </cell>
          <cell r="H1532" t="str">
            <v>Table 1</v>
          </cell>
          <cell r="I1532" t="str">
            <v>DSM_WY_EnergyFinAnswer_Report_2011.pdf</v>
          </cell>
        </row>
        <row r="1533">
          <cell r="C1533" t="str">
            <v>12162013-410.2_Planned Net to Gross Ratio</v>
          </cell>
          <cell r="D1533">
            <v>2</v>
          </cell>
          <cell r="E1533" t="str">
            <v>Planned Net to Gross Ratio</v>
          </cell>
          <cell r="F1533" t="str">
            <v>Net-to-Gross Valur Source</v>
          </cell>
          <cell r="G1533" t="str">
            <v/>
          </cell>
          <cell r="H1533" t="str">
            <v>Page 10</v>
          </cell>
          <cell r="I1533" t="str">
            <v>DSM_WY_EnergyFinAnswer_Report_2011.pdf</v>
          </cell>
        </row>
        <row r="1534">
          <cell r="C1534" t="str">
            <v>12162013-410.2_Measure life (years)</v>
          </cell>
          <cell r="D1534">
            <v>2</v>
          </cell>
          <cell r="E1534" t="str">
            <v>Measure life (years)</v>
          </cell>
          <cell r="F1534" t="str">
            <v>Measure Life Value Source</v>
          </cell>
          <cell r="G1534" t="str">
            <v/>
          </cell>
          <cell r="H1534" t="str">
            <v>Table 26</v>
          </cell>
          <cell r="I1534" t="str">
            <v>2013-Wyoming-Annual-Report-Appendices-FINAL.pdf</v>
          </cell>
        </row>
        <row r="1535">
          <cell r="C1535" t="str">
            <v>12162013-225.2_Planned Net to Gross Ratio</v>
          </cell>
          <cell r="D1535">
            <v>2</v>
          </cell>
          <cell r="E1535" t="str">
            <v>Planned Net to Gross Ratio</v>
          </cell>
          <cell r="F1535" t="str">
            <v>Net-to-Gross Value Source</v>
          </cell>
          <cell r="G1535" t="str">
            <v/>
          </cell>
          <cell r="H1535" t="str">
            <v>Page 2</v>
          </cell>
          <cell r="I1535" t="str">
            <v>CA_Energy_FinAnswer_Program_Evaluation_2009-2011.pdf</v>
          </cell>
        </row>
        <row r="1536">
          <cell r="C1536" t="str">
            <v>12162013-355.2_Planned Net to Gross Ratio</v>
          </cell>
          <cell r="D1536">
            <v>2</v>
          </cell>
          <cell r="E1536" t="str">
            <v>Planned Net to Gross Ratio</v>
          </cell>
          <cell r="F1536" t="str">
            <v>Net-to-Gross Ratio Value Source</v>
          </cell>
          <cell r="G1536" t="str">
            <v/>
          </cell>
          <cell r="H1536" t="str">
            <v>Page 2</v>
          </cell>
          <cell r="I1536" t="str">
            <v>ID_Energy_FinAnswer_Program_Evaluation_2009-2011.pdf</v>
          </cell>
        </row>
        <row r="1537">
          <cell r="C1537" t="str">
            <v>12162013-355.2_Measure life (years)</v>
          </cell>
          <cell r="D1537">
            <v>2</v>
          </cell>
          <cell r="E1537" t="str">
            <v>Measure life (years)</v>
          </cell>
          <cell r="F1537" t="str">
            <v>Measure Life Value Source</v>
          </cell>
          <cell r="G1537" t="str">
            <v>14.5, rounded to 15</v>
          </cell>
          <cell r="H1537" t="str">
            <v>Table 16</v>
          </cell>
          <cell r="I1537" t="str">
            <v>Idaho Energy FinAnswer Evaluation Report - 2008.pdf</v>
          </cell>
        </row>
        <row r="1538">
          <cell r="C1538" t="str">
            <v>12162013-355.2_Planned Realization Rate</v>
          </cell>
          <cell r="D1538">
            <v>2</v>
          </cell>
          <cell r="E1538" t="str">
            <v>Planned Realization Rate</v>
          </cell>
          <cell r="F1538" t="str">
            <v>Realization Rate Value Source</v>
          </cell>
          <cell r="G1538" t="str">
            <v/>
          </cell>
          <cell r="H1538" t="str">
            <v>Table 1</v>
          </cell>
          <cell r="I1538" t="str">
            <v>ID_Energy_FinAnswer_Program_Evaluation_2009-2011.pdf</v>
          </cell>
        </row>
        <row r="1539">
          <cell r="C1539" t="str">
            <v>11222013-121.2_Incentive Customer ($)</v>
          </cell>
          <cell r="D1539">
            <v>2</v>
          </cell>
          <cell r="E1539" t="str">
            <v>Incentive Customer ($)</v>
          </cell>
          <cell r="F1539" t="str">
            <v>Incentive Value Source</v>
          </cell>
          <cell r="G1539" t="str">
            <v/>
          </cell>
          <cell r="H1539" t="str">
            <v>Incentive Caluclator Tool</v>
          </cell>
          <cell r="I1539" t="str">
            <v>WB UT Incentive Calc EXTERNAL 1.1E 0722013.xlsx</v>
          </cell>
        </row>
        <row r="1540">
          <cell r="C1540" t="str">
            <v>12162013-095.2_Incentive Customer ($)</v>
          </cell>
          <cell r="D1540">
            <v>2</v>
          </cell>
          <cell r="E1540" t="str">
            <v>Incentive Customer ($)</v>
          </cell>
          <cell r="F1540" t="str">
            <v>Incentive Value Source</v>
          </cell>
          <cell r="G1540" t="str">
            <v/>
          </cell>
          <cell r="H1540" t="str">
            <v>Incentive Caluclator Tool</v>
          </cell>
          <cell r="I1540" t="str">
            <v>WA wattSmart Business Incentive DUMMY.xlsx</v>
          </cell>
        </row>
        <row r="1541">
          <cell r="C1541" t="str">
            <v>12162013-485.2_Measure life (years)</v>
          </cell>
          <cell r="D1541">
            <v>2</v>
          </cell>
          <cell r="E1541" t="str">
            <v>Measure life (years)</v>
          </cell>
          <cell r="F1541" t="str">
            <v>Measure Life Value Source</v>
          </cell>
          <cell r="G1541" t="str">
            <v/>
          </cell>
          <cell r="H1541" t="str">
            <v>Table 26</v>
          </cell>
          <cell r="I1541" t="str">
            <v>2013-Wyoming-Annual-Report-Appendices-FINAL.pdf</v>
          </cell>
        </row>
        <row r="1542">
          <cell r="C1542" t="str">
            <v>12162013-485.2_Planned Realization Rate</v>
          </cell>
          <cell r="D1542">
            <v>2</v>
          </cell>
          <cell r="E1542" t="str">
            <v>Planned Realization Rate</v>
          </cell>
          <cell r="F1542" t="str">
            <v>Realization Rate Value Source</v>
          </cell>
          <cell r="G1542" t="str">
            <v/>
          </cell>
          <cell r="H1542" t="str">
            <v>Table 1</v>
          </cell>
          <cell r="I1542" t="str">
            <v>DSM_WY_EnergyFinAnswer_Report_2011.pdf</v>
          </cell>
        </row>
        <row r="1543">
          <cell r="C1543" t="str">
            <v>12162013-485.2_Planned Net to Gross Ratio</v>
          </cell>
          <cell r="D1543">
            <v>2</v>
          </cell>
          <cell r="E1543" t="str">
            <v>Planned Net to Gross Ratio</v>
          </cell>
          <cell r="F1543" t="str">
            <v>Net-to-Gross Valur Source</v>
          </cell>
          <cell r="G1543" t="str">
            <v/>
          </cell>
          <cell r="H1543" t="str">
            <v>Page 10</v>
          </cell>
          <cell r="I1543" t="str">
            <v>DSM_WY_EnergyFinAnswer_Report_2011.pdf</v>
          </cell>
        </row>
        <row r="1544">
          <cell r="C1544" t="str">
            <v>12162013-226.2_Planned Net to Gross Ratio</v>
          </cell>
          <cell r="D1544">
            <v>2</v>
          </cell>
          <cell r="E1544" t="str">
            <v>Planned Net to Gross Ratio</v>
          </cell>
          <cell r="F1544" t="str">
            <v>Net-to-Gross Value Source</v>
          </cell>
          <cell r="G1544" t="str">
            <v/>
          </cell>
          <cell r="H1544" t="str">
            <v>Page 2</v>
          </cell>
          <cell r="I1544" t="str">
            <v>CA_Energy_FinAnswer_Program_Evaluation_2009-2011.pdf</v>
          </cell>
        </row>
        <row r="1545">
          <cell r="C1545" t="str">
            <v>12162013-356.2_Planned Net to Gross Ratio</v>
          </cell>
          <cell r="D1545">
            <v>2</v>
          </cell>
          <cell r="E1545" t="str">
            <v>Planned Net to Gross Ratio</v>
          </cell>
          <cell r="F1545" t="str">
            <v>Net-to-Gross Ratio Value Source</v>
          </cell>
          <cell r="G1545" t="str">
            <v/>
          </cell>
          <cell r="H1545" t="str">
            <v>Page 2</v>
          </cell>
          <cell r="I1545" t="str">
            <v>ID_Energy_FinAnswer_Program_Evaluation_2009-2011.pdf</v>
          </cell>
        </row>
        <row r="1546">
          <cell r="C1546" t="str">
            <v>12162013-356.2_Planned Realization Rate</v>
          </cell>
          <cell r="D1546">
            <v>2</v>
          </cell>
          <cell r="E1546" t="str">
            <v>Planned Realization Rate</v>
          </cell>
          <cell r="F1546" t="str">
            <v>Realization Rate Value Source</v>
          </cell>
          <cell r="G1546" t="str">
            <v/>
          </cell>
          <cell r="H1546" t="str">
            <v>Table 1</v>
          </cell>
          <cell r="I1546" t="str">
            <v>ID_Energy_FinAnswer_Program_Evaluation_2009-2011.pdf</v>
          </cell>
        </row>
        <row r="1547">
          <cell r="C1547" t="str">
            <v>12162013-356.2_Measure life (years)</v>
          </cell>
          <cell r="D1547">
            <v>2</v>
          </cell>
          <cell r="E1547" t="str">
            <v>Measure life (years)</v>
          </cell>
          <cell r="F1547" t="str">
            <v>Measure Life Value Source</v>
          </cell>
          <cell r="G1547" t="str">
            <v>14.5, rounded to 15</v>
          </cell>
          <cell r="H1547" t="str">
            <v>Table 16</v>
          </cell>
          <cell r="I1547" t="str">
            <v>Idaho Energy FinAnswer Evaluation Report - 2008.pdf</v>
          </cell>
        </row>
        <row r="1548">
          <cell r="C1548" t="str">
            <v>11222013-122.2_Incentive Customer ($)</v>
          </cell>
          <cell r="D1548">
            <v>2</v>
          </cell>
          <cell r="E1548" t="str">
            <v>Incentive Customer ($)</v>
          </cell>
          <cell r="F1548" t="str">
            <v>Incentive Value Source</v>
          </cell>
          <cell r="G1548" t="str">
            <v/>
          </cell>
          <cell r="H1548" t="str">
            <v>Incentive Caluclator Tool</v>
          </cell>
          <cell r="I1548" t="str">
            <v>WB UT Incentive Calc EXTERNAL 1.1E 0722013.xlsx</v>
          </cell>
        </row>
        <row r="1549">
          <cell r="C1549" t="str">
            <v>12162013-096.2_Incentive Customer ($)</v>
          </cell>
          <cell r="D1549">
            <v>2</v>
          </cell>
          <cell r="E1549" t="str">
            <v>Incentive Customer ($)</v>
          </cell>
          <cell r="F1549" t="str">
            <v>Incentive Value Source</v>
          </cell>
          <cell r="G1549" t="str">
            <v/>
          </cell>
          <cell r="H1549" t="str">
            <v>Incentive Caluclator Tool</v>
          </cell>
          <cell r="I1549" t="str">
            <v>WA wattSmart Business Incentive DUMMY.xlsx</v>
          </cell>
        </row>
        <row r="1550">
          <cell r="C1550" t="str">
            <v>12162013-486.2_Measure life (years)</v>
          </cell>
          <cell r="D1550">
            <v>2</v>
          </cell>
          <cell r="E1550" t="str">
            <v>Measure life (years)</v>
          </cell>
          <cell r="F1550" t="str">
            <v>Measure Life Value Source</v>
          </cell>
          <cell r="G1550" t="str">
            <v/>
          </cell>
          <cell r="H1550" t="str">
            <v>Table 26</v>
          </cell>
          <cell r="I1550" t="str">
            <v>2013-Wyoming-Annual-Report-Appendices-FINAL.pdf</v>
          </cell>
        </row>
        <row r="1551">
          <cell r="C1551" t="str">
            <v>12162013-486.2_Planned Realization Rate</v>
          </cell>
          <cell r="D1551">
            <v>2</v>
          </cell>
          <cell r="E1551" t="str">
            <v>Planned Realization Rate</v>
          </cell>
          <cell r="F1551" t="str">
            <v>Realization Rate Value Source</v>
          </cell>
          <cell r="G1551" t="str">
            <v/>
          </cell>
          <cell r="H1551" t="str">
            <v>Table 1</v>
          </cell>
          <cell r="I1551" t="str">
            <v>DSM_WY_EnergyFinAnswer_Report_2011.pdf</v>
          </cell>
        </row>
        <row r="1552">
          <cell r="C1552" t="str">
            <v>12162013-486.2_Planned Net to Gross Ratio</v>
          </cell>
          <cell r="D1552">
            <v>2</v>
          </cell>
          <cell r="E1552" t="str">
            <v>Planned Net to Gross Ratio</v>
          </cell>
          <cell r="F1552" t="str">
            <v>Net-to-Gross Valur Source</v>
          </cell>
          <cell r="G1552" t="str">
            <v/>
          </cell>
          <cell r="H1552" t="str">
            <v>Page 10</v>
          </cell>
          <cell r="I1552" t="str">
            <v>DSM_WY_EnergyFinAnswer_Report_2011.pdf</v>
          </cell>
        </row>
        <row r="1553">
          <cell r="C1553" t="str">
            <v>12162013-135.2_Planned Net to Gross Ratio</v>
          </cell>
          <cell r="D1553">
            <v>2</v>
          </cell>
          <cell r="E1553" t="str">
            <v>Planned Net to Gross Ratio</v>
          </cell>
          <cell r="F1553" t="str">
            <v>Net-to-Gross Value Source</v>
          </cell>
          <cell r="G1553" t="str">
            <v/>
          </cell>
          <cell r="H1553" t="str">
            <v>Page 2</v>
          </cell>
          <cell r="I1553" t="str">
            <v>CA_Energy_FinAnswer_Program_Evaluation_2009-2011.pdf</v>
          </cell>
        </row>
        <row r="1554">
          <cell r="C1554" t="str">
            <v>12162013-265.2_Planned Net to Gross Ratio</v>
          </cell>
          <cell r="D1554">
            <v>2</v>
          </cell>
          <cell r="E1554" t="str">
            <v>Planned Net to Gross Ratio</v>
          </cell>
          <cell r="F1554" t="str">
            <v>Net-to-Gross Ratio Value Source</v>
          </cell>
          <cell r="G1554" t="str">
            <v/>
          </cell>
          <cell r="H1554" t="str">
            <v>Page 2</v>
          </cell>
          <cell r="I1554" t="str">
            <v>ID_Energy_FinAnswer_Program_Evaluation_2009-2011.pdf</v>
          </cell>
        </row>
        <row r="1555">
          <cell r="C1555" t="str">
            <v>12162013-265.2_Planned Realization Rate</v>
          </cell>
          <cell r="D1555">
            <v>2</v>
          </cell>
          <cell r="E1555" t="str">
            <v>Planned Realization Rate</v>
          </cell>
          <cell r="F1555" t="str">
            <v>Realization Rate Value Source</v>
          </cell>
          <cell r="G1555" t="str">
            <v/>
          </cell>
          <cell r="H1555" t="str">
            <v>Table 1</v>
          </cell>
          <cell r="I1555" t="str">
            <v>ID_Energy_FinAnswer_Program_Evaluation_2009-2011.pdf</v>
          </cell>
        </row>
        <row r="1556">
          <cell r="C1556" t="str">
            <v>12162013-265.2_Measure life (years)</v>
          </cell>
          <cell r="D1556">
            <v>2</v>
          </cell>
          <cell r="E1556" t="str">
            <v>Measure life (years)</v>
          </cell>
          <cell r="F1556" t="str">
            <v>Measure Life Value Source</v>
          </cell>
          <cell r="G1556" t="str">
            <v>14.5, rounded to 15</v>
          </cell>
          <cell r="H1556" t="str">
            <v>Table 16</v>
          </cell>
          <cell r="I1556" t="str">
            <v>Idaho Energy FinAnswer Evaluation Report - 2008.pdf</v>
          </cell>
        </row>
        <row r="1557">
          <cell r="C1557" t="str">
            <v>11222013-005.2_Incentive Customer ($)</v>
          </cell>
          <cell r="D1557">
            <v>2</v>
          </cell>
          <cell r="E1557" t="str">
            <v>Incentive Customer ($)</v>
          </cell>
          <cell r="F1557" t="str">
            <v>Incentive Value Source</v>
          </cell>
          <cell r="G1557" t="str">
            <v/>
          </cell>
          <cell r="H1557" t="str">
            <v>Incentive Caluclator Tool</v>
          </cell>
          <cell r="I1557" t="str">
            <v>WB UT Incentive Calc EXTERNAL 1.1E 0722013.xlsx</v>
          </cell>
        </row>
        <row r="1558">
          <cell r="C1558" t="str">
            <v>12162013-005.2_Incentive Customer ($)</v>
          </cell>
          <cell r="D1558">
            <v>2</v>
          </cell>
          <cell r="E1558" t="str">
            <v>Incentive Customer ($)</v>
          </cell>
          <cell r="F1558" t="str">
            <v>Incentive Value Source</v>
          </cell>
          <cell r="G1558" t="str">
            <v/>
          </cell>
          <cell r="H1558" t="str">
            <v>Incentive Caluclator Tool</v>
          </cell>
          <cell r="I1558" t="str">
            <v>WA wattSmart Business Incentive DUMMY.xlsx</v>
          </cell>
        </row>
        <row r="1559">
          <cell r="C1559" t="str">
            <v>12162013-395.2_Measure life (years)</v>
          </cell>
          <cell r="D1559">
            <v>2</v>
          </cell>
          <cell r="E1559" t="str">
            <v>Measure life (years)</v>
          </cell>
          <cell r="F1559" t="str">
            <v>Measure Life Value Source</v>
          </cell>
          <cell r="G1559" t="str">
            <v/>
          </cell>
          <cell r="H1559" t="str">
            <v>Table 26</v>
          </cell>
          <cell r="I1559" t="str">
            <v>2013-Wyoming-Annual-Report-Appendices-FINAL.pdf</v>
          </cell>
        </row>
        <row r="1560">
          <cell r="C1560" t="str">
            <v>12162013-395.2_Planned Realization Rate</v>
          </cell>
          <cell r="D1560">
            <v>2</v>
          </cell>
          <cell r="E1560" t="str">
            <v>Planned Realization Rate</v>
          </cell>
          <cell r="F1560" t="str">
            <v>Realization Rate Value Source</v>
          </cell>
          <cell r="G1560" t="str">
            <v/>
          </cell>
          <cell r="H1560" t="str">
            <v>Table 1</v>
          </cell>
          <cell r="I1560" t="str">
            <v>DSM_WY_EnergyFinAnswer_Report_2011.pdf</v>
          </cell>
        </row>
        <row r="1561">
          <cell r="C1561" t="str">
            <v>12162013-395.2_Planned Net to Gross Ratio</v>
          </cell>
          <cell r="D1561">
            <v>2</v>
          </cell>
          <cell r="E1561" t="str">
            <v>Planned Net to Gross Ratio</v>
          </cell>
          <cell r="F1561" t="str">
            <v>Net-to-Gross Valur Source</v>
          </cell>
          <cell r="G1561" t="str">
            <v/>
          </cell>
          <cell r="H1561" t="str">
            <v>Page 10</v>
          </cell>
          <cell r="I1561" t="str">
            <v>DSM_WY_EnergyFinAnswer_Report_2011.pdf</v>
          </cell>
        </row>
        <row r="1562">
          <cell r="C1562" t="str">
            <v>12162013-136.2_Planned Net to Gross Ratio</v>
          </cell>
          <cell r="D1562">
            <v>2</v>
          </cell>
          <cell r="E1562" t="str">
            <v>Planned Net to Gross Ratio</v>
          </cell>
          <cell r="F1562" t="str">
            <v>Net-to-Gross Value Source</v>
          </cell>
          <cell r="G1562" t="str">
            <v/>
          </cell>
          <cell r="H1562" t="str">
            <v>Page 2</v>
          </cell>
          <cell r="I1562" t="str">
            <v>CA_Energy_FinAnswer_Program_Evaluation_2009-2011.pdf</v>
          </cell>
        </row>
        <row r="1563">
          <cell r="C1563" t="str">
            <v>12162013-266.2_Planned Net to Gross Ratio</v>
          </cell>
          <cell r="D1563">
            <v>2</v>
          </cell>
          <cell r="E1563" t="str">
            <v>Planned Net to Gross Ratio</v>
          </cell>
          <cell r="F1563" t="str">
            <v>Net-to-Gross Ratio Value Source</v>
          </cell>
          <cell r="G1563" t="str">
            <v/>
          </cell>
          <cell r="H1563" t="str">
            <v>Page 2</v>
          </cell>
          <cell r="I1563" t="str">
            <v>ID_Energy_FinAnswer_Program_Evaluation_2009-2011.pdf</v>
          </cell>
        </row>
        <row r="1564">
          <cell r="C1564" t="str">
            <v>12162013-266.2_Planned Realization Rate</v>
          </cell>
          <cell r="D1564">
            <v>2</v>
          </cell>
          <cell r="E1564" t="str">
            <v>Planned Realization Rate</v>
          </cell>
          <cell r="F1564" t="str">
            <v>Realization Rate Value Source</v>
          </cell>
          <cell r="G1564" t="str">
            <v/>
          </cell>
          <cell r="H1564" t="str">
            <v>Table 1</v>
          </cell>
          <cell r="I1564" t="str">
            <v>ID_Energy_FinAnswer_Program_Evaluation_2009-2011.pdf</v>
          </cell>
        </row>
        <row r="1565">
          <cell r="C1565" t="str">
            <v>12162013-266.2_Measure life (years)</v>
          </cell>
          <cell r="D1565">
            <v>2</v>
          </cell>
          <cell r="E1565" t="str">
            <v>Measure life (years)</v>
          </cell>
          <cell r="F1565" t="str">
            <v>Measure Life Value Source</v>
          </cell>
          <cell r="G1565" t="str">
            <v>14.5, rounded to 15</v>
          </cell>
          <cell r="H1565" t="str">
            <v>Table 16</v>
          </cell>
          <cell r="I1565" t="str">
            <v>Idaho Energy FinAnswer Evaluation Report - 2008.pdf</v>
          </cell>
        </row>
        <row r="1566">
          <cell r="C1566" t="str">
            <v>11222013-006.2_Incentive Customer ($)</v>
          </cell>
          <cell r="D1566">
            <v>2</v>
          </cell>
          <cell r="E1566" t="str">
            <v>Incentive Customer ($)</v>
          </cell>
          <cell r="F1566" t="str">
            <v>Incentive Value Source</v>
          </cell>
          <cell r="G1566" t="str">
            <v/>
          </cell>
          <cell r="H1566" t="str">
            <v>Incentive Caluclator Tool</v>
          </cell>
          <cell r="I1566" t="str">
            <v>WB UT Incentive Calc EXTERNAL 1.1E 0722013.xlsx</v>
          </cell>
        </row>
        <row r="1567">
          <cell r="C1567" t="str">
            <v>12162013-006.2_Incentive Customer ($)</v>
          </cell>
          <cell r="D1567">
            <v>2</v>
          </cell>
          <cell r="E1567" t="str">
            <v>Incentive Customer ($)</v>
          </cell>
          <cell r="F1567" t="str">
            <v>Incentive Value Source</v>
          </cell>
          <cell r="G1567" t="str">
            <v/>
          </cell>
          <cell r="H1567" t="str">
            <v>Incentive Caluclator Tool</v>
          </cell>
          <cell r="I1567" t="str">
            <v>WA wattSmart Business Incentive DUMMY.xlsx</v>
          </cell>
        </row>
        <row r="1568">
          <cell r="C1568" t="str">
            <v>12162013-396.2_Measure life (years)</v>
          </cell>
          <cell r="D1568">
            <v>2</v>
          </cell>
          <cell r="E1568" t="str">
            <v>Measure life (years)</v>
          </cell>
          <cell r="F1568" t="str">
            <v>Measure Life Value Source</v>
          </cell>
          <cell r="G1568" t="str">
            <v/>
          </cell>
          <cell r="H1568" t="str">
            <v>Table 26</v>
          </cell>
          <cell r="I1568" t="str">
            <v>2013-Wyoming-Annual-Report-Appendices-FINAL.pdf</v>
          </cell>
        </row>
        <row r="1569">
          <cell r="C1569" t="str">
            <v>12162013-396.2_Planned Net to Gross Ratio</v>
          </cell>
          <cell r="D1569">
            <v>2</v>
          </cell>
          <cell r="E1569" t="str">
            <v>Planned Net to Gross Ratio</v>
          </cell>
          <cell r="F1569" t="str">
            <v>Net-to-Gross Valur Source</v>
          </cell>
          <cell r="G1569" t="str">
            <v/>
          </cell>
          <cell r="H1569" t="str">
            <v>Page 10</v>
          </cell>
          <cell r="I1569" t="str">
            <v>DSM_WY_EnergyFinAnswer_Report_2011.pdf</v>
          </cell>
        </row>
        <row r="1570">
          <cell r="C1570" t="str">
            <v>12162013-396.2_Planned Realization Rate</v>
          </cell>
          <cell r="D1570">
            <v>2</v>
          </cell>
          <cell r="E1570" t="str">
            <v>Planned Realization Rate</v>
          </cell>
          <cell r="F1570" t="str">
            <v>Realization Rate Value Source</v>
          </cell>
          <cell r="G1570" t="str">
            <v/>
          </cell>
          <cell r="H1570" t="str">
            <v>Table 1</v>
          </cell>
          <cell r="I1570" t="str">
            <v>DSM_WY_EnergyFinAnswer_Report_2011.pdf</v>
          </cell>
        </row>
        <row r="1571">
          <cell r="C1571" t="str">
            <v>385.2_Gross Average Monthly Demand Reduction (kW/unit)</v>
          </cell>
          <cell r="D1571">
            <v>2</v>
          </cell>
          <cell r="E1571" t="str">
            <v>Gross Average Monthly Demand Reduction (kW/unit)</v>
          </cell>
          <cell r="F1571" t="str">
            <v>Demand Reduction Value Source</v>
          </cell>
          <cell r="G1571" t="str">
            <v/>
          </cell>
          <cell r="H1571" t="str">
            <v/>
          </cell>
          <cell r="I1571" t="str">
            <v>2010 ID FX MARKET CHARACTERIZATION 051512.pdf</v>
          </cell>
        </row>
        <row r="1572">
          <cell r="C1572" t="str">
            <v>385.2_Planned Net to Gross Ratio</v>
          </cell>
          <cell r="D1572">
            <v>2</v>
          </cell>
          <cell r="E1572" t="str">
            <v>Planned Net to Gross Ratio</v>
          </cell>
          <cell r="F1572" t="str">
            <v>Net-to-Gross Value Source</v>
          </cell>
          <cell r="G1572" t="str">
            <v/>
          </cell>
          <cell r="H1572" t="str">
            <v>Page 2</v>
          </cell>
          <cell r="I1572" t="str">
            <v>ID_FinAnswer_Express_Program_Evaluation_2009-2011.pdf</v>
          </cell>
        </row>
        <row r="1573">
          <cell r="C1573" t="str">
            <v>385.2_Incremental cost ($)</v>
          </cell>
          <cell r="D1573">
            <v>2</v>
          </cell>
          <cell r="E1573" t="str">
            <v>Incremental cost ($)</v>
          </cell>
          <cell r="F1573" t="str">
            <v>Cost Value Source</v>
          </cell>
          <cell r="G1573" t="str">
            <v/>
          </cell>
          <cell r="H1573" t="str">
            <v/>
          </cell>
          <cell r="I1573" t="str">
            <v>2010 ID FX MARKET CHARACTERIZATION 051512.pdf</v>
          </cell>
        </row>
        <row r="1574">
          <cell r="C1574" t="str">
            <v>385.2_Planned Realization Rate</v>
          </cell>
          <cell r="D1574">
            <v>2</v>
          </cell>
          <cell r="E1574" t="str">
            <v>Planned Realization Rate</v>
          </cell>
          <cell r="F1574" t="str">
            <v>Realization Rate Value Source</v>
          </cell>
          <cell r="G1574" t="str">
            <v/>
          </cell>
          <cell r="H1574" t="str">
            <v>Table 1</v>
          </cell>
          <cell r="I1574" t="str">
            <v>ID_FinAnswer_Express_Program_Evaluation_2009-2011.pdf</v>
          </cell>
        </row>
        <row r="1575">
          <cell r="C1575" t="str">
            <v>385.2_Gross incremental annual electric savings (kWh/yr)</v>
          </cell>
          <cell r="D1575">
            <v>2</v>
          </cell>
          <cell r="E1575" t="str">
            <v>Gross incremental annual electric savings (kWh/yr)</v>
          </cell>
          <cell r="F1575" t="str">
            <v xml:space="preserve">Energy Savings Value Source </v>
          </cell>
          <cell r="G1575" t="str">
            <v/>
          </cell>
          <cell r="H1575" t="str">
            <v/>
          </cell>
          <cell r="I1575" t="str">
            <v>2010 ID FX MARKET CHARACTERIZATION 051512.pdf</v>
          </cell>
        </row>
        <row r="1576">
          <cell r="C1576" t="str">
            <v>385.2_Measure life (years)</v>
          </cell>
          <cell r="D1576">
            <v>2</v>
          </cell>
          <cell r="E1576" t="str">
            <v>Measure life (years)</v>
          </cell>
          <cell r="F1576" t="str">
            <v>Measure Life Value Source</v>
          </cell>
          <cell r="G1576" t="str">
            <v/>
          </cell>
          <cell r="H1576" t="str">
            <v/>
          </cell>
          <cell r="I1576" t="str">
            <v>2010 ID FX MARKET CHARACTERIZATION 051512.pdf</v>
          </cell>
        </row>
        <row r="1577">
          <cell r="C1577" t="str">
            <v>561.2_Gross Average Monthly Demand Reduction (kW/unit)</v>
          </cell>
          <cell r="D1577">
            <v>2</v>
          </cell>
          <cell r="E1577" t="str">
            <v>Gross Average Monthly Demand Reduction (kW/unit)</v>
          </cell>
          <cell r="F1577" t="str">
            <v>Demand Reduction Value Source</v>
          </cell>
          <cell r="G1577" t="str">
            <v/>
          </cell>
          <cell r="H1577" t="str">
            <v>Table 2-10</v>
          </cell>
          <cell r="I1577" t="str">
            <v>FinAnswer Express Market Characterization and Program Enhancements - Utah Service Territory 30 Nov 2011.pdf</v>
          </cell>
        </row>
        <row r="1578">
          <cell r="C1578" t="str">
            <v>561.2_Gross incremental annual electric savings (kWh/yr)</v>
          </cell>
          <cell r="D1578">
            <v>2</v>
          </cell>
          <cell r="E1578" t="str">
            <v>Gross incremental annual electric savings (kWh/yr)</v>
          </cell>
          <cell r="F1578" t="str">
            <v xml:space="preserve">Energy Savings Value Source </v>
          </cell>
          <cell r="G1578" t="str">
            <v/>
          </cell>
          <cell r="H1578" t="str">
            <v>Table 4-9</v>
          </cell>
          <cell r="I1578" t="str">
            <v>FinAnswer Express Market Characterization and Program Enhancements - Utah Service Territory 30 Nov 2011.pdf</v>
          </cell>
        </row>
        <row r="1579">
          <cell r="C1579" t="str">
            <v>561.2_Incentive Customer ($)</v>
          </cell>
          <cell r="D1579">
            <v>2</v>
          </cell>
          <cell r="E1579" t="str">
            <v>Incentive Customer ($)</v>
          </cell>
          <cell r="F1579" t="str">
            <v>Incentive Value Source</v>
          </cell>
          <cell r="G1579" t="str">
            <v/>
          </cell>
          <cell r="H1579" t="str">
            <v>Table 4-9</v>
          </cell>
          <cell r="I1579" t="str">
            <v>FinAnswer Express Market Characterization and Program Enhancements - Utah Service Territory 30 Nov 2011.pdf</v>
          </cell>
        </row>
        <row r="1580">
          <cell r="C1580" t="str">
            <v>561.2_Incremental cost ($)</v>
          </cell>
          <cell r="D1580">
            <v>2</v>
          </cell>
          <cell r="E1580" t="str">
            <v>Incremental cost ($)</v>
          </cell>
          <cell r="F1580" t="str">
            <v>Cost Value Source</v>
          </cell>
          <cell r="G1580" t="str">
            <v/>
          </cell>
          <cell r="H1580" t="str">
            <v>Table 4-9</v>
          </cell>
          <cell r="I1580" t="str">
            <v>FinAnswer Express Market Characterization and Program Enhancements - Utah Service Territory 30 Nov 2011.pdf</v>
          </cell>
        </row>
        <row r="1581">
          <cell r="C1581" t="str">
            <v>561.2_Measure life (years)</v>
          </cell>
          <cell r="D1581">
            <v>2</v>
          </cell>
          <cell r="E1581" t="str">
            <v>Measure life (years)</v>
          </cell>
          <cell r="F1581" t="str">
            <v>Measure Life Value Source</v>
          </cell>
          <cell r="G1581" t="str">
            <v/>
          </cell>
          <cell r="H1581" t="str">
            <v>Table 2 on page 22 of Appendix 1</v>
          </cell>
          <cell r="I1581" t="str">
            <v>UT_2011_Annual_Report.pdf</v>
          </cell>
        </row>
        <row r="1582">
          <cell r="C1582" t="str">
            <v>561.2_Gross incremental annual electric savings (kWh/yr)</v>
          </cell>
          <cell r="D1582">
            <v>2</v>
          </cell>
          <cell r="E1582" t="str">
            <v>Gross incremental annual electric savings (kWh/yr)</v>
          </cell>
          <cell r="F1582" t="str">
            <v>Savings Parameters</v>
          </cell>
          <cell r="G1582" t="str">
            <v/>
          </cell>
          <cell r="H1582" t="str">
            <v>See Source Document(s) for savings methodology</v>
          </cell>
          <cell r="I1582" t="str">
            <v>Cool Roof.docx</v>
          </cell>
        </row>
        <row r="1583">
          <cell r="C1583" t="str">
            <v>561.2_Gross Average Monthly Demand Reduction (kW/unit)</v>
          </cell>
          <cell r="D1583">
            <v>2</v>
          </cell>
          <cell r="E1583" t="str">
            <v>Gross Average Monthly Demand Reduction (kW/unit)</v>
          </cell>
          <cell r="F1583" t="str">
            <v>Savings Parameters</v>
          </cell>
          <cell r="G1583" t="str">
            <v/>
          </cell>
          <cell r="H1583" t="str">
            <v>See Source Document(s) for savings methodology</v>
          </cell>
          <cell r="I1583" t="str">
            <v>Cool Roof.docx</v>
          </cell>
        </row>
        <row r="1584">
          <cell r="C1584" t="str">
            <v>759.2_Measure life (years)</v>
          </cell>
          <cell r="D1584">
            <v>2</v>
          </cell>
          <cell r="E1584" t="str">
            <v>Measure life (years)</v>
          </cell>
          <cell r="F1584" t="str">
            <v>Measure Life Value Source</v>
          </cell>
          <cell r="G1584" t="str">
            <v/>
          </cell>
          <cell r="H1584" t="str">
            <v>pg 10, Table 4-7</v>
          </cell>
          <cell r="I1584" t="str">
            <v>FinAnswer Express Market Characterization and Program Enhancements - Washington Service Territory 9 Sept 2011.pdf</v>
          </cell>
        </row>
        <row r="1585">
          <cell r="C1585" t="str">
            <v>759.2_Incentive Customer ($)</v>
          </cell>
          <cell r="D1585">
            <v>2</v>
          </cell>
          <cell r="E1585" t="str">
            <v>Incentive Customer ($)</v>
          </cell>
          <cell r="F1585" t="str">
            <v>Incentive Value Source</v>
          </cell>
          <cell r="G1585" t="str">
            <v/>
          </cell>
          <cell r="H1585" t="str">
            <v>pg 10, Table 4-7</v>
          </cell>
          <cell r="I1585" t="str">
            <v>FinAnswer Express Market Characterization and Program Enhancements - Washington Service Territory 9 Sept 2011.pdf</v>
          </cell>
        </row>
        <row r="1586">
          <cell r="C1586" t="str">
            <v>759.2_Gross incremental annual electric savings (kWh/yr)</v>
          </cell>
          <cell r="D1586">
            <v>2</v>
          </cell>
          <cell r="E1586" t="str">
            <v>Gross incremental annual electric savings (kWh/yr)</v>
          </cell>
          <cell r="F1586" t="str">
            <v xml:space="preserve">Energy Savings Value Source </v>
          </cell>
          <cell r="G1586" t="str">
            <v/>
          </cell>
          <cell r="H1586" t="str">
            <v>pg 10, Table 4-7</v>
          </cell>
          <cell r="I1586" t="str">
            <v>FinAnswer Express Market Characterization and Program Enhancements - Washington Service Territory 9 Sept 2011.pdf</v>
          </cell>
        </row>
        <row r="1587">
          <cell r="C1587" t="str">
            <v>759.2_Incremental cost ($)</v>
          </cell>
          <cell r="D1587">
            <v>2</v>
          </cell>
          <cell r="E1587" t="str">
            <v>Incremental cost ($)</v>
          </cell>
          <cell r="F1587" t="str">
            <v>Cost Value Source</v>
          </cell>
          <cell r="G1587" t="str">
            <v/>
          </cell>
          <cell r="H1587" t="str">
            <v>pg 10, Table 4-7</v>
          </cell>
          <cell r="I1587" t="str">
            <v>FinAnswer Express Market Characterization and Program Enhancements - Washington Service Territory 9 Sept 2011.pdf</v>
          </cell>
        </row>
        <row r="1588">
          <cell r="C1588" t="str">
            <v>759.2_Gross incremental annual electric savings (kWh/yr)</v>
          </cell>
          <cell r="D1588">
            <v>2</v>
          </cell>
          <cell r="E1588" t="str">
            <v>Gross incremental annual electric savings (kWh/yr)</v>
          </cell>
          <cell r="F1588" t="str">
            <v>Savings Parameters</v>
          </cell>
          <cell r="G1588" t="str">
            <v/>
          </cell>
          <cell r="H1588" t="str">
            <v>See Source Document(s) for savings methodology</v>
          </cell>
          <cell r="I1588" t="str">
            <v>WA Cool Roof.docx</v>
          </cell>
        </row>
        <row r="1589">
          <cell r="C1589" t="str">
            <v>759.2_Gross Average Monthly Demand Reduction (kW/unit)</v>
          </cell>
          <cell r="D1589">
            <v>2</v>
          </cell>
          <cell r="E1589" t="str">
            <v>Gross Average Monthly Demand Reduction (kW/unit)</v>
          </cell>
          <cell r="F1589" t="str">
            <v>Demand Reduction Value Source</v>
          </cell>
          <cell r="G1589" t="str">
            <v/>
          </cell>
          <cell r="H1589" t="str">
            <v>pg 10, Table 4-7</v>
          </cell>
          <cell r="I1589" t="str">
            <v>FinAnswer Express Market Characterization and Program Enhancements - Washington Service Territory 9 Sept 2011.pdf</v>
          </cell>
        </row>
        <row r="1590">
          <cell r="C1590" t="str">
            <v>759.2_Gross Average Monthly Demand Reduction (kW/unit)</v>
          </cell>
          <cell r="D1590">
            <v>2</v>
          </cell>
          <cell r="E1590" t="str">
            <v>Gross Average Monthly Demand Reduction (kW/unit)</v>
          </cell>
          <cell r="F1590" t="str">
            <v>Savings Parameters</v>
          </cell>
          <cell r="G1590" t="str">
            <v/>
          </cell>
          <cell r="H1590" t="str">
            <v>See Source Document(s) for savings methodology</v>
          </cell>
          <cell r="I1590" t="str">
            <v>WA Cool Roof.docx</v>
          </cell>
        </row>
        <row r="1591">
          <cell r="C1591" t="str">
            <v>971.2_Measure life (years)</v>
          </cell>
          <cell r="D1591">
            <v>2</v>
          </cell>
          <cell r="E1591" t="str">
            <v>Measure life (years)</v>
          </cell>
          <cell r="F1591" t="str">
            <v>Measure Life Value Source</v>
          </cell>
          <cell r="G1591" t="str">
            <v/>
          </cell>
          <cell r="H1591" t="str">
            <v>Page 4-9</v>
          </cell>
          <cell r="I1591" t="str">
            <v>2010 WY Market Characterization 101810.pdf</v>
          </cell>
        </row>
        <row r="1592">
          <cell r="C1592" t="str">
            <v>971.2_Gross Average Monthly Demand Reduction (kW/unit)</v>
          </cell>
          <cell r="D1592">
            <v>2</v>
          </cell>
          <cell r="E1592" t="str">
            <v>Gross Average Monthly Demand Reduction (kW/unit)</v>
          </cell>
          <cell r="F1592" t="str">
            <v>Demand Savings Value Source</v>
          </cell>
          <cell r="G1592" t="str">
            <v/>
          </cell>
          <cell r="H1592" t="str">
            <v>Page 4-9</v>
          </cell>
          <cell r="I1592" t="str">
            <v>2010 WY Market Characterization 101810.pdf</v>
          </cell>
        </row>
        <row r="1593">
          <cell r="C1593" t="str">
            <v>971.2_Planned Realization Rate</v>
          </cell>
          <cell r="D1593">
            <v>2</v>
          </cell>
          <cell r="E1593" t="str">
            <v>Planned Realization Rate</v>
          </cell>
          <cell r="F1593" t="str">
            <v>Realization Rate Value Source</v>
          </cell>
          <cell r="G1593" t="str">
            <v/>
          </cell>
          <cell r="H1593" t="str">
            <v>Table 1</v>
          </cell>
          <cell r="I1593" t="str">
            <v>DSM_WY_FinAnswerExpress_Report_2011.pdf</v>
          </cell>
        </row>
        <row r="1594">
          <cell r="C1594" t="str">
            <v>971.2_Planned Net to Gross Ratio</v>
          </cell>
          <cell r="D1594">
            <v>2</v>
          </cell>
          <cell r="E1594" t="str">
            <v>Planned Net to Gross Ratio</v>
          </cell>
          <cell r="F1594" t="str">
            <v>Net-to-Gross Value Source</v>
          </cell>
          <cell r="G1594" t="str">
            <v/>
          </cell>
          <cell r="H1594" t="str">
            <v>Page 10</v>
          </cell>
          <cell r="I1594" t="str">
            <v>DSM_WY_FinAnswerExpress_Report_2011.pdf</v>
          </cell>
        </row>
        <row r="1595">
          <cell r="C1595" t="str">
            <v>971.2_Incremental cost ($)</v>
          </cell>
          <cell r="D1595">
            <v>2</v>
          </cell>
          <cell r="E1595" t="str">
            <v>Incremental cost ($)</v>
          </cell>
          <cell r="F1595" t="str">
            <v>Incremental Cost Value Source</v>
          </cell>
          <cell r="G1595" t="str">
            <v/>
          </cell>
          <cell r="H1595" t="str">
            <v>Page 4-9</v>
          </cell>
          <cell r="I1595" t="str">
            <v>2010 WY Market Characterization 101810.pdf</v>
          </cell>
        </row>
        <row r="1596">
          <cell r="C1596" t="str">
            <v>971.2_Gross incremental annual electric savings (kWh/yr)</v>
          </cell>
          <cell r="D1596">
            <v>2</v>
          </cell>
          <cell r="E1596" t="str">
            <v>Gross incremental annual electric savings (kWh/yr)</v>
          </cell>
          <cell r="F1596" t="str">
            <v>Energy Savings Value Source</v>
          </cell>
          <cell r="G1596" t="str">
            <v/>
          </cell>
          <cell r="H1596" t="str">
            <v>Page 4-9</v>
          </cell>
          <cell r="I1596" t="str">
            <v>2010 WY Market Characterization 101810.pdf</v>
          </cell>
        </row>
        <row r="1597">
          <cell r="C1597" t="str">
            <v>323.2_Measure life (years)</v>
          </cell>
          <cell r="D1597">
            <v>2</v>
          </cell>
          <cell r="E1597" t="str">
            <v>Measure life (years)</v>
          </cell>
          <cell r="F1597" t="str">
            <v>Measure Life Value Source</v>
          </cell>
          <cell r="G1597" t="str">
            <v/>
          </cell>
          <cell r="H1597" t="str">
            <v/>
          </cell>
          <cell r="I1597" t="str">
            <v>2010 ID FX MARKET CHARACTERIZATION 051512.pdf</v>
          </cell>
        </row>
        <row r="1598">
          <cell r="C1598" t="str">
            <v>323.2_Gross incremental annual electric savings (kWh/yr)</v>
          </cell>
          <cell r="D1598">
            <v>2</v>
          </cell>
          <cell r="E1598" t="str">
            <v>Gross incremental annual electric savings (kWh/yr)</v>
          </cell>
          <cell r="F1598" t="str">
            <v xml:space="preserve">Energy Savings Value Source </v>
          </cell>
          <cell r="G1598" t="str">
            <v/>
          </cell>
          <cell r="H1598" t="str">
            <v/>
          </cell>
          <cell r="I1598" t="str">
            <v>2010 ID FX MARKET CHARACTERIZATION 051512.pdf</v>
          </cell>
        </row>
        <row r="1599">
          <cell r="C1599" t="str">
            <v>323.2_Incremental cost ($)</v>
          </cell>
          <cell r="D1599">
            <v>2</v>
          </cell>
          <cell r="E1599" t="str">
            <v>Incremental cost ($)</v>
          </cell>
          <cell r="F1599" t="str">
            <v>Cost Value Source</v>
          </cell>
          <cell r="G1599" t="str">
            <v/>
          </cell>
          <cell r="H1599" t="str">
            <v/>
          </cell>
          <cell r="I1599" t="str">
            <v>2010 ID FX MARKET CHARACTERIZATION 051512.pdf</v>
          </cell>
        </row>
        <row r="1600">
          <cell r="C1600" t="str">
            <v>323.2_Gross Average Monthly Demand Reduction (kW/unit)</v>
          </cell>
          <cell r="D1600">
            <v>2</v>
          </cell>
          <cell r="E1600" t="str">
            <v>Gross Average Monthly Demand Reduction (kW/unit)</v>
          </cell>
          <cell r="F1600" t="str">
            <v>Demand Reduction Value Source</v>
          </cell>
          <cell r="G1600" t="str">
            <v/>
          </cell>
          <cell r="H1600" t="str">
            <v/>
          </cell>
          <cell r="I1600" t="str">
            <v>2010 ID FX MARKET CHARACTERIZATION 051512.pdf</v>
          </cell>
        </row>
        <row r="1601">
          <cell r="C1601" t="str">
            <v>323.2_Planned Realization Rate</v>
          </cell>
          <cell r="D1601">
            <v>2</v>
          </cell>
          <cell r="E1601" t="str">
            <v>Planned Realization Rate</v>
          </cell>
          <cell r="F1601" t="str">
            <v>Realization Rate Value Source</v>
          </cell>
          <cell r="G1601" t="str">
            <v/>
          </cell>
          <cell r="H1601" t="str">
            <v>Table 1</v>
          </cell>
          <cell r="I1601" t="str">
            <v>ID_FinAnswer_Express_Program_Evaluation_2009-2011.pdf</v>
          </cell>
        </row>
        <row r="1602">
          <cell r="C1602" t="str">
            <v>323.2_Planned Net to Gross Ratio</v>
          </cell>
          <cell r="D1602">
            <v>2</v>
          </cell>
          <cell r="E1602" t="str">
            <v>Planned Net to Gross Ratio</v>
          </cell>
          <cell r="F1602" t="str">
            <v>Net-to-Gross Value Source</v>
          </cell>
          <cell r="G1602" t="str">
            <v/>
          </cell>
          <cell r="H1602" t="str">
            <v>Page 2</v>
          </cell>
          <cell r="I1602" t="str">
            <v>ID_FinAnswer_Express_Program_Evaluation_2009-2011.pdf</v>
          </cell>
        </row>
        <row r="1603">
          <cell r="C1603" t="str">
            <v>550.2_Measure life (years)</v>
          </cell>
          <cell r="D1603">
            <v>2</v>
          </cell>
          <cell r="E1603" t="str">
            <v>Measure life (years)</v>
          </cell>
          <cell r="F1603" t="str">
            <v>Measure Life Value Source</v>
          </cell>
          <cell r="G1603" t="str">
            <v/>
          </cell>
          <cell r="H1603" t="str">
            <v>Table 2 on page 22 of Appendix 1</v>
          </cell>
          <cell r="I1603" t="str">
            <v>UT_2011_Annual_Report.pdf</v>
          </cell>
        </row>
        <row r="1604">
          <cell r="C1604" t="str">
            <v>550.2_Incremental cost ($)</v>
          </cell>
          <cell r="D1604">
            <v>2</v>
          </cell>
          <cell r="E1604" t="str">
            <v>Incremental cost ($)</v>
          </cell>
          <cell r="F1604" t="str">
            <v>Cost Value Source</v>
          </cell>
          <cell r="G1604" t="str">
            <v/>
          </cell>
          <cell r="H1604" t="str">
            <v>Table 4-8</v>
          </cell>
          <cell r="I1604" t="str">
            <v>FinAnswer Express Market Characterization and Program Enhancements - Utah Service Territory 30 Nov 2011.pdf</v>
          </cell>
        </row>
        <row r="1605">
          <cell r="C1605" t="str">
            <v>550.2_Gross Average Monthly Demand Reduction (kW/unit)</v>
          </cell>
          <cell r="D1605">
            <v>2</v>
          </cell>
          <cell r="E1605" t="str">
            <v>Gross Average Monthly Demand Reduction (kW/unit)</v>
          </cell>
          <cell r="F1605" t="str">
            <v>Savings Parameters</v>
          </cell>
          <cell r="G1605" t="str">
            <v/>
          </cell>
          <cell r="H1605" t="str">
            <v>See Source Document(s) for savings methodology</v>
          </cell>
          <cell r="I1605" t="str">
            <v>Cool Roof.docx</v>
          </cell>
        </row>
        <row r="1606">
          <cell r="C1606" t="str">
            <v>550.2_Incentive Customer ($)</v>
          </cell>
          <cell r="D1606">
            <v>2</v>
          </cell>
          <cell r="E1606" t="str">
            <v>Incentive Customer ($)</v>
          </cell>
          <cell r="F1606" t="str">
            <v>Incentive Value Source</v>
          </cell>
          <cell r="G1606" t="str">
            <v/>
          </cell>
          <cell r="H1606" t="str">
            <v>Table 4-8</v>
          </cell>
          <cell r="I1606" t="str">
            <v>FinAnswer Express Market Characterization and Program Enhancements - Utah Service Territory 30 Nov 2011.pdf</v>
          </cell>
        </row>
        <row r="1607">
          <cell r="C1607" t="str">
            <v>550.2_Gross Average Monthly Demand Reduction (kW/unit)</v>
          </cell>
          <cell r="D1607">
            <v>2</v>
          </cell>
          <cell r="E1607" t="str">
            <v>Gross Average Monthly Demand Reduction (kW/unit)</v>
          </cell>
          <cell r="F1607" t="str">
            <v>Demand Reduction Value Source</v>
          </cell>
          <cell r="G1607" t="str">
            <v/>
          </cell>
          <cell r="H1607" t="str">
            <v>Table 2-10</v>
          </cell>
          <cell r="I1607" t="str">
            <v>FinAnswer Express Market Characterization and Program Enhancements - Utah Service Territory 30 Nov 2011.pdf</v>
          </cell>
        </row>
        <row r="1608">
          <cell r="C1608" t="str">
            <v>550.2_Gross incremental annual electric savings (kWh/yr)</v>
          </cell>
          <cell r="D1608">
            <v>2</v>
          </cell>
          <cell r="E1608" t="str">
            <v>Gross incremental annual electric savings (kWh/yr)</v>
          </cell>
          <cell r="F1608" t="str">
            <v xml:space="preserve">Energy Savings Value Source </v>
          </cell>
          <cell r="G1608" t="str">
            <v/>
          </cell>
          <cell r="H1608" t="str">
            <v>Table 4-8</v>
          </cell>
          <cell r="I1608" t="str">
            <v>FinAnswer Express Market Characterization and Program Enhancements - Utah Service Territory 30 Nov 2011.pdf</v>
          </cell>
        </row>
        <row r="1609">
          <cell r="C1609" t="str">
            <v>550.2_Gross incremental annual electric savings (kWh/yr)</v>
          </cell>
          <cell r="D1609">
            <v>2</v>
          </cell>
          <cell r="E1609" t="str">
            <v>Gross incremental annual electric savings (kWh/yr)</v>
          </cell>
          <cell r="F1609" t="str">
            <v>Savings Parameters</v>
          </cell>
          <cell r="G1609" t="str">
            <v/>
          </cell>
          <cell r="H1609" t="str">
            <v>See Source Document(s) for savings methodology</v>
          </cell>
          <cell r="I1609" t="str">
            <v>Cool Roof.docx</v>
          </cell>
        </row>
        <row r="1610">
          <cell r="C1610" t="str">
            <v>752.2_Gross incremental annual electric savings (kWh/yr)</v>
          </cell>
          <cell r="D1610">
            <v>2</v>
          </cell>
          <cell r="E1610" t="str">
            <v>Gross incremental annual electric savings (kWh/yr)</v>
          </cell>
          <cell r="F1610" t="str">
            <v>Savings Parameters</v>
          </cell>
          <cell r="G1610" t="str">
            <v/>
          </cell>
          <cell r="H1610" t="str">
            <v>See Source Document(s) for savings methodology</v>
          </cell>
          <cell r="I1610" t="str">
            <v>WA Cool Roof.docx</v>
          </cell>
        </row>
        <row r="1611">
          <cell r="C1611" t="str">
            <v>752.2_Measure life (years)</v>
          </cell>
          <cell r="D1611">
            <v>2</v>
          </cell>
          <cell r="E1611" t="str">
            <v>Measure life (years)</v>
          </cell>
          <cell r="F1611" t="str">
            <v>Measure Life Value Source</v>
          </cell>
          <cell r="G1611" t="str">
            <v/>
          </cell>
          <cell r="H1611" t="str">
            <v>pg 10, Table 4-8</v>
          </cell>
          <cell r="I1611" t="str">
            <v>FinAnswer Express Market Characterization and Program Enhancements - Washington Service Territory 9 Sept 2011.pdf</v>
          </cell>
        </row>
        <row r="1612">
          <cell r="C1612" t="str">
            <v>752.2_Incremental cost ($)</v>
          </cell>
          <cell r="D1612">
            <v>2</v>
          </cell>
          <cell r="E1612" t="str">
            <v>Incremental cost ($)</v>
          </cell>
          <cell r="F1612" t="str">
            <v>Cost Value Source</v>
          </cell>
          <cell r="G1612" t="str">
            <v/>
          </cell>
          <cell r="H1612" t="str">
            <v>pg 10, Table 4-8</v>
          </cell>
          <cell r="I1612" t="str">
            <v>FinAnswer Express Market Characterization and Program Enhancements - Washington Service Territory 9 Sept 2011.pdf</v>
          </cell>
        </row>
        <row r="1613">
          <cell r="C1613" t="str">
            <v>752.2_Gross Average Monthly Demand Reduction (kW/unit)</v>
          </cell>
          <cell r="D1613">
            <v>2</v>
          </cell>
          <cell r="E1613" t="str">
            <v>Gross Average Monthly Demand Reduction (kW/unit)</v>
          </cell>
          <cell r="F1613" t="str">
            <v>Savings Parameters</v>
          </cell>
          <cell r="G1613" t="str">
            <v/>
          </cell>
          <cell r="H1613" t="str">
            <v>See Source Document(s) for savings methodology</v>
          </cell>
          <cell r="I1613" t="str">
            <v>WA Cool Roof.docx</v>
          </cell>
        </row>
        <row r="1614">
          <cell r="C1614" t="str">
            <v>752.2_Gross incremental annual electric savings (kWh/yr)</v>
          </cell>
          <cell r="D1614">
            <v>2</v>
          </cell>
          <cell r="E1614" t="str">
            <v>Gross incremental annual electric savings (kWh/yr)</v>
          </cell>
          <cell r="F1614" t="str">
            <v xml:space="preserve">Energy Savings Value Source </v>
          </cell>
          <cell r="G1614" t="str">
            <v/>
          </cell>
          <cell r="H1614" t="str">
            <v>pg 10, Table 4-8</v>
          </cell>
          <cell r="I1614" t="str">
            <v>FinAnswer Express Market Characterization and Program Enhancements - Washington Service Territory 9 Sept 2011.pdf</v>
          </cell>
        </row>
        <row r="1615">
          <cell r="C1615" t="str">
            <v>752.2_Incentive Customer ($)</v>
          </cell>
          <cell r="D1615">
            <v>2</v>
          </cell>
          <cell r="E1615" t="str">
            <v>Incentive Customer ($)</v>
          </cell>
          <cell r="F1615" t="str">
            <v>Incentive Value Source</v>
          </cell>
          <cell r="G1615" t="str">
            <v/>
          </cell>
          <cell r="H1615" t="str">
            <v>pg 10, Table 4-8</v>
          </cell>
          <cell r="I1615" t="str">
            <v>FinAnswer Express Market Characterization and Program Enhancements - Washington Service Territory 9 Sept 2011.pdf</v>
          </cell>
        </row>
        <row r="1616">
          <cell r="C1616" t="str">
            <v>752.2_Gross Average Monthly Demand Reduction (kW/unit)</v>
          </cell>
          <cell r="D1616">
            <v>2</v>
          </cell>
          <cell r="E1616" t="str">
            <v>Gross Average Monthly Demand Reduction (kW/unit)</v>
          </cell>
          <cell r="F1616" t="str">
            <v>Demand Reduction Value Source</v>
          </cell>
          <cell r="G1616" t="str">
            <v/>
          </cell>
          <cell r="H1616" t="str">
            <v>pg 10, Table 4-8</v>
          </cell>
          <cell r="I1616" t="str">
            <v>FinAnswer Express Market Characterization and Program Enhancements - Washington Service Territory 9 Sept 2011.pdf</v>
          </cell>
        </row>
        <row r="1617">
          <cell r="C1617" t="str">
            <v>945.2_Incremental cost ($)</v>
          </cell>
          <cell r="D1617">
            <v>2</v>
          </cell>
          <cell r="E1617" t="str">
            <v>Incremental cost ($)</v>
          </cell>
          <cell r="F1617" t="str">
            <v>Incremental Cost Value Source</v>
          </cell>
          <cell r="G1617" t="str">
            <v/>
          </cell>
          <cell r="H1617" t="str">
            <v>Page 4-10</v>
          </cell>
          <cell r="I1617" t="str">
            <v>2010 WY Market Characterization 101810.pdf</v>
          </cell>
        </row>
        <row r="1618">
          <cell r="C1618" t="str">
            <v>945.2_Gross Average Monthly Demand Reduction (kW/unit)</v>
          </cell>
          <cell r="D1618">
            <v>2</v>
          </cell>
          <cell r="E1618" t="str">
            <v>Gross Average Monthly Demand Reduction (kW/unit)</v>
          </cell>
          <cell r="F1618" t="str">
            <v>Demand Savings Value Source</v>
          </cell>
          <cell r="G1618" t="str">
            <v/>
          </cell>
          <cell r="H1618" t="str">
            <v>Page 4-10</v>
          </cell>
          <cell r="I1618" t="str">
            <v>2010 WY Market Characterization 101810.pdf</v>
          </cell>
        </row>
        <row r="1619">
          <cell r="C1619" t="str">
            <v>945.2_Gross incremental annual electric savings (kWh/yr)</v>
          </cell>
          <cell r="D1619">
            <v>2</v>
          </cell>
          <cell r="E1619" t="str">
            <v>Gross incremental annual electric savings (kWh/yr)</v>
          </cell>
          <cell r="F1619" t="str">
            <v>Energy Savings Value Source</v>
          </cell>
          <cell r="G1619" t="str">
            <v/>
          </cell>
          <cell r="H1619" t="str">
            <v>Page 4-10</v>
          </cell>
          <cell r="I1619" t="str">
            <v>2010 WY Market Characterization 101810.pdf</v>
          </cell>
        </row>
        <row r="1620">
          <cell r="C1620" t="str">
            <v>945.2_Planned Realization Rate</v>
          </cell>
          <cell r="D1620">
            <v>2</v>
          </cell>
          <cell r="E1620" t="str">
            <v>Planned Realization Rate</v>
          </cell>
          <cell r="F1620" t="str">
            <v>Realization Rate Value Source</v>
          </cell>
          <cell r="G1620" t="str">
            <v/>
          </cell>
          <cell r="H1620" t="str">
            <v>Table 1</v>
          </cell>
          <cell r="I1620" t="str">
            <v>DSM_WY_FinAnswerExpress_Report_2011.pdf</v>
          </cell>
        </row>
        <row r="1621">
          <cell r="C1621" t="str">
            <v>945.2_Planned Net to Gross Ratio</v>
          </cell>
          <cell r="D1621">
            <v>2</v>
          </cell>
          <cell r="E1621" t="str">
            <v>Planned Net to Gross Ratio</v>
          </cell>
          <cell r="F1621" t="str">
            <v>Net-to-Gross Value Source</v>
          </cell>
          <cell r="G1621" t="str">
            <v/>
          </cell>
          <cell r="H1621" t="str">
            <v>Page 10</v>
          </cell>
          <cell r="I1621" t="str">
            <v>DSM_WY_FinAnswerExpress_Report_2011.pdf</v>
          </cell>
        </row>
        <row r="1622">
          <cell r="C1622" t="str">
            <v>945.2_Measure life (years)</v>
          </cell>
          <cell r="D1622">
            <v>2</v>
          </cell>
          <cell r="E1622" t="str">
            <v>Measure life (years)</v>
          </cell>
          <cell r="F1622" t="str">
            <v>Measure Life Value Source</v>
          </cell>
          <cell r="G1622" t="str">
            <v/>
          </cell>
          <cell r="H1622" t="str">
            <v>Page 4-10</v>
          </cell>
          <cell r="I1622" t="str">
            <v>2010 WY Market Characterization 101810.pdf</v>
          </cell>
        </row>
        <row r="1623">
          <cell r="C1623" t="str">
            <v>12162013-159.2_Planned Net to Gross Ratio</v>
          </cell>
          <cell r="D1623">
            <v>2</v>
          </cell>
          <cell r="E1623" t="str">
            <v>Planned Net to Gross Ratio</v>
          </cell>
          <cell r="F1623" t="str">
            <v>Net-to-Gross Value Source</v>
          </cell>
          <cell r="G1623" t="str">
            <v/>
          </cell>
          <cell r="H1623" t="str">
            <v>Page 2</v>
          </cell>
          <cell r="I1623" t="str">
            <v>CA_Energy_FinAnswer_Program_Evaluation_2009-2011.pdf</v>
          </cell>
        </row>
        <row r="1624">
          <cell r="C1624" t="str">
            <v>12162013-289.2_Planned Realization Rate</v>
          </cell>
          <cell r="D1624">
            <v>2</v>
          </cell>
          <cell r="E1624" t="str">
            <v>Planned Realization Rate</v>
          </cell>
          <cell r="F1624" t="str">
            <v>Realization Rate Value Source</v>
          </cell>
          <cell r="G1624" t="str">
            <v/>
          </cell>
          <cell r="H1624" t="str">
            <v>Table 1</v>
          </cell>
          <cell r="I1624" t="str">
            <v>ID_Energy_FinAnswer_Program_Evaluation_2009-2011.pdf</v>
          </cell>
        </row>
        <row r="1625">
          <cell r="C1625" t="str">
            <v>12162013-289.2_Planned Net to Gross Ratio</v>
          </cell>
          <cell r="D1625">
            <v>2</v>
          </cell>
          <cell r="E1625" t="str">
            <v>Planned Net to Gross Ratio</v>
          </cell>
          <cell r="F1625" t="str">
            <v>Net-to-Gross Ratio Value Source</v>
          </cell>
          <cell r="G1625" t="str">
            <v/>
          </cell>
          <cell r="H1625" t="str">
            <v>Page 2</v>
          </cell>
          <cell r="I1625" t="str">
            <v>ID_Energy_FinAnswer_Program_Evaluation_2009-2011.pdf</v>
          </cell>
        </row>
        <row r="1626">
          <cell r="C1626" t="str">
            <v>12162013-289.2_Measure life (years)</v>
          </cell>
          <cell r="D1626">
            <v>2</v>
          </cell>
          <cell r="E1626" t="str">
            <v>Measure life (years)</v>
          </cell>
          <cell r="F1626" t="str">
            <v>Measure Life Value Source</v>
          </cell>
          <cell r="G1626" t="str">
            <v>14.5, rounded to 15</v>
          </cell>
          <cell r="H1626" t="str">
            <v>Table 16</v>
          </cell>
          <cell r="I1626" t="str">
            <v>Idaho Energy FinAnswer Evaluation Report - 2008.pdf</v>
          </cell>
        </row>
        <row r="1627">
          <cell r="C1627" t="str">
            <v>11222013-039.2_Incentive Customer ($)</v>
          </cell>
          <cell r="D1627">
            <v>2</v>
          </cell>
          <cell r="E1627" t="str">
            <v>Incentive Customer ($)</v>
          </cell>
          <cell r="F1627" t="str">
            <v>Incentive Value Source</v>
          </cell>
          <cell r="G1627" t="str">
            <v/>
          </cell>
          <cell r="H1627" t="str">
            <v>Incentive Caluclator Tool</v>
          </cell>
          <cell r="I1627" t="str">
            <v>WB UT Incentive Calc EXTERNAL 1.1E 0722013.xlsx</v>
          </cell>
        </row>
        <row r="1628">
          <cell r="C1628" t="str">
            <v>12162013-029.2_Incentive Customer ($)</v>
          </cell>
          <cell r="D1628">
            <v>2</v>
          </cell>
          <cell r="E1628" t="str">
            <v>Incentive Customer ($)</v>
          </cell>
          <cell r="F1628" t="str">
            <v>Incentive Value Source</v>
          </cell>
          <cell r="G1628" t="str">
            <v/>
          </cell>
          <cell r="H1628" t="str">
            <v>Incentive Caluclator Tool</v>
          </cell>
          <cell r="I1628" t="str">
            <v>WA wattSmart Business Incentive DUMMY.xlsx</v>
          </cell>
        </row>
        <row r="1629">
          <cell r="C1629" t="str">
            <v>12162013-419.2_Planned Realization Rate</v>
          </cell>
          <cell r="D1629">
            <v>2</v>
          </cell>
          <cell r="E1629" t="str">
            <v>Planned Realization Rate</v>
          </cell>
          <cell r="F1629" t="str">
            <v>Realization Rate Value Source</v>
          </cell>
          <cell r="G1629" t="str">
            <v/>
          </cell>
          <cell r="H1629" t="str">
            <v>Table 1</v>
          </cell>
          <cell r="I1629" t="str">
            <v>DSM_WY_EnergyFinAnswer_Report_2011.pdf</v>
          </cell>
        </row>
        <row r="1630">
          <cell r="C1630" t="str">
            <v>12162013-419.2_Measure life (years)</v>
          </cell>
          <cell r="D1630">
            <v>2</v>
          </cell>
          <cell r="E1630" t="str">
            <v>Measure life (years)</v>
          </cell>
          <cell r="F1630" t="str">
            <v>Measure Life Value Source</v>
          </cell>
          <cell r="G1630" t="str">
            <v/>
          </cell>
          <cell r="H1630" t="str">
            <v>Table 26</v>
          </cell>
          <cell r="I1630" t="str">
            <v>2013-Wyoming-Annual-Report-Appendices-FINAL.pdf</v>
          </cell>
        </row>
        <row r="1631">
          <cell r="C1631" t="str">
            <v>12162013-419.2_Planned Net to Gross Ratio</v>
          </cell>
          <cell r="D1631">
            <v>2</v>
          </cell>
          <cell r="E1631" t="str">
            <v>Planned Net to Gross Ratio</v>
          </cell>
          <cell r="F1631" t="str">
            <v>Net-to-Gross Valur Source</v>
          </cell>
          <cell r="G1631" t="str">
            <v/>
          </cell>
          <cell r="H1631" t="str">
            <v>Page 10</v>
          </cell>
          <cell r="I1631" t="str">
            <v>DSM_WY_EnergyFinAnswer_Report_2011.pdf</v>
          </cell>
        </row>
        <row r="1632">
          <cell r="C1632" t="str">
            <v>12162013-160.2_Planned Net to Gross Ratio</v>
          </cell>
          <cell r="D1632">
            <v>2</v>
          </cell>
          <cell r="E1632" t="str">
            <v>Planned Net to Gross Ratio</v>
          </cell>
          <cell r="F1632" t="str">
            <v>Net-to-Gross Value Source</v>
          </cell>
          <cell r="G1632" t="str">
            <v/>
          </cell>
          <cell r="H1632" t="str">
            <v>Page 2</v>
          </cell>
          <cell r="I1632" t="str">
            <v>CA_Energy_FinAnswer_Program_Evaluation_2009-2011.pdf</v>
          </cell>
        </row>
        <row r="1633">
          <cell r="C1633" t="str">
            <v>12162013-290.2_Measure life (years)</v>
          </cell>
          <cell r="D1633">
            <v>2</v>
          </cell>
          <cell r="E1633" t="str">
            <v>Measure life (years)</v>
          </cell>
          <cell r="F1633" t="str">
            <v>Measure Life Value Source</v>
          </cell>
          <cell r="G1633" t="str">
            <v>14.5, rounded to 15</v>
          </cell>
          <cell r="H1633" t="str">
            <v>Table 16</v>
          </cell>
          <cell r="I1633" t="str">
            <v>Idaho Energy FinAnswer Evaluation Report - 2008.pdf</v>
          </cell>
        </row>
        <row r="1634">
          <cell r="C1634" t="str">
            <v>12162013-290.2_Planned Realization Rate</v>
          </cell>
          <cell r="D1634">
            <v>2</v>
          </cell>
          <cell r="E1634" t="str">
            <v>Planned Realization Rate</v>
          </cell>
          <cell r="F1634" t="str">
            <v>Realization Rate Value Source</v>
          </cell>
          <cell r="G1634" t="str">
            <v/>
          </cell>
          <cell r="H1634" t="str">
            <v>Table 1</v>
          </cell>
          <cell r="I1634" t="str">
            <v>ID_Energy_FinAnswer_Program_Evaluation_2009-2011.pdf</v>
          </cell>
        </row>
        <row r="1635">
          <cell r="C1635" t="str">
            <v>12162013-290.2_Planned Net to Gross Ratio</v>
          </cell>
          <cell r="D1635">
            <v>2</v>
          </cell>
          <cell r="E1635" t="str">
            <v>Planned Net to Gross Ratio</v>
          </cell>
          <cell r="F1635" t="str">
            <v>Net-to-Gross Ratio Value Source</v>
          </cell>
          <cell r="G1635" t="str">
            <v/>
          </cell>
          <cell r="H1635" t="str">
            <v>Page 2</v>
          </cell>
          <cell r="I1635" t="str">
            <v>ID_Energy_FinAnswer_Program_Evaluation_2009-2011.pdf</v>
          </cell>
        </row>
        <row r="1636">
          <cell r="C1636" t="str">
            <v>11222013-040.2_Incentive Customer ($)</v>
          </cell>
          <cell r="D1636">
            <v>2</v>
          </cell>
          <cell r="E1636" t="str">
            <v>Incentive Customer ($)</v>
          </cell>
          <cell r="F1636" t="str">
            <v>Incentive Value Source</v>
          </cell>
          <cell r="G1636" t="str">
            <v/>
          </cell>
          <cell r="H1636" t="str">
            <v>Incentive Caluclator Tool</v>
          </cell>
          <cell r="I1636" t="str">
            <v>WB UT Incentive Calc EXTERNAL 1.1E 0722013.xlsx</v>
          </cell>
        </row>
        <row r="1637">
          <cell r="C1637" t="str">
            <v>12162013-030.2_Incentive Customer ($)</v>
          </cell>
          <cell r="D1637">
            <v>2</v>
          </cell>
          <cell r="E1637" t="str">
            <v>Incentive Customer ($)</v>
          </cell>
          <cell r="F1637" t="str">
            <v>Incentive Value Source</v>
          </cell>
          <cell r="G1637" t="str">
            <v/>
          </cell>
          <cell r="H1637" t="str">
            <v>Incentive Caluclator Tool</v>
          </cell>
          <cell r="I1637" t="str">
            <v>WA wattSmart Business Incentive DUMMY.xlsx</v>
          </cell>
        </row>
        <row r="1638">
          <cell r="C1638" t="str">
            <v>12162013-420.2_Planned Realization Rate</v>
          </cell>
          <cell r="D1638">
            <v>2</v>
          </cell>
          <cell r="E1638" t="str">
            <v>Planned Realization Rate</v>
          </cell>
          <cell r="F1638" t="str">
            <v>Realization Rate Value Source</v>
          </cell>
          <cell r="G1638" t="str">
            <v/>
          </cell>
          <cell r="H1638" t="str">
            <v>Table 1</v>
          </cell>
          <cell r="I1638" t="str">
            <v>DSM_WY_EnergyFinAnswer_Report_2011.pdf</v>
          </cell>
        </row>
        <row r="1639">
          <cell r="C1639" t="str">
            <v>12162013-420.2_Measure life (years)</v>
          </cell>
          <cell r="D1639">
            <v>2</v>
          </cell>
          <cell r="E1639" t="str">
            <v>Measure life (years)</v>
          </cell>
          <cell r="F1639" t="str">
            <v>Measure Life Value Source</v>
          </cell>
          <cell r="G1639" t="str">
            <v/>
          </cell>
          <cell r="H1639" t="str">
            <v>Table 26</v>
          </cell>
          <cell r="I1639" t="str">
            <v>2013-Wyoming-Annual-Report-Appendices-FINAL.pdf</v>
          </cell>
        </row>
        <row r="1640">
          <cell r="C1640" t="str">
            <v>12162013-420.2_Planned Net to Gross Ratio</v>
          </cell>
          <cell r="D1640">
            <v>2</v>
          </cell>
          <cell r="E1640" t="str">
            <v>Planned Net to Gross Ratio</v>
          </cell>
          <cell r="F1640" t="str">
            <v>Net-to-Gross Valur Source</v>
          </cell>
          <cell r="G1640" t="str">
            <v/>
          </cell>
          <cell r="H1640" t="str">
            <v>Page 10</v>
          </cell>
          <cell r="I1640" t="str">
            <v>DSM_WY_EnergyFinAnswer_Report_2011.pdf</v>
          </cell>
        </row>
        <row r="1641">
          <cell r="C1641" t="str">
            <v>440.3_Planned Net to Gross Ratio</v>
          </cell>
          <cell r="D1641">
            <v>3</v>
          </cell>
          <cell r="E1641" t="str">
            <v>Planned Net to Gross Ratio</v>
          </cell>
          <cell r="F1641" t="str">
            <v>Planned Net-to-Gross Ratio Value Source</v>
          </cell>
          <cell r="G1641" t="str">
            <v/>
          </cell>
          <cell r="H1641" t="str">
            <v>BAU - CE inputs sheet</v>
          </cell>
          <cell r="I1641" t="str">
            <v>CE inputs - measure update   small business 031314.xlsx</v>
          </cell>
        </row>
        <row r="1642">
          <cell r="C1642" t="str">
            <v>440.3_Gross incremental annual electric savings (kWh/yr)</v>
          </cell>
          <cell r="D1642">
            <v>3</v>
          </cell>
          <cell r="E1642" t="str">
            <v>Gross incremental annual electric savings (kWh/yr)</v>
          </cell>
          <cell r="F1642" t="str">
            <v>Energy savings value source</v>
          </cell>
          <cell r="G1642" t="str">
            <v/>
          </cell>
          <cell r="H1642" t="str">
            <v>page 22</v>
          </cell>
          <cell r="I1642" t="str">
            <v>Utah Industrial  Agricultural Measure Review and Update 1 May 2014.docx</v>
          </cell>
        </row>
        <row r="1643">
          <cell r="C1643" t="str">
            <v>440.3_Incremental cost ($)</v>
          </cell>
          <cell r="D1643">
            <v>3</v>
          </cell>
          <cell r="E1643" t="str">
            <v>Incremental cost ($)</v>
          </cell>
          <cell r="F1643" t="str">
            <v>Cost value source</v>
          </cell>
          <cell r="G1643" t="str">
            <v/>
          </cell>
          <cell r="H1643" t="str">
            <v>page 22</v>
          </cell>
          <cell r="I1643" t="str">
            <v>Utah Industrial  Agricultural Measure Review and Update 1 May 2014.docx</v>
          </cell>
        </row>
        <row r="1644">
          <cell r="C1644" t="str">
            <v>440.3_Planned Realization Rate</v>
          </cell>
          <cell r="D1644">
            <v>3</v>
          </cell>
          <cell r="E1644" t="str">
            <v>Planned Realization Rate</v>
          </cell>
          <cell r="F1644" t="str">
            <v>Planned Realization Rate Value Source</v>
          </cell>
          <cell r="G1644" t="str">
            <v/>
          </cell>
          <cell r="H1644" t="str">
            <v>BAU - CE inputs sheet</v>
          </cell>
          <cell r="I1644" t="str">
            <v>CE inputs - measure update   small business 031314.xlsx</v>
          </cell>
        </row>
        <row r="1645">
          <cell r="C1645" t="str">
            <v>440.3_Measure life (years)</v>
          </cell>
          <cell r="D1645">
            <v>3</v>
          </cell>
          <cell r="E1645" t="str">
            <v>Measure life (years)</v>
          </cell>
          <cell r="F1645" t="str">
            <v>Measure Life Value Source</v>
          </cell>
          <cell r="G1645" t="str">
            <v/>
          </cell>
          <cell r="H1645" t="str">
            <v>Page 22</v>
          </cell>
          <cell r="I1645" t="str">
            <v>Utah Industrial  Agricultural Measure Review and Update 1 May 2014.docx</v>
          </cell>
        </row>
        <row r="1646">
          <cell r="C1646" t="str">
            <v>879.2_Incremental cost ($)</v>
          </cell>
          <cell r="D1646">
            <v>2</v>
          </cell>
          <cell r="E1646" t="str">
            <v>Incremental cost ($)</v>
          </cell>
          <cell r="F1646" t="str">
            <v>Cost Value Source</v>
          </cell>
          <cell r="G1646" t="str">
            <v/>
          </cell>
          <cell r="H1646" t="str">
            <v>pg 38, Compressed Air Incentives table</v>
          </cell>
          <cell r="I1646" t="str">
            <v>Review and Update Industrial Agricultural Incentive Table Measures Washington 3 Nov 2013.pdf</v>
          </cell>
        </row>
        <row r="1647">
          <cell r="C1647" t="str">
            <v>879.2_Measure life (years)</v>
          </cell>
          <cell r="D1647">
            <v>2</v>
          </cell>
          <cell r="E1647" t="str">
            <v>Measure life (years)</v>
          </cell>
          <cell r="F1647" t="str">
            <v>Measure Life Value Source</v>
          </cell>
          <cell r="G1647" t="str">
            <v/>
          </cell>
          <cell r="H1647" t="str">
            <v>Page 40</v>
          </cell>
          <cell r="I1647" t="str">
            <v>Review and Update Industrial Agricultural Incentive Table Measures Washington 3 Nov 2013.pdf</v>
          </cell>
        </row>
        <row r="1648">
          <cell r="C1648" t="str">
            <v>879.2_Gross incremental annual electric savings (kWh/yr)</v>
          </cell>
          <cell r="D1648">
            <v>2</v>
          </cell>
          <cell r="E1648" t="str">
            <v>Gross incremental annual electric savings (kWh/yr)</v>
          </cell>
          <cell r="F1648" t="str">
            <v xml:space="preserve">Energy Savings Value Source </v>
          </cell>
          <cell r="G1648" t="str">
            <v/>
          </cell>
          <cell r="H1648" t="str">
            <v>pg 38, Compressed Air Incentives table</v>
          </cell>
          <cell r="I1648" t="str">
            <v>Review and Update Industrial Agricultural Incentive Table Measures Washington 3 Nov 2013.pdf</v>
          </cell>
        </row>
        <row r="1649">
          <cell r="C1649" t="str">
            <v>879.2_Baseline Value</v>
          </cell>
          <cell r="D1649">
            <v>2</v>
          </cell>
          <cell r="E1649" t="str">
            <v>Baseline Value</v>
          </cell>
          <cell r="F1649" t="str">
            <v>Baseline Value Source</v>
          </cell>
          <cell r="G1649" t="str">
            <v/>
          </cell>
          <cell r="H1649" t="str">
            <v>Section beginning row 519</v>
          </cell>
          <cell r="I1649" t="str">
            <v>FinAnswer Express Compressed Air Modeling - FINAL 23 Jan 2008.xls</v>
          </cell>
        </row>
        <row r="1650">
          <cell r="C1650" t="str">
            <v>879.2_Incentive Customer ($)</v>
          </cell>
          <cell r="D1650">
            <v>2</v>
          </cell>
          <cell r="E1650" t="str">
            <v>Incentive Customer ($)</v>
          </cell>
          <cell r="F1650" t="str">
            <v>Incentive Value Source</v>
          </cell>
          <cell r="G1650" t="str">
            <v/>
          </cell>
          <cell r="H1650" t="str">
            <v>pg 38, Compressed Air Incentives table</v>
          </cell>
          <cell r="I1650" t="str">
            <v>Review and Update Industrial Agricultural Incentive Table Measures Washington 3 Nov 2013.pdf</v>
          </cell>
        </row>
        <row r="1651">
          <cell r="C1651" t="str">
            <v>879.2_Gross Average Monthly Demand Reduction (kW/unit)</v>
          </cell>
          <cell r="D1651">
            <v>2</v>
          </cell>
          <cell r="E1651" t="str">
            <v>Gross Average Monthly Demand Reduction (kW/unit)</v>
          </cell>
          <cell r="F1651" t="str">
            <v>Demand Reduction Value Source</v>
          </cell>
          <cell r="G1651" t="str">
            <v/>
          </cell>
          <cell r="H1651" t="str">
            <v>pg 38, Compressed Air Incentives table</v>
          </cell>
          <cell r="I1651" t="str">
            <v>Review and Update Industrial Agricultural Incentive Table Measures Washington 3 Nov 2013.pdf</v>
          </cell>
        </row>
        <row r="1652">
          <cell r="C1652" t="str">
            <v>879.2_Efficient Case Value</v>
          </cell>
          <cell r="D1652">
            <v>2</v>
          </cell>
          <cell r="E1652" t="str">
            <v>Efficient Case Value</v>
          </cell>
          <cell r="F1652" t="str">
            <v>Efficient Case Value Source</v>
          </cell>
          <cell r="G1652" t="str">
            <v/>
          </cell>
          <cell r="H1652" t="str">
            <v>Section beginning row 519</v>
          </cell>
          <cell r="I1652" t="str">
            <v>FinAnswer Express Compressed Air Modeling - FINAL 23 Jan 2008.xls</v>
          </cell>
        </row>
        <row r="1653">
          <cell r="C1653" t="str">
            <v>1104.2_Gross incremental annual electric savings (kWh/yr)</v>
          </cell>
          <cell r="D1653">
            <v>2</v>
          </cell>
          <cell r="E1653" t="str">
            <v>Gross incremental annual electric savings (kWh/yr)</v>
          </cell>
          <cell r="F1653" t="str">
            <v>Energy Savings Value Source</v>
          </cell>
          <cell r="G1653" t="str">
            <v/>
          </cell>
          <cell r="H1653" t="str">
            <v>Page 41</v>
          </cell>
          <cell r="I1653" t="str">
            <v>Wyoming Industrial  Agricultural Measure Review and Update 9 Nov.docx</v>
          </cell>
        </row>
        <row r="1654">
          <cell r="C1654" t="str">
            <v>1104.2_Planned Net to Gross Ratio</v>
          </cell>
          <cell r="D1654">
            <v>2</v>
          </cell>
          <cell r="E1654" t="str">
            <v>Planned Net to Gross Ratio</v>
          </cell>
          <cell r="F1654" t="str">
            <v>Net-to-Gross Value Source</v>
          </cell>
          <cell r="G1654" t="str">
            <v/>
          </cell>
          <cell r="H1654" t="str">
            <v>Recommendation on Page 10</v>
          </cell>
          <cell r="I1654" t="str">
            <v>DSM_WY_EnergyFinAnswer_Report_2011.pdf</v>
          </cell>
        </row>
        <row r="1655">
          <cell r="C1655" t="str">
            <v>1104.2_Gross Average Monthly Demand Reduction (kW/unit)</v>
          </cell>
          <cell r="D1655">
            <v>2</v>
          </cell>
          <cell r="E1655" t="str">
            <v>Gross Average Monthly Demand Reduction (kW/unit)</v>
          </cell>
          <cell r="F1655" t="str">
            <v>Demand Savings Value Source</v>
          </cell>
          <cell r="G1655" t="str">
            <v/>
          </cell>
          <cell r="H1655" t="str">
            <v>Page 41</v>
          </cell>
          <cell r="I1655" t="str">
            <v>Wyoming Industrial  Agricultural Measure Review and Update 9 Nov.docx</v>
          </cell>
        </row>
        <row r="1656">
          <cell r="C1656" t="str">
            <v>1104.2_Measure life (years)</v>
          </cell>
          <cell r="D1656">
            <v>2</v>
          </cell>
          <cell r="E1656" t="str">
            <v>Measure life (years)</v>
          </cell>
          <cell r="F1656" t="str">
            <v>Measure Life Value Source</v>
          </cell>
          <cell r="G1656" t="str">
            <v/>
          </cell>
          <cell r="H1656" t="str">
            <v>Page 41</v>
          </cell>
          <cell r="I1656" t="str">
            <v>Wyoming Industrial  Agricultural Measure Review and Update 9 Nov.docx</v>
          </cell>
        </row>
        <row r="1657">
          <cell r="C1657" t="str">
            <v>1104.2_Incremental cost ($)</v>
          </cell>
          <cell r="D1657">
            <v>2</v>
          </cell>
          <cell r="E1657" t="str">
            <v>Incremental cost ($)</v>
          </cell>
          <cell r="F1657" t="str">
            <v>Incremental Cost Value Source</v>
          </cell>
          <cell r="G1657" t="str">
            <v/>
          </cell>
          <cell r="H1657" t="str">
            <v>Page 41</v>
          </cell>
          <cell r="I1657" t="str">
            <v>Wyoming Industrial  Agricultural Measure Review and Update 9 Nov.docx</v>
          </cell>
        </row>
        <row r="1658">
          <cell r="C1658" t="str">
            <v>830.2_Baseline Value</v>
          </cell>
          <cell r="D1658">
            <v>2</v>
          </cell>
          <cell r="E1658" t="str">
            <v>Baseline Value</v>
          </cell>
          <cell r="F1658" t="str">
            <v>Baseline Value Source</v>
          </cell>
          <cell r="G1658" t="str">
            <v/>
          </cell>
          <cell r="H1658" t="str">
            <v>Section beginning row 519</v>
          </cell>
          <cell r="I1658" t="str">
            <v>FinAnswer Express Compressed Air Modeling - FINAL 23 Jan 2008.xls</v>
          </cell>
        </row>
        <row r="1659">
          <cell r="C1659" t="str">
            <v>830.2_Gross incremental annual electric savings (kWh/yr)</v>
          </cell>
          <cell r="D1659">
            <v>2</v>
          </cell>
          <cell r="E1659" t="str">
            <v>Gross incremental annual electric savings (kWh/yr)</v>
          </cell>
          <cell r="F1659" t="str">
            <v xml:space="preserve">Energy Savings Value Source </v>
          </cell>
          <cell r="G1659" t="str">
            <v/>
          </cell>
          <cell r="H1659" t="str">
            <v>pg 38, Compressed Air Incentives table</v>
          </cell>
          <cell r="I1659" t="str">
            <v>Review and Update Industrial Agricultural Incentive Table Measures Washington 3 Nov 2013.pdf</v>
          </cell>
        </row>
        <row r="1660">
          <cell r="C1660" t="str">
            <v>830.2_Gross Average Monthly Demand Reduction (kW/unit)</v>
          </cell>
          <cell r="D1660">
            <v>2</v>
          </cell>
          <cell r="E1660" t="str">
            <v>Gross Average Monthly Demand Reduction (kW/unit)</v>
          </cell>
          <cell r="F1660" t="str">
            <v>Demand Reduction Value Source</v>
          </cell>
          <cell r="G1660" t="str">
            <v/>
          </cell>
          <cell r="H1660" t="str">
            <v>pg 38, Compressed Air Incentives table</v>
          </cell>
          <cell r="I1660" t="str">
            <v>Review and Update Industrial Agricultural Incentive Table Measures Washington 3 Nov 2013.pdf</v>
          </cell>
        </row>
        <row r="1661">
          <cell r="C1661" t="str">
            <v>830.2_Incentive Customer ($)</v>
          </cell>
          <cell r="D1661">
            <v>2</v>
          </cell>
          <cell r="E1661" t="str">
            <v>Incentive Customer ($)</v>
          </cell>
          <cell r="F1661" t="str">
            <v>Incentive Value Source</v>
          </cell>
          <cell r="G1661" t="str">
            <v/>
          </cell>
          <cell r="H1661" t="str">
            <v>pg 38, Compressed Air Incentives table</v>
          </cell>
          <cell r="I1661" t="str">
            <v>Review and Update Industrial Agricultural Incentive Table Measures Washington 3 Nov 2013.pdf</v>
          </cell>
        </row>
        <row r="1662">
          <cell r="C1662" t="str">
            <v>830.2_Efficient Case Value</v>
          </cell>
          <cell r="D1662">
            <v>2</v>
          </cell>
          <cell r="E1662" t="str">
            <v>Efficient Case Value</v>
          </cell>
          <cell r="F1662" t="str">
            <v>Efficient Case Value Source</v>
          </cell>
          <cell r="G1662" t="str">
            <v/>
          </cell>
          <cell r="H1662" t="str">
            <v>Section beginning row 519</v>
          </cell>
          <cell r="I1662" t="str">
            <v>FinAnswer Express Compressed Air Modeling - FINAL 23 Jan 2008.xls</v>
          </cell>
        </row>
        <row r="1663">
          <cell r="C1663" t="str">
            <v>830.2_Incremental cost ($)</v>
          </cell>
          <cell r="D1663">
            <v>2</v>
          </cell>
          <cell r="E1663" t="str">
            <v>Incremental cost ($)</v>
          </cell>
          <cell r="F1663" t="str">
            <v>Cost Value Source</v>
          </cell>
          <cell r="G1663" t="str">
            <v/>
          </cell>
          <cell r="H1663" t="str">
            <v>pg 38, Compressed Air Incentives table</v>
          </cell>
          <cell r="I1663" t="str">
            <v>Review and Update Industrial Agricultural Incentive Table Measures Washington 3 Nov 2013.pdf</v>
          </cell>
        </row>
        <row r="1664">
          <cell r="C1664" t="str">
            <v>830.2_Measure life (years)</v>
          </cell>
          <cell r="D1664">
            <v>2</v>
          </cell>
          <cell r="E1664" t="str">
            <v>Measure life (years)</v>
          </cell>
          <cell r="F1664" t="str">
            <v>Measure Life Value Source</v>
          </cell>
          <cell r="G1664" t="str">
            <v/>
          </cell>
          <cell r="H1664" t="str">
            <v>Page 40</v>
          </cell>
          <cell r="I1664" t="str">
            <v>Review and Update Industrial Agricultural Incentive Table Measures Washington 3 Nov 2013.pdf</v>
          </cell>
        </row>
        <row r="1665">
          <cell r="C1665" t="str">
            <v>1045.2_Gross incremental annual electric savings (kWh/yr)</v>
          </cell>
          <cell r="D1665">
            <v>2</v>
          </cell>
          <cell r="E1665" t="str">
            <v>Gross incremental annual electric savings (kWh/yr)</v>
          </cell>
          <cell r="F1665" t="str">
            <v>Energy Savings Value Source</v>
          </cell>
          <cell r="G1665" t="str">
            <v/>
          </cell>
          <cell r="H1665" t="str">
            <v>Page 41</v>
          </cell>
          <cell r="I1665" t="str">
            <v>Wyoming Industrial  Agricultural Measure Review and Update 9 Nov.docx</v>
          </cell>
        </row>
        <row r="1666">
          <cell r="C1666" t="str">
            <v>1045.2_Gross Average Monthly Demand Reduction (kW/unit)</v>
          </cell>
          <cell r="D1666">
            <v>2</v>
          </cell>
          <cell r="E1666" t="str">
            <v>Gross Average Monthly Demand Reduction (kW/unit)</v>
          </cell>
          <cell r="F1666" t="str">
            <v>Demand Savings Value Source</v>
          </cell>
          <cell r="G1666" t="str">
            <v/>
          </cell>
          <cell r="H1666" t="str">
            <v>Page 41</v>
          </cell>
          <cell r="I1666" t="str">
            <v>Wyoming Industrial  Agricultural Measure Review and Update 9 Nov.docx</v>
          </cell>
        </row>
        <row r="1667">
          <cell r="C1667" t="str">
            <v>1045.2_Planned Net to Gross Ratio</v>
          </cell>
          <cell r="D1667">
            <v>2</v>
          </cell>
          <cell r="E1667" t="str">
            <v>Planned Net to Gross Ratio</v>
          </cell>
          <cell r="F1667" t="str">
            <v>Net-to-Gross Value Source</v>
          </cell>
          <cell r="G1667" t="str">
            <v/>
          </cell>
          <cell r="H1667" t="str">
            <v>Recommendation on Page 10</v>
          </cell>
          <cell r="I1667" t="str">
            <v>DSM_WY_EnergyFinAnswer_Report_2011.pdf</v>
          </cell>
        </row>
        <row r="1668">
          <cell r="C1668" t="str">
            <v>1045.2_Measure life (years)</v>
          </cell>
          <cell r="D1668">
            <v>2</v>
          </cell>
          <cell r="E1668" t="str">
            <v>Measure life (years)</v>
          </cell>
          <cell r="F1668" t="str">
            <v>Measure Life Value Source</v>
          </cell>
          <cell r="G1668" t="str">
            <v/>
          </cell>
          <cell r="H1668" t="str">
            <v>Page 41</v>
          </cell>
          <cell r="I1668" t="str">
            <v>Wyoming Industrial  Agricultural Measure Review and Update 9 Nov.docx</v>
          </cell>
        </row>
        <row r="1669">
          <cell r="C1669" t="str">
            <v>1045.2_Incremental cost ($)</v>
          </cell>
          <cell r="D1669">
            <v>2</v>
          </cell>
          <cell r="E1669" t="str">
            <v>Incremental cost ($)</v>
          </cell>
          <cell r="F1669" t="str">
            <v>Incremental Cost Value Source</v>
          </cell>
          <cell r="G1669" t="str">
            <v/>
          </cell>
          <cell r="H1669" t="str">
            <v>Page 41</v>
          </cell>
          <cell r="I1669" t="str">
            <v>Wyoming Industrial  Agricultural Measure Review and Update 9 Nov.docx</v>
          </cell>
        </row>
        <row r="1670">
          <cell r="C1670" t="str">
            <v>620.3_Gross incremental annual electric savings (kWh/yr)</v>
          </cell>
          <cell r="D1670">
            <v>3</v>
          </cell>
          <cell r="E1670" t="str">
            <v>Gross incremental annual electric savings (kWh/yr)</v>
          </cell>
          <cell r="F1670" t="str">
            <v>Energy savings value source</v>
          </cell>
          <cell r="G1670" t="str">
            <v/>
          </cell>
          <cell r="H1670" t="str">
            <v>page 41</v>
          </cell>
          <cell r="I1670" t="str">
            <v>Utah Industrial  Agricultural Measure Review and Update 1 May 2014.docx</v>
          </cell>
        </row>
        <row r="1671">
          <cell r="C1671" t="str">
            <v>620.3_Measure life (years)</v>
          </cell>
          <cell r="D1671">
            <v>3</v>
          </cell>
          <cell r="E1671" t="str">
            <v>Measure life (years)</v>
          </cell>
          <cell r="F1671" t="str">
            <v>Measure Life Value Source</v>
          </cell>
          <cell r="G1671" t="str">
            <v/>
          </cell>
          <cell r="H1671" t="str">
            <v>Page 43</v>
          </cell>
          <cell r="I1671" t="str">
            <v>Utah Industrial  Agricultural Measure Review and Update 1 May 2014.docx</v>
          </cell>
        </row>
        <row r="1672">
          <cell r="C1672" t="str">
            <v>620.3_Incremental cost ($)</v>
          </cell>
          <cell r="D1672">
            <v>3</v>
          </cell>
          <cell r="E1672" t="str">
            <v>Incremental cost ($)</v>
          </cell>
          <cell r="F1672" t="str">
            <v>Cost value source</v>
          </cell>
          <cell r="G1672" t="str">
            <v/>
          </cell>
          <cell r="H1672" t="str">
            <v>page 41</v>
          </cell>
          <cell r="I1672" t="str">
            <v>Utah Industrial  Agricultural Measure Review and Update 1 May 2014.docx</v>
          </cell>
        </row>
        <row r="1673">
          <cell r="C1673" t="str">
            <v>620.3_Planned Realization Rate</v>
          </cell>
          <cell r="D1673">
            <v>3</v>
          </cell>
          <cell r="E1673" t="str">
            <v>Planned Realization Rate</v>
          </cell>
          <cell r="F1673" t="str">
            <v>Planned Realization Rate Value Source</v>
          </cell>
          <cell r="G1673" t="str">
            <v/>
          </cell>
          <cell r="H1673" t="str">
            <v>BAU - CE inputs sheet</v>
          </cell>
          <cell r="I1673" t="str">
            <v>CE inputs - measure update   small business 031314.xlsx</v>
          </cell>
        </row>
        <row r="1674">
          <cell r="C1674" t="str">
            <v>620.3_Planned Net to Gross Ratio</v>
          </cell>
          <cell r="D1674">
            <v>3</v>
          </cell>
          <cell r="E1674" t="str">
            <v>Planned Net to Gross Ratio</v>
          </cell>
          <cell r="F1674" t="str">
            <v>Planned Net-to-Gross Ratio Value Source</v>
          </cell>
          <cell r="G1674" t="str">
            <v/>
          </cell>
          <cell r="H1674" t="str">
            <v>BAU - CE inputs sheet</v>
          </cell>
          <cell r="I1674" t="str">
            <v>CE inputs - measure update   small business 031314.xlsx</v>
          </cell>
        </row>
        <row r="1675">
          <cell r="C1675" t="str">
            <v>02122014-070.2_Planned Realization Rate</v>
          </cell>
          <cell r="D1675">
            <v>2</v>
          </cell>
          <cell r="E1675" t="str">
            <v>Planned Realization Rate</v>
          </cell>
          <cell r="F1675" t="str">
            <v>Realization Rate Value Source</v>
          </cell>
          <cell r="G1675" t="str">
            <v/>
          </cell>
          <cell r="H1675" t="str">
            <v>page 2</v>
          </cell>
          <cell r="I1675" t="str">
            <v>CA_FinAnswer_Express_Program_Evaluation_2009-2011.pdf</v>
          </cell>
        </row>
        <row r="1676">
          <cell r="C1676" t="str">
            <v>02122014-070.2_Planned Net to Gross Ratio</v>
          </cell>
          <cell r="D1676">
            <v>2</v>
          </cell>
          <cell r="E1676" t="str">
            <v>Planned Net to Gross Ratio</v>
          </cell>
          <cell r="F1676" t="str">
            <v>Net-to-Gross Value Source</v>
          </cell>
          <cell r="G1676" t="str">
            <v/>
          </cell>
          <cell r="H1676" t="str">
            <v>page 2</v>
          </cell>
          <cell r="I1676" t="str">
            <v>CA_FinAnswer_Express_Program_Evaluation_2009-2011.pdf</v>
          </cell>
        </row>
        <row r="1677">
          <cell r="C1677" t="str">
            <v>02122014-006.2_Planned Realization Rate</v>
          </cell>
          <cell r="D1677">
            <v>2</v>
          </cell>
          <cell r="E1677" t="str">
            <v>Planned Realization Rate</v>
          </cell>
          <cell r="F1677" t="str">
            <v>Realization Rate Value Source</v>
          </cell>
          <cell r="G1677" t="str">
            <v/>
          </cell>
          <cell r="H1677" t="str">
            <v>Table 1</v>
          </cell>
          <cell r="I1677" t="str">
            <v>ID_FinAnswer_Express_Program_Evaluation_2009-2011.pdf</v>
          </cell>
        </row>
        <row r="1678">
          <cell r="C1678" t="str">
            <v>02122014-006.2_Measure life (years)</v>
          </cell>
          <cell r="D1678">
            <v>2</v>
          </cell>
          <cell r="E1678" t="str">
            <v>Measure life (years)</v>
          </cell>
          <cell r="F1678" t="str">
            <v>Measure Life Value Source</v>
          </cell>
          <cell r="G1678" t="str">
            <v>Average of 12 years from FinAnswer Express and 15 years from Energy FinAnswer (13.5 rounded to 14)</v>
          </cell>
          <cell r="H1678" t="str">
            <v/>
          </cell>
          <cell r="I1678" t="str">
            <v>2013-Idaho-Annual-Report-Appendices-FINAL071814.pdf</v>
          </cell>
        </row>
        <row r="1679">
          <cell r="C1679" t="str">
            <v>02122014-006.2_Planned Net to Gross Ratio</v>
          </cell>
          <cell r="D1679">
            <v>2</v>
          </cell>
          <cell r="E1679" t="str">
            <v>Planned Net to Gross Ratio</v>
          </cell>
          <cell r="F1679" t="str">
            <v>Net-to-Gross Value Source</v>
          </cell>
          <cell r="G1679" t="str">
            <v/>
          </cell>
          <cell r="H1679" t="str">
            <v>Page 2</v>
          </cell>
          <cell r="I1679" t="str">
            <v>ID_FinAnswer_Express_Program_Evaluation_2009-2011.pdf</v>
          </cell>
        </row>
        <row r="1680">
          <cell r="C1680" t="str">
            <v>01302014-011.1_Gross Average Monthly Demand Reduction (kW/unit)</v>
          </cell>
          <cell r="D1680">
            <v>1</v>
          </cell>
          <cell r="E1680" t="str">
            <v>Gross Average Monthly Demand Reduction (kW/unit)</v>
          </cell>
          <cell r="F1680" t="str">
            <v>Demand Savings Value Source</v>
          </cell>
          <cell r="G1680" t="str">
            <v/>
          </cell>
          <cell r="H1680" t="str">
            <v/>
          </cell>
          <cell r="I1680" t="str">
            <v>RMP UT Ltg Tool 070114.12.xlsm</v>
          </cell>
        </row>
        <row r="1681">
          <cell r="C1681" t="str">
            <v>01302014-011.1_Gross incremental annual electric savings (kWh/yr)</v>
          </cell>
          <cell r="D1681">
            <v>1</v>
          </cell>
          <cell r="E1681" t="str">
            <v>Gross incremental annual electric savings (kWh/yr)</v>
          </cell>
          <cell r="F1681" t="str">
            <v>Energy Savings Value Source</v>
          </cell>
          <cell r="G1681" t="str">
            <v/>
          </cell>
          <cell r="H1681" t="str">
            <v/>
          </cell>
          <cell r="I1681" t="str">
            <v>RMP UT Ltg Tool 070114.12.xlsm</v>
          </cell>
        </row>
        <row r="1682">
          <cell r="C1682" t="str">
            <v>01302014-011.2_Planned Realization Rate</v>
          </cell>
          <cell r="D1682">
            <v>2</v>
          </cell>
          <cell r="E1682" t="str">
            <v>Planned Realization Rate</v>
          </cell>
          <cell r="F1682" t="str">
            <v>Realization Rate Value Source</v>
          </cell>
          <cell r="G1682" t="str">
            <v/>
          </cell>
          <cell r="H1682" t="str">
            <v>BAU - CE inputs sheet</v>
          </cell>
          <cell r="I1682" t="str">
            <v>CE inputs - measure update   small business 031314.xlsx</v>
          </cell>
        </row>
        <row r="1683">
          <cell r="C1683" t="str">
            <v>01302014-011.2_Gross Average Monthly Demand Reduction (kW/unit)</v>
          </cell>
          <cell r="D1683">
            <v>2</v>
          </cell>
          <cell r="E1683" t="str">
            <v>Gross Average Monthly Demand Reduction (kW/unit)</v>
          </cell>
          <cell r="F1683" t="str">
            <v>Demand Savings Value Source</v>
          </cell>
          <cell r="G1683" t="str">
            <v/>
          </cell>
          <cell r="H1683" t="str">
            <v/>
          </cell>
          <cell r="I1683" t="str">
            <v>Program Update Report UT 050214.docx</v>
          </cell>
        </row>
        <row r="1684">
          <cell r="C1684" t="str">
            <v>01302014-011.2_Gross Average Monthly Demand Reduction (kW/unit)</v>
          </cell>
          <cell r="D1684">
            <v>2</v>
          </cell>
          <cell r="E1684" t="str">
            <v>Gross Average Monthly Demand Reduction (kW/unit)</v>
          </cell>
          <cell r="F1684" t="str">
            <v>Demand Savings Value Source</v>
          </cell>
          <cell r="G1684" t="str">
            <v/>
          </cell>
          <cell r="H1684" t="str">
            <v/>
          </cell>
          <cell r="I1684" t="str">
            <v/>
          </cell>
        </row>
        <row r="1685">
          <cell r="C1685" t="str">
            <v>01302014-011.2_Incremental cost ($)</v>
          </cell>
          <cell r="D1685">
            <v>2</v>
          </cell>
          <cell r="E1685" t="str">
            <v>Incremental cost ($)</v>
          </cell>
          <cell r="F1685" t="str">
            <v>Incremental Cost Value Source</v>
          </cell>
          <cell r="G1685" t="str">
            <v/>
          </cell>
          <cell r="H1685" t="str">
            <v/>
          </cell>
          <cell r="I1685" t="str">
            <v/>
          </cell>
        </row>
        <row r="1686">
          <cell r="C1686" t="str">
            <v>01302014-011.2_Planned Net to Gross Ratio</v>
          </cell>
          <cell r="D1686">
            <v>2</v>
          </cell>
          <cell r="E1686" t="str">
            <v>Planned Net to Gross Ratio</v>
          </cell>
          <cell r="F1686" t="str">
            <v>Net-to-Gross Value Source</v>
          </cell>
          <cell r="G1686" t="str">
            <v/>
          </cell>
          <cell r="H1686" t="str">
            <v>BAU - CE inputs sheet</v>
          </cell>
          <cell r="I1686" t="str">
            <v>CE inputs - measure update   small business 031314.xlsx</v>
          </cell>
        </row>
        <row r="1687">
          <cell r="C1687" t="str">
            <v>01302014-011.2_Gross incremental annual electric savings (kWh/yr)</v>
          </cell>
          <cell r="D1687">
            <v>2</v>
          </cell>
          <cell r="E1687" t="str">
            <v>Gross incremental annual electric savings (kWh/yr)</v>
          </cell>
          <cell r="F1687" t="str">
            <v>Energy Savings Value Source</v>
          </cell>
          <cell r="G1687" t="str">
            <v/>
          </cell>
          <cell r="H1687" t="str">
            <v/>
          </cell>
          <cell r="I1687" t="str">
            <v/>
          </cell>
        </row>
        <row r="1688">
          <cell r="C1688" t="str">
            <v>01302014-011.2_Incremental cost ($)</v>
          </cell>
          <cell r="D1688">
            <v>2</v>
          </cell>
          <cell r="E1688" t="str">
            <v>Incremental cost ($)</v>
          </cell>
          <cell r="F1688" t="str">
            <v>Incremental Cost Value Source</v>
          </cell>
          <cell r="G1688" t="str">
            <v/>
          </cell>
          <cell r="H1688" t="str">
            <v/>
          </cell>
          <cell r="I1688" t="str">
            <v>Program Update Report UT 050214.docx</v>
          </cell>
        </row>
        <row r="1689">
          <cell r="C1689" t="str">
            <v>01302014-011.2_Gross incremental annual electric savings (kWh/yr)</v>
          </cell>
          <cell r="D1689">
            <v>2</v>
          </cell>
          <cell r="E1689" t="str">
            <v>Gross incremental annual electric savings (kWh/yr)</v>
          </cell>
          <cell r="F1689" t="str">
            <v>Energy Savings Value Source</v>
          </cell>
          <cell r="G1689" t="str">
            <v/>
          </cell>
          <cell r="H1689" t="str">
            <v/>
          </cell>
          <cell r="I1689" t="str">
            <v>Program Update Report UT 050214.docx</v>
          </cell>
        </row>
        <row r="1690">
          <cell r="C1690" t="str">
            <v>01302014-011.2_Measure life (years)</v>
          </cell>
          <cell r="D1690">
            <v>2</v>
          </cell>
          <cell r="E1690" t="str">
            <v>Measure life (years)</v>
          </cell>
          <cell r="F1690" t="str">
            <v>Measure Life Value Source</v>
          </cell>
          <cell r="G1690" t="str">
            <v/>
          </cell>
          <cell r="H1690" t="str">
            <v>Used for program change filing. Program-level measure life decreased from previous 14 years to feflect increasing role of energy management</v>
          </cell>
          <cell r="I1690" t="str">
            <v>CE inputs - measure update   small business 031314.xlsx</v>
          </cell>
        </row>
        <row r="1691">
          <cell r="C1691" t="str">
            <v>01132014-024.1_Gross incremental annual electric savings (kWh/yr)</v>
          </cell>
          <cell r="D1691">
            <v>1</v>
          </cell>
          <cell r="E1691" t="str">
            <v>Gross incremental annual electric savings (kWh/yr)</v>
          </cell>
          <cell r="F1691" t="str">
            <v>Energy Savings Value Source</v>
          </cell>
          <cell r="G1691" t="str">
            <v/>
          </cell>
          <cell r="H1691" t="str">
            <v/>
          </cell>
          <cell r="I1691" t="str">
            <v>PP WA Ltg Tool 070114.12.xlsm</v>
          </cell>
        </row>
        <row r="1692">
          <cell r="C1692" t="str">
            <v>01132014-024.1_Gross Average Monthly Demand Reduction (kW/unit)</v>
          </cell>
          <cell r="D1692">
            <v>1</v>
          </cell>
          <cell r="E1692" t="str">
            <v>Gross Average Monthly Demand Reduction (kW/unit)</v>
          </cell>
          <cell r="F1692" t="str">
            <v>Demand Savings Value Source</v>
          </cell>
          <cell r="G1692" t="str">
            <v/>
          </cell>
          <cell r="H1692" t="str">
            <v/>
          </cell>
          <cell r="I1692" t="str">
            <v>PP WA Ltg Tool 070114.12.xlsm</v>
          </cell>
        </row>
        <row r="1693">
          <cell r="C1693" t="str">
            <v>01132014-024.2_</v>
          </cell>
          <cell r="D1693">
            <v>2</v>
          </cell>
          <cell r="E1693" t="str">
            <v/>
          </cell>
          <cell r="F1693" t="str">
            <v/>
          </cell>
          <cell r="G1693" t="str">
            <v/>
          </cell>
          <cell r="H1693" t="str">
            <v/>
          </cell>
          <cell r="I1693" t="str">
            <v/>
          </cell>
        </row>
        <row r="1694">
          <cell r="C1694" t="str">
            <v>02122014-032.2_Planned Net to Gross Ratio</v>
          </cell>
          <cell r="D1694">
            <v>2</v>
          </cell>
          <cell r="E1694" t="str">
            <v>Planned Net to Gross Ratio</v>
          </cell>
          <cell r="F1694" t="str">
            <v>Net-to-Gross Value Source</v>
          </cell>
          <cell r="G1694" t="str">
            <v/>
          </cell>
          <cell r="H1694" t="str">
            <v>Page 10</v>
          </cell>
          <cell r="I1694" t="str">
            <v>DSM_WY_FinAnswerExpress_Report_2011.pdf</v>
          </cell>
        </row>
        <row r="1695">
          <cell r="C1695" t="str">
            <v>02122014-032.2_Measure life (years)</v>
          </cell>
          <cell r="D1695">
            <v>2</v>
          </cell>
          <cell r="E1695" t="str">
            <v>Measure life (years)</v>
          </cell>
          <cell r="F1695" t="str">
            <v>Measure Life Value Source</v>
          </cell>
          <cell r="G1695" t="str">
            <v>Average of 12 years from FinAnswer Express and 15 years from Energy FinAnswer (13.5 rounded to 14)</v>
          </cell>
          <cell r="H1695" t="str">
            <v/>
          </cell>
          <cell r="I1695" t="str">
            <v/>
          </cell>
        </row>
        <row r="1696">
          <cell r="C1696" t="str">
            <v>02122014-032.2_Planned Realization Rate</v>
          </cell>
          <cell r="D1696">
            <v>2</v>
          </cell>
          <cell r="E1696" t="str">
            <v>Planned Realization Rate</v>
          </cell>
          <cell r="F1696" t="str">
            <v>Realization Rate Value Source</v>
          </cell>
          <cell r="G1696" t="str">
            <v/>
          </cell>
          <cell r="H1696" t="str">
            <v>Table 1</v>
          </cell>
          <cell r="I1696" t="str">
            <v>DSM_WY_FinAnswerExpress_Report_2011.pdf</v>
          </cell>
        </row>
        <row r="1697">
          <cell r="C1697" t="str">
            <v>12162013-161.2_Planned Net to Gross Ratio</v>
          </cell>
          <cell r="D1697">
            <v>2</v>
          </cell>
          <cell r="E1697" t="str">
            <v>Planned Net to Gross Ratio</v>
          </cell>
          <cell r="F1697" t="str">
            <v>Net-to-Gross Value Source</v>
          </cell>
          <cell r="G1697" t="str">
            <v/>
          </cell>
          <cell r="H1697" t="str">
            <v>Page 2</v>
          </cell>
          <cell r="I1697" t="str">
            <v>CA_Energy_FinAnswer_Program_Evaluation_2009-2011.pdf</v>
          </cell>
        </row>
        <row r="1698">
          <cell r="C1698" t="str">
            <v>12162013-291.2_Planned Net to Gross Ratio</v>
          </cell>
          <cell r="D1698">
            <v>2</v>
          </cell>
          <cell r="E1698" t="str">
            <v>Planned Net to Gross Ratio</v>
          </cell>
          <cell r="F1698" t="str">
            <v>Net-to-Gross Ratio Value Source</v>
          </cell>
          <cell r="G1698" t="str">
            <v/>
          </cell>
          <cell r="H1698" t="str">
            <v>Page 2</v>
          </cell>
          <cell r="I1698" t="str">
            <v>ID_Energy_FinAnswer_Program_Evaluation_2009-2011.pdf</v>
          </cell>
        </row>
        <row r="1699">
          <cell r="C1699" t="str">
            <v>12162013-291.2_Measure life (years)</v>
          </cell>
          <cell r="D1699">
            <v>2</v>
          </cell>
          <cell r="E1699" t="str">
            <v>Measure life (years)</v>
          </cell>
          <cell r="F1699" t="str">
            <v>Measure Life Value Source</v>
          </cell>
          <cell r="G1699" t="str">
            <v>14.5, rounded to 15</v>
          </cell>
          <cell r="H1699" t="str">
            <v>Table 16</v>
          </cell>
          <cell r="I1699" t="str">
            <v>Idaho Energy FinAnswer Evaluation Report - 2008.pdf</v>
          </cell>
        </row>
        <row r="1700">
          <cell r="C1700" t="str">
            <v>12162013-291.2_Planned Realization Rate</v>
          </cell>
          <cell r="D1700">
            <v>2</v>
          </cell>
          <cell r="E1700" t="str">
            <v>Planned Realization Rate</v>
          </cell>
          <cell r="F1700" t="str">
            <v>Realization Rate Value Source</v>
          </cell>
          <cell r="G1700" t="str">
            <v/>
          </cell>
          <cell r="H1700" t="str">
            <v>Table 1</v>
          </cell>
          <cell r="I1700" t="str">
            <v>ID_Energy_FinAnswer_Program_Evaluation_2009-2011.pdf</v>
          </cell>
        </row>
        <row r="1701">
          <cell r="C1701" t="str">
            <v>11222013-041.2_Incentive Customer ($)</v>
          </cell>
          <cell r="D1701">
            <v>2</v>
          </cell>
          <cell r="E1701" t="str">
            <v>Incentive Customer ($)</v>
          </cell>
          <cell r="F1701" t="str">
            <v>Incentive Value Source</v>
          </cell>
          <cell r="G1701" t="str">
            <v/>
          </cell>
          <cell r="H1701" t="str">
            <v>Incentive Caluclator Tool</v>
          </cell>
          <cell r="I1701" t="str">
            <v>WB UT Incentive Calc EXTERNAL 1.1E 0722013.xlsx</v>
          </cell>
        </row>
        <row r="1702">
          <cell r="C1702" t="str">
            <v>12162013-031.2_Incentive Customer ($)</v>
          </cell>
          <cell r="D1702">
            <v>2</v>
          </cell>
          <cell r="E1702" t="str">
            <v>Incentive Customer ($)</v>
          </cell>
          <cell r="F1702" t="str">
            <v>Incentive Value Source</v>
          </cell>
          <cell r="G1702" t="str">
            <v/>
          </cell>
          <cell r="H1702" t="str">
            <v>Incentive Caluclator Tool</v>
          </cell>
          <cell r="I1702" t="str">
            <v>WA wattSmart Business Incentive DUMMY.xlsx</v>
          </cell>
        </row>
        <row r="1703">
          <cell r="C1703" t="str">
            <v>12162013-421.2_Measure life (years)</v>
          </cell>
          <cell r="D1703">
            <v>2</v>
          </cell>
          <cell r="E1703" t="str">
            <v>Measure life (years)</v>
          </cell>
          <cell r="F1703" t="str">
            <v>Measure Life Value Source</v>
          </cell>
          <cell r="G1703" t="str">
            <v/>
          </cell>
          <cell r="H1703" t="str">
            <v>Table 26</v>
          </cell>
          <cell r="I1703" t="str">
            <v>2013-Wyoming-Annual-Report-Appendices-FINAL.pdf</v>
          </cell>
        </row>
        <row r="1704">
          <cell r="C1704" t="str">
            <v>12162013-421.2_Planned Net to Gross Ratio</v>
          </cell>
          <cell r="D1704">
            <v>2</v>
          </cell>
          <cell r="E1704" t="str">
            <v>Planned Net to Gross Ratio</v>
          </cell>
          <cell r="F1704" t="str">
            <v>Net-to-Gross Valur Source</v>
          </cell>
          <cell r="G1704" t="str">
            <v/>
          </cell>
          <cell r="H1704" t="str">
            <v>Page 10</v>
          </cell>
          <cell r="I1704" t="str">
            <v>DSM_WY_EnergyFinAnswer_Report_2011.pdf</v>
          </cell>
        </row>
        <row r="1705">
          <cell r="C1705" t="str">
            <v>12162013-421.2_Planned Realization Rate</v>
          </cell>
          <cell r="D1705">
            <v>2</v>
          </cell>
          <cell r="E1705" t="str">
            <v>Planned Realization Rate</v>
          </cell>
          <cell r="F1705" t="str">
            <v>Realization Rate Value Source</v>
          </cell>
          <cell r="G1705" t="str">
            <v/>
          </cell>
          <cell r="H1705" t="str">
            <v>Table 1</v>
          </cell>
          <cell r="I1705" t="str">
            <v>DSM_WY_EnergyFinAnswer_Report_2011.pdf</v>
          </cell>
        </row>
        <row r="1706">
          <cell r="C1706" t="str">
            <v>12162013-162.2_Planned Net to Gross Ratio</v>
          </cell>
          <cell r="D1706">
            <v>2</v>
          </cell>
          <cell r="E1706" t="str">
            <v>Planned Net to Gross Ratio</v>
          </cell>
          <cell r="F1706" t="str">
            <v>Net-to-Gross Value Source</v>
          </cell>
          <cell r="G1706" t="str">
            <v/>
          </cell>
          <cell r="H1706" t="str">
            <v>Page 2</v>
          </cell>
          <cell r="I1706" t="str">
            <v>CA_Energy_FinAnswer_Program_Evaluation_2009-2011.pdf</v>
          </cell>
        </row>
        <row r="1707">
          <cell r="C1707" t="str">
            <v>12162013-292.2_Planned Net to Gross Ratio</v>
          </cell>
          <cell r="D1707">
            <v>2</v>
          </cell>
          <cell r="E1707" t="str">
            <v>Planned Net to Gross Ratio</v>
          </cell>
          <cell r="F1707" t="str">
            <v>Net-to-Gross Ratio Value Source</v>
          </cell>
          <cell r="G1707" t="str">
            <v/>
          </cell>
          <cell r="H1707" t="str">
            <v>Page 2</v>
          </cell>
          <cell r="I1707" t="str">
            <v>ID_Energy_FinAnswer_Program_Evaluation_2009-2011.pdf</v>
          </cell>
        </row>
        <row r="1708">
          <cell r="C1708" t="str">
            <v>12162013-292.2_Planned Realization Rate</v>
          </cell>
          <cell r="D1708">
            <v>2</v>
          </cell>
          <cell r="E1708" t="str">
            <v>Planned Realization Rate</v>
          </cell>
          <cell r="F1708" t="str">
            <v>Realization Rate Value Source</v>
          </cell>
          <cell r="G1708" t="str">
            <v/>
          </cell>
          <cell r="H1708" t="str">
            <v>Table 1</v>
          </cell>
          <cell r="I1708" t="str">
            <v>ID_Energy_FinAnswer_Program_Evaluation_2009-2011.pdf</v>
          </cell>
        </row>
        <row r="1709">
          <cell r="C1709" t="str">
            <v>12162013-292.2_Measure life (years)</v>
          </cell>
          <cell r="D1709">
            <v>2</v>
          </cell>
          <cell r="E1709" t="str">
            <v>Measure life (years)</v>
          </cell>
          <cell r="F1709" t="str">
            <v>Measure Life Value Source</v>
          </cell>
          <cell r="G1709" t="str">
            <v>14.5, rounded to 15</v>
          </cell>
          <cell r="H1709" t="str">
            <v>Table 16</v>
          </cell>
          <cell r="I1709" t="str">
            <v>Idaho Energy FinAnswer Evaluation Report - 2008.pdf</v>
          </cell>
        </row>
        <row r="1710">
          <cell r="C1710" t="str">
            <v>11222013-042.2_Incentive Customer ($)</v>
          </cell>
          <cell r="D1710">
            <v>2</v>
          </cell>
          <cell r="E1710" t="str">
            <v>Incentive Customer ($)</v>
          </cell>
          <cell r="F1710" t="str">
            <v>Incentive Value Source</v>
          </cell>
          <cell r="G1710" t="str">
            <v/>
          </cell>
          <cell r="H1710" t="str">
            <v>Incentive Caluclator Tool</v>
          </cell>
          <cell r="I1710" t="str">
            <v>WB UT Incentive Calc EXTERNAL 1.1E 0722013.xlsx</v>
          </cell>
        </row>
        <row r="1711">
          <cell r="C1711" t="str">
            <v>12162013-032.2_Incentive Customer ($)</v>
          </cell>
          <cell r="D1711">
            <v>2</v>
          </cell>
          <cell r="E1711" t="str">
            <v>Incentive Customer ($)</v>
          </cell>
          <cell r="F1711" t="str">
            <v>Incentive Value Source</v>
          </cell>
          <cell r="G1711" t="str">
            <v/>
          </cell>
          <cell r="H1711" t="str">
            <v>Incentive Caluclator Tool</v>
          </cell>
          <cell r="I1711" t="str">
            <v>WA wattSmart Business Incentive DUMMY.xlsx</v>
          </cell>
        </row>
        <row r="1712">
          <cell r="C1712" t="str">
            <v>12162013-422.2_Planned Net to Gross Ratio</v>
          </cell>
          <cell r="D1712">
            <v>2</v>
          </cell>
          <cell r="E1712" t="str">
            <v>Planned Net to Gross Ratio</v>
          </cell>
          <cell r="F1712" t="str">
            <v>Net-to-Gross Valur Source</v>
          </cell>
          <cell r="G1712" t="str">
            <v/>
          </cell>
          <cell r="H1712" t="str">
            <v>Page 10</v>
          </cell>
          <cell r="I1712" t="str">
            <v>DSM_WY_EnergyFinAnswer_Report_2011.pdf</v>
          </cell>
        </row>
        <row r="1713">
          <cell r="C1713" t="str">
            <v>12162013-422.2_Planned Realization Rate</v>
          </cell>
          <cell r="D1713">
            <v>2</v>
          </cell>
          <cell r="E1713" t="str">
            <v>Planned Realization Rate</v>
          </cell>
          <cell r="F1713" t="str">
            <v>Realization Rate Value Source</v>
          </cell>
          <cell r="G1713" t="str">
            <v/>
          </cell>
          <cell r="H1713" t="str">
            <v>Table 1</v>
          </cell>
          <cell r="I1713" t="str">
            <v>DSM_WY_EnergyFinAnswer_Report_2011.pdf</v>
          </cell>
        </row>
        <row r="1714">
          <cell r="C1714" t="str">
            <v>12162013-422.2_Measure life (years)</v>
          </cell>
          <cell r="D1714">
            <v>2</v>
          </cell>
          <cell r="E1714" t="str">
            <v>Measure life (years)</v>
          </cell>
          <cell r="F1714" t="str">
            <v>Measure Life Value Source</v>
          </cell>
          <cell r="G1714" t="str">
            <v/>
          </cell>
          <cell r="H1714" t="str">
            <v>Table 26</v>
          </cell>
          <cell r="I1714" t="str">
            <v>2013-Wyoming-Annual-Report-Appendices-FINAL.pdf</v>
          </cell>
        </row>
        <row r="1715">
          <cell r="C1715" t="str">
            <v>11032014-030.1_Measure life (years)</v>
          </cell>
          <cell r="D1715">
            <v>1</v>
          </cell>
          <cell r="E1715" t="str">
            <v>Measure life (years)</v>
          </cell>
          <cell r="F1715" t="str">
            <v>Measure Life Value Source</v>
          </cell>
          <cell r="G1715" t="str">
            <v/>
          </cell>
          <cell r="H1715" t="str">
            <v/>
          </cell>
          <cell r="I1715" t="str">
            <v>NonLighting Measure Worksheets ID 111314.pdf</v>
          </cell>
        </row>
        <row r="1716">
          <cell r="C1716" t="str">
            <v>11032014-030.1_Planned Realization Rate</v>
          </cell>
          <cell r="D1716">
            <v>1</v>
          </cell>
          <cell r="E1716" t="str">
            <v>Planned Realization Rate</v>
          </cell>
          <cell r="F1716" t="str">
            <v>Realization Rate Value Source</v>
          </cell>
          <cell r="G1716" t="str">
            <v/>
          </cell>
          <cell r="H1716" t="str">
            <v>Table 1</v>
          </cell>
          <cell r="I1716" t="str">
            <v>ID_FinAnswer_Express_Program_Evaluation_2009-2011.pdf</v>
          </cell>
        </row>
        <row r="1717">
          <cell r="C1717" t="str">
            <v>11032014-030.1_Planned Net to Gross Ratio</v>
          </cell>
          <cell r="D1717">
            <v>1</v>
          </cell>
          <cell r="E1717" t="str">
            <v>Planned Net to Gross Ratio</v>
          </cell>
          <cell r="F1717" t="str">
            <v>Net-to-Gross Value Source</v>
          </cell>
          <cell r="G1717" t="str">
            <v/>
          </cell>
          <cell r="H1717" t="str">
            <v>Page 2</v>
          </cell>
          <cell r="I1717" t="str">
            <v>ID_FinAnswer_Express_Program_Evaluation_2009-2011.pdf</v>
          </cell>
        </row>
        <row r="1718">
          <cell r="C1718" t="str">
            <v>07182014-013.1_Planned Realization Rate</v>
          </cell>
          <cell r="D1718">
            <v>1</v>
          </cell>
          <cell r="E1718" t="str">
            <v>Planned Realization Rate</v>
          </cell>
          <cell r="F1718" t="str">
            <v>Realization Rate Value Source</v>
          </cell>
          <cell r="G1718" t="str">
            <v/>
          </cell>
          <cell r="H1718" t="str">
            <v>BAU - CE inputs sheet</v>
          </cell>
          <cell r="I1718" t="str">
            <v>CE inputs - measure update   small business 031314.xlsx</v>
          </cell>
        </row>
        <row r="1719">
          <cell r="C1719" t="str">
            <v>07182014-013.1_Gross Average Monthly Demand Reduction (kW/unit)</v>
          </cell>
          <cell r="D1719">
            <v>1</v>
          </cell>
          <cell r="E1719" t="str">
            <v>Gross Average Monthly Demand Reduction (kW/unit)</v>
          </cell>
          <cell r="F1719" t="str">
            <v>Demand Savings Value Source</v>
          </cell>
          <cell r="G1719" t="str">
            <v/>
          </cell>
          <cell r="H1719" t="str">
            <v/>
          </cell>
          <cell r="I1719" t="str">
            <v/>
          </cell>
        </row>
        <row r="1720">
          <cell r="C1720" t="str">
            <v>07182014-013.1_Gross Average Monthly Demand Reduction (kW/unit)</v>
          </cell>
          <cell r="D1720">
            <v>1</v>
          </cell>
          <cell r="E1720" t="str">
            <v>Gross Average Monthly Demand Reduction (kW/unit)</v>
          </cell>
          <cell r="F1720" t="str">
            <v>Demand Savings Value Source</v>
          </cell>
          <cell r="G1720" t="str">
            <v/>
          </cell>
          <cell r="H1720" t="str">
            <v/>
          </cell>
          <cell r="I1720" t="str">
            <v>Program Update Report UT 050214.docx</v>
          </cell>
        </row>
        <row r="1721">
          <cell r="C1721" t="str">
            <v>07182014-013.1_Incremental cost ($)</v>
          </cell>
          <cell r="D1721">
            <v>1</v>
          </cell>
          <cell r="E1721" t="str">
            <v>Incremental cost ($)</v>
          </cell>
          <cell r="F1721" t="str">
            <v>Incremental Cost Value Source</v>
          </cell>
          <cell r="G1721" t="str">
            <v/>
          </cell>
          <cell r="H1721" t="str">
            <v/>
          </cell>
          <cell r="I1721" t="str">
            <v>Program Update Report UT 050214.docx</v>
          </cell>
        </row>
        <row r="1722">
          <cell r="C1722" t="str">
            <v>07182014-013.1_Planned Net to Gross Ratio</v>
          </cell>
          <cell r="D1722">
            <v>1</v>
          </cell>
          <cell r="E1722" t="str">
            <v>Planned Net to Gross Ratio</v>
          </cell>
          <cell r="F1722" t="str">
            <v>Net-to-Gross Value Source</v>
          </cell>
          <cell r="G1722" t="str">
            <v/>
          </cell>
          <cell r="H1722" t="str">
            <v>BAU - CE inputs sheet</v>
          </cell>
          <cell r="I1722" t="str">
            <v>CE inputs - measure update   small business 031314.xlsx</v>
          </cell>
        </row>
        <row r="1723">
          <cell r="C1723" t="str">
            <v>07182014-013.1_Measure life (years)</v>
          </cell>
          <cell r="D1723">
            <v>1</v>
          </cell>
          <cell r="E1723" t="str">
            <v>Measure life (years)</v>
          </cell>
          <cell r="F1723" t="str">
            <v>Measure Life Value Source</v>
          </cell>
          <cell r="G1723" t="str">
            <v/>
          </cell>
          <cell r="H1723" t="str">
            <v/>
          </cell>
          <cell r="I1723" t="str">
            <v>Program Update Report UT 050214.docx</v>
          </cell>
        </row>
        <row r="1724">
          <cell r="C1724" t="str">
            <v>07182014-013.1_Gross incremental annual electric savings (kWh/yr)</v>
          </cell>
          <cell r="D1724">
            <v>1</v>
          </cell>
          <cell r="E1724" t="str">
            <v>Gross incremental annual electric savings (kWh/yr)</v>
          </cell>
          <cell r="F1724" t="str">
            <v>Energy Savings Value Source</v>
          </cell>
          <cell r="G1724" t="str">
            <v/>
          </cell>
          <cell r="H1724" t="str">
            <v/>
          </cell>
          <cell r="I1724" t="str">
            <v/>
          </cell>
        </row>
        <row r="1725">
          <cell r="C1725" t="str">
            <v>07182014-013.1_Incremental cost ($)</v>
          </cell>
          <cell r="D1725">
            <v>1</v>
          </cell>
          <cell r="E1725" t="str">
            <v>Incremental cost ($)</v>
          </cell>
          <cell r="F1725" t="str">
            <v>Incremental Cost Value Source</v>
          </cell>
          <cell r="G1725" t="str">
            <v/>
          </cell>
          <cell r="H1725" t="str">
            <v/>
          </cell>
          <cell r="I1725" t="str">
            <v/>
          </cell>
        </row>
        <row r="1726">
          <cell r="C1726" t="str">
            <v>07182014-013.1_Gross incremental annual electric savings (kWh/yr)</v>
          </cell>
          <cell r="D1726">
            <v>1</v>
          </cell>
          <cell r="E1726" t="str">
            <v>Gross incremental annual electric savings (kWh/yr)</v>
          </cell>
          <cell r="F1726" t="str">
            <v>Energy Savings Value Source</v>
          </cell>
          <cell r="G1726" t="str">
            <v/>
          </cell>
          <cell r="H1726" t="str">
            <v/>
          </cell>
          <cell r="I1726" t="str">
            <v>Program Update Report UT 050214.docx</v>
          </cell>
        </row>
        <row r="1727">
          <cell r="C1727" t="str">
            <v>12302013-007.1_Measure life (years)</v>
          </cell>
          <cell r="D1727">
            <v>1</v>
          </cell>
          <cell r="E1727" t="str">
            <v>Measure life (years)</v>
          </cell>
          <cell r="F1727" t="str">
            <v>Measure Life Value Source</v>
          </cell>
          <cell r="G1727" t="str">
            <v/>
          </cell>
          <cell r="H1727" t="str">
            <v>Table 1-4</v>
          </cell>
          <cell r="I1727" t="str">
            <v/>
          </cell>
        </row>
        <row r="1728">
          <cell r="C1728" t="str">
            <v>12302013-007.1_Incremental cost ($)</v>
          </cell>
          <cell r="D1728">
            <v>1</v>
          </cell>
          <cell r="E1728" t="str">
            <v>Incremental cost ($)</v>
          </cell>
          <cell r="F1728" t="str">
            <v>Cost Value Source</v>
          </cell>
          <cell r="G1728" t="str">
            <v/>
          </cell>
          <cell r="H1728" t="str">
            <v>Table 1-4</v>
          </cell>
          <cell r="I1728" t="str">
            <v/>
          </cell>
        </row>
        <row r="1729">
          <cell r="C1729" t="str">
            <v>12302013-007.1_Gross Average Monthly Demand Reduction (kW/unit)</v>
          </cell>
          <cell r="D1729">
            <v>1</v>
          </cell>
          <cell r="E1729" t="str">
            <v>Gross Average Monthly Demand Reduction (kW/unit)</v>
          </cell>
          <cell r="F1729" t="str">
            <v>Demand Reduction Value Source</v>
          </cell>
          <cell r="G1729" t="str">
            <v/>
          </cell>
          <cell r="H1729" t="str">
            <v>Table 1-4</v>
          </cell>
          <cell r="I1729" t="str">
            <v/>
          </cell>
        </row>
        <row r="1730">
          <cell r="C1730" t="str">
            <v>12302013-007.1_Incentive Customer ($)</v>
          </cell>
          <cell r="D1730">
            <v>1</v>
          </cell>
          <cell r="E1730" t="str">
            <v>Incentive Customer ($)</v>
          </cell>
          <cell r="F1730" t="str">
            <v>Incentive Value Source</v>
          </cell>
          <cell r="G1730" t="str">
            <v/>
          </cell>
          <cell r="H1730" t="str">
            <v>Table 1-4</v>
          </cell>
          <cell r="I1730" t="str">
            <v/>
          </cell>
        </row>
        <row r="1731">
          <cell r="C1731" t="str">
            <v>12302013-007.1_Gross incremental annual electric savings (kWh/yr)</v>
          </cell>
          <cell r="D1731">
            <v>1</v>
          </cell>
          <cell r="E1731" t="str">
            <v>Gross incremental annual electric savings (kWh/yr)</v>
          </cell>
          <cell r="F1731" t="str">
            <v xml:space="preserve">Energy Savings Value Source </v>
          </cell>
          <cell r="G1731" t="str">
            <v/>
          </cell>
          <cell r="H1731" t="str">
            <v>Table 1-4</v>
          </cell>
          <cell r="I1731" t="str">
            <v/>
          </cell>
        </row>
        <row r="1732">
          <cell r="C1732" t="str">
            <v>12012014-010.1_Measure life (years)</v>
          </cell>
          <cell r="D1732">
            <v>1</v>
          </cell>
          <cell r="E1732" t="str">
            <v>Measure life (years)</v>
          </cell>
          <cell r="F1732" t="str">
            <v>Measure Life Value Source</v>
          </cell>
          <cell r="G1732" t="str">
            <v/>
          </cell>
          <cell r="H1732" t="str">
            <v/>
          </cell>
          <cell r="I1732" t="str">
            <v>NonLighting Measure Worksheets WY 120814.pdf</v>
          </cell>
        </row>
        <row r="1733">
          <cell r="C1733" t="str">
            <v>12012014-010.1_Planned Net to Gross Ratio</v>
          </cell>
          <cell r="D1733">
            <v>1</v>
          </cell>
          <cell r="E1733" t="str">
            <v>Planned Net to Gross Ratio</v>
          </cell>
          <cell r="F1733" t="str">
            <v>Net-to-Gross Value Source</v>
          </cell>
          <cell r="G1733" t="str">
            <v/>
          </cell>
          <cell r="H1733" t="str">
            <v>Page 10</v>
          </cell>
          <cell r="I1733" t="str">
            <v>DSM_WY_FinAnswerExpress_Report_2011.pdf</v>
          </cell>
        </row>
        <row r="1734">
          <cell r="C1734" t="str">
            <v>12012014-010.1_Planned Realization Rate</v>
          </cell>
          <cell r="D1734">
            <v>1</v>
          </cell>
          <cell r="E1734" t="str">
            <v>Planned Realization Rate</v>
          </cell>
          <cell r="F1734" t="str">
            <v>Realization Rate Value Source</v>
          </cell>
          <cell r="G1734" t="str">
            <v/>
          </cell>
          <cell r="H1734" t="str">
            <v>Table 1</v>
          </cell>
          <cell r="I1734" t="str">
            <v>DSM_WY_FinAnswerExpress_Report_2011.pdf</v>
          </cell>
        </row>
        <row r="1735">
          <cell r="C1735" t="str">
            <v>06232015-013.1_Planned Net to Gross Ratio</v>
          </cell>
          <cell r="D1735">
            <v>1</v>
          </cell>
          <cell r="E1735" t="str">
            <v>Planned Net to Gross Ratio</v>
          </cell>
          <cell r="F1735" t="str">
            <v>Net-to-Gross Value Source</v>
          </cell>
          <cell r="G1735" t="str">
            <v/>
          </cell>
          <cell r="H1735" t="str">
            <v>page 2</v>
          </cell>
          <cell r="I1735" t="str">
            <v>CA_FinAnswer_Express_Program_Evaluation_2009-2011.pdf</v>
          </cell>
        </row>
        <row r="1736">
          <cell r="C1736" t="str">
            <v>06232015-013.1_Planned Realization Rate</v>
          </cell>
          <cell r="D1736">
            <v>1</v>
          </cell>
          <cell r="E1736" t="str">
            <v>Planned Realization Rate</v>
          </cell>
          <cell r="F1736" t="str">
            <v>Realization Rate Value Source</v>
          </cell>
          <cell r="G1736" t="str">
            <v/>
          </cell>
          <cell r="H1736" t="str">
            <v>page 2</v>
          </cell>
          <cell r="I1736" t="str">
            <v>CA_FinAnswer_Express_Program_Evaluation_2009-2011.pdf</v>
          </cell>
        </row>
        <row r="1737">
          <cell r="C1737" t="str">
            <v>01302014-012.1_Gross Average Monthly Demand Reduction (kW/unit)</v>
          </cell>
          <cell r="D1737">
            <v>1</v>
          </cell>
          <cell r="E1737" t="str">
            <v>Gross Average Monthly Demand Reduction (kW/unit)</v>
          </cell>
          <cell r="F1737" t="str">
            <v>Demand Savings Value Source</v>
          </cell>
          <cell r="G1737" t="str">
            <v/>
          </cell>
          <cell r="H1737" t="str">
            <v/>
          </cell>
          <cell r="I1737" t="str">
            <v>RMP UT Ltg Tool 070114.12.xlsm</v>
          </cell>
        </row>
        <row r="1738">
          <cell r="C1738" t="str">
            <v>01302014-012.1_Gross incremental annual electric savings (kWh/yr)</v>
          </cell>
          <cell r="D1738">
            <v>1</v>
          </cell>
          <cell r="E1738" t="str">
            <v>Gross incremental annual electric savings (kWh/yr)</v>
          </cell>
          <cell r="F1738" t="str">
            <v>Energy Savings Value Source</v>
          </cell>
          <cell r="G1738" t="str">
            <v/>
          </cell>
          <cell r="H1738" t="str">
            <v/>
          </cell>
          <cell r="I1738" t="str">
            <v>RMP UT Ltg Tool 070114.12.xlsm</v>
          </cell>
        </row>
        <row r="1739">
          <cell r="C1739" t="str">
            <v>01132014-027.1_Gross Average Monthly Demand Reduction (kW/unit)</v>
          </cell>
          <cell r="D1739">
            <v>1</v>
          </cell>
          <cell r="E1739" t="str">
            <v>Gross Average Monthly Demand Reduction (kW/unit)</v>
          </cell>
          <cell r="F1739" t="str">
            <v>Demand Savings Value Source</v>
          </cell>
          <cell r="G1739" t="str">
            <v/>
          </cell>
          <cell r="H1739" t="str">
            <v/>
          </cell>
          <cell r="I1739" t="str">
            <v>PP WA Ltg Tool 070114.12.xlsm</v>
          </cell>
        </row>
        <row r="1740">
          <cell r="C1740" t="str">
            <v>01132014-027.1_Gross incremental annual electric savings (kWh/yr)</v>
          </cell>
          <cell r="D1740">
            <v>1</v>
          </cell>
          <cell r="E1740" t="str">
            <v>Gross incremental annual electric savings (kWh/yr)</v>
          </cell>
          <cell r="F1740" t="str">
            <v>Energy Savings Value Source</v>
          </cell>
          <cell r="G1740" t="str">
            <v/>
          </cell>
          <cell r="H1740" t="str">
            <v/>
          </cell>
          <cell r="I1740" t="str">
            <v>PP WA Ltg Tool 070114.12.xlsm</v>
          </cell>
        </row>
        <row r="1741">
          <cell r="C1741" t="str">
            <v>1941 - FE.2_Gross incremental annual electric savings (kWh/yr)</v>
          </cell>
          <cell r="D1741">
            <v>2</v>
          </cell>
          <cell r="E1741" t="str">
            <v>Gross incremental annual electric savings (kWh/yr)</v>
          </cell>
          <cell r="F1741" t="str">
            <v>Fuel mix weighting</v>
          </cell>
          <cell r="G1741" t="str">
            <v>0.1 - Percentage</v>
          </cell>
          <cell r="H1741" t="str">
            <v>Program participation data</v>
          </cell>
          <cell r="I1741" t="str">
            <v/>
          </cell>
        </row>
        <row r="1742">
          <cell r="C1742" t="str">
            <v>1941 - FE.2_Gross incremental annual electric savings (kWh/yr)</v>
          </cell>
          <cell r="D1742">
            <v>2</v>
          </cell>
          <cell r="E1742" t="str">
            <v>Gross incremental annual electric savings (kWh/yr)</v>
          </cell>
          <cell r="F1742" t="str">
            <v>Efficient Case Gross Annual Energy Consumption (kWh/yr)</v>
          </cell>
          <cell r="G1742" t="str">
            <v>277.3801652892562</v>
          </cell>
          <cell r="H1742" t="str">
            <v/>
          </cell>
          <cell r="I1742" t="str">
            <v/>
          </cell>
        </row>
        <row r="1743">
          <cell r="C1743" t="str">
            <v>1941 - FE.2_Gross incremental annual electric savings (kWh/yr)</v>
          </cell>
          <cell r="D1743">
            <v>2</v>
          </cell>
          <cell r="E1743" t="str">
            <v>Gross incremental annual electric savings (kWh/yr)</v>
          </cell>
          <cell r="F1743" t="str">
            <v>Base case</v>
          </cell>
          <cell r="G1743" t="str">
            <v>0.71 - EF</v>
          </cell>
          <cell r="H1743" t="str">
            <v>RTF</v>
          </cell>
          <cell r="I1743" t="str">
            <v/>
          </cell>
        </row>
        <row r="1744">
          <cell r="C1744" t="str">
            <v>1941 - FE.2_Gross incremental annual electric savings (kWh/yr)</v>
          </cell>
          <cell r="D1744">
            <v>2</v>
          </cell>
          <cell r="E1744" t="str">
            <v>Gross incremental annual electric savings (kWh/yr)</v>
          </cell>
          <cell r="F1744" t="str">
            <v>Equation E (Energy): Gross incremental annual electric savings (kWh/yr)</v>
          </cell>
          <cell r="G1744" t="str">
            <v>http://rtf.nwcouncil.org/measures/res/archive/ResDishwasher_FY10v2_0.xls</v>
          </cell>
          <cell r="H1744" t="str">
            <v/>
          </cell>
          <cell r="I1744" t="str">
            <v/>
          </cell>
        </row>
        <row r="1745">
          <cell r="C1745" t="str">
            <v>1941 - FE.2_Gross incremental annual electric savings (kWh/yr)</v>
          </cell>
          <cell r="D1745">
            <v>2</v>
          </cell>
          <cell r="E1745" t="str">
            <v>Gross incremental annual electric savings (kWh/yr)</v>
          </cell>
          <cell r="F1745" t="str">
            <v xml:space="preserve">Energy Savings Value Source </v>
          </cell>
          <cell r="G1745" t="str">
            <v/>
          </cell>
          <cell r="H1745" t="str">
            <v>UT State Savings Summary See Products tab</v>
          </cell>
          <cell r="I1745" t="str">
            <v/>
          </cell>
        </row>
        <row r="1746">
          <cell r="C1746" t="str">
            <v>1941 - FE.2_Incremental cost ($)</v>
          </cell>
          <cell r="D1746">
            <v>2</v>
          </cell>
          <cell r="E1746" t="str">
            <v>Incremental cost ($)</v>
          </cell>
          <cell r="F1746" t="str">
            <v>Cost Value Source</v>
          </cell>
          <cell r="G1746" t="str">
            <v/>
          </cell>
          <cell r="H1746" t="str">
            <v>C-E Input tab</v>
          </cell>
          <cell r="I1746" t="str">
            <v>UT HES State Savings Summary- 14Nov2012.xlsx</v>
          </cell>
        </row>
        <row r="1747">
          <cell r="C1747" t="str">
            <v>1941 - FE.2_Gross incremental annual electric savings (kWh/yr)</v>
          </cell>
          <cell r="D1747">
            <v>2</v>
          </cell>
          <cell r="E1747" t="str">
            <v>Gross incremental annual electric savings (kWh/yr)</v>
          </cell>
          <cell r="F1747" t="str">
            <v>Baseline Gross Annual Energy Consumption (kWh/yr)</v>
          </cell>
          <cell r="G1747" t="str">
            <v>313.3801652892562</v>
          </cell>
          <cell r="H1747" t="str">
            <v/>
          </cell>
          <cell r="I1747" t="str">
            <v/>
          </cell>
        </row>
        <row r="1748">
          <cell r="C1748" t="str">
            <v>1941 - FE.2_Measure life (years)</v>
          </cell>
          <cell r="D1748">
            <v>2</v>
          </cell>
          <cell r="E1748" t="str">
            <v>Measure life (years)</v>
          </cell>
          <cell r="F1748" t="str">
            <v>Measure Life Value Source</v>
          </cell>
          <cell r="G1748" t="str">
            <v/>
          </cell>
          <cell r="H1748" t="str">
            <v>C-E Input tab</v>
          </cell>
          <cell r="I1748" t="str">
            <v>UT HES State Savings Summary- 14Nov2012.xlsx</v>
          </cell>
        </row>
        <row r="1749">
          <cell r="C1749" t="str">
            <v>1942 - FE.2_Gross incremental annual electric savings (kWh/yr)</v>
          </cell>
          <cell r="D1749">
            <v>2</v>
          </cell>
          <cell r="E1749" t="str">
            <v>Gross incremental annual electric savings (kWh/yr)</v>
          </cell>
          <cell r="F1749" t="str">
            <v>Efficient Case Gross Annual Energy Consumption (kWh/yr)</v>
          </cell>
          <cell r="G1749" t="str">
            <v>94.3590159069845</v>
          </cell>
          <cell r="H1749" t="str">
            <v/>
          </cell>
          <cell r="I1749" t="str">
            <v/>
          </cell>
        </row>
        <row r="1750">
          <cell r="C1750" t="str">
            <v>1942 - FE.2_Gross incremental annual electric savings (kWh/yr)</v>
          </cell>
          <cell r="D1750">
            <v>2</v>
          </cell>
          <cell r="E1750" t="str">
            <v>Gross incremental annual electric savings (kWh/yr)</v>
          </cell>
          <cell r="F1750" t="str">
            <v>Base case</v>
          </cell>
          <cell r="G1750" t="str">
            <v>0.71 - EF</v>
          </cell>
          <cell r="H1750" t="str">
            <v>RTF</v>
          </cell>
          <cell r="I1750" t="str">
            <v/>
          </cell>
        </row>
        <row r="1751">
          <cell r="C1751" t="str">
            <v>1942 - FE.2_Incremental cost ($)</v>
          </cell>
          <cell r="D1751">
            <v>2</v>
          </cell>
          <cell r="E1751" t="str">
            <v>Incremental cost ($)</v>
          </cell>
          <cell r="F1751" t="str">
            <v>Cost Value Source</v>
          </cell>
          <cell r="G1751" t="str">
            <v/>
          </cell>
          <cell r="H1751" t="str">
            <v>C-E Input tab</v>
          </cell>
          <cell r="I1751" t="str">
            <v>UT HES State Savings Summary- 14Nov2012.xlsx</v>
          </cell>
        </row>
        <row r="1752">
          <cell r="C1752" t="str">
            <v>1942 - FE.2_Gross incremental annual electric savings (kWh/yr)</v>
          </cell>
          <cell r="D1752">
            <v>2</v>
          </cell>
          <cell r="E1752" t="str">
            <v>Gross incremental annual electric savings (kWh/yr)</v>
          </cell>
          <cell r="F1752" t="str">
            <v>Baseline Gross Annual Energy Consumption (kWh/yr)</v>
          </cell>
          <cell r="G1752" t="str">
            <v>141.3590159069845</v>
          </cell>
          <cell r="H1752" t="str">
            <v/>
          </cell>
          <cell r="I1752" t="str">
            <v/>
          </cell>
        </row>
        <row r="1753">
          <cell r="C1753" t="str">
            <v>1942 - FE.2_Measure life (years)</v>
          </cell>
          <cell r="D1753">
            <v>2</v>
          </cell>
          <cell r="E1753" t="str">
            <v>Measure life (years)</v>
          </cell>
          <cell r="F1753" t="str">
            <v>Measure Life Value Source</v>
          </cell>
          <cell r="G1753" t="str">
            <v/>
          </cell>
          <cell r="H1753" t="str">
            <v>C-E Input tab</v>
          </cell>
          <cell r="I1753" t="str">
            <v>UT HES State Savings Summary- 14Nov2012.xlsx</v>
          </cell>
        </row>
        <row r="1754">
          <cell r="C1754" t="str">
            <v>1942 - FE.2_Gross incremental annual electric savings (kWh/yr)</v>
          </cell>
          <cell r="D1754">
            <v>2</v>
          </cell>
          <cell r="E1754" t="str">
            <v>Gross incremental annual electric savings (kWh/yr)</v>
          </cell>
          <cell r="F1754" t="str">
            <v xml:space="preserve">Energy Savings Value Source </v>
          </cell>
          <cell r="G1754" t="str">
            <v/>
          </cell>
          <cell r="H1754" t="str">
            <v>UT State Savings Summary See Products tab</v>
          </cell>
          <cell r="I1754" t="str">
            <v/>
          </cell>
        </row>
        <row r="1755">
          <cell r="C1755" t="str">
            <v>1942 - FE.2_Gross incremental annual electric savings (kWh/yr)</v>
          </cell>
          <cell r="D1755">
            <v>2</v>
          </cell>
          <cell r="E1755" t="str">
            <v>Gross incremental annual electric savings (kWh/yr)</v>
          </cell>
          <cell r="F1755" t="str">
            <v>Fuel mix weighting</v>
          </cell>
          <cell r="G1755" t="str">
            <v>0.9 - Percentage</v>
          </cell>
          <cell r="H1755" t="str">
            <v>Program participation data</v>
          </cell>
          <cell r="I1755" t="str">
            <v/>
          </cell>
        </row>
        <row r="1756">
          <cell r="C1756" t="str">
            <v>1942 - FE.2_Gross incremental annual electric savings (kWh/yr)</v>
          </cell>
          <cell r="D1756">
            <v>2</v>
          </cell>
          <cell r="E1756" t="str">
            <v>Gross incremental annual electric savings (kWh/yr)</v>
          </cell>
          <cell r="F1756" t="str">
            <v>Equation E (Energy): Gross incremental annual electric savings (kWh/yr)</v>
          </cell>
          <cell r="G1756" t="str">
            <v>http://rtf.nwcouncil.org/measures/res/archive/ResDishwasher_FY10v2_0.xls</v>
          </cell>
          <cell r="H1756" t="str">
            <v/>
          </cell>
          <cell r="I1756" t="str">
            <v/>
          </cell>
        </row>
        <row r="1757">
          <cell r="C1757" t="str">
            <v>2700 - FE.2_Planned Realization Rate</v>
          </cell>
          <cell r="D1757">
            <v>2</v>
          </cell>
          <cell r="E1757" t="str">
            <v>Planned Realization Rate</v>
          </cell>
          <cell r="F1757" t="str">
            <v>Realization Rate Value Source</v>
          </cell>
          <cell r="G1757" t="str">
            <v/>
          </cell>
          <cell r="H1757" t="str">
            <v>Table 1</v>
          </cell>
          <cell r="I1757" t="str">
            <v>DSM_WY_FinAnswerExpress_Report_2011.pdf</v>
          </cell>
        </row>
        <row r="1758">
          <cell r="C1758" t="str">
            <v>2700 - FE.2_Planned Net to Gross Ratio</v>
          </cell>
          <cell r="D1758">
            <v>2</v>
          </cell>
          <cell r="E1758" t="str">
            <v>Planned Net to Gross Ratio</v>
          </cell>
          <cell r="F1758" t="str">
            <v>Net-to-Gross Value Source</v>
          </cell>
          <cell r="G1758" t="str">
            <v/>
          </cell>
          <cell r="H1758" t="str">
            <v>Page 10</v>
          </cell>
          <cell r="I1758" t="str">
            <v>DSM_WY_FinAnswerExpress_Report_2011.pdf</v>
          </cell>
        </row>
        <row r="1759">
          <cell r="C1759" t="str">
            <v>2701 - FE.2_Planned Realization Rate</v>
          </cell>
          <cell r="D1759">
            <v>2</v>
          </cell>
          <cell r="E1759" t="str">
            <v>Planned Realization Rate</v>
          </cell>
          <cell r="F1759" t="str">
            <v>Realization Rate Value Source</v>
          </cell>
          <cell r="G1759" t="str">
            <v/>
          </cell>
          <cell r="H1759" t="str">
            <v>Table 1</v>
          </cell>
          <cell r="I1759" t="str">
            <v>DSM_WY_FinAnswerExpress_Report_2011.pdf</v>
          </cell>
        </row>
        <row r="1760">
          <cell r="C1760" t="str">
            <v>2701 - FE.2_Planned Net to Gross Ratio</v>
          </cell>
          <cell r="D1760">
            <v>2</v>
          </cell>
          <cell r="E1760" t="str">
            <v>Planned Net to Gross Ratio</v>
          </cell>
          <cell r="F1760" t="str">
            <v>Net-to-Gross Value Source</v>
          </cell>
          <cell r="G1760" t="str">
            <v/>
          </cell>
          <cell r="H1760" t="str">
            <v>Page 10</v>
          </cell>
          <cell r="I1760" t="str">
            <v>DSM_WY_FinAnswerExpress_Report_2011.pdf</v>
          </cell>
        </row>
        <row r="1761">
          <cell r="C1761" t="str">
            <v>199.2_Gross Average Monthly Demand Reduction (kW/unit)</v>
          </cell>
          <cell r="D1761">
            <v>2</v>
          </cell>
          <cell r="E1761" t="str">
            <v>Gross Average Monthly Demand Reduction (kW/unit)</v>
          </cell>
          <cell r="F1761" t="str">
            <v>Demand Savings Value Source</v>
          </cell>
          <cell r="G1761" t="str">
            <v/>
          </cell>
          <cell r="H1761" t="str">
            <v/>
          </cell>
          <cell r="I1761" t="str">
            <v>Irrigation Measure Revision - Analysis Updated 13 Feb 2014.xlsx</v>
          </cell>
        </row>
        <row r="1762">
          <cell r="C1762" t="str">
            <v>199.2_Measure life (years)</v>
          </cell>
          <cell r="D1762">
            <v>2</v>
          </cell>
          <cell r="E1762" t="str">
            <v>Measure life (years)</v>
          </cell>
          <cell r="F1762" t="str">
            <v>Measure Life Value Source</v>
          </cell>
          <cell r="G1762" t="str">
            <v/>
          </cell>
          <cell r="H1762" t="str">
            <v/>
          </cell>
          <cell r="I1762" t="str">
            <v>Irrigation Measure Revision - Analysis Updated 13 Feb 2014.xlsx</v>
          </cell>
        </row>
        <row r="1763">
          <cell r="C1763" t="str">
            <v>199.2_Incremental cost ($)</v>
          </cell>
          <cell r="D1763">
            <v>2</v>
          </cell>
          <cell r="E1763" t="str">
            <v>Incremental cost ($)</v>
          </cell>
          <cell r="F1763" t="str">
            <v>Incremental Cost Value Source</v>
          </cell>
          <cell r="G1763" t="str">
            <v/>
          </cell>
          <cell r="H1763" t="str">
            <v/>
          </cell>
          <cell r="I1763" t="str">
            <v>Irrigation Measure Revision - Analysis Updated 13 Feb 2014.xlsx</v>
          </cell>
        </row>
        <row r="1764">
          <cell r="C1764" t="str">
            <v>199.2_Planned Realization Rate</v>
          </cell>
          <cell r="D1764">
            <v>2</v>
          </cell>
          <cell r="E1764" t="str">
            <v>Planned Realization Rate</v>
          </cell>
          <cell r="F1764" t="str">
            <v>Realization Rate Value Source</v>
          </cell>
          <cell r="G1764" t="str">
            <v/>
          </cell>
          <cell r="H1764" t="str">
            <v xml:space="preserve"> Table 1, p. 2.</v>
          </cell>
          <cell r="I1764" t="str">
            <v>CA_FinAnswer_Express_Program_Evaluation_2009-2011.pdf</v>
          </cell>
        </row>
        <row r="1765">
          <cell r="C1765" t="str">
            <v>199.2_Gross incremental annual electric savings (kWh/yr)</v>
          </cell>
          <cell r="D1765">
            <v>2</v>
          </cell>
          <cell r="E1765" t="str">
            <v>Gross incremental annual electric savings (kWh/yr)</v>
          </cell>
          <cell r="F1765" t="str">
            <v>Energy Savings Value Source</v>
          </cell>
          <cell r="G1765" t="str">
            <v/>
          </cell>
          <cell r="H1765" t="str">
            <v/>
          </cell>
          <cell r="I1765" t="str">
            <v>Irrigation Measure Revision - Analysis Updated 13 Feb 2014.xlsx</v>
          </cell>
        </row>
        <row r="1766">
          <cell r="C1766" t="str">
            <v>199.2_Planned Net to Gross Ratio</v>
          </cell>
          <cell r="D1766">
            <v>2</v>
          </cell>
          <cell r="E1766" t="str">
            <v>Planned Net to Gross Ratio</v>
          </cell>
          <cell r="F1766" t="str">
            <v>Net-to-Gross Value Source</v>
          </cell>
          <cell r="G1766" t="str">
            <v/>
          </cell>
          <cell r="H1766" t="str">
            <v>P. 2 .</v>
          </cell>
          <cell r="I1766" t="str">
            <v>CA_FinAnswer_Express_Program_Evaluation_2009-2011.pdf</v>
          </cell>
        </row>
        <row r="1767">
          <cell r="C1767" t="str">
            <v>855.2_Gross Average Monthly Demand Reduction (kW/unit)</v>
          </cell>
          <cell r="D1767">
            <v>2</v>
          </cell>
          <cell r="E1767" t="str">
            <v>Gross Average Monthly Demand Reduction (kW/unit)</v>
          </cell>
          <cell r="F1767" t="str">
            <v>Savings Parameters</v>
          </cell>
          <cell r="G1767" t="str">
            <v/>
          </cell>
          <cell r="H1767" t="str">
            <v/>
          </cell>
          <cell r="I1767" t="str">
            <v>Irrigation Measure Revision - Analysis 11 Oct 2013.xlsx</v>
          </cell>
        </row>
        <row r="1768">
          <cell r="C1768" t="str">
            <v>855.2_Incentive Customer ($)</v>
          </cell>
          <cell r="D1768">
            <v>2</v>
          </cell>
          <cell r="E1768" t="str">
            <v>Incentive Customer ($)</v>
          </cell>
          <cell r="F1768" t="str">
            <v>Incentive Value Source</v>
          </cell>
          <cell r="G1768" t="str">
            <v/>
          </cell>
          <cell r="H1768" t="str">
            <v>Page 20</v>
          </cell>
          <cell r="I1768" t="str">
            <v>Review and Update Industrial Agricultural Incentive Table Measures Washington 3 Nov 2013.pdf</v>
          </cell>
        </row>
        <row r="1769">
          <cell r="C1769" t="str">
            <v>855.2_Gross incremental annual electric savings (kWh/yr)</v>
          </cell>
          <cell r="D1769">
            <v>2</v>
          </cell>
          <cell r="E1769" t="str">
            <v>Gross incremental annual electric savings (kWh/yr)</v>
          </cell>
          <cell r="F1769" t="str">
            <v>Savings Parameters</v>
          </cell>
          <cell r="G1769" t="str">
            <v/>
          </cell>
          <cell r="H1769" t="str">
            <v/>
          </cell>
          <cell r="I1769" t="str">
            <v>Irrigation Measure Revision - Analysis 11 Oct 2013.xlsx</v>
          </cell>
        </row>
        <row r="1770">
          <cell r="C1770" t="str">
            <v>855.2_Incremental cost ($)</v>
          </cell>
          <cell r="D1770">
            <v>2</v>
          </cell>
          <cell r="E1770" t="str">
            <v>Incremental cost ($)</v>
          </cell>
          <cell r="F1770" t="str">
            <v>Cost Value Source</v>
          </cell>
          <cell r="G1770" t="str">
            <v/>
          </cell>
          <cell r="H1770" t="str">
            <v>Page 20</v>
          </cell>
          <cell r="I1770" t="str">
            <v>Review and Update Industrial Agricultural Incentive Table Measures Washington 3 Nov 2013.pdf</v>
          </cell>
        </row>
        <row r="1771">
          <cell r="C1771" t="str">
            <v>855.2_Gross incremental annual electric savings (kWh/yr)</v>
          </cell>
          <cell r="D1771">
            <v>2</v>
          </cell>
          <cell r="E1771" t="str">
            <v>Gross incremental annual electric savings (kWh/yr)</v>
          </cell>
          <cell r="F1771" t="str">
            <v xml:space="preserve">Energy Savings Value Source </v>
          </cell>
          <cell r="G1771" t="str">
            <v/>
          </cell>
          <cell r="H1771" t="str">
            <v>Page 20</v>
          </cell>
          <cell r="I1771" t="str">
            <v>Review and Update Industrial Agricultural Incentive Table Measures Washington 3 Nov 2013.pdf</v>
          </cell>
        </row>
        <row r="1772">
          <cell r="C1772" t="str">
            <v>855.2_Measure life (years)</v>
          </cell>
          <cell r="D1772">
            <v>2</v>
          </cell>
          <cell r="E1772" t="str">
            <v>Measure life (years)</v>
          </cell>
          <cell r="F1772" t="str">
            <v>Measure Life Value Source</v>
          </cell>
          <cell r="G1772" t="str">
            <v/>
          </cell>
          <cell r="H1772" t="str">
            <v>Page 20</v>
          </cell>
          <cell r="I1772" t="str">
            <v>Review and Update Industrial Agricultural Incentive Table Measures Washington 3 Nov 2013.pdf</v>
          </cell>
        </row>
        <row r="1773">
          <cell r="C1773" t="str">
            <v>855.2_Gross Average Monthly Demand Reduction (kW/unit)</v>
          </cell>
          <cell r="D1773">
            <v>2</v>
          </cell>
          <cell r="E1773" t="str">
            <v>Gross Average Monthly Demand Reduction (kW/unit)</v>
          </cell>
          <cell r="F1773" t="str">
            <v>Demand Reduction Value Source</v>
          </cell>
          <cell r="G1773" t="str">
            <v/>
          </cell>
          <cell r="H1773" t="str">
            <v>Page 20</v>
          </cell>
          <cell r="I1773" t="str">
            <v>Review and Update Industrial Agricultural Incentive Table Measures Washington 3 Nov 2013.pdf</v>
          </cell>
        </row>
        <row r="1774">
          <cell r="C1774" t="str">
            <v>437.2_Gross Average Monthly Demand Reduction (kW/unit)</v>
          </cell>
          <cell r="D1774">
            <v>2</v>
          </cell>
          <cell r="E1774" t="str">
            <v>Gross Average Monthly Demand Reduction (kW/unit)</v>
          </cell>
          <cell r="F1774" t="str">
            <v>Savings Parameters</v>
          </cell>
          <cell r="G1774" t="str">
            <v/>
          </cell>
          <cell r="H1774" t="str">
            <v/>
          </cell>
          <cell r="I1774" t="str">
            <v>Irrigation Measure Savings Calcs.xlsx</v>
          </cell>
        </row>
        <row r="1775">
          <cell r="C1775" t="str">
            <v>437.2_Incentive Customer ($)</v>
          </cell>
          <cell r="D1775">
            <v>2</v>
          </cell>
          <cell r="E1775" t="str">
            <v>Incentive Customer ($)</v>
          </cell>
          <cell r="F1775" t="str">
            <v>Incentive Value Source</v>
          </cell>
          <cell r="G1775" t="str">
            <v/>
          </cell>
          <cell r="H1775" t="str">
            <v>FE Deemed Savings - Industrial v10.18.12.xlsx table of deemed values used by program administator</v>
          </cell>
          <cell r="I1775" t="str">
            <v/>
          </cell>
        </row>
        <row r="1776">
          <cell r="C1776" t="str">
            <v>437.2_Gross incremental annual electric savings (kWh/yr)</v>
          </cell>
          <cell r="D1776">
            <v>2</v>
          </cell>
          <cell r="E1776" t="str">
            <v>Gross incremental annual electric savings (kWh/yr)</v>
          </cell>
          <cell r="F1776" t="str">
            <v>See Source Document(s) for savings methodology</v>
          </cell>
          <cell r="G1776" t="str">
            <v/>
          </cell>
          <cell r="H1776" t="str">
            <v/>
          </cell>
          <cell r="I1776" t="str">
            <v>Irrigation Measure Savings Calcs.xlsx</v>
          </cell>
        </row>
        <row r="1777">
          <cell r="C1777" t="str">
            <v>437.2_Gross incremental annual electric savings (kWh/yr)</v>
          </cell>
          <cell r="D1777">
            <v>2</v>
          </cell>
          <cell r="E1777" t="str">
            <v>Gross incremental annual electric savings (kWh/yr)</v>
          </cell>
          <cell r="F1777" t="str">
            <v xml:space="preserve">Energy Savings Value Source </v>
          </cell>
          <cell r="G1777" t="str">
            <v/>
          </cell>
          <cell r="H1777" t="str">
            <v/>
          </cell>
          <cell r="I1777" t="str">
            <v>FinAnswer Express Market Characterization and Program Enhancements - Utah Service Territory 30 Nov 2011.pdf</v>
          </cell>
        </row>
        <row r="1778">
          <cell r="C1778" t="str">
            <v>437.2_Incremental cost ($)</v>
          </cell>
          <cell r="D1778">
            <v>2</v>
          </cell>
          <cell r="E1778" t="str">
            <v>Incremental cost ($)</v>
          </cell>
          <cell r="F1778" t="str">
            <v>Cost Value Source</v>
          </cell>
          <cell r="G1778" t="str">
            <v/>
          </cell>
          <cell r="H1778" t="str">
            <v/>
          </cell>
          <cell r="I1778" t="str">
            <v>FinAnswer Express Market Characterization and Program Enhancements - Utah Service Territory 30 Nov 2011.pdf</v>
          </cell>
        </row>
        <row r="1779">
          <cell r="C1779" t="str">
            <v>437.2_Gross Average Monthly Demand Reduction (kW/unit)</v>
          </cell>
          <cell r="D1779">
            <v>2</v>
          </cell>
          <cell r="E1779" t="str">
            <v>Gross Average Monthly Demand Reduction (kW/unit)</v>
          </cell>
          <cell r="F1779" t="str">
            <v>Demand Reduction Value Source</v>
          </cell>
          <cell r="G1779" t="str">
            <v/>
          </cell>
          <cell r="H1779" t="str">
            <v/>
          </cell>
          <cell r="I1779" t="str">
            <v>FinAnswer Express Market Characterization and Program Enhancements - Utah Service Territory 30 Nov 2011.pdf</v>
          </cell>
        </row>
        <row r="1780">
          <cell r="C1780" t="str">
            <v>437.2_Efficient Case Value</v>
          </cell>
          <cell r="D1780">
            <v>2</v>
          </cell>
          <cell r="E1780" t="str">
            <v>Efficient Case Value</v>
          </cell>
          <cell r="F1780" t="str">
            <v>Efficient Case Value Source</v>
          </cell>
          <cell r="G1780" t="str">
            <v/>
          </cell>
          <cell r="H1780" t="str">
            <v/>
          </cell>
          <cell r="I1780" t="str">
            <v>FinAnswer Express Market Characterization and Program Enhancements - Utah Service Territory 30 Nov 2011.pdf</v>
          </cell>
        </row>
        <row r="1781">
          <cell r="C1781" t="str">
            <v>437.2_Baseline Value</v>
          </cell>
          <cell r="D1781">
            <v>2</v>
          </cell>
          <cell r="E1781" t="str">
            <v>Baseline Value</v>
          </cell>
          <cell r="F1781" t="str">
            <v>Baseline Value Source</v>
          </cell>
          <cell r="G1781" t="str">
            <v/>
          </cell>
          <cell r="H1781" t="str">
            <v/>
          </cell>
          <cell r="I1781" t="str">
            <v>FinAnswer Express Market Characterization and Program Enhancements - Utah Service Territory 30 Nov 2011.pdf</v>
          </cell>
        </row>
        <row r="1782">
          <cell r="C1782" t="str">
            <v>1075.2_Planned Net to Gross Ratio</v>
          </cell>
          <cell r="D1782">
            <v>2</v>
          </cell>
          <cell r="E1782" t="str">
            <v>Planned Net to Gross Ratio</v>
          </cell>
          <cell r="F1782" t="str">
            <v>Net-to-Gross Value Source</v>
          </cell>
          <cell r="G1782" t="str">
            <v/>
          </cell>
          <cell r="H1782" t="str">
            <v>Recommendation on Page 10</v>
          </cell>
          <cell r="I1782" t="str">
            <v>DSM_WY_EnergyFinAnswer_Report_2011.pdf</v>
          </cell>
        </row>
        <row r="1783">
          <cell r="C1783" t="str">
            <v>1075.2_Gross incremental annual electric savings (kWh/yr)</v>
          </cell>
          <cell r="D1783">
            <v>2</v>
          </cell>
          <cell r="E1783" t="str">
            <v>Gross incremental annual electric savings (kWh/yr)</v>
          </cell>
          <cell r="F1783" t="str">
            <v>Energy Savings Value Source</v>
          </cell>
          <cell r="G1783" t="str">
            <v/>
          </cell>
          <cell r="H1783" t="str">
            <v>Page 21</v>
          </cell>
          <cell r="I1783" t="str">
            <v>Wyoming Industrial  Agricultural Measure Review and Update 9 Nov.docx</v>
          </cell>
        </row>
        <row r="1784">
          <cell r="C1784" t="str">
            <v>1075.2_Measure life (years)</v>
          </cell>
          <cell r="D1784">
            <v>2</v>
          </cell>
          <cell r="E1784" t="str">
            <v>Measure life (years)</v>
          </cell>
          <cell r="F1784" t="str">
            <v>Measure Life Value Source</v>
          </cell>
          <cell r="G1784" t="str">
            <v/>
          </cell>
          <cell r="H1784" t="str">
            <v>Page 21</v>
          </cell>
          <cell r="I1784" t="str">
            <v>Wyoming Industrial  Agricultural Measure Review and Update 9 Nov.docx</v>
          </cell>
        </row>
        <row r="1785">
          <cell r="C1785" t="str">
            <v>1075.2_Incremental cost ($)</v>
          </cell>
          <cell r="D1785">
            <v>2</v>
          </cell>
          <cell r="E1785" t="str">
            <v>Incremental cost ($)</v>
          </cell>
          <cell r="F1785" t="str">
            <v>Incremental Cost Value Source</v>
          </cell>
          <cell r="G1785" t="str">
            <v/>
          </cell>
          <cell r="H1785" t="str">
            <v>Page 21</v>
          </cell>
          <cell r="I1785" t="str">
            <v>Wyoming Industrial  Agricultural Measure Review and Update 9 Nov.docx</v>
          </cell>
        </row>
        <row r="1786">
          <cell r="C1786" t="str">
            <v>1075.2_Gross Average Monthly Demand Reduction (kW/unit)</v>
          </cell>
          <cell r="D1786">
            <v>2</v>
          </cell>
          <cell r="E1786" t="str">
            <v>Gross Average Monthly Demand Reduction (kW/unit)</v>
          </cell>
          <cell r="F1786" t="str">
            <v>Demand Savings Value Source</v>
          </cell>
          <cell r="G1786" t="str">
            <v/>
          </cell>
          <cell r="H1786" t="str">
            <v>Page 21</v>
          </cell>
          <cell r="I1786" t="str">
            <v>Wyoming Industrial  Agricultural Measure Review and Update 9 Nov.docx</v>
          </cell>
        </row>
        <row r="1787">
          <cell r="C1787" t="str">
            <v>20150501-008.1_Incremental cost ($)</v>
          </cell>
          <cell r="D1787">
            <v>1</v>
          </cell>
          <cell r="E1787" t="str">
            <v>Incremental cost ($)</v>
          </cell>
          <cell r="F1787" t="str">
            <v>Incremental Cost Value Source</v>
          </cell>
          <cell r="G1787" t="str">
            <v/>
          </cell>
          <cell r="H1787" t="str">
            <v/>
          </cell>
          <cell r="I1787" t="str">
            <v>Irrigation Measure Revision - Analysis Updated 13 Feb 2014.xlsx</v>
          </cell>
        </row>
        <row r="1788">
          <cell r="C1788" t="str">
            <v>20150501-008.1_Planned Realization Rate</v>
          </cell>
          <cell r="D1788">
            <v>1</v>
          </cell>
          <cell r="E1788" t="str">
            <v>Planned Realization Rate</v>
          </cell>
          <cell r="F1788" t="str">
            <v>Realization Rate Value Source</v>
          </cell>
          <cell r="G1788" t="str">
            <v/>
          </cell>
          <cell r="H1788" t="str">
            <v xml:space="preserve"> Table 1, p. 2.</v>
          </cell>
          <cell r="I1788" t="str">
            <v>CA_FinAnswer_Express_Program_Evaluation_2009-2011.pdf</v>
          </cell>
        </row>
        <row r="1789">
          <cell r="C1789" t="str">
            <v>20150501-008.1_Gross Average Monthly Demand Reduction (kW/unit)</v>
          </cell>
          <cell r="D1789">
            <v>1</v>
          </cell>
          <cell r="E1789" t="str">
            <v>Gross Average Monthly Demand Reduction (kW/unit)</v>
          </cell>
          <cell r="F1789" t="str">
            <v>Demand Savings Value Source</v>
          </cell>
          <cell r="G1789" t="str">
            <v/>
          </cell>
          <cell r="H1789" t="str">
            <v/>
          </cell>
          <cell r="I1789" t="str">
            <v>Irrigation Measure Revision - Analysis Updated 13 Feb 2014.xlsx</v>
          </cell>
        </row>
        <row r="1790">
          <cell r="C1790" t="str">
            <v>20150501-008.1_Gross incremental annual electric savings (kWh/yr)</v>
          </cell>
          <cell r="D1790">
            <v>1</v>
          </cell>
          <cell r="E1790" t="str">
            <v>Gross incremental annual electric savings (kWh/yr)</v>
          </cell>
          <cell r="F1790" t="str">
            <v>Energy Savings Value Source</v>
          </cell>
          <cell r="G1790" t="str">
            <v/>
          </cell>
          <cell r="H1790" t="str">
            <v/>
          </cell>
          <cell r="I1790" t="str">
            <v>Irrigation Measure Revision - Analysis Updated 13 Feb 2014.xlsx</v>
          </cell>
        </row>
        <row r="1791">
          <cell r="C1791" t="str">
            <v>20150501-008.1_Planned Net to Gross Ratio</v>
          </cell>
          <cell r="D1791">
            <v>1</v>
          </cell>
          <cell r="E1791" t="str">
            <v>Planned Net to Gross Ratio</v>
          </cell>
          <cell r="F1791" t="str">
            <v>Net-to-Gross Value Source</v>
          </cell>
          <cell r="G1791" t="str">
            <v/>
          </cell>
          <cell r="H1791" t="str">
            <v>P. 2 .</v>
          </cell>
          <cell r="I1791" t="str">
            <v>CA_FinAnswer_Express_Program_Evaluation_2009-2011.pdf</v>
          </cell>
        </row>
        <row r="1792">
          <cell r="C1792" t="str">
            <v>20150501-008.1_Measure life (years)</v>
          </cell>
          <cell r="D1792">
            <v>1</v>
          </cell>
          <cell r="E1792" t="str">
            <v>Measure life (years)</v>
          </cell>
          <cell r="F1792" t="str">
            <v>Measure Life Value Source</v>
          </cell>
          <cell r="G1792" t="str">
            <v/>
          </cell>
          <cell r="H1792" t="str">
            <v/>
          </cell>
          <cell r="I1792" t="str">
            <v>Irrigation Measure Revision - Analysis Updated 13 Feb 2014.xlsx</v>
          </cell>
        </row>
        <row r="1793">
          <cell r="C1793" t="str">
            <v>07092014-008.1_Planned Net to Gross Ratio</v>
          </cell>
          <cell r="D1793">
            <v>1</v>
          </cell>
          <cell r="E1793" t="str">
            <v>Planned Net to Gross Ratio</v>
          </cell>
          <cell r="F1793" t="str">
            <v>Planned Net-to-Gross Ratio Value Source</v>
          </cell>
          <cell r="G1793" t="str">
            <v/>
          </cell>
          <cell r="H1793" t="str">
            <v>BAU - CE inputs sheet</v>
          </cell>
          <cell r="I1793" t="str">
            <v>CE inputs - measure update   small business 031314.xlsx</v>
          </cell>
        </row>
        <row r="1794">
          <cell r="C1794" t="str">
            <v>07092014-008.1_Incremental cost ($)</v>
          </cell>
          <cell r="D1794">
            <v>1</v>
          </cell>
          <cell r="E1794" t="str">
            <v>Incremental cost ($)</v>
          </cell>
          <cell r="F1794" t="str">
            <v>Cost value source</v>
          </cell>
          <cell r="G1794" t="str">
            <v/>
          </cell>
          <cell r="H1794" t="str">
            <v>page 30</v>
          </cell>
          <cell r="I1794" t="str">
            <v>Utah Industrial  Agricultural Measure Review and Update 1 May 2014.docx</v>
          </cell>
        </row>
        <row r="1795">
          <cell r="C1795" t="str">
            <v>07092014-008.1_Gross incremental annual electric savings (kWh/yr)</v>
          </cell>
          <cell r="D1795">
            <v>1</v>
          </cell>
          <cell r="E1795" t="str">
            <v>Gross incremental annual electric savings (kWh/yr)</v>
          </cell>
          <cell r="F1795" t="str">
            <v>Energy savings value source</v>
          </cell>
          <cell r="G1795" t="str">
            <v/>
          </cell>
          <cell r="H1795" t="str">
            <v>page 30</v>
          </cell>
          <cell r="I1795" t="str">
            <v>Utah Industrial  Agricultural Measure Review and Update 1 May 2014.docx</v>
          </cell>
        </row>
        <row r="1796">
          <cell r="C1796" t="str">
            <v>07092014-008.1_Planned Realization Rate</v>
          </cell>
          <cell r="D1796">
            <v>1</v>
          </cell>
          <cell r="E1796" t="str">
            <v>Planned Realization Rate</v>
          </cell>
          <cell r="F1796" t="str">
            <v>Planned Realization Rate Value Source</v>
          </cell>
          <cell r="G1796" t="str">
            <v/>
          </cell>
          <cell r="H1796" t="str">
            <v>BAU - CE inputs sheet</v>
          </cell>
          <cell r="I1796" t="str">
            <v>CE inputs - measure update   small business 031314.xlsx</v>
          </cell>
        </row>
        <row r="1797">
          <cell r="C1797" t="str">
            <v>07092014-008.1_Measure life (years)</v>
          </cell>
          <cell r="D1797">
            <v>1</v>
          </cell>
          <cell r="E1797" t="str">
            <v>Measure life (years)</v>
          </cell>
          <cell r="F1797" t="str">
            <v>Measure Life Value Source</v>
          </cell>
          <cell r="G1797" t="str">
            <v/>
          </cell>
          <cell r="H1797" t="str">
            <v>Page 30</v>
          </cell>
          <cell r="I1797" t="str">
            <v>Utah Industrial  Agricultural Measure Review and Update 1 May 2014.docx</v>
          </cell>
        </row>
        <row r="1798">
          <cell r="C1798" t="str">
            <v>12302013-021.1_Gross incremental annual electric savings (kWh/yr)</v>
          </cell>
          <cell r="D1798">
            <v>1</v>
          </cell>
          <cell r="E1798" t="str">
            <v>Gross incremental annual electric savings (kWh/yr)</v>
          </cell>
          <cell r="F1798" t="str">
            <v xml:space="preserve">Energy Savings Value Source </v>
          </cell>
          <cell r="G1798" t="str">
            <v/>
          </cell>
          <cell r="H1798" t="str">
            <v/>
          </cell>
          <cell r="I1798" t="str">
            <v>Irrigation Measure Revision - Analysis 11 Oct 2013.xlsx</v>
          </cell>
        </row>
        <row r="1799">
          <cell r="C1799" t="str">
            <v>12302013-021.1_Measure life (years)</v>
          </cell>
          <cell r="D1799">
            <v>1</v>
          </cell>
          <cell r="E1799" t="str">
            <v>Measure life (years)</v>
          </cell>
          <cell r="F1799" t="str">
            <v>Measure Life Value Source</v>
          </cell>
          <cell r="G1799" t="str">
            <v/>
          </cell>
          <cell r="H1799" t="str">
            <v>Page 27</v>
          </cell>
          <cell r="I1799" t="str">
            <v>Review and Update Industrial Agricultural Incentive Table Measures Washington 3 Nov 2013.pdf</v>
          </cell>
        </row>
        <row r="1800">
          <cell r="C1800" t="str">
            <v>12302013-021.1_Incentive Customer ($)</v>
          </cell>
          <cell r="D1800">
            <v>1</v>
          </cell>
          <cell r="E1800" t="str">
            <v>Incentive Customer ($)</v>
          </cell>
          <cell r="F1800" t="str">
            <v>Incentive Value Source</v>
          </cell>
          <cell r="G1800" t="str">
            <v/>
          </cell>
          <cell r="H1800" t="str">
            <v/>
          </cell>
          <cell r="I1800" t="str">
            <v>Irrigation Measure Revision - Analysis 11 Oct 2013.xlsx</v>
          </cell>
        </row>
        <row r="1801">
          <cell r="C1801" t="str">
            <v>12302013-021.1_Incremental cost ($)</v>
          </cell>
          <cell r="D1801">
            <v>1</v>
          </cell>
          <cell r="E1801" t="str">
            <v>Incremental cost ($)</v>
          </cell>
          <cell r="F1801" t="str">
            <v>Cost Value Source</v>
          </cell>
          <cell r="G1801" t="str">
            <v/>
          </cell>
          <cell r="H1801" t="str">
            <v/>
          </cell>
          <cell r="I1801" t="str">
            <v>Irrigation Measure Revision - Analysis 11 Oct 2013.xlsx</v>
          </cell>
        </row>
        <row r="1802">
          <cell r="C1802" t="str">
            <v>12302013-021.1_Gross Average Monthly Demand Reduction (kW/unit)</v>
          </cell>
          <cell r="D1802">
            <v>1</v>
          </cell>
          <cell r="E1802" t="str">
            <v>Gross Average Monthly Demand Reduction (kW/unit)</v>
          </cell>
          <cell r="F1802" t="str">
            <v>Demand Reduction Value Source</v>
          </cell>
          <cell r="G1802" t="str">
            <v/>
          </cell>
          <cell r="H1802" t="str">
            <v/>
          </cell>
          <cell r="I1802" t="str">
            <v>Irrigation Measure Revision - Analysis 11 Oct 2013.xlsx</v>
          </cell>
        </row>
        <row r="1803">
          <cell r="C1803" t="str">
            <v>11252014-004.1_Gross Average Monthly Demand Reduction (kW/unit)</v>
          </cell>
          <cell r="D1803">
            <v>1</v>
          </cell>
          <cell r="E1803" t="str">
            <v>Gross Average Monthly Demand Reduction (kW/unit)</v>
          </cell>
          <cell r="F1803" t="str">
            <v>Demand Savings Value Source</v>
          </cell>
          <cell r="G1803" t="str">
            <v/>
          </cell>
          <cell r="H1803" t="str">
            <v>Page 28</v>
          </cell>
          <cell r="I1803" t="str">
            <v>Wyoming Industrial  Agricultural Measure Review and Update 9 Nov.docx</v>
          </cell>
        </row>
        <row r="1804">
          <cell r="C1804" t="str">
            <v>11252014-004.1_Measure life (years)</v>
          </cell>
          <cell r="D1804">
            <v>1</v>
          </cell>
          <cell r="E1804" t="str">
            <v>Measure life (years)</v>
          </cell>
          <cell r="F1804" t="str">
            <v>Measure Life Value Source</v>
          </cell>
          <cell r="G1804" t="str">
            <v/>
          </cell>
          <cell r="H1804" t="str">
            <v>Page 28</v>
          </cell>
          <cell r="I1804" t="str">
            <v>Wyoming Industrial  Agricultural Measure Review and Update 9 Nov.docx</v>
          </cell>
        </row>
        <row r="1805">
          <cell r="C1805" t="str">
            <v>11252014-004.1_Gross incremental annual electric savings (kWh/yr)</v>
          </cell>
          <cell r="D1805">
            <v>1</v>
          </cell>
          <cell r="E1805" t="str">
            <v>Gross incremental annual electric savings (kWh/yr)</v>
          </cell>
          <cell r="F1805" t="str">
            <v>Energy Savings Value Source</v>
          </cell>
          <cell r="G1805" t="str">
            <v/>
          </cell>
          <cell r="H1805" t="str">
            <v>Page 28</v>
          </cell>
          <cell r="I1805" t="str">
            <v>Wyoming Industrial  Agricultural Measure Review and Update 9 Nov.docx</v>
          </cell>
        </row>
        <row r="1806">
          <cell r="C1806" t="str">
            <v>11252014-004.1_Incremental cost ($)</v>
          </cell>
          <cell r="D1806">
            <v>1</v>
          </cell>
          <cell r="E1806" t="str">
            <v>Incremental cost ($)</v>
          </cell>
          <cell r="F1806" t="str">
            <v>Incremental Cost Value Source</v>
          </cell>
          <cell r="G1806" t="str">
            <v/>
          </cell>
          <cell r="H1806" t="str">
            <v>Page 28</v>
          </cell>
          <cell r="I1806" t="str">
            <v>Wyoming Industrial  Agricultural Measure Review and Update 9 Nov.docx</v>
          </cell>
        </row>
        <row r="1807">
          <cell r="C1807" t="str">
            <v>11252014-004.1_Planned Net to Gross Ratio</v>
          </cell>
          <cell r="D1807">
            <v>1</v>
          </cell>
          <cell r="E1807" t="str">
            <v>Planned Net to Gross Ratio</v>
          </cell>
          <cell r="F1807" t="str">
            <v>Net-to-Gross Value Source</v>
          </cell>
          <cell r="G1807" t="str">
            <v/>
          </cell>
          <cell r="H1807" t="str">
            <v>Recommendation on Page 10</v>
          </cell>
          <cell r="I1807" t="str">
            <v>DSM_WY_EnergyFinAnswer_Report_2011.pdf</v>
          </cell>
        </row>
        <row r="1808">
          <cell r="C1808" t="str">
            <v>12162013-131.2_Planned Net to Gross Ratio</v>
          </cell>
          <cell r="D1808">
            <v>2</v>
          </cell>
          <cell r="E1808" t="str">
            <v>Planned Net to Gross Ratio</v>
          </cell>
          <cell r="F1808" t="str">
            <v>Net-to-Gross Value Source</v>
          </cell>
          <cell r="G1808" t="str">
            <v/>
          </cell>
          <cell r="H1808" t="str">
            <v>Page 2</v>
          </cell>
          <cell r="I1808" t="str">
            <v>CA_Energy_FinAnswer_Program_Evaluation_2009-2011.pdf</v>
          </cell>
        </row>
        <row r="1809">
          <cell r="C1809" t="str">
            <v>12162013-261.2_Planned Net to Gross Ratio</v>
          </cell>
          <cell r="D1809">
            <v>2</v>
          </cell>
          <cell r="E1809" t="str">
            <v>Planned Net to Gross Ratio</v>
          </cell>
          <cell r="F1809" t="str">
            <v>Net-to-Gross Ratio Value Source</v>
          </cell>
          <cell r="G1809" t="str">
            <v/>
          </cell>
          <cell r="H1809" t="str">
            <v>Page 2</v>
          </cell>
          <cell r="I1809" t="str">
            <v>ID_Energy_FinAnswer_Program_Evaluation_2009-2011.pdf</v>
          </cell>
        </row>
        <row r="1810">
          <cell r="C1810" t="str">
            <v>12162013-261.2_Planned Realization Rate</v>
          </cell>
          <cell r="D1810">
            <v>2</v>
          </cell>
          <cell r="E1810" t="str">
            <v>Planned Realization Rate</v>
          </cell>
          <cell r="F1810" t="str">
            <v>Realization Rate Value Source</v>
          </cell>
          <cell r="G1810" t="str">
            <v/>
          </cell>
          <cell r="H1810" t="str">
            <v>Table 1</v>
          </cell>
          <cell r="I1810" t="str">
            <v>ID_Energy_FinAnswer_Program_Evaluation_2009-2011.pdf</v>
          </cell>
        </row>
        <row r="1811">
          <cell r="C1811" t="str">
            <v>12162013-261.2_Measure life (years)</v>
          </cell>
          <cell r="D1811">
            <v>2</v>
          </cell>
          <cell r="E1811" t="str">
            <v>Measure life (years)</v>
          </cell>
          <cell r="F1811" t="str">
            <v>Measure Life Value Source</v>
          </cell>
          <cell r="G1811" t="str">
            <v>14.5, rounded to 15</v>
          </cell>
          <cell r="H1811" t="str">
            <v>Table 16</v>
          </cell>
          <cell r="I1811" t="str">
            <v>Idaho Energy FinAnswer Evaluation Report - 2008.pdf</v>
          </cell>
        </row>
        <row r="1812">
          <cell r="C1812" t="str">
            <v>11222013-001.2_Incentive Customer ($)</v>
          </cell>
          <cell r="D1812">
            <v>2</v>
          </cell>
          <cell r="E1812" t="str">
            <v>Incentive Customer ($)</v>
          </cell>
          <cell r="F1812" t="str">
            <v>Incentive Value Source</v>
          </cell>
          <cell r="G1812" t="str">
            <v/>
          </cell>
          <cell r="H1812" t="str">
            <v>Incentive Caluclator Tool</v>
          </cell>
          <cell r="I1812" t="str">
            <v>WB UT Incentive Calc EXTERNAL 1.1E 0722013.xlsx</v>
          </cell>
        </row>
        <row r="1813">
          <cell r="C1813" t="str">
            <v>12162013-001.2_Incentive Customer ($)</v>
          </cell>
          <cell r="D1813">
            <v>2</v>
          </cell>
          <cell r="E1813" t="str">
            <v>Incentive Customer ($)</v>
          </cell>
          <cell r="F1813" t="str">
            <v>Incentive Value Source</v>
          </cell>
          <cell r="G1813" t="str">
            <v/>
          </cell>
          <cell r="H1813" t="str">
            <v>Incentive Caluclator Tool</v>
          </cell>
          <cell r="I1813" t="str">
            <v>WA wattSmart Business Incentive DUMMY.xlsx</v>
          </cell>
        </row>
        <row r="1814">
          <cell r="C1814" t="str">
            <v>12162013-391.2_Measure life (years)</v>
          </cell>
          <cell r="D1814">
            <v>2</v>
          </cell>
          <cell r="E1814" t="str">
            <v>Measure life (years)</v>
          </cell>
          <cell r="F1814" t="str">
            <v>Measure Life Value Source</v>
          </cell>
          <cell r="G1814" t="str">
            <v/>
          </cell>
          <cell r="H1814" t="str">
            <v>Table 26</v>
          </cell>
          <cell r="I1814" t="str">
            <v>2013-Wyoming-Annual-Report-Appendices-FINAL.pdf</v>
          </cell>
        </row>
        <row r="1815">
          <cell r="C1815" t="str">
            <v>12162013-391.2_Planned Realization Rate</v>
          </cell>
          <cell r="D1815">
            <v>2</v>
          </cell>
          <cell r="E1815" t="str">
            <v>Planned Realization Rate</v>
          </cell>
          <cell r="F1815" t="str">
            <v>Realization Rate Value Source</v>
          </cell>
          <cell r="G1815" t="str">
            <v/>
          </cell>
          <cell r="H1815" t="str">
            <v>Table 1</v>
          </cell>
          <cell r="I1815" t="str">
            <v>DSM_WY_EnergyFinAnswer_Report_2011.pdf</v>
          </cell>
        </row>
        <row r="1816">
          <cell r="C1816" t="str">
            <v>12162013-391.2_Planned Net to Gross Ratio</v>
          </cell>
          <cell r="D1816">
            <v>2</v>
          </cell>
          <cell r="E1816" t="str">
            <v>Planned Net to Gross Ratio</v>
          </cell>
          <cell r="F1816" t="str">
            <v>Net-to-Gross Valur Source</v>
          </cell>
          <cell r="G1816" t="str">
            <v/>
          </cell>
          <cell r="H1816" t="str">
            <v>Page 10</v>
          </cell>
          <cell r="I1816" t="str">
            <v>DSM_WY_EnergyFinAnswer_Report_2011.pdf</v>
          </cell>
        </row>
        <row r="1817">
          <cell r="C1817" t="str">
            <v>12162013-132.2_Planned Net to Gross Ratio</v>
          </cell>
          <cell r="D1817">
            <v>2</v>
          </cell>
          <cell r="E1817" t="str">
            <v>Planned Net to Gross Ratio</v>
          </cell>
          <cell r="F1817" t="str">
            <v>Net-to-Gross Value Source</v>
          </cell>
          <cell r="G1817" t="str">
            <v/>
          </cell>
          <cell r="H1817" t="str">
            <v>Page 2</v>
          </cell>
          <cell r="I1817" t="str">
            <v>CA_Energy_FinAnswer_Program_Evaluation_2009-2011.pdf</v>
          </cell>
        </row>
        <row r="1818">
          <cell r="C1818" t="str">
            <v>12162013-262.2_Planned Net to Gross Ratio</v>
          </cell>
          <cell r="D1818">
            <v>2</v>
          </cell>
          <cell r="E1818" t="str">
            <v>Planned Net to Gross Ratio</v>
          </cell>
          <cell r="F1818" t="str">
            <v>Net-to-Gross Ratio Value Source</v>
          </cell>
          <cell r="G1818" t="str">
            <v/>
          </cell>
          <cell r="H1818" t="str">
            <v>Page 2</v>
          </cell>
          <cell r="I1818" t="str">
            <v>ID_Energy_FinAnswer_Program_Evaluation_2009-2011.pdf</v>
          </cell>
        </row>
        <row r="1819">
          <cell r="C1819" t="str">
            <v>12162013-262.2_Planned Realization Rate</v>
          </cell>
          <cell r="D1819">
            <v>2</v>
          </cell>
          <cell r="E1819" t="str">
            <v>Planned Realization Rate</v>
          </cell>
          <cell r="F1819" t="str">
            <v>Realization Rate Value Source</v>
          </cell>
          <cell r="G1819" t="str">
            <v/>
          </cell>
          <cell r="H1819" t="str">
            <v>Table 1</v>
          </cell>
          <cell r="I1819" t="str">
            <v>ID_Energy_FinAnswer_Program_Evaluation_2009-2011.pdf</v>
          </cell>
        </row>
        <row r="1820">
          <cell r="C1820" t="str">
            <v>12162013-262.2_Measure life (years)</v>
          </cell>
          <cell r="D1820">
            <v>2</v>
          </cell>
          <cell r="E1820" t="str">
            <v>Measure life (years)</v>
          </cell>
          <cell r="F1820" t="str">
            <v>Measure Life Value Source</v>
          </cell>
          <cell r="G1820" t="str">
            <v>14.5, rounded to 15</v>
          </cell>
          <cell r="H1820" t="str">
            <v>Table 16</v>
          </cell>
          <cell r="I1820" t="str">
            <v>Idaho Energy FinAnswer Evaluation Report - 2008.pdf</v>
          </cell>
        </row>
        <row r="1821">
          <cell r="C1821" t="str">
            <v>11222013-002.2_Incentive Customer ($)</v>
          </cell>
          <cell r="D1821">
            <v>2</v>
          </cell>
          <cell r="E1821" t="str">
            <v>Incentive Customer ($)</v>
          </cell>
          <cell r="F1821" t="str">
            <v>Incentive Value Source</v>
          </cell>
          <cell r="G1821" t="str">
            <v/>
          </cell>
          <cell r="H1821" t="str">
            <v>Incentive Caluclator Tool</v>
          </cell>
          <cell r="I1821" t="str">
            <v>WB UT Incentive Calc EXTERNAL 1.1E 0722013.xlsx</v>
          </cell>
        </row>
        <row r="1822">
          <cell r="C1822" t="str">
            <v>12162013-002.2_Incentive Customer ($)</v>
          </cell>
          <cell r="D1822">
            <v>2</v>
          </cell>
          <cell r="E1822" t="str">
            <v>Incentive Customer ($)</v>
          </cell>
          <cell r="F1822" t="str">
            <v>Incentive Value Source</v>
          </cell>
          <cell r="G1822" t="str">
            <v/>
          </cell>
          <cell r="H1822" t="str">
            <v>Incentive Caluclator Tool</v>
          </cell>
          <cell r="I1822" t="str">
            <v>WA wattSmart Business Incentive DUMMY.xlsx</v>
          </cell>
        </row>
        <row r="1823">
          <cell r="C1823" t="str">
            <v>12162013-392.2_Measure life (years)</v>
          </cell>
          <cell r="D1823">
            <v>2</v>
          </cell>
          <cell r="E1823" t="str">
            <v>Measure life (years)</v>
          </cell>
          <cell r="F1823" t="str">
            <v>Measure Life Value Source</v>
          </cell>
          <cell r="G1823" t="str">
            <v/>
          </cell>
          <cell r="H1823" t="str">
            <v>Table 26</v>
          </cell>
          <cell r="I1823" t="str">
            <v>2013-Wyoming-Annual-Report-Appendices-FINAL.pdf</v>
          </cell>
        </row>
        <row r="1824">
          <cell r="C1824" t="str">
            <v>12162013-392.2_Planned Realization Rate</v>
          </cell>
          <cell r="D1824">
            <v>2</v>
          </cell>
          <cell r="E1824" t="str">
            <v>Planned Realization Rate</v>
          </cell>
          <cell r="F1824" t="str">
            <v>Realization Rate Value Source</v>
          </cell>
          <cell r="G1824" t="str">
            <v/>
          </cell>
          <cell r="H1824" t="str">
            <v>Table 1</v>
          </cell>
          <cell r="I1824" t="str">
            <v>DSM_WY_EnergyFinAnswer_Report_2011.pdf</v>
          </cell>
        </row>
        <row r="1825">
          <cell r="C1825" t="str">
            <v>12162013-392.2_Planned Net to Gross Ratio</v>
          </cell>
          <cell r="D1825">
            <v>2</v>
          </cell>
          <cell r="E1825" t="str">
            <v>Planned Net to Gross Ratio</v>
          </cell>
          <cell r="F1825" t="str">
            <v>Net-to-Gross Valur Source</v>
          </cell>
          <cell r="G1825" t="str">
            <v/>
          </cell>
          <cell r="H1825" t="str">
            <v>Page 10</v>
          </cell>
          <cell r="I1825" t="str">
            <v>DSM_WY_EnergyFinAnswer_Report_2011.pdf</v>
          </cell>
        </row>
        <row r="1826">
          <cell r="C1826" t="str">
            <v>12162013-163.2_Planned Net to Gross Ratio</v>
          </cell>
          <cell r="D1826">
            <v>2</v>
          </cell>
          <cell r="E1826" t="str">
            <v>Planned Net to Gross Ratio</v>
          </cell>
          <cell r="F1826" t="str">
            <v>Net-to-Gross Value Source</v>
          </cell>
          <cell r="G1826" t="str">
            <v/>
          </cell>
          <cell r="H1826" t="str">
            <v>Page 2</v>
          </cell>
          <cell r="I1826" t="str">
            <v>CA_Energy_FinAnswer_Program_Evaluation_2009-2011.pdf</v>
          </cell>
        </row>
        <row r="1827">
          <cell r="C1827" t="str">
            <v>12162013-293.2_Measure life (years)</v>
          </cell>
          <cell r="D1827">
            <v>2</v>
          </cell>
          <cell r="E1827" t="str">
            <v>Measure life (years)</v>
          </cell>
          <cell r="F1827" t="str">
            <v>Measure Life Value Source</v>
          </cell>
          <cell r="G1827" t="str">
            <v>14.5, rounded to 15</v>
          </cell>
          <cell r="H1827" t="str">
            <v>Table 16</v>
          </cell>
          <cell r="I1827" t="str">
            <v>Idaho Energy FinAnswer Evaluation Report - 2008.pdf</v>
          </cell>
        </row>
        <row r="1828">
          <cell r="C1828" t="str">
            <v>12162013-293.2_Planned Net to Gross Ratio</v>
          </cell>
          <cell r="D1828">
            <v>2</v>
          </cell>
          <cell r="E1828" t="str">
            <v>Planned Net to Gross Ratio</v>
          </cell>
          <cell r="F1828" t="str">
            <v>Net-to-Gross Ratio Value Source</v>
          </cell>
          <cell r="G1828" t="str">
            <v/>
          </cell>
          <cell r="H1828" t="str">
            <v>Page 2</v>
          </cell>
          <cell r="I1828" t="str">
            <v>ID_Energy_FinAnswer_Program_Evaluation_2009-2011.pdf</v>
          </cell>
        </row>
        <row r="1829">
          <cell r="C1829" t="str">
            <v>12162013-293.2_Planned Realization Rate</v>
          </cell>
          <cell r="D1829">
            <v>2</v>
          </cell>
          <cell r="E1829" t="str">
            <v>Planned Realization Rate</v>
          </cell>
          <cell r="F1829" t="str">
            <v>Realization Rate Value Source</v>
          </cell>
          <cell r="G1829" t="str">
            <v/>
          </cell>
          <cell r="H1829" t="str">
            <v>Table 1</v>
          </cell>
          <cell r="I1829" t="str">
            <v>ID_Energy_FinAnswer_Program_Evaluation_2009-2011.pdf</v>
          </cell>
        </row>
        <row r="1830">
          <cell r="C1830" t="str">
            <v>11222013-043.2_Incentive Customer ($)</v>
          </cell>
          <cell r="D1830">
            <v>2</v>
          </cell>
          <cell r="E1830" t="str">
            <v>Incentive Customer ($)</v>
          </cell>
          <cell r="F1830" t="str">
            <v>Incentive Value Source</v>
          </cell>
          <cell r="G1830" t="str">
            <v/>
          </cell>
          <cell r="H1830" t="str">
            <v>Incentive Caluclator Tool</v>
          </cell>
          <cell r="I1830" t="str">
            <v>WB UT Incentive Calc EXTERNAL 1.1E 0722013.xlsx</v>
          </cell>
        </row>
        <row r="1831">
          <cell r="C1831" t="str">
            <v>12162013-033.2_Incentive Customer ($)</v>
          </cell>
          <cell r="D1831">
            <v>2</v>
          </cell>
          <cell r="E1831" t="str">
            <v>Incentive Customer ($)</v>
          </cell>
          <cell r="F1831" t="str">
            <v>Incentive Value Source</v>
          </cell>
          <cell r="G1831" t="str">
            <v/>
          </cell>
          <cell r="H1831" t="str">
            <v>Incentive Caluclator Tool</v>
          </cell>
          <cell r="I1831" t="str">
            <v>WA wattSmart Business Incentive DUMMY.xlsx</v>
          </cell>
        </row>
        <row r="1832">
          <cell r="C1832" t="str">
            <v>12162013-423.2_Planned Net to Gross Ratio</v>
          </cell>
          <cell r="D1832">
            <v>2</v>
          </cell>
          <cell r="E1832" t="str">
            <v>Planned Net to Gross Ratio</v>
          </cell>
          <cell r="F1832" t="str">
            <v>Net-to-Gross Valur Source</v>
          </cell>
          <cell r="G1832" t="str">
            <v/>
          </cell>
          <cell r="H1832" t="str">
            <v>Page 10</v>
          </cell>
          <cell r="I1832" t="str">
            <v>DSM_WY_EnergyFinAnswer_Report_2011.pdf</v>
          </cell>
        </row>
        <row r="1833">
          <cell r="C1833" t="str">
            <v>12162013-423.2_Planned Realization Rate</v>
          </cell>
          <cell r="D1833">
            <v>2</v>
          </cell>
          <cell r="E1833" t="str">
            <v>Planned Realization Rate</v>
          </cell>
          <cell r="F1833" t="str">
            <v>Realization Rate Value Source</v>
          </cell>
          <cell r="G1833" t="str">
            <v/>
          </cell>
          <cell r="H1833" t="str">
            <v>Table 1</v>
          </cell>
          <cell r="I1833" t="str">
            <v>DSM_WY_EnergyFinAnswer_Report_2011.pdf</v>
          </cell>
        </row>
        <row r="1834">
          <cell r="C1834" t="str">
            <v>12162013-423.2_Measure life (years)</v>
          </cell>
          <cell r="D1834">
            <v>2</v>
          </cell>
          <cell r="E1834" t="str">
            <v>Measure life (years)</v>
          </cell>
          <cell r="F1834" t="str">
            <v>Measure Life Value Source</v>
          </cell>
          <cell r="G1834" t="str">
            <v/>
          </cell>
          <cell r="H1834" t="str">
            <v>Table 26</v>
          </cell>
          <cell r="I1834" t="str">
            <v>2013-Wyoming-Annual-Report-Appendices-FINAL.pdf</v>
          </cell>
        </row>
        <row r="1835">
          <cell r="C1835" t="str">
            <v>12162013-164.2_Planned Net to Gross Ratio</v>
          </cell>
          <cell r="D1835">
            <v>2</v>
          </cell>
          <cell r="E1835" t="str">
            <v>Planned Net to Gross Ratio</v>
          </cell>
          <cell r="F1835" t="str">
            <v>Net-to-Gross Value Source</v>
          </cell>
          <cell r="G1835" t="str">
            <v/>
          </cell>
          <cell r="H1835" t="str">
            <v>Page 2</v>
          </cell>
          <cell r="I1835" t="str">
            <v>CA_Energy_FinAnswer_Program_Evaluation_2009-2011.pdf</v>
          </cell>
        </row>
        <row r="1836">
          <cell r="C1836" t="str">
            <v>12162013-294.2_Planned Realization Rate</v>
          </cell>
          <cell r="D1836">
            <v>2</v>
          </cell>
          <cell r="E1836" t="str">
            <v>Planned Realization Rate</v>
          </cell>
          <cell r="F1836" t="str">
            <v>Realization Rate Value Source</v>
          </cell>
          <cell r="G1836" t="str">
            <v/>
          </cell>
          <cell r="H1836" t="str">
            <v>Table 1</v>
          </cell>
          <cell r="I1836" t="str">
            <v>ID_Energy_FinAnswer_Program_Evaluation_2009-2011.pdf</v>
          </cell>
        </row>
        <row r="1837">
          <cell r="C1837" t="str">
            <v>12162013-294.2_Measure life (years)</v>
          </cell>
          <cell r="D1837">
            <v>2</v>
          </cell>
          <cell r="E1837" t="str">
            <v>Measure life (years)</v>
          </cell>
          <cell r="F1837" t="str">
            <v>Measure Life Value Source</v>
          </cell>
          <cell r="G1837" t="str">
            <v>14.5, rounded to 15</v>
          </cell>
          <cell r="H1837" t="str">
            <v>Table 16</v>
          </cell>
          <cell r="I1837" t="str">
            <v>Idaho Energy FinAnswer Evaluation Report - 2008.pdf</v>
          </cell>
        </row>
        <row r="1838">
          <cell r="C1838" t="str">
            <v>12162013-294.2_Planned Net to Gross Ratio</v>
          </cell>
          <cell r="D1838">
            <v>2</v>
          </cell>
          <cell r="E1838" t="str">
            <v>Planned Net to Gross Ratio</v>
          </cell>
          <cell r="F1838" t="str">
            <v>Net-to-Gross Ratio Value Source</v>
          </cell>
          <cell r="G1838" t="str">
            <v/>
          </cell>
          <cell r="H1838" t="str">
            <v>Page 2</v>
          </cell>
          <cell r="I1838" t="str">
            <v>ID_Energy_FinAnswer_Program_Evaluation_2009-2011.pdf</v>
          </cell>
        </row>
        <row r="1839">
          <cell r="C1839" t="str">
            <v>11222013-044.2_Incentive Customer ($)</v>
          </cell>
          <cell r="D1839">
            <v>2</v>
          </cell>
          <cell r="E1839" t="str">
            <v>Incentive Customer ($)</v>
          </cell>
          <cell r="F1839" t="str">
            <v>Incentive Value Source</v>
          </cell>
          <cell r="G1839" t="str">
            <v/>
          </cell>
          <cell r="H1839" t="str">
            <v>Incentive Caluclator Tool</v>
          </cell>
          <cell r="I1839" t="str">
            <v>WB UT Incentive Calc EXTERNAL 1.1E 0722013.xlsx</v>
          </cell>
        </row>
        <row r="1840">
          <cell r="C1840" t="str">
            <v>12162013-034.2_Incentive Customer ($)</v>
          </cell>
          <cell r="D1840">
            <v>2</v>
          </cell>
          <cell r="E1840" t="str">
            <v>Incentive Customer ($)</v>
          </cell>
          <cell r="F1840" t="str">
            <v>Incentive Value Source</v>
          </cell>
          <cell r="G1840" t="str">
            <v/>
          </cell>
          <cell r="H1840" t="str">
            <v>Incentive Caluclator Tool</v>
          </cell>
          <cell r="I1840" t="str">
            <v>WA wattSmart Business Incentive DUMMY.xlsx</v>
          </cell>
        </row>
        <row r="1841">
          <cell r="C1841" t="str">
            <v>12162013-424.2_Planned Net to Gross Ratio</v>
          </cell>
          <cell r="D1841">
            <v>2</v>
          </cell>
          <cell r="E1841" t="str">
            <v>Planned Net to Gross Ratio</v>
          </cell>
          <cell r="F1841" t="str">
            <v>Net-to-Gross Valur Source</v>
          </cell>
          <cell r="G1841" t="str">
            <v/>
          </cell>
          <cell r="H1841" t="str">
            <v>Page 10</v>
          </cell>
          <cell r="I1841" t="str">
            <v>DSM_WY_EnergyFinAnswer_Report_2011.pdf</v>
          </cell>
        </row>
        <row r="1842">
          <cell r="C1842" t="str">
            <v>12162013-424.2_Planned Realization Rate</v>
          </cell>
          <cell r="D1842">
            <v>2</v>
          </cell>
          <cell r="E1842" t="str">
            <v>Planned Realization Rate</v>
          </cell>
          <cell r="F1842" t="str">
            <v>Realization Rate Value Source</v>
          </cell>
          <cell r="G1842" t="str">
            <v/>
          </cell>
          <cell r="H1842" t="str">
            <v>Table 1</v>
          </cell>
          <cell r="I1842" t="str">
            <v>DSM_WY_EnergyFinAnswer_Report_2011.pdf</v>
          </cell>
        </row>
        <row r="1843">
          <cell r="C1843" t="str">
            <v>12162013-424.2_Measure life (years)</v>
          </cell>
          <cell r="D1843">
            <v>2</v>
          </cell>
          <cell r="E1843" t="str">
            <v>Measure life (years)</v>
          </cell>
          <cell r="F1843" t="str">
            <v>Measure Life Value Source</v>
          </cell>
          <cell r="G1843" t="str">
            <v/>
          </cell>
          <cell r="H1843" t="str">
            <v>Table 26</v>
          </cell>
          <cell r="I1843" t="str">
            <v>2013-Wyoming-Annual-Report-Appendices-FINAL.pdf</v>
          </cell>
        </row>
        <row r="1844">
          <cell r="C1844" t="str">
            <v>12162013-227.2_Planned Net to Gross Ratio</v>
          </cell>
          <cell r="D1844">
            <v>2</v>
          </cell>
          <cell r="E1844" t="str">
            <v>Planned Net to Gross Ratio</v>
          </cell>
          <cell r="F1844" t="str">
            <v>Net-to-Gross Value Source</v>
          </cell>
          <cell r="G1844" t="str">
            <v/>
          </cell>
          <cell r="H1844" t="str">
            <v>Page 2</v>
          </cell>
          <cell r="I1844" t="str">
            <v>CA_Energy_FinAnswer_Program_Evaluation_2009-2011.pdf</v>
          </cell>
        </row>
        <row r="1845">
          <cell r="C1845" t="str">
            <v>12162013-357.2_Planned Net to Gross Ratio</v>
          </cell>
          <cell r="D1845">
            <v>2</v>
          </cell>
          <cell r="E1845" t="str">
            <v>Planned Net to Gross Ratio</v>
          </cell>
          <cell r="F1845" t="str">
            <v>Net-to-Gross Ratio Value Source</v>
          </cell>
          <cell r="G1845" t="str">
            <v/>
          </cell>
          <cell r="H1845" t="str">
            <v>Page 2</v>
          </cell>
          <cell r="I1845" t="str">
            <v>ID_Energy_FinAnswer_Program_Evaluation_2009-2011.pdf</v>
          </cell>
        </row>
        <row r="1846">
          <cell r="C1846" t="str">
            <v>12162013-357.2_Measure life (years)</v>
          </cell>
          <cell r="D1846">
            <v>2</v>
          </cell>
          <cell r="E1846" t="str">
            <v>Measure life (years)</v>
          </cell>
          <cell r="F1846" t="str">
            <v>Measure Life Value Source</v>
          </cell>
          <cell r="G1846" t="str">
            <v>14.5, rounded to 15</v>
          </cell>
          <cell r="H1846" t="str">
            <v>Table 16</v>
          </cell>
          <cell r="I1846" t="str">
            <v>Idaho Energy FinAnswer Evaluation Report - 2008.pdf</v>
          </cell>
        </row>
        <row r="1847">
          <cell r="C1847" t="str">
            <v>12162013-357.2_Planned Realization Rate</v>
          </cell>
          <cell r="D1847">
            <v>2</v>
          </cell>
          <cell r="E1847" t="str">
            <v>Planned Realization Rate</v>
          </cell>
          <cell r="F1847" t="str">
            <v>Realization Rate Value Source</v>
          </cell>
          <cell r="G1847" t="str">
            <v/>
          </cell>
          <cell r="H1847" t="str">
            <v>Table 1</v>
          </cell>
          <cell r="I1847" t="str">
            <v>ID_Energy_FinAnswer_Program_Evaluation_2009-2011.pdf</v>
          </cell>
        </row>
        <row r="1848">
          <cell r="C1848" t="str">
            <v>11222013-123.2_Incentive Customer ($)</v>
          </cell>
          <cell r="D1848">
            <v>2</v>
          </cell>
          <cell r="E1848" t="str">
            <v>Incentive Customer ($)</v>
          </cell>
          <cell r="F1848" t="str">
            <v>Incentive Value Source</v>
          </cell>
          <cell r="G1848" t="str">
            <v/>
          </cell>
          <cell r="H1848" t="str">
            <v>Incentive Caluclator Tool</v>
          </cell>
          <cell r="I1848" t="str">
            <v>WB UT Incentive Calc EXTERNAL 1.1E 0722013.xlsx</v>
          </cell>
        </row>
        <row r="1849">
          <cell r="C1849" t="str">
            <v>12162013-097.2_Incentive Customer ($)</v>
          </cell>
          <cell r="D1849">
            <v>2</v>
          </cell>
          <cell r="E1849" t="str">
            <v>Incentive Customer ($)</v>
          </cell>
          <cell r="F1849" t="str">
            <v>Incentive Value Source</v>
          </cell>
          <cell r="G1849" t="str">
            <v/>
          </cell>
          <cell r="H1849" t="str">
            <v>Incentive Caluclator Tool</v>
          </cell>
          <cell r="I1849" t="str">
            <v>WA wattSmart Business Incentive DUMMY.xlsx</v>
          </cell>
        </row>
        <row r="1850">
          <cell r="C1850" t="str">
            <v>12162013-487.2_Planned Realization Rate</v>
          </cell>
          <cell r="D1850">
            <v>2</v>
          </cell>
          <cell r="E1850" t="str">
            <v>Planned Realization Rate</v>
          </cell>
          <cell r="F1850" t="str">
            <v>Realization Rate Value Source</v>
          </cell>
          <cell r="G1850" t="str">
            <v/>
          </cell>
          <cell r="H1850" t="str">
            <v>Table 1</v>
          </cell>
          <cell r="I1850" t="str">
            <v>DSM_WY_EnergyFinAnswer_Report_2011.pdf</v>
          </cell>
        </row>
        <row r="1851">
          <cell r="C1851" t="str">
            <v>12162013-487.2_Measure life (years)</v>
          </cell>
          <cell r="D1851">
            <v>2</v>
          </cell>
          <cell r="E1851" t="str">
            <v>Measure life (years)</v>
          </cell>
          <cell r="F1851" t="str">
            <v>Measure Life Value Source</v>
          </cell>
          <cell r="G1851" t="str">
            <v/>
          </cell>
          <cell r="H1851" t="str">
            <v>Table 26</v>
          </cell>
          <cell r="I1851" t="str">
            <v>2013-Wyoming-Annual-Report-Appendices-FINAL.pdf</v>
          </cell>
        </row>
        <row r="1852">
          <cell r="C1852" t="str">
            <v>12162013-487.2_Planned Net to Gross Ratio</v>
          </cell>
          <cell r="D1852">
            <v>2</v>
          </cell>
          <cell r="E1852" t="str">
            <v>Planned Net to Gross Ratio</v>
          </cell>
          <cell r="F1852" t="str">
            <v>Net-to-Gross Valur Source</v>
          </cell>
          <cell r="G1852" t="str">
            <v/>
          </cell>
          <cell r="H1852" t="str">
            <v>Page 10</v>
          </cell>
          <cell r="I1852" t="str">
            <v>DSM_WY_EnergyFinAnswer_Report_2011.pdf</v>
          </cell>
        </row>
        <row r="1853">
          <cell r="C1853" t="str">
            <v>12162013-228.2_Planned Net to Gross Ratio</v>
          </cell>
          <cell r="D1853">
            <v>2</v>
          </cell>
          <cell r="E1853" t="str">
            <v>Planned Net to Gross Ratio</v>
          </cell>
          <cell r="F1853" t="str">
            <v>Net-to-Gross Value Source</v>
          </cell>
          <cell r="G1853" t="str">
            <v/>
          </cell>
          <cell r="H1853" t="str">
            <v>Page 2</v>
          </cell>
          <cell r="I1853" t="str">
            <v>CA_Energy_FinAnswer_Program_Evaluation_2009-2011.pdf</v>
          </cell>
        </row>
        <row r="1854">
          <cell r="C1854" t="str">
            <v>12162013-358.2_Planned Realization Rate</v>
          </cell>
          <cell r="D1854">
            <v>2</v>
          </cell>
          <cell r="E1854" t="str">
            <v>Planned Realization Rate</v>
          </cell>
          <cell r="F1854" t="str">
            <v>Realization Rate Value Source</v>
          </cell>
          <cell r="G1854" t="str">
            <v/>
          </cell>
          <cell r="H1854" t="str">
            <v>Table 1</v>
          </cell>
          <cell r="I1854" t="str">
            <v>ID_Energy_FinAnswer_Program_Evaluation_2009-2011.pdf</v>
          </cell>
        </row>
        <row r="1855">
          <cell r="C1855" t="str">
            <v>12162013-358.2_Planned Net to Gross Ratio</v>
          </cell>
          <cell r="D1855">
            <v>2</v>
          </cell>
          <cell r="E1855" t="str">
            <v>Planned Net to Gross Ratio</v>
          </cell>
          <cell r="F1855" t="str">
            <v>Net-to-Gross Ratio Value Source</v>
          </cell>
          <cell r="G1855" t="str">
            <v/>
          </cell>
          <cell r="H1855" t="str">
            <v>Page 2</v>
          </cell>
          <cell r="I1855" t="str">
            <v>ID_Energy_FinAnswer_Program_Evaluation_2009-2011.pdf</v>
          </cell>
        </row>
        <row r="1856">
          <cell r="C1856" t="str">
            <v>12162013-358.2_Measure life (years)</v>
          </cell>
          <cell r="D1856">
            <v>2</v>
          </cell>
          <cell r="E1856" t="str">
            <v>Measure life (years)</v>
          </cell>
          <cell r="F1856" t="str">
            <v>Measure Life Value Source</v>
          </cell>
          <cell r="G1856" t="str">
            <v>14.5, rounded to 15</v>
          </cell>
          <cell r="H1856" t="str">
            <v>Table 16</v>
          </cell>
          <cell r="I1856" t="str">
            <v>Idaho Energy FinAnswer Evaluation Report - 2008.pdf</v>
          </cell>
        </row>
        <row r="1857">
          <cell r="C1857" t="str">
            <v>11222013-124.2_Incentive Customer ($)</v>
          </cell>
          <cell r="D1857">
            <v>2</v>
          </cell>
          <cell r="E1857" t="str">
            <v>Incentive Customer ($)</v>
          </cell>
          <cell r="F1857" t="str">
            <v>Incentive Value Source</v>
          </cell>
          <cell r="G1857" t="str">
            <v/>
          </cell>
          <cell r="H1857" t="str">
            <v>Incentive Caluclator Tool</v>
          </cell>
          <cell r="I1857" t="str">
            <v>WB UT Incentive Calc EXTERNAL 1.1E 0722013.xlsx</v>
          </cell>
        </row>
        <row r="1858">
          <cell r="C1858" t="str">
            <v>12162013-098.2_Incentive Customer ($)</v>
          </cell>
          <cell r="D1858">
            <v>2</v>
          </cell>
          <cell r="E1858" t="str">
            <v>Incentive Customer ($)</v>
          </cell>
          <cell r="F1858" t="str">
            <v>Incentive Value Source</v>
          </cell>
          <cell r="G1858" t="str">
            <v/>
          </cell>
          <cell r="H1858" t="str">
            <v>Incentive Caluclator Tool</v>
          </cell>
          <cell r="I1858" t="str">
            <v>WA wattSmart Business Incentive DUMMY.xlsx</v>
          </cell>
        </row>
        <row r="1859">
          <cell r="C1859" t="str">
            <v>12162013-488.2_Planned Net to Gross Ratio</v>
          </cell>
          <cell r="D1859">
            <v>2</v>
          </cell>
          <cell r="E1859" t="str">
            <v>Planned Net to Gross Ratio</v>
          </cell>
          <cell r="F1859" t="str">
            <v>Net-to-Gross Valur Source</v>
          </cell>
          <cell r="G1859" t="str">
            <v/>
          </cell>
          <cell r="H1859" t="str">
            <v>Page 10</v>
          </cell>
          <cell r="I1859" t="str">
            <v>DSM_WY_EnergyFinAnswer_Report_2011.pdf</v>
          </cell>
        </row>
        <row r="1860">
          <cell r="C1860" t="str">
            <v>12162013-488.2_Measure life (years)</v>
          </cell>
          <cell r="D1860">
            <v>2</v>
          </cell>
          <cell r="E1860" t="str">
            <v>Measure life (years)</v>
          </cell>
          <cell r="F1860" t="str">
            <v>Measure Life Value Source</v>
          </cell>
          <cell r="G1860" t="str">
            <v/>
          </cell>
          <cell r="H1860" t="str">
            <v>Table 26</v>
          </cell>
          <cell r="I1860" t="str">
            <v>2013-Wyoming-Annual-Report-Appendices-FINAL.pdf</v>
          </cell>
        </row>
        <row r="1861">
          <cell r="C1861" t="str">
            <v>12162013-488.2_Planned Realization Rate</v>
          </cell>
          <cell r="D1861">
            <v>2</v>
          </cell>
          <cell r="E1861" t="str">
            <v>Planned Realization Rate</v>
          </cell>
          <cell r="F1861" t="str">
            <v>Realization Rate Value Source</v>
          </cell>
          <cell r="G1861" t="str">
            <v/>
          </cell>
          <cell r="H1861" t="str">
            <v>Table 1</v>
          </cell>
          <cell r="I1861" t="str">
            <v>DSM_WY_EnergyFinAnswer_Report_2011.pdf</v>
          </cell>
        </row>
        <row r="1862">
          <cell r="C1862" t="str">
            <v>463.2_Gross incremental annual electric savings (kWh/yr)</v>
          </cell>
          <cell r="D1862">
            <v>2</v>
          </cell>
          <cell r="E1862" t="str">
            <v>Gross incremental annual electric savings (kWh/yr)</v>
          </cell>
          <cell r="F1862" t="str">
            <v xml:space="preserve">Energy Savings Value Source </v>
          </cell>
          <cell r="G1862" t="str">
            <v/>
          </cell>
          <cell r="H1862" t="str">
            <v>Table 6-11</v>
          </cell>
          <cell r="I1862" t="str">
            <v>FinAnswer Express Market Characterization and Program Enhancements - Utah Service Territory 30 Nov 2011.pdf</v>
          </cell>
        </row>
        <row r="1863">
          <cell r="C1863" t="str">
            <v>463.2_Incentive Customer ($)</v>
          </cell>
          <cell r="D1863">
            <v>2</v>
          </cell>
          <cell r="E1863" t="str">
            <v>Incentive Customer ($)</v>
          </cell>
          <cell r="F1863" t="str">
            <v>Incentive Value Source</v>
          </cell>
          <cell r="G1863" t="str">
            <v/>
          </cell>
          <cell r="H1863" t="str">
            <v>Table 6-11</v>
          </cell>
          <cell r="I1863" t="str">
            <v>FinAnswer Express Market Characterization and Program Enhancements - Utah Service Territory 30 Nov 2011.pdf</v>
          </cell>
        </row>
        <row r="1864">
          <cell r="C1864" t="str">
            <v>463.2_Incremental cost ($)</v>
          </cell>
          <cell r="D1864">
            <v>2</v>
          </cell>
          <cell r="E1864" t="str">
            <v>Incremental cost ($)</v>
          </cell>
          <cell r="F1864" t="str">
            <v>Cost Value Source</v>
          </cell>
          <cell r="G1864" t="str">
            <v/>
          </cell>
          <cell r="H1864" t="str">
            <v>Table 6-11</v>
          </cell>
          <cell r="I1864" t="str">
            <v>FinAnswer Express Market Characterization and Program Enhancements - Utah Service Territory 30 Nov 2011.pdf</v>
          </cell>
        </row>
        <row r="1865">
          <cell r="C1865" t="str">
            <v>463.2_Gross Average Monthly Demand Reduction (kW/unit)</v>
          </cell>
          <cell r="D1865">
            <v>2</v>
          </cell>
          <cell r="E1865" t="str">
            <v>Gross Average Monthly Demand Reduction (kW/unit)</v>
          </cell>
          <cell r="F1865" t="str">
            <v>Demand Reduction Value Source</v>
          </cell>
          <cell r="G1865" t="str">
            <v/>
          </cell>
          <cell r="H1865" t="str">
            <v>Table 6-11</v>
          </cell>
          <cell r="I1865" t="str">
            <v>FinAnswer Express Market Characterization and Program Enhancements - Utah Service Territory 30 Nov 2011.pdf</v>
          </cell>
        </row>
        <row r="1866">
          <cell r="C1866" t="str">
            <v>463.2_Measure life (years)</v>
          </cell>
          <cell r="D1866">
            <v>2</v>
          </cell>
          <cell r="E1866" t="str">
            <v>Measure life (years)</v>
          </cell>
          <cell r="F1866" t="str">
            <v>Measure Life Value Source</v>
          </cell>
          <cell r="G1866" t="str">
            <v/>
          </cell>
          <cell r="H1866" t="str">
            <v>Table 2 on page 22 of Appendix 1</v>
          </cell>
          <cell r="I1866" t="str">
            <v>UT_2011_Annual_Report.pdf</v>
          </cell>
        </row>
        <row r="1867">
          <cell r="C1867" t="str">
            <v>463.2_Gross incremental annual electric savings (kWh/yr)</v>
          </cell>
          <cell r="D1867">
            <v>2</v>
          </cell>
          <cell r="E1867" t="str">
            <v>Gross incremental annual electric savings (kWh/yr)</v>
          </cell>
          <cell r="F1867" t="str">
            <v>See Source Document(s) for savings methodology</v>
          </cell>
          <cell r="G1867" t="str">
            <v/>
          </cell>
          <cell r="H1867" t="str">
            <v/>
          </cell>
          <cell r="I1867" t="str">
            <v>Electric Combination Oven.docx</v>
          </cell>
        </row>
        <row r="1868">
          <cell r="C1868" t="str">
            <v>463.2_Gross incremental annual electric savings (kWh/yr)</v>
          </cell>
          <cell r="D1868">
            <v>2</v>
          </cell>
          <cell r="E1868" t="str">
            <v>Gross incremental annual electric savings (kWh/yr)</v>
          </cell>
          <cell r="F1868" t="str">
            <v>See Source Document(s) for savings methodology</v>
          </cell>
          <cell r="G1868" t="str">
            <v/>
          </cell>
          <cell r="H1868" t="str">
            <v/>
          </cell>
          <cell r="I1868" t="str">
            <v>RTF Altered CombOven.xls</v>
          </cell>
        </row>
        <row r="1869">
          <cell r="C1869" t="str">
            <v>12302013-008.1_Gross incremental annual electric savings (kWh/yr)</v>
          </cell>
          <cell r="D1869">
            <v>1</v>
          </cell>
          <cell r="E1869" t="str">
            <v>Gross incremental annual electric savings (kWh/yr)</v>
          </cell>
          <cell r="F1869" t="str">
            <v xml:space="preserve">Energy Savings Value Source </v>
          </cell>
          <cell r="G1869" t="str">
            <v/>
          </cell>
          <cell r="H1869" t="str">
            <v>Table 1-6</v>
          </cell>
          <cell r="I1869" t="str">
            <v/>
          </cell>
        </row>
        <row r="1870">
          <cell r="C1870" t="str">
            <v>12302013-008.1_Gross Average Monthly Demand Reduction (kW/unit)</v>
          </cell>
          <cell r="D1870">
            <v>1</v>
          </cell>
          <cell r="E1870" t="str">
            <v>Gross Average Monthly Demand Reduction (kW/unit)</v>
          </cell>
          <cell r="F1870" t="str">
            <v>Demand Reduction Value Source</v>
          </cell>
          <cell r="G1870" t="str">
            <v/>
          </cell>
          <cell r="H1870" t="str">
            <v>Table 1-6</v>
          </cell>
          <cell r="I1870" t="str">
            <v/>
          </cell>
        </row>
        <row r="1871">
          <cell r="C1871" t="str">
            <v>12302013-008.1_Incremental cost ($)</v>
          </cell>
          <cell r="D1871">
            <v>1</v>
          </cell>
          <cell r="E1871" t="str">
            <v>Incremental cost ($)</v>
          </cell>
          <cell r="F1871" t="str">
            <v>Cost Value Source</v>
          </cell>
          <cell r="G1871" t="str">
            <v/>
          </cell>
          <cell r="H1871" t="str">
            <v>Table 1-6</v>
          </cell>
          <cell r="I1871" t="str">
            <v/>
          </cell>
        </row>
        <row r="1872">
          <cell r="C1872" t="str">
            <v>12302013-008.1_Measure life (years)</v>
          </cell>
          <cell r="D1872">
            <v>1</v>
          </cell>
          <cell r="E1872" t="str">
            <v>Measure life (years)</v>
          </cell>
          <cell r="F1872" t="str">
            <v>Measure Life Value Source</v>
          </cell>
          <cell r="G1872" t="str">
            <v/>
          </cell>
          <cell r="H1872" t="str">
            <v>Table 1-6</v>
          </cell>
          <cell r="I1872" t="str">
            <v/>
          </cell>
        </row>
        <row r="1873">
          <cell r="C1873" t="str">
            <v>12302013-008.1_Incentive Customer ($)</v>
          </cell>
          <cell r="D1873">
            <v>1</v>
          </cell>
          <cell r="E1873" t="str">
            <v>Incentive Customer ($)</v>
          </cell>
          <cell r="F1873" t="str">
            <v>Incentive Value Source</v>
          </cell>
          <cell r="G1873" t="str">
            <v/>
          </cell>
          <cell r="H1873" t="str">
            <v>Table 1-6</v>
          </cell>
          <cell r="I1873" t="str">
            <v/>
          </cell>
        </row>
        <row r="1874">
          <cell r="C1874" t="str">
            <v>678.2_Gross incremental annual electric savings (kWh/yr)</v>
          </cell>
          <cell r="D1874">
            <v>2</v>
          </cell>
          <cell r="E1874" t="str">
            <v>Gross incremental annual electric savings (kWh/yr)</v>
          </cell>
          <cell r="F1874" t="str">
            <v xml:space="preserve">Energy Savings Value Source </v>
          </cell>
          <cell r="G1874" t="str">
            <v/>
          </cell>
          <cell r="H1874" t="str">
            <v>Table 1-6</v>
          </cell>
          <cell r="I1874" t="str">
            <v/>
          </cell>
        </row>
        <row r="1875">
          <cell r="C1875" t="str">
            <v>678.2_Incentive Customer ($)</v>
          </cell>
          <cell r="D1875">
            <v>2</v>
          </cell>
          <cell r="E1875" t="str">
            <v>Incentive Customer ($)</v>
          </cell>
          <cell r="F1875" t="str">
            <v>Incentive Value Source</v>
          </cell>
          <cell r="G1875" t="str">
            <v/>
          </cell>
          <cell r="H1875" t="str">
            <v>Table 1-6</v>
          </cell>
          <cell r="I1875" t="str">
            <v/>
          </cell>
        </row>
        <row r="1876">
          <cell r="C1876" t="str">
            <v>678.2_Measure life (years)</v>
          </cell>
          <cell r="D1876">
            <v>2</v>
          </cell>
          <cell r="E1876" t="str">
            <v>Measure life (years)</v>
          </cell>
          <cell r="F1876" t="str">
            <v>Measure Life Value Source</v>
          </cell>
          <cell r="G1876" t="str">
            <v/>
          </cell>
          <cell r="H1876" t="str">
            <v>Table 1-6</v>
          </cell>
          <cell r="I1876" t="str">
            <v/>
          </cell>
        </row>
        <row r="1877">
          <cell r="C1877" t="str">
            <v>678.2_Incremental cost ($)</v>
          </cell>
          <cell r="D1877">
            <v>2</v>
          </cell>
          <cell r="E1877" t="str">
            <v>Incremental cost ($)</v>
          </cell>
          <cell r="F1877" t="str">
            <v>Cost Value Source</v>
          </cell>
          <cell r="G1877" t="str">
            <v/>
          </cell>
          <cell r="H1877" t="str">
            <v>Table 1-6</v>
          </cell>
          <cell r="I1877" t="str">
            <v/>
          </cell>
        </row>
        <row r="1878">
          <cell r="C1878" t="str">
            <v>678.2_Gross Average Monthly Demand Reduction (kW/unit)</v>
          </cell>
          <cell r="D1878">
            <v>2</v>
          </cell>
          <cell r="E1878" t="str">
            <v>Gross Average Monthly Demand Reduction (kW/unit)</v>
          </cell>
          <cell r="F1878" t="str">
            <v>Demand Reduction Value Source</v>
          </cell>
          <cell r="G1878" t="str">
            <v/>
          </cell>
          <cell r="H1878" t="str">
            <v>Table 1-6</v>
          </cell>
          <cell r="I1878" t="str">
            <v/>
          </cell>
        </row>
        <row r="1879">
          <cell r="C1879" t="str">
            <v>07182014-001.1_Planned Net to Gross Ratio</v>
          </cell>
          <cell r="D1879">
            <v>1</v>
          </cell>
          <cell r="E1879" t="str">
            <v>Planned Net to Gross Ratio</v>
          </cell>
          <cell r="F1879" t="str">
            <v>Net-to-Gross Value Source</v>
          </cell>
          <cell r="G1879" t="str">
            <v/>
          </cell>
          <cell r="H1879" t="str">
            <v>BAU - CE inputs sheet</v>
          </cell>
          <cell r="I1879" t="str">
            <v>CE inputs - measure update   small business 031314.xlsx</v>
          </cell>
        </row>
        <row r="1880">
          <cell r="C1880" t="str">
            <v>07182014-001.1_Gross incremental annual electric savings (kWh/yr)</v>
          </cell>
          <cell r="D1880">
            <v>1</v>
          </cell>
          <cell r="E1880" t="str">
            <v>Gross incremental annual electric savings (kWh/yr)</v>
          </cell>
          <cell r="F1880" t="str">
            <v>Energy Savings Value Source</v>
          </cell>
          <cell r="G1880" t="str">
            <v/>
          </cell>
          <cell r="H1880" t="str">
            <v/>
          </cell>
          <cell r="I1880" t="str">
            <v/>
          </cell>
        </row>
        <row r="1881">
          <cell r="C1881" t="str">
            <v>07182014-001.1_Incremental cost ($)</v>
          </cell>
          <cell r="D1881">
            <v>1</v>
          </cell>
          <cell r="E1881" t="str">
            <v>Incremental cost ($)</v>
          </cell>
          <cell r="F1881" t="str">
            <v>Incremental Cost Value Source</v>
          </cell>
          <cell r="G1881" t="str">
            <v/>
          </cell>
          <cell r="H1881" t="str">
            <v/>
          </cell>
          <cell r="I1881" t="str">
            <v/>
          </cell>
        </row>
        <row r="1882">
          <cell r="C1882" t="str">
            <v>07182014-001.1_Measure life (years)</v>
          </cell>
          <cell r="D1882">
            <v>1</v>
          </cell>
          <cell r="E1882" t="str">
            <v>Measure life (years)</v>
          </cell>
          <cell r="F1882" t="str">
            <v>Measure Life Value Source</v>
          </cell>
          <cell r="G1882" t="str">
            <v/>
          </cell>
          <cell r="H1882" t="str">
            <v/>
          </cell>
          <cell r="I1882" t="str">
            <v>Program Update Report UT 050214.docx</v>
          </cell>
        </row>
        <row r="1883">
          <cell r="C1883" t="str">
            <v>07182014-001.1_Gross Average Monthly Demand Reduction (kW/unit)</v>
          </cell>
          <cell r="D1883">
            <v>1</v>
          </cell>
          <cell r="E1883" t="str">
            <v>Gross Average Monthly Demand Reduction (kW/unit)</v>
          </cell>
          <cell r="F1883" t="str">
            <v>Demand Savings Value Source</v>
          </cell>
          <cell r="G1883" t="str">
            <v/>
          </cell>
          <cell r="H1883" t="str">
            <v/>
          </cell>
          <cell r="I1883" t="str">
            <v/>
          </cell>
        </row>
        <row r="1884">
          <cell r="C1884" t="str">
            <v>07182014-001.1_Incremental cost ($)</v>
          </cell>
          <cell r="D1884">
            <v>1</v>
          </cell>
          <cell r="E1884" t="str">
            <v>Incremental cost ($)</v>
          </cell>
          <cell r="F1884" t="str">
            <v>Incremental Cost Value Source</v>
          </cell>
          <cell r="G1884" t="str">
            <v/>
          </cell>
          <cell r="H1884" t="str">
            <v/>
          </cell>
          <cell r="I1884" t="str">
            <v>Program Update Report UT 050214.docx</v>
          </cell>
        </row>
        <row r="1885">
          <cell r="C1885" t="str">
            <v>07182014-001.1_Gross Average Monthly Demand Reduction (kW/unit)</v>
          </cell>
          <cell r="D1885">
            <v>1</v>
          </cell>
          <cell r="E1885" t="str">
            <v>Gross Average Monthly Demand Reduction (kW/unit)</v>
          </cell>
          <cell r="F1885" t="str">
            <v>Demand Savings Value Source</v>
          </cell>
          <cell r="G1885" t="str">
            <v/>
          </cell>
          <cell r="H1885" t="str">
            <v/>
          </cell>
          <cell r="I1885" t="str">
            <v>Program Update Report UT 050214.docx</v>
          </cell>
        </row>
        <row r="1886">
          <cell r="C1886" t="str">
            <v>07182014-001.1_Gross incremental annual electric savings (kWh/yr)</v>
          </cell>
          <cell r="D1886">
            <v>1</v>
          </cell>
          <cell r="E1886" t="str">
            <v>Gross incremental annual electric savings (kWh/yr)</v>
          </cell>
          <cell r="F1886" t="str">
            <v>Energy Savings Value Source</v>
          </cell>
          <cell r="G1886" t="str">
            <v/>
          </cell>
          <cell r="H1886" t="str">
            <v/>
          </cell>
          <cell r="I1886" t="str">
            <v>Program Update Report UT 050214.docx</v>
          </cell>
        </row>
        <row r="1887">
          <cell r="C1887" t="str">
            <v>07182014-001.1_Planned Realization Rate</v>
          </cell>
          <cell r="D1887">
            <v>1</v>
          </cell>
          <cell r="E1887" t="str">
            <v>Planned Realization Rate</v>
          </cell>
          <cell r="F1887" t="str">
            <v>Realization Rate Value Source</v>
          </cell>
          <cell r="G1887" t="str">
            <v/>
          </cell>
          <cell r="H1887" t="str">
            <v>BAU - CE inputs sheet</v>
          </cell>
          <cell r="I1887" t="str">
            <v>CE inputs - measure update   small business 031314.xlsx</v>
          </cell>
        </row>
        <row r="1888">
          <cell r="C1888" t="str">
            <v>06232015-008.1_Planned Net to Gross Ratio</v>
          </cell>
          <cell r="D1888">
            <v>1</v>
          </cell>
          <cell r="E1888" t="str">
            <v>Planned Net to Gross Ratio</v>
          </cell>
          <cell r="F1888" t="str">
            <v>Net-to-Gross Value Source</v>
          </cell>
          <cell r="G1888" t="str">
            <v/>
          </cell>
          <cell r="H1888" t="str">
            <v>page 2</v>
          </cell>
          <cell r="I1888" t="str">
            <v>CA_FinAnswer_Express_Program_Evaluation_2009-2011.pdf</v>
          </cell>
        </row>
        <row r="1889">
          <cell r="C1889" t="str">
            <v>06232015-008.1_Planned Realization Rate</v>
          </cell>
          <cell r="D1889">
            <v>1</v>
          </cell>
          <cell r="E1889" t="str">
            <v>Planned Realization Rate</v>
          </cell>
          <cell r="F1889" t="str">
            <v>Realization Rate Value Source</v>
          </cell>
          <cell r="G1889" t="str">
            <v/>
          </cell>
          <cell r="H1889" t="str">
            <v>page 2</v>
          </cell>
          <cell r="I1889" t="str">
            <v>CA_FinAnswer_Express_Program_Evaluation_2009-2011.pdf</v>
          </cell>
        </row>
        <row r="1890">
          <cell r="C1890" t="str">
            <v>238.2_Gross incremental annual electric savings (kWh/yr)</v>
          </cell>
          <cell r="D1890">
            <v>2</v>
          </cell>
          <cell r="E1890" t="str">
            <v>Gross incremental annual electric savings (kWh/yr)</v>
          </cell>
          <cell r="F1890" t="str">
            <v xml:space="preserve">Energy Savings Value Source </v>
          </cell>
          <cell r="G1890" t="str">
            <v/>
          </cell>
          <cell r="H1890" t="str">
            <v/>
          </cell>
          <cell r="I1890" t="str">
            <v>NonLighting Measure Worksheets ID 111314.pdf</v>
          </cell>
        </row>
        <row r="1891">
          <cell r="C1891" t="str">
            <v>238.2_Planned Realization Rate</v>
          </cell>
          <cell r="D1891">
            <v>2</v>
          </cell>
          <cell r="E1891" t="str">
            <v>Planned Realization Rate</v>
          </cell>
          <cell r="F1891" t="str">
            <v>Realization Rate Value Source</v>
          </cell>
          <cell r="G1891" t="str">
            <v/>
          </cell>
          <cell r="H1891" t="str">
            <v>Table 1</v>
          </cell>
          <cell r="I1891" t="str">
            <v>ID_FinAnswer_Express_Program_Evaluation_2009-2011.pdf</v>
          </cell>
        </row>
        <row r="1892">
          <cell r="C1892" t="str">
            <v>238.2_Planned Net to Gross Ratio</v>
          </cell>
          <cell r="D1892">
            <v>2</v>
          </cell>
          <cell r="E1892" t="str">
            <v>Planned Net to Gross Ratio</v>
          </cell>
          <cell r="F1892" t="str">
            <v>Net-to-Gross Value Source</v>
          </cell>
          <cell r="G1892" t="str">
            <v/>
          </cell>
          <cell r="H1892" t="str">
            <v>Page 2</v>
          </cell>
          <cell r="I1892" t="str">
            <v>ID_FinAnswer_Express_Program_Evaluation_2009-2011.pdf</v>
          </cell>
        </row>
        <row r="1893">
          <cell r="C1893" t="str">
            <v>238.2_Incremental cost ($)</v>
          </cell>
          <cell r="D1893">
            <v>2</v>
          </cell>
          <cell r="E1893" t="str">
            <v>Incremental cost ($)</v>
          </cell>
          <cell r="F1893" t="str">
            <v>Cost Value Source</v>
          </cell>
          <cell r="G1893" t="str">
            <v/>
          </cell>
          <cell r="H1893" t="str">
            <v/>
          </cell>
          <cell r="I1893" t="str">
            <v>NonLighting Measure Worksheets ID 111314.pdf</v>
          </cell>
        </row>
        <row r="1894">
          <cell r="C1894" t="str">
            <v>238.2_Measure life (years)</v>
          </cell>
          <cell r="D1894">
            <v>2</v>
          </cell>
          <cell r="E1894" t="str">
            <v>Measure life (years)</v>
          </cell>
          <cell r="F1894" t="str">
            <v>Measure Life Value Source</v>
          </cell>
          <cell r="G1894" t="str">
            <v/>
          </cell>
          <cell r="H1894" t="str">
            <v/>
          </cell>
          <cell r="I1894" t="str">
            <v>NonLighting Measure Worksheets ID 111314.pdf</v>
          </cell>
        </row>
        <row r="1895">
          <cell r="C1895" t="str">
            <v>238.2_Gross Average Monthly Demand Reduction (kW/unit)</v>
          </cell>
          <cell r="D1895">
            <v>2</v>
          </cell>
          <cell r="E1895" t="str">
            <v>Gross Average Monthly Demand Reduction (kW/unit)</v>
          </cell>
          <cell r="F1895" t="str">
            <v>Demand Reduction Value Source</v>
          </cell>
          <cell r="G1895" t="str">
            <v/>
          </cell>
          <cell r="H1895" t="str">
            <v/>
          </cell>
          <cell r="I1895" t="str">
            <v>NonLighting Measure Worksheets ID 111314.pdf</v>
          </cell>
        </row>
        <row r="1896">
          <cell r="C1896" t="str">
            <v>463.3_Measure life (years)</v>
          </cell>
          <cell r="D1896">
            <v>3</v>
          </cell>
          <cell r="E1896" t="str">
            <v>Measure life (years)</v>
          </cell>
          <cell r="F1896" t="str">
            <v>Measure Life Value Source</v>
          </cell>
          <cell r="G1896" t="str">
            <v/>
          </cell>
          <cell r="H1896" t="str">
            <v/>
          </cell>
          <cell r="I1896" t="str">
            <v>Program Update Report UT 050214.docx</v>
          </cell>
        </row>
        <row r="1897">
          <cell r="C1897" t="str">
            <v>463.3_Gross incremental annual electric savings (kWh/yr)</v>
          </cell>
          <cell r="D1897">
            <v>3</v>
          </cell>
          <cell r="E1897" t="str">
            <v>Gross incremental annual electric savings (kWh/yr)</v>
          </cell>
          <cell r="F1897" t="str">
            <v>Energy Savings Value Source</v>
          </cell>
          <cell r="G1897" t="str">
            <v/>
          </cell>
          <cell r="H1897" t="str">
            <v/>
          </cell>
          <cell r="I1897" t="str">
            <v/>
          </cell>
        </row>
        <row r="1898">
          <cell r="C1898" t="str">
            <v>463.3_Planned Realization Rate</v>
          </cell>
          <cell r="D1898">
            <v>3</v>
          </cell>
          <cell r="E1898" t="str">
            <v>Planned Realization Rate</v>
          </cell>
          <cell r="F1898" t="str">
            <v>Realization Rate Value Source</v>
          </cell>
          <cell r="G1898" t="str">
            <v/>
          </cell>
          <cell r="H1898" t="str">
            <v>BAU - CE inputs sheet</v>
          </cell>
          <cell r="I1898" t="str">
            <v>CE inputs - measure update   small business 031314.xlsx</v>
          </cell>
        </row>
        <row r="1899">
          <cell r="C1899" t="str">
            <v>463.3_Gross incremental annual electric savings (kWh/yr)</v>
          </cell>
          <cell r="D1899">
            <v>3</v>
          </cell>
          <cell r="E1899" t="str">
            <v>Gross incremental annual electric savings (kWh/yr)</v>
          </cell>
          <cell r="F1899" t="str">
            <v>Energy Savings Value Source</v>
          </cell>
          <cell r="G1899" t="str">
            <v/>
          </cell>
          <cell r="H1899" t="str">
            <v/>
          </cell>
          <cell r="I1899" t="str">
            <v>Program Update Report UT 050214.docx</v>
          </cell>
        </row>
        <row r="1900">
          <cell r="C1900" t="str">
            <v>463.3_Planned Net to Gross Ratio</v>
          </cell>
          <cell r="D1900">
            <v>3</v>
          </cell>
          <cell r="E1900" t="str">
            <v>Planned Net to Gross Ratio</v>
          </cell>
          <cell r="F1900" t="str">
            <v>Net-to-Gross Value Source</v>
          </cell>
          <cell r="G1900" t="str">
            <v/>
          </cell>
          <cell r="H1900" t="str">
            <v>BAU - CE inputs sheet</v>
          </cell>
          <cell r="I1900" t="str">
            <v>CE inputs - measure update   small business 031314.xlsx</v>
          </cell>
        </row>
        <row r="1901">
          <cell r="C1901" t="str">
            <v>463.3_Incremental cost ($)</v>
          </cell>
          <cell r="D1901">
            <v>3</v>
          </cell>
          <cell r="E1901" t="str">
            <v>Incremental cost ($)</v>
          </cell>
          <cell r="F1901" t="str">
            <v>Incremental Cost Value Source</v>
          </cell>
          <cell r="G1901" t="str">
            <v/>
          </cell>
          <cell r="H1901" t="str">
            <v/>
          </cell>
          <cell r="I1901" t="str">
            <v/>
          </cell>
        </row>
        <row r="1902">
          <cell r="C1902" t="str">
            <v>463.3_Gross Average Monthly Demand Reduction (kW/unit)</v>
          </cell>
          <cell r="D1902">
            <v>3</v>
          </cell>
          <cell r="E1902" t="str">
            <v>Gross Average Monthly Demand Reduction (kW/unit)</v>
          </cell>
          <cell r="F1902" t="str">
            <v>Demand Savings Value Source</v>
          </cell>
          <cell r="G1902" t="str">
            <v/>
          </cell>
          <cell r="H1902" t="str">
            <v/>
          </cell>
          <cell r="I1902" t="str">
            <v>Program Update Report UT 050214.docx</v>
          </cell>
        </row>
        <row r="1903">
          <cell r="C1903" t="str">
            <v>463.3_Incremental cost ($)</v>
          </cell>
          <cell r="D1903">
            <v>3</v>
          </cell>
          <cell r="E1903" t="str">
            <v>Incremental cost ($)</v>
          </cell>
          <cell r="F1903" t="str">
            <v>Incremental Cost Value Source</v>
          </cell>
          <cell r="G1903" t="str">
            <v/>
          </cell>
          <cell r="H1903" t="str">
            <v/>
          </cell>
          <cell r="I1903" t="str">
            <v>Program Update Report UT 050214.docx</v>
          </cell>
        </row>
        <row r="1904">
          <cell r="C1904" t="str">
            <v>463.3_Gross Average Monthly Demand Reduction (kW/unit)</v>
          </cell>
          <cell r="D1904">
            <v>3</v>
          </cell>
          <cell r="E1904" t="str">
            <v>Gross Average Monthly Demand Reduction (kW/unit)</v>
          </cell>
          <cell r="F1904" t="str">
            <v>Demand Savings Value Source</v>
          </cell>
          <cell r="G1904" t="str">
            <v/>
          </cell>
          <cell r="H1904" t="str">
            <v/>
          </cell>
          <cell r="I1904" t="str">
            <v/>
          </cell>
        </row>
        <row r="1905">
          <cell r="C1905" t="str">
            <v>24.2_Planned Realization Rate</v>
          </cell>
          <cell r="D1905">
            <v>2</v>
          </cell>
          <cell r="E1905" t="str">
            <v>Planned Realization Rate</v>
          </cell>
          <cell r="F1905" t="str">
            <v>Realization Rate Value Source</v>
          </cell>
          <cell r="G1905" t="str">
            <v/>
          </cell>
          <cell r="H1905" t="str">
            <v>page 2</v>
          </cell>
          <cell r="I1905" t="str">
            <v>CA_FinAnswer_Express_Program_Evaluation_2009-2011.pdf</v>
          </cell>
        </row>
        <row r="1906">
          <cell r="C1906" t="str">
            <v>24.2_Planned Net to Gross Ratio</v>
          </cell>
          <cell r="D1906">
            <v>2</v>
          </cell>
          <cell r="E1906" t="str">
            <v>Planned Net to Gross Ratio</v>
          </cell>
          <cell r="F1906" t="str">
            <v>Net-to-Gross Value Source</v>
          </cell>
          <cell r="G1906" t="str">
            <v/>
          </cell>
          <cell r="H1906" t="str">
            <v>page 2</v>
          </cell>
          <cell r="I1906" t="str">
            <v>CA_FinAnswer_Express_Program_Evaluation_2009-2011.pdf</v>
          </cell>
        </row>
        <row r="1907">
          <cell r="C1907" t="str">
            <v>11032014-035.1_Gross Average Monthly Demand Reduction (kW/unit)</v>
          </cell>
          <cell r="D1907">
            <v>1</v>
          </cell>
          <cell r="E1907" t="str">
            <v>Gross Average Monthly Demand Reduction (kW/unit)</v>
          </cell>
          <cell r="F1907" t="str">
            <v>Demand Reduction Value Source</v>
          </cell>
          <cell r="G1907" t="str">
            <v/>
          </cell>
          <cell r="H1907" t="str">
            <v/>
          </cell>
          <cell r="I1907" t="str">
            <v>NonLighting Measure Worksheets ID 111314.pdf</v>
          </cell>
        </row>
        <row r="1908">
          <cell r="C1908" t="str">
            <v>11032014-035.1_Planned Net to Gross Ratio</v>
          </cell>
          <cell r="D1908">
            <v>1</v>
          </cell>
          <cell r="E1908" t="str">
            <v>Planned Net to Gross Ratio</v>
          </cell>
          <cell r="F1908" t="str">
            <v>Net-to-Gross Value Source</v>
          </cell>
          <cell r="G1908" t="str">
            <v/>
          </cell>
          <cell r="H1908" t="str">
            <v>Page 2</v>
          </cell>
          <cell r="I1908" t="str">
            <v>ID_FinAnswer_Express_Program_Evaluation_2009-2011.pdf</v>
          </cell>
        </row>
        <row r="1909">
          <cell r="C1909" t="str">
            <v>11032014-035.1_Gross incremental annual electric savings (kWh/yr)</v>
          </cell>
          <cell r="D1909">
            <v>1</v>
          </cell>
          <cell r="E1909" t="str">
            <v>Gross incremental annual electric savings (kWh/yr)</v>
          </cell>
          <cell r="F1909" t="str">
            <v xml:space="preserve">Energy Savings Value Source </v>
          </cell>
          <cell r="G1909" t="str">
            <v/>
          </cell>
          <cell r="H1909" t="str">
            <v/>
          </cell>
          <cell r="I1909" t="str">
            <v>NonLighting Measure Worksheets ID 111314.pdf</v>
          </cell>
        </row>
        <row r="1910">
          <cell r="C1910" t="str">
            <v>11032014-035.1_Incremental cost ($)</v>
          </cell>
          <cell r="D1910">
            <v>1</v>
          </cell>
          <cell r="E1910" t="str">
            <v>Incremental cost ($)</v>
          </cell>
          <cell r="F1910" t="str">
            <v>Cost Value Source</v>
          </cell>
          <cell r="G1910" t="str">
            <v/>
          </cell>
          <cell r="H1910" t="str">
            <v/>
          </cell>
          <cell r="I1910" t="str">
            <v>NonLighting Measure Worksheets ID 111314.pdf</v>
          </cell>
        </row>
        <row r="1911">
          <cell r="C1911" t="str">
            <v>11032014-035.1_Planned Realization Rate</v>
          </cell>
          <cell r="D1911">
            <v>1</v>
          </cell>
          <cell r="E1911" t="str">
            <v>Planned Realization Rate</v>
          </cell>
          <cell r="F1911" t="str">
            <v>Realization Rate Value Source</v>
          </cell>
          <cell r="G1911" t="str">
            <v/>
          </cell>
          <cell r="H1911" t="str">
            <v>Table 1</v>
          </cell>
          <cell r="I1911" t="str">
            <v>ID_FinAnswer_Express_Program_Evaluation_2009-2011.pdf</v>
          </cell>
        </row>
        <row r="1912">
          <cell r="C1912" t="str">
            <v>11032014-035.1_Measure life (years)</v>
          </cell>
          <cell r="D1912">
            <v>1</v>
          </cell>
          <cell r="E1912" t="str">
            <v>Measure life (years)</v>
          </cell>
          <cell r="F1912" t="str">
            <v>Measure Life Value Source</v>
          </cell>
          <cell r="G1912" t="str">
            <v/>
          </cell>
          <cell r="H1912" t="str">
            <v/>
          </cell>
          <cell r="I1912" t="str">
            <v>NonLighting Measure Worksheets ID 111314.pdf</v>
          </cell>
        </row>
        <row r="1913">
          <cell r="C1913" t="str">
            <v>12012014-001.1_Planned Net to Gross Ratio</v>
          </cell>
          <cell r="D1913">
            <v>1</v>
          </cell>
          <cell r="E1913" t="str">
            <v>Planned Net to Gross Ratio</v>
          </cell>
          <cell r="F1913" t="str">
            <v>Net-to-Gross Value Source</v>
          </cell>
          <cell r="G1913" t="str">
            <v/>
          </cell>
          <cell r="H1913" t="str">
            <v>Page 10</v>
          </cell>
          <cell r="I1913" t="str">
            <v>DSM_WY_FinAnswerExpress_Report_2011.pdf</v>
          </cell>
        </row>
        <row r="1914">
          <cell r="C1914" t="str">
            <v>12012014-001.1_Gross Average Monthly Demand Reduction (kW/unit)</v>
          </cell>
          <cell r="D1914">
            <v>1</v>
          </cell>
          <cell r="E1914" t="str">
            <v>Gross Average Monthly Demand Reduction (kW/unit)</v>
          </cell>
          <cell r="F1914" t="str">
            <v>Demand Savings Value Source</v>
          </cell>
          <cell r="G1914" t="str">
            <v/>
          </cell>
          <cell r="H1914" t="str">
            <v/>
          </cell>
          <cell r="I1914" t="str">
            <v>NonLighting Measure Worksheets WY 120814.pdf</v>
          </cell>
        </row>
        <row r="1915">
          <cell r="C1915" t="str">
            <v>12012014-001.1_Measure life (years)</v>
          </cell>
          <cell r="D1915">
            <v>1</v>
          </cell>
          <cell r="E1915" t="str">
            <v>Measure life (years)</v>
          </cell>
          <cell r="F1915" t="str">
            <v>Measure Life Value Source</v>
          </cell>
          <cell r="G1915" t="str">
            <v/>
          </cell>
          <cell r="H1915" t="str">
            <v/>
          </cell>
          <cell r="I1915" t="str">
            <v>NonLighting Measure Worksheets WY 120814.pdf</v>
          </cell>
        </row>
        <row r="1916">
          <cell r="C1916" t="str">
            <v>12012014-001.1_Incremental cost ($)</v>
          </cell>
          <cell r="D1916">
            <v>1</v>
          </cell>
          <cell r="E1916" t="str">
            <v>Incremental cost ($)</v>
          </cell>
          <cell r="F1916" t="str">
            <v>Incremental Cost Value Source</v>
          </cell>
          <cell r="G1916" t="str">
            <v/>
          </cell>
          <cell r="H1916" t="str">
            <v/>
          </cell>
          <cell r="I1916" t="str">
            <v>NonLighting Measure Worksheets WY 120814.pdf</v>
          </cell>
        </row>
        <row r="1917">
          <cell r="C1917" t="str">
            <v>12012014-001.1_Planned Realization Rate</v>
          </cell>
          <cell r="D1917">
            <v>1</v>
          </cell>
          <cell r="E1917" t="str">
            <v>Planned Realization Rate</v>
          </cell>
          <cell r="F1917" t="str">
            <v>Realization Rate Value Source</v>
          </cell>
          <cell r="G1917" t="str">
            <v/>
          </cell>
          <cell r="H1917" t="str">
            <v>Table 1</v>
          </cell>
          <cell r="I1917" t="str">
            <v>DSM_WY_FinAnswerExpress_Report_2011.pdf</v>
          </cell>
        </row>
        <row r="1918">
          <cell r="C1918" t="str">
            <v>12012014-001.1_Gross incremental annual electric savings (kWh/yr)</v>
          </cell>
          <cell r="D1918">
            <v>1</v>
          </cell>
          <cell r="E1918" t="str">
            <v>Gross incremental annual electric savings (kWh/yr)</v>
          </cell>
          <cell r="F1918" t="str">
            <v>Energy Savings Value Source</v>
          </cell>
          <cell r="G1918" t="str">
            <v/>
          </cell>
          <cell r="H1918" t="str">
            <v/>
          </cell>
          <cell r="I1918" t="str">
            <v>NonLighting Measure Worksheets WY 120814.pdf</v>
          </cell>
        </row>
        <row r="1919">
          <cell r="C1919" t="str">
            <v>889.2_Planned Realization Rate</v>
          </cell>
          <cell r="D1919">
            <v>2</v>
          </cell>
          <cell r="E1919" t="str">
            <v>Planned Realization Rate</v>
          </cell>
          <cell r="F1919" t="str">
            <v>Realization Rate Value Source</v>
          </cell>
          <cell r="G1919" t="str">
            <v/>
          </cell>
          <cell r="H1919" t="str">
            <v>Table 1</v>
          </cell>
          <cell r="I1919" t="str">
            <v>DSM_WY_FinAnswerExpress_Report_2011.pdf</v>
          </cell>
        </row>
        <row r="1920">
          <cell r="C1920" t="str">
            <v>889.2_Measure life (years)</v>
          </cell>
          <cell r="D1920">
            <v>2</v>
          </cell>
          <cell r="E1920" t="str">
            <v>Measure life (years)</v>
          </cell>
          <cell r="F1920" t="str">
            <v>Measure Life Value Source</v>
          </cell>
          <cell r="G1920" t="str">
            <v/>
          </cell>
          <cell r="H1920" t="str">
            <v/>
          </cell>
          <cell r="I1920" t="str">
            <v>NonLighting Measure Worksheets WY 120814.pdf</v>
          </cell>
        </row>
        <row r="1921">
          <cell r="C1921" t="str">
            <v>889.2_Gross Average Monthly Demand Reduction (kW/unit)</v>
          </cell>
          <cell r="D1921">
            <v>2</v>
          </cell>
          <cell r="E1921" t="str">
            <v>Gross Average Monthly Demand Reduction (kW/unit)</v>
          </cell>
          <cell r="F1921" t="str">
            <v>Demand Savings Value Source</v>
          </cell>
          <cell r="G1921" t="str">
            <v/>
          </cell>
          <cell r="H1921" t="str">
            <v/>
          </cell>
          <cell r="I1921" t="str">
            <v>NonLighting Measure Worksheets WY 120814.pdf</v>
          </cell>
        </row>
        <row r="1922">
          <cell r="C1922" t="str">
            <v>889.2_Incremental cost ($)</v>
          </cell>
          <cell r="D1922">
            <v>2</v>
          </cell>
          <cell r="E1922" t="str">
            <v>Incremental cost ($)</v>
          </cell>
          <cell r="F1922" t="str">
            <v>Incremental Cost Value Source</v>
          </cell>
          <cell r="G1922" t="str">
            <v/>
          </cell>
          <cell r="H1922" t="str">
            <v/>
          </cell>
          <cell r="I1922" t="str">
            <v>NonLighting Measure Worksheets WY 120814.pdf</v>
          </cell>
        </row>
        <row r="1923">
          <cell r="C1923" t="str">
            <v>889.2_Gross incremental annual electric savings (kWh/yr)</v>
          </cell>
          <cell r="D1923">
            <v>2</v>
          </cell>
          <cell r="E1923" t="str">
            <v>Gross incremental annual electric savings (kWh/yr)</v>
          </cell>
          <cell r="F1923" t="str">
            <v>Energy Savings Value Source</v>
          </cell>
          <cell r="G1923" t="str">
            <v/>
          </cell>
          <cell r="H1923" t="str">
            <v/>
          </cell>
          <cell r="I1923" t="str">
            <v>NonLighting Measure Worksheets WY 120814.pdf</v>
          </cell>
        </row>
        <row r="1924">
          <cell r="C1924" t="str">
            <v>889.2_Planned Net to Gross Ratio</v>
          </cell>
          <cell r="D1924">
            <v>2</v>
          </cell>
          <cell r="E1924" t="str">
            <v>Planned Net to Gross Ratio</v>
          </cell>
          <cell r="F1924" t="str">
            <v>Net-to-Gross Value Source</v>
          </cell>
          <cell r="G1924" t="str">
            <v/>
          </cell>
          <cell r="H1924" t="str">
            <v>Page 10</v>
          </cell>
          <cell r="I1924" t="str">
            <v>DSM_WY_FinAnswerExpress_Report_2011.pdf</v>
          </cell>
        </row>
        <row r="1925">
          <cell r="C1925" t="str">
            <v>25.2_Planned Net to Gross Ratio</v>
          </cell>
          <cell r="D1925">
            <v>2</v>
          </cell>
          <cell r="E1925" t="str">
            <v>Planned Net to Gross Ratio</v>
          </cell>
          <cell r="F1925" t="str">
            <v>Net-to-Gross Value Source</v>
          </cell>
          <cell r="G1925" t="str">
            <v/>
          </cell>
          <cell r="H1925" t="str">
            <v>page 2</v>
          </cell>
          <cell r="I1925" t="str">
            <v>CA_FinAnswer_Express_Program_Evaluation_2009-2011.pdf</v>
          </cell>
        </row>
        <row r="1926">
          <cell r="C1926" t="str">
            <v>25.2_Planned Realization Rate</v>
          </cell>
          <cell r="D1926">
            <v>2</v>
          </cell>
          <cell r="E1926" t="str">
            <v>Planned Realization Rate</v>
          </cell>
          <cell r="F1926" t="str">
            <v>Realization Rate Value Source</v>
          </cell>
          <cell r="G1926" t="str">
            <v/>
          </cell>
          <cell r="H1926" t="str">
            <v>page 2</v>
          </cell>
          <cell r="I1926" t="str">
            <v>CA_FinAnswer_Express_Program_Evaluation_2009-2011.pdf</v>
          </cell>
        </row>
        <row r="1927">
          <cell r="C1927" t="str">
            <v>26.2_Planned Realization Rate</v>
          </cell>
          <cell r="D1927">
            <v>2</v>
          </cell>
          <cell r="E1927" t="str">
            <v>Planned Realization Rate</v>
          </cell>
          <cell r="F1927" t="str">
            <v>Realization Rate Value Source</v>
          </cell>
          <cell r="G1927" t="str">
            <v/>
          </cell>
          <cell r="H1927" t="str">
            <v>page 2</v>
          </cell>
          <cell r="I1927" t="str">
            <v>CA_FinAnswer_Express_Program_Evaluation_2009-2011.pdf</v>
          </cell>
        </row>
        <row r="1928">
          <cell r="C1928" t="str">
            <v>26.2_Planned Net to Gross Ratio</v>
          </cell>
          <cell r="D1928">
            <v>2</v>
          </cell>
          <cell r="E1928" t="str">
            <v>Planned Net to Gross Ratio</v>
          </cell>
          <cell r="F1928" t="str">
            <v>Net-to-Gross Value Source</v>
          </cell>
          <cell r="G1928" t="str">
            <v/>
          </cell>
          <cell r="H1928" t="str">
            <v>page 2</v>
          </cell>
          <cell r="I1928" t="str">
            <v>CA_FinAnswer_Express_Program_Evaluation_2009-2011.pdf</v>
          </cell>
        </row>
        <row r="1929">
          <cell r="C1929" t="str">
            <v>239.2_Planned Net to Gross Ratio</v>
          </cell>
          <cell r="D1929">
            <v>2</v>
          </cell>
          <cell r="E1929" t="str">
            <v>Planned Net to Gross Ratio</v>
          </cell>
          <cell r="F1929" t="str">
            <v>Net-to-Gross Value Source</v>
          </cell>
          <cell r="G1929" t="str">
            <v/>
          </cell>
          <cell r="H1929" t="str">
            <v>Page 2</v>
          </cell>
          <cell r="I1929" t="str">
            <v>ID_FinAnswer_Express_Program_Evaluation_2009-2011.pdf</v>
          </cell>
        </row>
        <row r="1930">
          <cell r="C1930" t="str">
            <v>239.2_Gross Average Monthly Demand Reduction (kW/unit)</v>
          </cell>
          <cell r="D1930">
            <v>2</v>
          </cell>
          <cell r="E1930" t="str">
            <v>Gross Average Monthly Demand Reduction (kW/unit)</v>
          </cell>
          <cell r="F1930" t="str">
            <v>Demand Reduction Value Source</v>
          </cell>
          <cell r="G1930" t="str">
            <v/>
          </cell>
          <cell r="H1930" t="str">
            <v/>
          </cell>
          <cell r="I1930" t="str">
            <v>NonLighting Measure Worksheets ID 111314.pdf</v>
          </cell>
        </row>
        <row r="1931">
          <cell r="C1931" t="str">
            <v>239.2_Planned Realization Rate</v>
          </cell>
          <cell r="D1931">
            <v>2</v>
          </cell>
          <cell r="E1931" t="str">
            <v>Planned Realization Rate</v>
          </cell>
          <cell r="F1931" t="str">
            <v>Realization Rate Value Source</v>
          </cell>
          <cell r="G1931" t="str">
            <v/>
          </cell>
          <cell r="H1931" t="str">
            <v>Table 1</v>
          </cell>
          <cell r="I1931" t="str">
            <v>ID_FinAnswer_Express_Program_Evaluation_2009-2011.pdf</v>
          </cell>
        </row>
        <row r="1932">
          <cell r="C1932" t="str">
            <v>239.2_Measure life (years)</v>
          </cell>
          <cell r="D1932">
            <v>2</v>
          </cell>
          <cell r="E1932" t="str">
            <v>Measure life (years)</v>
          </cell>
          <cell r="F1932" t="str">
            <v>Measure Life Value Source</v>
          </cell>
          <cell r="G1932" t="str">
            <v/>
          </cell>
          <cell r="H1932" t="str">
            <v/>
          </cell>
          <cell r="I1932" t="str">
            <v>NonLighting Measure Worksheets ID 111314.pdf</v>
          </cell>
        </row>
        <row r="1933">
          <cell r="C1933" t="str">
            <v>239.2_Gross incremental annual electric savings (kWh/yr)</v>
          </cell>
          <cell r="D1933">
            <v>2</v>
          </cell>
          <cell r="E1933" t="str">
            <v>Gross incremental annual electric savings (kWh/yr)</v>
          </cell>
          <cell r="F1933" t="str">
            <v xml:space="preserve">Energy Savings Value Source </v>
          </cell>
          <cell r="G1933" t="str">
            <v/>
          </cell>
          <cell r="H1933" t="str">
            <v/>
          </cell>
          <cell r="I1933" t="str">
            <v>NonLighting Measure Worksheets ID 111314.pdf</v>
          </cell>
        </row>
        <row r="1934">
          <cell r="C1934" t="str">
            <v>239.2_Incremental cost ($)</v>
          </cell>
          <cell r="D1934">
            <v>2</v>
          </cell>
          <cell r="E1934" t="str">
            <v>Incremental cost ($)</v>
          </cell>
          <cell r="F1934" t="str">
            <v>Cost Value Source</v>
          </cell>
          <cell r="G1934" t="str">
            <v/>
          </cell>
          <cell r="H1934" t="str">
            <v/>
          </cell>
          <cell r="I1934" t="str">
            <v>NonLighting Measure Worksheets ID 111314.pdf</v>
          </cell>
        </row>
        <row r="1935">
          <cell r="C1935" t="str">
            <v>464.3_Planned Net to Gross Ratio</v>
          </cell>
          <cell r="D1935">
            <v>3</v>
          </cell>
          <cell r="E1935" t="str">
            <v>Planned Net to Gross Ratio</v>
          </cell>
          <cell r="F1935" t="str">
            <v>Net-to-Gross Value Source</v>
          </cell>
          <cell r="G1935" t="str">
            <v/>
          </cell>
          <cell r="H1935" t="str">
            <v>BAU - CE inputs sheet</v>
          </cell>
          <cell r="I1935" t="str">
            <v>CE inputs - measure update   small business 031314.xlsx</v>
          </cell>
        </row>
        <row r="1936">
          <cell r="C1936" t="str">
            <v>464.3_Measure life (years)</v>
          </cell>
          <cell r="D1936">
            <v>3</v>
          </cell>
          <cell r="E1936" t="str">
            <v>Measure life (years)</v>
          </cell>
          <cell r="F1936" t="str">
            <v>Measure Life Value Source</v>
          </cell>
          <cell r="G1936" t="str">
            <v/>
          </cell>
          <cell r="H1936" t="str">
            <v/>
          </cell>
          <cell r="I1936" t="str">
            <v>Program Update Report UT 050214.docx</v>
          </cell>
        </row>
        <row r="1937">
          <cell r="C1937" t="str">
            <v>464.3_Gross Average Monthly Demand Reduction (kW/unit)</v>
          </cell>
          <cell r="D1937">
            <v>3</v>
          </cell>
          <cell r="E1937" t="str">
            <v>Gross Average Monthly Demand Reduction (kW/unit)</v>
          </cell>
          <cell r="F1937" t="str">
            <v>Demand Savings Value Source</v>
          </cell>
          <cell r="G1937" t="str">
            <v/>
          </cell>
          <cell r="H1937" t="str">
            <v/>
          </cell>
          <cell r="I1937" t="str">
            <v/>
          </cell>
        </row>
        <row r="1938">
          <cell r="C1938" t="str">
            <v>464.3_Planned Realization Rate</v>
          </cell>
          <cell r="D1938">
            <v>3</v>
          </cell>
          <cell r="E1938" t="str">
            <v>Planned Realization Rate</v>
          </cell>
          <cell r="F1938" t="str">
            <v>Realization Rate Value Source</v>
          </cell>
          <cell r="G1938" t="str">
            <v/>
          </cell>
          <cell r="H1938" t="str">
            <v>BAU - CE inputs sheet</v>
          </cell>
          <cell r="I1938" t="str">
            <v>CE inputs - measure update   small business 031314.xlsx</v>
          </cell>
        </row>
        <row r="1939">
          <cell r="C1939" t="str">
            <v>464.3_Gross Average Monthly Demand Reduction (kW/unit)</v>
          </cell>
          <cell r="D1939">
            <v>3</v>
          </cell>
          <cell r="E1939" t="str">
            <v>Gross Average Monthly Demand Reduction (kW/unit)</v>
          </cell>
          <cell r="F1939" t="str">
            <v>Demand Savings Value Source</v>
          </cell>
          <cell r="G1939" t="str">
            <v/>
          </cell>
          <cell r="H1939" t="str">
            <v/>
          </cell>
          <cell r="I1939" t="str">
            <v>Program Update Report UT 050214.docx</v>
          </cell>
        </row>
        <row r="1940">
          <cell r="C1940" t="str">
            <v>464.3_Gross incremental annual electric savings (kWh/yr)</v>
          </cell>
          <cell r="D1940">
            <v>3</v>
          </cell>
          <cell r="E1940" t="str">
            <v>Gross incremental annual electric savings (kWh/yr)</v>
          </cell>
          <cell r="F1940" t="str">
            <v>Energy Savings Value Source</v>
          </cell>
          <cell r="G1940" t="str">
            <v/>
          </cell>
          <cell r="H1940" t="str">
            <v/>
          </cell>
          <cell r="I1940" t="str">
            <v/>
          </cell>
        </row>
        <row r="1941">
          <cell r="C1941" t="str">
            <v>464.3_Incremental cost ($)</v>
          </cell>
          <cell r="D1941">
            <v>3</v>
          </cell>
          <cell r="E1941" t="str">
            <v>Incremental cost ($)</v>
          </cell>
          <cell r="F1941" t="str">
            <v>Incremental Cost Value Source</v>
          </cell>
          <cell r="G1941" t="str">
            <v/>
          </cell>
          <cell r="H1941" t="str">
            <v/>
          </cell>
          <cell r="I1941" t="str">
            <v>Program Update Report UT 050214.docx</v>
          </cell>
        </row>
        <row r="1942">
          <cell r="C1942" t="str">
            <v>464.3_Incremental cost ($)</v>
          </cell>
          <cell r="D1942">
            <v>3</v>
          </cell>
          <cell r="E1942" t="str">
            <v>Incremental cost ($)</v>
          </cell>
          <cell r="F1942" t="str">
            <v>Incremental Cost Value Source</v>
          </cell>
          <cell r="G1942" t="str">
            <v/>
          </cell>
          <cell r="H1942" t="str">
            <v/>
          </cell>
          <cell r="I1942" t="str">
            <v/>
          </cell>
        </row>
        <row r="1943">
          <cell r="C1943" t="str">
            <v>464.3_Gross incremental annual electric savings (kWh/yr)</v>
          </cell>
          <cell r="D1943">
            <v>3</v>
          </cell>
          <cell r="E1943" t="str">
            <v>Gross incremental annual electric savings (kWh/yr)</v>
          </cell>
          <cell r="F1943" t="str">
            <v>Energy Savings Value Source</v>
          </cell>
          <cell r="G1943" t="str">
            <v/>
          </cell>
          <cell r="H1943" t="str">
            <v/>
          </cell>
          <cell r="I1943" t="str">
            <v>Program Update Report UT 050214.docx</v>
          </cell>
        </row>
        <row r="1944">
          <cell r="C1944" t="str">
            <v>464.2_Measure life (years)</v>
          </cell>
          <cell r="D1944">
            <v>2</v>
          </cell>
          <cell r="E1944" t="str">
            <v>Measure life (years)</v>
          </cell>
          <cell r="F1944" t="str">
            <v>Measure Life Value Source</v>
          </cell>
          <cell r="G1944" t="str">
            <v/>
          </cell>
          <cell r="H1944" t="str">
            <v>Table 2 on page 22 of Appendix 1</v>
          </cell>
          <cell r="I1944" t="str">
            <v>UT_2011_Annual_Report.pdf</v>
          </cell>
        </row>
        <row r="1945">
          <cell r="C1945" t="str">
            <v>464.2_Incremental cost ($)</v>
          </cell>
          <cell r="D1945">
            <v>2</v>
          </cell>
          <cell r="E1945" t="str">
            <v>Incremental cost ($)</v>
          </cell>
          <cell r="F1945" t="str">
            <v>Cost Value Source</v>
          </cell>
          <cell r="G1945" t="str">
            <v/>
          </cell>
          <cell r="H1945" t="str">
            <v>Table 6-11</v>
          </cell>
          <cell r="I1945" t="str">
            <v>FinAnswer Express Market Characterization and Program Enhancements - Utah Service Territory 30 Nov 2011.pdf</v>
          </cell>
        </row>
        <row r="1946">
          <cell r="C1946" t="str">
            <v>464.2_Incentive Customer ($)</v>
          </cell>
          <cell r="D1946">
            <v>2</v>
          </cell>
          <cell r="E1946" t="str">
            <v>Incentive Customer ($)</v>
          </cell>
          <cell r="F1946" t="str">
            <v>Incentive Value Source</v>
          </cell>
          <cell r="G1946" t="str">
            <v/>
          </cell>
          <cell r="H1946" t="str">
            <v>Table 6-11</v>
          </cell>
          <cell r="I1946" t="str">
            <v>FinAnswer Express Market Characterization and Program Enhancements - Utah Service Territory 30 Nov 2011.pdf</v>
          </cell>
        </row>
        <row r="1947">
          <cell r="C1947" t="str">
            <v>464.2_Gross incremental annual electric savings (kWh/yr)</v>
          </cell>
          <cell r="D1947">
            <v>2</v>
          </cell>
          <cell r="E1947" t="str">
            <v>Gross incremental annual electric savings (kWh/yr)</v>
          </cell>
          <cell r="F1947" t="str">
            <v>See Source Document(s) for savings methodology</v>
          </cell>
          <cell r="G1947" t="str">
            <v/>
          </cell>
          <cell r="H1947" t="str">
            <v/>
          </cell>
          <cell r="I1947" t="str">
            <v>Electric Commercial Fryers.docx</v>
          </cell>
        </row>
        <row r="1948">
          <cell r="C1948" t="str">
            <v>464.2_Gross Average Monthly Demand Reduction (kW/unit)</v>
          </cell>
          <cell r="D1948">
            <v>2</v>
          </cell>
          <cell r="E1948" t="str">
            <v>Gross Average Monthly Demand Reduction (kW/unit)</v>
          </cell>
          <cell r="F1948" t="str">
            <v>Demand Reduction Value Source</v>
          </cell>
          <cell r="G1948" t="str">
            <v/>
          </cell>
          <cell r="H1948" t="str">
            <v>Table 6-11</v>
          </cell>
          <cell r="I1948" t="str">
            <v>FinAnswer Express Market Characterization and Program Enhancements - Utah Service Territory 30 Nov 2011.pdf</v>
          </cell>
        </row>
        <row r="1949">
          <cell r="C1949" t="str">
            <v>464.2_Gross incremental annual electric savings (kWh/yr)</v>
          </cell>
          <cell r="D1949">
            <v>2</v>
          </cell>
          <cell r="E1949" t="str">
            <v>Gross incremental annual electric savings (kWh/yr)</v>
          </cell>
          <cell r="F1949" t="str">
            <v xml:space="preserve">Energy Savings Value Source </v>
          </cell>
          <cell r="G1949" t="str">
            <v/>
          </cell>
          <cell r="H1949" t="str">
            <v>Table 6-11</v>
          </cell>
          <cell r="I1949" t="str">
            <v>FinAnswer Express Market Characterization and Program Enhancements - Utah Service Territory 30 Nov 2011.pdf</v>
          </cell>
        </row>
        <row r="1950">
          <cell r="C1950" t="str">
            <v>464.2_Gross incremental annual electric savings (kWh/yr)</v>
          </cell>
          <cell r="D1950">
            <v>2</v>
          </cell>
          <cell r="E1950" t="str">
            <v>Gross incremental annual electric savings (kWh/yr)</v>
          </cell>
          <cell r="F1950" t="str">
            <v>See Source Document(s) for savings methodology</v>
          </cell>
          <cell r="G1950" t="str">
            <v/>
          </cell>
          <cell r="H1950" t="str">
            <v/>
          </cell>
          <cell r="I1950" t="str">
            <v>EStar Fryer Calc T1 w RTF Hrs.pdf</v>
          </cell>
        </row>
        <row r="1951">
          <cell r="C1951" t="str">
            <v>679.2_Incentive Customer ($)</v>
          </cell>
          <cell r="D1951">
            <v>2</v>
          </cell>
          <cell r="E1951" t="str">
            <v>Incentive Customer ($)</v>
          </cell>
          <cell r="F1951" t="str">
            <v>Incentive Value Source</v>
          </cell>
          <cell r="G1951" t="str">
            <v/>
          </cell>
          <cell r="H1951" t="str">
            <v>Table 1-6A</v>
          </cell>
          <cell r="I1951" t="str">
            <v/>
          </cell>
        </row>
        <row r="1952">
          <cell r="C1952" t="str">
            <v>679.2_Gross Average Monthly Demand Reduction (kW/unit)</v>
          </cell>
          <cell r="D1952">
            <v>2</v>
          </cell>
          <cell r="E1952" t="str">
            <v>Gross Average Monthly Demand Reduction (kW/unit)</v>
          </cell>
          <cell r="F1952" t="str">
            <v>Demand Reduction Value Source</v>
          </cell>
          <cell r="G1952" t="str">
            <v/>
          </cell>
          <cell r="H1952" t="str">
            <v>Table 1-6A</v>
          </cell>
          <cell r="I1952" t="str">
            <v/>
          </cell>
        </row>
        <row r="1953">
          <cell r="C1953" t="str">
            <v>679.2_Measure life (years)</v>
          </cell>
          <cell r="D1953">
            <v>2</v>
          </cell>
          <cell r="E1953" t="str">
            <v>Measure life (years)</v>
          </cell>
          <cell r="F1953" t="str">
            <v>Measure Life Value Source</v>
          </cell>
          <cell r="G1953" t="str">
            <v/>
          </cell>
          <cell r="H1953" t="str">
            <v>Table 1-6A</v>
          </cell>
          <cell r="I1953" t="str">
            <v/>
          </cell>
        </row>
        <row r="1954">
          <cell r="C1954" t="str">
            <v>679.2_Incremental cost ($)</v>
          </cell>
          <cell r="D1954">
            <v>2</v>
          </cell>
          <cell r="E1954" t="str">
            <v>Incremental cost ($)</v>
          </cell>
          <cell r="F1954" t="str">
            <v>Cost Value Source</v>
          </cell>
          <cell r="G1954" t="str">
            <v/>
          </cell>
          <cell r="H1954" t="str">
            <v>Table 1-6A</v>
          </cell>
          <cell r="I1954" t="str">
            <v/>
          </cell>
        </row>
        <row r="1955">
          <cell r="C1955" t="str">
            <v>679.2_Gross incremental annual electric savings (kWh/yr)</v>
          </cell>
          <cell r="D1955">
            <v>2</v>
          </cell>
          <cell r="E1955" t="str">
            <v>Gross incremental annual electric savings (kWh/yr)</v>
          </cell>
          <cell r="F1955" t="str">
            <v xml:space="preserve">Energy Savings Value Source </v>
          </cell>
          <cell r="G1955" t="str">
            <v/>
          </cell>
          <cell r="H1955" t="str">
            <v>Table 1-6A</v>
          </cell>
          <cell r="I1955" t="str">
            <v/>
          </cell>
        </row>
        <row r="1956">
          <cell r="C1956" t="str">
            <v>890.2_Measure life (years)</v>
          </cell>
          <cell r="D1956">
            <v>2</v>
          </cell>
          <cell r="E1956" t="str">
            <v>Measure life (years)</v>
          </cell>
          <cell r="F1956" t="str">
            <v>Measure Life Value Source</v>
          </cell>
          <cell r="G1956" t="str">
            <v/>
          </cell>
          <cell r="H1956" t="str">
            <v/>
          </cell>
          <cell r="I1956" t="str">
            <v>NonLighting Measure Worksheets WY 120814.pdf</v>
          </cell>
        </row>
        <row r="1957">
          <cell r="C1957" t="str">
            <v>890.2_Planned Net to Gross Ratio</v>
          </cell>
          <cell r="D1957">
            <v>2</v>
          </cell>
          <cell r="E1957" t="str">
            <v>Planned Net to Gross Ratio</v>
          </cell>
          <cell r="F1957" t="str">
            <v>Net-to-Gross Value Source</v>
          </cell>
          <cell r="G1957" t="str">
            <v/>
          </cell>
          <cell r="H1957" t="str">
            <v>Page 10</v>
          </cell>
          <cell r="I1957" t="str">
            <v>DSM_WY_FinAnswerExpress_Report_2011.pdf</v>
          </cell>
        </row>
        <row r="1958">
          <cell r="C1958" t="str">
            <v>890.2_Gross Average Monthly Demand Reduction (kW/unit)</v>
          </cell>
          <cell r="D1958">
            <v>2</v>
          </cell>
          <cell r="E1958" t="str">
            <v>Gross Average Monthly Demand Reduction (kW/unit)</v>
          </cell>
          <cell r="F1958" t="str">
            <v>Demand Savings Value Source</v>
          </cell>
          <cell r="G1958" t="str">
            <v/>
          </cell>
          <cell r="H1958" t="str">
            <v/>
          </cell>
          <cell r="I1958" t="str">
            <v>NonLighting Measure Worksheets WY 120814.pdf</v>
          </cell>
        </row>
        <row r="1959">
          <cell r="C1959" t="str">
            <v>890.2_Gross incremental annual electric savings (kWh/yr)</v>
          </cell>
          <cell r="D1959">
            <v>2</v>
          </cell>
          <cell r="E1959" t="str">
            <v>Gross incremental annual electric savings (kWh/yr)</v>
          </cell>
          <cell r="F1959" t="str">
            <v>Energy Savings Value Source</v>
          </cell>
          <cell r="G1959" t="str">
            <v/>
          </cell>
          <cell r="H1959" t="str">
            <v/>
          </cell>
          <cell r="I1959" t="str">
            <v>NonLighting Measure Worksheets WY 120814.pdf</v>
          </cell>
        </row>
        <row r="1960">
          <cell r="C1960" t="str">
            <v>890.2_Planned Realization Rate</v>
          </cell>
          <cell r="D1960">
            <v>2</v>
          </cell>
          <cell r="E1960" t="str">
            <v>Planned Realization Rate</v>
          </cell>
          <cell r="F1960" t="str">
            <v>Realization Rate Value Source</v>
          </cell>
          <cell r="G1960" t="str">
            <v/>
          </cell>
          <cell r="H1960" t="str">
            <v>Table 1</v>
          </cell>
          <cell r="I1960" t="str">
            <v>DSM_WY_FinAnswerExpress_Report_2011.pdf</v>
          </cell>
        </row>
        <row r="1961">
          <cell r="C1961" t="str">
            <v>890.2_Incremental cost ($)</v>
          </cell>
          <cell r="D1961">
            <v>2</v>
          </cell>
          <cell r="E1961" t="str">
            <v>Incremental cost ($)</v>
          </cell>
          <cell r="F1961" t="str">
            <v>Incremental Cost Value Source</v>
          </cell>
          <cell r="G1961" t="str">
            <v/>
          </cell>
          <cell r="H1961" t="str">
            <v/>
          </cell>
          <cell r="I1961" t="str">
            <v>NonLighting Measure Worksheets WY 120814.pdf</v>
          </cell>
        </row>
        <row r="1962">
          <cell r="C1962" t="str">
            <v>240.2_Planned Net to Gross Ratio</v>
          </cell>
          <cell r="D1962">
            <v>2</v>
          </cell>
          <cell r="E1962" t="str">
            <v>Planned Net to Gross Ratio</v>
          </cell>
          <cell r="F1962" t="str">
            <v>Net-to-Gross Value Source</v>
          </cell>
          <cell r="G1962" t="str">
            <v/>
          </cell>
          <cell r="H1962" t="str">
            <v>Page 2</v>
          </cell>
          <cell r="I1962" t="str">
            <v>ID_FinAnswer_Express_Program_Evaluation_2009-2011.pdf</v>
          </cell>
        </row>
        <row r="1963">
          <cell r="C1963" t="str">
            <v>240.2_Planned Realization Rate</v>
          </cell>
          <cell r="D1963">
            <v>2</v>
          </cell>
          <cell r="E1963" t="str">
            <v>Planned Realization Rate</v>
          </cell>
          <cell r="F1963" t="str">
            <v>Realization Rate Value Source</v>
          </cell>
          <cell r="G1963" t="str">
            <v/>
          </cell>
          <cell r="H1963" t="str">
            <v>Table 1</v>
          </cell>
          <cell r="I1963" t="str">
            <v>ID_FinAnswer_Express_Program_Evaluation_2009-2011.pdf</v>
          </cell>
        </row>
        <row r="1964">
          <cell r="C1964" t="str">
            <v>240.2_Gross Average Monthly Demand Reduction (kW/unit)</v>
          </cell>
          <cell r="D1964">
            <v>2</v>
          </cell>
          <cell r="E1964" t="str">
            <v>Gross Average Monthly Demand Reduction (kW/unit)</v>
          </cell>
          <cell r="F1964" t="str">
            <v>Demand Reduction Value Source</v>
          </cell>
          <cell r="G1964" t="str">
            <v/>
          </cell>
          <cell r="H1964" t="str">
            <v/>
          </cell>
          <cell r="I1964" t="str">
            <v>NonLighting Measure Worksheets ID 111314.pdf</v>
          </cell>
        </row>
        <row r="1965">
          <cell r="C1965" t="str">
            <v>240.2_Measure life (years)</v>
          </cell>
          <cell r="D1965">
            <v>2</v>
          </cell>
          <cell r="E1965" t="str">
            <v>Measure life (years)</v>
          </cell>
          <cell r="F1965" t="str">
            <v>Measure Life Value Source</v>
          </cell>
          <cell r="G1965" t="str">
            <v/>
          </cell>
          <cell r="H1965" t="str">
            <v/>
          </cell>
          <cell r="I1965" t="str">
            <v>NonLighting Measure Worksheets ID 111314.pdf</v>
          </cell>
        </row>
        <row r="1966">
          <cell r="C1966" t="str">
            <v>240.2_Gross incremental annual electric savings (kWh/yr)</v>
          </cell>
          <cell r="D1966">
            <v>2</v>
          </cell>
          <cell r="E1966" t="str">
            <v>Gross incremental annual electric savings (kWh/yr)</v>
          </cell>
          <cell r="F1966" t="str">
            <v xml:space="preserve">Energy Savings Value Source </v>
          </cell>
          <cell r="G1966" t="str">
            <v/>
          </cell>
          <cell r="H1966" t="str">
            <v/>
          </cell>
          <cell r="I1966" t="str">
            <v>NonLighting Measure Worksheets ID 111314.pdf</v>
          </cell>
        </row>
        <row r="1967">
          <cell r="C1967" t="str">
            <v>240.2_Incremental cost ($)</v>
          </cell>
          <cell r="D1967">
            <v>2</v>
          </cell>
          <cell r="E1967" t="str">
            <v>Incremental cost ($)</v>
          </cell>
          <cell r="F1967" t="str">
            <v>Cost Value Source</v>
          </cell>
          <cell r="G1967" t="str">
            <v/>
          </cell>
          <cell r="H1967" t="str">
            <v/>
          </cell>
          <cell r="I1967" t="str">
            <v>NonLighting Measure Worksheets ID 111314.pdf</v>
          </cell>
        </row>
        <row r="1968">
          <cell r="C1968" t="str">
            <v>466.2_Measure life (years)</v>
          </cell>
          <cell r="D1968">
            <v>2</v>
          </cell>
          <cell r="E1968" t="str">
            <v>Measure life (years)</v>
          </cell>
          <cell r="F1968" t="str">
            <v>Measure Life Value Source</v>
          </cell>
          <cell r="G1968" t="str">
            <v/>
          </cell>
          <cell r="H1968" t="str">
            <v>Table 2 on page 22 of Appendix 1</v>
          </cell>
          <cell r="I1968" t="str">
            <v>UT_2011_Annual_Report.pdf</v>
          </cell>
        </row>
        <row r="1969">
          <cell r="C1969" t="str">
            <v>466.2_Gross Average Monthly Demand Reduction (kW/unit)</v>
          </cell>
          <cell r="D1969">
            <v>2</v>
          </cell>
          <cell r="E1969" t="str">
            <v>Gross Average Monthly Demand Reduction (kW/unit)</v>
          </cell>
          <cell r="F1969" t="str">
            <v>Demand Reduction Value Source</v>
          </cell>
          <cell r="G1969" t="str">
            <v/>
          </cell>
          <cell r="H1969" t="str">
            <v>Table 6-11</v>
          </cell>
          <cell r="I1969" t="str">
            <v>FinAnswer Express Market Characterization and Program Enhancements - Utah Service Territory 30 Nov 2011.pdf</v>
          </cell>
        </row>
        <row r="1970">
          <cell r="C1970" t="str">
            <v>466.2_Incentive Customer ($)</v>
          </cell>
          <cell r="D1970">
            <v>2</v>
          </cell>
          <cell r="E1970" t="str">
            <v>Incentive Customer ($)</v>
          </cell>
          <cell r="F1970" t="str">
            <v>Incentive Value Source</v>
          </cell>
          <cell r="G1970" t="str">
            <v/>
          </cell>
          <cell r="H1970" t="str">
            <v>Table 6-11</v>
          </cell>
          <cell r="I1970" t="str">
            <v>FinAnswer Express Market Characterization and Program Enhancements - Utah Service Territory 30 Nov 2011.pdf</v>
          </cell>
        </row>
        <row r="1971">
          <cell r="C1971" t="str">
            <v>466.2_Gross incremental annual electric savings (kWh/yr)</v>
          </cell>
          <cell r="D1971">
            <v>2</v>
          </cell>
          <cell r="E1971" t="str">
            <v>Gross incremental annual electric savings (kWh/yr)</v>
          </cell>
          <cell r="F1971" t="str">
            <v xml:space="preserve">Energy Savings Value Source </v>
          </cell>
          <cell r="G1971" t="str">
            <v/>
          </cell>
          <cell r="H1971" t="str">
            <v>Table 6-11</v>
          </cell>
          <cell r="I1971" t="str">
            <v>FinAnswer Express Market Characterization and Program Enhancements - Utah Service Territory 30 Nov 2011.pdf</v>
          </cell>
        </row>
        <row r="1972">
          <cell r="C1972" t="str">
            <v>466.2_Gross incremental annual electric savings (kWh/yr)</v>
          </cell>
          <cell r="D1972">
            <v>2</v>
          </cell>
          <cell r="E1972" t="str">
            <v>Gross incremental annual electric savings (kWh/yr)</v>
          </cell>
          <cell r="F1972" t="str">
            <v>See Source Document(s) for savings methodology</v>
          </cell>
          <cell r="G1972" t="str">
            <v/>
          </cell>
          <cell r="H1972" t="str">
            <v/>
          </cell>
          <cell r="I1972" t="str">
            <v>EStar Fryer Calc T2 w RTF Hrs &amp; Eff.pdf</v>
          </cell>
        </row>
        <row r="1973">
          <cell r="C1973" t="str">
            <v>466.2_Gross incremental annual electric savings (kWh/yr)</v>
          </cell>
          <cell r="D1973">
            <v>2</v>
          </cell>
          <cell r="E1973" t="str">
            <v>Gross incremental annual electric savings (kWh/yr)</v>
          </cell>
          <cell r="F1973" t="str">
            <v>See Source Document(s) for savings methodology</v>
          </cell>
          <cell r="G1973" t="str">
            <v/>
          </cell>
          <cell r="H1973" t="str">
            <v/>
          </cell>
          <cell r="I1973" t="str">
            <v>Electric Commercial Fryers.docx</v>
          </cell>
        </row>
        <row r="1974">
          <cell r="C1974" t="str">
            <v>466.2_Incremental cost ($)</v>
          </cell>
          <cell r="D1974">
            <v>2</v>
          </cell>
          <cell r="E1974" t="str">
            <v>Incremental cost ($)</v>
          </cell>
          <cell r="F1974" t="str">
            <v>Cost Value Source</v>
          </cell>
          <cell r="G1974" t="str">
            <v/>
          </cell>
          <cell r="H1974" t="str">
            <v>Table 6-11</v>
          </cell>
          <cell r="I1974" t="str">
            <v>FinAnswer Express Market Characterization and Program Enhancements - Utah Service Territory 30 Nov 2011.pdf</v>
          </cell>
        </row>
        <row r="1975">
          <cell r="C1975" t="str">
            <v>466.3_Gross Average Monthly Demand Reduction (kW/unit)</v>
          </cell>
          <cell r="D1975">
            <v>3</v>
          </cell>
          <cell r="E1975" t="str">
            <v>Gross Average Monthly Demand Reduction (kW/unit)</v>
          </cell>
          <cell r="F1975" t="str">
            <v>Demand Savings Value Source</v>
          </cell>
          <cell r="G1975" t="str">
            <v/>
          </cell>
          <cell r="H1975" t="str">
            <v/>
          </cell>
          <cell r="I1975" t="str">
            <v>Program Update Report UT 050214.docx</v>
          </cell>
        </row>
        <row r="1976">
          <cell r="C1976" t="str">
            <v>466.3_Measure life (years)</v>
          </cell>
          <cell r="D1976">
            <v>3</v>
          </cell>
          <cell r="E1976" t="str">
            <v>Measure life (years)</v>
          </cell>
          <cell r="F1976" t="str">
            <v>Measure Life Value Source</v>
          </cell>
          <cell r="G1976" t="str">
            <v/>
          </cell>
          <cell r="H1976" t="str">
            <v/>
          </cell>
          <cell r="I1976" t="str">
            <v>Program Update Report UT 050214.docx</v>
          </cell>
        </row>
        <row r="1977">
          <cell r="C1977" t="str">
            <v>466.3_Gross Average Monthly Demand Reduction (kW/unit)</v>
          </cell>
          <cell r="D1977">
            <v>3</v>
          </cell>
          <cell r="E1977" t="str">
            <v>Gross Average Monthly Demand Reduction (kW/unit)</v>
          </cell>
          <cell r="F1977" t="str">
            <v>Demand Savings Value Source</v>
          </cell>
          <cell r="G1977" t="str">
            <v/>
          </cell>
          <cell r="H1977" t="str">
            <v/>
          </cell>
          <cell r="I1977" t="str">
            <v/>
          </cell>
        </row>
        <row r="1978">
          <cell r="C1978" t="str">
            <v>466.3_Gross incremental annual electric savings (kWh/yr)</v>
          </cell>
          <cell r="D1978">
            <v>3</v>
          </cell>
          <cell r="E1978" t="str">
            <v>Gross incremental annual electric savings (kWh/yr)</v>
          </cell>
          <cell r="F1978" t="str">
            <v>Energy Savings Value Source</v>
          </cell>
          <cell r="G1978" t="str">
            <v/>
          </cell>
          <cell r="H1978" t="str">
            <v/>
          </cell>
          <cell r="I1978" t="str">
            <v/>
          </cell>
        </row>
        <row r="1979">
          <cell r="C1979" t="str">
            <v>466.3_Planned Realization Rate</v>
          </cell>
          <cell r="D1979">
            <v>3</v>
          </cell>
          <cell r="E1979" t="str">
            <v>Planned Realization Rate</v>
          </cell>
          <cell r="F1979" t="str">
            <v>Realization Rate Value Source</v>
          </cell>
          <cell r="G1979" t="str">
            <v/>
          </cell>
          <cell r="H1979" t="str">
            <v>BAU - CE inputs sheet</v>
          </cell>
          <cell r="I1979" t="str">
            <v>CE inputs - measure update   small business 031314.xlsx</v>
          </cell>
        </row>
        <row r="1980">
          <cell r="C1980" t="str">
            <v>466.3_Planned Net to Gross Ratio</v>
          </cell>
          <cell r="D1980">
            <v>3</v>
          </cell>
          <cell r="E1980" t="str">
            <v>Planned Net to Gross Ratio</v>
          </cell>
          <cell r="F1980" t="str">
            <v>Net-to-Gross Value Source</v>
          </cell>
          <cell r="G1980" t="str">
            <v/>
          </cell>
          <cell r="H1980" t="str">
            <v>BAU - CE inputs sheet</v>
          </cell>
          <cell r="I1980" t="str">
            <v>CE inputs - measure update   small business 031314.xlsx</v>
          </cell>
        </row>
        <row r="1981">
          <cell r="C1981" t="str">
            <v>466.3_Incremental cost ($)</v>
          </cell>
          <cell r="D1981">
            <v>3</v>
          </cell>
          <cell r="E1981" t="str">
            <v>Incremental cost ($)</v>
          </cell>
          <cell r="F1981" t="str">
            <v>Incremental Cost Value Source</v>
          </cell>
          <cell r="G1981" t="str">
            <v/>
          </cell>
          <cell r="H1981" t="str">
            <v/>
          </cell>
          <cell r="I1981" t="str">
            <v>Program Update Report UT 050214.docx</v>
          </cell>
        </row>
        <row r="1982">
          <cell r="C1982" t="str">
            <v>466.3_Gross incremental annual electric savings (kWh/yr)</v>
          </cell>
          <cell r="D1982">
            <v>3</v>
          </cell>
          <cell r="E1982" t="str">
            <v>Gross incremental annual electric savings (kWh/yr)</v>
          </cell>
          <cell r="F1982" t="str">
            <v>Energy Savings Value Source</v>
          </cell>
          <cell r="G1982" t="str">
            <v/>
          </cell>
          <cell r="H1982" t="str">
            <v/>
          </cell>
          <cell r="I1982" t="str">
            <v>Program Update Report UT 050214.docx</v>
          </cell>
        </row>
        <row r="1983">
          <cell r="C1983" t="str">
            <v>466.3_Incremental cost ($)</v>
          </cell>
          <cell r="D1983">
            <v>3</v>
          </cell>
          <cell r="E1983" t="str">
            <v>Incremental cost ($)</v>
          </cell>
          <cell r="F1983" t="str">
            <v>Incremental Cost Value Source</v>
          </cell>
          <cell r="G1983" t="str">
            <v/>
          </cell>
          <cell r="H1983" t="str">
            <v/>
          </cell>
          <cell r="I1983" t="str">
            <v/>
          </cell>
        </row>
        <row r="1984">
          <cell r="C1984" t="str">
            <v>680.2_Measure life (years)</v>
          </cell>
          <cell r="D1984">
            <v>2</v>
          </cell>
          <cell r="E1984" t="str">
            <v>Measure life (years)</v>
          </cell>
          <cell r="F1984" t="str">
            <v>Measure Life Value Source</v>
          </cell>
          <cell r="G1984" t="str">
            <v/>
          </cell>
          <cell r="H1984" t="str">
            <v>Table 1-6A</v>
          </cell>
          <cell r="I1984" t="str">
            <v/>
          </cell>
        </row>
        <row r="1985">
          <cell r="C1985" t="str">
            <v>680.2_Incremental cost ($)</v>
          </cell>
          <cell r="D1985">
            <v>2</v>
          </cell>
          <cell r="E1985" t="str">
            <v>Incremental cost ($)</v>
          </cell>
          <cell r="F1985" t="str">
            <v>Cost Value Source</v>
          </cell>
          <cell r="G1985" t="str">
            <v/>
          </cell>
          <cell r="H1985" t="str">
            <v>Table 1-6A</v>
          </cell>
          <cell r="I1985" t="str">
            <v/>
          </cell>
        </row>
        <row r="1986">
          <cell r="C1986" t="str">
            <v>680.2_Gross Average Monthly Demand Reduction (kW/unit)</v>
          </cell>
          <cell r="D1986">
            <v>2</v>
          </cell>
          <cell r="E1986" t="str">
            <v>Gross Average Monthly Demand Reduction (kW/unit)</v>
          </cell>
          <cell r="F1986" t="str">
            <v>Demand Reduction Value Source</v>
          </cell>
          <cell r="G1986" t="str">
            <v/>
          </cell>
          <cell r="H1986" t="str">
            <v>Table 1-6A</v>
          </cell>
          <cell r="I1986" t="str">
            <v/>
          </cell>
        </row>
        <row r="1987">
          <cell r="C1987" t="str">
            <v>680.2_Incentive Customer ($)</v>
          </cell>
          <cell r="D1987">
            <v>2</v>
          </cell>
          <cell r="E1987" t="str">
            <v>Incentive Customer ($)</v>
          </cell>
          <cell r="F1987" t="str">
            <v>Incentive Value Source</v>
          </cell>
          <cell r="G1987" t="str">
            <v/>
          </cell>
          <cell r="H1987" t="str">
            <v>Table 1-6A</v>
          </cell>
          <cell r="I1987" t="str">
            <v/>
          </cell>
        </row>
        <row r="1988">
          <cell r="C1988" t="str">
            <v>680.2_Gross incremental annual electric savings (kWh/yr)</v>
          </cell>
          <cell r="D1988">
            <v>2</v>
          </cell>
          <cell r="E1988" t="str">
            <v>Gross incremental annual electric savings (kWh/yr)</v>
          </cell>
          <cell r="F1988" t="str">
            <v xml:space="preserve">Energy Savings Value Source </v>
          </cell>
          <cell r="G1988" t="str">
            <v/>
          </cell>
          <cell r="H1988" t="str">
            <v>Table 1-6A</v>
          </cell>
          <cell r="I1988" t="str">
            <v/>
          </cell>
        </row>
        <row r="1989">
          <cell r="C1989" t="str">
            <v>891.2_Measure life (years)</v>
          </cell>
          <cell r="D1989">
            <v>2</v>
          </cell>
          <cell r="E1989" t="str">
            <v>Measure life (years)</v>
          </cell>
          <cell r="F1989" t="str">
            <v>Measure Life Value Source</v>
          </cell>
          <cell r="G1989" t="str">
            <v/>
          </cell>
          <cell r="H1989" t="str">
            <v/>
          </cell>
          <cell r="I1989" t="str">
            <v>NonLighting Measure Worksheets WY 120814.pdf</v>
          </cell>
        </row>
        <row r="1990">
          <cell r="C1990" t="str">
            <v>891.2_Gross Average Monthly Demand Reduction (kW/unit)</v>
          </cell>
          <cell r="D1990">
            <v>2</v>
          </cell>
          <cell r="E1990" t="str">
            <v>Gross Average Monthly Demand Reduction (kW/unit)</v>
          </cell>
          <cell r="F1990" t="str">
            <v>Demand Savings Value Source</v>
          </cell>
          <cell r="G1990" t="str">
            <v/>
          </cell>
          <cell r="H1990" t="str">
            <v/>
          </cell>
          <cell r="I1990" t="str">
            <v>NonLighting Measure Worksheets WY 120814.pdf</v>
          </cell>
        </row>
        <row r="1991">
          <cell r="C1991" t="str">
            <v>891.2_Incremental cost ($)</v>
          </cell>
          <cell r="D1991">
            <v>2</v>
          </cell>
          <cell r="E1991" t="str">
            <v>Incremental cost ($)</v>
          </cell>
          <cell r="F1991" t="str">
            <v>Incremental Cost Value Source</v>
          </cell>
          <cell r="G1991" t="str">
            <v/>
          </cell>
          <cell r="H1991" t="str">
            <v/>
          </cell>
          <cell r="I1991" t="str">
            <v>NonLighting Measure Worksheets WY 120814.pdf</v>
          </cell>
        </row>
        <row r="1992">
          <cell r="C1992" t="str">
            <v>891.2_Planned Realization Rate</v>
          </cell>
          <cell r="D1992">
            <v>2</v>
          </cell>
          <cell r="E1992" t="str">
            <v>Planned Realization Rate</v>
          </cell>
          <cell r="F1992" t="str">
            <v>Realization Rate Value Source</v>
          </cell>
          <cell r="G1992" t="str">
            <v/>
          </cell>
          <cell r="H1992" t="str">
            <v>Table 1</v>
          </cell>
          <cell r="I1992" t="str">
            <v>DSM_WY_FinAnswerExpress_Report_2011.pdf</v>
          </cell>
        </row>
        <row r="1993">
          <cell r="C1993" t="str">
            <v>891.2_Planned Net to Gross Ratio</v>
          </cell>
          <cell r="D1993">
            <v>2</v>
          </cell>
          <cell r="E1993" t="str">
            <v>Planned Net to Gross Ratio</v>
          </cell>
          <cell r="F1993" t="str">
            <v>Net-to-Gross Value Source</v>
          </cell>
          <cell r="G1993" t="str">
            <v/>
          </cell>
          <cell r="H1993" t="str">
            <v>Page 10</v>
          </cell>
          <cell r="I1993" t="str">
            <v>DSM_WY_FinAnswerExpress_Report_2011.pdf</v>
          </cell>
        </row>
        <row r="1994">
          <cell r="C1994" t="str">
            <v>891.2_Gross incremental annual electric savings (kWh/yr)</v>
          </cell>
          <cell r="D1994">
            <v>2</v>
          </cell>
          <cell r="E1994" t="str">
            <v>Gross incremental annual electric savings (kWh/yr)</v>
          </cell>
          <cell r="F1994" t="str">
            <v>Energy Savings Value Source</v>
          </cell>
          <cell r="G1994" t="str">
            <v/>
          </cell>
          <cell r="H1994" t="str">
            <v/>
          </cell>
          <cell r="I1994" t="str">
            <v>NonLighting Measure Worksheets WY 120814.pdf</v>
          </cell>
        </row>
        <row r="1995">
          <cell r="C1995" t="str">
            <v>06232015-009.1_Planned Net to Gross Ratio</v>
          </cell>
          <cell r="D1995">
            <v>1</v>
          </cell>
          <cell r="E1995" t="str">
            <v>Planned Net to Gross Ratio</v>
          </cell>
          <cell r="F1995" t="str">
            <v>Net-to-Gross Value Source</v>
          </cell>
          <cell r="G1995" t="str">
            <v/>
          </cell>
          <cell r="H1995" t="str">
            <v>page 2</v>
          </cell>
          <cell r="I1995" t="str">
            <v>CA_FinAnswer_Express_Program_Evaluation_2009-2011.pdf</v>
          </cell>
        </row>
        <row r="1996">
          <cell r="C1996" t="str">
            <v>06232015-009.1_Planned Realization Rate</v>
          </cell>
          <cell r="D1996">
            <v>1</v>
          </cell>
          <cell r="E1996" t="str">
            <v>Planned Realization Rate</v>
          </cell>
          <cell r="F1996" t="str">
            <v>Realization Rate Value Source</v>
          </cell>
          <cell r="G1996" t="str">
            <v/>
          </cell>
          <cell r="H1996" t="str">
            <v>page 2</v>
          </cell>
          <cell r="I1996" t="str">
            <v>CA_FinAnswer_Express_Program_Evaluation_2009-2011.pdf</v>
          </cell>
        </row>
        <row r="1997">
          <cell r="C1997" t="str">
            <v>460.3_Planned Net to Gross Ratio</v>
          </cell>
          <cell r="D1997">
            <v>3</v>
          </cell>
          <cell r="E1997" t="str">
            <v>Planned Net to Gross Ratio</v>
          </cell>
          <cell r="F1997" t="str">
            <v>Net-to-Gross Value Source</v>
          </cell>
          <cell r="G1997" t="str">
            <v/>
          </cell>
          <cell r="H1997" t="str">
            <v>BAU - CE inputs sheet</v>
          </cell>
          <cell r="I1997" t="str">
            <v>CE inputs - measure update   small business 031314.xlsx</v>
          </cell>
        </row>
        <row r="1998">
          <cell r="C1998" t="str">
            <v>460.3_Incremental cost ($)</v>
          </cell>
          <cell r="D1998">
            <v>3</v>
          </cell>
          <cell r="E1998" t="str">
            <v>Incremental cost ($)</v>
          </cell>
          <cell r="F1998" t="str">
            <v>Incremental Cost Value Source</v>
          </cell>
          <cell r="G1998" t="str">
            <v/>
          </cell>
          <cell r="H1998" t="str">
            <v/>
          </cell>
          <cell r="I1998" t="str">
            <v>Program Update Report UT 050214.docx</v>
          </cell>
        </row>
        <row r="1999">
          <cell r="C1999" t="str">
            <v>460.3_Measure life (years)</v>
          </cell>
          <cell r="D1999">
            <v>3</v>
          </cell>
          <cell r="E1999" t="str">
            <v>Measure life (years)</v>
          </cell>
          <cell r="F1999" t="str">
            <v>Measure Life Value Source</v>
          </cell>
          <cell r="G1999" t="str">
            <v/>
          </cell>
          <cell r="H1999" t="str">
            <v/>
          </cell>
          <cell r="I1999" t="str">
            <v>Program Update Report UT 050214.docx</v>
          </cell>
        </row>
        <row r="2000">
          <cell r="C2000" t="str">
            <v>460.3_Gross Average Monthly Demand Reduction (kW/unit)</v>
          </cell>
          <cell r="D2000">
            <v>3</v>
          </cell>
          <cell r="E2000" t="str">
            <v>Gross Average Monthly Demand Reduction (kW/unit)</v>
          </cell>
          <cell r="F2000" t="str">
            <v>Demand Savings Value Source</v>
          </cell>
          <cell r="G2000" t="str">
            <v/>
          </cell>
          <cell r="H2000" t="str">
            <v/>
          </cell>
          <cell r="I2000" t="str">
            <v>Program Update Report UT 050214.docx</v>
          </cell>
        </row>
        <row r="2001">
          <cell r="C2001" t="str">
            <v>460.3_Gross incremental annual electric savings (kWh/yr)</v>
          </cell>
          <cell r="D2001">
            <v>3</v>
          </cell>
          <cell r="E2001" t="str">
            <v>Gross incremental annual electric savings (kWh/yr)</v>
          </cell>
          <cell r="F2001" t="str">
            <v>Energy Savings Value Source</v>
          </cell>
          <cell r="G2001" t="str">
            <v/>
          </cell>
          <cell r="H2001" t="str">
            <v/>
          </cell>
          <cell r="I2001" t="str">
            <v/>
          </cell>
        </row>
        <row r="2002">
          <cell r="C2002" t="str">
            <v>460.3_Gross Average Monthly Demand Reduction (kW/unit)</v>
          </cell>
          <cell r="D2002">
            <v>3</v>
          </cell>
          <cell r="E2002" t="str">
            <v>Gross Average Monthly Demand Reduction (kW/unit)</v>
          </cell>
          <cell r="F2002" t="str">
            <v>Demand Savings Value Source</v>
          </cell>
          <cell r="G2002" t="str">
            <v/>
          </cell>
          <cell r="H2002" t="str">
            <v/>
          </cell>
          <cell r="I2002" t="str">
            <v/>
          </cell>
        </row>
        <row r="2003">
          <cell r="C2003" t="str">
            <v>460.3_Planned Realization Rate</v>
          </cell>
          <cell r="D2003">
            <v>3</v>
          </cell>
          <cell r="E2003" t="str">
            <v>Planned Realization Rate</v>
          </cell>
          <cell r="F2003" t="str">
            <v>Realization Rate Value Source</v>
          </cell>
          <cell r="G2003" t="str">
            <v/>
          </cell>
          <cell r="H2003" t="str">
            <v>BAU - CE inputs sheet</v>
          </cell>
          <cell r="I2003" t="str">
            <v>CE inputs - measure update   small business 031314.xlsx</v>
          </cell>
        </row>
        <row r="2004">
          <cell r="C2004" t="str">
            <v>460.3_Gross incremental annual electric savings (kWh/yr)</v>
          </cell>
          <cell r="D2004">
            <v>3</v>
          </cell>
          <cell r="E2004" t="str">
            <v>Gross incremental annual electric savings (kWh/yr)</v>
          </cell>
          <cell r="F2004" t="str">
            <v>Energy Savings Value Source</v>
          </cell>
          <cell r="G2004" t="str">
            <v/>
          </cell>
          <cell r="H2004" t="str">
            <v/>
          </cell>
          <cell r="I2004" t="str">
            <v>Program Update Report UT 050214.docx</v>
          </cell>
        </row>
        <row r="2005">
          <cell r="C2005" t="str">
            <v>460.3_Incremental cost ($)</v>
          </cell>
          <cell r="D2005">
            <v>3</v>
          </cell>
          <cell r="E2005" t="str">
            <v>Incremental cost ($)</v>
          </cell>
          <cell r="F2005" t="str">
            <v>Incremental Cost Value Source</v>
          </cell>
          <cell r="G2005" t="str">
            <v/>
          </cell>
          <cell r="H2005" t="str">
            <v/>
          </cell>
          <cell r="I2005" t="str">
            <v/>
          </cell>
        </row>
        <row r="2006">
          <cell r="C2006" t="str">
            <v>20.2_Planned Realization Rate</v>
          </cell>
          <cell r="D2006">
            <v>2</v>
          </cell>
          <cell r="E2006" t="str">
            <v>Planned Realization Rate</v>
          </cell>
          <cell r="F2006" t="str">
            <v>Realization Rate Value Source</v>
          </cell>
          <cell r="G2006" t="str">
            <v/>
          </cell>
          <cell r="H2006" t="str">
            <v>page 2</v>
          </cell>
          <cell r="I2006" t="str">
            <v>CA_FinAnswer_Express_Program_Evaluation_2009-2011.pdf</v>
          </cell>
        </row>
        <row r="2007">
          <cell r="C2007" t="str">
            <v>20.2_Planned Net to Gross Ratio</v>
          </cell>
          <cell r="D2007">
            <v>2</v>
          </cell>
          <cell r="E2007" t="str">
            <v>Planned Net to Gross Ratio</v>
          </cell>
          <cell r="F2007" t="str">
            <v>Net-to-Gross Value Source</v>
          </cell>
          <cell r="G2007" t="str">
            <v/>
          </cell>
          <cell r="H2007" t="str">
            <v>page 2</v>
          </cell>
          <cell r="I2007" t="str">
            <v>CA_FinAnswer_Express_Program_Evaluation_2009-2011.pdf</v>
          </cell>
        </row>
        <row r="2008">
          <cell r="C2008" t="str">
            <v>07182014-002.1_Incremental cost ($)</v>
          </cell>
          <cell r="D2008">
            <v>1</v>
          </cell>
          <cell r="E2008" t="str">
            <v>Incremental cost ($)</v>
          </cell>
          <cell r="F2008" t="str">
            <v>Incremental Cost Value Source</v>
          </cell>
          <cell r="G2008" t="str">
            <v/>
          </cell>
          <cell r="H2008" t="str">
            <v/>
          </cell>
          <cell r="I2008" t="str">
            <v>Program Update Report UT 050214.docx</v>
          </cell>
        </row>
        <row r="2009">
          <cell r="C2009" t="str">
            <v>07182014-002.1_Planned Realization Rate</v>
          </cell>
          <cell r="D2009">
            <v>1</v>
          </cell>
          <cell r="E2009" t="str">
            <v>Planned Realization Rate</v>
          </cell>
          <cell r="F2009" t="str">
            <v>Realization Rate Value Source</v>
          </cell>
          <cell r="G2009" t="str">
            <v/>
          </cell>
          <cell r="H2009" t="str">
            <v>BAU - CE inputs sheet</v>
          </cell>
          <cell r="I2009" t="str">
            <v>CE inputs - measure update   small business 031314.xlsx</v>
          </cell>
        </row>
        <row r="2010">
          <cell r="C2010" t="str">
            <v>07182014-002.1_Measure life (years)</v>
          </cell>
          <cell r="D2010">
            <v>1</v>
          </cell>
          <cell r="E2010" t="str">
            <v>Measure life (years)</v>
          </cell>
          <cell r="F2010" t="str">
            <v>Measure Life Value Source</v>
          </cell>
          <cell r="G2010" t="str">
            <v/>
          </cell>
          <cell r="H2010" t="str">
            <v/>
          </cell>
          <cell r="I2010" t="str">
            <v>Program Update Report UT 050214.docx</v>
          </cell>
        </row>
        <row r="2011">
          <cell r="C2011" t="str">
            <v>07182014-002.1_Incremental cost ($)</v>
          </cell>
          <cell r="D2011">
            <v>1</v>
          </cell>
          <cell r="E2011" t="str">
            <v>Incremental cost ($)</v>
          </cell>
          <cell r="F2011" t="str">
            <v>Incremental Cost Value Source</v>
          </cell>
          <cell r="G2011" t="str">
            <v/>
          </cell>
          <cell r="H2011" t="str">
            <v/>
          </cell>
          <cell r="I2011" t="str">
            <v/>
          </cell>
        </row>
        <row r="2012">
          <cell r="C2012" t="str">
            <v>07182014-002.1_Planned Net to Gross Ratio</v>
          </cell>
          <cell r="D2012">
            <v>1</v>
          </cell>
          <cell r="E2012" t="str">
            <v>Planned Net to Gross Ratio</v>
          </cell>
          <cell r="F2012" t="str">
            <v>Net-to-Gross Value Source</v>
          </cell>
          <cell r="G2012" t="str">
            <v/>
          </cell>
          <cell r="H2012" t="str">
            <v>BAU - CE inputs sheet</v>
          </cell>
          <cell r="I2012" t="str">
            <v>CE inputs - measure update   small business 031314.xlsx</v>
          </cell>
        </row>
        <row r="2013">
          <cell r="C2013" t="str">
            <v>07182014-002.1_Gross incremental annual electric savings (kWh/yr)</v>
          </cell>
          <cell r="D2013">
            <v>1</v>
          </cell>
          <cell r="E2013" t="str">
            <v>Gross incremental annual electric savings (kWh/yr)</v>
          </cell>
          <cell r="F2013" t="str">
            <v>Energy Savings Value Source</v>
          </cell>
          <cell r="G2013" t="str">
            <v/>
          </cell>
          <cell r="H2013" t="str">
            <v/>
          </cell>
          <cell r="I2013" t="str">
            <v/>
          </cell>
        </row>
        <row r="2014">
          <cell r="C2014" t="str">
            <v>07182014-002.1_Gross Average Monthly Demand Reduction (kW/unit)</v>
          </cell>
          <cell r="D2014">
            <v>1</v>
          </cell>
          <cell r="E2014" t="str">
            <v>Gross Average Monthly Demand Reduction (kW/unit)</v>
          </cell>
          <cell r="F2014" t="str">
            <v>Demand Savings Value Source</v>
          </cell>
          <cell r="G2014" t="str">
            <v/>
          </cell>
          <cell r="H2014" t="str">
            <v/>
          </cell>
          <cell r="I2014" t="str">
            <v>Program Update Report UT 050214.docx</v>
          </cell>
        </row>
        <row r="2015">
          <cell r="C2015" t="str">
            <v>07182014-002.1_Gross incremental annual electric savings (kWh/yr)</v>
          </cell>
          <cell r="D2015">
            <v>1</v>
          </cell>
          <cell r="E2015" t="str">
            <v>Gross incremental annual electric savings (kWh/yr)</v>
          </cell>
          <cell r="F2015" t="str">
            <v>Energy Savings Value Source</v>
          </cell>
          <cell r="G2015" t="str">
            <v/>
          </cell>
          <cell r="H2015" t="str">
            <v/>
          </cell>
          <cell r="I2015" t="str">
            <v>Program Update Report UT 050214.docx</v>
          </cell>
        </row>
        <row r="2016">
          <cell r="C2016" t="str">
            <v>07182014-002.1_Gross Average Monthly Demand Reduction (kW/unit)</v>
          </cell>
          <cell r="D2016">
            <v>1</v>
          </cell>
          <cell r="E2016" t="str">
            <v>Gross Average Monthly Demand Reduction (kW/unit)</v>
          </cell>
          <cell r="F2016" t="str">
            <v>Demand Savings Value Source</v>
          </cell>
          <cell r="G2016" t="str">
            <v/>
          </cell>
          <cell r="H2016" t="str">
            <v/>
          </cell>
          <cell r="I2016" t="str">
            <v/>
          </cell>
        </row>
        <row r="2017">
          <cell r="C2017" t="str">
            <v>460.2_Gross incremental annual electric savings (kWh/yr)</v>
          </cell>
          <cell r="D2017">
            <v>2</v>
          </cell>
          <cell r="E2017" t="str">
            <v>Gross incremental annual electric savings (kWh/yr)</v>
          </cell>
          <cell r="F2017" t="str">
            <v xml:space="preserve">Energy Savings Value Source </v>
          </cell>
          <cell r="G2017" t="str">
            <v/>
          </cell>
          <cell r="H2017" t="str">
            <v>Table 6-11</v>
          </cell>
          <cell r="I2017" t="str">
            <v>FinAnswer Express Market Characterization and Program Enhancements - Utah Service Territory 30 Nov 2011.pdf</v>
          </cell>
        </row>
        <row r="2018">
          <cell r="C2018" t="str">
            <v>460.2_Gross incremental annual electric savings (kWh/yr)</v>
          </cell>
          <cell r="D2018">
            <v>2</v>
          </cell>
          <cell r="E2018" t="str">
            <v>Gross incremental annual electric savings (kWh/yr)</v>
          </cell>
          <cell r="F2018" t="str">
            <v>See Source Document(s) for savings methodology</v>
          </cell>
          <cell r="G2018" t="str">
            <v/>
          </cell>
          <cell r="H2018" t="str">
            <v/>
          </cell>
          <cell r="I2018" t="str">
            <v>Electric Convection Oven.docx</v>
          </cell>
        </row>
        <row r="2019">
          <cell r="C2019" t="str">
            <v>460.2_Incentive Customer ($)</v>
          </cell>
          <cell r="D2019">
            <v>2</v>
          </cell>
          <cell r="E2019" t="str">
            <v>Incentive Customer ($)</v>
          </cell>
          <cell r="F2019" t="str">
            <v>Incentive Value Source</v>
          </cell>
          <cell r="G2019" t="str">
            <v/>
          </cell>
          <cell r="H2019" t="str">
            <v>Table 6-11</v>
          </cell>
          <cell r="I2019" t="str">
            <v>FinAnswer Express Market Characterization and Program Enhancements - Utah Service Territory 30 Nov 2011.pdf</v>
          </cell>
        </row>
        <row r="2020">
          <cell r="C2020" t="str">
            <v>460.2_Incremental cost ($)</v>
          </cell>
          <cell r="D2020">
            <v>2</v>
          </cell>
          <cell r="E2020" t="str">
            <v>Incremental cost ($)</v>
          </cell>
          <cell r="F2020" t="str">
            <v>Cost Value Source</v>
          </cell>
          <cell r="G2020" t="str">
            <v/>
          </cell>
          <cell r="H2020" t="str">
            <v>Table 6-11</v>
          </cell>
          <cell r="I2020" t="str">
            <v>FinAnswer Express Market Characterization and Program Enhancements - Utah Service Territory 30 Nov 2011.pdf</v>
          </cell>
        </row>
        <row r="2021">
          <cell r="C2021" t="str">
            <v>460.2_Gross incremental annual electric savings (kWh/yr)</v>
          </cell>
          <cell r="D2021">
            <v>2</v>
          </cell>
          <cell r="E2021" t="str">
            <v>Gross incremental annual electric savings (kWh/yr)</v>
          </cell>
          <cell r="F2021" t="str">
            <v>See Source Document(s) for savings methodology</v>
          </cell>
          <cell r="G2021" t="str">
            <v/>
          </cell>
          <cell r="H2021" t="str">
            <v/>
          </cell>
          <cell r="I2021" t="str">
            <v>Altered RTF Spreadsheet.pdf</v>
          </cell>
        </row>
        <row r="2022">
          <cell r="C2022" t="str">
            <v>460.2_Measure life (years)</v>
          </cell>
          <cell r="D2022">
            <v>2</v>
          </cell>
          <cell r="E2022" t="str">
            <v>Measure life (years)</v>
          </cell>
          <cell r="F2022" t="str">
            <v>Measure Life Value Source</v>
          </cell>
          <cell r="G2022" t="str">
            <v/>
          </cell>
          <cell r="H2022" t="str">
            <v>Table 2 on page 22 of Appendix 1</v>
          </cell>
          <cell r="I2022" t="str">
            <v>UT_2011_Annual_Report.pdf</v>
          </cell>
        </row>
        <row r="2023">
          <cell r="C2023" t="str">
            <v>460.2_Gross Average Monthly Demand Reduction (kW/unit)</v>
          </cell>
          <cell r="D2023">
            <v>2</v>
          </cell>
          <cell r="E2023" t="str">
            <v>Gross Average Monthly Demand Reduction (kW/unit)</v>
          </cell>
          <cell r="F2023" t="str">
            <v>Demand Reduction Value Source</v>
          </cell>
          <cell r="G2023" t="str">
            <v/>
          </cell>
          <cell r="H2023" t="str">
            <v>Table 6-11</v>
          </cell>
          <cell r="I2023" t="str">
            <v>FinAnswer Express Market Characterization and Program Enhancements - Utah Service Territory 30 Nov 2011.pdf</v>
          </cell>
        </row>
        <row r="2024">
          <cell r="C2024" t="str">
            <v>12302013-009.1_Measure life (years)</v>
          </cell>
          <cell r="D2024">
            <v>1</v>
          </cell>
          <cell r="E2024" t="str">
            <v>Measure life (years)</v>
          </cell>
          <cell r="F2024" t="str">
            <v>Measure Life Value Source</v>
          </cell>
          <cell r="G2024" t="str">
            <v/>
          </cell>
          <cell r="H2024" t="str">
            <v>Table 1-6</v>
          </cell>
          <cell r="I2024" t="str">
            <v/>
          </cell>
        </row>
        <row r="2025">
          <cell r="C2025" t="str">
            <v>12302013-009.1_Incremental cost ($)</v>
          </cell>
          <cell r="D2025">
            <v>1</v>
          </cell>
          <cell r="E2025" t="str">
            <v>Incremental cost ($)</v>
          </cell>
          <cell r="F2025" t="str">
            <v>Cost Value Source</v>
          </cell>
          <cell r="G2025" t="str">
            <v/>
          </cell>
          <cell r="H2025" t="str">
            <v>Table 1-6</v>
          </cell>
          <cell r="I2025" t="str">
            <v/>
          </cell>
        </row>
        <row r="2026">
          <cell r="C2026" t="str">
            <v>12302013-009.1_Gross Average Monthly Demand Reduction (kW/unit)</v>
          </cell>
          <cell r="D2026">
            <v>1</v>
          </cell>
          <cell r="E2026" t="str">
            <v>Gross Average Monthly Demand Reduction (kW/unit)</v>
          </cell>
          <cell r="F2026" t="str">
            <v>Demand Reduction Value Source</v>
          </cell>
          <cell r="G2026" t="str">
            <v/>
          </cell>
          <cell r="H2026" t="str">
            <v>Table 1-6</v>
          </cell>
          <cell r="I2026" t="str">
            <v/>
          </cell>
        </row>
        <row r="2027">
          <cell r="C2027" t="str">
            <v>12302013-009.1_Incentive Customer ($)</v>
          </cell>
          <cell r="D2027">
            <v>1</v>
          </cell>
          <cell r="E2027" t="str">
            <v>Incentive Customer ($)</v>
          </cell>
          <cell r="F2027" t="str">
            <v>Incentive Value Source</v>
          </cell>
          <cell r="G2027" t="str">
            <v/>
          </cell>
          <cell r="H2027" t="str">
            <v>Table 1-6</v>
          </cell>
          <cell r="I2027" t="str">
            <v/>
          </cell>
        </row>
        <row r="2028">
          <cell r="C2028" t="str">
            <v>12302013-009.1_Gross incremental annual electric savings (kWh/yr)</v>
          </cell>
          <cell r="D2028">
            <v>1</v>
          </cell>
          <cell r="E2028" t="str">
            <v>Gross incremental annual electric savings (kWh/yr)</v>
          </cell>
          <cell r="F2028" t="str">
            <v xml:space="preserve">Energy Savings Value Source </v>
          </cell>
          <cell r="G2028" t="str">
            <v/>
          </cell>
          <cell r="H2028" t="str">
            <v>Table 1-6</v>
          </cell>
          <cell r="I2028" t="str">
            <v/>
          </cell>
        </row>
        <row r="2029">
          <cell r="C2029" t="str">
            <v>675.2_Incentive Customer ($)</v>
          </cell>
          <cell r="D2029">
            <v>2</v>
          </cell>
          <cell r="E2029" t="str">
            <v>Incentive Customer ($)</v>
          </cell>
          <cell r="F2029" t="str">
            <v>Incentive Value Source</v>
          </cell>
          <cell r="G2029" t="str">
            <v/>
          </cell>
          <cell r="H2029" t="str">
            <v>Table 1-6</v>
          </cell>
          <cell r="I2029" t="str">
            <v/>
          </cell>
        </row>
        <row r="2030">
          <cell r="C2030" t="str">
            <v>675.2_Measure life (years)</v>
          </cell>
          <cell r="D2030">
            <v>2</v>
          </cell>
          <cell r="E2030" t="str">
            <v>Measure life (years)</v>
          </cell>
          <cell r="F2030" t="str">
            <v>Measure Life Value Source</v>
          </cell>
          <cell r="G2030" t="str">
            <v/>
          </cell>
          <cell r="H2030" t="str">
            <v>Table 1-6</v>
          </cell>
          <cell r="I2030" t="str">
            <v/>
          </cell>
        </row>
        <row r="2031">
          <cell r="C2031" t="str">
            <v>675.2_Gross Average Monthly Demand Reduction (kW/unit)</v>
          </cell>
          <cell r="D2031">
            <v>2</v>
          </cell>
          <cell r="E2031" t="str">
            <v>Gross Average Monthly Demand Reduction (kW/unit)</v>
          </cell>
          <cell r="F2031" t="str">
            <v>Demand Reduction Value Source</v>
          </cell>
          <cell r="G2031" t="str">
            <v/>
          </cell>
          <cell r="H2031" t="str">
            <v>Table 1-6</v>
          </cell>
          <cell r="I2031" t="str">
            <v/>
          </cell>
        </row>
        <row r="2032">
          <cell r="C2032" t="str">
            <v>675.2_Incremental cost ($)</v>
          </cell>
          <cell r="D2032">
            <v>2</v>
          </cell>
          <cell r="E2032" t="str">
            <v>Incremental cost ($)</v>
          </cell>
          <cell r="F2032" t="str">
            <v>Cost Value Source</v>
          </cell>
          <cell r="G2032" t="str">
            <v/>
          </cell>
          <cell r="H2032" t="str">
            <v>Table 1-6</v>
          </cell>
          <cell r="I2032" t="str">
            <v/>
          </cell>
        </row>
        <row r="2033">
          <cell r="C2033" t="str">
            <v>675.2_Gross incremental annual electric savings (kWh/yr)</v>
          </cell>
          <cell r="D2033">
            <v>2</v>
          </cell>
          <cell r="E2033" t="str">
            <v>Gross incremental annual electric savings (kWh/yr)</v>
          </cell>
          <cell r="F2033" t="str">
            <v xml:space="preserve">Energy Savings Value Source </v>
          </cell>
          <cell r="G2033" t="str">
            <v/>
          </cell>
          <cell r="H2033" t="str">
            <v>Table 1-6</v>
          </cell>
          <cell r="I2033" t="str">
            <v/>
          </cell>
        </row>
        <row r="2034">
          <cell r="C2034" t="str">
            <v>235.2_Planned Net to Gross Ratio</v>
          </cell>
          <cell r="D2034">
            <v>2</v>
          </cell>
          <cell r="E2034" t="str">
            <v>Planned Net to Gross Ratio</v>
          </cell>
          <cell r="F2034" t="str">
            <v>Net-to-Gross Value Source</v>
          </cell>
          <cell r="G2034" t="str">
            <v/>
          </cell>
          <cell r="H2034" t="str">
            <v>Page 2</v>
          </cell>
          <cell r="I2034" t="str">
            <v>ID_FinAnswer_Express_Program_Evaluation_2009-2011.pdf</v>
          </cell>
        </row>
        <row r="2035">
          <cell r="C2035" t="str">
            <v>235.2_Gross incremental annual electric savings (kWh/yr)</v>
          </cell>
          <cell r="D2035">
            <v>2</v>
          </cell>
          <cell r="E2035" t="str">
            <v>Gross incremental annual electric savings (kWh/yr)</v>
          </cell>
          <cell r="F2035" t="str">
            <v xml:space="preserve">Energy Savings Value Source </v>
          </cell>
          <cell r="G2035" t="str">
            <v/>
          </cell>
          <cell r="H2035" t="str">
            <v/>
          </cell>
          <cell r="I2035" t="str">
            <v>NonLighting Measure Worksheets ID 111314.pdf</v>
          </cell>
        </row>
        <row r="2036">
          <cell r="C2036" t="str">
            <v>235.2_Planned Realization Rate</v>
          </cell>
          <cell r="D2036">
            <v>2</v>
          </cell>
          <cell r="E2036" t="str">
            <v>Planned Realization Rate</v>
          </cell>
          <cell r="F2036" t="str">
            <v>Realization Rate Value Source</v>
          </cell>
          <cell r="G2036" t="str">
            <v/>
          </cell>
          <cell r="H2036" t="str">
            <v>Table 1</v>
          </cell>
          <cell r="I2036" t="str">
            <v>ID_FinAnswer_Express_Program_Evaluation_2009-2011.pdf</v>
          </cell>
        </row>
        <row r="2037">
          <cell r="C2037" t="str">
            <v>235.2_Incremental cost ($)</v>
          </cell>
          <cell r="D2037">
            <v>2</v>
          </cell>
          <cell r="E2037" t="str">
            <v>Incremental cost ($)</v>
          </cell>
          <cell r="F2037" t="str">
            <v>Cost Value Source</v>
          </cell>
          <cell r="G2037" t="str">
            <v/>
          </cell>
          <cell r="H2037" t="str">
            <v/>
          </cell>
          <cell r="I2037" t="str">
            <v>NonLighting Measure Worksheets ID 111314.pdf</v>
          </cell>
        </row>
        <row r="2038">
          <cell r="C2038" t="str">
            <v>235.2_Gross Average Monthly Demand Reduction (kW/unit)</v>
          </cell>
          <cell r="D2038">
            <v>2</v>
          </cell>
          <cell r="E2038" t="str">
            <v>Gross Average Monthly Demand Reduction (kW/unit)</v>
          </cell>
          <cell r="F2038" t="str">
            <v>Demand Reduction Value Source</v>
          </cell>
          <cell r="G2038" t="str">
            <v/>
          </cell>
          <cell r="H2038" t="str">
            <v/>
          </cell>
          <cell r="I2038" t="str">
            <v>NonLighting Measure Worksheets ID 111314.pdf</v>
          </cell>
        </row>
        <row r="2039">
          <cell r="C2039" t="str">
            <v>235.2_Measure life (years)</v>
          </cell>
          <cell r="D2039">
            <v>2</v>
          </cell>
          <cell r="E2039" t="str">
            <v>Measure life (years)</v>
          </cell>
          <cell r="F2039" t="str">
            <v>Measure Life Value Source</v>
          </cell>
          <cell r="G2039" t="str">
            <v/>
          </cell>
          <cell r="H2039" t="str">
            <v/>
          </cell>
          <cell r="I2039" t="str">
            <v>NonLighting Measure Worksheets ID 111314.pdf</v>
          </cell>
        </row>
        <row r="2040">
          <cell r="C2040" t="str">
            <v>886.2_Gross incremental annual electric savings (kWh/yr)</v>
          </cell>
          <cell r="D2040">
            <v>2</v>
          </cell>
          <cell r="E2040" t="str">
            <v>Gross incremental annual electric savings (kWh/yr)</v>
          </cell>
          <cell r="F2040" t="str">
            <v>Energy Savings Value Source</v>
          </cell>
          <cell r="G2040" t="str">
            <v/>
          </cell>
          <cell r="H2040" t="str">
            <v/>
          </cell>
          <cell r="I2040" t="str">
            <v>NonLighting Measure Worksheets WY 120814.pdf</v>
          </cell>
        </row>
        <row r="2041">
          <cell r="C2041" t="str">
            <v>886.2_Planned Net to Gross Ratio</v>
          </cell>
          <cell r="D2041">
            <v>2</v>
          </cell>
          <cell r="E2041" t="str">
            <v>Planned Net to Gross Ratio</v>
          </cell>
          <cell r="F2041" t="str">
            <v>Net-to-Gross Value Source</v>
          </cell>
          <cell r="G2041" t="str">
            <v/>
          </cell>
          <cell r="H2041" t="str">
            <v>Page 10</v>
          </cell>
          <cell r="I2041" t="str">
            <v>DSM_WY_FinAnswerExpress_Report_2011.pdf</v>
          </cell>
        </row>
        <row r="2042">
          <cell r="C2042" t="str">
            <v>886.2_Measure life (years)</v>
          </cell>
          <cell r="D2042">
            <v>2</v>
          </cell>
          <cell r="E2042" t="str">
            <v>Measure life (years)</v>
          </cell>
          <cell r="F2042" t="str">
            <v>Measure Life Value Source</v>
          </cell>
          <cell r="G2042" t="str">
            <v/>
          </cell>
          <cell r="H2042" t="str">
            <v/>
          </cell>
          <cell r="I2042" t="str">
            <v>NonLighting Measure Worksheets WY 120814.pdf</v>
          </cell>
        </row>
        <row r="2043">
          <cell r="C2043" t="str">
            <v>886.2_Incremental cost ($)</v>
          </cell>
          <cell r="D2043">
            <v>2</v>
          </cell>
          <cell r="E2043" t="str">
            <v>Incremental cost ($)</v>
          </cell>
          <cell r="F2043" t="str">
            <v>Incremental Cost Value Source</v>
          </cell>
          <cell r="G2043" t="str">
            <v/>
          </cell>
          <cell r="H2043" t="str">
            <v/>
          </cell>
          <cell r="I2043" t="str">
            <v>NonLighting Measure Worksheets WY 120814.pdf</v>
          </cell>
        </row>
        <row r="2044">
          <cell r="C2044" t="str">
            <v>886.2_Gross Average Monthly Demand Reduction (kW/unit)</v>
          </cell>
          <cell r="D2044">
            <v>2</v>
          </cell>
          <cell r="E2044" t="str">
            <v>Gross Average Monthly Demand Reduction (kW/unit)</v>
          </cell>
          <cell r="F2044" t="str">
            <v>Demand Savings Value Source</v>
          </cell>
          <cell r="G2044" t="str">
            <v/>
          </cell>
          <cell r="H2044" t="str">
            <v/>
          </cell>
          <cell r="I2044" t="str">
            <v>NonLighting Measure Worksheets WY 120814.pdf</v>
          </cell>
        </row>
        <row r="2045">
          <cell r="C2045" t="str">
            <v>886.2_Planned Realization Rate</v>
          </cell>
          <cell r="D2045">
            <v>2</v>
          </cell>
          <cell r="E2045" t="str">
            <v>Planned Realization Rate</v>
          </cell>
          <cell r="F2045" t="str">
            <v>Realization Rate Value Source</v>
          </cell>
          <cell r="G2045" t="str">
            <v/>
          </cell>
          <cell r="H2045" t="str">
            <v>Table 1</v>
          </cell>
          <cell r="I2045" t="str">
            <v>DSM_WY_FinAnswerExpress_Report_2011.pdf</v>
          </cell>
        </row>
        <row r="2046">
          <cell r="C2046" t="str">
            <v>11032014-036.1_Gross incremental annual electric savings (kWh/yr)</v>
          </cell>
          <cell r="D2046">
            <v>1</v>
          </cell>
          <cell r="E2046" t="str">
            <v>Gross incremental annual electric savings (kWh/yr)</v>
          </cell>
          <cell r="F2046" t="str">
            <v xml:space="preserve">Energy Savings Value Source </v>
          </cell>
          <cell r="G2046" t="str">
            <v/>
          </cell>
          <cell r="H2046" t="str">
            <v/>
          </cell>
          <cell r="I2046" t="str">
            <v>NonLighting Measure Worksheets ID 111314.pdf</v>
          </cell>
        </row>
        <row r="2047">
          <cell r="C2047" t="str">
            <v>11032014-036.1_Measure life (years)</v>
          </cell>
          <cell r="D2047">
            <v>1</v>
          </cell>
          <cell r="E2047" t="str">
            <v>Measure life (years)</v>
          </cell>
          <cell r="F2047" t="str">
            <v>Measure Life Value Source</v>
          </cell>
          <cell r="G2047" t="str">
            <v/>
          </cell>
          <cell r="H2047" t="str">
            <v/>
          </cell>
          <cell r="I2047" t="str">
            <v>NonLighting Measure Worksheets ID 111314.pdf</v>
          </cell>
        </row>
        <row r="2048">
          <cell r="C2048" t="str">
            <v>11032014-036.1_Incremental cost ($)</v>
          </cell>
          <cell r="D2048">
            <v>1</v>
          </cell>
          <cell r="E2048" t="str">
            <v>Incremental cost ($)</v>
          </cell>
          <cell r="F2048" t="str">
            <v>Cost Value Source</v>
          </cell>
          <cell r="G2048" t="str">
            <v/>
          </cell>
          <cell r="H2048" t="str">
            <v/>
          </cell>
          <cell r="I2048" t="str">
            <v>NonLighting Measure Worksheets ID 111314.pdf</v>
          </cell>
        </row>
        <row r="2049">
          <cell r="C2049" t="str">
            <v>11032014-036.1_Gross Average Monthly Demand Reduction (kW/unit)</v>
          </cell>
          <cell r="D2049">
            <v>1</v>
          </cell>
          <cell r="E2049" t="str">
            <v>Gross Average Monthly Demand Reduction (kW/unit)</v>
          </cell>
          <cell r="F2049" t="str">
            <v>Demand Reduction Value Source</v>
          </cell>
          <cell r="G2049" t="str">
            <v/>
          </cell>
          <cell r="H2049" t="str">
            <v/>
          </cell>
          <cell r="I2049" t="str">
            <v>NonLighting Measure Worksheets ID 111314.pdf</v>
          </cell>
        </row>
        <row r="2050">
          <cell r="C2050" t="str">
            <v>11032014-036.1_Planned Net to Gross Ratio</v>
          </cell>
          <cell r="D2050">
            <v>1</v>
          </cell>
          <cell r="E2050" t="str">
            <v>Planned Net to Gross Ratio</v>
          </cell>
          <cell r="F2050" t="str">
            <v>Net-to-Gross Value Source</v>
          </cell>
          <cell r="G2050" t="str">
            <v/>
          </cell>
          <cell r="H2050" t="str">
            <v>Page 2</v>
          </cell>
          <cell r="I2050" t="str">
            <v>ID_FinAnswer_Express_Program_Evaluation_2009-2011.pdf</v>
          </cell>
        </row>
        <row r="2051">
          <cell r="C2051" t="str">
            <v>11032014-036.1_Planned Realization Rate</v>
          </cell>
          <cell r="D2051">
            <v>1</v>
          </cell>
          <cell r="E2051" t="str">
            <v>Planned Realization Rate</v>
          </cell>
          <cell r="F2051" t="str">
            <v>Realization Rate Value Source</v>
          </cell>
          <cell r="G2051" t="str">
            <v/>
          </cell>
          <cell r="H2051" t="str">
            <v>Table 1</v>
          </cell>
          <cell r="I2051" t="str">
            <v>ID_FinAnswer_Express_Program_Evaluation_2009-2011.pdf</v>
          </cell>
        </row>
        <row r="2052">
          <cell r="C2052" t="str">
            <v>12012014-002.1_Incremental cost ($)</v>
          </cell>
          <cell r="D2052">
            <v>1</v>
          </cell>
          <cell r="E2052" t="str">
            <v>Incremental cost ($)</v>
          </cell>
          <cell r="F2052" t="str">
            <v>Incremental Cost Value Source</v>
          </cell>
          <cell r="G2052" t="str">
            <v/>
          </cell>
          <cell r="H2052" t="str">
            <v/>
          </cell>
          <cell r="I2052" t="str">
            <v>NonLighting Measure Worksheets WY 120814.pdf</v>
          </cell>
        </row>
        <row r="2053">
          <cell r="C2053" t="str">
            <v>12012014-002.1_Measure life (years)</v>
          </cell>
          <cell r="D2053">
            <v>1</v>
          </cell>
          <cell r="E2053" t="str">
            <v>Measure life (years)</v>
          </cell>
          <cell r="F2053" t="str">
            <v>Measure Life Value Source</v>
          </cell>
          <cell r="G2053" t="str">
            <v/>
          </cell>
          <cell r="H2053" t="str">
            <v/>
          </cell>
          <cell r="I2053" t="str">
            <v>NonLighting Measure Worksheets WY 120814.pdf</v>
          </cell>
        </row>
        <row r="2054">
          <cell r="C2054" t="str">
            <v>12012014-002.1_Planned Net to Gross Ratio</v>
          </cell>
          <cell r="D2054">
            <v>1</v>
          </cell>
          <cell r="E2054" t="str">
            <v>Planned Net to Gross Ratio</v>
          </cell>
          <cell r="F2054" t="str">
            <v>Net-to-Gross Value Source</v>
          </cell>
          <cell r="G2054" t="str">
            <v/>
          </cell>
          <cell r="H2054" t="str">
            <v>Page 10</v>
          </cell>
          <cell r="I2054" t="str">
            <v>DSM_WY_FinAnswerExpress_Report_2011.pdf</v>
          </cell>
        </row>
        <row r="2055">
          <cell r="C2055" t="str">
            <v>12012014-002.1_Gross Average Monthly Demand Reduction (kW/unit)</v>
          </cell>
          <cell r="D2055">
            <v>1</v>
          </cell>
          <cell r="E2055" t="str">
            <v>Gross Average Monthly Demand Reduction (kW/unit)</v>
          </cell>
          <cell r="F2055" t="str">
            <v>Demand Savings Value Source</v>
          </cell>
          <cell r="G2055" t="str">
            <v/>
          </cell>
          <cell r="H2055" t="str">
            <v/>
          </cell>
          <cell r="I2055" t="str">
            <v>NonLighting Measure Worksheets WY 120814.pdf</v>
          </cell>
        </row>
        <row r="2056">
          <cell r="C2056" t="str">
            <v>12012014-002.1_Planned Realization Rate</v>
          </cell>
          <cell r="D2056">
            <v>1</v>
          </cell>
          <cell r="E2056" t="str">
            <v>Planned Realization Rate</v>
          </cell>
          <cell r="F2056" t="str">
            <v>Realization Rate Value Source</v>
          </cell>
          <cell r="G2056" t="str">
            <v/>
          </cell>
          <cell r="H2056" t="str">
            <v>Table 1</v>
          </cell>
          <cell r="I2056" t="str">
            <v>DSM_WY_FinAnswerExpress_Report_2011.pdf</v>
          </cell>
        </row>
        <row r="2057">
          <cell r="C2057" t="str">
            <v>12012014-002.1_Gross incremental annual electric savings (kWh/yr)</v>
          </cell>
          <cell r="D2057">
            <v>1</v>
          </cell>
          <cell r="E2057" t="str">
            <v>Gross incremental annual electric savings (kWh/yr)</v>
          </cell>
          <cell r="F2057" t="str">
            <v>Energy Savings Value Source</v>
          </cell>
          <cell r="G2057" t="str">
            <v/>
          </cell>
          <cell r="H2057" t="str">
            <v/>
          </cell>
          <cell r="I2057" t="str">
            <v>NonLighting Measure Worksheets WY 120814.pdf</v>
          </cell>
        </row>
        <row r="2058">
          <cell r="C2058" t="str">
            <v>23.2_Planned Realization Rate</v>
          </cell>
          <cell r="D2058">
            <v>2</v>
          </cell>
          <cell r="E2058" t="str">
            <v>Planned Realization Rate</v>
          </cell>
          <cell r="F2058" t="str">
            <v>Realization Rate Value Source</v>
          </cell>
          <cell r="G2058" t="str">
            <v/>
          </cell>
          <cell r="H2058" t="str">
            <v>page 2</v>
          </cell>
          <cell r="I2058" t="str">
            <v>CA_FinAnswer_Express_Program_Evaluation_2009-2011.pdf</v>
          </cell>
        </row>
        <row r="2059">
          <cell r="C2059" t="str">
            <v>23.2_Planned Net to Gross Ratio</v>
          </cell>
          <cell r="D2059">
            <v>2</v>
          </cell>
          <cell r="E2059" t="str">
            <v>Planned Net to Gross Ratio</v>
          </cell>
          <cell r="F2059" t="str">
            <v>Net-to-Gross Value Source</v>
          </cell>
          <cell r="G2059" t="str">
            <v/>
          </cell>
          <cell r="H2059" t="str">
            <v>page 2</v>
          </cell>
          <cell r="I2059" t="str">
            <v>CA_FinAnswer_Express_Program_Evaluation_2009-2011.pdf</v>
          </cell>
        </row>
        <row r="2060">
          <cell r="C2060" t="str">
            <v>462.3_Gross Average Monthly Demand Reduction (kW/unit)</v>
          </cell>
          <cell r="D2060">
            <v>3</v>
          </cell>
          <cell r="E2060" t="str">
            <v>Gross Average Monthly Demand Reduction (kW/unit)</v>
          </cell>
          <cell r="F2060" t="str">
            <v>Demand Savings Value Source</v>
          </cell>
          <cell r="G2060" t="str">
            <v/>
          </cell>
          <cell r="H2060" t="str">
            <v/>
          </cell>
          <cell r="I2060" t="str">
            <v>Program Update Report UT 050214.docx</v>
          </cell>
        </row>
        <row r="2061">
          <cell r="C2061" t="str">
            <v>462.3_Planned Realization Rate</v>
          </cell>
          <cell r="D2061">
            <v>3</v>
          </cell>
          <cell r="E2061" t="str">
            <v>Planned Realization Rate</v>
          </cell>
          <cell r="F2061" t="str">
            <v>Realization Rate Value Source</v>
          </cell>
          <cell r="G2061" t="str">
            <v/>
          </cell>
          <cell r="H2061" t="str">
            <v>BAU - CE inputs sheet</v>
          </cell>
          <cell r="I2061" t="str">
            <v>CE inputs - measure update   small business 031314.xlsx</v>
          </cell>
        </row>
        <row r="2062">
          <cell r="C2062" t="str">
            <v>462.3_Gross incremental annual electric savings (kWh/yr)</v>
          </cell>
          <cell r="D2062">
            <v>3</v>
          </cell>
          <cell r="E2062" t="str">
            <v>Gross incremental annual electric savings (kWh/yr)</v>
          </cell>
          <cell r="F2062" t="str">
            <v>Energy Savings Value Source</v>
          </cell>
          <cell r="G2062" t="str">
            <v/>
          </cell>
          <cell r="H2062" t="str">
            <v/>
          </cell>
          <cell r="I2062" t="str">
            <v/>
          </cell>
        </row>
        <row r="2063">
          <cell r="C2063" t="str">
            <v>462.3_Gross incremental annual electric savings (kWh/yr)</v>
          </cell>
          <cell r="D2063">
            <v>3</v>
          </cell>
          <cell r="E2063" t="str">
            <v>Gross incremental annual electric savings (kWh/yr)</v>
          </cell>
          <cell r="F2063" t="str">
            <v>Energy Savings Value Source</v>
          </cell>
          <cell r="G2063" t="str">
            <v/>
          </cell>
          <cell r="H2063" t="str">
            <v/>
          </cell>
          <cell r="I2063" t="str">
            <v>Program Update Report UT 050214.docx</v>
          </cell>
        </row>
        <row r="2064">
          <cell r="C2064" t="str">
            <v>462.3_Gross Average Monthly Demand Reduction (kW/unit)</v>
          </cell>
          <cell r="D2064">
            <v>3</v>
          </cell>
          <cell r="E2064" t="str">
            <v>Gross Average Monthly Demand Reduction (kW/unit)</v>
          </cell>
          <cell r="F2064" t="str">
            <v>Demand Savings Value Source</v>
          </cell>
          <cell r="G2064" t="str">
            <v/>
          </cell>
          <cell r="H2064" t="str">
            <v/>
          </cell>
          <cell r="I2064" t="str">
            <v/>
          </cell>
        </row>
        <row r="2065">
          <cell r="C2065" t="str">
            <v>462.3_Planned Net to Gross Ratio</v>
          </cell>
          <cell r="D2065">
            <v>3</v>
          </cell>
          <cell r="E2065" t="str">
            <v>Planned Net to Gross Ratio</v>
          </cell>
          <cell r="F2065" t="str">
            <v>Net-to-Gross Value Source</v>
          </cell>
          <cell r="G2065" t="str">
            <v/>
          </cell>
          <cell r="H2065" t="str">
            <v>BAU - CE inputs sheet</v>
          </cell>
          <cell r="I2065" t="str">
            <v>CE inputs - measure update   small business 031314.xlsx</v>
          </cell>
        </row>
        <row r="2066">
          <cell r="C2066" t="str">
            <v>462.3_Measure life (years)</v>
          </cell>
          <cell r="D2066">
            <v>3</v>
          </cell>
          <cell r="E2066" t="str">
            <v>Measure life (years)</v>
          </cell>
          <cell r="F2066" t="str">
            <v>Measure Life Value Source</v>
          </cell>
          <cell r="G2066" t="str">
            <v/>
          </cell>
          <cell r="H2066" t="str">
            <v/>
          </cell>
          <cell r="I2066" t="str">
            <v>Program Update Report UT 050214.docx</v>
          </cell>
        </row>
        <row r="2067">
          <cell r="C2067" t="str">
            <v>462.3_Incremental cost ($)</v>
          </cell>
          <cell r="D2067">
            <v>3</v>
          </cell>
          <cell r="E2067" t="str">
            <v>Incremental cost ($)</v>
          </cell>
          <cell r="F2067" t="str">
            <v>Incremental Cost Value Source</v>
          </cell>
          <cell r="G2067" t="str">
            <v/>
          </cell>
          <cell r="H2067" t="str">
            <v/>
          </cell>
          <cell r="I2067" t="str">
            <v>Program Update Report UT 050214.docx</v>
          </cell>
        </row>
        <row r="2068">
          <cell r="C2068" t="str">
            <v>462.3_Incremental cost ($)</v>
          </cell>
          <cell r="D2068">
            <v>3</v>
          </cell>
          <cell r="E2068" t="str">
            <v>Incremental cost ($)</v>
          </cell>
          <cell r="F2068" t="str">
            <v>Incremental Cost Value Source</v>
          </cell>
          <cell r="G2068" t="str">
            <v/>
          </cell>
          <cell r="H2068" t="str">
            <v/>
          </cell>
          <cell r="I2068" t="str">
            <v/>
          </cell>
        </row>
        <row r="2069">
          <cell r="C2069" t="str">
            <v>888.2_Gross incremental annual electric savings (kWh/yr)</v>
          </cell>
          <cell r="D2069">
            <v>2</v>
          </cell>
          <cell r="E2069" t="str">
            <v>Gross incremental annual electric savings (kWh/yr)</v>
          </cell>
          <cell r="F2069" t="str">
            <v>Energy Savings Value Source</v>
          </cell>
          <cell r="G2069" t="str">
            <v/>
          </cell>
          <cell r="H2069" t="str">
            <v/>
          </cell>
          <cell r="I2069" t="str">
            <v>NonLighting Measure Worksheets WY 120814.pdf</v>
          </cell>
        </row>
        <row r="2070">
          <cell r="C2070" t="str">
            <v>888.2_Gross Average Monthly Demand Reduction (kW/unit)</v>
          </cell>
          <cell r="D2070">
            <v>2</v>
          </cell>
          <cell r="E2070" t="str">
            <v>Gross Average Monthly Demand Reduction (kW/unit)</v>
          </cell>
          <cell r="F2070" t="str">
            <v>Demand Savings Value Source</v>
          </cell>
          <cell r="G2070" t="str">
            <v/>
          </cell>
          <cell r="H2070" t="str">
            <v/>
          </cell>
          <cell r="I2070" t="str">
            <v>NonLighting Measure Worksheets WY 120814.pdf</v>
          </cell>
        </row>
        <row r="2071">
          <cell r="C2071" t="str">
            <v>888.2_Incremental cost ($)</v>
          </cell>
          <cell r="D2071">
            <v>2</v>
          </cell>
          <cell r="E2071" t="str">
            <v>Incremental cost ($)</v>
          </cell>
          <cell r="F2071" t="str">
            <v>Incremental Cost Value Source</v>
          </cell>
          <cell r="G2071" t="str">
            <v/>
          </cell>
          <cell r="H2071" t="str">
            <v/>
          </cell>
          <cell r="I2071" t="str">
            <v>NonLighting Measure Worksheets WY 120814.pdf</v>
          </cell>
        </row>
        <row r="2072">
          <cell r="C2072" t="str">
            <v>888.2_Measure life (years)</v>
          </cell>
          <cell r="D2072">
            <v>2</v>
          </cell>
          <cell r="E2072" t="str">
            <v>Measure life (years)</v>
          </cell>
          <cell r="F2072" t="str">
            <v>Measure Life Value Source</v>
          </cell>
          <cell r="G2072" t="str">
            <v/>
          </cell>
          <cell r="H2072" t="str">
            <v/>
          </cell>
          <cell r="I2072" t="str">
            <v>NonLighting Measure Worksheets WY 120814.pdf</v>
          </cell>
        </row>
        <row r="2073">
          <cell r="C2073" t="str">
            <v>888.2_Planned Net to Gross Ratio</v>
          </cell>
          <cell r="D2073">
            <v>2</v>
          </cell>
          <cell r="E2073" t="str">
            <v>Planned Net to Gross Ratio</v>
          </cell>
          <cell r="F2073" t="str">
            <v>Net-to-Gross Value Source</v>
          </cell>
          <cell r="G2073" t="str">
            <v/>
          </cell>
          <cell r="H2073" t="str">
            <v>Page 10</v>
          </cell>
          <cell r="I2073" t="str">
            <v>DSM_WY_FinAnswerExpress_Report_2011.pdf</v>
          </cell>
        </row>
        <row r="2074">
          <cell r="C2074" t="str">
            <v>888.2_Planned Realization Rate</v>
          </cell>
          <cell r="D2074">
            <v>2</v>
          </cell>
          <cell r="E2074" t="str">
            <v>Planned Realization Rate</v>
          </cell>
          <cell r="F2074" t="str">
            <v>Realization Rate Value Source</v>
          </cell>
          <cell r="G2074" t="str">
            <v/>
          </cell>
          <cell r="H2074" t="str">
            <v>Table 1</v>
          </cell>
          <cell r="I2074" t="str">
            <v>DSM_WY_FinAnswerExpress_Report_2011.pdf</v>
          </cell>
        </row>
        <row r="2075">
          <cell r="C2075" t="str">
            <v>461.2_Measure life (years)</v>
          </cell>
          <cell r="D2075">
            <v>2</v>
          </cell>
          <cell r="E2075" t="str">
            <v>Measure life (years)</v>
          </cell>
          <cell r="F2075" t="str">
            <v>Measure Life Value Source</v>
          </cell>
          <cell r="G2075" t="str">
            <v/>
          </cell>
          <cell r="H2075" t="str">
            <v>Table 2 on page 22 of Appendix 1</v>
          </cell>
          <cell r="I2075" t="str">
            <v>UT_2011_Annual_Report.pdf</v>
          </cell>
        </row>
        <row r="2076">
          <cell r="C2076" t="str">
            <v>461.2_Incremental cost ($)</v>
          </cell>
          <cell r="D2076">
            <v>2</v>
          </cell>
          <cell r="E2076" t="str">
            <v>Incremental cost ($)</v>
          </cell>
          <cell r="F2076" t="str">
            <v>Cost Value Source</v>
          </cell>
          <cell r="G2076" t="str">
            <v/>
          </cell>
          <cell r="H2076" t="str">
            <v>Table 6-11</v>
          </cell>
          <cell r="I2076" t="str">
            <v>FinAnswer Express Market Characterization and Program Enhancements - Utah Service Territory 30 Nov 2011.pdf</v>
          </cell>
        </row>
        <row r="2077">
          <cell r="C2077" t="str">
            <v>461.2_Gross incremental annual electric savings (kWh/yr)</v>
          </cell>
          <cell r="D2077">
            <v>2</v>
          </cell>
          <cell r="E2077" t="str">
            <v>Gross incremental annual electric savings (kWh/yr)</v>
          </cell>
          <cell r="F2077" t="str">
            <v>See Source Document(s) for savings methodology</v>
          </cell>
          <cell r="G2077" t="str">
            <v/>
          </cell>
          <cell r="H2077" t="str">
            <v/>
          </cell>
          <cell r="I2077" t="str">
            <v>Energy Star Calc_Commercial_Griddle.xls</v>
          </cell>
        </row>
        <row r="2078">
          <cell r="C2078" t="str">
            <v>461.2_Gross incremental annual electric savings (kWh/yr)</v>
          </cell>
          <cell r="D2078">
            <v>2</v>
          </cell>
          <cell r="E2078" t="str">
            <v>Gross incremental annual electric savings (kWh/yr)</v>
          </cell>
          <cell r="F2078" t="str">
            <v xml:space="preserve">Energy Savings Value Source </v>
          </cell>
          <cell r="G2078" t="str">
            <v/>
          </cell>
          <cell r="H2078" t="str">
            <v>Table 6-11</v>
          </cell>
          <cell r="I2078" t="str">
            <v>FinAnswer Express Market Characterization and Program Enhancements - Utah Service Territory 30 Nov 2011.pdf</v>
          </cell>
        </row>
        <row r="2079">
          <cell r="C2079" t="str">
            <v>461.2_Gross Average Monthly Demand Reduction (kW/unit)</v>
          </cell>
          <cell r="D2079">
            <v>2</v>
          </cell>
          <cell r="E2079" t="str">
            <v>Gross Average Monthly Demand Reduction (kW/unit)</v>
          </cell>
          <cell r="F2079" t="str">
            <v>Demand Reduction Value Source</v>
          </cell>
          <cell r="G2079" t="str">
            <v/>
          </cell>
          <cell r="H2079" t="str">
            <v>Table 6-11</v>
          </cell>
          <cell r="I2079" t="str">
            <v>FinAnswer Express Market Characterization and Program Enhancements - Utah Service Territory 30 Nov 2011.pdf</v>
          </cell>
        </row>
        <row r="2080">
          <cell r="C2080" t="str">
            <v>461.2_Gross incremental annual electric savings (kWh/yr)</v>
          </cell>
          <cell r="D2080">
            <v>2</v>
          </cell>
          <cell r="E2080" t="str">
            <v>Gross incremental annual electric savings (kWh/yr)</v>
          </cell>
          <cell r="F2080" t="str">
            <v>See Source Document(s) for savings methodology</v>
          </cell>
          <cell r="G2080" t="str">
            <v/>
          </cell>
          <cell r="H2080" t="str">
            <v/>
          </cell>
          <cell r="I2080" t="str">
            <v>Electric Griddle.docx</v>
          </cell>
        </row>
        <row r="2081">
          <cell r="C2081" t="str">
            <v>461.2_Incentive Customer ($)</v>
          </cell>
          <cell r="D2081">
            <v>2</v>
          </cell>
          <cell r="E2081" t="str">
            <v>Incentive Customer ($)</v>
          </cell>
          <cell r="F2081" t="str">
            <v>Incentive Value Source</v>
          </cell>
          <cell r="G2081" t="str">
            <v/>
          </cell>
          <cell r="H2081" t="str">
            <v>Table 6-11</v>
          </cell>
          <cell r="I2081" t="str">
            <v>FinAnswer Express Market Characterization and Program Enhancements - Utah Service Territory 30 Nov 2011.pdf</v>
          </cell>
        </row>
        <row r="2082">
          <cell r="C2082" t="str">
            <v>237.2_Incremental cost ($)</v>
          </cell>
          <cell r="D2082">
            <v>2</v>
          </cell>
          <cell r="E2082" t="str">
            <v>Incremental cost ($)</v>
          </cell>
          <cell r="F2082" t="str">
            <v>Cost Value Source</v>
          </cell>
          <cell r="G2082" t="str">
            <v/>
          </cell>
          <cell r="H2082" t="str">
            <v/>
          </cell>
          <cell r="I2082" t="str">
            <v>NonLighting Measure Worksheets ID 111314.pdf</v>
          </cell>
        </row>
        <row r="2083">
          <cell r="C2083" t="str">
            <v>237.2_Planned Realization Rate</v>
          </cell>
          <cell r="D2083">
            <v>2</v>
          </cell>
          <cell r="E2083" t="str">
            <v>Planned Realization Rate</v>
          </cell>
          <cell r="F2083" t="str">
            <v>Realization Rate Value Source</v>
          </cell>
          <cell r="G2083" t="str">
            <v/>
          </cell>
          <cell r="H2083" t="str">
            <v>Table 1</v>
          </cell>
          <cell r="I2083" t="str">
            <v>ID_FinAnswer_Express_Program_Evaluation_2009-2011.pdf</v>
          </cell>
        </row>
        <row r="2084">
          <cell r="C2084" t="str">
            <v>237.2_Gross incremental annual electric savings (kWh/yr)</v>
          </cell>
          <cell r="D2084">
            <v>2</v>
          </cell>
          <cell r="E2084" t="str">
            <v>Gross incremental annual electric savings (kWh/yr)</v>
          </cell>
          <cell r="F2084" t="str">
            <v xml:space="preserve">Energy Savings Value Source </v>
          </cell>
          <cell r="G2084" t="str">
            <v/>
          </cell>
          <cell r="H2084" t="str">
            <v/>
          </cell>
          <cell r="I2084" t="str">
            <v>NonLighting Measure Worksheets ID 111314.pdf</v>
          </cell>
        </row>
        <row r="2085">
          <cell r="C2085" t="str">
            <v>237.2_Measure life (years)</v>
          </cell>
          <cell r="D2085">
            <v>2</v>
          </cell>
          <cell r="E2085" t="str">
            <v>Measure life (years)</v>
          </cell>
          <cell r="F2085" t="str">
            <v>Measure Life Value Source</v>
          </cell>
          <cell r="G2085" t="str">
            <v/>
          </cell>
          <cell r="H2085" t="str">
            <v/>
          </cell>
          <cell r="I2085" t="str">
            <v>NonLighting Measure Worksheets ID 111314.pdf</v>
          </cell>
        </row>
        <row r="2086">
          <cell r="C2086" t="str">
            <v>237.2_Planned Net to Gross Ratio</v>
          </cell>
          <cell r="D2086">
            <v>2</v>
          </cell>
          <cell r="E2086" t="str">
            <v>Planned Net to Gross Ratio</v>
          </cell>
          <cell r="F2086" t="str">
            <v>Net-to-Gross Value Source</v>
          </cell>
          <cell r="G2086" t="str">
            <v/>
          </cell>
          <cell r="H2086" t="str">
            <v>Page 2</v>
          </cell>
          <cell r="I2086" t="str">
            <v>ID_FinAnswer_Express_Program_Evaluation_2009-2011.pdf</v>
          </cell>
        </row>
        <row r="2087">
          <cell r="C2087" t="str">
            <v>237.2_Gross Average Monthly Demand Reduction (kW/unit)</v>
          </cell>
          <cell r="D2087">
            <v>2</v>
          </cell>
          <cell r="E2087" t="str">
            <v>Gross Average Monthly Demand Reduction (kW/unit)</v>
          </cell>
          <cell r="F2087" t="str">
            <v>Demand Reduction Value Source</v>
          </cell>
          <cell r="G2087" t="str">
            <v/>
          </cell>
          <cell r="H2087" t="str">
            <v/>
          </cell>
          <cell r="I2087" t="str">
            <v>NonLighting Measure Worksheets ID 111314.pdf</v>
          </cell>
        </row>
        <row r="2088">
          <cell r="C2088" t="str">
            <v>462.2_Measure life (years)</v>
          </cell>
          <cell r="D2088">
            <v>2</v>
          </cell>
          <cell r="E2088" t="str">
            <v>Measure life (years)</v>
          </cell>
          <cell r="F2088" t="str">
            <v>Measure Life Value Source</v>
          </cell>
          <cell r="G2088" t="str">
            <v/>
          </cell>
          <cell r="H2088" t="str">
            <v>Table 2 on page 22 of Appendix 1</v>
          </cell>
          <cell r="I2088" t="str">
            <v>UT_2011_Annual_Report.pdf</v>
          </cell>
        </row>
        <row r="2089">
          <cell r="C2089" t="str">
            <v>462.2_Gross Average Monthly Demand Reduction (kW/unit)</v>
          </cell>
          <cell r="D2089">
            <v>2</v>
          </cell>
          <cell r="E2089" t="str">
            <v>Gross Average Monthly Demand Reduction (kW/unit)</v>
          </cell>
          <cell r="F2089" t="str">
            <v>Demand Reduction Value Source</v>
          </cell>
          <cell r="G2089" t="str">
            <v/>
          </cell>
          <cell r="H2089" t="str">
            <v>Table 6-11</v>
          </cell>
          <cell r="I2089" t="str">
            <v>FinAnswer Express Market Characterization and Program Enhancements - Utah Service Territory 30 Nov 2011.pdf</v>
          </cell>
        </row>
        <row r="2090">
          <cell r="C2090" t="str">
            <v>462.2_Gross incremental annual electric savings (kWh/yr)</v>
          </cell>
          <cell r="D2090">
            <v>2</v>
          </cell>
          <cell r="E2090" t="str">
            <v>Gross incremental annual electric savings (kWh/yr)</v>
          </cell>
          <cell r="F2090" t="str">
            <v>See Source Document(s) for savings methodology</v>
          </cell>
          <cell r="G2090" t="str">
            <v/>
          </cell>
          <cell r="H2090" t="str">
            <v/>
          </cell>
          <cell r="I2090" t="str">
            <v>Energy Star Calc_Commercial_Griddle.xls</v>
          </cell>
        </row>
        <row r="2091">
          <cell r="C2091" t="str">
            <v>462.2_Gross incremental annual electric savings (kWh/yr)</v>
          </cell>
          <cell r="D2091">
            <v>2</v>
          </cell>
          <cell r="E2091" t="str">
            <v>Gross incremental annual electric savings (kWh/yr)</v>
          </cell>
          <cell r="F2091" t="str">
            <v>See Source Document(s) for savings methodology</v>
          </cell>
          <cell r="G2091" t="str">
            <v/>
          </cell>
          <cell r="H2091" t="str">
            <v/>
          </cell>
          <cell r="I2091" t="str">
            <v>Electric Griddle.docx</v>
          </cell>
        </row>
        <row r="2092">
          <cell r="C2092" t="str">
            <v>462.2_Gross incremental annual electric savings (kWh/yr)</v>
          </cell>
          <cell r="D2092">
            <v>2</v>
          </cell>
          <cell r="E2092" t="str">
            <v>Gross incremental annual electric savings (kWh/yr)</v>
          </cell>
          <cell r="F2092" t="str">
            <v xml:space="preserve">Energy Savings Value Source </v>
          </cell>
          <cell r="G2092" t="str">
            <v/>
          </cell>
          <cell r="H2092" t="str">
            <v>Table 6-11</v>
          </cell>
          <cell r="I2092" t="str">
            <v>FinAnswer Express Market Characterization and Program Enhancements - Utah Service Territory 30 Nov 2011.pdf</v>
          </cell>
        </row>
        <row r="2093">
          <cell r="C2093" t="str">
            <v>462.2_Incremental cost ($)</v>
          </cell>
          <cell r="D2093">
            <v>2</v>
          </cell>
          <cell r="E2093" t="str">
            <v>Incremental cost ($)</v>
          </cell>
          <cell r="F2093" t="str">
            <v>Cost Value Source</v>
          </cell>
          <cell r="G2093" t="str">
            <v/>
          </cell>
          <cell r="H2093" t="str">
            <v>Table 6-11</v>
          </cell>
          <cell r="I2093" t="str">
            <v>FinAnswer Express Market Characterization and Program Enhancements - Utah Service Territory 30 Nov 2011.pdf</v>
          </cell>
        </row>
        <row r="2094">
          <cell r="C2094" t="str">
            <v>462.2_Incentive Customer ($)</v>
          </cell>
          <cell r="D2094">
            <v>2</v>
          </cell>
          <cell r="E2094" t="str">
            <v>Incentive Customer ($)</v>
          </cell>
          <cell r="F2094" t="str">
            <v>Incentive Value Source</v>
          </cell>
          <cell r="G2094" t="str">
            <v/>
          </cell>
          <cell r="H2094" t="str">
            <v>Table 6-11</v>
          </cell>
          <cell r="I2094" t="str">
            <v>FinAnswer Express Market Characterization and Program Enhancements - Utah Service Territory 30 Nov 2011.pdf</v>
          </cell>
        </row>
        <row r="2095">
          <cell r="C2095" t="str">
            <v>677.2_Gross incremental annual electric savings (kWh/yr)</v>
          </cell>
          <cell r="D2095">
            <v>2</v>
          </cell>
          <cell r="E2095" t="str">
            <v>Gross incremental annual electric savings (kWh/yr)</v>
          </cell>
          <cell r="F2095" t="str">
            <v xml:space="preserve">Energy Savings Value Source </v>
          </cell>
          <cell r="G2095" t="str">
            <v/>
          </cell>
          <cell r="H2095" t="str">
            <v>Table 1-6</v>
          </cell>
          <cell r="I2095" t="str">
            <v/>
          </cell>
        </row>
        <row r="2096">
          <cell r="C2096" t="str">
            <v>677.2_Measure life (years)</v>
          </cell>
          <cell r="D2096">
            <v>2</v>
          </cell>
          <cell r="E2096" t="str">
            <v>Measure life (years)</v>
          </cell>
          <cell r="F2096" t="str">
            <v>Measure Life Value Source</v>
          </cell>
          <cell r="G2096" t="str">
            <v/>
          </cell>
          <cell r="H2096" t="str">
            <v>Table 1-6</v>
          </cell>
          <cell r="I2096" t="str">
            <v/>
          </cell>
        </row>
        <row r="2097">
          <cell r="C2097" t="str">
            <v>677.2_Incremental cost ($)</v>
          </cell>
          <cell r="D2097">
            <v>2</v>
          </cell>
          <cell r="E2097" t="str">
            <v>Incremental cost ($)</v>
          </cell>
          <cell r="F2097" t="str">
            <v>Cost Value Source</v>
          </cell>
          <cell r="G2097" t="str">
            <v/>
          </cell>
          <cell r="H2097" t="str">
            <v>Table 1-6</v>
          </cell>
          <cell r="I2097" t="str">
            <v/>
          </cell>
        </row>
        <row r="2098">
          <cell r="C2098" t="str">
            <v>677.2_Incentive Customer ($)</v>
          </cell>
          <cell r="D2098">
            <v>2</v>
          </cell>
          <cell r="E2098" t="str">
            <v>Incentive Customer ($)</v>
          </cell>
          <cell r="F2098" t="str">
            <v>Incentive Value Source</v>
          </cell>
          <cell r="G2098" t="str">
            <v/>
          </cell>
          <cell r="H2098" t="str">
            <v>Table 1-6</v>
          </cell>
          <cell r="I2098" t="str">
            <v/>
          </cell>
        </row>
        <row r="2099">
          <cell r="C2099" t="str">
            <v>677.2_Gross Average Monthly Demand Reduction (kW/unit)</v>
          </cell>
          <cell r="D2099">
            <v>2</v>
          </cell>
          <cell r="E2099" t="str">
            <v>Gross Average Monthly Demand Reduction (kW/unit)</v>
          </cell>
          <cell r="F2099" t="str">
            <v>Demand Reduction Value Source</v>
          </cell>
          <cell r="G2099" t="str">
            <v/>
          </cell>
          <cell r="H2099" t="str">
            <v>Table 1-6</v>
          </cell>
          <cell r="I2099" t="str">
            <v/>
          </cell>
        </row>
        <row r="2100">
          <cell r="C2100" t="str">
            <v>453.2_Incremental cost ($)</v>
          </cell>
          <cell r="D2100">
            <v>2</v>
          </cell>
          <cell r="E2100" t="str">
            <v>Incremental cost ($)</v>
          </cell>
          <cell r="F2100" t="str">
            <v>Cost Value Source</v>
          </cell>
          <cell r="G2100" t="str">
            <v/>
          </cell>
          <cell r="H2100" t="str">
            <v>Table 6-11</v>
          </cell>
          <cell r="I2100" t="str">
            <v>FinAnswer Express Market Characterization and Program Enhancements - Utah Service Territory 30 Nov 2011.pdf</v>
          </cell>
        </row>
        <row r="2101">
          <cell r="C2101" t="str">
            <v>453.2_Measure life (years)</v>
          </cell>
          <cell r="D2101">
            <v>2</v>
          </cell>
          <cell r="E2101" t="str">
            <v>Measure life (years)</v>
          </cell>
          <cell r="F2101" t="str">
            <v>Measure Life Value Source</v>
          </cell>
          <cell r="G2101" t="str">
            <v/>
          </cell>
          <cell r="H2101" t="str">
            <v>Table 6-11</v>
          </cell>
          <cell r="I2101" t="str">
            <v>FinAnswer Express Market Characterization and Program Enhancements - Utah Service Territory 30 Nov 2011.pdf</v>
          </cell>
        </row>
        <row r="2102">
          <cell r="C2102" t="str">
            <v>453.2_Incentive Customer ($)</v>
          </cell>
          <cell r="D2102">
            <v>2</v>
          </cell>
          <cell r="E2102" t="str">
            <v>Incentive Customer ($)</v>
          </cell>
          <cell r="F2102" t="str">
            <v>Incentive Value Source</v>
          </cell>
          <cell r="G2102" t="str">
            <v/>
          </cell>
          <cell r="H2102" t="str">
            <v>Table 6-11</v>
          </cell>
          <cell r="I2102" t="str">
            <v>FinAnswer Express Market Characterization and Program Enhancements - Utah Service Territory 30 Nov 2011.pdf</v>
          </cell>
        </row>
        <row r="2103">
          <cell r="C2103" t="str">
            <v>453.2_Gross incremental annual electric savings (kWh/yr)</v>
          </cell>
          <cell r="D2103">
            <v>2</v>
          </cell>
          <cell r="E2103" t="str">
            <v>Gross incremental annual electric savings (kWh/yr)</v>
          </cell>
          <cell r="F2103" t="str">
            <v>See Source Document(s) for savings methodology</v>
          </cell>
          <cell r="G2103" t="str">
            <v/>
          </cell>
          <cell r="H2103" t="str">
            <v/>
          </cell>
          <cell r="I2103" t="str">
            <v>HFHC EStar Calc @ RTF Tier Specs.pdf</v>
          </cell>
        </row>
        <row r="2104">
          <cell r="C2104" t="str">
            <v>453.2_Gross Average Monthly Demand Reduction (kW/unit)</v>
          </cell>
          <cell r="D2104">
            <v>2</v>
          </cell>
          <cell r="E2104" t="str">
            <v>Gross Average Monthly Demand Reduction (kW/unit)</v>
          </cell>
          <cell r="F2104" t="str">
            <v>Demand Reduction Value Source</v>
          </cell>
          <cell r="G2104" t="str">
            <v/>
          </cell>
          <cell r="H2104" t="str">
            <v>Table 6-11</v>
          </cell>
          <cell r="I2104" t="str">
            <v>FinAnswer Express Market Characterization and Program Enhancements - Utah Service Territory 30 Nov 2011.pdf</v>
          </cell>
        </row>
        <row r="2105">
          <cell r="C2105" t="str">
            <v>453.2_Gross incremental annual electric savings (kWh/yr)</v>
          </cell>
          <cell r="D2105">
            <v>2</v>
          </cell>
          <cell r="E2105" t="str">
            <v>Gross incremental annual electric savings (kWh/yr)</v>
          </cell>
          <cell r="F2105" t="str">
            <v>See Source Document(s) for savings methodology</v>
          </cell>
          <cell r="G2105" t="str">
            <v/>
          </cell>
          <cell r="H2105" t="str">
            <v/>
          </cell>
          <cell r="I2105" t="str">
            <v>Insulated Holding Cabinets.docx</v>
          </cell>
        </row>
        <row r="2106">
          <cell r="C2106" t="str">
            <v>453.2_Gross incremental annual electric savings (kWh/yr)</v>
          </cell>
          <cell r="D2106">
            <v>2</v>
          </cell>
          <cell r="E2106" t="str">
            <v>Gross incremental annual electric savings (kWh/yr)</v>
          </cell>
          <cell r="F2106" t="str">
            <v xml:space="preserve">Energy Savings Value Source </v>
          </cell>
          <cell r="G2106" t="str">
            <v/>
          </cell>
          <cell r="H2106" t="str">
            <v>Table 6-11</v>
          </cell>
          <cell r="I2106" t="str">
            <v>FinAnswer Express Market Characterization and Program Enhancements - Utah Service Territory 30 Nov 2011.pdf</v>
          </cell>
        </row>
        <row r="2107">
          <cell r="C2107" t="str">
            <v>669.2_Incentive Customer ($)</v>
          </cell>
          <cell r="D2107">
            <v>2</v>
          </cell>
          <cell r="E2107" t="str">
            <v>Incentive Customer ($)</v>
          </cell>
          <cell r="F2107" t="str">
            <v>Incentive Value Source</v>
          </cell>
          <cell r="G2107" t="str">
            <v/>
          </cell>
          <cell r="H2107" t="str">
            <v>pg 18-20, Table 6-11</v>
          </cell>
          <cell r="I2107" t="str">
            <v>FinAnswer Express Market Characterization and Program Enhancements - Washington Service Territory 9 Sept 2011.pdf</v>
          </cell>
        </row>
        <row r="2108">
          <cell r="C2108" t="str">
            <v>669.2_Gross Average Monthly Demand Reduction (kW/unit)</v>
          </cell>
          <cell r="D2108">
            <v>2</v>
          </cell>
          <cell r="E2108" t="str">
            <v>Gross Average Monthly Demand Reduction (kW/unit)</v>
          </cell>
          <cell r="F2108" t="str">
            <v>Demand Reduction Value Source</v>
          </cell>
          <cell r="G2108" t="str">
            <v/>
          </cell>
          <cell r="H2108" t="str">
            <v>pg 18-20, Table 6-11</v>
          </cell>
          <cell r="I2108" t="str">
            <v>FinAnswer Express Market Characterization and Program Enhancements - Washington Service Territory 9 Sept 2011.pdf</v>
          </cell>
        </row>
        <row r="2109">
          <cell r="C2109" t="str">
            <v>669.2_Gross Average Monthly Demand Reduction (kW/unit)</v>
          </cell>
          <cell r="D2109">
            <v>2</v>
          </cell>
          <cell r="E2109" t="str">
            <v>Gross Average Monthly Demand Reduction (kW/unit)</v>
          </cell>
          <cell r="F2109" t="str">
            <v>Savings Parameters</v>
          </cell>
          <cell r="G2109" t="str">
            <v/>
          </cell>
          <cell r="H2109" t="str">
            <v>See Source Document(s) for savings methodology</v>
          </cell>
          <cell r="I2109" t="str">
            <v>HFHC EStar Calc @ RTF Tier Specs.pdf</v>
          </cell>
        </row>
        <row r="2110">
          <cell r="C2110" t="str">
            <v>669.2_Gross Average Monthly Demand Reduction (kW/unit)</v>
          </cell>
          <cell r="D2110">
            <v>2</v>
          </cell>
          <cell r="E2110" t="str">
            <v>Gross Average Monthly Demand Reduction (kW/unit)</v>
          </cell>
          <cell r="F2110" t="str">
            <v>Savings Parameters</v>
          </cell>
          <cell r="G2110" t="str">
            <v/>
          </cell>
          <cell r="H2110" t="str">
            <v>See Source Document(s) for savings methodology</v>
          </cell>
          <cell r="I2110" t="str">
            <v>WA Insulated Holding Cabinets.docx</v>
          </cell>
        </row>
        <row r="2111">
          <cell r="C2111" t="str">
            <v>669.2_Gross incremental annual electric savings (kWh/yr)</v>
          </cell>
          <cell r="D2111">
            <v>2</v>
          </cell>
          <cell r="E2111" t="str">
            <v>Gross incremental annual electric savings (kWh/yr)</v>
          </cell>
          <cell r="F2111" t="str">
            <v xml:space="preserve">Energy Savings Value Source </v>
          </cell>
          <cell r="G2111" t="str">
            <v/>
          </cell>
          <cell r="H2111" t="str">
            <v>pg 18-20, Table 6-11</v>
          </cell>
          <cell r="I2111" t="str">
            <v>FinAnswer Express Market Characterization and Program Enhancements - Washington Service Territory 9 Sept 2011.pdf</v>
          </cell>
        </row>
        <row r="2112">
          <cell r="C2112" t="str">
            <v>669.2_Gross incremental annual electric savings (kWh/yr)</v>
          </cell>
          <cell r="D2112">
            <v>2</v>
          </cell>
          <cell r="E2112" t="str">
            <v>Gross incremental annual electric savings (kWh/yr)</v>
          </cell>
          <cell r="F2112" t="str">
            <v>Savings Parameters</v>
          </cell>
          <cell r="G2112" t="str">
            <v/>
          </cell>
          <cell r="H2112" t="str">
            <v>See Source Document(s) for savings methodology</v>
          </cell>
          <cell r="I2112" t="str">
            <v>WA Insulated Holding Cabinets.docx</v>
          </cell>
        </row>
        <row r="2113">
          <cell r="C2113" t="str">
            <v>669.2_Gross incremental annual electric savings (kWh/yr)</v>
          </cell>
          <cell r="D2113">
            <v>2</v>
          </cell>
          <cell r="E2113" t="str">
            <v>Gross incremental annual electric savings (kWh/yr)</v>
          </cell>
          <cell r="F2113" t="str">
            <v>Savings Parameters</v>
          </cell>
          <cell r="G2113" t="str">
            <v/>
          </cell>
          <cell r="H2113" t="str">
            <v>See Source Document(s) for savings methodology</v>
          </cell>
          <cell r="I2113" t="str">
            <v>HFHC EStar Calc @ RTF Tier Specs.pdf</v>
          </cell>
        </row>
        <row r="2114">
          <cell r="C2114" t="str">
            <v>669.2_Incremental cost ($)</v>
          </cell>
          <cell r="D2114">
            <v>2</v>
          </cell>
          <cell r="E2114" t="str">
            <v>Incremental cost ($)</v>
          </cell>
          <cell r="F2114" t="str">
            <v>Cost Value Source</v>
          </cell>
          <cell r="G2114" t="str">
            <v/>
          </cell>
          <cell r="H2114" t="str">
            <v>pg 18-20, Table 6-11</v>
          </cell>
          <cell r="I2114" t="str">
            <v>FinAnswer Express Market Characterization and Program Enhancements - Washington Service Territory 9 Sept 2011.pdf</v>
          </cell>
        </row>
        <row r="2115">
          <cell r="C2115" t="str">
            <v>669.2_Measure life (years)</v>
          </cell>
          <cell r="D2115">
            <v>2</v>
          </cell>
          <cell r="E2115" t="str">
            <v>Measure life (years)</v>
          </cell>
          <cell r="F2115" t="str">
            <v>Measure Life Value Source</v>
          </cell>
          <cell r="G2115" t="str">
            <v/>
          </cell>
          <cell r="H2115" t="str">
            <v>pg 18-20, Table 6-11</v>
          </cell>
          <cell r="I2115" t="str">
            <v>FinAnswer Express Market Characterization and Program Enhancements - Washington Service Territory 9 Sept 2011.pdf</v>
          </cell>
        </row>
        <row r="2116">
          <cell r="C2116" t="str">
            <v>457.2_Incentive Customer ($)</v>
          </cell>
          <cell r="D2116">
            <v>2</v>
          </cell>
          <cell r="E2116" t="str">
            <v>Incentive Customer ($)</v>
          </cell>
          <cell r="F2116" t="str">
            <v>Incentive Value Source</v>
          </cell>
          <cell r="G2116" t="str">
            <v/>
          </cell>
          <cell r="H2116" t="str">
            <v>Table 6-11</v>
          </cell>
          <cell r="I2116" t="str">
            <v>FinAnswer Express Market Characterization and Program Enhancements - Utah Service Territory 30 Nov 2011.pdf</v>
          </cell>
        </row>
        <row r="2117">
          <cell r="C2117" t="str">
            <v>457.2_Gross incremental annual electric savings (kWh/yr)</v>
          </cell>
          <cell r="D2117">
            <v>2</v>
          </cell>
          <cell r="E2117" t="str">
            <v>Gross incremental annual electric savings (kWh/yr)</v>
          </cell>
          <cell r="F2117" t="str">
            <v>See Source Document(s) for savings methodology</v>
          </cell>
          <cell r="G2117" t="str">
            <v/>
          </cell>
          <cell r="H2117" t="str">
            <v/>
          </cell>
          <cell r="I2117" t="str">
            <v>HFHC EStar Calc @ RTF Tier Specs.pdf</v>
          </cell>
        </row>
        <row r="2118">
          <cell r="C2118" t="str">
            <v>457.2_Measure life (years)</v>
          </cell>
          <cell r="D2118">
            <v>2</v>
          </cell>
          <cell r="E2118" t="str">
            <v>Measure life (years)</v>
          </cell>
          <cell r="F2118" t="str">
            <v>Measure Life Value Source</v>
          </cell>
          <cell r="G2118" t="str">
            <v/>
          </cell>
          <cell r="H2118" t="str">
            <v>Table 6-11</v>
          </cell>
          <cell r="I2118" t="str">
            <v>FinAnswer Express Market Characterization and Program Enhancements - Utah Service Territory 30 Nov 2011.pdf</v>
          </cell>
        </row>
        <row r="2119">
          <cell r="C2119" t="str">
            <v>457.2_Incremental cost ($)</v>
          </cell>
          <cell r="D2119">
            <v>2</v>
          </cell>
          <cell r="E2119" t="str">
            <v>Incremental cost ($)</v>
          </cell>
          <cell r="F2119" t="str">
            <v>Cost Value Source</v>
          </cell>
          <cell r="G2119" t="str">
            <v/>
          </cell>
          <cell r="H2119" t="str">
            <v>Table 6-11</v>
          </cell>
          <cell r="I2119" t="str">
            <v>FinAnswer Express Market Characterization and Program Enhancements - Utah Service Territory 30 Nov 2011.pdf</v>
          </cell>
        </row>
        <row r="2120">
          <cell r="C2120" t="str">
            <v>457.2_Gross incremental annual electric savings (kWh/yr)</v>
          </cell>
          <cell r="D2120">
            <v>2</v>
          </cell>
          <cell r="E2120" t="str">
            <v>Gross incremental annual electric savings (kWh/yr)</v>
          </cell>
          <cell r="F2120" t="str">
            <v>See Source Document(s) for savings methodology</v>
          </cell>
          <cell r="G2120" t="str">
            <v/>
          </cell>
          <cell r="H2120" t="str">
            <v/>
          </cell>
          <cell r="I2120" t="str">
            <v>Insulated Holding Cabinets.docx</v>
          </cell>
        </row>
        <row r="2121">
          <cell r="C2121" t="str">
            <v>457.2_Gross Average Monthly Demand Reduction (kW/unit)</v>
          </cell>
          <cell r="D2121">
            <v>2</v>
          </cell>
          <cell r="E2121" t="str">
            <v>Gross Average Monthly Demand Reduction (kW/unit)</v>
          </cell>
          <cell r="F2121" t="str">
            <v>Demand Reduction Value Source</v>
          </cell>
          <cell r="G2121" t="str">
            <v/>
          </cell>
          <cell r="H2121" t="str">
            <v>Table 6-11</v>
          </cell>
          <cell r="I2121" t="str">
            <v>FinAnswer Express Market Characterization and Program Enhancements - Utah Service Territory 30 Nov 2011.pdf</v>
          </cell>
        </row>
        <row r="2122">
          <cell r="C2122" t="str">
            <v>457.2_Gross incremental annual electric savings (kWh/yr)</v>
          </cell>
          <cell r="D2122">
            <v>2</v>
          </cell>
          <cell r="E2122" t="str">
            <v>Gross incremental annual electric savings (kWh/yr)</v>
          </cell>
          <cell r="F2122" t="str">
            <v xml:space="preserve">Energy Savings Value Source </v>
          </cell>
          <cell r="G2122" t="str">
            <v/>
          </cell>
          <cell r="H2122" t="str">
            <v>Table 6-11</v>
          </cell>
          <cell r="I2122" t="str">
            <v>FinAnswer Express Market Characterization and Program Enhancements - Utah Service Territory 30 Nov 2011.pdf</v>
          </cell>
        </row>
        <row r="2123">
          <cell r="C2123" t="str">
            <v>453.3_Planned Realization Rate</v>
          </cell>
          <cell r="D2123">
            <v>3</v>
          </cell>
          <cell r="E2123" t="str">
            <v>Planned Realization Rate</v>
          </cell>
          <cell r="F2123" t="str">
            <v>Realization Rate Value Source</v>
          </cell>
          <cell r="G2123" t="str">
            <v/>
          </cell>
          <cell r="H2123" t="str">
            <v>BAU - CE inputs sheet</v>
          </cell>
          <cell r="I2123" t="str">
            <v>CE inputs - measure update   small business 031314.xlsx</v>
          </cell>
        </row>
        <row r="2124">
          <cell r="C2124" t="str">
            <v>453.3_Planned Net to Gross Ratio</v>
          </cell>
          <cell r="D2124">
            <v>3</v>
          </cell>
          <cell r="E2124" t="str">
            <v>Planned Net to Gross Ratio</v>
          </cell>
          <cell r="F2124" t="str">
            <v>Net-to-Gross Value Source</v>
          </cell>
          <cell r="G2124" t="str">
            <v/>
          </cell>
          <cell r="H2124" t="str">
            <v>BAU - CE inputs sheet</v>
          </cell>
          <cell r="I2124" t="str">
            <v>CE inputs - measure update   small business 031314.xlsx</v>
          </cell>
        </row>
        <row r="2125">
          <cell r="C2125" t="str">
            <v>453.3_Gross Average Monthly Demand Reduction (kW/unit)</v>
          </cell>
          <cell r="D2125">
            <v>3</v>
          </cell>
          <cell r="E2125" t="str">
            <v>Gross Average Monthly Demand Reduction (kW/unit)</v>
          </cell>
          <cell r="F2125" t="str">
            <v>Demand Savings Value Source</v>
          </cell>
          <cell r="G2125" t="str">
            <v/>
          </cell>
          <cell r="H2125" t="str">
            <v/>
          </cell>
          <cell r="I2125" t="str">
            <v/>
          </cell>
        </row>
        <row r="2126">
          <cell r="C2126" t="str">
            <v>453.3_Incremental cost ($)</v>
          </cell>
          <cell r="D2126">
            <v>3</v>
          </cell>
          <cell r="E2126" t="str">
            <v>Incremental cost ($)</v>
          </cell>
          <cell r="F2126" t="str">
            <v>Incremental Cost Value Source</v>
          </cell>
          <cell r="G2126" t="str">
            <v/>
          </cell>
          <cell r="H2126" t="str">
            <v/>
          </cell>
          <cell r="I2126" t="str">
            <v/>
          </cell>
        </row>
        <row r="2127">
          <cell r="C2127" t="str">
            <v>453.3_Gross Average Monthly Demand Reduction (kW/unit)</v>
          </cell>
          <cell r="D2127">
            <v>3</v>
          </cell>
          <cell r="E2127" t="str">
            <v>Gross Average Monthly Demand Reduction (kW/unit)</v>
          </cell>
          <cell r="F2127" t="str">
            <v>Demand Savings Value Source</v>
          </cell>
          <cell r="G2127" t="str">
            <v/>
          </cell>
          <cell r="H2127" t="str">
            <v/>
          </cell>
          <cell r="I2127" t="str">
            <v>Program Update Report UT 050214.docx</v>
          </cell>
        </row>
        <row r="2128">
          <cell r="C2128" t="str">
            <v>453.3_Gross incremental annual electric savings (kWh/yr)</v>
          </cell>
          <cell r="D2128">
            <v>3</v>
          </cell>
          <cell r="E2128" t="str">
            <v>Gross incremental annual electric savings (kWh/yr)</v>
          </cell>
          <cell r="F2128" t="str">
            <v>Energy Savings Value Source</v>
          </cell>
          <cell r="G2128" t="str">
            <v/>
          </cell>
          <cell r="H2128" t="str">
            <v/>
          </cell>
          <cell r="I2128" t="str">
            <v/>
          </cell>
        </row>
        <row r="2129">
          <cell r="C2129" t="str">
            <v>453.3_Measure life (years)</v>
          </cell>
          <cell r="D2129">
            <v>3</v>
          </cell>
          <cell r="E2129" t="str">
            <v>Measure life (years)</v>
          </cell>
          <cell r="F2129" t="str">
            <v>Measure Life Value Source</v>
          </cell>
          <cell r="G2129" t="str">
            <v/>
          </cell>
          <cell r="H2129" t="str">
            <v/>
          </cell>
          <cell r="I2129" t="str">
            <v>Program Update Report UT 050214.docx</v>
          </cell>
        </row>
        <row r="2130">
          <cell r="C2130" t="str">
            <v>453.3_Incremental cost ($)</v>
          </cell>
          <cell r="D2130">
            <v>3</v>
          </cell>
          <cell r="E2130" t="str">
            <v>Incremental cost ($)</v>
          </cell>
          <cell r="F2130" t="str">
            <v>Incremental Cost Value Source</v>
          </cell>
          <cell r="G2130" t="str">
            <v/>
          </cell>
          <cell r="H2130" t="str">
            <v/>
          </cell>
          <cell r="I2130" t="str">
            <v>Program Update Report UT 050214.docx</v>
          </cell>
        </row>
        <row r="2131">
          <cell r="C2131" t="str">
            <v>453.3_Gross incremental annual electric savings (kWh/yr)</v>
          </cell>
          <cell r="D2131">
            <v>3</v>
          </cell>
          <cell r="E2131" t="str">
            <v>Gross incremental annual electric savings (kWh/yr)</v>
          </cell>
          <cell r="F2131" t="str">
            <v>Energy Savings Value Source</v>
          </cell>
          <cell r="G2131" t="str">
            <v/>
          </cell>
          <cell r="H2131" t="str">
            <v/>
          </cell>
          <cell r="I2131" t="str">
            <v>Program Update Report UT 050214.docx</v>
          </cell>
        </row>
        <row r="2132">
          <cell r="C2132" t="str">
            <v>13.2_Planned Realization Rate</v>
          </cell>
          <cell r="D2132">
            <v>2</v>
          </cell>
          <cell r="E2132" t="str">
            <v>Planned Realization Rate</v>
          </cell>
          <cell r="F2132" t="str">
            <v>Realization Rate Value Source</v>
          </cell>
          <cell r="G2132" t="str">
            <v/>
          </cell>
          <cell r="H2132" t="str">
            <v>page 2</v>
          </cell>
          <cell r="I2132" t="str">
            <v>CA_FinAnswer_Express_Program_Evaluation_2009-2011.pdf</v>
          </cell>
        </row>
        <row r="2133">
          <cell r="C2133" t="str">
            <v>13.2_Planned Net to Gross Ratio</v>
          </cell>
          <cell r="D2133">
            <v>2</v>
          </cell>
          <cell r="E2133" t="str">
            <v>Planned Net to Gross Ratio</v>
          </cell>
          <cell r="F2133" t="str">
            <v>Net-to-Gross Value Source</v>
          </cell>
          <cell r="G2133" t="str">
            <v/>
          </cell>
          <cell r="H2133" t="str">
            <v>page 2</v>
          </cell>
          <cell r="I2133" t="str">
            <v>CA_FinAnswer_Express_Program_Evaluation_2009-2011.pdf</v>
          </cell>
        </row>
        <row r="2134">
          <cell r="C2134" t="str">
            <v>231.2_Planned Net to Gross Ratio</v>
          </cell>
          <cell r="D2134">
            <v>2</v>
          </cell>
          <cell r="E2134" t="str">
            <v>Planned Net to Gross Ratio</v>
          </cell>
          <cell r="F2134" t="str">
            <v>Net-to-Gross Value Source</v>
          </cell>
          <cell r="G2134" t="str">
            <v/>
          </cell>
          <cell r="H2134" t="str">
            <v>Page 2</v>
          </cell>
          <cell r="I2134" t="str">
            <v>ID_FinAnswer_Express_Program_Evaluation_2009-2011.pdf</v>
          </cell>
        </row>
        <row r="2135">
          <cell r="C2135" t="str">
            <v>231.2_Incremental cost ($)</v>
          </cell>
          <cell r="D2135">
            <v>2</v>
          </cell>
          <cell r="E2135" t="str">
            <v>Incremental cost ($)</v>
          </cell>
          <cell r="F2135" t="str">
            <v>Cost Value Source</v>
          </cell>
          <cell r="G2135" t="str">
            <v/>
          </cell>
          <cell r="H2135" t="str">
            <v/>
          </cell>
          <cell r="I2135" t="str">
            <v>NonLighting Measure Worksheets ID 111314.pdf</v>
          </cell>
        </row>
        <row r="2136">
          <cell r="C2136" t="str">
            <v>231.2_Gross Average Monthly Demand Reduction (kW/unit)</v>
          </cell>
          <cell r="D2136">
            <v>2</v>
          </cell>
          <cell r="E2136" t="str">
            <v>Gross Average Monthly Demand Reduction (kW/unit)</v>
          </cell>
          <cell r="F2136" t="str">
            <v>Demand Reduction Value Source</v>
          </cell>
          <cell r="G2136" t="str">
            <v/>
          </cell>
          <cell r="H2136" t="str">
            <v/>
          </cell>
          <cell r="I2136" t="str">
            <v>NonLighting Measure Worksheets ID 111314.pdf</v>
          </cell>
        </row>
        <row r="2137">
          <cell r="C2137" t="str">
            <v>231.2_Measure life (years)</v>
          </cell>
          <cell r="D2137">
            <v>2</v>
          </cell>
          <cell r="E2137" t="str">
            <v>Measure life (years)</v>
          </cell>
          <cell r="F2137" t="str">
            <v>Measure Life Value Source</v>
          </cell>
          <cell r="G2137" t="str">
            <v/>
          </cell>
          <cell r="H2137" t="str">
            <v/>
          </cell>
          <cell r="I2137" t="str">
            <v>NonLighting Measure Worksheets ID 111314.pdf</v>
          </cell>
        </row>
        <row r="2138">
          <cell r="C2138" t="str">
            <v>231.2_Planned Realization Rate</v>
          </cell>
          <cell r="D2138">
            <v>2</v>
          </cell>
          <cell r="E2138" t="str">
            <v>Planned Realization Rate</v>
          </cell>
          <cell r="F2138" t="str">
            <v>Realization Rate Value Source</v>
          </cell>
          <cell r="G2138" t="str">
            <v/>
          </cell>
          <cell r="H2138" t="str">
            <v>Table 1</v>
          </cell>
          <cell r="I2138" t="str">
            <v>ID_FinAnswer_Express_Program_Evaluation_2009-2011.pdf</v>
          </cell>
        </row>
        <row r="2139">
          <cell r="C2139" t="str">
            <v>231.2_Gross incremental annual electric savings (kWh/yr)</v>
          </cell>
          <cell r="D2139">
            <v>2</v>
          </cell>
          <cell r="E2139" t="str">
            <v>Gross incremental annual electric savings (kWh/yr)</v>
          </cell>
          <cell r="F2139" t="str">
            <v xml:space="preserve">Energy Savings Value Source </v>
          </cell>
          <cell r="G2139" t="str">
            <v/>
          </cell>
          <cell r="H2139" t="str">
            <v/>
          </cell>
          <cell r="I2139" t="str">
            <v>NonLighting Measure Worksheets ID 111314.pdf</v>
          </cell>
        </row>
        <row r="2140">
          <cell r="C2140" t="str">
            <v>1071.2_Gross incremental annual electric savings (kWh/yr)</v>
          </cell>
          <cell r="D2140">
            <v>2</v>
          </cell>
          <cell r="E2140" t="str">
            <v>Gross incremental annual electric savings (kWh/yr)</v>
          </cell>
          <cell r="F2140" t="str">
            <v>Energy Savings Value Source</v>
          </cell>
          <cell r="G2140" t="str">
            <v/>
          </cell>
          <cell r="H2140" t="str">
            <v/>
          </cell>
          <cell r="I2140" t="str">
            <v>NonLighting Measure Worksheets WY 120814.pdf</v>
          </cell>
        </row>
        <row r="2141">
          <cell r="C2141" t="str">
            <v>1071.2_Incremental cost ($)</v>
          </cell>
          <cell r="D2141">
            <v>2</v>
          </cell>
          <cell r="E2141" t="str">
            <v>Incremental cost ($)</v>
          </cell>
          <cell r="F2141" t="str">
            <v>Incremental Cost Value Source</v>
          </cell>
          <cell r="G2141" t="str">
            <v/>
          </cell>
          <cell r="H2141" t="str">
            <v/>
          </cell>
          <cell r="I2141" t="str">
            <v>NonLighting Measure Worksheets WY 120814.pdf</v>
          </cell>
        </row>
        <row r="2142">
          <cell r="C2142" t="str">
            <v>1071.2_Measure life (years)</v>
          </cell>
          <cell r="D2142">
            <v>2</v>
          </cell>
          <cell r="E2142" t="str">
            <v>Measure life (years)</v>
          </cell>
          <cell r="F2142" t="str">
            <v>Measure Life Value Source</v>
          </cell>
          <cell r="G2142" t="str">
            <v/>
          </cell>
          <cell r="H2142" t="str">
            <v/>
          </cell>
          <cell r="I2142" t="str">
            <v>NonLighting Measure Worksheets WY 120814.pdf</v>
          </cell>
        </row>
        <row r="2143">
          <cell r="C2143" t="str">
            <v>1071.2_Gross Average Monthly Demand Reduction (kW/unit)</v>
          </cell>
          <cell r="D2143">
            <v>2</v>
          </cell>
          <cell r="E2143" t="str">
            <v>Gross Average Monthly Demand Reduction (kW/unit)</v>
          </cell>
          <cell r="F2143" t="str">
            <v>Demand Savings Value Source</v>
          </cell>
          <cell r="G2143" t="str">
            <v/>
          </cell>
          <cell r="H2143" t="str">
            <v/>
          </cell>
          <cell r="I2143" t="str">
            <v>NonLighting Measure Worksheets WY 120814.pdf</v>
          </cell>
        </row>
        <row r="2144">
          <cell r="C2144" t="str">
            <v>1071.2_Planned Net to Gross Ratio</v>
          </cell>
          <cell r="D2144">
            <v>2</v>
          </cell>
          <cell r="E2144" t="str">
            <v>Planned Net to Gross Ratio</v>
          </cell>
          <cell r="F2144" t="str">
            <v>Net-to-Gross Value Source</v>
          </cell>
          <cell r="G2144" t="str">
            <v/>
          </cell>
          <cell r="H2144" t="str">
            <v>Page 10</v>
          </cell>
          <cell r="I2144" t="str">
            <v>DSM_WY_FinAnswerExpress_Report_2011.pdf</v>
          </cell>
        </row>
        <row r="2145">
          <cell r="C2145" t="str">
            <v>1071.2_Planned Realization Rate</v>
          </cell>
          <cell r="D2145">
            <v>2</v>
          </cell>
          <cell r="E2145" t="str">
            <v>Planned Realization Rate</v>
          </cell>
          <cell r="F2145" t="str">
            <v>Realization Rate Value Source</v>
          </cell>
          <cell r="G2145" t="str">
            <v/>
          </cell>
          <cell r="H2145" t="str">
            <v>Table 1</v>
          </cell>
          <cell r="I2145" t="str">
            <v>DSM_WY_FinAnswerExpress_Report_2011.pdf</v>
          </cell>
        </row>
        <row r="2146">
          <cell r="C2146" t="str">
            <v>452.2_Incentive Customer ($)</v>
          </cell>
          <cell r="D2146">
            <v>2</v>
          </cell>
          <cell r="E2146" t="str">
            <v>Incentive Customer ($)</v>
          </cell>
          <cell r="F2146" t="str">
            <v>Incentive Value Source</v>
          </cell>
          <cell r="G2146" t="str">
            <v/>
          </cell>
          <cell r="H2146" t="str">
            <v>Table 6-11</v>
          </cell>
          <cell r="I2146" t="str">
            <v>FinAnswer Express Market Characterization and Program Enhancements - Utah Service Territory 30 Nov 2011.pdf</v>
          </cell>
        </row>
        <row r="2147">
          <cell r="C2147" t="str">
            <v>452.2_Gross Average Monthly Demand Reduction (kW/unit)</v>
          </cell>
          <cell r="D2147">
            <v>2</v>
          </cell>
          <cell r="E2147" t="str">
            <v>Gross Average Monthly Demand Reduction (kW/unit)</v>
          </cell>
          <cell r="F2147" t="str">
            <v>Demand Reduction Value Source</v>
          </cell>
          <cell r="G2147" t="str">
            <v/>
          </cell>
          <cell r="H2147" t="str">
            <v>Table 6-11</v>
          </cell>
          <cell r="I2147" t="str">
            <v>FinAnswer Express Market Characterization and Program Enhancements - Utah Service Territory 30 Nov 2011.pdf</v>
          </cell>
        </row>
        <row r="2148">
          <cell r="C2148" t="str">
            <v>452.2_Incremental cost ($)</v>
          </cell>
          <cell r="D2148">
            <v>2</v>
          </cell>
          <cell r="E2148" t="str">
            <v>Incremental cost ($)</v>
          </cell>
          <cell r="F2148" t="str">
            <v>Cost Value Source</v>
          </cell>
          <cell r="G2148" t="str">
            <v/>
          </cell>
          <cell r="H2148" t="str">
            <v>Table 6-11</v>
          </cell>
          <cell r="I2148" t="str">
            <v>FinAnswer Express Market Characterization and Program Enhancements - Utah Service Territory 30 Nov 2011.pdf</v>
          </cell>
        </row>
        <row r="2149">
          <cell r="C2149" t="str">
            <v>452.2_Gross incremental annual electric savings (kWh/yr)</v>
          </cell>
          <cell r="D2149">
            <v>2</v>
          </cell>
          <cell r="E2149" t="str">
            <v>Gross incremental annual electric savings (kWh/yr)</v>
          </cell>
          <cell r="F2149" t="str">
            <v>See Source Document(s) for savings methodology</v>
          </cell>
          <cell r="G2149" t="str">
            <v/>
          </cell>
          <cell r="H2149" t="str">
            <v/>
          </cell>
          <cell r="I2149" t="str">
            <v>HFHC EStar Calc @ RTF Tier Specs.pdf</v>
          </cell>
        </row>
        <row r="2150">
          <cell r="C2150" t="str">
            <v>452.2_Measure life (years)</v>
          </cell>
          <cell r="D2150">
            <v>2</v>
          </cell>
          <cell r="E2150" t="str">
            <v>Measure life (years)</v>
          </cell>
          <cell r="F2150" t="str">
            <v>Measure Life Value Source</v>
          </cell>
          <cell r="G2150" t="str">
            <v/>
          </cell>
          <cell r="H2150" t="str">
            <v>Table 6-11</v>
          </cell>
          <cell r="I2150" t="str">
            <v>FinAnswer Express Market Characterization and Program Enhancements - Utah Service Territory 30 Nov 2011.pdf</v>
          </cell>
        </row>
        <row r="2151">
          <cell r="C2151" t="str">
            <v>452.2_Gross incremental annual electric savings (kWh/yr)</v>
          </cell>
          <cell r="D2151">
            <v>2</v>
          </cell>
          <cell r="E2151" t="str">
            <v>Gross incremental annual electric savings (kWh/yr)</v>
          </cell>
          <cell r="F2151" t="str">
            <v xml:space="preserve">Energy Savings Value Source </v>
          </cell>
          <cell r="G2151" t="str">
            <v/>
          </cell>
          <cell r="H2151" t="str">
            <v>Table 6-11</v>
          </cell>
          <cell r="I2151" t="str">
            <v>FinAnswer Express Market Characterization and Program Enhancements - Utah Service Territory 30 Nov 2011.pdf</v>
          </cell>
        </row>
        <row r="2152">
          <cell r="C2152" t="str">
            <v>452.2_Gross incremental annual electric savings (kWh/yr)</v>
          </cell>
          <cell r="D2152">
            <v>2</v>
          </cell>
          <cell r="E2152" t="str">
            <v>Gross incremental annual electric savings (kWh/yr)</v>
          </cell>
          <cell r="F2152" t="str">
            <v>See Source Document(s) for savings methodology</v>
          </cell>
          <cell r="G2152" t="str">
            <v/>
          </cell>
          <cell r="H2152" t="str">
            <v/>
          </cell>
          <cell r="I2152" t="str">
            <v>Insulated Holding Cabinets.docx</v>
          </cell>
        </row>
        <row r="2153">
          <cell r="C2153" t="str">
            <v>668.2_Measure life (years)</v>
          </cell>
          <cell r="D2153">
            <v>2</v>
          </cell>
          <cell r="E2153" t="str">
            <v>Measure life (years)</v>
          </cell>
          <cell r="F2153" t="str">
            <v>Measure Life Value Source</v>
          </cell>
          <cell r="G2153" t="str">
            <v/>
          </cell>
          <cell r="H2153" t="str">
            <v>pg 18-20, Table 6-11</v>
          </cell>
          <cell r="I2153" t="str">
            <v>FinAnswer Express Market Characterization and Program Enhancements - Washington Service Territory 9 Sept 2011.pdf</v>
          </cell>
        </row>
        <row r="2154">
          <cell r="C2154" t="str">
            <v>668.2_Incremental cost ($)</v>
          </cell>
          <cell r="D2154">
            <v>2</v>
          </cell>
          <cell r="E2154" t="str">
            <v>Incremental cost ($)</v>
          </cell>
          <cell r="F2154" t="str">
            <v>Cost Value Source</v>
          </cell>
          <cell r="G2154" t="str">
            <v/>
          </cell>
          <cell r="H2154" t="str">
            <v>pg 18-20, Table 6-11</v>
          </cell>
          <cell r="I2154" t="str">
            <v>FinAnswer Express Market Characterization and Program Enhancements - Washington Service Territory 9 Sept 2011.pdf</v>
          </cell>
        </row>
        <row r="2155">
          <cell r="C2155" t="str">
            <v>668.2_Gross incremental annual electric savings (kWh/yr)</v>
          </cell>
          <cell r="D2155">
            <v>2</v>
          </cell>
          <cell r="E2155" t="str">
            <v>Gross incremental annual electric savings (kWh/yr)</v>
          </cell>
          <cell r="F2155" t="str">
            <v>Savings Parameters</v>
          </cell>
          <cell r="G2155" t="str">
            <v/>
          </cell>
          <cell r="H2155" t="str">
            <v>See Source Document(s) for savings methodology</v>
          </cell>
          <cell r="I2155" t="str">
            <v>HFHC EStar Calc @ RTF Tier Specs.pdf</v>
          </cell>
        </row>
        <row r="2156">
          <cell r="C2156" t="str">
            <v>668.2_Gross incremental annual electric savings (kWh/yr)</v>
          </cell>
          <cell r="D2156">
            <v>2</v>
          </cell>
          <cell r="E2156" t="str">
            <v>Gross incremental annual electric savings (kWh/yr)</v>
          </cell>
          <cell r="F2156" t="str">
            <v>Savings Parameters</v>
          </cell>
          <cell r="G2156" t="str">
            <v/>
          </cell>
          <cell r="H2156" t="str">
            <v>See Source Document(s) for savings methodology</v>
          </cell>
          <cell r="I2156" t="str">
            <v>WA Insulated Holding Cabinets.docx</v>
          </cell>
        </row>
        <row r="2157">
          <cell r="C2157" t="str">
            <v>668.2_Incentive Customer ($)</v>
          </cell>
          <cell r="D2157">
            <v>2</v>
          </cell>
          <cell r="E2157" t="str">
            <v>Incentive Customer ($)</v>
          </cell>
          <cell r="F2157" t="str">
            <v>Incentive Value Source</v>
          </cell>
          <cell r="G2157" t="str">
            <v/>
          </cell>
          <cell r="H2157" t="str">
            <v>pg 18-20, Table 6-11</v>
          </cell>
          <cell r="I2157" t="str">
            <v>FinAnswer Express Market Characterization and Program Enhancements - Washington Service Territory 9 Sept 2011.pdf</v>
          </cell>
        </row>
        <row r="2158">
          <cell r="C2158" t="str">
            <v>668.2_Gross Average Monthly Demand Reduction (kW/unit)</v>
          </cell>
          <cell r="D2158">
            <v>2</v>
          </cell>
          <cell r="E2158" t="str">
            <v>Gross Average Monthly Demand Reduction (kW/unit)</v>
          </cell>
          <cell r="F2158" t="str">
            <v>Savings Parameters</v>
          </cell>
          <cell r="G2158" t="str">
            <v/>
          </cell>
          <cell r="H2158" t="str">
            <v>See Source Document(s) for savings methodology</v>
          </cell>
          <cell r="I2158" t="str">
            <v>HFHC EStar Calc @ RTF Tier Specs.pdf</v>
          </cell>
        </row>
        <row r="2159">
          <cell r="C2159" t="str">
            <v>668.2_Gross Average Monthly Demand Reduction (kW/unit)</v>
          </cell>
          <cell r="D2159">
            <v>2</v>
          </cell>
          <cell r="E2159" t="str">
            <v>Gross Average Monthly Demand Reduction (kW/unit)</v>
          </cell>
          <cell r="F2159" t="str">
            <v>Savings Parameters</v>
          </cell>
          <cell r="G2159" t="str">
            <v/>
          </cell>
          <cell r="H2159" t="str">
            <v>See Source Document(s) for savings methodology</v>
          </cell>
          <cell r="I2159" t="str">
            <v>WA Insulated Holding Cabinets.docx</v>
          </cell>
        </row>
        <row r="2160">
          <cell r="C2160" t="str">
            <v>668.2_Gross Average Monthly Demand Reduction (kW/unit)</v>
          </cell>
          <cell r="D2160">
            <v>2</v>
          </cell>
          <cell r="E2160" t="str">
            <v>Gross Average Monthly Demand Reduction (kW/unit)</v>
          </cell>
          <cell r="F2160" t="str">
            <v>Demand Reduction Value Source</v>
          </cell>
          <cell r="G2160" t="str">
            <v/>
          </cell>
          <cell r="H2160" t="str">
            <v>pg 18-20, Table 6-11</v>
          </cell>
          <cell r="I2160" t="str">
            <v>FinAnswer Express Market Characterization and Program Enhancements - Washington Service Territory 9 Sept 2011.pdf</v>
          </cell>
        </row>
        <row r="2161">
          <cell r="C2161" t="str">
            <v>668.2_Gross incremental annual electric savings (kWh/yr)</v>
          </cell>
          <cell r="D2161">
            <v>2</v>
          </cell>
          <cell r="E2161" t="str">
            <v>Gross incremental annual electric savings (kWh/yr)</v>
          </cell>
          <cell r="F2161" t="str">
            <v xml:space="preserve">Energy Savings Value Source </v>
          </cell>
          <cell r="G2161" t="str">
            <v/>
          </cell>
          <cell r="H2161" t="str">
            <v>pg 18-20, Table 6-11</v>
          </cell>
          <cell r="I2161" t="str">
            <v>FinAnswer Express Market Characterization and Program Enhancements - Washington Service Territory 9 Sept 2011.pdf</v>
          </cell>
        </row>
        <row r="2162">
          <cell r="C2162" t="str">
            <v>456.2_Incentive Customer ($)</v>
          </cell>
          <cell r="D2162">
            <v>2</v>
          </cell>
          <cell r="E2162" t="str">
            <v>Incentive Customer ($)</v>
          </cell>
          <cell r="F2162" t="str">
            <v>Incentive Value Source</v>
          </cell>
          <cell r="G2162" t="str">
            <v/>
          </cell>
          <cell r="H2162" t="str">
            <v>Table 6-11</v>
          </cell>
          <cell r="I2162" t="str">
            <v>FinAnswer Express Market Characterization and Program Enhancements - Utah Service Territory 30 Nov 2011.pdf</v>
          </cell>
        </row>
        <row r="2163">
          <cell r="C2163" t="str">
            <v>456.2_Gross Average Monthly Demand Reduction (kW/unit)</v>
          </cell>
          <cell r="D2163">
            <v>2</v>
          </cell>
          <cell r="E2163" t="str">
            <v>Gross Average Monthly Demand Reduction (kW/unit)</v>
          </cell>
          <cell r="F2163" t="str">
            <v>Demand Reduction Value Source</v>
          </cell>
          <cell r="G2163" t="str">
            <v/>
          </cell>
          <cell r="H2163" t="str">
            <v>Table 6-11</v>
          </cell>
          <cell r="I2163" t="str">
            <v>FinAnswer Express Market Characterization and Program Enhancements - Utah Service Territory 30 Nov 2011.pdf</v>
          </cell>
        </row>
        <row r="2164">
          <cell r="C2164" t="str">
            <v>456.2_Measure life (years)</v>
          </cell>
          <cell r="D2164">
            <v>2</v>
          </cell>
          <cell r="E2164" t="str">
            <v>Measure life (years)</v>
          </cell>
          <cell r="F2164" t="str">
            <v>Measure Life Value Source</v>
          </cell>
          <cell r="G2164" t="str">
            <v/>
          </cell>
          <cell r="H2164" t="str">
            <v>Table 6-11</v>
          </cell>
          <cell r="I2164" t="str">
            <v>FinAnswer Express Market Characterization and Program Enhancements - Utah Service Territory 30 Nov 2011.pdf</v>
          </cell>
        </row>
        <row r="2165">
          <cell r="C2165" t="str">
            <v>456.2_Incremental cost ($)</v>
          </cell>
          <cell r="D2165">
            <v>2</v>
          </cell>
          <cell r="E2165" t="str">
            <v>Incremental cost ($)</v>
          </cell>
          <cell r="F2165" t="str">
            <v>Cost Value Source</v>
          </cell>
          <cell r="G2165" t="str">
            <v/>
          </cell>
          <cell r="H2165" t="str">
            <v>Table 6-11</v>
          </cell>
          <cell r="I2165" t="str">
            <v>FinAnswer Express Market Characterization and Program Enhancements - Utah Service Territory 30 Nov 2011.pdf</v>
          </cell>
        </row>
        <row r="2166">
          <cell r="C2166" t="str">
            <v>456.2_Gross incremental annual electric savings (kWh/yr)</v>
          </cell>
          <cell r="D2166">
            <v>2</v>
          </cell>
          <cell r="E2166" t="str">
            <v>Gross incremental annual electric savings (kWh/yr)</v>
          </cell>
          <cell r="F2166" t="str">
            <v>See Source Document(s) for savings methodology</v>
          </cell>
          <cell r="G2166" t="str">
            <v/>
          </cell>
          <cell r="H2166" t="str">
            <v/>
          </cell>
          <cell r="I2166" t="str">
            <v>HFHC EStar Calc @ RTF Tier Specs.pdf</v>
          </cell>
        </row>
        <row r="2167">
          <cell r="C2167" t="str">
            <v>456.2_Gross incremental annual electric savings (kWh/yr)</v>
          </cell>
          <cell r="D2167">
            <v>2</v>
          </cell>
          <cell r="E2167" t="str">
            <v>Gross incremental annual electric savings (kWh/yr)</v>
          </cell>
          <cell r="F2167" t="str">
            <v>See Source Document(s) for savings methodology</v>
          </cell>
          <cell r="G2167" t="str">
            <v/>
          </cell>
          <cell r="H2167" t="str">
            <v/>
          </cell>
          <cell r="I2167" t="str">
            <v>Insulated Holding Cabinets.docx</v>
          </cell>
        </row>
        <row r="2168">
          <cell r="C2168" t="str">
            <v>456.2_Gross incremental annual electric savings (kWh/yr)</v>
          </cell>
          <cell r="D2168">
            <v>2</v>
          </cell>
          <cell r="E2168" t="str">
            <v>Gross incremental annual electric savings (kWh/yr)</v>
          </cell>
          <cell r="F2168" t="str">
            <v xml:space="preserve">Energy Savings Value Source </v>
          </cell>
          <cell r="G2168" t="str">
            <v/>
          </cell>
          <cell r="H2168" t="str">
            <v>Table 6-11</v>
          </cell>
          <cell r="I2168" t="str">
            <v>FinAnswer Express Market Characterization and Program Enhancements - Utah Service Territory 30 Nov 2011.pdf</v>
          </cell>
        </row>
        <row r="2169">
          <cell r="C2169" t="str">
            <v>452.3_Gross incremental annual electric savings (kWh/yr)</v>
          </cell>
          <cell r="D2169">
            <v>3</v>
          </cell>
          <cell r="E2169" t="str">
            <v>Gross incremental annual electric savings (kWh/yr)</v>
          </cell>
          <cell r="F2169" t="str">
            <v>Energy Savings Value Source</v>
          </cell>
          <cell r="G2169" t="str">
            <v/>
          </cell>
          <cell r="H2169" t="str">
            <v/>
          </cell>
          <cell r="I2169" t="str">
            <v/>
          </cell>
        </row>
        <row r="2170">
          <cell r="C2170" t="str">
            <v>452.3_Planned Realization Rate</v>
          </cell>
          <cell r="D2170">
            <v>3</v>
          </cell>
          <cell r="E2170" t="str">
            <v>Planned Realization Rate</v>
          </cell>
          <cell r="F2170" t="str">
            <v>Realization Rate Value Source</v>
          </cell>
          <cell r="G2170" t="str">
            <v/>
          </cell>
          <cell r="H2170" t="str">
            <v>BAU - CE inputs sheet</v>
          </cell>
          <cell r="I2170" t="str">
            <v>CE inputs - measure update   small business 031314.xlsx</v>
          </cell>
        </row>
        <row r="2171">
          <cell r="C2171" t="str">
            <v>452.3_Measure life (years)</v>
          </cell>
          <cell r="D2171">
            <v>3</v>
          </cell>
          <cell r="E2171" t="str">
            <v>Measure life (years)</v>
          </cell>
          <cell r="F2171" t="str">
            <v>Measure Life Value Source</v>
          </cell>
          <cell r="G2171" t="str">
            <v/>
          </cell>
          <cell r="H2171" t="str">
            <v/>
          </cell>
          <cell r="I2171" t="str">
            <v>Program Update Report UT 050214.docx</v>
          </cell>
        </row>
        <row r="2172">
          <cell r="C2172" t="str">
            <v>452.3_Gross incremental annual electric savings (kWh/yr)</v>
          </cell>
          <cell r="D2172">
            <v>3</v>
          </cell>
          <cell r="E2172" t="str">
            <v>Gross incremental annual electric savings (kWh/yr)</v>
          </cell>
          <cell r="F2172" t="str">
            <v>Energy Savings Value Source</v>
          </cell>
          <cell r="G2172" t="str">
            <v/>
          </cell>
          <cell r="H2172" t="str">
            <v/>
          </cell>
          <cell r="I2172" t="str">
            <v>Program Update Report UT 050214.docx</v>
          </cell>
        </row>
        <row r="2173">
          <cell r="C2173" t="str">
            <v>452.3_Gross Average Monthly Demand Reduction (kW/unit)</v>
          </cell>
          <cell r="D2173">
            <v>3</v>
          </cell>
          <cell r="E2173" t="str">
            <v>Gross Average Monthly Demand Reduction (kW/unit)</v>
          </cell>
          <cell r="F2173" t="str">
            <v>Demand Savings Value Source</v>
          </cell>
          <cell r="G2173" t="str">
            <v/>
          </cell>
          <cell r="H2173" t="str">
            <v/>
          </cell>
          <cell r="I2173" t="str">
            <v>Program Update Report UT 050214.docx</v>
          </cell>
        </row>
        <row r="2174">
          <cell r="C2174" t="str">
            <v>452.3_Gross Average Monthly Demand Reduction (kW/unit)</v>
          </cell>
          <cell r="D2174">
            <v>3</v>
          </cell>
          <cell r="E2174" t="str">
            <v>Gross Average Monthly Demand Reduction (kW/unit)</v>
          </cell>
          <cell r="F2174" t="str">
            <v>Demand Savings Value Source</v>
          </cell>
          <cell r="G2174" t="str">
            <v/>
          </cell>
          <cell r="H2174" t="str">
            <v/>
          </cell>
          <cell r="I2174" t="str">
            <v/>
          </cell>
        </row>
        <row r="2175">
          <cell r="C2175" t="str">
            <v>452.3_Incremental cost ($)</v>
          </cell>
          <cell r="D2175">
            <v>3</v>
          </cell>
          <cell r="E2175" t="str">
            <v>Incremental cost ($)</v>
          </cell>
          <cell r="F2175" t="str">
            <v>Incremental Cost Value Source</v>
          </cell>
          <cell r="G2175" t="str">
            <v/>
          </cell>
          <cell r="H2175" t="str">
            <v/>
          </cell>
          <cell r="I2175" t="str">
            <v/>
          </cell>
        </row>
        <row r="2176">
          <cell r="C2176" t="str">
            <v>452.3_Incremental cost ($)</v>
          </cell>
          <cell r="D2176">
            <v>3</v>
          </cell>
          <cell r="E2176" t="str">
            <v>Incremental cost ($)</v>
          </cell>
          <cell r="F2176" t="str">
            <v>Incremental Cost Value Source</v>
          </cell>
          <cell r="G2176" t="str">
            <v/>
          </cell>
          <cell r="H2176" t="str">
            <v/>
          </cell>
          <cell r="I2176" t="str">
            <v>Program Update Report UT 050214.docx</v>
          </cell>
        </row>
        <row r="2177">
          <cell r="C2177" t="str">
            <v>452.3_Planned Net to Gross Ratio</v>
          </cell>
          <cell r="D2177">
            <v>3</v>
          </cell>
          <cell r="E2177" t="str">
            <v>Planned Net to Gross Ratio</v>
          </cell>
          <cell r="F2177" t="str">
            <v>Net-to-Gross Value Source</v>
          </cell>
          <cell r="G2177" t="str">
            <v/>
          </cell>
          <cell r="H2177" t="str">
            <v>BAU - CE inputs sheet</v>
          </cell>
          <cell r="I2177" t="str">
            <v>CE inputs - measure update   small business 031314.xlsx</v>
          </cell>
        </row>
        <row r="2178">
          <cell r="C2178" t="str">
            <v>232.2_Planned Net to Gross Ratio</v>
          </cell>
          <cell r="D2178">
            <v>2</v>
          </cell>
          <cell r="E2178" t="str">
            <v>Planned Net to Gross Ratio</v>
          </cell>
          <cell r="F2178" t="str">
            <v>Net-to-Gross Value Source</v>
          </cell>
          <cell r="G2178" t="str">
            <v/>
          </cell>
          <cell r="H2178" t="str">
            <v>Page 2</v>
          </cell>
          <cell r="I2178" t="str">
            <v>ID_FinAnswer_Express_Program_Evaluation_2009-2011.pdf</v>
          </cell>
        </row>
        <row r="2179">
          <cell r="C2179" t="str">
            <v>232.2_Measure life (years)</v>
          </cell>
          <cell r="D2179">
            <v>2</v>
          </cell>
          <cell r="E2179" t="str">
            <v>Measure life (years)</v>
          </cell>
          <cell r="F2179" t="str">
            <v>Measure Life Value Source</v>
          </cell>
          <cell r="G2179" t="str">
            <v/>
          </cell>
          <cell r="H2179" t="str">
            <v/>
          </cell>
          <cell r="I2179" t="str">
            <v>NonLighting Measure Worksheets ID 111314.pdf</v>
          </cell>
        </row>
        <row r="2180">
          <cell r="C2180" t="str">
            <v>232.2_Gross Average Monthly Demand Reduction (kW/unit)</v>
          </cell>
          <cell r="D2180">
            <v>2</v>
          </cell>
          <cell r="E2180" t="str">
            <v>Gross Average Monthly Demand Reduction (kW/unit)</v>
          </cell>
          <cell r="F2180" t="str">
            <v>Demand Reduction Value Source</v>
          </cell>
          <cell r="G2180" t="str">
            <v/>
          </cell>
          <cell r="H2180" t="str">
            <v/>
          </cell>
          <cell r="I2180" t="str">
            <v>NonLighting Measure Worksheets ID 111314.pdf</v>
          </cell>
        </row>
        <row r="2181">
          <cell r="C2181" t="str">
            <v>232.2_Planned Realization Rate</v>
          </cell>
          <cell r="D2181">
            <v>2</v>
          </cell>
          <cell r="E2181" t="str">
            <v>Planned Realization Rate</v>
          </cell>
          <cell r="F2181" t="str">
            <v>Realization Rate Value Source</v>
          </cell>
          <cell r="G2181" t="str">
            <v/>
          </cell>
          <cell r="H2181" t="str">
            <v>Table 1</v>
          </cell>
          <cell r="I2181" t="str">
            <v>ID_FinAnswer_Express_Program_Evaluation_2009-2011.pdf</v>
          </cell>
        </row>
        <row r="2182">
          <cell r="C2182" t="str">
            <v>232.2_Incremental cost ($)</v>
          </cell>
          <cell r="D2182">
            <v>2</v>
          </cell>
          <cell r="E2182" t="str">
            <v>Incremental cost ($)</v>
          </cell>
          <cell r="F2182" t="str">
            <v>Cost Value Source</v>
          </cell>
          <cell r="G2182" t="str">
            <v/>
          </cell>
          <cell r="H2182" t="str">
            <v/>
          </cell>
          <cell r="I2182" t="str">
            <v>NonLighting Measure Worksheets ID 111314.pdf</v>
          </cell>
        </row>
        <row r="2183">
          <cell r="C2183" t="str">
            <v>232.2_Gross incremental annual electric savings (kWh/yr)</v>
          </cell>
          <cell r="D2183">
            <v>2</v>
          </cell>
          <cell r="E2183" t="str">
            <v>Gross incremental annual electric savings (kWh/yr)</v>
          </cell>
          <cell r="F2183" t="str">
            <v xml:space="preserve">Energy Savings Value Source </v>
          </cell>
          <cell r="G2183" t="str">
            <v/>
          </cell>
          <cell r="H2183" t="str">
            <v/>
          </cell>
          <cell r="I2183" t="str">
            <v>NonLighting Measure Worksheets ID 111314.pdf</v>
          </cell>
        </row>
        <row r="2184">
          <cell r="C2184" t="str">
            <v>1082.2_Planned Realization Rate</v>
          </cell>
          <cell r="D2184">
            <v>2</v>
          </cell>
          <cell r="E2184" t="str">
            <v>Planned Realization Rate</v>
          </cell>
          <cell r="F2184" t="str">
            <v>Realization Rate Value Source</v>
          </cell>
          <cell r="G2184" t="str">
            <v/>
          </cell>
          <cell r="H2184" t="str">
            <v>Table 1</v>
          </cell>
          <cell r="I2184" t="str">
            <v>DSM_WY_FinAnswerExpress_Report_2011.pdf</v>
          </cell>
        </row>
        <row r="2185">
          <cell r="C2185" t="str">
            <v>1082.2_Incremental cost ($)</v>
          </cell>
          <cell r="D2185">
            <v>2</v>
          </cell>
          <cell r="E2185" t="str">
            <v>Incremental cost ($)</v>
          </cell>
          <cell r="F2185" t="str">
            <v>Incremental Cost Value Source</v>
          </cell>
          <cell r="G2185" t="str">
            <v/>
          </cell>
          <cell r="H2185" t="str">
            <v/>
          </cell>
          <cell r="I2185" t="str">
            <v>NonLighting Measure Worksheets WY 120814.pdf</v>
          </cell>
        </row>
        <row r="2186">
          <cell r="C2186" t="str">
            <v>1082.2_Planned Net to Gross Ratio</v>
          </cell>
          <cell r="D2186">
            <v>2</v>
          </cell>
          <cell r="E2186" t="str">
            <v>Planned Net to Gross Ratio</v>
          </cell>
          <cell r="F2186" t="str">
            <v>Net-to-Gross Value Source</v>
          </cell>
          <cell r="G2186" t="str">
            <v/>
          </cell>
          <cell r="H2186" t="str">
            <v>Page 10</v>
          </cell>
          <cell r="I2186" t="str">
            <v>DSM_WY_FinAnswerExpress_Report_2011.pdf</v>
          </cell>
        </row>
        <row r="2187">
          <cell r="C2187" t="str">
            <v>1082.2_Measure life (years)</v>
          </cell>
          <cell r="D2187">
            <v>2</v>
          </cell>
          <cell r="E2187" t="str">
            <v>Measure life (years)</v>
          </cell>
          <cell r="F2187" t="str">
            <v>Measure Life Value Source</v>
          </cell>
          <cell r="G2187" t="str">
            <v/>
          </cell>
          <cell r="H2187" t="str">
            <v/>
          </cell>
          <cell r="I2187" t="str">
            <v>NonLighting Measure Worksheets WY 120814.pdf</v>
          </cell>
        </row>
        <row r="2188">
          <cell r="C2188" t="str">
            <v>1082.2_Gross incremental annual electric savings (kWh/yr)</v>
          </cell>
          <cell r="D2188">
            <v>2</v>
          </cell>
          <cell r="E2188" t="str">
            <v>Gross incremental annual electric savings (kWh/yr)</v>
          </cell>
          <cell r="F2188" t="str">
            <v>Energy Savings Value Source</v>
          </cell>
          <cell r="G2188" t="str">
            <v/>
          </cell>
          <cell r="H2188" t="str">
            <v/>
          </cell>
          <cell r="I2188" t="str">
            <v>NonLighting Measure Worksheets WY 120814.pdf</v>
          </cell>
        </row>
        <row r="2189">
          <cell r="C2189" t="str">
            <v>1082.2_Gross Average Monthly Demand Reduction (kW/unit)</v>
          </cell>
          <cell r="D2189">
            <v>2</v>
          </cell>
          <cell r="E2189" t="str">
            <v>Gross Average Monthly Demand Reduction (kW/unit)</v>
          </cell>
          <cell r="F2189" t="str">
            <v>Demand Savings Value Source</v>
          </cell>
          <cell r="G2189" t="str">
            <v/>
          </cell>
          <cell r="H2189" t="str">
            <v/>
          </cell>
          <cell r="I2189" t="str">
            <v>NonLighting Measure Worksheets WY 120814.pdf</v>
          </cell>
        </row>
        <row r="2190">
          <cell r="C2190" t="str">
            <v>230.2_Gross Average Monthly Demand Reduction (kW/unit)</v>
          </cell>
          <cell r="D2190">
            <v>2</v>
          </cell>
          <cell r="E2190" t="str">
            <v>Gross Average Monthly Demand Reduction (kW/unit)</v>
          </cell>
          <cell r="F2190" t="str">
            <v>Demand Reduction Value Source</v>
          </cell>
          <cell r="G2190" t="str">
            <v/>
          </cell>
          <cell r="H2190" t="str">
            <v/>
          </cell>
          <cell r="I2190" t="str">
            <v>NonLighting Measure Worksheets ID 111314.pdf</v>
          </cell>
        </row>
        <row r="2191">
          <cell r="C2191" t="str">
            <v>230.2_Gross incremental annual electric savings (kWh/yr)</v>
          </cell>
          <cell r="D2191">
            <v>2</v>
          </cell>
          <cell r="E2191" t="str">
            <v>Gross incremental annual electric savings (kWh/yr)</v>
          </cell>
          <cell r="F2191" t="str">
            <v xml:space="preserve">Energy Savings Value Source </v>
          </cell>
          <cell r="G2191" t="str">
            <v/>
          </cell>
          <cell r="H2191" t="str">
            <v/>
          </cell>
          <cell r="I2191" t="str">
            <v>NonLighting Measure Worksheets ID 111314.pdf</v>
          </cell>
        </row>
        <row r="2192">
          <cell r="C2192" t="str">
            <v>230.2_Measure life (years)</v>
          </cell>
          <cell r="D2192">
            <v>2</v>
          </cell>
          <cell r="E2192" t="str">
            <v>Measure life (years)</v>
          </cell>
          <cell r="F2192" t="str">
            <v>Measure Life Value Source</v>
          </cell>
          <cell r="G2192" t="str">
            <v/>
          </cell>
          <cell r="H2192" t="str">
            <v/>
          </cell>
          <cell r="I2192" t="str">
            <v>NonLighting Measure Worksheets ID 111314.pdf</v>
          </cell>
        </row>
        <row r="2193">
          <cell r="C2193" t="str">
            <v>230.2_Incremental cost ($)</v>
          </cell>
          <cell r="D2193">
            <v>2</v>
          </cell>
          <cell r="E2193" t="str">
            <v>Incremental cost ($)</v>
          </cell>
          <cell r="F2193" t="str">
            <v>Cost Value Source</v>
          </cell>
          <cell r="G2193" t="str">
            <v/>
          </cell>
          <cell r="H2193" t="str">
            <v/>
          </cell>
          <cell r="I2193" t="str">
            <v>NonLighting Measure Worksheets ID 111314.pdf</v>
          </cell>
        </row>
        <row r="2194">
          <cell r="C2194" t="str">
            <v>230.2_Planned Realization Rate</v>
          </cell>
          <cell r="D2194">
            <v>2</v>
          </cell>
          <cell r="E2194" t="str">
            <v>Planned Realization Rate</v>
          </cell>
          <cell r="F2194" t="str">
            <v>Realization Rate Value Source</v>
          </cell>
          <cell r="G2194" t="str">
            <v/>
          </cell>
          <cell r="H2194" t="str">
            <v>Table 1</v>
          </cell>
          <cell r="I2194" t="str">
            <v>ID_FinAnswer_Express_Program_Evaluation_2009-2011.pdf</v>
          </cell>
        </row>
        <row r="2195">
          <cell r="C2195" t="str">
            <v>230.2_Planned Net to Gross Ratio</v>
          </cell>
          <cell r="D2195">
            <v>2</v>
          </cell>
          <cell r="E2195" t="str">
            <v>Planned Net to Gross Ratio</v>
          </cell>
          <cell r="F2195" t="str">
            <v>Net-to-Gross Value Source</v>
          </cell>
          <cell r="G2195" t="str">
            <v/>
          </cell>
          <cell r="H2195" t="str">
            <v>Page 2</v>
          </cell>
          <cell r="I2195" t="str">
            <v>ID_FinAnswer_Express_Program_Evaluation_2009-2011.pdf</v>
          </cell>
        </row>
        <row r="2196">
          <cell r="C2196" t="str">
            <v>1070.2_Gross Average Monthly Demand Reduction (kW/unit)</v>
          </cell>
          <cell r="D2196">
            <v>2</v>
          </cell>
          <cell r="E2196" t="str">
            <v>Gross Average Monthly Demand Reduction (kW/unit)</v>
          </cell>
          <cell r="F2196" t="str">
            <v>Demand Savings Value Source</v>
          </cell>
          <cell r="G2196" t="str">
            <v/>
          </cell>
          <cell r="H2196" t="str">
            <v/>
          </cell>
          <cell r="I2196" t="str">
            <v>NonLighting Measure Worksheets WY 120814.pdf</v>
          </cell>
        </row>
        <row r="2197">
          <cell r="C2197" t="str">
            <v>1070.2_Planned Net to Gross Ratio</v>
          </cell>
          <cell r="D2197">
            <v>2</v>
          </cell>
          <cell r="E2197" t="str">
            <v>Planned Net to Gross Ratio</v>
          </cell>
          <cell r="F2197" t="str">
            <v>Net-to-Gross Value Source</v>
          </cell>
          <cell r="G2197" t="str">
            <v/>
          </cell>
          <cell r="H2197" t="str">
            <v>Page 10</v>
          </cell>
          <cell r="I2197" t="str">
            <v>DSM_WY_FinAnswerExpress_Report_2011.pdf</v>
          </cell>
        </row>
        <row r="2198">
          <cell r="C2198" t="str">
            <v>1070.2_Gross incremental annual electric savings (kWh/yr)</v>
          </cell>
          <cell r="D2198">
            <v>2</v>
          </cell>
          <cell r="E2198" t="str">
            <v>Gross incremental annual electric savings (kWh/yr)</v>
          </cell>
          <cell r="F2198" t="str">
            <v>Energy Savings Value Source</v>
          </cell>
          <cell r="G2198" t="str">
            <v/>
          </cell>
          <cell r="H2198" t="str">
            <v/>
          </cell>
          <cell r="I2198" t="str">
            <v>NonLighting Measure Worksheets WY 120814.pdf</v>
          </cell>
        </row>
        <row r="2199">
          <cell r="C2199" t="str">
            <v>1070.2_Incremental cost ($)</v>
          </cell>
          <cell r="D2199">
            <v>2</v>
          </cell>
          <cell r="E2199" t="str">
            <v>Incremental cost ($)</v>
          </cell>
          <cell r="F2199" t="str">
            <v>Incremental Cost Value Source</v>
          </cell>
          <cell r="G2199" t="str">
            <v/>
          </cell>
          <cell r="H2199" t="str">
            <v/>
          </cell>
          <cell r="I2199" t="str">
            <v>NonLighting Measure Worksheets WY 120814.pdf</v>
          </cell>
        </row>
        <row r="2200">
          <cell r="C2200" t="str">
            <v>1070.2_Measure life (years)</v>
          </cell>
          <cell r="D2200">
            <v>2</v>
          </cell>
          <cell r="E2200" t="str">
            <v>Measure life (years)</v>
          </cell>
          <cell r="F2200" t="str">
            <v>Measure Life Value Source</v>
          </cell>
          <cell r="G2200" t="str">
            <v/>
          </cell>
          <cell r="H2200" t="str">
            <v/>
          </cell>
          <cell r="I2200" t="str">
            <v>NonLighting Measure Worksheets WY 120814.pdf</v>
          </cell>
        </row>
        <row r="2201">
          <cell r="C2201" t="str">
            <v>1070.2_Planned Realization Rate</v>
          </cell>
          <cell r="D2201">
            <v>2</v>
          </cell>
          <cell r="E2201" t="str">
            <v>Planned Realization Rate</v>
          </cell>
          <cell r="F2201" t="str">
            <v>Realization Rate Value Source</v>
          </cell>
          <cell r="G2201" t="str">
            <v/>
          </cell>
          <cell r="H2201" t="str">
            <v>Table 1</v>
          </cell>
          <cell r="I2201" t="str">
            <v>DSM_WY_FinAnswerExpress_Report_2011.pdf</v>
          </cell>
        </row>
        <row r="2202">
          <cell r="C2202" t="str">
            <v>451.2_Gross incremental annual electric savings (kWh/yr)</v>
          </cell>
          <cell r="D2202">
            <v>2</v>
          </cell>
          <cell r="E2202" t="str">
            <v>Gross incremental annual electric savings (kWh/yr)</v>
          </cell>
          <cell r="F2202" t="str">
            <v>See Source Document(s) for savings methodology</v>
          </cell>
          <cell r="G2202" t="str">
            <v/>
          </cell>
          <cell r="H2202" t="str">
            <v/>
          </cell>
          <cell r="I2202" t="str">
            <v>HFHC EStar Calc @ RTF Tier Specs.pdf</v>
          </cell>
        </row>
        <row r="2203">
          <cell r="C2203" t="str">
            <v>451.2_Gross incremental annual electric savings (kWh/yr)</v>
          </cell>
          <cell r="D2203">
            <v>2</v>
          </cell>
          <cell r="E2203" t="str">
            <v>Gross incremental annual electric savings (kWh/yr)</v>
          </cell>
          <cell r="F2203" t="str">
            <v xml:space="preserve">Energy Savings Value Source </v>
          </cell>
          <cell r="G2203" t="str">
            <v/>
          </cell>
          <cell r="H2203" t="str">
            <v>Table 6-11</v>
          </cell>
          <cell r="I2203" t="str">
            <v>FinAnswer Express Market Characterization and Program Enhancements - Utah Service Territory 30 Nov 2011.pdf</v>
          </cell>
        </row>
        <row r="2204">
          <cell r="C2204" t="str">
            <v>451.2_Measure life (years)</v>
          </cell>
          <cell r="D2204">
            <v>2</v>
          </cell>
          <cell r="E2204" t="str">
            <v>Measure life (years)</v>
          </cell>
          <cell r="F2204" t="str">
            <v>Measure Life Value Source</v>
          </cell>
          <cell r="G2204" t="str">
            <v/>
          </cell>
          <cell r="H2204" t="str">
            <v>Table 6-11</v>
          </cell>
          <cell r="I2204" t="str">
            <v>FinAnswer Express Market Characterization and Program Enhancements - Utah Service Territory 30 Nov 2011.pdf</v>
          </cell>
        </row>
        <row r="2205">
          <cell r="C2205" t="str">
            <v>451.2_Incremental cost ($)</v>
          </cell>
          <cell r="D2205">
            <v>2</v>
          </cell>
          <cell r="E2205" t="str">
            <v>Incremental cost ($)</v>
          </cell>
          <cell r="F2205" t="str">
            <v>Cost Value Source</v>
          </cell>
          <cell r="G2205" t="str">
            <v/>
          </cell>
          <cell r="H2205" t="str">
            <v>Table 6-11</v>
          </cell>
          <cell r="I2205" t="str">
            <v>FinAnswer Express Market Characterization and Program Enhancements - Utah Service Territory 30 Nov 2011.pdf</v>
          </cell>
        </row>
        <row r="2206">
          <cell r="C2206" t="str">
            <v>451.2_Gross Average Monthly Demand Reduction (kW/unit)</v>
          </cell>
          <cell r="D2206">
            <v>2</v>
          </cell>
          <cell r="E2206" t="str">
            <v>Gross Average Monthly Demand Reduction (kW/unit)</v>
          </cell>
          <cell r="F2206" t="str">
            <v>Demand Reduction Value Source</v>
          </cell>
          <cell r="G2206" t="str">
            <v/>
          </cell>
          <cell r="H2206" t="str">
            <v>Table 6-11</v>
          </cell>
          <cell r="I2206" t="str">
            <v>FinAnswer Express Market Characterization and Program Enhancements - Utah Service Territory 30 Nov 2011.pdf</v>
          </cell>
        </row>
        <row r="2207">
          <cell r="C2207" t="str">
            <v>451.2_Gross incremental annual electric savings (kWh/yr)</v>
          </cell>
          <cell r="D2207">
            <v>2</v>
          </cell>
          <cell r="E2207" t="str">
            <v>Gross incremental annual electric savings (kWh/yr)</v>
          </cell>
          <cell r="F2207" t="str">
            <v>See Source Document(s) for savings methodology</v>
          </cell>
          <cell r="G2207" t="str">
            <v/>
          </cell>
          <cell r="H2207" t="str">
            <v/>
          </cell>
          <cell r="I2207" t="str">
            <v>Insulated Holding Cabinets.docx</v>
          </cell>
        </row>
        <row r="2208">
          <cell r="C2208" t="str">
            <v>451.2_Incentive Customer ($)</v>
          </cell>
          <cell r="D2208">
            <v>2</v>
          </cell>
          <cell r="E2208" t="str">
            <v>Incentive Customer ($)</v>
          </cell>
          <cell r="F2208" t="str">
            <v>Incentive Value Source</v>
          </cell>
          <cell r="G2208" t="str">
            <v/>
          </cell>
          <cell r="H2208" t="str">
            <v>Table 6-11</v>
          </cell>
          <cell r="I2208" t="str">
            <v>FinAnswer Express Market Characterization and Program Enhancements - Utah Service Territory 30 Nov 2011.pdf</v>
          </cell>
        </row>
        <row r="2209">
          <cell r="C2209" t="str">
            <v>667.2_Measure life (years)</v>
          </cell>
          <cell r="D2209">
            <v>2</v>
          </cell>
          <cell r="E2209" t="str">
            <v>Measure life (years)</v>
          </cell>
          <cell r="F2209" t="str">
            <v>Measure Life Value Source</v>
          </cell>
          <cell r="G2209" t="str">
            <v/>
          </cell>
          <cell r="H2209" t="str">
            <v>pg 18-20, Table 6-11</v>
          </cell>
          <cell r="I2209" t="str">
            <v>FinAnswer Express Market Characterization and Program Enhancements - Washington Service Territory 9 Sept 2011.pdf</v>
          </cell>
        </row>
        <row r="2210">
          <cell r="C2210" t="str">
            <v>667.2_Incentive Customer ($)</v>
          </cell>
          <cell r="D2210">
            <v>2</v>
          </cell>
          <cell r="E2210" t="str">
            <v>Incentive Customer ($)</v>
          </cell>
          <cell r="F2210" t="str">
            <v>Incentive Value Source</v>
          </cell>
          <cell r="G2210" t="str">
            <v/>
          </cell>
          <cell r="H2210" t="str">
            <v>pg 18-20, Table 6-11</v>
          </cell>
          <cell r="I2210" t="str">
            <v>FinAnswer Express Market Characterization and Program Enhancements - Washington Service Territory 9 Sept 2011.pdf</v>
          </cell>
        </row>
        <row r="2211">
          <cell r="C2211" t="str">
            <v>667.2_Gross incremental annual electric savings (kWh/yr)</v>
          </cell>
          <cell r="D2211">
            <v>2</v>
          </cell>
          <cell r="E2211" t="str">
            <v>Gross incremental annual electric savings (kWh/yr)</v>
          </cell>
          <cell r="F2211" t="str">
            <v>Savings Parameters</v>
          </cell>
          <cell r="G2211" t="str">
            <v/>
          </cell>
          <cell r="H2211" t="str">
            <v>See Source Document(s) for savings methodology</v>
          </cell>
          <cell r="I2211" t="str">
            <v>WA Insulated Holding Cabinets.docx</v>
          </cell>
        </row>
        <row r="2212">
          <cell r="C2212" t="str">
            <v>667.2_Incremental cost ($)</v>
          </cell>
          <cell r="D2212">
            <v>2</v>
          </cell>
          <cell r="E2212" t="str">
            <v>Incremental cost ($)</v>
          </cell>
          <cell r="F2212" t="str">
            <v>Cost Value Source</v>
          </cell>
          <cell r="G2212" t="str">
            <v/>
          </cell>
          <cell r="H2212" t="str">
            <v>pg 18-20, Table 6-11</v>
          </cell>
          <cell r="I2212" t="str">
            <v>FinAnswer Express Market Characterization and Program Enhancements - Washington Service Territory 9 Sept 2011.pdf</v>
          </cell>
        </row>
        <row r="2213">
          <cell r="C2213" t="str">
            <v>667.2_Gross Average Monthly Demand Reduction (kW/unit)</v>
          </cell>
          <cell r="D2213">
            <v>2</v>
          </cell>
          <cell r="E2213" t="str">
            <v>Gross Average Monthly Demand Reduction (kW/unit)</v>
          </cell>
          <cell r="F2213" t="str">
            <v>Savings Parameters</v>
          </cell>
          <cell r="G2213" t="str">
            <v/>
          </cell>
          <cell r="H2213" t="str">
            <v>See Source Document(s) for savings methodology</v>
          </cell>
          <cell r="I2213" t="str">
            <v>HFHC EStar Calc @ RTF Tier Specs.pdf</v>
          </cell>
        </row>
        <row r="2214">
          <cell r="C2214" t="str">
            <v>667.2_Gross incremental annual electric savings (kWh/yr)</v>
          </cell>
          <cell r="D2214">
            <v>2</v>
          </cell>
          <cell r="E2214" t="str">
            <v>Gross incremental annual electric savings (kWh/yr)</v>
          </cell>
          <cell r="F2214" t="str">
            <v>Savings Parameters</v>
          </cell>
          <cell r="G2214" t="str">
            <v/>
          </cell>
          <cell r="H2214" t="str">
            <v>See Source Document(s) for savings methodology</v>
          </cell>
          <cell r="I2214" t="str">
            <v>HFHC EStar Calc @ RTF Tier Specs.pdf</v>
          </cell>
        </row>
        <row r="2215">
          <cell r="C2215" t="str">
            <v>667.2_Gross Average Monthly Demand Reduction (kW/unit)</v>
          </cell>
          <cell r="D2215">
            <v>2</v>
          </cell>
          <cell r="E2215" t="str">
            <v>Gross Average Monthly Demand Reduction (kW/unit)</v>
          </cell>
          <cell r="F2215" t="str">
            <v>Demand Reduction Value Source</v>
          </cell>
          <cell r="G2215" t="str">
            <v/>
          </cell>
          <cell r="H2215" t="str">
            <v>pg 18-20, Table 6-11</v>
          </cell>
          <cell r="I2215" t="str">
            <v>FinAnswer Express Market Characterization and Program Enhancements - Washington Service Territory 9 Sept 2011.pdf</v>
          </cell>
        </row>
        <row r="2216">
          <cell r="C2216" t="str">
            <v>667.2_Gross incremental annual electric savings (kWh/yr)</v>
          </cell>
          <cell r="D2216">
            <v>2</v>
          </cell>
          <cell r="E2216" t="str">
            <v>Gross incremental annual electric savings (kWh/yr)</v>
          </cell>
          <cell r="F2216" t="str">
            <v xml:space="preserve">Energy Savings Value Source </v>
          </cell>
          <cell r="G2216" t="str">
            <v/>
          </cell>
          <cell r="H2216" t="str">
            <v>pg 18-20, Table 6-11</v>
          </cell>
          <cell r="I2216" t="str">
            <v>FinAnswer Express Market Characterization and Program Enhancements - Washington Service Territory 9 Sept 2011.pdf</v>
          </cell>
        </row>
        <row r="2217">
          <cell r="C2217" t="str">
            <v>667.2_Gross Average Monthly Demand Reduction (kW/unit)</v>
          </cell>
          <cell r="D2217">
            <v>2</v>
          </cell>
          <cell r="E2217" t="str">
            <v>Gross Average Monthly Demand Reduction (kW/unit)</v>
          </cell>
          <cell r="F2217" t="str">
            <v>Savings Parameters</v>
          </cell>
          <cell r="G2217" t="str">
            <v/>
          </cell>
          <cell r="H2217" t="str">
            <v>See Source Document(s) for savings methodology</v>
          </cell>
          <cell r="I2217" t="str">
            <v>WA Insulated Holding Cabinets.docx</v>
          </cell>
        </row>
        <row r="2218">
          <cell r="C2218" t="str">
            <v>455.2_Gross incremental annual electric savings (kWh/yr)</v>
          </cell>
          <cell r="D2218">
            <v>2</v>
          </cell>
          <cell r="E2218" t="str">
            <v>Gross incremental annual electric savings (kWh/yr)</v>
          </cell>
          <cell r="F2218" t="str">
            <v>See Source Document(s) for savings methodology</v>
          </cell>
          <cell r="G2218" t="str">
            <v/>
          </cell>
          <cell r="H2218" t="str">
            <v/>
          </cell>
          <cell r="I2218" t="str">
            <v>HFHC EStar Calc @ RTF Tier Specs.pdf</v>
          </cell>
        </row>
        <row r="2219">
          <cell r="C2219" t="str">
            <v>455.2_Incentive Customer ($)</v>
          </cell>
          <cell r="D2219">
            <v>2</v>
          </cell>
          <cell r="E2219" t="str">
            <v>Incentive Customer ($)</v>
          </cell>
          <cell r="F2219" t="str">
            <v>Incentive Value Source</v>
          </cell>
          <cell r="G2219" t="str">
            <v/>
          </cell>
          <cell r="H2219" t="str">
            <v>Table 6-11</v>
          </cell>
          <cell r="I2219" t="str">
            <v>FinAnswer Express Market Characterization and Program Enhancements - Utah Service Territory 30 Nov 2011.pdf</v>
          </cell>
        </row>
        <row r="2220">
          <cell r="C2220" t="str">
            <v>455.2_Gross incremental annual electric savings (kWh/yr)</v>
          </cell>
          <cell r="D2220">
            <v>2</v>
          </cell>
          <cell r="E2220" t="str">
            <v>Gross incremental annual electric savings (kWh/yr)</v>
          </cell>
          <cell r="F2220" t="str">
            <v xml:space="preserve">Energy Savings Value Source </v>
          </cell>
          <cell r="G2220" t="str">
            <v/>
          </cell>
          <cell r="H2220" t="str">
            <v>Table 6-11</v>
          </cell>
          <cell r="I2220" t="str">
            <v>FinAnswer Express Market Characterization and Program Enhancements - Utah Service Territory 30 Nov 2011.pdf</v>
          </cell>
        </row>
        <row r="2221">
          <cell r="C2221" t="str">
            <v>455.2_Incremental cost ($)</v>
          </cell>
          <cell r="D2221">
            <v>2</v>
          </cell>
          <cell r="E2221" t="str">
            <v>Incremental cost ($)</v>
          </cell>
          <cell r="F2221" t="str">
            <v>Cost Value Source</v>
          </cell>
          <cell r="G2221" t="str">
            <v/>
          </cell>
          <cell r="H2221" t="str">
            <v>Table 6-11</v>
          </cell>
          <cell r="I2221" t="str">
            <v>FinAnswer Express Market Characterization and Program Enhancements - Utah Service Territory 30 Nov 2011.pdf</v>
          </cell>
        </row>
        <row r="2222">
          <cell r="C2222" t="str">
            <v>455.2_Gross Average Monthly Demand Reduction (kW/unit)</v>
          </cell>
          <cell r="D2222">
            <v>2</v>
          </cell>
          <cell r="E2222" t="str">
            <v>Gross Average Monthly Demand Reduction (kW/unit)</v>
          </cell>
          <cell r="F2222" t="str">
            <v>Demand Reduction Value Source</v>
          </cell>
          <cell r="G2222" t="str">
            <v/>
          </cell>
          <cell r="H2222" t="str">
            <v>Table 6-11</v>
          </cell>
          <cell r="I2222" t="str">
            <v>FinAnswer Express Market Characterization and Program Enhancements - Utah Service Territory 30 Nov 2011.pdf</v>
          </cell>
        </row>
        <row r="2223">
          <cell r="C2223" t="str">
            <v>455.2_Measure life (years)</v>
          </cell>
          <cell r="D2223">
            <v>2</v>
          </cell>
          <cell r="E2223" t="str">
            <v>Measure life (years)</v>
          </cell>
          <cell r="F2223" t="str">
            <v>Measure Life Value Source</v>
          </cell>
          <cell r="G2223" t="str">
            <v/>
          </cell>
          <cell r="H2223" t="str">
            <v>Table 6-11</v>
          </cell>
          <cell r="I2223" t="str">
            <v>FinAnswer Express Market Characterization and Program Enhancements - Utah Service Territory 30 Nov 2011.pdf</v>
          </cell>
        </row>
        <row r="2224">
          <cell r="C2224" t="str">
            <v>455.2_Gross incremental annual electric savings (kWh/yr)</v>
          </cell>
          <cell r="D2224">
            <v>2</v>
          </cell>
          <cell r="E2224" t="str">
            <v>Gross incremental annual electric savings (kWh/yr)</v>
          </cell>
          <cell r="F2224" t="str">
            <v>See Source Document(s) for savings methodology</v>
          </cell>
          <cell r="G2224" t="str">
            <v/>
          </cell>
          <cell r="H2224" t="str">
            <v/>
          </cell>
          <cell r="I2224" t="str">
            <v>Insulated Holding Cabinets.docx</v>
          </cell>
        </row>
        <row r="2225">
          <cell r="C2225" t="str">
            <v>451.3_Gross Average Monthly Demand Reduction (kW/unit)</v>
          </cell>
          <cell r="D2225">
            <v>3</v>
          </cell>
          <cell r="E2225" t="str">
            <v>Gross Average Monthly Demand Reduction (kW/unit)</v>
          </cell>
          <cell r="F2225" t="str">
            <v>Demand Savings Value Source</v>
          </cell>
          <cell r="G2225" t="str">
            <v/>
          </cell>
          <cell r="H2225" t="str">
            <v/>
          </cell>
          <cell r="I2225" t="str">
            <v/>
          </cell>
        </row>
        <row r="2226">
          <cell r="C2226" t="str">
            <v>451.3_Gross incremental annual electric savings (kWh/yr)</v>
          </cell>
          <cell r="D2226">
            <v>3</v>
          </cell>
          <cell r="E2226" t="str">
            <v>Gross incremental annual electric savings (kWh/yr)</v>
          </cell>
          <cell r="F2226" t="str">
            <v>Energy Savings Value Source</v>
          </cell>
          <cell r="G2226" t="str">
            <v/>
          </cell>
          <cell r="H2226" t="str">
            <v/>
          </cell>
          <cell r="I2226" t="str">
            <v>Program Update Report UT 050214.docx</v>
          </cell>
        </row>
        <row r="2227">
          <cell r="C2227" t="str">
            <v>451.3_Gross Average Monthly Demand Reduction (kW/unit)</v>
          </cell>
          <cell r="D2227">
            <v>3</v>
          </cell>
          <cell r="E2227" t="str">
            <v>Gross Average Monthly Demand Reduction (kW/unit)</v>
          </cell>
          <cell r="F2227" t="str">
            <v>Demand Savings Value Source</v>
          </cell>
          <cell r="G2227" t="str">
            <v/>
          </cell>
          <cell r="H2227" t="str">
            <v/>
          </cell>
          <cell r="I2227" t="str">
            <v>Program Update Report UT 050214.docx</v>
          </cell>
        </row>
        <row r="2228">
          <cell r="C2228" t="str">
            <v>451.3_Incremental cost ($)</v>
          </cell>
          <cell r="D2228">
            <v>3</v>
          </cell>
          <cell r="E2228" t="str">
            <v>Incremental cost ($)</v>
          </cell>
          <cell r="F2228" t="str">
            <v>Incremental Cost Value Source</v>
          </cell>
          <cell r="G2228" t="str">
            <v/>
          </cell>
          <cell r="H2228" t="str">
            <v/>
          </cell>
          <cell r="I2228" t="str">
            <v/>
          </cell>
        </row>
        <row r="2229">
          <cell r="C2229" t="str">
            <v>451.3_Gross incremental annual electric savings (kWh/yr)</v>
          </cell>
          <cell r="D2229">
            <v>3</v>
          </cell>
          <cell r="E2229" t="str">
            <v>Gross incremental annual electric savings (kWh/yr)</v>
          </cell>
          <cell r="F2229" t="str">
            <v>Energy Savings Value Source</v>
          </cell>
          <cell r="G2229" t="str">
            <v/>
          </cell>
          <cell r="H2229" t="str">
            <v/>
          </cell>
          <cell r="I2229" t="str">
            <v/>
          </cell>
        </row>
        <row r="2230">
          <cell r="C2230" t="str">
            <v>451.3_Incremental cost ($)</v>
          </cell>
          <cell r="D2230">
            <v>3</v>
          </cell>
          <cell r="E2230" t="str">
            <v>Incremental cost ($)</v>
          </cell>
          <cell r="F2230" t="str">
            <v>Incremental Cost Value Source</v>
          </cell>
          <cell r="G2230" t="str">
            <v/>
          </cell>
          <cell r="H2230" t="str">
            <v/>
          </cell>
          <cell r="I2230" t="str">
            <v>Program Update Report UT 050214.docx</v>
          </cell>
        </row>
        <row r="2231">
          <cell r="C2231" t="str">
            <v>451.3_Measure life (years)</v>
          </cell>
          <cell r="D2231">
            <v>3</v>
          </cell>
          <cell r="E2231" t="str">
            <v>Measure life (years)</v>
          </cell>
          <cell r="F2231" t="str">
            <v>Measure Life Value Source</v>
          </cell>
          <cell r="G2231" t="str">
            <v/>
          </cell>
          <cell r="H2231" t="str">
            <v/>
          </cell>
          <cell r="I2231" t="str">
            <v>Program Update Report UT 050214.docx</v>
          </cell>
        </row>
        <row r="2232">
          <cell r="C2232" t="str">
            <v>451.3_Planned Net to Gross Ratio</v>
          </cell>
          <cell r="D2232">
            <v>3</v>
          </cell>
          <cell r="E2232" t="str">
            <v>Planned Net to Gross Ratio</v>
          </cell>
          <cell r="F2232" t="str">
            <v>Net-to-Gross Value Source</v>
          </cell>
          <cell r="G2232" t="str">
            <v/>
          </cell>
          <cell r="H2232" t="str">
            <v>BAU - CE inputs sheet</v>
          </cell>
          <cell r="I2232" t="str">
            <v>CE inputs - measure update   small business 031314.xlsx</v>
          </cell>
        </row>
        <row r="2233">
          <cell r="C2233" t="str">
            <v>451.3_Planned Realization Rate</v>
          </cell>
          <cell r="D2233">
            <v>3</v>
          </cell>
          <cell r="E2233" t="str">
            <v>Planned Realization Rate</v>
          </cell>
          <cell r="F2233" t="str">
            <v>Realization Rate Value Source</v>
          </cell>
          <cell r="G2233" t="str">
            <v/>
          </cell>
          <cell r="H2233" t="str">
            <v>BAU - CE inputs sheet</v>
          </cell>
          <cell r="I2233" t="str">
            <v>CE inputs - measure update   small business 031314.xlsx</v>
          </cell>
        </row>
        <row r="2234">
          <cell r="C2234" t="str">
            <v>14.2_Planned Realization Rate</v>
          </cell>
          <cell r="D2234">
            <v>2</v>
          </cell>
          <cell r="E2234" t="str">
            <v>Planned Realization Rate</v>
          </cell>
          <cell r="F2234" t="str">
            <v>Realization Rate Value Source</v>
          </cell>
          <cell r="G2234" t="str">
            <v/>
          </cell>
          <cell r="H2234" t="str">
            <v>page 2</v>
          </cell>
          <cell r="I2234" t="str">
            <v>CA_FinAnswer_Express_Program_Evaluation_2009-2011.pdf</v>
          </cell>
        </row>
        <row r="2235">
          <cell r="C2235" t="str">
            <v>14.2_Planned Net to Gross Ratio</v>
          </cell>
          <cell r="D2235">
            <v>2</v>
          </cell>
          <cell r="E2235" t="str">
            <v>Planned Net to Gross Ratio</v>
          </cell>
          <cell r="F2235" t="str">
            <v>Net-to-Gross Value Source</v>
          </cell>
          <cell r="G2235" t="str">
            <v/>
          </cell>
          <cell r="H2235" t="str">
            <v>page 2</v>
          </cell>
          <cell r="I2235" t="str">
            <v>CA_FinAnswer_Express_Program_Evaluation_2009-2011.pdf</v>
          </cell>
        </row>
        <row r="2236">
          <cell r="C2236" t="str">
            <v>12.2_Planned Net to Gross Ratio</v>
          </cell>
          <cell r="D2236">
            <v>2</v>
          </cell>
          <cell r="E2236" t="str">
            <v>Planned Net to Gross Ratio</v>
          </cell>
          <cell r="F2236" t="str">
            <v>Net-to-Gross Value Source</v>
          </cell>
          <cell r="G2236" t="str">
            <v/>
          </cell>
          <cell r="H2236" t="str">
            <v>page 2</v>
          </cell>
          <cell r="I2236" t="str">
            <v>CA_FinAnswer_Express_Program_Evaluation_2009-2011.pdf</v>
          </cell>
        </row>
        <row r="2237">
          <cell r="C2237" t="str">
            <v>12.2_Planned Realization Rate</v>
          </cell>
          <cell r="D2237">
            <v>2</v>
          </cell>
          <cell r="E2237" t="str">
            <v>Planned Realization Rate</v>
          </cell>
          <cell r="F2237" t="str">
            <v>Realization Rate Value Source</v>
          </cell>
          <cell r="G2237" t="str">
            <v/>
          </cell>
          <cell r="H2237" t="str">
            <v>page 2</v>
          </cell>
          <cell r="I2237" t="str">
            <v>CA_FinAnswer_Express_Program_Evaluation_2009-2011.pdf</v>
          </cell>
        </row>
        <row r="2238">
          <cell r="C2238" t="str">
            <v>18.2_Planned Realization Rate</v>
          </cell>
          <cell r="D2238">
            <v>2</v>
          </cell>
          <cell r="E2238" t="str">
            <v>Planned Realization Rate</v>
          </cell>
          <cell r="F2238" t="str">
            <v>Realization Rate Value Source</v>
          </cell>
          <cell r="G2238" t="str">
            <v/>
          </cell>
          <cell r="H2238" t="str">
            <v>page 2</v>
          </cell>
          <cell r="I2238" t="str">
            <v>CA_FinAnswer_Express_Program_Evaluation_2009-2011.pdf</v>
          </cell>
        </row>
        <row r="2239">
          <cell r="C2239" t="str">
            <v>18.2_Planned Net to Gross Ratio</v>
          </cell>
          <cell r="D2239">
            <v>2</v>
          </cell>
          <cell r="E2239" t="str">
            <v>Planned Net to Gross Ratio</v>
          </cell>
          <cell r="F2239" t="str">
            <v>Net-to-Gross Value Source</v>
          </cell>
          <cell r="G2239" t="str">
            <v/>
          </cell>
          <cell r="H2239" t="str">
            <v>page 2</v>
          </cell>
          <cell r="I2239" t="str">
            <v>CA_FinAnswer_Express_Program_Evaluation_2009-2011.pdf</v>
          </cell>
        </row>
        <row r="2240">
          <cell r="C2240" t="str">
            <v>19.2_Planned Net to Gross Ratio</v>
          </cell>
          <cell r="D2240">
            <v>2</v>
          </cell>
          <cell r="E2240" t="str">
            <v>Planned Net to Gross Ratio</v>
          </cell>
          <cell r="F2240" t="str">
            <v>Net-to-Gross Value Source</v>
          </cell>
          <cell r="G2240" t="str">
            <v/>
          </cell>
          <cell r="H2240" t="str">
            <v>page 2</v>
          </cell>
          <cell r="I2240" t="str">
            <v>CA_FinAnswer_Express_Program_Evaluation_2009-2011.pdf</v>
          </cell>
        </row>
        <row r="2241">
          <cell r="C2241" t="str">
            <v>19.2_Planned Realization Rate</v>
          </cell>
          <cell r="D2241">
            <v>2</v>
          </cell>
          <cell r="E2241" t="str">
            <v>Planned Realization Rate</v>
          </cell>
          <cell r="F2241" t="str">
            <v>Realization Rate Value Source</v>
          </cell>
          <cell r="G2241" t="str">
            <v/>
          </cell>
          <cell r="H2241" t="str">
            <v>page 2</v>
          </cell>
          <cell r="I2241" t="str">
            <v>CA_FinAnswer_Express_Program_Evaluation_2009-2011.pdf</v>
          </cell>
        </row>
        <row r="2242">
          <cell r="C2242" t="str">
            <v>884.2_Planned Net to Gross Ratio</v>
          </cell>
          <cell r="D2242">
            <v>2</v>
          </cell>
          <cell r="E2242" t="str">
            <v>Planned Net to Gross Ratio</v>
          </cell>
          <cell r="F2242" t="str">
            <v>Net-to-Gross Value Source</v>
          </cell>
          <cell r="G2242" t="str">
            <v/>
          </cell>
          <cell r="H2242" t="str">
            <v>Page 10</v>
          </cell>
          <cell r="I2242" t="str">
            <v>DSM_WY_FinAnswerExpress_Report_2011.pdf</v>
          </cell>
        </row>
        <row r="2243">
          <cell r="C2243" t="str">
            <v>884.2_Incremental cost ($)</v>
          </cell>
          <cell r="D2243">
            <v>2</v>
          </cell>
          <cell r="E2243" t="str">
            <v>Incremental cost ($)</v>
          </cell>
          <cell r="F2243" t="str">
            <v>Incremental Cost Value Source</v>
          </cell>
          <cell r="G2243" t="str">
            <v/>
          </cell>
          <cell r="H2243" t="str">
            <v/>
          </cell>
          <cell r="I2243" t="str">
            <v>NonLighting Measure Worksheets WY 120814.pdf</v>
          </cell>
        </row>
        <row r="2244">
          <cell r="C2244" t="str">
            <v>884.2_Measure life (years)</v>
          </cell>
          <cell r="D2244">
            <v>2</v>
          </cell>
          <cell r="E2244" t="str">
            <v>Measure life (years)</v>
          </cell>
          <cell r="F2244" t="str">
            <v>Measure Life Value Source</v>
          </cell>
          <cell r="G2244" t="str">
            <v/>
          </cell>
          <cell r="H2244" t="str">
            <v/>
          </cell>
          <cell r="I2244" t="str">
            <v>NonLighting Measure Worksheets WY 120814.pdf</v>
          </cell>
        </row>
        <row r="2245">
          <cell r="C2245" t="str">
            <v>884.2_Gross incremental annual electric savings (kWh/yr)</v>
          </cell>
          <cell r="D2245">
            <v>2</v>
          </cell>
          <cell r="E2245" t="str">
            <v>Gross incremental annual electric savings (kWh/yr)</v>
          </cell>
          <cell r="F2245" t="str">
            <v>Energy Savings Value Source</v>
          </cell>
          <cell r="G2245" t="str">
            <v/>
          </cell>
          <cell r="H2245" t="str">
            <v/>
          </cell>
          <cell r="I2245" t="str">
            <v>NonLighting Measure Worksheets WY 120814.pdf</v>
          </cell>
        </row>
        <row r="2246">
          <cell r="C2246" t="str">
            <v>884.2_Gross Average Monthly Demand Reduction (kW/unit)</v>
          </cell>
          <cell r="D2246">
            <v>2</v>
          </cell>
          <cell r="E2246" t="str">
            <v>Gross Average Monthly Demand Reduction (kW/unit)</v>
          </cell>
          <cell r="F2246" t="str">
            <v>Demand Savings Value Source</v>
          </cell>
          <cell r="G2246" t="str">
            <v/>
          </cell>
          <cell r="H2246" t="str">
            <v/>
          </cell>
          <cell r="I2246" t="str">
            <v>NonLighting Measure Worksheets WY 120814.pdf</v>
          </cell>
        </row>
        <row r="2247">
          <cell r="C2247" t="str">
            <v>884.2_Planned Realization Rate</v>
          </cell>
          <cell r="D2247">
            <v>2</v>
          </cell>
          <cell r="E2247" t="str">
            <v>Planned Realization Rate</v>
          </cell>
          <cell r="F2247" t="str">
            <v>Realization Rate Value Source</v>
          </cell>
          <cell r="G2247" t="str">
            <v/>
          </cell>
          <cell r="H2247" t="str">
            <v>Table 1</v>
          </cell>
          <cell r="I2247" t="str">
            <v>DSM_WY_FinAnswerExpress_Report_2011.pdf</v>
          </cell>
        </row>
        <row r="2248">
          <cell r="C2248" t="str">
            <v>885.2_Planned Net to Gross Ratio</v>
          </cell>
          <cell r="D2248">
            <v>2</v>
          </cell>
          <cell r="E2248" t="str">
            <v>Planned Net to Gross Ratio</v>
          </cell>
          <cell r="F2248" t="str">
            <v>Net-to-Gross Value Source</v>
          </cell>
          <cell r="G2248" t="str">
            <v/>
          </cell>
          <cell r="H2248" t="str">
            <v>Page 10</v>
          </cell>
          <cell r="I2248" t="str">
            <v>DSM_WY_FinAnswerExpress_Report_2011.pdf</v>
          </cell>
        </row>
        <row r="2249">
          <cell r="C2249" t="str">
            <v>885.2_Planned Realization Rate</v>
          </cell>
          <cell r="D2249">
            <v>2</v>
          </cell>
          <cell r="E2249" t="str">
            <v>Planned Realization Rate</v>
          </cell>
          <cell r="F2249" t="str">
            <v>Realization Rate Value Source</v>
          </cell>
          <cell r="G2249" t="str">
            <v/>
          </cell>
          <cell r="H2249" t="str">
            <v>Table 1</v>
          </cell>
          <cell r="I2249" t="str">
            <v>DSM_WY_FinAnswerExpress_Report_2011.pdf</v>
          </cell>
        </row>
        <row r="2250">
          <cell r="C2250" t="str">
            <v>885.2_Measure life (years)</v>
          </cell>
          <cell r="D2250">
            <v>2</v>
          </cell>
          <cell r="E2250" t="str">
            <v>Measure life (years)</v>
          </cell>
          <cell r="F2250" t="str">
            <v>Measure Life Value Source</v>
          </cell>
          <cell r="G2250" t="str">
            <v/>
          </cell>
          <cell r="H2250" t="str">
            <v/>
          </cell>
          <cell r="I2250" t="str">
            <v>NonLighting Measure Worksheets WY 120814.pdf</v>
          </cell>
        </row>
        <row r="2251">
          <cell r="C2251" t="str">
            <v>885.2_Gross incremental annual electric savings (kWh/yr)</v>
          </cell>
          <cell r="D2251">
            <v>2</v>
          </cell>
          <cell r="E2251" t="str">
            <v>Gross incremental annual electric savings (kWh/yr)</v>
          </cell>
          <cell r="F2251" t="str">
            <v>Energy Savings Value Source</v>
          </cell>
          <cell r="G2251" t="str">
            <v/>
          </cell>
          <cell r="H2251" t="str">
            <v/>
          </cell>
          <cell r="I2251" t="str">
            <v>NonLighting Measure Worksheets WY 120814.pdf</v>
          </cell>
        </row>
        <row r="2252">
          <cell r="C2252" t="str">
            <v>885.2_Incremental cost ($)</v>
          </cell>
          <cell r="D2252">
            <v>2</v>
          </cell>
          <cell r="E2252" t="str">
            <v>Incremental cost ($)</v>
          </cell>
          <cell r="F2252" t="str">
            <v>Incremental Cost Value Source</v>
          </cell>
          <cell r="G2252" t="str">
            <v/>
          </cell>
          <cell r="H2252" t="str">
            <v/>
          </cell>
          <cell r="I2252" t="str">
            <v>NonLighting Measure Worksheets WY 120814.pdf</v>
          </cell>
        </row>
        <row r="2253">
          <cell r="C2253" t="str">
            <v>885.2_Gross Average Monthly Demand Reduction (kW/unit)</v>
          </cell>
          <cell r="D2253">
            <v>2</v>
          </cell>
          <cell r="E2253" t="str">
            <v>Gross Average Monthly Demand Reduction (kW/unit)</v>
          </cell>
          <cell r="F2253" t="str">
            <v>Demand Savings Value Source</v>
          </cell>
          <cell r="G2253" t="str">
            <v/>
          </cell>
          <cell r="H2253" t="str">
            <v/>
          </cell>
          <cell r="I2253" t="str">
            <v>NonLighting Measure Worksheets WY 120814.pdf</v>
          </cell>
        </row>
        <row r="2254">
          <cell r="C2254" t="str">
            <v>233.2_Planned Realization Rate</v>
          </cell>
          <cell r="D2254">
            <v>2</v>
          </cell>
          <cell r="E2254" t="str">
            <v>Planned Realization Rate</v>
          </cell>
          <cell r="F2254" t="str">
            <v>Realization Rate Value Source</v>
          </cell>
          <cell r="G2254" t="str">
            <v/>
          </cell>
          <cell r="H2254" t="str">
            <v>Table 1</v>
          </cell>
          <cell r="I2254" t="str">
            <v>ID_FinAnswer_Express_Program_Evaluation_2009-2011.pdf</v>
          </cell>
        </row>
        <row r="2255">
          <cell r="C2255" t="str">
            <v>233.2_Gross incremental annual electric savings (kWh/yr)</v>
          </cell>
          <cell r="D2255">
            <v>2</v>
          </cell>
          <cell r="E2255" t="str">
            <v>Gross incremental annual electric savings (kWh/yr)</v>
          </cell>
          <cell r="F2255" t="str">
            <v xml:space="preserve">Energy Savings Value Source </v>
          </cell>
          <cell r="G2255" t="str">
            <v/>
          </cell>
          <cell r="H2255" t="str">
            <v/>
          </cell>
          <cell r="I2255" t="str">
            <v>NonLighting Measure Worksheets ID 111314.pdf</v>
          </cell>
        </row>
        <row r="2256">
          <cell r="C2256" t="str">
            <v>233.2_Incremental cost ($)</v>
          </cell>
          <cell r="D2256">
            <v>2</v>
          </cell>
          <cell r="E2256" t="str">
            <v>Incremental cost ($)</v>
          </cell>
          <cell r="F2256" t="str">
            <v>Cost Value Source</v>
          </cell>
          <cell r="G2256" t="str">
            <v/>
          </cell>
          <cell r="H2256" t="str">
            <v/>
          </cell>
          <cell r="I2256" t="str">
            <v>NonLighting Measure Worksheets ID 111314.pdf</v>
          </cell>
        </row>
        <row r="2257">
          <cell r="C2257" t="str">
            <v>233.2_Gross Average Monthly Demand Reduction (kW/unit)</v>
          </cell>
          <cell r="D2257">
            <v>2</v>
          </cell>
          <cell r="E2257" t="str">
            <v>Gross Average Monthly Demand Reduction (kW/unit)</v>
          </cell>
          <cell r="F2257" t="str">
            <v>Demand Reduction Value Source</v>
          </cell>
          <cell r="G2257" t="str">
            <v/>
          </cell>
          <cell r="H2257" t="str">
            <v/>
          </cell>
          <cell r="I2257" t="str">
            <v>NonLighting Measure Worksheets ID 111314.pdf</v>
          </cell>
        </row>
        <row r="2258">
          <cell r="C2258" t="str">
            <v>233.2_Planned Net to Gross Ratio</v>
          </cell>
          <cell r="D2258">
            <v>2</v>
          </cell>
          <cell r="E2258" t="str">
            <v>Planned Net to Gross Ratio</v>
          </cell>
          <cell r="F2258" t="str">
            <v>Net-to-Gross Value Source</v>
          </cell>
          <cell r="G2258" t="str">
            <v/>
          </cell>
          <cell r="H2258" t="str">
            <v>Page 2</v>
          </cell>
          <cell r="I2258" t="str">
            <v>ID_FinAnswer_Express_Program_Evaluation_2009-2011.pdf</v>
          </cell>
        </row>
        <row r="2259">
          <cell r="C2259" t="str">
            <v>233.2_Measure life (years)</v>
          </cell>
          <cell r="D2259">
            <v>2</v>
          </cell>
          <cell r="E2259" t="str">
            <v>Measure life (years)</v>
          </cell>
          <cell r="F2259" t="str">
            <v>Measure Life Value Source</v>
          </cell>
          <cell r="G2259" t="str">
            <v/>
          </cell>
          <cell r="H2259" t="str">
            <v/>
          </cell>
          <cell r="I2259" t="str">
            <v>NonLighting Measure Worksheets ID 111314.pdf</v>
          </cell>
        </row>
        <row r="2260">
          <cell r="C2260" t="str">
            <v>458.3_Gross Average Monthly Demand Reduction (kW/unit)</v>
          </cell>
          <cell r="D2260">
            <v>3</v>
          </cell>
          <cell r="E2260" t="str">
            <v>Gross Average Monthly Demand Reduction (kW/unit)</v>
          </cell>
          <cell r="F2260" t="str">
            <v>Demand Savings Value Source</v>
          </cell>
          <cell r="G2260" t="str">
            <v/>
          </cell>
          <cell r="H2260" t="str">
            <v/>
          </cell>
          <cell r="I2260" t="str">
            <v/>
          </cell>
        </row>
        <row r="2261">
          <cell r="C2261" t="str">
            <v>458.3_Planned Net to Gross Ratio</v>
          </cell>
          <cell r="D2261">
            <v>3</v>
          </cell>
          <cell r="E2261" t="str">
            <v>Planned Net to Gross Ratio</v>
          </cell>
          <cell r="F2261" t="str">
            <v>Net-to-Gross Value Source</v>
          </cell>
          <cell r="G2261" t="str">
            <v/>
          </cell>
          <cell r="H2261" t="str">
            <v>BAU - CE inputs sheet</v>
          </cell>
          <cell r="I2261" t="str">
            <v>CE inputs - measure update   small business 031314.xlsx</v>
          </cell>
        </row>
        <row r="2262">
          <cell r="C2262" t="str">
            <v>458.3_Planned Realization Rate</v>
          </cell>
          <cell r="D2262">
            <v>3</v>
          </cell>
          <cell r="E2262" t="str">
            <v>Planned Realization Rate</v>
          </cell>
          <cell r="F2262" t="str">
            <v>Realization Rate Value Source</v>
          </cell>
          <cell r="G2262" t="str">
            <v/>
          </cell>
          <cell r="H2262" t="str">
            <v>BAU - CE inputs sheet</v>
          </cell>
          <cell r="I2262" t="str">
            <v>CE inputs - measure update   small business 031314.xlsx</v>
          </cell>
        </row>
        <row r="2263">
          <cell r="C2263" t="str">
            <v>458.3_Incremental cost ($)</v>
          </cell>
          <cell r="D2263">
            <v>3</v>
          </cell>
          <cell r="E2263" t="str">
            <v>Incremental cost ($)</v>
          </cell>
          <cell r="F2263" t="str">
            <v>Incremental Cost Value Source</v>
          </cell>
          <cell r="G2263" t="str">
            <v/>
          </cell>
          <cell r="H2263" t="str">
            <v/>
          </cell>
          <cell r="I2263" t="str">
            <v>Program Update Report UT 050214.docx</v>
          </cell>
        </row>
        <row r="2264">
          <cell r="C2264" t="str">
            <v>458.3_Incremental cost ($)</v>
          </cell>
          <cell r="D2264">
            <v>3</v>
          </cell>
          <cell r="E2264" t="str">
            <v>Incremental cost ($)</v>
          </cell>
          <cell r="F2264" t="str">
            <v>Incremental Cost Value Source</v>
          </cell>
          <cell r="G2264" t="str">
            <v/>
          </cell>
          <cell r="H2264" t="str">
            <v/>
          </cell>
          <cell r="I2264" t="str">
            <v/>
          </cell>
        </row>
        <row r="2265">
          <cell r="C2265" t="str">
            <v>458.3_Gross incremental annual electric savings (kWh/yr)</v>
          </cell>
          <cell r="D2265">
            <v>3</v>
          </cell>
          <cell r="E2265" t="str">
            <v>Gross incremental annual electric savings (kWh/yr)</v>
          </cell>
          <cell r="F2265" t="str">
            <v>Energy Savings Value Source</v>
          </cell>
          <cell r="G2265" t="str">
            <v/>
          </cell>
          <cell r="H2265" t="str">
            <v/>
          </cell>
          <cell r="I2265" t="str">
            <v>Program Update Report UT 050214.docx</v>
          </cell>
        </row>
        <row r="2266">
          <cell r="C2266" t="str">
            <v>458.3_Gross Average Monthly Demand Reduction (kW/unit)</v>
          </cell>
          <cell r="D2266">
            <v>3</v>
          </cell>
          <cell r="E2266" t="str">
            <v>Gross Average Monthly Demand Reduction (kW/unit)</v>
          </cell>
          <cell r="F2266" t="str">
            <v>Demand Savings Value Source</v>
          </cell>
          <cell r="G2266" t="str">
            <v/>
          </cell>
          <cell r="H2266" t="str">
            <v/>
          </cell>
          <cell r="I2266" t="str">
            <v>Program Update Report UT 050214.docx</v>
          </cell>
        </row>
        <row r="2267">
          <cell r="C2267" t="str">
            <v>458.3_Gross incremental annual electric savings (kWh/yr)</v>
          </cell>
          <cell r="D2267">
            <v>3</v>
          </cell>
          <cell r="E2267" t="str">
            <v>Gross incremental annual electric savings (kWh/yr)</v>
          </cell>
          <cell r="F2267" t="str">
            <v>Energy Savings Value Source</v>
          </cell>
          <cell r="G2267" t="str">
            <v/>
          </cell>
          <cell r="H2267" t="str">
            <v/>
          </cell>
          <cell r="I2267" t="str">
            <v/>
          </cell>
        </row>
        <row r="2268">
          <cell r="C2268" t="str">
            <v>458.3_Measure life (years)</v>
          </cell>
          <cell r="D2268">
            <v>3</v>
          </cell>
          <cell r="E2268" t="str">
            <v>Measure life (years)</v>
          </cell>
          <cell r="F2268" t="str">
            <v>Measure Life Value Source</v>
          </cell>
          <cell r="G2268" t="str">
            <v/>
          </cell>
          <cell r="H2268" t="str">
            <v/>
          </cell>
          <cell r="I2268" t="str">
            <v>Program Update Report UT 050214.docx</v>
          </cell>
        </row>
        <row r="2269">
          <cell r="C2269" t="str">
            <v>458.2_Gross incremental annual electric savings (kWh/yr)</v>
          </cell>
          <cell r="D2269">
            <v>2</v>
          </cell>
          <cell r="E2269" t="str">
            <v>Gross incremental annual electric savings (kWh/yr)</v>
          </cell>
          <cell r="F2269" t="str">
            <v>See Source Document(s) for savings methodology</v>
          </cell>
          <cell r="G2269" t="str">
            <v/>
          </cell>
          <cell r="H2269" t="str">
            <v/>
          </cell>
          <cell r="I2269" t="str">
            <v>RTF - Steamer T2 Calcs.pdf</v>
          </cell>
        </row>
        <row r="2270">
          <cell r="C2270" t="str">
            <v>458.2_Measure life (years)</v>
          </cell>
          <cell r="D2270">
            <v>2</v>
          </cell>
          <cell r="E2270" t="str">
            <v>Measure life (years)</v>
          </cell>
          <cell r="F2270" t="str">
            <v>Measure Life Value Source</v>
          </cell>
          <cell r="G2270" t="str">
            <v/>
          </cell>
          <cell r="H2270" t="str">
            <v>Table 2 on page 22 of Appendix 1</v>
          </cell>
          <cell r="I2270" t="str">
            <v>UT_2011_Annual_Report.pdf</v>
          </cell>
        </row>
        <row r="2271">
          <cell r="C2271" t="str">
            <v>458.2_Incentive Customer ($)</v>
          </cell>
          <cell r="D2271">
            <v>2</v>
          </cell>
          <cell r="E2271" t="str">
            <v>Incentive Customer ($)</v>
          </cell>
          <cell r="F2271" t="str">
            <v>Incentive Value Source</v>
          </cell>
          <cell r="G2271" t="str">
            <v/>
          </cell>
          <cell r="H2271" t="str">
            <v>Table 6-11</v>
          </cell>
          <cell r="I2271" t="str">
            <v>FinAnswer Express Market Characterization and Program Enhancements - Utah Service Territory 30 Nov 2011.pdf</v>
          </cell>
        </row>
        <row r="2272">
          <cell r="C2272" t="str">
            <v>458.2_Gross incremental annual electric savings (kWh/yr)</v>
          </cell>
          <cell r="D2272">
            <v>2</v>
          </cell>
          <cell r="E2272" t="str">
            <v>Gross incremental annual electric savings (kWh/yr)</v>
          </cell>
          <cell r="F2272" t="str">
            <v>See Source Document(s) for savings methodology</v>
          </cell>
          <cell r="G2272" t="str">
            <v/>
          </cell>
          <cell r="H2272" t="str">
            <v/>
          </cell>
          <cell r="I2272" t="str">
            <v>RTF- EStar Calcs.pdf</v>
          </cell>
        </row>
        <row r="2273">
          <cell r="C2273" t="str">
            <v>458.2_Gross incremental annual electric savings (kWh/yr)</v>
          </cell>
          <cell r="D2273">
            <v>2</v>
          </cell>
          <cell r="E2273" t="str">
            <v>Gross incremental annual electric savings (kWh/yr)</v>
          </cell>
          <cell r="F2273" t="str">
            <v>See Source Document(s) for savings methodology</v>
          </cell>
          <cell r="G2273" t="str">
            <v/>
          </cell>
          <cell r="H2273" t="str">
            <v/>
          </cell>
          <cell r="I2273" t="str">
            <v>Electric Steam Cookers.docx</v>
          </cell>
        </row>
        <row r="2274">
          <cell r="C2274" t="str">
            <v>458.2_Incremental cost ($)</v>
          </cell>
          <cell r="D2274">
            <v>2</v>
          </cell>
          <cell r="E2274" t="str">
            <v>Incremental cost ($)</v>
          </cell>
          <cell r="F2274" t="str">
            <v>Cost Value Source</v>
          </cell>
          <cell r="G2274" t="str">
            <v/>
          </cell>
          <cell r="H2274" t="str">
            <v>Table 6-11</v>
          </cell>
          <cell r="I2274" t="str">
            <v>FinAnswer Express Market Characterization and Program Enhancements - Utah Service Territory 30 Nov 2011.pdf</v>
          </cell>
        </row>
        <row r="2275">
          <cell r="C2275" t="str">
            <v>458.2_Gross incremental annual electric savings (kWh/yr)</v>
          </cell>
          <cell r="D2275">
            <v>2</v>
          </cell>
          <cell r="E2275" t="str">
            <v>Gross incremental annual electric savings (kWh/yr)</v>
          </cell>
          <cell r="F2275" t="str">
            <v xml:space="preserve">Energy Savings Value Source </v>
          </cell>
          <cell r="G2275" t="str">
            <v/>
          </cell>
          <cell r="H2275" t="str">
            <v>Table 6-11</v>
          </cell>
          <cell r="I2275" t="str">
            <v>FinAnswer Express Market Characterization and Program Enhancements - Utah Service Territory 30 Nov 2011.pdf</v>
          </cell>
        </row>
        <row r="2276">
          <cell r="C2276" t="str">
            <v>458.2_Gross Average Monthly Demand Reduction (kW/unit)</v>
          </cell>
          <cell r="D2276">
            <v>2</v>
          </cell>
          <cell r="E2276" t="str">
            <v>Gross Average Monthly Demand Reduction (kW/unit)</v>
          </cell>
          <cell r="F2276" t="str">
            <v>Demand Reduction Value Source</v>
          </cell>
          <cell r="G2276" t="str">
            <v/>
          </cell>
          <cell r="H2276" t="str">
            <v>Table 6-11</v>
          </cell>
          <cell r="I2276" t="str">
            <v>FinAnswer Express Market Characterization and Program Enhancements - Utah Service Territory 30 Nov 2011.pdf</v>
          </cell>
        </row>
        <row r="2277">
          <cell r="C2277" t="str">
            <v>673.2_Incentive Customer ($)</v>
          </cell>
          <cell r="D2277">
            <v>2</v>
          </cell>
          <cell r="E2277" t="str">
            <v>Incentive Customer ($)</v>
          </cell>
          <cell r="F2277" t="str">
            <v>Incentive Value Source</v>
          </cell>
          <cell r="G2277" t="str">
            <v/>
          </cell>
          <cell r="H2277" t="str">
            <v>Table 1-6</v>
          </cell>
          <cell r="I2277" t="str">
            <v/>
          </cell>
        </row>
        <row r="2278">
          <cell r="C2278" t="str">
            <v>673.2_Gross Average Monthly Demand Reduction (kW/unit)</v>
          </cell>
          <cell r="D2278">
            <v>2</v>
          </cell>
          <cell r="E2278" t="str">
            <v>Gross Average Monthly Demand Reduction (kW/unit)</v>
          </cell>
          <cell r="F2278" t="str">
            <v>Demand Reduction Value Source</v>
          </cell>
          <cell r="G2278" t="str">
            <v/>
          </cell>
          <cell r="H2278" t="str">
            <v>Table 1-6</v>
          </cell>
          <cell r="I2278" t="str">
            <v/>
          </cell>
        </row>
        <row r="2279">
          <cell r="C2279" t="str">
            <v>673.2_Incremental cost ($)</v>
          </cell>
          <cell r="D2279">
            <v>2</v>
          </cell>
          <cell r="E2279" t="str">
            <v>Incremental cost ($)</v>
          </cell>
          <cell r="F2279" t="str">
            <v>Cost Value Source</v>
          </cell>
          <cell r="G2279" t="str">
            <v/>
          </cell>
          <cell r="H2279" t="str">
            <v>Table 1-6</v>
          </cell>
          <cell r="I2279" t="str">
            <v/>
          </cell>
        </row>
        <row r="2280">
          <cell r="C2280" t="str">
            <v>673.2_Gross incremental annual electric savings (kWh/yr)</v>
          </cell>
          <cell r="D2280">
            <v>2</v>
          </cell>
          <cell r="E2280" t="str">
            <v>Gross incremental annual electric savings (kWh/yr)</v>
          </cell>
          <cell r="F2280" t="str">
            <v xml:space="preserve">Energy Savings Value Source </v>
          </cell>
          <cell r="G2280" t="str">
            <v/>
          </cell>
          <cell r="H2280" t="str">
            <v>Table 1-6</v>
          </cell>
          <cell r="I2280" t="str">
            <v/>
          </cell>
        </row>
        <row r="2281">
          <cell r="C2281" t="str">
            <v>673.2_Measure life (years)</v>
          </cell>
          <cell r="D2281">
            <v>2</v>
          </cell>
          <cell r="E2281" t="str">
            <v>Measure life (years)</v>
          </cell>
          <cell r="F2281" t="str">
            <v>Measure Life Value Source</v>
          </cell>
          <cell r="G2281" t="str">
            <v/>
          </cell>
          <cell r="H2281" t="str">
            <v>Table 1-6</v>
          </cell>
          <cell r="I2281" t="str">
            <v/>
          </cell>
        </row>
        <row r="2282">
          <cell r="C2282" t="str">
            <v>234.2_Gross incremental annual electric savings (kWh/yr)</v>
          </cell>
          <cell r="D2282">
            <v>2</v>
          </cell>
          <cell r="E2282" t="str">
            <v>Gross incremental annual electric savings (kWh/yr)</v>
          </cell>
          <cell r="F2282" t="str">
            <v xml:space="preserve">Energy Savings Value Source </v>
          </cell>
          <cell r="G2282" t="str">
            <v/>
          </cell>
          <cell r="H2282" t="str">
            <v/>
          </cell>
          <cell r="I2282" t="str">
            <v>NonLighting Measure Worksheets ID 111314.pdf</v>
          </cell>
        </row>
        <row r="2283">
          <cell r="C2283" t="str">
            <v>234.2_Planned Realization Rate</v>
          </cell>
          <cell r="D2283">
            <v>2</v>
          </cell>
          <cell r="E2283" t="str">
            <v>Planned Realization Rate</v>
          </cell>
          <cell r="F2283" t="str">
            <v>Realization Rate Value Source</v>
          </cell>
          <cell r="G2283" t="str">
            <v/>
          </cell>
          <cell r="H2283" t="str">
            <v>Table 1</v>
          </cell>
          <cell r="I2283" t="str">
            <v>ID_FinAnswer_Express_Program_Evaluation_2009-2011.pdf</v>
          </cell>
        </row>
        <row r="2284">
          <cell r="C2284" t="str">
            <v>234.2_Gross Average Monthly Demand Reduction (kW/unit)</v>
          </cell>
          <cell r="D2284">
            <v>2</v>
          </cell>
          <cell r="E2284" t="str">
            <v>Gross Average Monthly Demand Reduction (kW/unit)</v>
          </cell>
          <cell r="F2284" t="str">
            <v>Demand Reduction Value Source</v>
          </cell>
          <cell r="G2284" t="str">
            <v/>
          </cell>
          <cell r="H2284" t="str">
            <v/>
          </cell>
          <cell r="I2284" t="str">
            <v>NonLighting Measure Worksheets ID 111314.pdf</v>
          </cell>
        </row>
        <row r="2285">
          <cell r="C2285" t="str">
            <v>234.2_Planned Net to Gross Ratio</v>
          </cell>
          <cell r="D2285">
            <v>2</v>
          </cell>
          <cell r="E2285" t="str">
            <v>Planned Net to Gross Ratio</v>
          </cell>
          <cell r="F2285" t="str">
            <v>Net-to-Gross Value Source</v>
          </cell>
          <cell r="G2285" t="str">
            <v/>
          </cell>
          <cell r="H2285" t="str">
            <v>Page 2</v>
          </cell>
          <cell r="I2285" t="str">
            <v>ID_FinAnswer_Express_Program_Evaluation_2009-2011.pdf</v>
          </cell>
        </row>
        <row r="2286">
          <cell r="C2286" t="str">
            <v>234.2_Measure life (years)</v>
          </cell>
          <cell r="D2286">
            <v>2</v>
          </cell>
          <cell r="E2286" t="str">
            <v>Measure life (years)</v>
          </cell>
          <cell r="F2286" t="str">
            <v>Measure Life Value Source</v>
          </cell>
          <cell r="G2286" t="str">
            <v/>
          </cell>
          <cell r="H2286" t="str">
            <v/>
          </cell>
          <cell r="I2286" t="str">
            <v>NonLighting Measure Worksheets ID 111314.pdf</v>
          </cell>
        </row>
        <row r="2287">
          <cell r="C2287" t="str">
            <v>234.2_Incremental cost ($)</v>
          </cell>
          <cell r="D2287">
            <v>2</v>
          </cell>
          <cell r="E2287" t="str">
            <v>Incremental cost ($)</v>
          </cell>
          <cell r="F2287" t="str">
            <v>Cost Value Source</v>
          </cell>
          <cell r="G2287" t="str">
            <v/>
          </cell>
          <cell r="H2287" t="str">
            <v/>
          </cell>
          <cell r="I2287" t="str">
            <v>NonLighting Measure Worksheets ID 111314.pdf</v>
          </cell>
        </row>
        <row r="2288">
          <cell r="C2288" t="str">
            <v>459.2_Incremental cost ($)</v>
          </cell>
          <cell r="D2288">
            <v>2</v>
          </cell>
          <cell r="E2288" t="str">
            <v>Incremental cost ($)</v>
          </cell>
          <cell r="F2288" t="str">
            <v>Cost Value Source</v>
          </cell>
          <cell r="G2288" t="str">
            <v/>
          </cell>
          <cell r="H2288" t="str">
            <v>Table 6-11</v>
          </cell>
          <cell r="I2288" t="str">
            <v>FinAnswer Express Market Characterization and Program Enhancements - Utah Service Territory 30 Nov 2011.pdf</v>
          </cell>
        </row>
        <row r="2289">
          <cell r="C2289" t="str">
            <v>459.2_Gross incremental annual electric savings (kWh/yr)</v>
          </cell>
          <cell r="D2289">
            <v>2</v>
          </cell>
          <cell r="E2289" t="str">
            <v>Gross incremental annual electric savings (kWh/yr)</v>
          </cell>
          <cell r="F2289" t="str">
            <v>See Source Document(s) for savings methodology</v>
          </cell>
          <cell r="G2289" t="str">
            <v/>
          </cell>
          <cell r="H2289" t="str">
            <v/>
          </cell>
          <cell r="I2289" t="str">
            <v>RTF - Steamer T2 Calcs.pdf</v>
          </cell>
        </row>
        <row r="2290">
          <cell r="C2290" t="str">
            <v>459.2_Gross incremental annual electric savings (kWh/yr)</v>
          </cell>
          <cell r="D2290">
            <v>2</v>
          </cell>
          <cell r="E2290" t="str">
            <v>Gross incremental annual electric savings (kWh/yr)</v>
          </cell>
          <cell r="F2290" t="str">
            <v>See Source Document(s) for savings methodology</v>
          </cell>
          <cell r="G2290" t="str">
            <v/>
          </cell>
          <cell r="H2290" t="str">
            <v/>
          </cell>
          <cell r="I2290" t="str">
            <v>RTF- EStar Calcs.pdf</v>
          </cell>
        </row>
        <row r="2291">
          <cell r="C2291" t="str">
            <v>459.2_Incentive Customer ($)</v>
          </cell>
          <cell r="D2291">
            <v>2</v>
          </cell>
          <cell r="E2291" t="str">
            <v>Incentive Customer ($)</v>
          </cell>
          <cell r="F2291" t="str">
            <v>Incentive Value Source</v>
          </cell>
          <cell r="G2291" t="str">
            <v/>
          </cell>
          <cell r="H2291" t="str">
            <v>Table 6-11</v>
          </cell>
          <cell r="I2291" t="str">
            <v>FinAnswer Express Market Characterization and Program Enhancements - Utah Service Territory 30 Nov 2011.pdf</v>
          </cell>
        </row>
        <row r="2292">
          <cell r="C2292" t="str">
            <v>459.2_Gross Average Monthly Demand Reduction (kW/unit)</v>
          </cell>
          <cell r="D2292">
            <v>2</v>
          </cell>
          <cell r="E2292" t="str">
            <v>Gross Average Monthly Demand Reduction (kW/unit)</v>
          </cell>
          <cell r="F2292" t="str">
            <v>Demand Reduction Value Source</v>
          </cell>
          <cell r="G2292" t="str">
            <v/>
          </cell>
          <cell r="H2292" t="str">
            <v>Table 6-11</v>
          </cell>
          <cell r="I2292" t="str">
            <v>FinAnswer Express Market Characterization and Program Enhancements - Utah Service Territory 30 Nov 2011.pdf</v>
          </cell>
        </row>
        <row r="2293">
          <cell r="C2293" t="str">
            <v>459.2_Measure life (years)</v>
          </cell>
          <cell r="D2293">
            <v>2</v>
          </cell>
          <cell r="E2293" t="str">
            <v>Measure life (years)</v>
          </cell>
          <cell r="F2293" t="str">
            <v>Measure Life Value Source</v>
          </cell>
          <cell r="G2293" t="str">
            <v/>
          </cell>
          <cell r="H2293" t="str">
            <v>Table 2 on page 22 of Appendix 1</v>
          </cell>
          <cell r="I2293" t="str">
            <v>UT_2011_Annual_Report.pdf</v>
          </cell>
        </row>
        <row r="2294">
          <cell r="C2294" t="str">
            <v>459.2_Gross incremental annual electric savings (kWh/yr)</v>
          </cell>
          <cell r="D2294">
            <v>2</v>
          </cell>
          <cell r="E2294" t="str">
            <v>Gross incremental annual electric savings (kWh/yr)</v>
          </cell>
          <cell r="F2294" t="str">
            <v>See Source Document(s) for savings methodology</v>
          </cell>
          <cell r="G2294" t="str">
            <v/>
          </cell>
          <cell r="H2294" t="str">
            <v/>
          </cell>
          <cell r="I2294" t="str">
            <v>Electric Steam Cookers.docx</v>
          </cell>
        </row>
        <row r="2295">
          <cell r="C2295" t="str">
            <v>459.2_Gross incremental annual electric savings (kWh/yr)</v>
          </cell>
          <cell r="D2295">
            <v>2</v>
          </cell>
          <cell r="E2295" t="str">
            <v>Gross incremental annual electric savings (kWh/yr)</v>
          </cell>
          <cell r="F2295" t="str">
            <v xml:space="preserve">Energy Savings Value Source </v>
          </cell>
          <cell r="G2295" t="str">
            <v/>
          </cell>
          <cell r="H2295" t="str">
            <v>Table 6-11</v>
          </cell>
          <cell r="I2295" t="str">
            <v>FinAnswer Express Market Characterization and Program Enhancements - Utah Service Territory 30 Nov 2011.pdf</v>
          </cell>
        </row>
        <row r="2296">
          <cell r="C2296" t="str">
            <v>459.3_Incremental cost ($)</v>
          </cell>
          <cell r="D2296">
            <v>3</v>
          </cell>
          <cell r="E2296" t="str">
            <v>Incremental cost ($)</v>
          </cell>
          <cell r="F2296" t="str">
            <v>Incremental Cost Value Source</v>
          </cell>
          <cell r="G2296" t="str">
            <v/>
          </cell>
          <cell r="H2296" t="str">
            <v/>
          </cell>
          <cell r="I2296" t="str">
            <v>Program Update Report UT 050214.docx</v>
          </cell>
        </row>
        <row r="2297">
          <cell r="C2297" t="str">
            <v>459.3_Planned Net to Gross Ratio</v>
          </cell>
          <cell r="D2297">
            <v>3</v>
          </cell>
          <cell r="E2297" t="str">
            <v>Planned Net to Gross Ratio</v>
          </cell>
          <cell r="F2297" t="str">
            <v>Net-to-Gross Value Source</v>
          </cell>
          <cell r="G2297" t="str">
            <v/>
          </cell>
          <cell r="H2297" t="str">
            <v>BAU - CE inputs sheet</v>
          </cell>
          <cell r="I2297" t="str">
            <v>CE inputs - measure update   small business 031314.xlsx</v>
          </cell>
        </row>
        <row r="2298">
          <cell r="C2298" t="str">
            <v>459.3_Planned Realization Rate</v>
          </cell>
          <cell r="D2298">
            <v>3</v>
          </cell>
          <cell r="E2298" t="str">
            <v>Planned Realization Rate</v>
          </cell>
          <cell r="F2298" t="str">
            <v>Realization Rate Value Source</v>
          </cell>
          <cell r="G2298" t="str">
            <v/>
          </cell>
          <cell r="H2298" t="str">
            <v>BAU - CE inputs sheet</v>
          </cell>
          <cell r="I2298" t="str">
            <v>CE inputs - measure update   small business 031314.xlsx</v>
          </cell>
        </row>
        <row r="2299">
          <cell r="C2299" t="str">
            <v>459.3_Incremental cost ($)</v>
          </cell>
          <cell r="D2299">
            <v>3</v>
          </cell>
          <cell r="E2299" t="str">
            <v>Incremental cost ($)</v>
          </cell>
          <cell r="F2299" t="str">
            <v>Incremental Cost Value Source</v>
          </cell>
          <cell r="G2299" t="str">
            <v/>
          </cell>
          <cell r="H2299" t="str">
            <v/>
          </cell>
          <cell r="I2299" t="str">
            <v/>
          </cell>
        </row>
        <row r="2300">
          <cell r="C2300" t="str">
            <v>459.3_Gross Average Monthly Demand Reduction (kW/unit)</v>
          </cell>
          <cell r="D2300">
            <v>3</v>
          </cell>
          <cell r="E2300" t="str">
            <v>Gross Average Monthly Demand Reduction (kW/unit)</v>
          </cell>
          <cell r="F2300" t="str">
            <v>Demand Savings Value Source</v>
          </cell>
          <cell r="G2300" t="str">
            <v/>
          </cell>
          <cell r="H2300" t="str">
            <v/>
          </cell>
          <cell r="I2300" t="str">
            <v/>
          </cell>
        </row>
        <row r="2301">
          <cell r="C2301" t="str">
            <v>459.3_Gross incremental annual electric savings (kWh/yr)</v>
          </cell>
          <cell r="D2301">
            <v>3</v>
          </cell>
          <cell r="E2301" t="str">
            <v>Gross incremental annual electric savings (kWh/yr)</v>
          </cell>
          <cell r="F2301" t="str">
            <v>Energy Savings Value Source</v>
          </cell>
          <cell r="G2301" t="str">
            <v/>
          </cell>
          <cell r="H2301" t="str">
            <v/>
          </cell>
          <cell r="I2301" t="str">
            <v>Program Update Report UT 050214.docx</v>
          </cell>
        </row>
        <row r="2302">
          <cell r="C2302" t="str">
            <v>459.3_Gross Average Monthly Demand Reduction (kW/unit)</v>
          </cell>
          <cell r="D2302">
            <v>3</v>
          </cell>
          <cell r="E2302" t="str">
            <v>Gross Average Monthly Demand Reduction (kW/unit)</v>
          </cell>
          <cell r="F2302" t="str">
            <v>Demand Savings Value Source</v>
          </cell>
          <cell r="G2302" t="str">
            <v/>
          </cell>
          <cell r="H2302" t="str">
            <v/>
          </cell>
          <cell r="I2302" t="str">
            <v>Program Update Report UT 050214.docx</v>
          </cell>
        </row>
        <row r="2303">
          <cell r="C2303" t="str">
            <v>459.3_Gross incremental annual electric savings (kWh/yr)</v>
          </cell>
          <cell r="D2303">
            <v>3</v>
          </cell>
          <cell r="E2303" t="str">
            <v>Gross incremental annual electric savings (kWh/yr)</v>
          </cell>
          <cell r="F2303" t="str">
            <v>Energy Savings Value Source</v>
          </cell>
          <cell r="G2303" t="str">
            <v/>
          </cell>
          <cell r="H2303" t="str">
            <v/>
          </cell>
          <cell r="I2303" t="str">
            <v/>
          </cell>
        </row>
        <row r="2304">
          <cell r="C2304" t="str">
            <v>459.3_Measure life (years)</v>
          </cell>
          <cell r="D2304">
            <v>3</v>
          </cell>
          <cell r="E2304" t="str">
            <v>Measure life (years)</v>
          </cell>
          <cell r="F2304" t="str">
            <v>Measure Life Value Source</v>
          </cell>
          <cell r="G2304" t="str">
            <v/>
          </cell>
          <cell r="H2304" t="str">
            <v/>
          </cell>
          <cell r="I2304" t="str">
            <v>Program Update Report UT 050214.docx</v>
          </cell>
        </row>
        <row r="2305">
          <cell r="C2305" t="str">
            <v>674.2_Measure life (years)</v>
          </cell>
          <cell r="D2305">
            <v>2</v>
          </cell>
          <cell r="E2305" t="str">
            <v>Measure life (years)</v>
          </cell>
          <cell r="F2305" t="str">
            <v>Measure Life Value Source</v>
          </cell>
          <cell r="G2305" t="str">
            <v/>
          </cell>
          <cell r="H2305" t="str">
            <v>Table 1-6</v>
          </cell>
          <cell r="I2305" t="str">
            <v/>
          </cell>
        </row>
        <row r="2306">
          <cell r="C2306" t="str">
            <v>674.2_Incremental cost ($)</v>
          </cell>
          <cell r="D2306">
            <v>2</v>
          </cell>
          <cell r="E2306" t="str">
            <v>Incremental cost ($)</v>
          </cell>
          <cell r="F2306" t="str">
            <v>Cost Value Source</v>
          </cell>
          <cell r="G2306" t="str">
            <v/>
          </cell>
          <cell r="H2306" t="str">
            <v>Table 1-6</v>
          </cell>
          <cell r="I2306" t="str">
            <v/>
          </cell>
        </row>
        <row r="2307">
          <cell r="C2307" t="str">
            <v>674.2_Gross incremental annual electric savings (kWh/yr)</v>
          </cell>
          <cell r="D2307">
            <v>2</v>
          </cell>
          <cell r="E2307" t="str">
            <v>Gross incremental annual electric savings (kWh/yr)</v>
          </cell>
          <cell r="F2307" t="str">
            <v xml:space="preserve">Energy Savings Value Source </v>
          </cell>
          <cell r="G2307" t="str">
            <v/>
          </cell>
          <cell r="H2307" t="str">
            <v>Table 1-6</v>
          </cell>
          <cell r="I2307" t="str">
            <v/>
          </cell>
        </row>
        <row r="2308">
          <cell r="C2308" t="str">
            <v>674.2_Incentive Customer ($)</v>
          </cell>
          <cell r="D2308">
            <v>2</v>
          </cell>
          <cell r="E2308" t="str">
            <v>Incentive Customer ($)</v>
          </cell>
          <cell r="F2308" t="str">
            <v>Incentive Value Source</v>
          </cell>
          <cell r="G2308" t="str">
            <v/>
          </cell>
          <cell r="H2308" t="str">
            <v>Table 1-6</v>
          </cell>
          <cell r="I2308" t="str">
            <v/>
          </cell>
        </row>
        <row r="2309">
          <cell r="C2309" t="str">
            <v>674.2_Gross Average Monthly Demand Reduction (kW/unit)</v>
          </cell>
          <cell r="D2309">
            <v>2</v>
          </cell>
          <cell r="E2309" t="str">
            <v>Gross Average Monthly Demand Reduction (kW/unit)</v>
          </cell>
          <cell r="F2309" t="str">
            <v>Demand Reduction Value Source</v>
          </cell>
          <cell r="G2309" t="str">
            <v/>
          </cell>
          <cell r="H2309" t="str">
            <v>Table 1-6</v>
          </cell>
          <cell r="I2309" t="str">
            <v/>
          </cell>
        </row>
        <row r="2310">
          <cell r="C2310" t="str">
            <v>2708 - FE.2_Planned Realization Rate</v>
          </cell>
          <cell r="D2310">
            <v>2</v>
          </cell>
          <cell r="E2310" t="str">
            <v>Planned Realization Rate</v>
          </cell>
          <cell r="F2310" t="str">
            <v>Realization Rate Value Source</v>
          </cell>
          <cell r="G2310" t="str">
            <v/>
          </cell>
          <cell r="H2310" t="str">
            <v>Table 1</v>
          </cell>
          <cell r="I2310" t="str">
            <v>DSM_WY_FinAnswerExpress_Report_2011.pdf</v>
          </cell>
        </row>
        <row r="2311">
          <cell r="C2311" t="str">
            <v>2708 - FE.2_Planned Net to Gross Ratio</v>
          </cell>
          <cell r="D2311">
            <v>2</v>
          </cell>
          <cell r="E2311" t="str">
            <v>Planned Net to Gross Ratio</v>
          </cell>
          <cell r="F2311" t="str">
            <v>Net-to-Gross Value Source</v>
          </cell>
          <cell r="G2311" t="str">
            <v/>
          </cell>
          <cell r="H2311" t="str">
            <v>Page 10</v>
          </cell>
          <cell r="I2311" t="str">
            <v>DSM_WY_FinAnswerExpress_Report_2011.pdf</v>
          </cell>
        </row>
        <row r="2312">
          <cell r="C2312" t="str">
            <v>2709 - FE.2_Planned Realization Rate</v>
          </cell>
          <cell r="D2312">
            <v>2</v>
          </cell>
          <cell r="E2312" t="str">
            <v>Planned Realization Rate</v>
          </cell>
          <cell r="F2312" t="str">
            <v>Realization Rate Value Source</v>
          </cell>
          <cell r="G2312" t="str">
            <v/>
          </cell>
          <cell r="H2312" t="str">
            <v>Table 1</v>
          </cell>
          <cell r="I2312" t="str">
            <v>DSM_WY_FinAnswerExpress_Report_2011.pdf</v>
          </cell>
        </row>
        <row r="2313">
          <cell r="C2313" t="str">
            <v>2709 - FE.2_Planned Net to Gross Ratio</v>
          </cell>
          <cell r="D2313">
            <v>2</v>
          </cell>
          <cell r="E2313" t="str">
            <v>Planned Net to Gross Ratio</v>
          </cell>
          <cell r="F2313" t="str">
            <v>Net-to-Gross Value Source</v>
          </cell>
          <cell r="G2313" t="str">
            <v/>
          </cell>
          <cell r="H2313" t="str">
            <v>Page 10</v>
          </cell>
          <cell r="I2313" t="str">
            <v>DSM_WY_FinAnswerExpress_Report_2011.pdf</v>
          </cell>
        </row>
        <row r="2314">
          <cell r="C2314" t="str">
            <v>1953 - FE.2_Gross incremental annual electric savings (kWh/yr)</v>
          </cell>
          <cell r="D2314">
            <v>2</v>
          </cell>
          <cell r="E2314" t="str">
            <v>Gross incremental annual electric savings (kWh/yr)</v>
          </cell>
          <cell r="F2314" t="str">
            <v>Base case</v>
          </cell>
          <cell r="G2314" t="str">
            <v>0.88</v>
          </cell>
          <cell r="H2314" t="str">
            <v>Federal Standard</v>
          </cell>
          <cell r="I2314" t="str">
            <v/>
          </cell>
        </row>
        <row r="2315">
          <cell r="C2315" t="str">
            <v>1953 - FE.2_Gross incremental annual electric savings (kWh/yr)</v>
          </cell>
          <cell r="D2315">
            <v>2</v>
          </cell>
          <cell r="E2315" t="str">
            <v>Gross incremental annual electric savings (kWh/yr)</v>
          </cell>
          <cell r="F2315" t="str">
            <v xml:space="preserve">Energy Savings Value Source </v>
          </cell>
          <cell r="G2315" t="str">
            <v/>
          </cell>
          <cell r="H2315" t="str">
            <v>UT State Savings Summary See Products tab</v>
          </cell>
          <cell r="I2315" t="str">
            <v/>
          </cell>
        </row>
        <row r="2316">
          <cell r="C2316" t="str">
            <v>1953 - FE.2_Gross incremental annual electric savings (kWh/yr)</v>
          </cell>
          <cell r="D2316">
            <v>2</v>
          </cell>
          <cell r="E2316" t="str">
            <v>Gross incremental annual electric savings (kWh/yr)</v>
          </cell>
          <cell r="F2316" t="str">
            <v>Baseline Gross Annual Energy Consumption (kWh/yr)</v>
          </cell>
          <cell r="G2316" t="str">
            <v>3663.4</v>
          </cell>
          <cell r="H2316" t="str">
            <v/>
          </cell>
          <cell r="I2316" t="str">
            <v/>
          </cell>
        </row>
        <row r="2317">
          <cell r="C2317" t="str">
            <v>1953 - FE.2_Gross incremental annual electric savings (kWh/yr)</v>
          </cell>
          <cell r="D2317">
            <v>2</v>
          </cell>
          <cell r="E2317" t="str">
            <v>Gross incremental annual electric savings (kWh/yr)</v>
          </cell>
          <cell r="F2317" t="str">
            <v>Equation E (Energy): Gross incremental annual electric savings (kWh/yr)</v>
          </cell>
          <cell r="G2317" t="str">
            <v>http://rtf.nwcouncil.org/measures/res/archive/ResDHWFY10v2_1.xls</v>
          </cell>
          <cell r="H2317" t="str">
            <v/>
          </cell>
          <cell r="I2317" t="str">
            <v/>
          </cell>
        </row>
        <row r="2318">
          <cell r="C2318" t="str">
            <v>1953 - FE.2_Measure life (years)</v>
          </cell>
          <cell r="D2318">
            <v>2</v>
          </cell>
          <cell r="E2318" t="str">
            <v>Measure life (years)</v>
          </cell>
          <cell r="F2318" t="str">
            <v>Measure Life Value Source</v>
          </cell>
          <cell r="G2318" t="str">
            <v/>
          </cell>
          <cell r="H2318" t="str">
            <v>C-E Input tab</v>
          </cell>
          <cell r="I2318" t="str">
            <v>UT HES State Savings Summary- 14Nov2012.xlsx</v>
          </cell>
        </row>
        <row r="2319">
          <cell r="C2319" t="str">
            <v>1953 - FE.2_Gross incremental annual electric savings (kWh/yr)</v>
          </cell>
          <cell r="D2319">
            <v>2</v>
          </cell>
          <cell r="E2319" t="str">
            <v>Gross incremental annual electric savings (kWh/yr)</v>
          </cell>
          <cell r="F2319" t="str">
            <v>Fuel mix weighting</v>
          </cell>
          <cell r="G2319" t="str">
            <v>0.02 - Percentage</v>
          </cell>
          <cell r="H2319" t="str">
            <v>Program participation data</v>
          </cell>
          <cell r="I2319" t="str">
            <v/>
          </cell>
        </row>
        <row r="2320">
          <cell r="C2320" t="str">
            <v>1953 - FE.2_Incremental cost ($)</v>
          </cell>
          <cell r="D2320">
            <v>2</v>
          </cell>
          <cell r="E2320" t="str">
            <v>Incremental cost ($)</v>
          </cell>
          <cell r="F2320" t="str">
            <v>Cost Value Source</v>
          </cell>
          <cell r="G2320" t="str">
            <v/>
          </cell>
          <cell r="H2320" t="str">
            <v>C-E Input tab</v>
          </cell>
          <cell r="I2320" t="str">
            <v>UT HES State Savings Summary- 14Nov2012.xlsx</v>
          </cell>
        </row>
        <row r="2321">
          <cell r="C2321" t="str">
            <v>1953 - FE.2_Gross incremental annual electric savings (kWh/yr)</v>
          </cell>
          <cell r="D2321">
            <v>2</v>
          </cell>
          <cell r="E2321" t="str">
            <v>Gross incremental annual electric savings (kWh/yr)</v>
          </cell>
          <cell r="F2321" t="str">
            <v>Efficient Case Gross Annual Energy Consumption (kWh/yr)</v>
          </cell>
          <cell r="G2321" t="str">
            <v>3488.4</v>
          </cell>
          <cell r="H2321" t="str">
            <v/>
          </cell>
          <cell r="I2321" t="str">
            <v/>
          </cell>
        </row>
        <row r="2322">
          <cell r="C2322" t="str">
            <v>1507 - FE.2_Measure life (years)</v>
          </cell>
          <cell r="D2322">
            <v>2</v>
          </cell>
          <cell r="E2322" t="str">
            <v>Measure life (years)</v>
          </cell>
          <cell r="F2322" t="str">
            <v>Measure Life Value Source</v>
          </cell>
          <cell r="G2322" t="str">
            <v/>
          </cell>
          <cell r="H2322" t="str">
            <v/>
          </cell>
          <cell r="I2322" t="str">
            <v>1-27-2014_ID_HES_Elec Water Heater_Brief.xlsx</v>
          </cell>
        </row>
        <row r="2323">
          <cell r="C2323" t="str">
            <v>1507 - FE.2_Gross incremental annual electric savings (kWh/yr)</v>
          </cell>
          <cell r="D2323">
            <v>2</v>
          </cell>
          <cell r="E2323" t="str">
            <v>Gross incremental annual electric savings (kWh/yr)</v>
          </cell>
          <cell r="F2323" t="str">
            <v xml:space="preserve">Energy Savings Value Source </v>
          </cell>
          <cell r="G2323" t="str">
            <v/>
          </cell>
          <cell r="H2323" t="str">
            <v/>
          </cell>
          <cell r="I2323" t="str">
            <v>1-27-2014_ID_HES_Elec Water Heater_Brief.xlsx</v>
          </cell>
        </row>
        <row r="2324">
          <cell r="C2324" t="str">
            <v>1507 - FE.2_Planned Net to Gross Ratio</v>
          </cell>
          <cell r="D2324">
            <v>2</v>
          </cell>
          <cell r="E2324" t="str">
            <v>Planned Net to Gross Ratio</v>
          </cell>
          <cell r="F2324" t="str">
            <v>Net-to-Gross Value Source</v>
          </cell>
          <cell r="G2324" t="str">
            <v/>
          </cell>
          <cell r="H2324" t="str">
            <v>Page 2</v>
          </cell>
          <cell r="I2324" t="str">
            <v>ID_FinAnswer_Express_Program_Evaluation_2009-2011.pdf</v>
          </cell>
        </row>
        <row r="2325">
          <cell r="C2325" t="str">
            <v>1507 - FE.2_Incremental cost ($)</v>
          </cell>
          <cell r="D2325">
            <v>2</v>
          </cell>
          <cell r="E2325" t="str">
            <v>Incremental cost ($)</v>
          </cell>
          <cell r="F2325" t="str">
            <v>Cost Value Source</v>
          </cell>
          <cell r="G2325" t="str">
            <v/>
          </cell>
          <cell r="H2325" t="str">
            <v/>
          </cell>
          <cell r="I2325" t="str">
            <v>1-27-2014_ID_HES_Elec Water Heater_Brief.xlsx</v>
          </cell>
        </row>
        <row r="2326">
          <cell r="C2326" t="str">
            <v>1507 - FE.2_Planned Realization Rate</v>
          </cell>
          <cell r="D2326">
            <v>2</v>
          </cell>
          <cell r="E2326" t="str">
            <v>Planned Realization Rate</v>
          </cell>
          <cell r="F2326" t="str">
            <v>Realization Rate Value Source</v>
          </cell>
          <cell r="G2326" t="str">
            <v/>
          </cell>
          <cell r="H2326" t="str">
            <v>Table 1</v>
          </cell>
          <cell r="I2326" t="str">
            <v>ID_FinAnswer_Express_Program_Evaluation_2009-2011.pdf</v>
          </cell>
        </row>
        <row r="2327">
          <cell r="C2327" t="str">
            <v>2710 - FE.2_Planned Net to Gross Ratio</v>
          </cell>
          <cell r="D2327">
            <v>2</v>
          </cell>
          <cell r="E2327" t="str">
            <v>Planned Net to Gross Ratio</v>
          </cell>
          <cell r="F2327" t="str">
            <v>Net-to-Gross Value Source</v>
          </cell>
          <cell r="G2327" t="str">
            <v/>
          </cell>
          <cell r="H2327" t="str">
            <v>Page 10</v>
          </cell>
          <cell r="I2327" t="str">
            <v>DSM_WY_FinAnswerExpress_Report_2011.pdf</v>
          </cell>
        </row>
        <row r="2328">
          <cell r="C2328" t="str">
            <v>2710 - FE.2_Planned Realization Rate</v>
          </cell>
          <cell r="D2328">
            <v>2</v>
          </cell>
          <cell r="E2328" t="str">
            <v>Planned Realization Rate</v>
          </cell>
          <cell r="F2328" t="str">
            <v>Realization Rate Value Source</v>
          </cell>
          <cell r="G2328" t="str">
            <v/>
          </cell>
          <cell r="H2328" t="str">
            <v>Table 1</v>
          </cell>
          <cell r="I2328" t="str">
            <v>DSM_WY_FinAnswerExpress_Report_2011.pdf</v>
          </cell>
        </row>
        <row r="2329">
          <cell r="C2329" t="str">
            <v>1954 - FE.2_Gross incremental annual electric savings (kWh/yr)</v>
          </cell>
          <cell r="D2329">
            <v>2</v>
          </cell>
          <cell r="E2329" t="str">
            <v>Gross incremental annual electric savings (kWh/yr)</v>
          </cell>
          <cell r="F2329" t="str">
            <v>Fuel mix weighting</v>
          </cell>
          <cell r="G2329" t="str">
            <v>0.13 - Percentage</v>
          </cell>
          <cell r="H2329" t="str">
            <v>Program participation data</v>
          </cell>
          <cell r="I2329" t="str">
            <v/>
          </cell>
        </row>
        <row r="2330">
          <cell r="C2330" t="str">
            <v>1954 - FE.2_Gross incremental annual electric savings (kWh/yr)</v>
          </cell>
          <cell r="D2330">
            <v>2</v>
          </cell>
          <cell r="E2330" t="str">
            <v>Gross incremental annual electric savings (kWh/yr)</v>
          </cell>
          <cell r="F2330" t="str">
            <v>Baseline Gross Annual Energy Consumption (kWh/yr)</v>
          </cell>
          <cell r="G2330" t="str">
            <v>3663.4</v>
          </cell>
          <cell r="H2330" t="str">
            <v/>
          </cell>
          <cell r="I2330" t="str">
            <v/>
          </cell>
        </row>
        <row r="2331">
          <cell r="C2331" t="str">
            <v>1954 - FE.2_Gross incremental annual electric savings (kWh/yr)</v>
          </cell>
          <cell r="D2331">
            <v>2</v>
          </cell>
          <cell r="E2331" t="str">
            <v>Gross incremental annual electric savings (kWh/yr)</v>
          </cell>
          <cell r="F2331" t="str">
            <v xml:space="preserve">Energy Savings Value Source </v>
          </cell>
          <cell r="G2331" t="str">
            <v/>
          </cell>
          <cell r="H2331" t="str">
            <v>UT State Savings Summary See Products tab</v>
          </cell>
          <cell r="I2331" t="str">
            <v/>
          </cell>
        </row>
        <row r="2332">
          <cell r="C2332" t="str">
            <v>1954 - FE.2_Gross incremental annual electric savings (kWh/yr)</v>
          </cell>
          <cell r="D2332">
            <v>2</v>
          </cell>
          <cell r="E2332" t="str">
            <v>Gross incremental annual electric savings (kWh/yr)</v>
          </cell>
          <cell r="F2332" t="str">
            <v>Base case</v>
          </cell>
          <cell r="G2332" t="str">
            <v>0.92</v>
          </cell>
          <cell r="H2332" t="str">
            <v>Federal Standard</v>
          </cell>
          <cell r="I2332" t="str">
            <v/>
          </cell>
        </row>
        <row r="2333">
          <cell r="C2333" t="str">
            <v>1954 - FE.2_Measure life (years)</v>
          </cell>
          <cell r="D2333">
            <v>2</v>
          </cell>
          <cell r="E2333" t="str">
            <v>Measure life (years)</v>
          </cell>
          <cell r="F2333" t="str">
            <v>Measure Life Value Source</v>
          </cell>
          <cell r="G2333" t="str">
            <v/>
          </cell>
          <cell r="H2333" t="str">
            <v>C-E Input tab</v>
          </cell>
          <cell r="I2333" t="str">
            <v>UT HES State Savings Summary- 14Nov2012.xlsx</v>
          </cell>
        </row>
        <row r="2334">
          <cell r="C2334" t="str">
            <v>1954 - FE.2_Gross incremental annual electric savings (kWh/yr)</v>
          </cell>
          <cell r="D2334">
            <v>2</v>
          </cell>
          <cell r="E2334" t="str">
            <v>Gross incremental annual electric savings (kWh/yr)</v>
          </cell>
          <cell r="F2334" t="str">
            <v>Efficient Case Gross Annual Energy Consumption (kWh/yr)</v>
          </cell>
          <cell r="G2334" t="str">
            <v>3564.4</v>
          </cell>
          <cell r="H2334" t="str">
            <v/>
          </cell>
          <cell r="I2334" t="str">
            <v/>
          </cell>
        </row>
        <row r="2335">
          <cell r="C2335" t="str">
            <v>1954 - FE.2_Incremental cost ($)</v>
          </cell>
          <cell r="D2335">
            <v>2</v>
          </cell>
          <cell r="E2335" t="str">
            <v>Incremental cost ($)</v>
          </cell>
          <cell r="F2335" t="str">
            <v>Cost Value Source</v>
          </cell>
          <cell r="G2335" t="str">
            <v/>
          </cell>
          <cell r="H2335" t="str">
            <v>C-E Input tab</v>
          </cell>
          <cell r="I2335" t="str">
            <v>UT HES State Savings Summary- 14Nov2012.xlsx</v>
          </cell>
        </row>
        <row r="2336">
          <cell r="C2336" t="str">
            <v>1954 - FE.2_Gross incremental annual electric savings (kWh/yr)</v>
          </cell>
          <cell r="D2336">
            <v>2</v>
          </cell>
          <cell r="E2336" t="str">
            <v>Gross incremental annual electric savings (kWh/yr)</v>
          </cell>
          <cell r="F2336" t="str">
            <v>Equation E (Energy): Gross incremental annual electric savings (kWh/yr)</v>
          </cell>
          <cell r="G2336" t="str">
            <v>http://rtf.nwcouncil.org/measures/res/archive/ResDHWFY10v2_1.xls</v>
          </cell>
          <cell r="H2336" t="str">
            <v/>
          </cell>
          <cell r="I2336" t="str">
            <v/>
          </cell>
        </row>
        <row r="2337">
          <cell r="C2337" t="str">
            <v>1508 - FE.2_Planned Net to Gross Ratio</v>
          </cell>
          <cell r="D2337">
            <v>2</v>
          </cell>
          <cell r="E2337" t="str">
            <v>Planned Net to Gross Ratio</v>
          </cell>
          <cell r="F2337" t="str">
            <v>Net-to-Gross Value Source</v>
          </cell>
          <cell r="G2337" t="str">
            <v/>
          </cell>
          <cell r="H2337" t="str">
            <v>Page 2</v>
          </cell>
          <cell r="I2337" t="str">
            <v>ID_FinAnswer_Express_Program_Evaluation_2009-2011.pdf</v>
          </cell>
        </row>
        <row r="2338">
          <cell r="C2338" t="str">
            <v>1508 - FE.2_Planned Realization Rate</v>
          </cell>
          <cell r="D2338">
            <v>2</v>
          </cell>
          <cell r="E2338" t="str">
            <v>Planned Realization Rate</v>
          </cell>
          <cell r="F2338" t="str">
            <v>Realization Rate Value Source</v>
          </cell>
          <cell r="G2338" t="str">
            <v/>
          </cell>
          <cell r="H2338" t="str">
            <v>Table 1</v>
          </cell>
          <cell r="I2338" t="str">
            <v>ID_FinAnswer_Express_Program_Evaluation_2009-2011.pdf</v>
          </cell>
        </row>
        <row r="2339">
          <cell r="C2339" t="str">
            <v>1508 - FE.2_Incremental cost ($)</v>
          </cell>
          <cell r="D2339">
            <v>2</v>
          </cell>
          <cell r="E2339" t="str">
            <v>Incremental cost ($)</v>
          </cell>
          <cell r="F2339" t="str">
            <v>Cost Value Source</v>
          </cell>
          <cell r="G2339" t="str">
            <v/>
          </cell>
          <cell r="H2339" t="str">
            <v/>
          </cell>
          <cell r="I2339" t="str">
            <v>1-27-2014_ID_HES_Elec Water Heater_Brief.xlsx</v>
          </cell>
        </row>
        <row r="2340">
          <cell r="C2340" t="str">
            <v>1508 - FE.2_Measure life (years)</v>
          </cell>
          <cell r="D2340">
            <v>2</v>
          </cell>
          <cell r="E2340" t="str">
            <v>Measure life (years)</v>
          </cell>
          <cell r="F2340" t="str">
            <v>Measure Life Value Source</v>
          </cell>
          <cell r="G2340" t="str">
            <v/>
          </cell>
          <cell r="H2340" t="str">
            <v/>
          </cell>
          <cell r="I2340" t="str">
            <v>1-27-2014_ID_HES_Elec Water Heater_Brief.xlsx</v>
          </cell>
        </row>
        <row r="2341">
          <cell r="C2341" t="str">
            <v>1508 - FE.2_Gross incremental annual electric savings (kWh/yr)</v>
          </cell>
          <cell r="D2341">
            <v>2</v>
          </cell>
          <cell r="E2341" t="str">
            <v>Gross incremental annual electric savings (kWh/yr)</v>
          </cell>
          <cell r="F2341" t="str">
            <v xml:space="preserve">Energy Savings Value Source </v>
          </cell>
          <cell r="G2341" t="str">
            <v/>
          </cell>
          <cell r="H2341" t="str">
            <v/>
          </cell>
          <cell r="I2341" t="str">
            <v>1-27-2014_ID_HES_Elec Water Heater_Brief.xlsx</v>
          </cell>
        </row>
        <row r="2342">
          <cell r="C2342" t="str">
            <v>1956 - FE.2_Gross incremental annual electric savings (kWh/yr)</v>
          </cell>
          <cell r="D2342">
            <v>2</v>
          </cell>
          <cell r="E2342" t="str">
            <v>Gross incremental annual electric savings (kWh/yr)</v>
          </cell>
          <cell r="F2342" t="str">
            <v>Fuel mix weighting</v>
          </cell>
          <cell r="G2342" t="str">
            <v>0.1 - Percentage</v>
          </cell>
          <cell r="H2342" t="str">
            <v>Program participation data</v>
          </cell>
          <cell r="I2342" t="str">
            <v/>
          </cell>
        </row>
        <row r="2343">
          <cell r="C2343" t="str">
            <v>1956 - FE.2_Gross incremental annual electric savings (kWh/yr)</v>
          </cell>
          <cell r="D2343">
            <v>2</v>
          </cell>
          <cell r="E2343" t="str">
            <v>Gross incremental annual electric savings (kWh/yr)</v>
          </cell>
          <cell r="F2343" t="str">
            <v xml:space="preserve">Energy Savings Value Source </v>
          </cell>
          <cell r="G2343" t="str">
            <v/>
          </cell>
          <cell r="H2343" t="str">
            <v>UT State Savings Summary See Products tab</v>
          </cell>
          <cell r="I2343" t="str">
            <v/>
          </cell>
        </row>
        <row r="2344">
          <cell r="C2344" t="str">
            <v>1956 - FE.2_Gross incremental annual electric savings (kWh/yr)</v>
          </cell>
          <cell r="D2344">
            <v>2</v>
          </cell>
          <cell r="E2344" t="str">
            <v>Gross incremental annual electric savings (kWh/yr)</v>
          </cell>
          <cell r="F2344" t="str">
            <v>Efficient Case Gross Annual Energy Consumption (kWh/yr)</v>
          </cell>
          <cell r="G2344" t="str">
            <v>3532.4</v>
          </cell>
          <cell r="H2344" t="str">
            <v/>
          </cell>
          <cell r="I2344" t="str">
            <v/>
          </cell>
        </row>
        <row r="2345">
          <cell r="C2345" t="str">
            <v>1956 - FE.2_Gross incremental annual electric savings (kWh/yr)</v>
          </cell>
          <cell r="D2345">
            <v>2</v>
          </cell>
          <cell r="E2345" t="str">
            <v>Gross incremental annual electric savings (kWh/yr)</v>
          </cell>
          <cell r="F2345" t="str">
            <v>Baseline Gross Annual Energy Consumption (kWh/yr)</v>
          </cell>
          <cell r="G2345" t="str">
            <v>3663.4</v>
          </cell>
          <cell r="H2345" t="str">
            <v/>
          </cell>
          <cell r="I2345" t="str">
            <v/>
          </cell>
        </row>
        <row r="2346">
          <cell r="C2346" t="str">
            <v>1956 - FE.2_Measure life (years)</v>
          </cell>
          <cell r="D2346">
            <v>2</v>
          </cell>
          <cell r="E2346" t="str">
            <v>Measure life (years)</v>
          </cell>
          <cell r="F2346" t="str">
            <v>Measure Life Value Source</v>
          </cell>
          <cell r="G2346" t="str">
            <v/>
          </cell>
          <cell r="H2346" t="str">
            <v>C-E Input tab</v>
          </cell>
          <cell r="I2346" t="str">
            <v>UT HES State Savings Summary- 14Nov2012.xlsx</v>
          </cell>
        </row>
        <row r="2347">
          <cell r="C2347" t="str">
            <v>1956 - FE.2_Gross incremental annual electric savings (kWh/yr)</v>
          </cell>
          <cell r="D2347">
            <v>2</v>
          </cell>
          <cell r="E2347" t="str">
            <v>Gross incremental annual electric savings (kWh/yr)</v>
          </cell>
          <cell r="F2347" t="str">
            <v>Base case</v>
          </cell>
          <cell r="G2347" t="str">
            <v>0.9</v>
          </cell>
          <cell r="H2347" t="str">
            <v>Federal Standard</v>
          </cell>
          <cell r="I2347" t="str">
            <v/>
          </cell>
        </row>
        <row r="2348">
          <cell r="C2348" t="str">
            <v>1956 - FE.2_Incremental cost ($)</v>
          </cell>
          <cell r="D2348">
            <v>2</v>
          </cell>
          <cell r="E2348" t="str">
            <v>Incremental cost ($)</v>
          </cell>
          <cell r="F2348" t="str">
            <v>Cost Value Source</v>
          </cell>
          <cell r="G2348" t="str">
            <v/>
          </cell>
          <cell r="H2348" t="str">
            <v>C-E Input tab</v>
          </cell>
          <cell r="I2348" t="str">
            <v>UT HES State Savings Summary- 14Nov2012.xlsx</v>
          </cell>
        </row>
        <row r="2349">
          <cell r="C2349" t="str">
            <v>1956 - FE.2_Gross incremental annual electric savings (kWh/yr)</v>
          </cell>
          <cell r="D2349">
            <v>2</v>
          </cell>
          <cell r="E2349" t="str">
            <v>Gross incremental annual electric savings (kWh/yr)</v>
          </cell>
          <cell r="F2349" t="str">
            <v>Equation E (Energy): Gross incremental annual electric savings (kWh/yr)</v>
          </cell>
          <cell r="G2349" t="str">
            <v>http://rtf.nwcouncil.org/measures/res/archive/ResDHWFY10v2_1.xls</v>
          </cell>
          <cell r="H2349" t="str">
            <v/>
          </cell>
          <cell r="I2349" t="str">
            <v/>
          </cell>
        </row>
        <row r="2350">
          <cell r="C2350" t="str">
            <v>1510 - FE.2_Planned Net to Gross Ratio</v>
          </cell>
          <cell r="D2350">
            <v>2</v>
          </cell>
          <cell r="E2350" t="str">
            <v>Planned Net to Gross Ratio</v>
          </cell>
          <cell r="F2350" t="str">
            <v>Net-to-Gross Value Source</v>
          </cell>
          <cell r="G2350" t="str">
            <v/>
          </cell>
          <cell r="H2350" t="str">
            <v>Page 2</v>
          </cell>
          <cell r="I2350" t="str">
            <v>ID_FinAnswer_Express_Program_Evaluation_2009-2011.pdf</v>
          </cell>
        </row>
        <row r="2351">
          <cell r="C2351" t="str">
            <v>1510 - FE.2_Gross incremental annual electric savings (kWh/yr)</v>
          </cell>
          <cell r="D2351">
            <v>2</v>
          </cell>
          <cell r="E2351" t="str">
            <v>Gross incremental annual electric savings (kWh/yr)</v>
          </cell>
          <cell r="F2351" t="str">
            <v xml:space="preserve">Energy Savings Value Source </v>
          </cell>
          <cell r="G2351" t="str">
            <v/>
          </cell>
          <cell r="H2351" t="str">
            <v/>
          </cell>
          <cell r="I2351" t="str">
            <v>1-27-2014_ID_HES_Elec Water Heater_Brief.xlsx</v>
          </cell>
        </row>
        <row r="2352">
          <cell r="C2352" t="str">
            <v>1510 - FE.2_Measure life (years)</v>
          </cell>
          <cell r="D2352">
            <v>2</v>
          </cell>
          <cell r="E2352" t="str">
            <v>Measure life (years)</v>
          </cell>
          <cell r="F2352" t="str">
            <v>Measure Life Value Source</v>
          </cell>
          <cell r="G2352" t="str">
            <v/>
          </cell>
          <cell r="H2352" t="str">
            <v/>
          </cell>
          <cell r="I2352" t="str">
            <v>1-27-2014_ID_HES_Elec Water Heater_Brief.xlsx</v>
          </cell>
        </row>
        <row r="2353">
          <cell r="C2353" t="str">
            <v>1510 - FE.2_Incremental cost ($)</v>
          </cell>
          <cell r="D2353">
            <v>2</v>
          </cell>
          <cell r="E2353" t="str">
            <v>Incremental cost ($)</v>
          </cell>
          <cell r="F2353" t="str">
            <v>Cost Value Source</v>
          </cell>
          <cell r="G2353" t="str">
            <v/>
          </cell>
          <cell r="H2353" t="str">
            <v/>
          </cell>
          <cell r="I2353" t="str">
            <v>1-27-2014_ID_HES_Elec Water Heater_Brief.xlsx</v>
          </cell>
        </row>
        <row r="2354">
          <cell r="C2354" t="str">
            <v>1510 - FE.2_Planned Realization Rate</v>
          </cell>
          <cell r="D2354">
            <v>2</v>
          </cell>
          <cell r="E2354" t="str">
            <v>Planned Realization Rate</v>
          </cell>
          <cell r="F2354" t="str">
            <v>Realization Rate Value Source</v>
          </cell>
          <cell r="G2354" t="str">
            <v/>
          </cell>
          <cell r="H2354" t="str">
            <v>Table 1</v>
          </cell>
          <cell r="I2354" t="str">
            <v>ID_FinAnswer_Express_Program_Evaluation_2009-2011.pdf</v>
          </cell>
        </row>
        <row r="2355">
          <cell r="C2355" t="str">
            <v>1953 - FE.3_Measure life (years)</v>
          </cell>
          <cell r="D2355">
            <v>3</v>
          </cell>
          <cell r="E2355" t="str">
            <v>Measure life (years)</v>
          </cell>
          <cell r="F2355" t="str">
            <v>Measure Life Value Source</v>
          </cell>
          <cell r="G2355" t="str">
            <v/>
          </cell>
          <cell r="H2355" t="str">
            <v/>
          </cell>
          <cell r="I2355" t="str">
            <v>03-04-2014_UT_HES_Electric Water Heaters_Brief.xlsx</v>
          </cell>
        </row>
        <row r="2356">
          <cell r="C2356" t="str">
            <v>1953 - FE.3_Gross incremental annual electric savings (kWh/yr)</v>
          </cell>
          <cell r="D2356">
            <v>3</v>
          </cell>
          <cell r="E2356" t="str">
            <v>Gross incremental annual electric savings (kWh/yr)</v>
          </cell>
          <cell r="F2356" t="str">
            <v>Energy Savings Value Source</v>
          </cell>
          <cell r="G2356" t="str">
            <v/>
          </cell>
          <cell r="H2356" t="str">
            <v/>
          </cell>
          <cell r="I2356" t="str">
            <v>03-04-2014_UT_HES_Electric Water Heaters_Brief.xlsx</v>
          </cell>
        </row>
        <row r="2357">
          <cell r="C2357" t="str">
            <v>1953 - FE.3_Incremental cost ($)</v>
          </cell>
          <cell r="D2357">
            <v>3</v>
          </cell>
          <cell r="E2357" t="str">
            <v>Incremental cost ($)</v>
          </cell>
          <cell r="F2357" t="str">
            <v>Incremental Cost Value Source</v>
          </cell>
          <cell r="G2357" t="str">
            <v/>
          </cell>
          <cell r="H2357" t="str">
            <v/>
          </cell>
          <cell r="I2357" t="str">
            <v>03-04-2014_UT_HES_Electric Water Heaters_Brief.xlsx</v>
          </cell>
        </row>
        <row r="2358">
          <cell r="C2358" t="str">
            <v>1954 - FE.3_Incremental cost ($)</v>
          </cell>
          <cell r="D2358">
            <v>3</v>
          </cell>
          <cell r="E2358" t="str">
            <v>Incremental cost ($)</v>
          </cell>
          <cell r="F2358" t="str">
            <v>Incremental Cost Value Source</v>
          </cell>
          <cell r="G2358" t="str">
            <v/>
          </cell>
          <cell r="H2358" t="str">
            <v/>
          </cell>
          <cell r="I2358" t="str">
            <v>03-04-2014_UT_HES_Electric Water Heaters_Brief.xlsx</v>
          </cell>
        </row>
        <row r="2359">
          <cell r="C2359" t="str">
            <v>1954 - FE.3_Gross incremental annual electric savings (kWh/yr)</v>
          </cell>
          <cell r="D2359">
            <v>3</v>
          </cell>
          <cell r="E2359" t="str">
            <v>Gross incremental annual electric savings (kWh/yr)</v>
          </cell>
          <cell r="F2359" t="str">
            <v>Energy Savings Value Source</v>
          </cell>
          <cell r="G2359" t="str">
            <v/>
          </cell>
          <cell r="H2359" t="str">
            <v/>
          </cell>
          <cell r="I2359" t="str">
            <v>03-04-2014_UT_HES_Electric Water Heaters_Brief.xlsx</v>
          </cell>
        </row>
        <row r="2360">
          <cell r="C2360" t="str">
            <v>1954 - FE.3_Measure life (years)</v>
          </cell>
          <cell r="D2360">
            <v>3</v>
          </cell>
          <cell r="E2360" t="str">
            <v>Measure life (years)</v>
          </cell>
          <cell r="F2360" t="str">
            <v>Measure Life Value Source</v>
          </cell>
          <cell r="G2360" t="str">
            <v/>
          </cell>
          <cell r="H2360" t="str">
            <v/>
          </cell>
          <cell r="I2360" t="str">
            <v>03-04-2014_UT_HES_Electric Water Heaters_Brief.xlsx</v>
          </cell>
        </row>
        <row r="2361">
          <cell r="C2361" t="str">
            <v>1956 - FE.3_Measure life (years)</v>
          </cell>
          <cell r="D2361">
            <v>3</v>
          </cell>
          <cell r="E2361" t="str">
            <v>Measure life (years)</v>
          </cell>
          <cell r="F2361" t="str">
            <v>Measure Life Value Source</v>
          </cell>
          <cell r="G2361" t="str">
            <v/>
          </cell>
          <cell r="H2361" t="str">
            <v/>
          </cell>
          <cell r="I2361" t="str">
            <v>03-04-2014_UT_HES_Electric Water Heaters_Brief.xlsx</v>
          </cell>
        </row>
        <row r="2362">
          <cell r="C2362" t="str">
            <v>1956 - FE.3_Incremental cost ($)</v>
          </cell>
          <cell r="D2362">
            <v>3</v>
          </cell>
          <cell r="E2362" t="str">
            <v>Incremental cost ($)</v>
          </cell>
          <cell r="F2362" t="str">
            <v>Incremental Cost Value Source</v>
          </cell>
          <cell r="G2362" t="str">
            <v/>
          </cell>
          <cell r="H2362" t="str">
            <v/>
          </cell>
          <cell r="I2362" t="str">
            <v>03-04-2014_UT_HES_Electric Water Heaters_Brief.xlsx</v>
          </cell>
        </row>
        <row r="2363">
          <cell r="C2363" t="str">
            <v>1956 - FE.3_Gross incremental annual electric savings (kWh/yr)</v>
          </cell>
          <cell r="D2363">
            <v>3</v>
          </cell>
          <cell r="E2363" t="str">
            <v>Gross incremental annual electric savings (kWh/yr)</v>
          </cell>
          <cell r="F2363" t="str">
            <v>Energy Savings Value Source</v>
          </cell>
          <cell r="G2363" t="str">
            <v/>
          </cell>
          <cell r="H2363" t="str">
            <v/>
          </cell>
          <cell r="I2363" t="str">
            <v>03-04-2014_UT_HES_Electric Water Heaters_Brief.xlsx</v>
          </cell>
        </row>
        <row r="2364">
          <cell r="C2364" t="str">
            <v>12112013-013 - WB.1_Measure life (years)</v>
          </cell>
          <cell r="D2364">
            <v>1</v>
          </cell>
          <cell r="E2364" t="str">
            <v>Measure life (years)</v>
          </cell>
          <cell r="F2364" t="str">
            <v>Measure Life Value Source</v>
          </cell>
          <cell r="G2364" t="str">
            <v/>
          </cell>
          <cell r="H2364" t="str">
            <v/>
          </cell>
          <cell r="I2364" t="str">
            <v>09-06-2013_WA_HES_Elec Water Heater_Brief.xlsx</v>
          </cell>
        </row>
        <row r="2365">
          <cell r="C2365" t="str">
            <v>12112013-013 - WB.1_Incremental cost ($)</v>
          </cell>
          <cell r="D2365">
            <v>1</v>
          </cell>
          <cell r="E2365" t="str">
            <v>Incremental cost ($)</v>
          </cell>
          <cell r="F2365" t="str">
            <v>Incremental Cost Value Source</v>
          </cell>
          <cell r="G2365" t="str">
            <v/>
          </cell>
          <cell r="H2365" t="str">
            <v/>
          </cell>
          <cell r="I2365" t="str">
            <v>09-06-2013_WA_HES_Elec Water Heater_Brief.xlsx</v>
          </cell>
        </row>
        <row r="2366">
          <cell r="C2366" t="str">
            <v>12112013-013 - WB.1_Gross incremental annual electric savings (kWh/yr)</v>
          </cell>
          <cell r="D2366">
            <v>1</v>
          </cell>
          <cell r="E2366" t="str">
            <v>Gross incremental annual electric savings (kWh/yr)</v>
          </cell>
          <cell r="F2366" t="str">
            <v xml:space="preserve">Energy Savings Value Source </v>
          </cell>
          <cell r="G2366" t="str">
            <v/>
          </cell>
          <cell r="H2366" t="str">
            <v/>
          </cell>
          <cell r="I2366" t="str">
            <v>09-06-2013_WA_HES_Elec Water Heater_Brief.xlsx</v>
          </cell>
        </row>
        <row r="2367">
          <cell r="C2367" t="str">
            <v>12112013-008 - WB.1_Gross incremental annual electric savings (kWh/yr)</v>
          </cell>
          <cell r="D2367">
            <v>1</v>
          </cell>
          <cell r="E2367" t="str">
            <v>Gross incremental annual electric savings (kWh/yr)</v>
          </cell>
          <cell r="F2367" t="str">
            <v xml:space="preserve">Energy Savings Value Source </v>
          </cell>
          <cell r="G2367" t="str">
            <v/>
          </cell>
          <cell r="H2367" t="str">
            <v/>
          </cell>
          <cell r="I2367" t="str">
            <v>09-06-2013_WA_HES_Elec Water Heater_Brief.xlsx</v>
          </cell>
        </row>
        <row r="2368">
          <cell r="C2368" t="str">
            <v>12112013-008 - WB.1_Measure life (years)</v>
          </cell>
          <cell r="D2368">
            <v>1</v>
          </cell>
          <cell r="E2368" t="str">
            <v>Measure life (years)</v>
          </cell>
          <cell r="F2368" t="str">
            <v>Measure Life Value Source</v>
          </cell>
          <cell r="G2368" t="str">
            <v/>
          </cell>
          <cell r="H2368" t="str">
            <v/>
          </cell>
          <cell r="I2368" t="str">
            <v>09-06-2013_WA_HES_Elec Water Heater_Brief.xlsx</v>
          </cell>
        </row>
        <row r="2369">
          <cell r="C2369" t="str">
            <v>12112013-008 - WB.1_Incremental cost ($)</v>
          </cell>
          <cell r="D2369">
            <v>1</v>
          </cell>
          <cell r="E2369" t="str">
            <v>Incremental cost ($)</v>
          </cell>
          <cell r="F2369" t="str">
            <v>Incremental Cost Value Source</v>
          </cell>
          <cell r="G2369" t="str">
            <v/>
          </cell>
          <cell r="H2369" t="str">
            <v/>
          </cell>
          <cell r="I2369" t="str">
            <v>09-06-2013_WA_HES_Elec Water Heater_Brief.xlsx</v>
          </cell>
        </row>
        <row r="2370">
          <cell r="C2370" t="str">
            <v>12112013-009 - WB.1_Incremental cost ($)</v>
          </cell>
          <cell r="D2370">
            <v>1</v>
          </cell>
          <cell r="E2370" t="str">
            <v>Incremental cost ($)</v>
          </cell>
          <cell r="F2370" t="str">
            <v>Incremental Cost Value Source</v>
          </cell>
          <cell r="G2370" t="str">
            <v/>
          </cell>
          <cell r="H2370" t="str">
            <v/>
          </cell>
          <cell r="I2370" t="str">
            <v>09-06-2013_WA_HES_Elec Water Heater_Brief.xlsx</v>
          </cell>
        </row>
        <row r="2371">
          <cell r="C2371" t="str">
            <v>12112013-009 - WB.1_Measure life (years)</v>
          </cell>
          <cell r="D2371">
            <v>1</v>
          </cell>
          <cell r="E2371" t="str">
            <v>Measure life (years)</v>
          </cell>
          <cell r="F2371" t="str">
            <v>Measure Life Value Source</v>
          </cell>
          <cell r="G2371" t="str">
            <v/>
          </cell>
          <cell r="H2371" t="str">
            <v/>
          </cell>
          <cell r="I2371" t="str">
            <v>09-06-2013_WA_HES_Elec Water Heater_Brief.xlsx</v>
          </cell>
        </row>
        <row r="2372">
          <cell r="C2372" t="str">
            <v>12112013-009 - WB.1_Gross incremental annual electric savings (kWh/yr)</v>
          </cell>
          <cell r="D2372">
            <v>1</v>
          </cell>
          <cell r="E2372" t="str">
            <v>Gross incremental annual electric savings (kWh/yr)</v>
          </cell>
          <cell r="F2372" t="str">
            <v xml:space="preserve">Energy Savings Value Source </v>
          </cell>
          <cell r="G2372" t="str">
            <v/>
          </cell>
          <cell r="H2372" t="str">
            <v/>
          </cell>
          <cell r="I2372" t="str">
            <v>09-06-2013_WA_HES_Elec Water Heater_Brief.xlsx</v>
          </cell>
        </row>
        <row r="2373">
          <cell r="C2373" t="str">
            <v>12112013-010 - WB.1_Measure life (years)</v>
          </cell>
          <cell r="D2373">
            <v>1</v>
          </cell>
          <cell r="E2373" t="str">
            <v>Measure life (years)</v>
          </cell>
          <cell r="F2373" t="str">
            <v>Measure Life Value Source</v>
          </cell>
          <cell r="G2373" t="str">
            <v/>
          </cell>
          <cell r="H2373" t="str">
            <v/>
          </cell>
          <cell r="I2373" t="str">
            <v>09-06-2013_WA_HES_Elec Water Heater_Brief.xlsx</v>
          </cell>
        </row>
        <row r="2374">
          <cell r="C2374" t="str">
            <v>12112013-010 - WB.1_Incremental cost ($)</v>
          </cell>
          <cell r="D2374">
            <v>1</v>
          </cell>
          <cell r="E2374" t="str">
            <v>Incremental cost ($)</v>
          </cell>
          <cell r="F2374" t="str">
            <v>Incremental Cost Value Source</v>
          </cell>
          <cell r="G2374" t="str">
            <v/>
          </cell>
          <cell r="H2374" t="str">
            <v/>
          </cell>
          <cell r="I2374" t="str">
            <v>09-06-2013_WA_HES_Elec Water Heater_Brief.xlsx</v>
          </cell>
        </row>
        <row r="2375">
          <cell r="C2375" t="str">
            <v>12112013-010 - WB.1_Gross incremental annual electric savings (kWh/yr)</v>
          </cell>
          <cell r="D2375">
            <v>1</v>
          </cell>
          <cell r="E2375" t="str">
            <v>Gross incremental annual electric savings (kWh/yr)</v>
          </cell>
          <cell r="F2375" t="str">
            <v xml:space="preserve">Energy Savings Value Source </v>
          </cell>
          <cell r="G2375" t="str">
            <v/>
          </cell>
          <cell r="H2375" t="str">
            <v/>
          </cell>
          <cell r="I2375" t="str">
            <v>09-06-2013_WA_HES_Elec Water Heater_Brief.xlsx</v>
          </cell>
        </row>
        <row r="2376">
          <cell r="C2376" t="str">
            <v>12112013-011 - WB.1_Measure life (years)</v>
          </cell>
          <cell r="D2376">
            <v>1</v>
          </cell>
          <cell r="E2376" t="str">
            <v>Measure life (years)</v>
          </cell>
          <cell r="F2376" t="str">
            <v>Measure Life Value Source</v>
          </cell>
          <cell r="G2376" t="str">
            <v/>
          </cell>
          <cell r="H2376" t="str">
            <v/>
          </cell>
          <cell r="I2376" t="str">
            <v>09-06-2013_WA_HES_Elec Water Heater_Brief.xlsx</v>
          </cell>
        </row>
        <row r="2377">
          <cell r="C2377" t="str">
            <v>12112013-011 - WB.1_Incremental cost ($)</v>
          </cell>
          <cell r="D2377">
            <v>1</v>
          </cell>
          <cell r="E2377" t="str">
            <v>Incremental cost ($)</v>
          </cell>
          <cell r="F2377" t="str">
            <v>Incremental Cost Value Source</v>
          </cell>
          <cell r="G2377" t="str">
            <v/>
          </cell>
          <cell r="H2377" t="str">
            <v/>
          </cell>
          <cell r="I2377" t="str">
            <v>09-06-2013_WA_HES_Elec Water Heater_Brief.xlsx</v>
          </cell>
        </row>
        <row r="2378">
          <cell r="C2378" t="str">
            <v>12112013-011 - WB.1_Gross incremental annual electric savings (kWh/yr)</v>
          </cell>
          <cell r="D2378">
            <v>1</v>
          </cell>
          <cell r="E2378" t="str">
            <v>Gross incremental annual electric savings (kWh/yr)</v>
          </cell>
          <cell r="F2378" t="str">
            <v xml:space="preserve">Energy Savings Value Source </v>
          </cell>
          <cell r="G2378" t="str">
            <v/>
          </cell>
          <cell r="H2378" t="str">
            <v/>
          </cell>
          <cell r="I2378" t="str">
            <v>09-06-2013_WA_HES_Elec Water Heater_Brief.xlsx</v>
          </cell>
        </row>
        <row r="2379">
          <cell r="C2379" t="str">
            <v>12112013-012 - WB.1_Gross incremental annual electric savings (kWh/yr)</v>
          </cell>
          <cell r="D2379">
            <v>1</v>
          </cell>
          <cell r="E2379" t="str">
            <v>Gross incremental annual electric savings (kWh/yr)</v>
          </cell>
          <cell r="F2379" t="str">
            <v xml:space="preserve">Energy Savings Value Source </v>
          </cell>
          <cell r="G2379" t="str">
            <v/>
          </cell>
          <cell r="H2379" t="str">
            <v/>
          </cell>
          <cell r="I2379" t="str">
            <v>09-06-2013_WA_HES_Elec Water Heater_Brief.xlsx</v>
          </cell>
        </row>
        <row r="2380">
          <cell r="C2380" t="str">
            <v>12112013-012 - WB.1_Measure life (years)</v>
          </cell>
          <cell r="D2380">
            <v>1</v>
          </cell>
          <cell r="E2380" t="str">
            <v>Measure life (years)</v>
          </cell>
          <cell r="F2380" t="str">
            <v>Measure Life Value Source</v>
          </cell>
          <cell r="G2380" t="str">
            <v/>
          </cell>
          <cell r="H2380" t="str">
            <v/>
          </cell>
          <cell r="I2380" t="str">
            <v>09-06-2013_WA_HES_Elec Water Heater_Brief.xlsx</v>
          </cell>
        </row>
        <row r="2381">
          <cell r="C2381" t="str">
            <v>12112013-012 - WB.1_Incremental cost ($)</v>
          </cell>
          <cell r="D2381">
            <v>1</v>
          </cell>
          <cell r="E2381" t="str">
            <v>Incremental cost ($)</v>
          </cell>
          <cell r="F2381" t="str">
            <v>Incremental Cost Value Source</v>
          </cell>
          <cell r="G2381" t="str">
            <v/>
          </cell>
          <cell r="H2381" t="str">
            <v/>
          </cell>
          <cell r="I2381" t="str">
            <v>09-06-2013_WA_HES_Elec Water Heater_Brief.xlsx</v>
          </cell>
        </row>
        <row r="2382">
          <cell r="C2382" t="str">
            <v>12162013-199.2_Planned Net to Gross Ratio</v>
          </cell>
          <cell r="D2382">
            <v>2</v>
          </cell>
          <cell r="E2382" t="str">
            <v>Planned Net to Gross Ratio</v>
          </cell>
          <cell r="F2382" t="str">
            <v>Net-to-Gross Value Source</v>
          </cell>
          <cell r="G2382" t="str">
            <v/>
          </cell>
          <cell r="H2382" t="str">
            <v>Page 2</v>
          </cell>
          <cell r="I2382" t="str">
            <v>CA_Energy_FinAnswer_Program_Evaluation_2009-2011.pdf</v>
          </cell>
        </row>
        <row r="2383">
          <cell r="C2383" t="str">
            <v>12162013-329.2_Planned Net to Gross Ratio</v>
          </cell>
          <cell r="D2383">
            <v>2</v>
          </cell>
          <cell r="E2383" t="str">
            <v>Planned Net to Gross Ratio</v>
          </cell>
          <cell r="F2383" t="str">
            <v>Net-to-Gross Ratio Value Source</v>
          </cell>
          <cell r="G2383" t="str">
            <v/>
          </cell>
          <cell r="H2383" t="str">
            <v>Page 2</v>
          </cell>
          <cell r="I2383" t="str">
            <v>ID_Energy_FinAnswer_Program_Evaluation_2009-2011.pdf</v>
          </cell>
        </row>
        <row r="2384">
          <cell r="C2384" t="str">
            <v>12162013-329.2_Measure life (years)</v>
          </cell>
          <cell r="D2384">
            <v>2</v>
          </cell>
          <cell r="E2384" t="str">
            <v>Measure life (years)</v>
          </cell>
          <cell r="F2384" t="str">
            <v>Measure Life Value Source</v>
          </cell>
          <cell r="G2384" t="str">
            <v>14.5, rounded to 15</v>
          </cell>
          <cell r="H2384" t="str">
            <v>Table 16</v>
          </cell>
          <cell r="I2384" t="str">
            <v>Idaho Energy FinAnswer Evaluation Report - 2008.pdf</v>
          </cell>
        </row>
        <row r="2385">
          <cell r="C2385" t="str">
            <v>12162013-329.2_Planned Realization Rate</v>
          </cell>
          <cell r="D2385">
            <v>2</v>
          </cell>
          <cell r="E2385" t="str">
            <v>Planned Realization Rate</v>
          </cell>
          <cell r="F2385" t="str">
            <v>Realization Rate Value Source</v>
          </cell>
          <cell r="G2385" t="str">
            <v/>
          </cell>
          <cell r="H2385" t="str">
            <v>Table 1</v>
          </cell>
          <cell r="I2385" t="str">
            <v>ID_Energy_FinAnswer_Program_Evaluation_2009-2011.pdf</v>
          </cell>
        </row>
        <row r="2386">
          <cell r="C2386" t="str">
            <v>11222013-095.2_Incentive Customer ($)</v>
          </cell>
          <cell r="D2386">
            <v>2</v>
          </cell>
          <cell r="E2386" t="str">
            <v>Incentive Customer ($)</v>
          </cell>
          <cell r="F2386" t="str">
            <v>Incentive Value Source</v>
          </cell>
          <cell r="G2386" t="str">
            <v/>
          </cell>
          <cell r="H2386" t="str">
            <v>Incentive Caluclator Tool</v>
          </cell>
          <cell r="I2386" t="str">
            <v>WB UT Incentive Calc EXTERNAL 1.1E 0722013.xlsx</v>
          </cell>
        </row>
        <row r="2387">
          <cell r="C2387" t="str">
            <v>12162013-069.2_Incentive Customer ($)</v>
          </cell>
          <cell r="D2387">
            <v>2</v>
          </cell>
          <cell r="E2387" t="str">
            <v>Incentive Customer ($)</v>
          </cell>
          <cell r="F2387" t="str">
            <v>Incentive Value Source</v>
          </cell>
          <cell r="G2387" t="str">
            <v/>
          </cell>
          <cell r="H2387" t="str">
            <v>Incentive Caluclator Tool</v>
          </cell>
          <cell r="I2387" t="str">
            <v>WA wattSmart Business Incentive DUMMY.xlsx</v>
          </cell>
        </row>
        <row r="2388">
          <cell r="C2388" t="str">
            <v>12162013-459.2_Planned Net to Gross Ratio</v>
          </cell>
          <cell r="D2388">
            <v>2</v>
          </cell>
          <cell r="E2388" t="str">
            <v>Planned Net to Gross Ratio</v>
          </cell>
          <cell r="F2388" t="str">
            <v>Net-to-Gross Valur Source</v>
          </cell>
          <cell r="G2388" t="str">
            <v/>
          </cell>
          <cell r="H2388" t="str">
            <v>Page 10</v>
          </cell>
          <cell r="I2388" t="str">
            <v>DSM_WY_EnergyFinAnswer_Report_2011.pdf</v>
          </cell>
        </row>
        <row r="2389">
          <cell r="C2389" t="str">
            <v>12162013-459.2_Measure life (years)</v>
          </cell>
          <cell r="D2389">
            <v>2</v>
          </cell>
          <cell r="E2389" t="str">
            <v>Measure life (years)</v>
          </cell>
          <cell r="F2389" t="str">
            <v>Measure Life Value Source</v>
          </cell>
          <cell r="G2389" t="str">
            <v/>
          </cell>
          <cell r="H2389" t="str">
            <v>Table 26</v>
          </cell>
          <cell r="I2389" t="str">
            <v>2013-Wyoming-Annual-Report-Appendices-FINAL.pdf</v>
          </cell>
        </row>
        <row r="2390">
          <cell r="C2390" t="str">
            <v>12162013-459.2_Planned Realization Rate</v>
          </cell>
          <cell r="D2390">
            <v>2</v>
          </cell>
          <cell r="E2390" t="str">
            <v>Planned Realization Rate</v>
          </cell>
          <cell r="F2390" t="str">
            <v>Realization Rate Value Source</v>
          </cell>
          <cell r="G2390" t="str">
            <v/>
          </cell>
          <cell r="H2390" t="str">
            <v>Table 1</v>
          </cell>
          <cell r="I2390" t="str">
            <v>DSM_WY_EnergyFinAnswer_Report_2011.pdf</v>
          </cell>
        </row>
        <row r="2391">
          <cell r="C2391" t="str">
            <v>12162013-200.2_Planned Net to Gross Ratio</v>
          </cell>
          <cell r="D2391">
            <v>2</v>
          </cell>
          <cell r="E2391" t="str">
            <v>Planned Net to Gross Ratio</v>
          </cell>
          <cell r="F2391" t="str">
            <v>Net-to-Gross Value Source</v>
          </cell>
          <cell r="G2391" t="str">
            <v/>
          </cell>
          <cell r="H2391" t="str">
            <v>Page 2</v>
          </cell>
          <cell r="I2391" t="str">
            <v>CA_Energy_FinAnswer_Program_Evaluation_2009-2011.pdf</v>
          </cell>
        </row>
        <row r="2392">
          <cell r="C2392" t="str">
            <v>12162013-330.2_Measure life (years)</v>
          </cell>
          <cell r="D2392">
            <v>2</v>
          </cell>
          <cell r="E2392" t="str">
            <v>Measure life (years)</v>
          </cell>
          <cell r="F2392" t="str">
            <v>Measure Life Value Source</v>
          </cell>
          <cell r="G2392" t="str">
            <v>14.5, rounded to 15</v>
          </cell>
          <cell r="H2392" t="str">
            <v>Table 16</v>
          </cell>
          <cell r="I2392" t="str">
            <v>Idaho Energy FinAnswer Evaluation Report - 2008.pdf</v>
          </cell>
        </row>
        <row r="2393">
          <cell r="C2393" t="str">
            <v>12162013-330.2_Planned Net to Gross Ratio</v>
          </cell>
          <cell r="D2393">
            <v>2</v>
          </cell>
          <cell r="E2393" t="str">
            <v>Planned Net to Gross Ratio</v>
          </cell>
          <cell r="F2393" t="str">
            <v>Net-to-Gross Ratio Value Source</v>
          </cell>
          <cell r="G2393" t="str">
            <v/>
          </cell>
          <cell r="H2393" t="str">
            <v>Page 2</v>
          </cell>
          <cell r="I2393" t="str">
            <v>ID_Energy_FinAnswer_Program_Evaluation_2009-2011.pdf</v>
          </cell>
        </row>
        <row r="2394">
          <cell r="C2394" t="str">
            <v>12162013-330.2_Planned Realization Rate</v>
          </cell>
          <cell r="D2394">
            <v>2</v>
          </cell>
          <cell r="E2394" t="str">
            <v>Planned Realization Rate</v>
          </cell>
          <cell r="F2394" t="str">
            <v>Realization Rate Value Source</v>
          </cell>
          <cell r="G2394" t="str">
            <v/>
          </cell>
          <cell r="H2394" t="str">
            <v>Table 1</v>
          </cell>
          <cell r="I2394" t="str">
            <v>ID_Energy_FinAnswer_Program_Evaluation_2009-2011.pdf</v>
          </cell>
        </row>
        <row r="2395">
          <cell r="C2395" t="str">
            <v>11222013-096.2_Incentive Customer ($)</v>
          </cell>
          <cell r="D2395">
            <v>2</v>
          </cell>
          <cell r="E2395" t="str">
            <v>Incentive Customer ($)</v>
          </cell>
          <cell r="F2395" t="str">
            <v>Incentive Value Source</v>
          </cell>
          <cell r="G2395" t="str">
            <v/>
          </cell>
          <cell r="H2395" t="str">
            <v>Incentive Caluclator Tool</v>
          </cell>
          <cell r="I2395" t="str">
            <v>WB UT Incentive Calc EXTERNAL 1.1E 0722013.xlsx</v>
          </cell>
        </row>
        <row r="2396">
          <cell r="C2396" t="str">
            <v>12162013-070.2_Incentive Customer ($)</v>
          </cell>
          <cell r="D2396">
            <v>2</v>
          </cell>
          <cell r="E2396" t="str">
            <v>Incentive Customer ($)</v>
          </cell>
          <cell r="F2396" t="str">
            <v>Incentive Value Source</v>
          </cell>
          <cell r="G2396" t="str">
            <v/>
          </cell>
          <cell r="H2396" t="str">
            <v>Incentive Caluclator Tool</v>
          </cell>
          <cell r="I2396" t="str">
            <v>WA wattSmart Business Incentive DUMMY.xlsx</v>
          </cell>
        </row>
        <row r="2397">
          <cell r="C2397" t="str">
            <v>12162013-460.2_Planned Realization Rate</v>
          </cell>
          <cell r="D2397">
            <v>2</v>
          </cell>
          <cell r="E2397" t="str">
            <v>Planned Realization Rate</v>
          </cell>
          <cell r="F2397" t="str">
            <v>Realization Rate Value Source</v>
          </cell>
          <cell r="G2397" t="str">
            <v/>
          </cell>
          <cell r="H2397" t="str">
            <v>Table 1</v>
          </cell>
          <cell r="I2397" t="str">
            <v>DSM_WY_EnergyFinAnswer_Report_2011.pdf</v>
          </cell>
        </row>
        <row r="2398">
          <cell r="C2398" t="str">
            <v>12162013-460.2_Measure life (years)</v>
          </cell>
          <cell r="D2398">
            <v>2</v>
          </cell>
          <cell r="E2398" t="str">
            <v>Measure life (years)</v>
          </cell>
          <cell r="F2398" t="str">
            <v>Measure Life Value Source</v>
          </cell>
          <cell r="G2398" t="str">
            <v/>
          </cell>
          <cell r="H2398" t="str">
            <v>Table 26</v>
          </cell>
          <cell r="I2398" t="str">
            <v>2013-Wyoming-Annual-Report-Appendices-FINAL.pdf</v>
          </cell>
        </row>
        <row r="2399">
          <cell r="C2399" t="str">
            <v>12162013-460.2_Planned Net to Gross Ratio</v>
          </cell>
          <cell r="D2399">
            <v>2</v>
          </cell>
          <cell r="E2399" t="str">
            <v>Planned Net to Gross Ratio</v>
          </cell>
          <cell r="F2399" t="str">
            <v>Net-to-Gross Valur Source</v>
          </cell>
          <cell r="G2399" t="str">
            <v/>
          </cell>
          <cell r="H2399" t="str">
            <v>Page 10</v>
          </cell>
          <cell r="I2399" t="str">
            <v>DSM_WY_EnergyFinAnswer_Report_2011.pdf</v>
          </cell>
        </row>
        <row r="2400">
          <cell r="C2400" t="str">
            <v>325.2_Incremental cost ($)</v>
          </cell>
          <cell r="D2400">
            <v>2</v>
          </cell>
          <cell r="E2400" t="str">
            <v>Incremental cost ($)</v>
          </cell>
          <cell r="F2400" t="str">
            <v>Cost Value Source</v>
          </cell>
          <cell r="G2400" t="str">
            <v/>
          </cell>
          <cell r="H2400" t="str">
            <v/>
          </cell>
          <cell r="I2400" t="str">
            <v>2010 ID FX MARKET CHARACTERIZATION 051512.pdf</v>
          </cell>
        </row>
        <row r="2401">
          <cell r="C2401" t="str">
            <v>325.2_Planned Realization Rate</v>
          </cell>
          <cell r="D2401">
            <v>2</v>
          </cell>
          <cell r="E2401" t="str">
            <v>Planned Realization Rate</v>
          </cell>
          <cell r="F2401" t="str">
            <v>Realization Rate Value Source</v>
          </cell>
          <cell r="G2401" t="str">
            <v/>
          </cell>
          <cell r="H2401" t="str">
            <v>Table 1</v>
          </cell>
          <cell r="I2401" t="str">
            <v>ID_FinAnswer_Express_Program_Evaluation_2009-2011.pdf</v>
          </cell>
        </row>
        <row r="2402">
          <cell r="C2402" t="str">
            <v>325.2_Planned Net to Gross Ratio</v>
          </cell>
          <cell r="D2402">
            <v>2</v>
          </cell>
          <cell r="E2402" t="str">
            <v>Planned Net to Gross Ratio</v>
          </cell>
          <cell r="F2402" t="str">
            <v>Net-to-Gross Value Source</v>
          </cell>
          <cell r="G2402" t="str">
            <v/>
          </cell>
          <cell r="H2402" t="str">
            <v>Page 2</v>
          </cell>
          <cell r="I2402" t="str">
            <v>ID_FinAnswer_Express_Program_Evaluation_2009-2011.pdf</v>
          </cell>
        </row>
        <row r="2403">
          <cell r="C2403" t="str">
            <v>325.2_Gross Average Monthly Demand Reduction (kW/unit)</v>
          </cell>
          <cell r="D2403">
            <v>2</v>
          </cell>
          <cell r="E2403" t="str">
            <v>Gross Average Monthly Demand Reduction (kW/unit)</v>
          </cell>
          <cell r="F2403" t="str">
            <v>Demand Reduction Value Source</v>
          </cell>
          <cell r="G2403" t="str">
            <v/>
          </cell>
          <cell r="H2403" t="str">
            <v/>
          </cell>
          <cell r="I2403" t="str">
            <v>2010 ID FX MARKET CHARACTERIZATION 051512.pdf</v>
          </cell>
        </row>
        <row r="2404">
          <cell r="C2404" t="str">
            <v>325.2_Gross incremental annual electric savings (kWh/yr)</v>
          </cell>
          <cell r="D2404">
            <v>2</v>
          </cell>
          <cell r="E2404" t="str">
            <v>Gross incremental annual electric savings (kWh/yr)</v>
          </cell>
          <cell r="F2404" t="str">
            <v xml:space="preserve">Energy Savings Value Source </v>
          </cell>
          <cell r="G2404" t="str">
            <v/>
          </cell>
          <cell r="H2404" t="str">
            <v/>
          </cell>
          <cell r="I2404" t="str">
            <v>2010 ID FX MARKET CHARACTERIZATION 051512.pdf</v>
          </cell>
        </row>
        <row r="2405">
          <cell r="C2405" t="str">
            <v>325.2_Measure life (years)</v>
          </cell>
          <cell r="D2405">
            <v>2</v>
          </cell>
          <cell r="E2405" t="str">
            <v>Measure life (years)</v>
          </cell>
          <cell r="F2405" t="str">
            <v>Measure Life Value Source</v>
          </cell>
          <cell r="G2405" t="str">
            <v/>
          </cell>
          <cell r="H2405" t="str">
            <v/>
          </cell>
          <cell r="I2405" t="str">
            <v>2010 ID FX MARKET CHARACTERIZATION 051512.pdf</v>
          </cell>
        </row>
        <row r="2406">
          <cell r="C2406" t="str">
            <v>557.2_Gross incremental annual electric savings (kWh/yr)</v>
          </cell>
          <cell r="D2406">
            <v>2</v>
          </cell>
          <cell r="E2406" t="str">
            <v>Gross incremental annual electric savings (kWh/yr)</v>
          </cell>
          <cell r="F2406" t="str">
            <v>See Source Document(s) for savings methodology</v>
          </cell>
          <cell r="G2406" t="str">
            <v/>
          </cell>
          <cell r="H2406" t="str">
            <v/>
          </cell>
          <cell r="I2406" t="str">
            <v>ECM Motors.docx</v>
          </cell>
        </row>
        <row r="2407">
          <cell r="C2407" t="str">
            <v>557.2_Measure life (years)</v>
          </cell>
          <cell r="D2407">
            <v>2</v>
          </cell>
          <cell r="E2407" t="str">
            <v>Measure life (years)</v>
          </cell>
          <cell r="F2407" t="str">
            <v>Measure Life Value Source</v>
          </cell>
          <cell r="G2407" t="str">
            <v/>
          </cell>
          <cell r="H2407" t="str">
            <v>Table 2 on page 22 of Appendix 1</v>
          </cell>
          <cell r="I2407" t="str">
            <v>UT_2011_Annual_Report.pdf</v>
          </cell>
        </row>
        <row r="2408">
          <cell r="C2408" t="str">
            <v>557.2_Incentive Customer ($)</v>
          </cell>
          <cell r="D2408">
            <v>2</v>
          </cell>
          <cell r="E2408" t="str">
            <v>Incentive Customer ($)</v>
          </cell>
          <cell r="F2408" t="str">
            <v>Incentive Value Source</v>
          </cell>
          <cell r="G2408" t="str">
            <v/>
          </cell>
          <cell r="H2408" t="str">
            <v>Table 10-12</v>
          </cell>
          <cell r="I2408" t="str">
            <v>FinAnswer Express Market Characterization and Program Enhancements - Utah Service Territory 30 Nov 2011.pdf</v>
          </cell>
        </row>
        <row r="2409">
          <cell r="C2409" t="str">
            <v>557.2_Incremental cost ($)</v>
          </cell>
          <cell r="D2409">
            <v>2</v>
          </cell>
          <cell r="E2409" t="str">
            <v>Incremental cost ($)</v>
          </cell>
          <cell r="F2409" t="str">
            <v>Cost Value Source</v>
          </cell>
          <cell r="G2409" t="str">
            <v/>
          </cell>
          <cell r="H2409" t="str">
            <v>Table 10-12</v>
          </cell>
          <cell r="I2409" t="str">
            <v>FinAnswer Express Market Characterization and Program Enhancements - Utah Service Territory 30 Nov 2011.pdf</v>
          </cell>
        </row>
        <row r="2410">
          <cell r="C2410" t="str">
            <v>557.2_Gross incremental annual electric savings (kWh/yr)</v>
          </cell>
          <cell r="D2410">
            <v>2</v>
          </cell>
          <cell r="E2410" t="str">
            <v>Gross incremental annual electric savings (kWh/yr)</v>
          </cell>
          <cell r="F2410" t="str">
            <v xml:space="preserve">Energy Savings Value Source </v>
          </cell>
          <cell r="G2410" t="str">
            <v/>
          </cell>
          <cell r="H2410" t="str">
            <v>Table 10-12</v>
          </cell>
          <cell r="I2410" t="str">
            <v>FinAnswer Express Market Characterization and Program Enhancements - Utah Service Territory 30 Nov 2011.pdf</v>
          </cell>
        </row>
        <row r="2411">
          <cell r="C2411" t="str">
            <v>557.2_Gross Average Monthly Demand Reduction (kW/unit)</v>
          </cell>
          <cell r="D2411">
            <v>2</v>
          </cell>
          <cell r="E2411" t="str">
            <v>Gross Average Monthly Demand Reduction (kW/unit)</v>
          </cell>
          <cell r="F2411" t="str">
            <v>Demand Reduction Value Source</v>
          </cell>
          <cell r="G2411" t="str">
            <v/>
          </cell>
          <cell r="H2411" t="str">
            <v>Table 2-10</v>
          </cell>
          <cell r="I2411" t="str">
            <v>FinAnswer Express Market Characterization and Program Enhancements - Utah Service Territory 30 Nov 2011.pdf</v>
          </cell>
        </row>
        <row r="2412">
          <cell r="C2412" t="str">
            <v>324.2_Planned Realization Rate</v>
          </cell>
          <cell r="D2412">
            <v>2</v>
          </cell>
          <cell r="E2412" t="str">
            <v>Planned Realization Rate</v>
          </cell>
          <cell r="F2412" t="str">
            <v>Realization Rate Value Source</v>
          </cell>
          <cell r="G2412" t="str">
            <v/>
          </cell>
          <cell r="H2412" t="str">
            <v>Table 1</v>
          </cell>
          <cell r="I2412" t="str">
            <v>ID_FinAnswer_Express_Program_Evaluation_2009-2011.pdf</v>
          </cell>
        </row>
        <row r="2413">
          <cell r="C2413" t="str">
            <v>324.2_Measure life (years)</v>
          </cell>
          <cell r="D2413">
            <v>2</v>
          </cell>
          <cell r="E2413" t="str">
            <v>Measure life (years)</v>
          </cell>
          <cell r="F2413" t="str">
            <v>Measure Life Value Source</v>
          </cell>
          <cell r="G2413" t="str">
            <v/>
          </cell>
          <cell r="H2413" t="str">
            <v/>
          </cell>
          <cell r="I2413" t="str">
            <v>2010 ID FX MARKET CHARACTERIZATION 051512.pdf</v>
          </cell>
        </row>
        <row r="2414">
          <cell r="C2414" t="str">
            <v>324.2_Gross Average Monthly Demand Reduction (kW/unit)</v>
          </cell>
          <cell r="D2414">
            <v>2</v>
          </cell>
          <cell r="E2414" t="str">
            <v>Gross Average Monthly Demand Reduction (kW/unit)</v>
          </cell>
          <cell r="F2414" t="str">
            <v>Demand Reduction Value Source</v>
          </cell>
          <cell r="G2414" t="str">
            <v/>
          </cell>
          <cell r="H2414" t="str">
            <v/>
          </cell>
          <cell r="I2414" t="str">
            <v>2010 ID FX MARKET CHARACTERIZATION 051512.pdf</v>
          </cell>
        </row>
        <row r="2415">
          <cell r="C2415" t="str">
            <v>324.2_Gross incremental annual electric savings (kWh/yr)</v>
          </cell>
          <cell r="D2415">
            <v>2</v>
          </cell>
          <cell r="E2415" t="str">
            <v>Gross incremental annual electric savings (kWh/yr)</v>
          </cell>
          <cell r="F2415" t="str">
            <v xml:space="preserve">Energy Savings Value Source </v>
          </cell>
          <cell r="G2415" t="str">
            <v/>
          </cell>
          <cell r="H2415" t="str">
            <v/>
          </cell>
          <cell r="I2415" t="str">
            <v>2010 ID FX MARKET CHARACTERIZATION 051512.pdf</v>
          </cell>
        </row>
        <row r="2416">
          <cell r="C2416" t="str">
            <v>324.2_Incremental cost ($)</v>
          </cell>
          <cell r="D2416">
            <v>2</v>
          </cell>
          <cell r="E2416" t="str">
            <v>Incremental cost ($)</v>
          </cell>
          <cell r="F2416" t="str">
            <v>Cost Value Source</v>
          </cell>
          <cell r="G2416" t="str">
            <v/>
          </cell>
          <cell r="H2416" t="str">
            <v/>
          </cell>
          <cell r="I2416" t="str">
            <v>2010 ID FX MARKET CHARACTERIZATION 051512.pdf</v>
          </cell>
        </row>
        <row r="2417">
          <cell r="C2417" t="str">
            <v>324.2_Planned Net to Gross Ratio</v>
          </cell>
          <cell r="D2417">
            <v>2</v>
          </cell>
          <cell r="E2417" t="str">
            <v>Planned Net to Gross Ratio</v>
          </cell>
          <cell r="F2417" t="str">
            <v>Net-to-Gross Value Source</v>
          </cell>
          <cell r="G2417" t="str">
            <v/>
          </cell>
          <cell r="H2417" t="str">
            <v>Page 2</v>
          </cell>
          <cell r="I2417" t="str">
            <v>ID_FinAnswer_Express_Program_Evaluation_2009-2011.pdf</v>
          </cell>
        </row>
        <row r="2418">
          <cell r="C2418" t="str">
            <v>556.2_Gross incremental annual electric savings (kWh/yr)</v>
          </cell>
          <cell r="D2418">
            <v>2</v>
          </cell>
          <cell r="E2418" t="str">
            <v>Gross incremental annual electric savings (kWh/yr)</v>
          </cell>
          <cell r="F2418" t="str">
            <v xml:space="preserve">Energy Savings Value Source </v>
          </cell>
          <cell r="G2418" t="str">
            <v/>
          </cell>
          <cell r="H2418" t="str">
            <v>Table 10-12</v>
          </cell>
          <cell r="I2418" t="str">
            <v>FinAnswer Express Market Characterization and Program Enhancements - Utah Service Territory 30 Nov 2011.pdf</v>
          </cell>
        </row>
        <row r="2419">
          <cell r="C2419" t="str">
            <v>556.2_Incentive Customer ($)</v>
          </cell>
          <cell r="D2419">
            <v>2</v>
          </cell>
          <cell r="E2419" t="str">
            <v>Incentive Customer ($)</v>
          </cell>
          <cell r="F2419" t="str">
            <v>Incentive Value Source</v>
          </cell>
          <cell r="G2419" t="str">
            <v/>
          </cell>
          <cell r="H2419" t="str">
            <v>Table 10-12</v>
          </cell>
          <cell r="I2419" t="str">
            <v>FinAnswer Express Market Characterization and Program Enhancements - Utah Service Territory 30 Nov 2011.pdf</v>
          </cell>
        </row>
        <row r="2420">
          <cell r="C2420" t="str">
            <v>556.2_Incremental cost ($)</v>
          </cell>
          <cell r="D2420">
            <v>2</v>
          </cell>
          <cell r="E2420" t="str">
            <v>Incremental cost ($)</v>
          </cell>
          <cell r="F2420" t="str">
            <v>Cost Value Source</v>
          </cell>
          <cell r="G2420" t="str">
            <v/>
          </cell>
          <cell r="H2420" t="str">
            <v>Table 10-12</v>
          </cell>
          <cell r="I2420" t="str">
            <v>FinAnswer Express Market Characterization and Program Enhancements - Utah Service Territory 30 Nov 2011.pdf</v>
          </cell>
        </row>
        <row r="2421">
          <cell r="C2421" t="str">
            <v>556.2_Gross Average Monthly Demand Reduction (kW/unit)</v>
          </cell>
          <cell r="D2421">
            <v>2</v>
          </cell>
          <cell r="E2421" t="str">
            <v>Gross Average Monthly Demand Reduction (kW/unit)</v>
          </cell>
          <cell r="F2421" t="str">
            <v>Demand Reduction Value Source</v>
          </cell>
          <cell r="G2421" t="str">
            <v/>
          </cell>
          <cell r="H2421" t="str">
            <v>Table 2-10</v>
          </cell>
          <cell r="I2421" t="str">
            <v>FinAnswer Express Market Characterization and Program Enhancements - Utah Service Territory 30 Nov 2011.pdf</v>
          </cell>
        </row>
        <row r="2422">
          <cell r="C2422" t="str">
            <v>556.2_Measure life (years)</v>
          </cell>
          <cell r="D2422">
            <v>2</v>
          </cell>
          <cell r="E2422" t="str">
            <v>Measure life (years)</v>
          </cell>
          <cell r="F2422" t="str">
            <v>Measure Life Value Source</v>
          </cell>
          <cell r="G2422" t="str">
            <v/>
          </cell>
          <cell r="H2422" t="str">
            <v>Table 2 on page 22 of Appendix 1</v>
          </cell>
          <cell r="I2422" t="str">
            <v>UT_2011_Annual_Report.pdf</v>
          </cell>
        </row>
        <row r="2423">
          <cell r="C2423" t="str">
            <v>556.2_Gross incremental annual electric savings (kWh/yr)</v>
          </cell>
          <cell r="D2423">
            <v>2</v>
          </cell>
          <cell r="E2423" t="str">
            <v>Gross incremental annual electric savings (kWh/yr)</v>
          </cell>
          <cell r="F2423" t="str">
            <v>See Source Document(s) for savings methodology</v>
          </cell>
          <cell r="G2423" t="str">
            <v/>
          </cell>
          <cell r="H2423" t="str">
            <v/>
          </cell>
          <cell r="I2423" t="str">
            <v>ECM Motors.docx</v>
          </cell>
        </row>
        <row r="2424">
          <cell r="C2424" t="str">
            <v>117.2_Planned Realization Rate</v>
          </cell>
          <cell r="D2424">
            <v>2</v>
          </cell>
          <cell r="E2424" t="str">
            <v>Planned Realization Rate</v>
          </cell>
          <cell r="F2424" t="str">
            <v>Realization Rate Value Source</v>
          </cell>
          <cell r="G2424" t="str">
            <v/>
          </cell>
          <cell r="H2424" t="str">
            <v>page 2</v>
          </cell>
          <cell r="I2424" t="str">
            <v>CA_FinAnswer_Express_Program_Evaluation_2009-2011.pdf</v>
          </cell>
        </row>
        <row r="2425">
          <cell r="C2425" t="str">
            <v>117.2_Planned Net to Gross Ratio</v>
          </cell>
          <cell r="D2425">
            <v>2</v>
          </cell>
          <cell r="E2425" t="str">
            <v>Planned Net to Gross Ratio</v>
          </cell>
          <cell r="F2425" t="str">
            <v>Net-to-Gross Value Source</v>
          </cell>
          <cell r="G2425" t="str">
            <v/>
          </cell>
          <cell r="H2425" t="str">
            <v>page 2</v>
          </cell>
          <cell r="I2425" t="str">
            <v>CA_FinAnswer_Express_Program_Evaluation_2009-2011.pdf</v>
          </cell>
        </row>
        <row r="2426">
          <cell r="C2426" t="str">
            <v>116.2_Planned Net to Gross Ratio</v>
          </cell>
          <cell r="D2426">
            <v>2</v>
          </cell>
          <cell r="E2426" t="str">
            <v>Planned Net to Gross Ratio</v>
          </cell>
          <cell r="F2426" t="str">
            <v>Net-to-Gross Value Source</v>
          </cell>
          <cell r="G2426" t="str">
            <v/>
          </cell>
          <cell r="H2426" t="str">
            <v>page 2</v>
          </cell>
          <cell r="I2426" t="str">
            <v>CA_FinAnswer_Express_Program_Evaluation_2009-2011.pdf</v>
          </cell>
        </row>
        <row r="2427">
          <cell r="C2427" t="str">
            <v>116.2_Planned Realization Rate</v>
          </cell>
          <cell r="D2427">
            <v>2</v>
          </cell>
          <cell r="E2427" t="str">
            <v>Planned Realization Rate</v>
          </cell>
          <cell r="F2427" t="str">
            <v>Realization Rate Value Source</v>
          </cell>
          <cell r="G2427" t="str">
            <v/>
          </cell>
          <cell r="H2427" t="str">
            <v>page 2</v>
          </cell>
          <cell r="I2427" t="str">
            <v>CA_FinAnswer_Express_Program_Evaluation_2009-2011.pdf</v>
          </cell>
        </row>
        <row r="2428">
          <cell r="C2428" t="str">
            <v>984.2_Incremental cost ($)</v>
          </cell>
          <cell r="D2428">
            <v>2</v>
          </cell>
          <cell r="E2428" t="str">
            <v>Incremental cost ($)</v>
          </cell>
          <cell r="F2428" t="str">
            <v>Incremental Cost Value Source</v>
          </cell>
          <cell r="G2428" t="str">
            <v/>
          </cell>
          <cell r="H2428" t="str">
            <v>Page 10-13</v>
          </cell>
          <cell r="I2428" t="str">
            <v>2010 WY Market Characterization 101810.pdf</v>
          </cell>
        </row>
        <row r="2429">
          <cell r="C2429" t="str">
            <v>984.2_Gross incremental annual electric savings (kWh/yr)</v>
          </cell>
          <cell r="D2429">
            <v>2</v>
          </cell>
          <cell r="E2429" t="str">
            <v>Gross incremental annual electric savings (kWh/yr)</v>
          </cell>
          <cell r="F2429" t="str">
            <v>Energy Savings Value Source</v>
          </cell>
          <cell r="G2429" t="str">
            <v/>
          </cell>
          <cell r="H2429" t="str">
            <v>Page 10-13</v>
          </cell>
          <cell r="I2429" t="str">
            <v>2010 WY Market Characterization 101810.pdf</v>
          </cell>
        </row>
        <row r="2430">
          <cell r="C2430" t="str">
            <v>984.2_Planned Net to Gross Ratio</v>
          </cell>
          <cell r="D2430">
            <v>2</v>
          </cell>
          <cell r="E2430" t="str">
            <v>Planned Net to Gross Ratio</v>
          </cell>
          <cell r="F2430" t="str">
            <v>Net-to-Gross Value Source</v>
          </cell>
          <cell r="G2430" t="str">
            <v/>
          </cell>
          <cell r="H2430" t="str">
            <v>Page 10</v>
          </cell>
          <cell r="I2430" t="str">
            <v>DSM_WY_FinAnswerExpress_Report_2011.pdf</v>
          </cell>
        </row>
        <row r="2431">
          <cell r="C2431" t="str">
            <v>984.2_Measure life (years)</v>
          </cell>
          <cell r="D2431">
            <v>2</v>
          </cell>
          <cell r="E2431" t="str">
            <v>Measure life (years)</v>
          </cell>
          <cell r="F2431" t="str">
            <v>Measure Life Value Source</v>
          </cell>
          <cell r="G2431" t="str">
            <v/>
          </cell>
          <cell r="H2431" t="str">
            <v>Page 10-13</v>
          </cell>
          <cell r="I2431" t="str">
            <v>2010 WY Market Characterization 101810.pdf</v>
          </cell>
        </row>
        <row r="2432">
          <cell r="C2432" t="str">
            <v>984.2_Gross Average Monthly Demand Reduction (kW/unit)</v>
          </cell>
          <cell r="D2432">
            <v>2</v>
          </cell>
          <cell r="E2432" t="str">
            <v>Gross Average Monthly Demand Reduction (kW/unit)</v>
          </cell>
          <cell r="F2432" t="str">
            <v>Demand Savings Value Source</v>
          </cell>
          <cell r="G2432" t="str">
            <v/>
          </cell>
          <cell r="H2432" t="str">
            <v>Page 10-13</v>
          </cell>
          <cell r="I2432" t="str">
            <v>2010 WY Market Characterization 101810.pdf</v>
          </cell>
        </row>
        <row r="2433">
          <cell r="C2433" t="str">
            <v>984.2_Planned Realization Rate</v>
          </cell>
          <cell r="D2433">
            <v>2</v>
          </cell>
          <cell r="E2433" t="str">
            <v>Planned Realization Rate</v>
          </cell>
          <cell r="F2433" t="str">
            <v>Realization Rate Value Source</v>
          </cell>
          <cell r="G2433" t="str">
            <v/>
          </cell>
          <cell r="H2433" t="str">
            <v>Table 1</v>
          </cell>
          <cell r="I2433" t="str">
            <v>DSM_WY_FinAnswerExpress_Report_2011.pdf</v>
          </cell>
        </row>
        <row r="2434">
          <cell r="C2434" t="str">
            <v>983.2_Incremental cost ($)</v>
          </cell>
          <cell r="D2434">
            <v>2</v>
          </cell>
          <cell r="E2434" t="str">
            <v>Incremental cost ($)</v>
          </cell>
          <cell r="F2434" t="str">
            <v>Incremental Cost Value Source</v>
          </cell>
          <cell r="G2434" t="str">
            <v/>
          </cell>
          <cell r="H2434" t="str">
            <v>Page 10-13</v>
          </cell>
          <cell r="I2434" t="str">
            <v>2010 WY Market Characterization 101810.pdf</v>
          </cell>
        </row>
        <row r="2435">
          <cell r="C2435" t="str">
            <v>983.2_Gross Average Monthly Demand Reduction (kW/unit)</v>
          </cell>
          <cell r="D2435">
            <v>2</v>
          </cell>
          <cell r="E2435" t="str">
            <v>Gross Average Monthly Demand Reduction (kW/unit)</v>
          </cell>
          <cell r="F2435" t="str">
            <v>Demand Savings Value Source</v>
          </cell>
          <cell r="G2435" t="str">
            <v/>
          </cell>
          <cell r="H2435" t="str">
            <v>Page 10-13</v>
          </cell>
          <cell r="I2435" t="str">
            <v>2010 WY Market Characterization 101810.pdf</v>
          </cell>
        </row>
        <row r="2436">
          <cell r="C2436" t="str">
            <v>983.2_Measure life (years)</v>
          </cell>
          <cell r="D2436">
            <v>2</v>
          </cell>
          <cell r="E2436" t="str">
            <v>Measure life (years)</v>
          </cell>
          <cell r="F2436" t="str">
            <v>Measure Life Value Source</v>
          </cell>
          <cell r="G2436" t="str">
            <v/>
          </cell>
          <cell r="H2436" t="str">
            <v>Page 10-13</v>
          </cell>
          <cell r="I2436" t="str">
            <v>2010 WY Market Characterization 101810.pdf</v>
          </cell>
        </row>
        <row r="2437">
          <cell r="C2437" t="str">
            <v>983.2_Planned Realization Rate</v>
          </cell>
          <cell r="D2437">
            <v>2</v>
          </cell>
          <cell r="E2437" t="str">
            <v>Planned Realization Rate</v>
          </cell>
          <cell r="F2437" t="str">
            <v>Realization Rate Value Source</v>
          </cell>
          <cell r="G2437" t="str">
            <v/>
          </cell>
          <cell r="H2437" t="str">
            <v>Table 1</v>
          </cell>
          <cell r="I2437" t="str">
            <v>DSM_WY_FinAnswerExpress_Report_2011.pdf</v>
          </cell>
        </row>
        <row r="2438">
          <cell r="C2438" t="str">
            <v>983.2_Planned Net to Gross Ratio</v>
          </cell>
          <cell r="D2438">
            <v>2</v>
          </cell>
          <cell r="E2438" t="str">
            <v>Planned Net to Gross Ratio</v>
          </cell>
          <cell r="F2438" t="str">
            <v>Net-to-Gross Value Source</v>
          </cell>
          <cell r="G2438" t="str">
            <v/>
          </cell>
          <cell r="H2438" t="str">
            <v>Page 10</v>
          </cell>
          <cell r="I2438" t="str">
            <v>DSM_WY_FinAnswerExpress_Report_2011.pdf</v>
          </cell>
        </row>
        <row r="2439">
          <cell r="C2439" t="str">
            <v>983.2_Gross incremental annual electric savings (kWh/yr)</v>
          </cell>
          <cell r="D2439">
            <v>2</v>
          </cell>
          <cell r="E2439" t="str">
            <v>Gross incremental annual electric savings (kWh/yr)</v>
          </cell>
          <cell r="F2439" t="str">
            <v>Energy Savings Value Source</v>
          </cell>
          <cell r="G2439" t="str">
            <v/>
          </cell>
          <cell r="H2439" t="str">
            <v>Page 10-13</v>
          </cell>
          <cell r="I2439" t="str">
            <v>2010 WY Market Characterization 101810.pdf</v>
          </cell>
        </row>
        <row r="2440">
          <cell r="C2440" t="str">
            <v>12162013-229.2_Planned Net to Gross Ratio</v>
          </cell>
          <cell r="D2440">
            <v>2</v>
          </cell>
          <cell r="E2440" t="str">
            <v>Planned Net to Gross Ratio</v>
          </cell>
          <cell r="F2440" t="str">
            <v>Net-to-Gross Value Source</v>
          </cell>
          <cell r="G2440" t="str">
            <v/>
          </cell>
          <cell r="H2440" t="str">
            <v>Page 2</v>
          </cell>
          <cell r="I2440" t="str">
            <v>CA_Energy_FinAnswer_Program_Evaluation_2009-2011.pdf</v>
          </cell>
        </row>
        <row r="2441">
          <cell r="C2441" t="str">
            <v>12162013-359.2_Measure life (years)</v>
          </cell>
          <cell r="D2441">
            <v>2</v>
          </cell>
          <cell r="E2441" t="str">
            <v>Measure life (years)</v>
          </cell>
          <cell r="F2441" t="str">
            <v>Measure Life Value Source</v>
          </cell>
          <cell r="G2441" t="str">
            <v>14.5, rounded to 15</v>
          </cell>
          <cell r="H2441" t="str">
            <v>Table 16</v>
          </cell>
          <cell r="I2441" t="str">
            <v>Idaho Energy FinAnswer Evaluation Report - 2008.pdf</v>
          </cell>
        </row>
        <row r="2442">
          <cell r="C2442" t="str">
            <v>12162013-359.2_Planned Net to Gross Ratio</v>
          </cell>
          <cell r="D2442">
            <v>2</v>
          </cell>
          <cell r="E2442" t="str">
            <v>Planned Net to Gross Ratio</v>
          </cell>
          <cell r="F2442" t="str">
            <v>Net-to-Gross Ratio Value Source</v>
          </cell>
          <cell r="G2442" t="str">
            <v/>
          </cell>
          <cell r="H2442" t="str">
            <v>Page 2</v>
          </cell>
          <cell r="I2442" t="str">
            <v>ID_Energy_FinAnswer_Program_Evaluation_2009-2011.pdf</v>
          </cell>
        </row>
        <row r="2443">
          <cell r="C2443" t="str">
            <v>12162013-359.2_Planned Realization Rate</v>
          </cell>
          <cell r="D2443">
            <v>2</v>
          </cell>
          <cell r="E2443" t="str">
            <v>Planned Realization Rate</v>
          </cell>
          <cell r="F2443" t="str">
            <v>Realization Rate Value Source</v>
          </cell>
          <cell r="G2443" t="str">
            <v/>
          </cell>
          <cell r="H2443" t="str">
            <v>Table 1</v>
          </cell>
          <cell r="I2443" t="str">
            <v>ID_Energy_FinAnswer_Program_Evaluation_2009-2011.pdf</v>
          </cell>
        </row>
        <row r="2444">
          <cell r="C2444" t="str">
            <v>11222013-125.2_Incentive Customer ($)</v>
          </cell>
          <cell r="D2444">
            <v>2</v>
          </cell>
          <cell r="E2444" t="str">
            <v>Incentive Customer ($)</v>
          </cell>
          <cell r="F2444" t="str">
            <v>Incentive Value Source</v>
          </cell>
          <cell r="G2444" t="str">
            <v/>
          </cell>
          <cell r="H2444" t="str">
            <v>Incentive Caluclator Tool</v>
          </cell>
          <cell r="I2444" t="str">
            <v>WB UT Incentive Calc EXTERNAL 1.1E 0722013.xlsx</v>
          </cell>
        </row>
        <row r="2445">
          <cell r="C2445" t="str">
            <v>12162013-099.2_Incentive Customer ($)</v>
          </cell>
          <cell r="D2445">
            <v>2</v>
          </cell>
          <cell r="E2445" t="str">
            <v>Incentive Customer ($)</v>
          </cell>
          <cell r="F2445" t="str">
            <v>Incentive Value Source</v>
          </cell>
          <cell r="G2445" t="str">
            <v/>
          </cell>
          <cell r="H2445" t="str">
            <v>Incentive Caluclator Tool</v>
          </cell>
          <cell r="I2445" t="str">
            <v>WA wattSmart Business Incentive DUMMY.xlsx</v>
          </cell>
        </row>
        <row r="2446">
          <cell r="C2446" t="str">
            <v>12162013-489.2_Measure life (years)</v>
          </cell>
          <cell r="D2446">
            <v>2</v>
          </cell>
          <cell r="E2446" t="str">
            <v>Measure life (years)</v>
          </cell>
          <cell r="F2446" t="str">
            <v>Measure Life Value Source</v>
          </cell>
          <cell r="G2446" t="str">
            <v/>
          </cell>
          <cell r="H2446" t="str">
            <v>Table 26</v>
          </cell>
          <cell r="I2446" t="str">
            <v>2013-Wyoming-Annual-Report-Appendices-FINAL.pdf</v>
          </cell>
        </row>
        <row r="2447">
          <cell r="C2447" t="str">
            <v>12162013-489.2_Planned Net to Gross Ratio</v>
          </cell>
          <cell r="D2447">
            <v>2</v>
          </cell>
          <cell r="E2447" t="str">
            <v>Planned Net to Gross Ratio</v>
          </cell>
          <cell r="F2447" t="str">
            <v>Net-to-Gross Valur Source</v>
          </cell>
          <cell r="G2447" t="str">
            <v/>
          </cell>
          <cell r="H2447" t="str">
            <v>Page 10</v>
          </cell>
          <cell r="I2447" t="str">
            <v>DSM_WY_EnergyFinAnswer_Report_2011.pdf</v>
          </cell>
        </row>
        <row r="2448">
          <cell r="C2448" t="str">
            <v>12162013-489.2_Planned Realization Rate</v>
          </cell>
          <cell r="D2448">
            <v>2</v>
          </cell>
          <cell r="E2448" t="str">
            <v>Planned Realization Rate</v>
          </cell>
          <cell r="F2448" t="str">
            <v>Realization Rate Value Source</v>
          </cell>
          <cell r="G2448" t="str">
            <v/>
          </cell>
          <cell r="H2448" t="str">
            <v>Table 1</v>
          </cell>
          <cell r="I2448" t="str">
            <v>DSM_WY_EnergyFinAnswer_Report_2011.pdf</v>
          </cell>
        </row>
        <row r="2449">
          <cell r="C2449" t="str">
            <v>12162013-230.2_Planned Net to Gross Ratio</v>
          </cell>
          <cell r="D2449">
            <v>2</v>
          </cell>
          <cell r="E2449" t="str">
            <v>Planned Net to Gross Ratio</v>
          </cell>
          <cell r="F2449" t="str">
            <v>Net-to-Gross Value Source</v>
          </cell>
          <cell r="G2449" t="str">
            <v/>
          </cell>
          <cell r="H2449" t="str">
            <v>Page 2</v>
          </cell>
          <cell r="I2449" t="str">
            <v>CA_Energy_FinAnswer_Program_Evaluation_2009-2011.pdf</v>
          </cell>
        </row>
        <row r="2450">
          <cell r="C2450" t="str">
            <v>12162013-360.2_Measure life (years)</v>
          </cell>
          <cell r="D2450">
            <v>2</v>
          </cell>
          <cell r="E2450" t="str">
            <v>Measure life (years)</v>
          </cell>
          <cell r="F2450" t="str">
            <v>Measure Life Value Source</v>
          </cell>
          <cell r="G2450" t="str">
            <v>14.5, rounded to 15</v>
          </cell>
          <cell r="H2450" t="str">
            <v>Table 16</v>
          </cell>
          <cell r="I2450" t="str">
            <v>Idaho Energy FinAnswer Evaluation Report - 2008.pdf</v>
          </cell>
        </row>
        <row r="2451">
          <cell r="C2451" t="str">
            <v>12162013-360.2_Planned Realization Rate</v>
          </cell>
          <cell r="D2451">
            <v>2</v>
          </cell>
          <cell r="E2451" t="str">
            <v>Planned Realization Rate</v>
          </cell>
          <cell r="F2451" t="str">
            <v>Realization Rate Value Source</v>
          </cell>
          <cell r="G2451" t="str">
            <v/>
          </cell>
          <cell r="H2451" t="str">
            <v>Table 1</v>
          </cell>
          <cell r="I2451" t="str">
            <v>ID_Energy_FinAnswer_Program_Evaluation_2009-2011.pdf</v>
          </cell>
        </row>
        <row r="2452">
          <cell r="C2452" t="str">
            <v>12162013-360.2_Planned Net to Gross Ratio</v>
          </cell>
          <cell r="D2452">
            <v>2</v>
          </cell>
          <cell r="E2452" t="str">
            <v>Planned Net to Gross Ratio</v>
          </cell>
          <cell r="F2452" t="str">
            <v>Net-to-Gross Ratio Value Source</v>
          </cell>
          <cell r="G2452" t="str">
            <v/>
          </cell>
          <cell r="H2452" t="str">
            <v>Page 2</v>
          </cell>
          <cell r="I2452" t="str">
            <v>ID_Energy_FinAnswer_Program_Evaluation_2009-2011.pdf</v>
          </cell>
        </row>
        <row r="2453">
          <cell r="C2453" t="str">
            <v>11222013-126.2_Incentive Customer ($)</v>
          </cell>
          <cell r="D2453">
            <v>2</v>
          </cell>
          <cell r="E2453" t="str">
            <v>Incentive Customer ($)</v>
          </cell>
          <cell r="F2453" t="str">
            <v>Incentive Value Source</v>
          </cell>
          <cell r="G2453" t="str">
            <v/>
          </cell>
          <cell r="H2453" t="str">
            <v>Incentive Caluclator Tool</v>
          </cell>
          <cell r="I2453" t="str">
            <v>WB UT Incentive Calc EXTERNAL 1.1E 0722013.xlsx</v>
          </cell>
        </row>
        <row r="2454">
          <cell r="C2454" t="str">
            <v>12162013-100.2_Incentive Customer ($)</v>
          </cell>
          <cell r="D2454">
            <v>2</v>
          </cell>
          <cell r="E2454" t="str">
            <v>Incentive Customer ($)</v>
          </cell>
          <cell r="F2454" t="str">
            <v>Incentive Value Source</v>
          </cell>
          <cell r="G2454" t="str">
            <v/>
          </cell>
          <cell r="H2454" t="str">
            <v>Incentive Caluclator Tool</v>
          </cell>
          <cell r="I2454" t="str">
            <v>WA wattSmart Business Incentive DUMMY.xlsx</v>
          </cell>
        </row>
        <row r="2455">
          <cell r="C2455" t="str">
            <v>12162013-490.2_Measure life (years)</v>
          </cell>
          <cell r="D2455">
            <v>2</v>
          </cell>
          <cell r="E2455" t="str">
            <v>Measure life (years)</v>
          </cell>
          <cell r="F2455" t="str">
            <v>Measure Life Value Source</v>
          </cell>
          <cell r="G2455" t="str">
            <v/>
          </cell>
          <cell r="H2455" t="str">
            <v>Table 26</v>
          </cell>
          <cell r="I2455" t="str">
            <v>2013-Wyoming-Annual-Report-Appendices-FINAL.pdf</v>
          </cell>
        </row>
        <row r="2456">
          <cell r="C2456" t="str">
            <v>12162013-490.2_Planned Net to Gross Ratio</v>
          </cell>
          <cell r="D2456">
            <v>2</v>
          </cell>
          <cell r="E2456" t="str">
            <v>Planned Net to Gross Ratio</v>
          </cell>
          <cell r="F2456" t="str">
            <v>Net-to-Gross Valur Source</v>
          </cell>
          <cell r="G2456" t="str">
            <v/>
          </cell>
          <cell r="H2456" t="str">
            <v>Page 10</v>
          </cell>
          <cell r="I2456" t="str">
            <v>DSM_WY_EnergyFinAnswer_Report_2011.pdf</v>
          </cell>
        </row>
        <row r="2457">
          <cell r="C2457" t="str">
            <v>12162013-490.2_Planned Realization Rate</v>
          </cell>
          <cell r="D2457">
            <v>2</v>
          </cell>
          <cell r="E2457" t="str">
            <v>Planned Realization Rate</v>
          </cell>
          <cell r="F2457" t="str">
            <v>Realization Rate Value Source</v>
          </cell>
          <cell r="G2457" t="str">
            <v/>
          </cell>
          <cell r="H2457" t="str">
            <v>Table 1</v>
          </cell>
          <cell r="I2457" t="str">
            <v>DSM_WY_EnergyFinAnswer_Report_2011.pdf</v>
          </cell>
        </row>
        <row r="2458">
          <cell r="C2458" t="str">
            <v>12162013-165.2_Planned Net to Gross Ratio</v>
          </cell>
          <cell r="D2458">
            <v>2</v>
          </cell>
          <cell r="E2458" t="str">
            <v>Planned Net to Gross Ratio</v>
          </cell>
          <cell r="F2458" t="str">
            <v>Net-to-Gross Value Source</v>
          </cell>
          <cell r="G2458" t="str">
            <v/>
          </cell>
          <cell r="H2458" t="str">
            <v>Page 2</v>
          </cell>
          <cell r="I2458" t="str">
            <v>CA_Energy_FinAnswer_Program_Evaluation_2009-2011.pdf</v>
          </cell>
        </row>
        <row r="2459">
          <cell r="C2459" t="str">
            <v>12162013-295.2_Planned Realization Rate</v>
          </cell>
          <cell r="D2459">
            <v>2</v>
          </cell>
          <cell r="E2459" t="str">
            <v>Planned Realization Rate</v>
          </cell>
          <cell r="F2459" t="str">
            <v>Realization Rate Value Source</v>
          </cell>
          <cell r="G2459" t="str">
            <v/>
          </cell>
          <cell r="H2459" t="str">
            <v>Table 1</v>
          </cell>
          <cell r="I2459" t="str">
            <v>ID_Energy_FinAnswer_Program_Evaluation_2009-2011.pdf</v>
          </cell>
        </row>
        <row r="2460">
          <cell r="C2460" t="str">
            <v>12162013-295.2_Planned Net to Gross Ratio</v>
          </cell>
          <cell r="D2460">
            <v>2</v>
          </cell>
          <cell r="E2460" t="str">
            <v>Planned Net to Gross Ratio</v>
          </cell>
          <cell r="F2460" t="str">
            <v>Net-to-Gross Ratio Value Source</v>
          </cell>
          <cell r="G2460" t="str">
            <v/>
          </cell>
          <cell r="H2460" t="str">
            <v>Page 2</v>
          </cell>
          <cell r="I2460" t="str">
            <v>ID_Energy_FinAnswer_Program_Evaluation_2009-2011.pdf</v>
          </cell>
        </row>
        <row r="2461">
          <cell r="C2461" t="str">
            <v>12162013-295.2_Measure life (years)</v>
          </cell>
          <cell r="D2461">
            <v>2</v>
          </cell>
          <cell r="E2461" t="str">
            <v>Measure life (years)</v>
          </cell>
          <cell r="F2461" t="str">
            <v>Measure Life Value Source</v>
          </cell>
          <cell r="G2461" t="str">
            <v>14.5, rounded to 15</v>
          </cell>
          <cell r="H2461" t="str">
            <v>Table 16</v>
          </cell>
          <cell r="I2461" t="str">
            <v>Idaho Energy FinAnswer Evaluation Report - 2008.pdf</v>
          </cell>
        </row>
        <row r="2462">
          <cell r="C2462" t="str">
            <v>11222013-045.2_Incentive Customer ($)</v>
          </cell>
          <cell r="D2462">
            <v>2</v>
          </cell>
          <cell r="E2462" t="str">
            <v>Incentive Customer ($)</v>
          </cell>
          <cell r="F2462" t="str">
            <v>Incentive Value Source</v>
          </cell>
          <cell r="G2462" t="str">
            <v/>
          </cell>
          <cell r="H2462" t="str">
            <v>Incentive Caluclator Tool</v>
          </cell>
          <cell r="I2462" t="str">
            <v>WB UT Incentive Calc EXTERNAL 1.1E 0722013.xlsx</v>
          </cell>
        </row>
        <row r="2463">
          <cell r="C2463" t="str">
            <v>12162013-035.2_Incentive Customer ($)</v>
          </cell>
          <cell r="D2463">
            <v>2</v>
          </cell>
          <cell r="E2463" t="str">
            <v>Incentive Customer ($)</v>
          </cell>
          <cell r="F2463" t="str">
            <v>Incentive Value Source</v>
          </cell>
          <cell r="G2463" t="str">
            <v/>
          </cell>
          <cell r="H2463" t="str">
            <v>Incentive Caluclator Tool</v>
          </cell>
          <cell r="I2463" t="str">
            <v>WA wattSmart Business Incentive DUMMY.xlsx</v>
          </cell>
        </row>
        <row r="2464">
          <cell r="C2464" t="str">
            <v>12162013-425.2_Planned Net to Gross Ratio</v>
          </cell>
          <cell r="D2464">
            <v>2</v>
          </cell>
          <cell r="E2464" t="str">
            <v>Planned Net to Gross Ratio</v>
          </cell>
          <cell r="F2464" t="str">
            <v>Net-to-Gross Valur Source</v>
          </cell>
          <cell r="G2464" t="str">
            <v/>
          </cell>
          <cell r="H2464" t="str">
            <v>Page 10</v>
          </cell>
          <cell r="I2464" t="str">
            <v>DSM_WY_EnergyFinAnswer_Report_2011.pdf</v>
          </cell>
        </row>
        <row r="2465">
          <cell r="C2465" t="str">
            <v>12162013-425.2_Measure life (years)</v>
          </cell>
          <cell r="D2465">
            <v>2</v>
          </cell>
          <cell r="E2465" t="str">
            <v>Measure life (years)</v>
          </cell>
          <cell r="F2465" t="str">
            <v>Measure Life Value Source</v>
          </cell>
          <cell r="G2465" t="str">
            <v/>
          </cell>
          <cell r="H2465" t="str">
            <v>Table 26</v>
          </cell>
          <cell r="I2465" t="str">
            <v>2013-Wyoming-Annual-Report-Appendices-FINAL.pdf</v>
          </cell>
        </row>
        <row r="2466">
          <cell r="C2466" t="str">
            <v>12162013-425.2_Planned Realization Rate</v>
          </cell>
          <cell r="D2466">
            <v>2</v>
          </cell>
          <cell r="E2466" t="str">
            <v>Planned Realization Rate</v>
          </cell>
          <cell r="F2466" t="str">
            <v>Realization Rate Value Source</v>
          </cell>
          <cell r="G2466" t="str">
            <v/>
          </cell>
          <cell r="H2466" t="str">
            <v>Table 1</v>
          </cell>
          <cell r="I2466" t="str">
            <v>DSM_WY_EnergyFinAnswer_Report_2011.pdf</v>
          </cell>
        </row>
        <row r="2467">
          <cell r="C2467" t="str">
            <v>12162013-166.2_Planned Net to Gross Ratio</v>
          </cell>
          <cell r="D2467">
            <v>2</v>
          </cell>
          <cell r="E2467" t="str">
            <v>Planned Net to Gross Ratio</v>
          </cell>
          <cell r="F2467" t="str">
            <v>Net-to-Gross Value Source</v>
          </cell>
          <cell r="G2467" t="str">
            <v/>
          </cell>
          <cell r="H2467" t="str">
            <v>Page 2</v>
          </cell>
          <cell r="I2467" t="str">
            <v>CA_Energy_FinAnswer_Program_Evaluation_2009-2011.pdf</v>
          </cell>
        </row>
        <row r="2468">
          <cell r="C2468" t="str">
            <v>12162013-296.2_Planned Net to Gross Ratio</v>
          </cell>
          <cell r="D2468">
            <v>2</v>
          </cell>
          <cell r="E2468" t="str">
            <v>Planned Net to Gross Ratio</v>
          </cell>
          <cell r="F2468" t="str">
            <v>Net-to-Gross Ratio Value Source</v>
          </cell>
          <cell r="G2468" t="str">
            <v/>
          </cell>
          <cell r="H2468" t="str">
            <v>Page 2</v>
          </cell>
          <cell r="I2468" t="str">
            <v>ID_Energy_FinAnswer_Program_Evaluation_2009-2011.pdf</v>
          </cell>
        </row>
        <row r="2469">
          <cell r="C2469" t="str">
            <v>12162013-296.2_Measure life (years)</v>
          </cell>
          <cell r="D2469">
            <v>2</v>
          </cell>
          <cell r="E2469" t="str">
            <v>Measure life (years)</v>
          </cell>
          <cell r="F2469" t="str">
            <v>Measure Life Value Source</v>
          </cell>
          <cell r="G2469" t="str">
            <v>14.5, rounded to 15</v>
          </cell>
          <cell r="H2469" t="str">
            <v>Table 16</v>
          </cell>
          <cell r="I2469" t="str">
            <v>Idaho Energy FinAnswer Evaluation Report - 2008.pdf</v>
          </cell>
        </row>
        <row r="2470">
          <cell r="C2470" t="str">
            <v>12162013-296.2_Planned Realization Rate</v>
          </cell>
          <cell r="D2470">
            <v>2</v>
          </cell>
          <cell r="E2470" t="str">
            <v>Planned Realization Rate</v>
          </cell>
          <cell r="F2470" t="str">
            <v>Realization Rate Value Source</v>
          </cell>
          <cell r="G2470" t="str">
            <v/>
          </cell>
          <cell r="H2470" t="str">
            <v>Table 1</v>
          </cell>
          <cell r="I2470" t="str">
            <v>ID_Energy_FinAnswer_Program_Evaluation_2009-2011.pdf</v>
          </cell>
        </row>
        <row r="2471">
          <cell r="C2471" t="str">
            <v>11222013-046.2_Incentive Customer ($)</v>
          </cell>
          <cell r="D2471">
            <v>2</v>
          </cell>
          <cell r="E2471" t="str">
            <v>Incentive Customer ($)</v>
          </cell>
          <cell r="F2471" t="str">
            <v>Incentive Value Source</v>
          </cell>
          <cell r="G2471" t="str">
            <v/>
          </cell>
          <cell r="H2471" t="str">
            <v>Incentive Caluclator Tool</v>
          </cell>
          <cell r="I2471" t="str">
            <v>WB UT Incentive Calc EXTERNAL 1.1E 0722013.xlsx</v>
          </cell>
        </row>
        <row r="2472">
          <cell r="C2472" t="str">
            <v>12162013-036.2_Incentive Customer ($)</v>
          </cell>
          <cell r="D2472">
            <v>2</v>
          </cell>
          <cell r="E2472" t="str">
            <v>Incentive Customer ($)</v>
          </cell>
          <cell r="F2472" t="str">
            <v>Incentive Value Source</v>
          </cell>
          <cell r="G2472" t="str">
            <v/>
          </cell>
          <cell r="H2472" t="str">
            <v>Incentive Caluclator Tool</v>
          </cell>
          <cell r="I2472" t="str">
            <v>WA wattSmart Business Incentive DUMMY.xlsx</v>
          </cell>
        </row>
        <row r="2473">
          <cell r="C2473" t="str">
            <v>12162013-426.2_Planned Net to Gross Ratio</v>
          </cell>
          <cell r="D2473">
            <v>2</v>
          </cell>
          <cell r="E2473" t="str">
            <v>Planned Net to Gross Ratio</v>
          </cell>
          <cell r="F2473" t="str">
            <v>Net-to-Gross Valur Source</v>
          </cell>
          <cell r="G2473" t="str">
            <v/>
          </cell>
          <cell r="H2473" t="str">
            <v>Page 10</v>
          </cell>
          <cell r="I2473" t="str">
            <v>DSM_WY_EnergyFinAnswer_Report_2011.pdf</v>
          </cell>
        </row>
        <row r="2474">
          <cell r="C2474" t="str">
            <v>12162013-426.2_Measure life (years)</v>
          </cell>
          <cell r="D2474">
            <v>2</v>
          </cell>
          <cell r="E2474" t="str">
            <v>Measure life (years)</v>
          </cell>
          <cell r="F2474" t="str">
            <v>Measure Life Value Source</v>
          </cell>
          <cell r="G2474" t="str">
            <v/>
          </cell>
          <cell r="H2474" t="str">
            <v>Table 26</v>
          </cell>
          <cell r="I2474" t="str">
            <v>2013-Wyoming-Annual-Report-Appendices-FINAL.pdf</v>
          </cell>
        </row>
        <row r="2475">
          <cell r="C2475" t="str">
            <v>12162013-426.2_Planned Realization Rate</v>
          </cell>
          <cell r="D2475">
            <v>2</v>
          </cell>
          <cell r="E2475" t="str">
            <v>Planned Realization Rate</v>
          </cell>
          <cell r="F2475" t="str">
            <v>Realization Rate Value Source</v>
          </cell>
          <cell r="G2475" t="str">
            <v/>
          </cell>
          <cell r="H2475" t="str">
            <v>Table 1</v>
          </cell>
          <cell r="I2475" t="str">
            <v>DSM_WY_EnergyFinAnswer_Report_2011.pdf</v>
          </cell>
        </row>
        <row r="2476">
          <cell r="C2476" t="str">
            <v>58.2_Planned Net to Gross Ratio</v>
          </cell>
          <cell r="D2476">
            <v>2</v>
          </cell>
          <cell r="E2476" t="str">
            <v>Planned Net to Gross Ratio</v>
          </cell>
          <cell r="F2476" t="str">
            <v>Net-to-Gross Value Source</v>
          </cell>
          <cell r="G2476" t="str">
            <v/>
          </cell>
          <cell r="H2476" t="str">
            <v>page 2</v>
          </cell>
          <cell r="I2476" t="str">
            <v>CA_FinAnswer_Express_Program_Evaluation_2009-2011.pdf</v>
          </cell>
        </row>
        <row r="2477">
          <cell r="C2477" t="str">
            <v>58.2_Planned Realization Rate</v>
          </cell>
          <cell r="D2477">
            <v>2</v>
          </cell>
          <cell r="E2477" t="str">
            <v>Planned Realization Rate</v>
          </cell>
          <cell r="F2477" t="str">
            <v>Realization Rate Value Source</v>
          </cell>
          <cell r="G2477" t="str">
            <v/>
          </cell>
          <cell r="H2477" t="str">
            <v>page 2</v>
          </cell>
          <cell r="I2477" t="str">
            <v>CA_FinAnswer_Express_Program_Evaluation_2009-2011.pdf</v>
          </cell>
        </row>
        <row r="2478">
          <cell r="C2478" t="str">
            <v>272.2_Incremental cost ($)</v>
          </cell>
          <cell r="D2478">
            <v>2</v>
          </cell>
          <cell r="E2478" t="str">
            <v>Incremental cost ($)</v>
          </cell>
          <cell r="F2478" t="str">
            <v>Cost Value Source</v>
          </cell>
          <cell r="G2478" t="str">
            <v/>
          </cell>
          <cell r="H2478" t="str">
            <v/>
          </cell>
          <cell r="I2478" t="str">
            <v>2010 ID FX MARKET CHARACTERIZATION 051512.pdf</v>
          </cell>
        </row>
        <row r="2479">
          <cell r="C2479" t="str">
            <v>272.2_Gross incremental annual electric savings (kWh/yr)</v>
          </cell>
          <cell r="D2479">
            <v>2</v>
          </cell>
          <cell r="E2479" t="str">
            <v>Gross incremental annual electric savings (kWh/yr)</v>
          </cell>
          <cell r="F2479" t="str">
            <v xml:space="preserve">Energy Savings Value Source </v>
          </cell>
          <cell r="G2479" t="str">
            <v/>
          </cell>
          <cell r="H2479" t="str">
            <v/>
          </cell>
          <cell r="I2479" t="str">
            <v>NonLighting Measure Worksheets ID 111314.pdf</v>
          </cell>
        </row>
        <row r="2480">
          <cell r="C2480" t="str">
            <v>272.2_Planned Net to Gross Ratio</v>
          </cell>
          <cell r="D2480">
            <v>2</v>
          </cell>
          <cell r="E2480" t="str">
            <v>Planned Net to Gross Ratio</v>
          </cell>
          <cell r="F2480" t="str">
            <v>Net-to-Gross Value Source</v>
          </cell>
          <cell r="G2480" t="str">
            <v/>
          </cell>
          <cell r="H2480" t="str">
            <v>Page 2</v>
          </cell>
          <cell r="I2480" t="str">
            <v>ID_FinAnswer_Express_Program_Evaluation_2009-2011.pdf</v>
          </cell>
        </row>
        <row r="2481">
          <cell r="C2481" t="str">
            <v>272.2_Measure life (years)</v>
          </cell>
          <cell r="D2481">
            <v>2</v>
          </cell>
          <cell r="E2481" t="str">
            <v>Measure life (years)</v>
          </cell>
          <cell r="F2481" t="str">
            <v>Measure Life Value Source</v>
          </cell>
          <cell r="G2481" t="str">
            <v/>
          </cell>
          <cell r="H2481" t="str">
            <v/>
          </cell>
          <cell r="I2481" t="str">
            <v>NonLighting Measure Worksheets ID 111314.pdf</v>
          </cell>
        </row>
        <row r="2482">
          <cell r="C2482" t="str">
            <v>272.2_Planned Realization Rate</v>
          </cell>
          <cell r="D2482">
            <v>2</v>
          </cell>
          <cell r="E2482" t="str">
            <v>Planned Realization Rate</v>
          </cell>
          <cell r="F2482" t="str">
            <v>Realization Rate Value Source</v>
          </cell>
          <cell r="G2482" t="str">
            <v/>
          </cell>
          <cell r="H2482" t="str">
            <v>Table 1</v>
          </cell>
          <cell r="I2482" t="str">
            <v>ID_FinAnswer_Express_Program_Evaluation_2009-2011.pdf</v>
          </cell>
        </row>
        <row r="2483">
          <cell r="C2483" t="str">
            <v>272.2_Gross Average Monthly Demand Reduction (kW/unit)</v>
          </cell>
          <cell r="D2483">
            <v>2</v>
          </cell>
          <cell r="E2483" t="str">
            <v>Gross Average Monthly Demand Reduction (kW/unit)</v>
          </cell>
          <cell r="F2483" t="str">
            <v>Demand Reduction Value Source</v>
          </cell>
          <cell r="G2483" t="str">
            <v/>
          </cell>
          <cell r="H2483" t="str">
            <v/>
          </cell>
          <cell r="I2483" t="str">
            <v>NonLighting Measure Worksheets ID 111314.pdf</v>
          </cell>
        </row>
        <row r="2484">
          <cell r="C2484" t="str">
            <v>501.2_Gross incremental annual electric savings (kWh/yr)</v>
          </cell>
          <cell r="D2484">
            <v>2</v>
          </cell>
          <cell r="E2484" t="str">
            <v>Gross incremental annual electric savings (kWh/yr)</v>
          </cell>
          <cell r="F2484" t="str">
            <v>See Source Document(s) for savings methodology</v>
          </cell>
          <cell r="G2484" t="str">
            <v/>
          </cell>
          <cell r="H2484" t="str">
            <v/>
          </cell>
          <cell r="I2484" t="str">
            <v>Evaporative Cooling.docx</v>
          </cell>
        </row>
        <row r="2485">
          <cell r="C2485" t="str">
            <v>501.2_Gross incremental annual electric savings (kWh/yr)</v>
          </cell>
          <cell r="D2485">
            <v>2</v>
          </cell>
          <cell r="E2485" t="str">
            <v>Gross incremental annual electric savings (kWh/yr)</v>
          </cell>
          <cell r="F2485" t="str">
            <v xml:space="preserve">Energy Savings Value Source </v>
          </cell>
          <cell r="G2485" t="str">
            <v/>
          </cell>
          <cell r="H2485" t="str">
            <v>Table 7-13</v>
          </cell>
          <cell r="I2485" t="str">
            <v>FinAnswer Express Market Characterization and Program Enhancements - Utah Service Territory 30 Nov 2011.pdf</v>
          </cell>
        </row>
        <row r="2486">
          <cell r="C2486" t="str">
            <v>501.2_Incentive Customer ($)</v>
          </cell>
          <cell r="D2486">
            <v>2</v>
          </cell>
          <cell r="E2486" t="str">
            <v>Incentive Customer ($)</v>
          </cell>
          <cell r="F2486" t="str">
            <v>Incentive Value Source</v>
          </cell>
          <cell r="G2486" t="str">
            <v/>
          </cell>
          <cell r="H2486" t="str">
            <v>Table 7-13</v>
          </cell>
          <cell r="I2486" t="str">
            <v>FinAnswer Express Market Characterization and Program Enhancements - Utah Service Territory 30 Nov 2011.pdf</v>
          </cell>
        </row>
        <row r="2487">
          <cell r="C2487" t="str">
            <v>501.2_Measure life (years)</v>
          </cell>
          <cell r="D2487">
            <v>2</v>
          </cell>
          <cell r="E2487" t="str">
            <v>Measure life (years)</v>
          </cell>
          <cell r="F2487" t="str">
            <v>Measure Life Value Source</v>
          </cell>
          <cell r="G2487" t="str">
            <v/>
          </cell>
          <cell r="H2487" t="str">
            <v>Table 2 on page 22 of Appendix 1</v>
          </cell>
          <cell r="I2487" t="str">
            <v>UT_2011_Annual_Report.pdf</v>
          </cell>
        </row>
        <row r="2488">
          <cell r="C2488" t="str">
            <v>501.2_Incremental cost ($)</v>
          </cell>
          <cell r="D2488">
            <v>2</v>
          </cell>
          <cell r="E2488" t="str">
            <v>Incremental cost ($)</v>
          </cell>
          <cell r="F2488" t="str">
            <v>Cost Value Source</v>
          </cell>
          <cell r="G2488" t="str">
            <v/>
          </cell>
          <cell r="H2488" t="str">
            <v>Table 7-13</v>
          </cell>
          <cell r="I2488" t="str">
            <v>FinAnswer Express Market Characterization and Program Enhancements - Utah Service Territory 30 Nov 2011.pdf</v>
          </cell>
        </row>
        <row r="2489">
          <cell r="C2489" t="str">
            <v>501.2_Gross Average Monthly Demand Reduction (kW/unit)</v>
          </cell>
          <cell r="D2489">
            <v>2</v>
          </cell>
          <cell r="E2489" t="str">
            <v>Gross Average Monthly Demand Reduction (kW/unit)</v>
          </cell>
          <cell r="F2489" t="str">
            <v>Demand Reduction Value Source</v>
          </cell>
          <cell r="G2489" t="str">
            <v/>
          </cell>
          <cell r="H2489" t="str">
            <v>Table 2-10</v>
          </cell>
          <cell r="I2489" t="str">
            <v>FinAnswer Express Market Characterization and Program Enhancements - Utah Service Territory 30 Nov 2011.pdf</v>
          </cell>
        </row>
        <row r="2490">
          <cell r="C2490" t="str">
            <v>710.2_Measure life (years)</v>
          </cell>
          <cell r="D2490">
            <v>2</v>
          </cell>
          <cell r="E2490" t="str">
            <v>Measure life (years)</v>
          </cell>
          <cell r="F2490" t="str">
            <v>Measure Life Value Source</v>
          </cell>
          <cell r="G2490" t="str">
            <v/>
          </cell>
          <cell r="H2490" t="str">
            <v>Table 1-4</v>
          </cell>
          <cell r="I2490" t="str">
            <v/>
          </cell>
        </row>
        <row r="2491">
          <cell r="C2491" t="str">
            <v>710.2_Gross Average Monthly Demand Reduction (kW/unit)</v>
          </cell>
          <cell r="D2491">
            <v>2</v>
          </cell>
          <cell r="E2491" t="str">
            <v>Gross Average Monthly Demand Reduction (kW/unit)</v>
          </cell>
          <cell r="F2491" t="str">
            <v>Savings Parameters</v>
          </cell>
          <cell r="G2491" t="str">
            <v/>
          </cell>
          <cell r="H2491" t="str">
            <v>See Source Document(s) for savings methodology</v>
          </cell>
          <cell r="I2491" t="str">
            <v/>
          </cell>
        </row>
        <row r="2492">
          <cell r="C2492" t="str">
            <v>710.2_Incentive Customer ($)</v>
          </cell>
          <cell r="D2492">
            <v>2</v>
          </cell>
          <cell r="E2492" t="str">
            <v>Incentive Customer ($)</v>
          </cell>
          <cell r="F2492" t="str">
            <v>Incentive Value Source</v>
          </cell>
          <cell r="G2492" t="str">
            <v/>
          </cell>
          <cell r="H2492" t="str">
            <v>Table 1-4</v>
          </cell>
          <cell r="I2492" t="str">
            <v/>
          </cell>
        </row>
        <row r="2493">
          <cell r="C2493" t="str">
            <v>710.2_Incremental cost ($)</v>
          </cell>
          <cell r="D2493">
            <v>2</v>
          </cell>
          <cell r="E2493" t="str">
            <v>Incremental cost ($)</v>
          </cell>
          <cell r="F2493" t="str">
            <v>Cost Value Source</v>
          </cell>
          <cell r="G2493" t="str">
            <v/>
          </cell>
          <cell r="H2493" t="str">
            <v>Table 1-4</v>
          </cell>
          <cell r="I2493" t="str">
            <v/>
          </cell>
        </row>
        <row r="2494">
          <cell r="C2494" t="str">
            <v>710.2_Gross Average Monthly Demand Reduction (kW/unit)</v>
          </cell>
          <cell r="D2494">
            <v>2</v>
          </cell>
          <cell r="E2494" t="str">
            <v>Gross Average Monthly Demand Reduction (kW/unit)</v>
          </cell>
          <cell r="F2494" t="str">
            <v>Demand Reduction Value Source</v>
          </cell>
          <cell r="G2494" t="str">
            <v/>
          </cell>
          <cell r="H2494" t="str">
            <v>Table 1-4</v>
          </cell>
          <cell r="I2494" t="str">
            <v/>
          </cell>
        </row>
        <row r="2495">
          <cell r="C2495" t="str">
            <v>710.2_Gross incremental annual electric savings (kWh/yr)</v>
          </cell>
          <cell r="D2495">
            <v>2</v>
          </cell>
          <cell r="E2495" t="str">
            <v>Gross incremental annual electric savings (kWh/yr)</v>
          </cell>
          <cell r="F2495" t="str">
            <v xml:space="preserve">Energy Savings Value Source </v>
          </cell>
          <cell r="G2495" t="str">
            <v/>
          </cell>
          <cell r="H2495" t="str">
            <v>Table 1-4</v>
          </cell>
          <cell r="I2495" t="str">
            <v/>
          </cell>
        </row>
        <row r="2496">
          <cell r="C2496" t="str">
            <v>922.2_Gross Average Monthly Demand Reduction (kW/unit)</v>
          </cell>
          <cell r="D2496">
            <v>2</v>
          </cell>
          <cell r="E2496" t="str">
            <v>Gross Average Monthly Demand Reduction (kW/unit)</v>
          </cell>
          <cell r="F2496" t="str">
            <v>Demand Savings Value Source</v>
          </cell>
          <cell r="G2496" t="str">
            <v/>
          </cell>
          <cell r="H2496" t="str">
            <v>Page 7-25</v>
          </cell>
          <cell r="I2496" t="str">
            <v>2010 WY Market Characterization 101810.pdf</v>
          </cell>
        </row>
        <row r="2497">
          <cell r="C2497" t="str">
            <v>922.2_Gross incremental annual electric savings (kWh/yr)</v>
          </cell>
          <cell r="D2497">
            <v>2</v>
          </cell>
          <cell r="E2497" t="str">
            <v>Gross incremental annual electric savings (kWh/yr)</v>
          </cell>
          <cell r="F2497" t="str">
            <v>Energy Savings Value Source</v>
          </cell>
          <cell r="G2497" t="str">
            <v/>
          </cell>
          <cell r="H2497" t="str">
            <v>Page 7-25</v>
          </cell>
          <cell r="I2497" t="str">
            <v>2010 WY Market Characterization 101810.pdf</v>
          </cell>
        </row>
        <row r="2498">
          <cell r="C2498" t="str">
            <v>922.2_Incremental cost ($)</v>
          </cell>
          <cell r="D2498">
            <v>2</v>
          </cell>
          <cell r="E2498" t="str">
            <v>Incremental cost ($)</v>
          </cell>
          <cell r="F2498" t="str">
            <v>Incremental Cost Value Source</v>
          </cell>
          <cell r="G2498" t="str">
            <v/>
          </cell>
          <cell r="H2498" t="str">
            <v>Page 7-25</v>
          </cell>
          <cell r="I2498" t="str">
            <v>2010 WY Market Characterization 101810.pdf</v>
          </cell>
        </row>
        <row r="2499">
          <cell r="C2499" t="str">
            <v>922.2_Measure life (years)</v>
          </cell>
          <cell r="D2499">
            <v>2</v>
          </cell>
          <cell r="E2499" t="str">
            <v>Measure life (years)</v>
          </cell>
          <cell r="F2499" t="str">
            <v>Measure Life Value Source</v>
          </cell>
          <cell r="G2499" t="str">
            <v/>
          </cell>
          <cell r="H2499" t="str">
            <v>Page 7-25</v>
          </cell>
          <cell r="I2499" t="str">
            <v>2010 WY Market Characterization 101810.pdf</v>
          </cell>
        </row>
        <row r="2500">
          <cell r="C2500" t="str">
            <v>922.2_Planned Realization Rate</v>
          </cell>
          <cell r="D2500">
            <v>2</v>
          </cell>
          <cell r="E2500" t="str">
            <v>Planned Realization Rate</v>
          </cell>
          <cell r="F2500" t="str">
            <v>Realization Rate Value Source</v>
          </cell>
          <cell r="G2500" t="str">
            <v/>
          </cell>
          <cell r="H2500" t="str">
            <v>Table 1</v>
          </cell>
          <cell r="I2500" t="str">
            <v>DSM_WY_FinAnswerExpress_Report_2011.pdf</v>
          </cell>
        </row>
        <row r="2501">
          <cell r="C2501" t="str">
            <v>922.2_Planned Net to Gross Ratio</v>
          </cell>
          <cell r="D2501">
            <v>2</v>
          </cell>
          <cell r="E2501" t="str">
            <v>Planned Net to Gross Ratio</v>
          </cell>
          <cell r="F2501" t="str">
            <v>Net-to-Gross Value Source</v>
          </cell>
          <cell r="G2501" t="str">
            <v/>
          </cell>
          <cell r="H2501" t="str">
            <v>Page 10</v>
          </cell>
          <cell r="I2501" t="str">
            <v>DSM_WY_FinAnswerExpress_Report_2011.pdf</v>
          </cell>
        </row>
        <row r="2502">
          <cell r="C2502" t="str">
            <v>06232015-012.1_Planned Realization Rate</v>
          </cell>
          <cell r="D2502">
            <v>1</v>
          </cell>
          <cell r="E2502" t="str">
            <v>Planned Realization Rate</v>
          </cell>
          <cell r="F2502" t="str">
            <v>Realization Rate Value Source</v>
          </cell>
          <cell r="G2502" t="str">
            <v/>
          </cell>
          <cell r="H2502" t="str">
            <v>page 2</v>
          </cell>
          <cell r="I2502" t="str">
            <v>CA_FinAnswer_Express_Program_Evaluation_2009-2011.pdf</v>
          </cell>
        </row>
        <row r="2503">
          <cell r="C2503" t="str">
            <v>06232015-012.1_Planned Net to Gross Ratio</v>
          </cell>
          <cell r="D2503">
            <v>1</v>
          </cell>
          <cell r="E2503" t="str">
            <v>Planned Net to Gross Ratio</v>
          </cell>
          <cell r="F2503" t="str">
            <v>Net-to-Gross Value Source</v>
          </cell>
          <cell r="G2503" t="str">
            <v/>
          </cell>
          <cell r="H2503" t="str">
            <v>page 2</v>
          </cell>
          <cell r="I2503" t="str">
            <v>CA_FinAnswer_Express_Program_Evaluation_2009-2011.pdf</v>
          </cell>
        </row>
        <row r="2504">
          <cell r="C2504" t="str">
            <v>11032014-027.1_Gross Average Monthly Demand Reduction (kW/unit)</v>
          </cell>
          <cell r="D2504">
            <v>1</v>
          </cell>
          <cell r="E2504" t="str">
            <v>Gross Average Monthly Demand Reduction (kW/unit)</v>
          </cell>
          <cell r="F2504" t="str">
            <v>Demand Reduction Value Source</v>
          </cell>
          <cell r="G2504" t="str">
            <v/>
          </cell>
          <cell r="H2504" t="str">
            <v/>
          </cell>
          <cell r="I2504" t="str">
            <v>NonLighting Measure Worksheets ID 111314.pdf</v>
          </cell>
        </row>
        <row r="2505">
          <cell r="C2505" t="str">
            <v>11032014-027.1_Planned Net to Gross Ratio</v>
          </cell>
          <cell r="D2505">
            <v>1</v>
          </cell>
          <cell r="E2505" t="str">
            <v>Planned Net to Gross Ratio</v>
          </cell>
          <cell r="F2505" t="str">
            <v>Net-to-Gross Value Source</v>
          </cell>
          <cell r="G2505" t="str">
            <v/>
          </cell>
          <cell r="H2505" t="str">
            <v>Page 2</v>
          </cell>
          <cell r="I2505" t="str">
            <v>ID_FinAnswer_Express_Program_Evaluation_2009-2011.pdf</v>
          </cell>
        </row>
        <row r="2506">
          <cell r="C2506" t="str">
            <v>11032014-027.1_Planned Realization Rate</v>
          </cell>
          <cell r="D2506">
            <v>1</v>
          </cell>
          <cell r="E2506" t="str">
            <v>Planned Realization Rate</v>
          </cell>
          <cell r="F2506" t="str">
            <v>Realization Rate Value Source</v>
          </cell>
          <cell r="G2506" t="str">
            <v/>
          </cell>
          <cell r="H2506" t="str">
            <v>Table 1</v>
          </cell>
          <cell r="I2506" t="str">
            <v>ID_FinAnswer_Express_Program_Evaluation_2009-2011.pdf</v>
          </cell>
        </row>
        <row r="2507">
          <cell r="C2507" t="str">
            <v>11032014-027.1_Measure life (years)</v>
          </cell>
          <cell r="D2507">
            <v>1</v>
          </cell>
          <cell r="E2507" t="str">
            <v>Measure life (years)</v>
          </cell>
          <cell r="F2507" t="str">
            <v>Measure Life Value Source</v>
          </cell>
          <cell r="G2507" t="str">
            <v/>
          </cell>
          <cell r="H2507" t="str">
            <v/>
          </cell>
          <cell r="I2507" t="str">
            <v>NonLighting Measure Worksheets ID 111314.pdf</v>
          </cell>
        </row>
        <row r="2508">
          <cell r="C2508" t="str">
            <v>11032014-027.1_Gross incremental annual electric savings (kWh/yr)</v>
          </cell>
          <cell r="D2508">
            <v>1</v>
          </cell>
          <cell r="E2508" t="str">
            <v>Gross incremental annual electric savings (kWh/yr)</v>
          </cell>
          <cell r="F2508" t="str">
            <v xml:space="preserve">Energy Savings Value Source </v>
          </cell>
          <cell r="G2508" t="str">
            <v/>
          </cell>
          <cell r="H2508" t="str">
            <v/>
          </cell>
          <cell r="I2508" t="str">
            <v>NonLighting Measure Worksheets ID 111314.pdf</v>
          </cell>
        </row>
        <row r="2509">
          <cell r="C2509" t="str">
            <v>07182014-010.1_Gross Average Monthly Demand Reduction (kW/unit)</v>
          </cell>
          <cell r="D2509">
            <v>1</v>
          </cell>
          <cell r="E2509" t="str">
            <v>Gross Average Monthly Demand Reduction (kW/unit)</v>
          </cell>
          <cell r="F2509" t="str">
            <v>Demand Savings Value Source</v>
          </cell>
          <cell r="G2509" t="str">
            <v/>
          </cell>
          <cell r="H2509" t="str">
            <v/>
          </cell>
          <cell r="I2509" t="str">
            <v>Program Update Report UT 050214.docx</v>
          </cell>
        </row>
        <row r="2510">
          <cell r="C2510" t="str">
            <v>07182014-010.1_Gross incremental annual electric savings (kWh/yr)</v>
          </cell>
          <cell r="D2510">
            <v>1</v>
          </cell>
          <cell r="E2510" t="str">
            <v>Gross incremental annual electric savings (kWh/yr)</v>
          </cell>
          <cell r="F2510" t="str">
            <v>Energy Savings Value Source</v>
          </cell>
          <cell r="G2510" t="str">
            <v/>
          </cell>
          <cell r="H2510" t="str">
            <v/>
          </cell>
          <cell r="I2510" t="str">
            <v/>
          </cell>
        </row>
        <row r="2511">
          <cell r="C2511" t="str">
            <v>07182014-010.1_Incremental cost ($)</v>
          </cell>
          <cell r="D2511">
            <v>1</v>
          </cell>
          <cell r="E2511" t="str">
            <v>Incremental cost ($)</v>
          </cell>
          <cell r="F2511" t="str">
            <v>Incremental Cost Value Source</v>
          </cell>
          <cell r="G2511" t="str">
            <v/>
          </cell>
          <cell r="H2511" t="str">
            <v/>
          </cell>
          <cell r="I2511" t="str">
            <v>Program Update Report UT 050214.docx</v>
          </cell>
        </row>
        <row r="2512">
          <cell r="C2512" t="str">
            <v>07182014-010.1_Planned Net to Gross Ratio</v>
          </cell>
          <cell r="D2512">
            <v>1</v>
          </cell>
          <cell r="E2512" t="str">
            <v>Planned Net to Gross Ratio</v>
          </cell>
          <cell r="F2512" t="str">
            <v>Net-to-Gross Value Source</v>
          </cell>
          <cell r="G2512" t="str">
            <v/>
          </cell>
          <cell r="H2512" t="str">
            <v>BAU - CE inputs sheet</v>
          </cell>
          <cell r="I2512" t="str">
            <v>CE inputs - measure update   small business 031314.xlsx</v>
          </cell>
        </row>
        <row r="2513">
          <cell r="C2513" t="str">
            <v>07182014-010.1_Incremental cost ($)</v>
          </cell>
          <cell r="D2513">
            <v>1</v>
          </cell>
          <cell r="E2513" t="str">
            <v>Incremental cost ($)</v>
          </cell>
          <cell r="F2513" t="str">
            <v>Incremental Cost Value Source</v>
          </cell>
          <cell r="G2513" t="str">
            <v/>
          </cell>
          <cell r="H2513" t="str">
            <v/>
          </cell>
          <cell r="I2513" t="str">
            <v/>
          </cell>
        </row>
        <row r="2514">
          <cell r="C2514" t="str">
            <v>07182014-010.1_Measure life (years)</v>
          </cell>
          <cell r="D2514">
            <v>1</v>
          </cell>
          <cell r="E2514" t="str">
            <v>Measure life (years)</v>
          </cell>
          <cell r="F2514" t="str">
            <v>Measure Life Value Source</v>
          </cell>
          <cell r="G2514" t="str">
            <v/>
          </cell>
          <cell r="H2514" t="str">
            <v/>
          </cell>
          <cell r="I2514" t="str">
            <v>Program Update Report UT 050214.docx</v>
          </cell>
        </row>
        <row r="2515">
          <cell r="C2515" t="str">
            <v>07182014-010.1_Planned Realization Rate</v>
          </cell>
          <cell r="D2515">
            <v>1</v>
          </cell>
          <cell r="E2515" t="str">
            <v>Planned Realization Rate</v>
          </cell>
          <cell r="F2515" t="str">
            <v>Realization Rate Value Source</v>
          </cell>
          <cell r="G2515" t="str">
            <v/>
          </cell>
          <cell r="H2515" t="str">
            <v>BAU - CE inputs sheet</v>
          </cell>
          <cell r="I2515" t="str">
            <v>CE inputs - measure update   small business 031314.xlsx</v>
          </cell>
        </row>
        <row r="2516">
          <cell r="C2516" t="str">
            <v>07182014-010.1_Gross Average Monthly Demand Reduction (kW/unit)</v>
          </cell>
          <cell r="D2516">
            <v>1</v>
          </cell>
          <cell r="E2516" t="str">
            <v>Gross Average Monthly Demand Reduction (kW/unit)</v>
          </cell>
          <cell r="F2516" t="str">
            <v>Demand Savings Value Source</v>
          </cell>
          <cell r="G2516" t="str">
            <v/>
          </cell>
          <cell r="H2516" t="str">
            <v/>
          </cell>
          <cell r="I2516" t="str">
            <v/>
          </cell>
        </row>
        <row r="2517">
          <cell r="C2517" t="str">
            <v>07182014-010.1_Gross incremental annual electric savings (kWh/yr)</v>
          </cell>
          <cell r="D2517">
            <v>1</v>
          </cell>
          <cell r="E2517" t="str">
            <v>Gross incremental annual electric savings (kWh/yr)</v>
          </cell>
          <cell r="F2517" t="str">
            <v>Energy Savings Value Source</v>
          </cell>
          <cell r="G2517" t="str">
            <v/>
          </cell>
          <cell r="H2517" t="str">
            <v/>
          </cell>
          <cell r="I2517" t="str">
            <v>Program Update Report UT 050214.docx</v>
          </cell>
        </row>
        <row r="2518">
          <cell r="C2518" t="str">
            <v>12012014-011.1_Gross incremental annual electric savings (kWh/yr)</v>
          </cell>
          <cell r="D2518">
            <v>1</v>
          </cell>
          <cell r="E2518" t="str">
            <v>Gross incremental annual electric savings (kWh/yr)</v>
          </cell>
          <cell r="F2518" t="str">
            <v>Energy Savings Value Source</v>
          </cell>
          <cell r="G2518" t="str">
            <v/>
          </cell>
          <cell r="H2518" t="str">
            <v/>
          </cell>
          <cell r="I2518" t="str">
            <v>NonLighting Measure Worksheets WY 120814.pdf</v>
          </cell>
        </row>
        <row r="2519">
          <cell r="C2519" t="str">
            <v>12012014-011.1_Measure life (years)</v>
          </cell>
          <cell r="D2519">
            <v>1</v>
          </cell>
          <cell r="E2519" t="str">
            <v>Measure life (years)</v>
          </cell>
          <cell r="F2519" t="str">
            <v>Measure Life Value Source</v>
          </cell>
          <cell r="G2519" t="str">
            <v/>
          </cell>
          <cell r="H2519" t="str">
            <v/>
          </cell>
          <cell r="I2519" t="str">
            <v>NonLighting Measure Worksheets WY 120814.pdf</v>
          </cell>
        </row>
        <row r="2520">
          <cell r="C2520" t="str">
            <v>12012014-011.1_Planned Net to Gross Ratio</v>
          </cell>
          <cell r="D2520">
            <v>1</v>
          </cell>
          <cell r="E2520" t="str">
            <v>Planned Net to Gross Ratio</v>
          </cell>
          <cell r="F2520" t="str">
            <v>Net-to-Gross Value Source</v>
          </cell>
          <cell r="G2520" t="str">
            <v/>
          </cell>
          <cell r="H2520" t="str">
            <v>Page 10</v>
          </cell>
          <cell r="I2520" t="str">
            <v>DSM_WY_FinAnswerExpress_Report_2011.pdf</v>
          </cell>
        </row>
        <row r="2521">
          <cell r="C2521" t="str">
            <v>12012014-011.1_Gross Average Monthly Demand Reduction (kW/unit)</v>
          </cell>
          <cell r="D2521">
            <v>1</v>
          </cell>
          <cell r="E2521" t="str">
            <v>Gross Average Monthly Demand Reduction (kW/unit)</v>
          </cell>
          <cell r="F2521" t="str">
            <v>Demand Savings Value Source</v>
          </cell>
          <cell r="G2521" t="str">
            <v/>
          </cell>
          <cell r="H2521" t="str">
            <v/>
          </cell>
          <cell r="I2521" t="str">
            <v>NonLighting Measure Worksheets WY 120814.pdf</v>
          </cell>
        </row>
        <row r="2522">
          <cell r="C2522" t="str">
            <v>12012014-011.1_Planned Realization Rate</v>
          </cell>
          <cell r="D2522">
            <v>1</v>
          </cell>
          <cell r="E2522" t="str">
            <v>Planned Realization Rate</v>
          </cell>
          <cell r="F2522" t="str">
            <v>Realization Rate Value Source</v>
          </cell>
          <cell r="G2522" t="str">
            <v/>
          </cell>
          <cell r="H2522" t="str">
            <v>Table 1</v>
          </cell>
          <cell r="I2522" t="str">
            <v>DSM_WY_FinAnswerExpress_Report_2011.pdf</v>
          </cell>
        </row>
        <row r="2523">
          <cell r="C2523" t="str">
            <v>12162013-231.2_Planned Net to Gross Ratio</v>
          </cell>
          <cell r="D2523">
            <v>2</v>
          </cell>
          <cell r="E2523" t="str">
            <v>Planned Net to Gross Ratio</v>
          </cell>
          <cell r="F2523" t="str">
            <v>Net-to-Gross Value Source</v>
          </cell>
          <cell r="G2523" t="str">
            <v/>
          </cell>
          <cell r="H2523" t="str">
            <v>Page 2</v>
          </cell>
          <cell r="I2523" t="str">
            <v>CA_Energy_FinAnswer_Program_Evaluation_2009-2011.pdf</v>
          </cell>
        </row>
        <row r="2524">
          <cell r="C2524" t="str">
            <v>12162013-361.2_Planned Realization Rate</v>
          </cell>
          <cell r="D2524">
            <v>2</v>
          </cell>
          <cell r="E2524" t="str">
            <v>Planned Realization Rate</v>
          </cell>
          <cell r="F2524" t="str">
            <v>Realization Rate Value Source</v>
          </cell>
          <cell r="G2524" t="str">
            <v/>
          </cell>
          <cell r="H2524" t="str">
            <v>Table 1</v>
          </cell>
          <cell r="I2524" t="str">
            <v>ID_Energy_FinAnswer_Program_Evaluation_2009-2011.pdf</v>
          </cell>
        </row>
        <row r="2525">
          <cell r="C2525" t="str">
            <v>12162013-361.2_Measure life (years)</v>
          </cell>
          <cell r="D2525">
            <v>2</v>
          </cell>
          <cell r="E2525" t="str">
            <v>Measure life (years)</v>
          </cell>
          <cell r="F2525" t="str">
            <v>Measure Life Value Source</v>
          </cell>
          <cell r="G2525" t="str">
            <v>14.5, rounded to 15</v>
          </cell>
          <cell r="H2525" t="str">
            <v>Table 16</v>
          </cell>
          <cell r="I2525" t="str">
            <v>Idaho Energy FinAnswer Evaluation Report - 2008.pdf</v>
          </cell>
        </row>
        <row r="2526">
          <cell r="C2526" t="str">
            <v>12162013-361.2_Planned Net to Gross Ratio</v>
          </cell>
          <cell r="D2526">
            <v>2</v>
          </cell>
          <cell r="E2526" t="str">
            <v>Planned Net to Gross Ratio</v>
          </cell>
          <cell r="F2526" t="str">
            <v>Net-to-Gross Ratio Value Source</v>
          </cell>
          <cell r="G2526" t="str">
            <v/>
          </cell>
          <cell r="H2526" t="str">
            <v>Page 2</v>
          </cell>
          <cell r="I2526" t="str">
            <v>ID_Energy_FinAnswer_Program_Evaluation_2009-2011.pdf</v>
          </cell>
        </row>
        <row r="2527">
          <cell r="C2527" t="str">
            <v>11222013-127.2_Incentive Customer ($)</v>
          </cell>
          <cell r="D2527">
            <v>2</v>
          </cell>
          <cell r="E2527" t="str">
            <v>Incentive Customer ($)</v>
          </cell>
          <cell r="F2527" t="str">
            <v>Incentive Value Source</v>
          </cell>
          <cell r="G2527" t="str">
            <v/>
          </cell>
          <cell r="H2527" t="str">
            <v>Incentive Caluclator Tool</v>
          </cell>
          <cell r="I2527" t="str">
            <v>WB UT Incentive Calc EXTERNAL 1.1E 0722013.xlsx</v>
          </cell>
        </row>
        <row r="2528">
          <cell r="C2528" t="str">
            <v>12162013-101.2_Incentive Customer ($)</v>
          </cell>
          <cell r="D2528">
            <v>2</v>
          </cell>
          <cell r="E2528" t="str">
            <v>Incentive Customer ($)</v>
          </cell>
          <cell r="F2528" t="str">
            <v>Incentive Value Source</v>
          </cell>
          <cell r="G2528" t="str">
            <v/>
          </cell>
          <cell r="H2528" t="str">
            <v>Incentive Caluclator Tool</v>
          </cell>
          <cell r="I2528" t="str">
            <v>WA wattSmart Business Incentive DUMMY.xlsx</v>
          </cell>
        </row>
        <row r="2529">
          <cell r="C2529" t="str">
            <v>12162013-491.2_Planned Net to Gross Ratio</v>
          </cell>
          <cell r="D2529">
            <v>2</v>
          </cell>
          <cell r="E2529" t="str">
            <v>Planned Net to Gross Ratio</v>
          </cell>
          <cell r="F2529" t="str">
            <v>Net-to-Gross Valur Source</v>
          </cell>
          <cell r="G2529" t="str">
            <v/>
          </cell>
          <cell r="H2529" t="str">
            <v>Page 10</v>
          </cell>
          <cell r="I2529" t="str">
            <v>DSM_WY_EnergyFinAnswer_Report_2011.pdf</v>
          </cell>
        </row>
        <row r="2530">
          <cell r="C2530" t="str">
            <v>12162013-491.2_Planned Realization Rate</v>
          </cell>
          <cell r="D2530">
            <v>2</v>
          </cell>
          <cell r="E2530" t="str">
            <v>Planned Realization Rate</v>
          </cell>
          <cell r="F2530" t="str">
            <v>Realization Rate Value Source</v>
          </cell>
          <cell r="G2530" t="str">
            <v/>
          </cell>
          <cell r="H2530" t="str">
            <v>Table 1</v>
          </cell>
          <cell r="I2530" t="str">
            <v>DSM_WY_EnergyFinAnswer_Report_2011.pdf</v>
          </cell>
        </row>
        <row r="2531">
          <cell r="C2531" t="str">
            <v>12162013-491.2_Measure life (years)</v>
          </cell>
          <cell r="D2531">
            <v>2</v>
          </cell>
          <cell r="E2531" t="str">
            <v>Measure life (years)</v>
          </cell>
          <cell r="F2531" t="str">
            <v>Measure Life Value Source</v>
          </cell>
          <cell r="G2531" t="str">
            <v/>
          </cell>
          <cell r="H2531" t="str">
            <v>Table 26</v>
          </cell>
          <cell r="I2531" t="str">
            <v>2013-Wyoming-Annual-Report-Appendices-FINAL.pdf</v>
          </cell>
        </row>
        <row r="2532">
          <cell r="C2532" t="str">
            <v>12162013-232.2_Planned Net to Gross Ratio</v>
          </cell>
          <cell r="D2532">
            <v>2</v>
          </cell>
          <cell r="E2532" t="str">
            <v>Planned Net to Gross Ratio</v>
          </cell>
          <cell r="F2532" t="str">
            <v>Net-to-Gross Value Source</v>
          </cell>
          <cell r="G2532" t="str">
            <v/>
          </cell>
          <cell r="H2532" t="str">
            <v>Page 2</v>
          </cell>
          <cell r="I2532" t="str">
            <v>CA_Energy_FinAnswer_Program_Evaluation_2009-2011.pdf</v>
          </cell>
        </row>
        <row r="2533">
          <cell r="C2533" t="str">
            <v>12162013-362.2_Planned Net to Gross Ratio</v>
          </cell>
          <cell r="D2533">
            <v>2</v>
          </cell>
          <cell r="E2533" t="str">
            <v>Planned Net to Gross Ratio</v>
          </cell>
          <cell r="F2533" t="str">
            <v>Net-to-Gross Ratio Value Source</v>
          </cell>
          <cell r="G2533" t="str">
            <v/>
          </cell>
          <cell r="H2533" t="str">
            <v>Page 2</v>
          </cell>
          <cell r="I2533" t="str">
            <v>ID_Energy_FinAnswer_Program_Evaluation_2009-2011.pdf</v>
          </cell>
        </row>
        <row r="2534">
          <cell r="C2534" t="str">
            <v>12162013-362.2_Planned Realization Rate</v>
          </cell>
          <cell r="D2534">
            <v>2</v>
          </cell>
          <cell r="E2534" t="str">
            <v>Planned Realization Rate</v>
          </cell>
          <cell r="F2534" t="str">
            <v>Realization Rate Value Source</v>
          </cell>
          <cell r="G2534" t="str">
            <v/>
          </cell>
          <cell r="H2534" t="str">
            <v>Table 1</v>
          </cell>
          <cell r="I2534" t="str">
            <v>ID_Energy_FinAnswer_Program_Evaluation_2009-2011.pdf</v>
          </cell>
        </row>
        <row r="2535">
          <cell r="C2535" t="str">
            <v>12162013-362.2_Measure life (years)</v>
          </cell>
          <cell r="D2535">
            <v>2</v>
          </cell>
          <cell r="E2535" t="str">
            <v>Measure life (years)</v>
          </cell>
          <cell r="F2535" t="str">
            <v>Measure Life Value Source</v>
          </cell>
          <cell r="G2535" t="str">
            <v>14.5, rounded to 15</v>
          </cell>
          <cell r="H2535" t="str">
            <v>Table 16</v>
          </cell>
          <cell r="I2535" t="str">
            <v>Idaho Energy FinAnswer Evaluation Report - 2008.pdf</v>
          </cell>
        </row>
        <row r="2536">
          <cell r="C2536" t="str">
            <v>11222013-128.2_Incentive Customer ($)</v>
          </cell>
          <cell r="D2536">
            <v>2</v>
          </cell>
          <cell r="E2536" t="str">
            <v>Incentive Customer ($)</v>
          </cell>
          <cell r="F2536" t="str">
            <v>Incentive Value Source</v>
          </cell>
          <cell r="G2536" t="str">
            <v/>
          </cell>
          <cell r="H2536" t="str">
            <v>Incentive Caluclator Tool</v>
          </cell>
          <cell r="I2536" t="str">
            <v>WB UT Incentive Calc EXTERNAL 1.1E 0722013.xlsx</v>
          </cell>
        </row>
        <row r="2537">
          <cell r="C2537" t="str">
            <v>12162013-102.2_Incentive Customer ($)</v>
          </cell>
          <cell r="D2537">
            <v>2</v>
          </cell>
          <cell r="E2537" t="str">
            <v>Incentive Customer ($)</v>
          </cell>
          <cell r="F2537" t="str">
            <v>Incentive Value Source</v>
          </cell>
          <cell r="G2537" t="str">
            <v/>
          </cell>
          <cell r="H2537" t="str">
            <v>Incentive Caluclator Tool</v>
          </cell>
          <cell r="I2537" t="str">
            <v>WA wattSmart Business Incentive DUMMY.xlsx</v>
          </cell>
        </row>
        <row r="2538">
          <cell r="C2538" t="str">
            <v>12162013-492.2_Measure life (years)</v>
          </cell>
          <cell r="D2538">
            <v>2</v>
          </cell>
          <cell r="E2538" t="str">
            <v>Measure life (years)</v>
          </cell>
          <cell r="F2538" t="str">
            <v>Measure Life Value Source</v>
          </cell>
          <cell r="G2538" t="str">
            <v/>
          </cell>
          <cell r="H2538" t="str">
            <v>Table 26</v>
          </cell>
          <cell r="I2538" t="str">
            <v>2013-Wyoming-Annual-Report-Appendices-FINAL.pdf</v>
          </cell>
        </row>
        <row r="2539">
          <cell r="C2539" t="str">
            <v>12162013-492.2_Planned Net to Gross Ratio</v>
          </cell>
          <cell r="D2539">
            <v>2</v>
          </cell>
          <cell r="E2539" t="str">
            <v>Planned Net to Gross Ratio</v>
          </cell>
          <cell r="F2539" t="str">
            <v>Net-to-Gross Valur Source</v>
          </cell>
          <cell r="G2539" t="str">
            <v/>
          </cell>
          <cell r="H2539" t="str">
            <v>Page 10</v>
          </cell>
          <cell r="I2539" t="str">
            <v>DSM_WY_EnergyFinAnswer_Report_2011.pdf</v>
          </cell>
        </row>
        <row r="2540">
          <cell r="C2540" t="str">
            <v>12162013-492.2_Planned Realization Rate</v>
          </cell>
          <cell r="D2540">
            <v>2</v>
          </cell>
          <cell r="E2540" t="str">
            <v>Planned Realization Rate</v>
          </cell>
          <cell r="F2540" t="str">
            <v>Realization Rate Value Source</v>
          </cell>
          <cell r="G2540" t="str">
            <v/>
          </cell>
          <cell r="H2540" t="str">
            <v>Table 1</v>
          </cell>
          <cell r="I2540" t="str">
            <v>DSM_WY_EnergyFinAnswer_Report_2011.pdf</v>
          </cell>
        </row>
        <row r="2541">
          <cell r="C2541" t="str">
            <v>12162013-233.2_Planned Net to Gross Ratio</v>
          </cell>
          <cell r="D2541">
            <v>2</v>
          </cell>
          <cell r="E2541" t="str">
            <v>Planned Net to Gross Ratio</v>
          </cell>
          <cell r="F2541" t="str">
            <v>Net-to-Gross Value Source</v>
          </cell>
          <cell r="G2541" t="str">
            <v/>
          </cell>
          <cell r="H2541" t="str">
            <v>Page 2</v>
          </cell>
          <cell r="I2541" t="str">
            <v>CA_Energy_FinAnswer_Program_Evaluation_2009-2011.pdf</v>
          </cell>
        </row>
        <row r="2542">
          <cell r="C2542" t="str">
            <v>12162013-363.2_Measure life (years)</v>
          </cell>
          <cell r="D2542">
            <v>2</v>
          </cell>
          <cell r="E2542" t="str">
            <v>Measure life (years)</v>
          </cell>
          <cell r="F2542" t="str">
            <v>Measure Life Value Source</v>
          </cell>
          <cell r="G2542" t="str">
            <v>14.5, rounded to 15</v>
          </cell>
          <cell r="H2542" t="str">
            <v>Table 16</v>
          </cell>
          <cell r="I2542" t="str">
            <v>Idaho Energy FinAnswer Evaluation Report - 2008.pdf</v>
          </cell>
        </row>
        <row r="2543">
          <cell r="C2543" t="str">
            <v>12162013-363.2_Planned Net to Gross Ratio</v>
          </cell>
          <cell r="D2543">
            <v>2</v>
          </cell>
          <cell r="E2543" t="str">
            <v>Planned Net to Gross Ratio</v>
          </cell>
          <cell r="F2543" t="str">
            <v>Net-to-Gross Ratio Value Source</v>
          </cell>
          <cell r="G2543" t="str">
            <v/>
          </cell>
          <cell r="H2543" t="str">
            <v>Page 2</v>
          </cell>
          <cell r="I2543" t="str">
            <v>ID_Energy_FinAnswer_Program_Evaluation_2009-2011.pdf</v>
          </cell>
        </row>
        <row r="2544">
          <cell r="C2544" t="str">
            <v>12162013-363.2_Planned Realization Rate</v>
          </cell>
          <cell r="D2544">
            <v>2</v>
          </cell>
          <cell r="E2544" t="str">
            <v>Planned Realization Rate</v>
          </cell>
          <cell r="F2544" t="str">
            <v>Realization Rate Value Source</v>
          </cell>
          <cell r="G2544" t="str">
            <v/>
          </cell>
          <cell r="H2544" t="str">
            <v>Table 1</v>
          </cell>
          <cell r="I2544" t="str">
            <v>ID_Energy_FinAnswer_Program_Evaluation_2009-2011.pdf</v>
          </cell>
        </row>
        <row r="2545">
          <cell r="C2545" t="str">
            <v>11222013-129.2_Incentive Customer ($)</v>
          </cell>
          <cell r="D2545">
            <v>2</v>
          </cell>
          <cell r="E2545" t="str">
            <v>Incentive Customer ($)</v>
          </cell>
          <cell r="F2545" t="str">
            <v>Incentive Value Source</v>
          </cell>
          <cell r="G2545" t="str">
            <v/>
          </cell>
          <cell r="H2545" t="str">
            <v>Incentive Caluclator Tool</v>
          </cell>
          <cell r="I2545" t="str">
            <v>WB UT Incentive Calc EXTERNAL 1.1E 0722013.xlsx</v>
          </cell>
        </row>
        <row r="2546">
          <cell r="C2546" t="str">
            <v>12162013-103.2_Incentive Customer ($)</v>
          </cell>
          <cell r="D2546">
            <v>2</v>
          </cell>
          <cell r="E2546" t="str">
            <v>Incentive Customer ($)</v>
          </cell>
          <cell r="F2546" t="str">
            <v>Incentive Value Source</v>
          </cell>
          <cell r="G2546" t="str">
            <v/>
          </cell>
          <cell r="H2546" t="str">
            <v>Incentive Caluclator Tool</v>
          </cell>
          <cell r="I2546" t="str">
            <v>WA wattSmart Business Incentive DUMMY.xlsx</v>
          </cell>
        </row>
        <row r="2547">
          <cell r="C2547" t="str">
            <v>12162013-493.2_Planned Realization Rate</v>
          </cell>
          <cell r="D2547">
            <v>2</v>
          </cell>
          <cell r="E2547" t="str">
            <v>Planned Realization Rate</v>
          </cell>
          <cell r="F2547" t="str">
            <v>Realization Rate Value Source</v>
          </cell>
          <cell r="G2547" t="str">
            <v/>
          </cell>
          <cell r="H2547" t="str">
            <v>Table 1</v>
          </cell>
          <cell r="I2547" t="str">
            <v>DSM_WY_EnergyFinAnswer_Report_2011.pdf</v>
          </cell>
        </row>
        <row r="2548">
          <cell r="C2548" t="str">
            <v>12162013-493.2_Measure life (years)</v>
          </cell>
          <cell r="D2548">
            <v>2</v>
          </cell>
          <cell r="E2548" t="str">
            <v>Measure life (years)</v>
          </cell>
          <cell r="F2548" t="str">
            <v>Measure Life Value Source</v>
          </cell>
          <cell r="G2548" t="str">
            <v/>
          </cell>
          <cell r="H2548" t="str">
            <v>Table 26</v>
          </cell>
          <cell r="I2548" t="str">
            <v>2013-Wyoming-Annual-Report-Appendices-FINAL.pdf</v>
          </cell>
        </row>
        <row r="2549">
          <cell r="C2549" t="str">
            <v>12162013-493.2_Planned Net to Gross Ratio</v>
          </cell>
          <cell r="D2549">
            <v>2</v>
          </cell>
          <cell r="E2549" t="str">
            <v>Planned Net to Gross Ratio</v>
          </cell>
          <cell r="F2549" t="str">
            <v>Net-to-Gross Valur Source</v>
          </cell>
          <cell r="G2549" t="str">
            <v/>
          </cell>
          <cell r="H2549" t="str">
            <v>Page 10</v>
          </cell>
          <cell r="I2549" t="str">
            <v>DSM_WY_EnergyFinAnswer_Report_2011.pdf</v>
          </cell>
        </row>
        <row r="2550">
          <cell r="C2550" t="str">
            <v>12162013-234.2_Planned Net to Gross Ratio</v>
          </cell>
          <cell r="D2550">
            <v>2</v>
          </cell>
          <cell r="E2550" t="str">
            <v>Planned Net to Gross Ratio</v>
          </cell>
          <cell r="F2550" t="str">
            <v>Net-to-Gross Value Source</v>
          </cell>
          <cell r="G2550" t="str">
            <v/>
          </cell>
          <cell r="H2550" t="str">
            <v>Page 2</v>
          </cell>
          <cell r="I2550" t="str">
            <v>CA_Energy_FinAnswer_Program_Evaluation_2009-2011.pdf</v>
          </cell>
        </row>
        <row r="2551">
          <cell r="C2551" t="str">
            <v>12162013-364.2_Planned Realization Rate</v>
          </cell>
          <cell r="D2551">
            <v>2</v>
          </cell>
          <cell r="E2551" t="str">
            <v>Planned Realization Rate</v>
          </cell>
          <cell r="F2551" t="str">
            <v>Realization Rate Value Source</v>
          </cell>
          <cell r="G2551" t="str">
            <v/>
          </cell>
          <cell r="H2551" t="str">
            <v>Table 1</v>
          </cell>
          <cell r="I2551" t="str">
            <v>ID_Energy_FinAnswer_Program_Evaluation_2009-2011.pdf</v>
          </cell>
        </row>
        <row r="2552">
          <cell r="C2552" t="str">
            <v>12162013-364.2_Measure life (years)</v>
          </cell>
          <cell r="D2552">
            <v>2</v>
          </cell>
          <cell r="E2552" t="str">
            <v>Measure life (years)</v>
          </cell>
          <cell r="F2552" t="str">
            <v>Measure Life Value Source</v>
          </cell>
          <cell r="G2552" t="str">
            <v>14.5, rounded to 15</v>
          </cell>
          <cell r="H2552" t="str">
            <v>Table 16</v>
          </cell>
          <cell r="I2552" t="str">
            <v>Idaho Energy FinAnswer Evaluation Report - 2008.pdf</v>
          </cell>
        </row>
        <row r="2553">
          <cell r="C2553" t="str">
            <v>12162013-364.2_Planned Net to Gross Ratio</v>
          </cell>
          <cell r="D2553">
            <v>2</v>
          </cell>
          <cell r="E2553" t="str">
            <v>Planned Net to Gross Ratio</v>
          </cell>
          <cell r="F2553" t="str">
            <v>Net-to-Gross Ratio Value Source</v>
          </cell>
          <cell r="G2553" t="str">
            <v/>
          </cell>
          <cell r="H2553" t="str">
            <v>Page 2</v>
          </cell>
          <cell r="I2553" t="str">
            <v>ID_Energy_FinAnswer_Program_Evaluation_2009-2011.pdf</v>
          </cell>
        </row>
        <row r="2554">
          <cell r="C2554" t="str">
            <v>11222013-130.2_Incentive Customer ($)</v>
          </cell>
          <cell r="D2554">
            <v>2</v>
          </cell>
          <cell r="E2554" t="str">
            <v>Incentive Customer ($)</v>
          </cell>
          <cell r="F2554" t="str">
            <v>Incentive Value Source</v>
          </cell>
          <cell r="G2554" t="str">
            <v/>
          </cell>
          <cell r="H2554" t="str">
            <v>Incentive Caluclator Tool</v>
          </cell>
          <cell r="I2554" t="str">
            <v>WB UT Incentive Calc EXTERNAL 1.1E 0722013.xlsx</v>
          </cell>
        </row>
        <row r="2555">
          <cell r="C2555" t="str">
            <v>12162013-104.2_Incentive Customer ($)</v>
          </cell>
          <cell r="D2555">
            <v>2</v>
          </cell>
          <cell r="E2555" t="str">
            <v>Incentive Customer ($)</v>
          </cell>
          <cell r="F2555" t="str">
            <v>Incentive Value Source</v>
          </cell>
          <cell r="G2555" t="str">
            <v/>
          </cell>
          <cell r="H2555" t="str">
            <v>Incentive Caluclator Tool</v>
          </cell>
          <cell r="I2555" t="str">
            <v>WA wattSmart Business Incentive DUMMY.xlsx</v>
          </cell>
        </row>
        <row r="2556">
          <cell r="C2556" t="str">
            <v>12162013-494.2_Planned Net to Gross Ratio</v>
          </cell>
          <cell r="D2556">
            <v>2</v>
          </cell>
          <cell r="E2556" t="str">
            <v>Planned Net to Gross Ratio</v>
          </cell>
          <cell r="F2556" t="str">
            <v>Net-to-Gross Valur Source</v>
          </cell>
          <cell r="G2556" t="str">
            <v/>
          </cell>
          <cell r="H2556" t="str">
            <v>Page 10</v>
          </cell>
          <cell r="I2556" t="str">
            <v>DSM_WY_EnergyFinAnswer_Report_2011.pdf</v>
          </cell>
        </row>
        <row r="2557">
          <cell r="C2557" t="str">
            <v>12162013-494.2_Planned Realization Rate</v>
          </cell>
          <cell r="D2557">
            <v>2</v>
          </cell>
          <cell r="E2557" t="str">
            <v>Planned Realization Rate</v>
          </cell>
          <cell r="F2557" t="str">
            <v>Realization Rate Value Source</v>
          </cell>
          <cell r="G2557" t="str">
            <v/>
          </cell>
          <cell r="H2557" t="str">
            <v>Table 1</v>
          </cell>
          <cell r="I2557" t="str">
            <v>DSM_WY_EnergyFinAnswer_Report_2011.pdf</v>
          </cell>
        </row>
        <row r="2558">
          <cell r="C2558" t="str">
            <v>12162013-494.2_Measure life (years)</v>
          </cell>
          <cell r="D2558">
            <v>2</v>
          </cell>
          <cell r="E2558" t="str">
            <v>Measure life (years)</v>
          </cell>
          <cell r="F2558" t="str">
            <v>Measure Life Value Source</v>
          </cell>
          <cell r="G2558" t="str">
            <v/>
          </cell>
          <cell r="H2558" t="str">
            <v>Table 26</v>
          </cell>
          <cell r="I2558" t="str">
            <v>2013-Wyoming-Annual-Report-Appendices-FINAL.pdf</v>
          </cell>
        </row>
        <row r="2559">
          <cell r="C2559" t="str">
            <v>11192014-004.1_Planned Net to Gross Ratio</v>
          </cell>
          <cell r="D2559">
            <v>1</v>
          </cell>
          <cell r="E2559" t="str">
            <v>Planned Net to Gross Ratio</v>
          </cell>
          <cell r="F2559" t="str">
            <v>Net-to-Gross Ratio Value Source</v>
          </cell>
          <cell r="G2559" t="str">
            <v/>
          </cell>
          <cell r="H2559" t="str">
            <v>Page 2</v>
          </cell>
          <cell r="I2559" t="str">
            <v>ID_Energy_FinAnswer_Program_Evaluation_2009-2011.pdf</v>
          </cell>
        </row>
        <row r="2560">
          <cell r="C2560" t="str">
            <v>11192014-004.1_Planned Realization Rate</v>
          </cell>
          <cell r="D2560">
            <v>1</v>
          </cell>
          <cell r="E2560" t="str">
            <v>Planned Realization Rate</v>
          </cell>
          <cell r="F2560" t="str">
            <v>Realization Rate Value Source</v>
          </cell>
          <cell r="G2560" t="str">
            <v/>
          </cell>
          <cell r="H2560" t="str">
            <v>Table 1</v>
          </cell>
          <cell r="I2560" t="str">
            <v>ID_Energy_FinAnswer_Program_Evaluation_2009-2011.pdf</v>
          </cell>
        </row>
        <row r="2561">
          <cell r="C2561" t="str">
            <v>11192014-004.1_Measure life (years)</v>
          </cell>
          <cell r="D2561">
            <v>1</v>
          </cell>
          <cell r="E2561" t="str">
            <v>Measure life (years)</v>
          </cell>
          <cell r="F2561" t="str">
            <v>Measure Life Value Source</v>
          </cell>
          <cell r="G2561" t="str">
            <v/>
          </cell>
          <cell r="H2561" t="str">
            <v>Page 61</v>
          </cell>
          <cell r="I2561" t="str">
            <v>Idaho Industrial  Agricultural Measure Review and Update 20 Nov 2013 revised 27 June 2014.pdf</v>
          </cell>
        </row>
        <row r="2562">
          <cell r="C2562" t="str">
            <v>11252014-012.1_Measure life (years)</v>
          </cell>
          <cell r="D2562">
            <v>1</v>
          </cell>
          <cell r="E2562" t="str">
            <v>Measure life (years)</v>
          </cell>
          <cell r="F2562" t="str">
            <v>Measure Life Value Source</v>
          </cell>
          <cell r="G2562" t="str">
            <v/>
          </cell>
          <cell r="H2562" t="str">
            <v>Page 86</v>
          </cell>
          <cell r="I2562" t="str">
            <v>Wyoming Industrial  Agricultural Measure Review and Update 9 Nov.docx</v>
          </cell>
        </row>
        <row r="2563">
          <cell r="C2563" t="str">
            <v>11252014-012.1_Planned Net to Gross Ratio</v>
          </cell>
          <cell r="D2563">
            <v>1</v>
          </cell>
          <cell r="E2563" t="str">
            <v>Planned Net to Gross Ratio</v>
          </cell>
          <cell r="F2563" t="str">
            <v>Net-to-Gross Value Source</v>
          </cell>
          <cell r="G2563" t="str">
            <v/>
          </cell>
          <cell r="H2563" t="str">
            <v>Recommendation on Page 10</v>
          </cell>
          <cell r="I2563" t="str">
            <v>DSM_WY_EnergyFinAnswer_Report_2011.pdf</v>
          </cell>
        </row>
        <row r="2564">
          <cell r="C2564" t="str">
            <v>01302014-002.2_Planned Net to Gross Ratio</v>
          </cell>
          <cell r="D2564">
            <v>2</v>
          </cell>
          <cell r="E2564" t="str">
            <v>Planned Net to Gross Ratio</v>
          </cell>
          <cell r="F2564" t="str">
            <v>Net-to-Gross Value Source</v>
          </cell>
          <cell r="G2564" t="str">
            <v/>
          </cell>
          <cell r="H2564" t="str">
            <v>page 2</v>
          </cell>
          <cell r="I2564" t="str">
            <v>CA_FinAnswer_Express_Program_Evaluation_2009-2011.pdf</v>
          </cell>
        </row>
        <row r="2565">
          <cell r="C2565" t="str">
            <v>01302014-002.2_Planned Realization Rate</v>
          </cell>
          <cell r="D2565">
            <v>2</v>
          </cell>
          <cell r="E2565" t="str">
            <v>Planned Realization Rate</v>
          </cell>
          <cell r="F2565" t="str">
            <v>Realization Rate Value Source</v>
          </cell>
          <cell r="G2565" t="str">
            <v/>
          </cell>
          <cell r="H2565" t="str">
            <v>page 2</v>
          </cell>
          <cell r="I2565" t="str">
            <v>CA_FinAnswer_Express_Program_Evaluation_2009-2011.pdf</v>
          </cell>
        </row>
        <row r="2566">
          <cell r="C2566" t="str">
            <v>01302014-003.2_Planned Realization Rate</v>
          </cell>
          <cell r="D2566">
            <v>2</v>
          </cell>
          <cell r="E2566" t="str">
            <v>Planned Realization Rate</v>
          </cell>
          <cell r="F2566" t="str">
            <v>Realization Rate Value Source</v>
          </cell>
          <cell r="G2566" t="str">
            <v/>
          </cell>
          <cell r="H2566" t="str">
            <v>Table 1</v>
          </cell>
          <cell r="I2566" t="str">
            <v>ID_FinAnswer_Express_Program_Evaluation_2009-2011.pdf</v>
          </cell>
        </row>
        <row r="2567">
          <cell r="C2567" t="str">
            <v>01302014-003.2_Measure life (years)</v>
          </cell>
          <cell r="D2567">
            <v>2</v>
          </cell>
          <cell r="E2567" t="str">
            <v>Measure life (years)</v>
          </cell>
          <cell r="F2567" t="str">
            <v>Measure Life Value Source</v>
          </cell>
          <cell r="G2567" t="str">
            <v>Average of 12 years from FinAnswer Express and 15 years from Energy FinAnswer (13.5 rounded to 14)</v>
          </cell>
          <cell r="H2567" t="str">
            <v/>
          </cell>
          <cell r="I2567" t="str">
            <v>2013-Idaho-Annual-Report-Appendices-FINAL071814.pdf</v>
          </cell>
        </row>
        <row r="2568">
          <cell r="C2568" t="str">
            <v>01302014-003.2_Planned Net to Gross Ratio</v>
          </cell>
          <cell r="D2568">
            <v>2</v>
          </cell>
          <cell r="E2568" t="str">
            <v>Planned Net to Gross Ratio</v>
          </cell>
          <cell r="F2568" t="str">
            <v>Net-to-Gross Value Source</v>
          </cell>
          <cell r="G2568" t="str">
            <v/>
          </cell>
          <cell r="H2568" t="str">
            <v>Page 2</v>
          </cell>
          <cell r="I2568" t="str">
            <v>ID_FinAnswer_Express_Program_Evaluation_2009-2011.pdf</v>
          </cell>
        </row>
        <row r="2569">
          <cell r="C2569" t="str">
            <v>01302014-005.3_Planned Net to Gross Ratio</v>
          </cell>
          <cell r="D2569">
            <v>3</v>
          </cell>
          <cell r="E2569" t="str">
            <v>Planned Net to Gross Ratio</v>
          </cell>
          <cell r="F2569" t="str">
            <v>Net-to-Gross Value Source</v>
          </cell>
          <cell r="G2569" t="str">
            <v/>
          </cell>
          <cell r="H2569" t="str">
            <v>BAU - CE inputs sheet</v>
          </cell>
          <cell r="I2569" t="str">
            <v>CE inputs - measure update   small business 031314.xlsx</v>
          </cell>
        </row>
        <row r="2570">
          <cell r="C2570" t="str">
            <v>01302014-005.3_Incremental cost ($)</v>
          </cell>
          <cell r="D2570">
            <v>3</v>
          </cell>
          <cell r="E2570" t="str">
            <v>Incremental cost ($)</v>
          </cell>
          <cell r="F2570" t="str">
            <v>Incremental Cost Value Source</v>
          </cell>
          <cell r="G2570" t="str">
            <v/>
          </cell>
          <cell r="H2570" t="str">
            <v/>
          </cell>
          <cell r="I2570" t="str">
            <v>Program Update Report UT 050214.docx</v>
          </cell>
        </row>
        <row r="2571">
          <cell r="C2571" t="str">
            <v>01302014-005.3_Gross Average Monthly Demand Reduction (kW/unit)</v>
          </cell>
          <cell r="D2571">
            <v>3</v>
          </cell>
          <cell r="E2571" t="str">
            <v>Gross Average Monthly Demand Reduction (kW/unit)</v>
          </cell>
          <cell r="F2571" t="str">
            <v>Demand Savings Value Source</v>
          </cell>
          <cell r="G2571" t="str">
            <v/>
          </cell>
          <cell r="H2571" t="str">
            <v/>
          </cell>
          <cell r="I2571" t="str">
            <v>Program Update Report UT 050214.docx</v>
          </cell>
        </row>
        <row r="2572">
          <cell r="C2572" t="str">
            <v>01302014-005.3_Planned Realization Rate</v>
          </cell>
          <cell r="D2572">
            <v>3</v>
          </cell>
          <cell r="E2572" t="str">
            <v>Planned Realization Rate</v>
          </cell>
          <cell r="F2572" t="str">
            <v>Realization Rate Value Source</v>
          </cell>
          <cell r="G2572" t="str">
            <v/>
          </cell>
          <cell r="H2572" t="str">
            <v>BAU - CE inputs sheet</v>
          </cell>
          <cell r="I2572" t="str">
            <v>CE inputs - measure update   small business 031314.xlsx</v>
          </cell>
        </row>
        <row r="2573">
          <cell r="C2573" t="str">
            <v>01302014-005.3_Measure life (years)</v>
          </cell>
          <cell r="D2573">
            <v>3</v>
          </cell>
          <cell r="E2573" t="str">
            <v>Measure life (years)</v>
          </cell>
          <cell r="F2573" t="str">
            <v>Measure Life Value Source</v>
          </cell>
          <cell r="G2573" t="str">
            <v/>
          </cell>
          <cell r="H2573" t="str">
            <v>Used for program change filing. Program-level measure life decreased from previous 14 years to feflect increasing role of energy management</v>
          </cell>
          <cell r="I2573" t="str">
            <v>CE inputs - measure update   small business 031314.xlsx</v>
          </cell>
        </row>
        <row r="2574">
          <cell r="C2574" t="str">
            <v>01302014-005.3_Gross Average Monthly Demand Reduction (kW/unit)</v>
          </cell>
          <cell r="D2574">
            <v>3</v>
          </cell>
          <cell r="E2574" t="str">
            <v>Gross Average Monthly Demand Reduction (kW/unit)</v>
          </cell>
          <cell r="F2574" t="str">
            <v>Demand Savings Value Source</v>
          </cell>
          <cell r="G2574" t="str">
            <v/>
          </cell>
          <cell r="H2574" t="str">
            <v/>
          </cell>
          <cell r="I2574" t="str">
            <v/>
          </cell>
        </row>
        <row r="2575">
          <cell r="C2575" t="str">
            <v>01302014-005.3_Gross incremental annual electric savings (kWh/yr)</v>
          </cell>
          <cell r="D2575">
            <v>3</v>
          </cell>
          <cell r="E2575" t="str">
            <v>Gross incremental annual electric savings (kWh/yr)</v>
          </cell>
          <cell r="F2575" t="str">
            <v>Energy Savings Value Source</v>
          </cell>
          <cell r="G2575" t="str">
            <v/>
          </cell>
          <cell r="H2575" t="str">
            <v/>
          </cell>
          <cell r="I2575" t="str">
            <v/>
          </cell>
        </row>
        <row r="2576">
          <cell r="C2576" t="str">
            <v>01302014-005.3_Incremental cost ($)</v>
          </cell>
          <cell r="D2576">
            <v>3</v>
          </cell>
          <cell r="E2576" t="str">
            <v>Incremental cost ($)</v>
          </cell>
          <cell r="F2576" t="str">
            <v>Incremental Cost Value Source</v>
          </cell>
          <cell r="G2576" t="str">
            <v/>
          </cell>
          <cell r="H2576" t="str">
            <v/>
          </cell>
          <cell r="I2576" t="str">
            <v/>
          </cell>
        </row>
        <row r="2577">
          <cell r="C2577" t="str">
            <v>01302014-005.3_Gross incremental annual electric savings (kWh/yr)</v>
          </cell>
          <cell r="D2577">
            <v>3</v>
          </cell>
          <cell r="E2577" t="str">
            <v>Gross incremental annual electric savings (kWh/yr)</v>
          </cell>
          <cell r="F2577" t="str">
            <v>Energy Savings Value Source</v>
          </cell>
          <cell r="G2577" t="str">
            <v/>
          </cell>
          <cell r="H2577" t="str">
            <v/>
          </cell>
          <cell r="I2577" t="str">
            <v>Program Update Report UT 050214.docx</v>
          </cell>
        </row>
        <row r="2578">
          <cell r="C2578" t="str">
            <v>01302014-005.2_Gross incremental annual electric savings (kWh/yr)</v>
          </cell>
          <cell r="D2578">
            <v>2</v>
          </cell>
          <cell r="E2578" t="str">
            <v>Gross incremental annual electric savings (kWh/yr)</v>
          </cell>
          <cell r="F2578" t="str">
            <v>Energy Savings Value Source</v>
          </cell>
          <cell r="G2578" t="str">
            <v/>
          </cell>
          <cell r="H2578" t="str">
            <v/>
          </cell>
          <cell r="I2578" t="str">
            <v>RMP UT Ltg Tool 070114.12.xlsm</v>
          </cell>
        </row>
        <row r="2579">
          <cell r="C2579" t="str">
            <v>01302014-005.2_Gross Average Monthly Demand Reduction (kW/unit)</v>
          </cell>
          <cell r="D2579">
            <v>2</v>
          </cell>
          <cell r="E2579" t="str">
            <v>Gross Average Monthly Demand Reduction (kW/unit)</v>
          </cell>
          <cell r="F2579" t="str">
            <v>Demand Savings Value Source</v>
          </cell>
          <cell r="G2579" t="str">
            <v/>
          </cell>
          <cell r="H2579" t="str">
            <v/>
          </cell>
          <cell r="I2579" t="str">
            <v>RMP UT Ltg Tool 070114.12.xlsm</v>
          </cell>
        </row>
        <row r="2580">
          <cell r="C2580" t="str">
            <v>01302014-001.2_Gross incremental annual electric savings (kWh/yr)</v>
          </cell>
          <cell r="D2580">
            <v>2</v>
          </cell>
          <cell r="E2580" t="str">
            <v>Gross incremental annual electric savings (kWh/yr)</v>
          </cell>
          <cell r="F2580" t="str">
            <v>Energy Savings Value Source</v>
          </cell>
          <cell r="G2580" t="str">
            <v/>
          </cell>
          <cell r="H2580" t="str">
            <v/>
          </cell>
          <cell r="I2580" t="str">
            <v>PP WA Ltg Tool 070114.12.xlsm</v>
          </cell>
        </row>
        <row r="2581">
          <cell r="C2581" t="str">
            <v>01302014-001.2_Gross Average Monthly Demand Reduction (kW/unit)</v>
          </cell>
          <cell r="D2581">
            <v>2</v>
          </cell>
          <cell r="E2581" t="str">
            <v>Gross Average Monthly Demand Reduction (kW/unit)</v>
          </cell>
          <cell r="F2581" t="str">
            <v>Demand Savings Value Source</v>
          </cell>
          <cell r="G2581" t="str">
            <v/>
          </cell>
          <cell r="H2581" t="str">
            <v/>
          </cell>
          <cell r="I2581" t="str">
            <v>PP WA Ltg Tool 070114.12.xlsm</v>
          </cell>
        </row>
        <row r="2582">
          <cell r="C2582" t="str">
            <v>01302014-001.3_</v>
          </cell>
          <cell r="D2582">
            <v>3</v>
          </cell>
          <cell r="E2582" t="str">
            <v/>
          </cell>
          <cell r="F2582" t="str">
            <v/>
          </cell>
          <cell r="G2582" t="str">
            <v/>
          </cell>
          <cell r="H2582" t="str">
            <v/>
          </cell>
          <cell r="I2582" t="str">
            <v/>
          </cell>
        </row>
        <row r="2583">
          <cell r="C2583" t="str">
            <v>01302014-004.2_Measure life (years)</v>
          </cell>
          <cell r="D2583">
            <v>2</v>
          </cell>
          <cell r="E2583" t="str">
            <v>Measure life (years)</v>
          </cell>
          <cell r="F2583" t="str">
            <v>Measure Life Value Source</v>
          </cell>
          <cell r="G2583" t="str">
            <v>Average of 12 years from FinAnswer Express and 15 years from Energy FinAnswer (13.5 rounded to 14)</v>
          </cell>
          <cell r="H2583" t="str">
            <v/>
          </cell>
          <cell r="I2583" t="str">
            <v/>
          </cell>
        </row>
        <row r="2584">
          <cell r="C2584" t="str">
            <v>01302014-004.2_Planned Net to Gross Ratio</v>
          </cell>
          <cell r="D2584">
            <v>2</v>
          </cell>
          <cell r="E2584" t="str">
            <v>Planned Net to Gross Ratio</v>
          </cell>
          <cell r="F2584" t="str">
            <v>Net-to-Gross Value Source</v>
          </cell>
          <cell r="G2584" t="str">
            <v/>
          </cell>
          <cell r="H2584" t="str">
            <v>Page 10</v>
          </cell>
          <cell r="I2584" t="str">
            <v>DSM_WY_FinAnswerExpress_Report_2011.pdf</v>
          </cell>
        </row>
        <row r="2585">
          <cell r="C2585" t="str">
            <v>01302014-004.2_Planned Realization Rate</v>
          </cell>
          <cell r="D2585">
            <v>2</v>
          </cell>
          <cell r="E2585" t="str">
            <v>Planned Realization Rate</v>
          </cell>
          <cell r="F2585" t="str">
            <v>Realization Rate Value Source</v>
          </cell>
          <cell r="G2585" t="str">
            <v/>
          </cell>
          <cell r="H2585" t="str">
            <v>Table 1</v>
          </cell>
          <cell r="I2585" t="str">
            <v>DSM_WY_FinAnswerExpress_Report_2011.pdf</v>
          </cell>
        </row>
        <row r="2586">
          <cell r="C2586" t="str">
            <v>106.2_Planned Net to Gross Ratio</v>
          </cell>
          <cell r="D2586">
            <v>2</v>
          </cell>
          <cell r="E2586" t="str">
            <v>Planned Net to Gross Ratio</v>
          </cell>
          <cell r="F2586" t="str">
            <v>Net-to-Gross Value Source</v>
          </cell>
          <cell r="G2586" t="str">
            <v/>
          </cell>
          <cell r="H2586" t="str">
            <v>page 2</v>
          </cell>
          <cell r="I2586" t="str">
            <v>CA_FinAnswer_Express_Program_Evaluation_2009-2011.pdf</v>
          </cell>
        </row>
        <row r="2587">
          <cell r="C2587" t="str">
            <v>106.2_Planned Realization Rate</v>
          </cell>
          <cell r="D2587">
            <v>2</v>
          </cell>
          <cell r="E2587" t="str">
            <v>Planned Realization Rate</v>
          </cell>
          <cell r="F2587" t="str">
            <v>Realization Rate Value Source</v>
          </cell>
          <cell r="G2587" t="str">
            <v/>
          </cell>
          <cell r="H2587" t="str">
            <v>page 2</v>
          </cell>
          <cell r="I2587" t="str">
            <v>CA_FinAnswer_Express_Program_Evaluation_2009-2011.pdf</v>
          </cell>
        </row>
        <row r="2588">
          <cell r="C2588" t="str">
            <v>322.2_Measure life (years)</v>
          </cell>
          <cell r="D2588">
            <v>2</v>
          </cell>
          <cell r="E2588" t="str">
            <v>Measure life (years)</v>
          </cell>
          <cell r="F2588" t="str">
            <v>Measure Life Value Source</v>
          </cell>
          <cell r="G2588" t="str">
            <v>Average of 12 years from FinAnswer Express and 15 years from Energy FinAnswer (13.5 rounded to 14)</v>
          </cell>
          <cell r="H2588" t="str">
            <v/>
          </cell>
          <cell r="I2588" t="str">
            <v>2013-Idaho-Annual-Report-Appendices-FINAL071814.pdf</v>
          </cell>
        </row>
        <row r="2589">
          <cell r="C2589" t="str">
            <v>322.2_Planned Net to Gross Ratio</v>
          </cell>
          <cell r="D2589">
            <v>2</v>
          </cell>
          <cell r="E2589" t="str">
            <v>Planned Net to Gross Ratio</v>
          </cell>
          <cell r="F2589" t="str">
            <v>Net-to-Gross Value Source</v>
          </cell>
          <cell r="G2589" t="str">
            <v/>
          </cell>
          <cell r="H2589" t="str">
            <v>Page 2</v>
          </cell>
          <cell r="I2589" t="str">
            <v>ID_FinAnswer_Express_Program_Evaluation_2009-2011.pdf</v>
          </cell>
        </row>
        <row r="2590">
          <cell r="C2590" t="str">
            <v>322.2_Planned Realization Rate</v>
          </cell>
          <cell r="D2590">
            <v>2</v>
          </cell>
          <cell r="E2590" t="str">
            <v>Planned Realization Rate</v>
          </cell>
          <cell r="F2590" t="str">
            <v>Realization Rate Value Source</v>
          </cell>
          <cell r="G2590" t="str">
            <v/>
          </cell>
          <cell r="H2590" t="str">
            <v>Table 1</v>
          </cell>
          <cell r="I2590" t="str">
            <v>ID_FinAnswer_Express_Program_Evaluation_2009-2011.pdf</v>
          </cell>
        </row>
        <row r="2591">
          <cell r="C2591" t="str">
            <v>322.2_Gross Average Monthly Demand Reduction (kW/unit)</v>
          </cell>
          <cell r="D2591">
            <v>2</v>
          </cell>
          <cell r="E2591" t="str">
            <v>Gross Average Monthly Demand Reduction (kW/unit)</v>
          </cell>
          <cell r="F2591" t="str">
            <v>Demand Reduction Value Source</v>
          </cell>
          <cell r="G2591" t="str">
            <v/>
          </cell>
          <cell r="H2591" t="str">
            <v>Savings are assumed to occur at night, not at time of customer peak demand</v>
          </cell>
          <cell r="I2591" t="str">
            <v/>
          </cell>
        </row>
        <row r="2592">
          <cell r="C2592" t="str">
            <v>322.2_Incremental cost ($)</v>
          </cell>
          <cell r="D2592">
            <v>2</v>
          </cell>
          <cell r="E2592" t="str">
            <v>Incremental cost ($)</v>
          </cell>
          <cell r="F2592" t="str">
            <v>Cost Value Source</v>
          </cell>
          <cell r="G2592" t="str">
            <v>Incremental material only for NCMR</v>
          </cell>
          <cell r="H2592" t="str">
            <v/>
          </cell>
          <cell r="I2592" t="str">
            <v>2010 ID FX MARKET CHARACTERIZATION 051512.pdf</v>
          </cell>
        </row>
        <row r="2593">
          <cell r="C2593" t="str">
            <v>322.2_Gross incremental annual electric savings (kWh/yr)</v>
          </cell>
          <cell r="D2593">
            <v>2</v>
          </cell>
          <cell r="E2593" t="str">
            <v>Gross incremental annual electric savings (kWh/yr)</v>
          </cell>
          <cell r="F2593" t="str">
            <v xml:space="preserve">Energy Savings Value Source </v>
          </cell>
          <cell r="G2593" t="str">
            <v/>
          </cell>
          <cell r="H2593" t="str">
            <v/>
          </cell>
          <cell r="I2593" t="str">
            <v>2010 ID FX MARKET CHARACTERIZATION 051512.pdf</v>
          </cell>
        </row>
        <row r="2594">
          <cell r="C2594" t="str">
            <v>549.2_Gross incremental annual electric savings (kWh/yr)</v>
          </cell>
          <cell r="D2594">
            <v>2</v>
          </cell>
          <cell r="E2594" t="str">
            <v>Gross incremental annual electric savings (kWh/yr)</v>
          </cell>
          <cell r="F2594" t="str">
            <v>See Source Document(s) for savings methodology</v>
          </cell>
          <cell r="G2594" t="str">
            <v/>
          </cell>
          <cell r="H2594" t="str">
            <v/>
          </cell>
          <cell r="I2594" t="str">
            <v>Ltg Info.xls</v>
          </cell>
        </row>
        <row r="2595">
          <cell r="C2595" t="str">
            <v>549.2_Gross Average Monthly Demand Reduction (kW/unit)</v>
          </cell>
          <cell r="D2595">
            <v>2</v>
          </cell>
          <cell r="E2595" t="str">
            <v>Gross Average Monthly Demand Reduction (kW/unit)</v>
          </cell>
          <cell r="F2595" t="str">
            <v>Demand Reduction Value Source</v>
          </cell>
          <cell r="G2595" t="str">
            <v/>
          </cell>
          <cell r="H2595" t="str">
            <v>Table 6-11</v>
          </cell>
          <cell r="I2595" t="str">
            <v>FinAnswer Express Market Characterization and Program Enhancements - Utah Service Territory 30 Nov 2011.pdf</v>
          </cell>
        </row>
        <row r="2596">
          <cell r="C2596" t="str">
            <v>549.2_Gross incremental annual electric savings (kWh/yr)</v>
          </cell>
          <cell r="D2596">
            <v>2</v>
          </cell>
          <cell r="E2596" t="str">
            <v>Gross incremental annual electric savings (kWh/yr)</v>
          </cell>
          <cell r="F2596" t="str">
            <v xml:space="preserve">Energy Savings Value Source </v>
          </cell>
          <cell r="G2596" t="str">
            <v/>
          </cell>
          <cell r="H2596" t="str">
            <v>Table 9-27</v>
          </cell>
          <cell r="I2596" t="str">
            <v>FinAnswer Express Market Characterization and Program Enhancements - Utah Service Territory 30 Nov 2011.pdf</v>
          </cell>
        </row>
        <row r="2597">
          <cell r="C2597" t="str">
            <v>549.2_Incentive Customer ($)</v>
          </cell>
          <cell r="D2597">
            <v>2</v>
          </cell>
          <cell r="E2597" t="str">
            <v>Incentive Customer ($)</v>
          </cell>
          <cell r="F2597" t="str">
            <v>Incentive Value Source</v>
          </cell>
          <cell r="G2597" t="str">
            <v/>
          </cell>
          <cell r="H2597" t="str">
            <v>Table 9-27</v>
          </cell>
          <cell r="I2597" t="str">
            <v>FinAnswer Express Market Characterization and Program Enhancements - Utah Service Territory 30 Nov 2011.pdf</v>
          </cell>
        </row>
        <row r="2598">
          <cell r="C2598" t="str">
            <v>549.2_Incremental cost ($)</v>
          </cell>
          <cell r="D2598">
            <v>2</v>
          </cell>
          <cell r="E2598" t="str">
            <v>Incremental cost ($)</v>
          </cell>
          <cell r="F2598" t="str">
            <v>Cost Value Source</v>
          </cell>
          <cell r="G2598" t="str">
            <v/>
          </cell>
          <cell r="H2598" t="str">
            <v>Table 9-27</v>
          </cell>
          <cell r="I2598" t="str">
            <v>FinAnswer Express Market Characterization and Program Enhancements - Utah Service Territory 30 Nov 2011.pdf</v>
          </cell>
        </row>
        <row r="2599">
          <cell r="C2599" t="str">
            <v>549.2_Measure life (years)</v>
          </cell>
          <cell r="D2599">
            <v>2</v>
          </cell>
          <cell r="E2599" t="str">
            <v>Measure life (years)</v>
          </cell>
          <cell r="F2599" t="str">
            <v>Measure Life Value Source</v>
          </cell>
          <cell r="G2599" t="str">
            <v/>
          </cell>
          <cell r="H2599" t="str">
            <v>Table 2 on page 22 of Appendix 1</v>
          </cell>
          <cell r="I2599" t="str">
            <v>UT_2011_Annual_Report.pdf</v>
          </cell>
        </row>
        <row r="2600">
          <cell r="C2600" t="str">
            <v>549.3_Planned Realization Rate</v>
          </cell>
          <cell r="D2600">
            <v>3</v>
          </cell>
          <cell r="E2600" t="str">
            <v>Planned Realization Rate</v>
          </cell>
          <cell r="F2600" t="str">
            <v>Realization Rate Value Source</v>
          </cell>
          <cell r="G2600" t="str">
            <v/>
          </cell>
          <cell r="H2600" t="str">
            <v>BAU - CE inputs sheet</v>
          </cell>
          <cell r="I2600" t="str">
            <v>CE inputs - measure update   small business 031314.xlsx</v>
          </cell>
        </row>
        <row r="2601">
          <cell r="C2601" t="str">
            <v>549.3_Gross Average Monthly Demand Reduction (kW/unit)</v>
          </cell>
          <cell r="D2601">
            <v>3</v>
          </cell>
          <cell r="E2601" t="str">
            <v>Gross Average Monthly Demand Reduction (kW/unit)</v>
          </cell>
          <cell r="F2601" t="str">
            <v>Demand Savings Value Source</v>
          </cell>
          <cell r="G2601" t="str">
            <v/>
          </cell>
          <cell r="H2601" t="str">
            <v/>
          </cell>
          <cell r="I2601" t="str">
            <v>Program Update Report UT 050214.docx</v>
          </cell>
        </row>
        <row r="2602">
          <cell r="C2602" t="str">
            <v>549.3_Planned Net to Gross Ratio</v>
          </cell>
          <cell r="D2602">
            <v>3</v>
          </cell>
          <cell r="E2602" t="str">
            <v>Planned Net to Gross Ratio</v>
          </cell>
          <cell r="F2602" t="str">
            <v>Net-to-Gross Value Source</v>
          </cell>
          <cell r="G2602" t="str">
            <v/>
          </cell>
          <cell r="H2602" t="str">
            <v>BAU - CE inputs sheet</v>
          </cell>
          <cell r="I2602" t="str">
            <v>CE inputs - measure update   small business 031314.xlsx</v>
          </cell>
        </row>
        <row r="2603">
          <cell r="C2603" t="str">
            <v>549.3_Gross incremental annual electric savings (kWh/yr)</v>
          </cell>
          <cell r="D2603">
            <v>3</v>
          </cell>
          <cell r="E2603" t="str">
            <v>Gross incremental annual electric savings (kWh/yr)</v>
          </cell>
          <cell r="F2603" t="str">
            <v>Energy Savings Value Source</v>
          </cell>
          <cell r="G2603" t="str">
            <v/>
          </cell>
          <cell r="H2603" t="str">
            <v/>
          </cell>
          <cell r="I2603" t="str">
            <v>Program Update Report UT 050214.docx</v>
          </cell>
        </row>
        <row r="2604">
          <cell r="C2604" t="str">
            <v>549.3_Incremental cost ($)</v>
          </cell>
          <cell r="D2604">
            <v>3</v>
          </cell>
          <cell r="E2604" t="str">
            <v>Incremental cost ($)</v>
          </cell>
          <cell r="F2604" t="str">
            <v>Incremental Cost Value Source</v>
          </cell>
          <cell r="G2604" t="str">
            <v/>
          </cell>
          <cell r="H2604" t="str">
            <v/>
          </cell>
          <cell r="I2604" t="str">
            <v>Program Update Report UT 050214.docx</v>
          </cell>
        </row>
        <row r="2605">
          <cell r="C2605" t="str">
            <v>549.3_Incremental cost ($)</v>
          </cell>
          <cell r="D2605">
            <v>3</v>
          </cell>
          <cell r="E2605" t="str">
            <v>Incremental cost ($)</v>
          </cell>
          <cell r="F2605" t="str">
            <v>Incremental Cost Value Source</v>
          </cell>
          <cell r="G2605" t="str">
            <v/>
          </cell>
          <cell r="H2605" t="str">
            <v/>
          </cell>
          <cell r="I2605" t="str">
            <v/>
          </cell>
        </row>
        <row r="2606">
          <cell r="C2606" t="str">
            <v>549.3_Gross Average Monthly Demand Reduction (kW/unit)</v>
          </cell>
          <cell r="D2606">
            <v>3</v>
          </cell>
          <cell r="E2606" t="str">
            <v>Gross Average Monthly Demand Reduction (kW/unit)</v>
          </cell>
          <cell r="F2606" t="str">
            <v>Demand Savings Value Source</v>
          </cell>
          <cell r="G2606" t="str">
            <v/>
          </cell>
          <cell r="H2606" t="str">
            <v/>
          </cell>
          <cell r="I2606" t="str">
            <v/>
          </cell>
        </row>
        <row r="2607">
          <cell r="C2607" t="str">
            <v>549.3_Measure life (years)</v>
          </cell>
          <cell r="D2607">
            <v>3</v>
          </cell>
          <cell r="E2607" t="str">
            <v>Measure life (years)</v>
          </cell>
          <cell r="F2607" t="str">
            <v>Measure Life Value Source</v>
          </cell>
          <cell r="G2607" t="str">
            <v/>
          </cell>
          <cell r="H2607" t="str">
            <v>Used for program change filing. Program-level measure life decreased from previous 14 years to feflect increasing role of energy management</v>
          </cell>
          <cell r="I2607" t="str">
            <v>CE inputs - measure update   small business 031314.xlsx</v>
          </cell>
        </row>
        <row r="2608">
          <cell r="C2608" t="str">
            <v>549.3_Gross incremental annual electric savings (kWh/yr)</v>
          </cell>
          <cell r="D2608">
            <v>3</v>
          </cell>
          <cell r="E2608" t="str">
            <v>Gross incremental annual electric savings (kWh/yr)</v>
          </cell>
          <cell r="F2608" t="str">
            <v>Energy Savings Value Source</v>
          </cell>
          <cell r="G2608" t="str">
            <v/>
          </cell>
          <cell r="H2608" t="str">
            <v/>
          </cell>
          <cell r="I2608" t="str">
            <v/>
          </cell>
        </row>
        <row r="2609">
          <cell r="C2609" t="str">
            <v>765.3_Gross Average Monthly Demand Reduction (kW/unit)</v>
          </cell>
          <cell r="D2609">
            <v>3</v>
          </cell>
          <cell r="E2609" t="str">
            <v>Gross Average Monthly Demand Reduction (kW/unit)</v>
          </cell>
          <cell r="F2609" t="str">
            <v>Demand Reduction Value Source</v>
          </cell>
          <cell r="G2609" t="str">
            <v/>
          </cell>
          <cell r="H2609" t="str">
            <v>pg 32, Table 9-26</v>
          </cell>
          <cell r="I2609" t="str">
            <v>FinAnswer Express Market Characterization and Program Enhancements - Washington Service Territory 9 Sept 2011.pdf</v>
          </cell>
        </row>
        <row r="2610">
          <cell r="C2610" t="str">
            <v>765.3_Incremental cost ($)</v>
          </cell>
          <cell r="D2610">
            <v>3</v>
          </cell>
          <cell r="E2610" t="str">
            <v>Incremental cost ($)</v>
          </cell>
          <cell r="F2610" t="str">
            <v>Cost Value Source</v>
          </cell>
          <cell r="G2610" t="str">
            <v/>
          </cell>
          <cell r="H2610" t="str">
            <v/>
          </cell>
          <cell r="I2610" t="str">
            <v/>
          </cell>
        </row>
        <row r="2611">
          <cell r="C2611" t="str">
            <v>765.3_Incremental cost ($)</v>
          </cell>
          <cell r="D2611">
            <v>3</v>
          </cell>
          <cell r="E2611" t="str">
            <v>Incremental cost ($)</v>
          </cell>
          <cell r="F2611" t="str">
            <v>Cost Value Source</v>
          </cell>
          <cell r="G2611" t="str">
            <v/>
          </cell>
          <cell r="H2611" t="str">
            <v/>
          </cell>
          <cell r="I2611" t="str">
            <v>Washington Exterior LED Compiled for 01OCT2014 Update.xlsx</v>
          </cell>
        </row>
        <row r="2612">
          <cell r="C2612" t="str">
            <v>765.2_Incremental cost ($)</v>
          </cell>
          <cell r="D2612">
            <v>2</v>
          </cell>
          <cell r="E2612" t="str">
            <v>Incremental cost ($)</v>
          </cell>
          <cell r="F2612" t="str">
            <v>Cost Value Source</v>
          </cell>
          <cell r="G2612" t="str">
            <v/>
          </cell>
          <cell r="H2612" t="str">
            <v>pg 32, Table 9-26</v>
          </cell>
          <cell r="I2612" t="str">
            <v>FinAnswer Express Market Characterization and Program Enhancements - Washington Service Territory 9 Sept 2011.pdf</v>
          </cell>
        </row>
        <row r="2613">
          <cell r="C2613" t="str">
            <v>765.2_Gross incremental annual electric savings (kWh/yr)</v>
          </cell>
          <cell r="D2613">
            <v>2</v>
          </cell>
          <cell r="E2613" t="str">
            <v>Gross incremental annual electric savings (kWh/yr)</v>
          </cell>
          <cell r="F2613" t="str">
            <v>Savings Parameters</v>
          </cell>
          <cell r="G2613" t="str">
            <v/>
          </cell>
          <cell r="H2613" t="str">
            <v>Market Characterization contains detailed information on baselines, and assumed hours of operation. See Tables 9-26 and 9-27. Also see WA Ltg Info spreadsheet for calculations.</v>
          </cell>
          <cell r="I2613" t="str">
            <v>FinAnswer Express Market Characterization and Program Enhancements - Washington Service Territory 9 Sept 2011.pdf</v>
          </cell>
        </row>
        <row r="2614">
          <cell r="C2614" t="str">
            <v>765.2_Gross Average Monthly Demand Reduction (kW/unit)</v>
          </cell>
          <cell r="D2614">
            <v>2</v>
          </cell>
          <cell r="E2614" t="str">
            <v>Gross Average Monthly Demand Reduction (kW/unit)</v>
          </cell>
          <cell r="F2614" t="str">
            <v>Savings Parameters</v>
          </cell>
          <cell r="G2614" t="str">
            <v/>
          </cell>
          <cell r="H2614" t="str">
            <v>See Source Document(s) for savings methodology</v>
          </cell>
          <cell r="I2614" t="str">
            <v>WA Ltg Info.xls</v>
          </cell>
        </row>
        <row r="2615">
          <cell r="C2615" t="str">
            <v>765.2_Gross incremental annual electric savings (kWh/yr)</v>
          </cell>
          <cell r="D2615">
            <v>2</v>
          </cell>
          <cell r="E2615" t="str">
            <v>Gross incremental annual electric savings (kWh/yr)</v>
          </cell>
          <cell r="F2615" t="str">
            <v xml:space="preserve">Energy Savings Value Source </v>
          </cell>
          <cell r="G2615" t="str">
            <v/>
          </cell>
          <cell r="H2615" t="str">
            <v>pg 32, Table 9-26</v>
          </cell>
          <cell r="I2615" t="str">
            <v>FinAnswer Express Market Characterization and Program Enhancements - Washington Service Territory 9 Sept 2011.pdf</v>
          </cell>
        </row>
        <row r="2616">
          <cell r="C2616" t="str">
            <v>765.2_Gross Average Monthly Demand Reduction (kW/unit)</v>
          </cell>
          <cell r="D2616">
            <v>2</v>
          </cell>
          <cell r="E2616" t="str">
            <v>Gross Average Monthly Demand Reduction (kW/unit)</v>
          </cell>
          <cell r="F2616" t="str">
            <v>Demand Reduction Value Source</v>
          </cell>
          <cell r="G2616" t="str">
            <v/>
          </cell>
          <cell r="H2616" t="str">
            <v>pg 32, Table 9-26</v>
          </cell>
          <cell r="I2616" t="str">
            <v>FinAnswer Express Market Characterization and Program Enhancements - Washington Service Territory 9 Sept 2011.pdf</v>
          </cell>
        </row>
        <row r="2617">
          <cell r="C2617" t="str">
            <v>765.2_Gross incremental annual electric savings (kWh/yr)</v>
          </cell>
          <cell r="D2617">
            <v>2</v>
          </cell>
          <cell r="E2617" t="str">
            <v>Gross incremental annual electric savings (kWh/yr)</v>
          </cell>
          <cell r="F2617" t="str">
            <v>Savings Parameters</v>
          </cell>
          <cell r="G2617" t="str">
            <v/>
          </cell>
          <cell r="H2617" t="str">
            <v>See Source Document(s) for savings methodology</v>
          </cell>
          <cell r="I2617" t="str">
            <v>WA Ltg Info.xls</v>
          </cell>
        </row>
        <row r="2618">
          <cell r="C2618" t="str">
            <v>765.2_Incentive Customer ($)</v>
          </cell>
          <cell r="D2618">
            <v>2</v>
          </cell>
          <cell r="E2618" t="str">
            <v>Incentive Customer ($)</v>
          </cell>
          <cell r="F2618" t="str">
            <v>Incentive Value Source</v>
          </cell>
          <cell r="G2618" t="str">
            <v/>
          </cell>
          <cell r="H2618" t="str">
            <v>pg 32, Table 9-26</v>
          </cell>
          <cell r="I2618" t="str">
            <v>FinAnswer Express Market Characterization and Program Enhancements - Washington Service Territory 9 Sept 2011.pdf</v>
          </cell>
        </row>
        <row r="2619">
          <cell r="C2619" t="str">
            <v>982.2_Incremental cost ($)</v>
          </cell>
          <cell r="D2619">
            <v>2</v>
          </cell>
          <cell r="E2619" t="str">
            <v>Incremental cost ($)</v>
          </cell>
          <cell r="F2619" t="str">
            <v>Incremental Cost Value Source</v>
          </cell>
          <cell r="G2619" t="str">
            <v/>
          </cell>
          <cell r="H2619" t="str">
            <v>Page 9-32</v>
          </cell>
          <cell r="I2619" t="str">
            <v>WY Market Characterization FINAL 062611.pdf</v>
          </cell>
        </row>
        <row r="2620">
          <cell r="C2620" t="str">
            <v>982.2_Planned Net to Gross Ratio</v>
          </cell>
          <cell r="D2620">
            <v>2</v>
          </cell>
          <cell r="E2620" t="str">
            <v>Planned Net to Gross Ratio</v>
          </cell>
          <cell r="F2620" t="str">
            <v>Net-to-Gross Value Source</v>
          </cell>
          <cell r="G2620" t="str">
            <v/>
          </cell>
          <cell r="H2620" t="str">
            <v>Page 10</v>
          </cell>
          <cell r="I2620" t="str">
            <v>DSM_WY_FinAnswerExpress_Report_2011.pdf</v>
          </cell>
        </row>
        <row r="2621">
          <cell r="C2621" t="str">
            <v>982.2_Planned Realization Rate</v>
          </cell>
          <cell r="D2621">
            <v>2</v>
          </cell>
          <cell r="E2621" t="str">
            <v>Planned Realization Rate</v>
          </cell>
          <cell r="F2621" t="str">
            <v>Realization Rate Value Source</v>
          </cell>
          <cell r="G2621" t="str">
            <v/>
          </cell>
          <cell r="H2621" t="str">
            <v>Table 1</v>
          </cell>
          <cell r="I2621" t="str">
            <v>DSM_WY_FinAnswerExpress_Report_2011.pdf</v>
          </cell>
        </row>
        <row r="2622">
          <cell r="C2622" t="str">
            <v>982.2_Gross Average Monthly Demand Reduction (kW/unit)</v>
          </cell>
          <cell r="D2622">
            <v>2</v>
          </cell>
          <cell r="E2622" t="str">
            <v>Gross Average Monthly Demand Reduction (kW/unit)</v>
          </cell>
          <cell r="F2622" t="str">
            <v>Demand Savings Value Source</v>
          </cell>
          <cell r="G2622" t="str">
            <v/>
          </cell>
          <cell r="H2622" t="str">
            <v>Savings are assumed to occur at night, not at time of customer peak demand</v>
          </cell>
          <cell r="I2622" t="str">
            <v/>
          </cell>
        </row>
        <row r="2623">
          <cell r="C2623" t="str">
            <v>982.2_Measure life (years)</v>
          </cell>
          <cell r="D2623">
            <v>2</v>
          </cell>
          <cell r="E2623" t="str">
            <v>Measure life (years)</v>
          </cell>
          <cell r="F2623" t="str">
            <v>Measure Life Value Source</v>
          </cell>
          <cell r="G2623" t="str">
            <v>Average of 12 years from FinAnswer Express and 15 years from Energy FinAnswer (13.5 rounded to 14)</v>
          </cell>
          <cell r="H2623" t="str">
            <v/>
          </cell>
          <cell r="I2623" t="str">
            <v/>
          </cell>
        </row>
        <row r="2624">
          <cell r="C2624" t="str">
            <v>982.2_Gross incremental annual electric savings (kWh/yr)</v>
          </cell>
          <cell r="D2624">
            <v>2</v>
          </cell>
          <cell r="E2624" t="str">
            <v>Gross incremental annual electric savings (kWh/yr)</v>
          </cell>
          <cell r="F2624" t="str">
            <v>Energy Savings Value Source</v>
          </cell>
          <cell r="G2624" t="str">
            <v/>
          </cell>
          <cell r="H2624" t="str">
            <v>Page 9-32</v>
          </cell>
          <cell r="I2624" t="str">
            <v>WY Market Characterization FINAL 062611.pdf</v>
          </cell>
        </row>
        <row r="2625">
          <cell r="C2625" t="str">
            <v>12162013-137.2_Planned Net to Gross Ratio</v>
          </cell>
          <cell r="D2625">
            <v>2</v>
          </cell>
          <cell r="E2625" t="str">
            <v>Planned Net to Gross Ratio</v>
          </cell>
          <cell r="F2625" t="str">
            <v>Net-to-Gross Value Source</v>
          </cell>
          <cell r="G2625" t="str">
            <v/>
          </cell>
          <cell r="H2625" t="str">
            <v>Page 2</v>
          </cell>
          <cell r="I2625" t="str">
            <v>CA_Energy_FinAnswer_Program_Evaluation_2009-2011.pdf</v>
          </cell>
        </row>
        <row r="2626">
          <cell r="C2626" t="str">
            <v>12162013-267.2_Measure life (years)</v>
          </cell>
          <cell r="D2626">
            <v>2</v>
          </cell>
          <cell r="E2626" t="str">
            <v>Measure life (years)</v>
          </cell>
          <cell r="F2626" t="str">
            <v>Measure Life Value Source</v>
          </cell>
          <cell r="G2626" t="str">
            <v>14.5, rounded to 15</v>
          </cell>
          <cell r="H2626" t="str">
            <v>Table 16</v>
          </cell>
          <cell r="I2626" t="str">
            <v>Idaho Energy FinAnswer Evaluation Report - 2008.pdf</v>
          </cell>
        </row>
        <row r="2627">
          <cell r="C2627" t="str">
            <v>12162013-267.2_Planned Realization Rate</v>
          </cell>
          <cell r="D2627">
            <v>2</v>
          </cell>
          <cell r="E2627" t="str">
            <v>Planned Realization Rate</v>
          </cell>
          <cell r="F2627" t="str">
            <v>Realization Rate Value Source</v>
          </cell>
          <cell r="G2627" t="str">
            <v/>
          </cell>
          <cell r="H2627" t="str">
            <v>Table 1</v>
          </cell>
          <cell r="I2627" t="str">
            <v>ID_Energy_FinAnswer_Program_Evaluation_2009-2011.pdf</v>
          </cell>
        </row>
        <row r="2628">
          <cell r="C2628" t="str">
            <v>12162013-267.2_Planned Net to Gross Ratio</v>
          </cell>
          <cell r="D2628">
            <v>2</v>
          </cell>
          <cell r="E2628" t="str">
            <v>Planned Net to Gross Ratio</v>
          </cell>
          <cell r="F2628" t="str">
            <v>Net-to-Gross Ratio Value Source</v>
          </cell>
          <cell r="G2628" t="str">
            <v/>
          </cell>
          <cell r="H2628" t="str">
            <v>Page 2</v>
          </cell>
          <cell r="I2628" t="str">
            <v>ID_Energy_FinAnswer_Program_Evaluation_2009-2011.pdf</v>
          </cell>
        </row>
        <row r="2629">
          <cell r="C2629" t="str">
            <v>11222013-007.2_Incentive Customer ($)</v>
          </cell>
          <cell r="D2629">
            <v>2</v>
          </cell>
          <cell r="E2629" t="str">
            <v>Incentive Customer ($)</v>
          </cell>
          <cell r="F2629" t="str">
            <v>Incentive Value Source</v>
          </cell>
          <cell r="G2629" t="str">
            <v/>
          </cell>
          <cell r="H2629" t="str">
            <v>Incentive Caluclator Tool</v>
          </cell>
          <cell r="I2629" t="str">
            <v>WB UT Incentive Calc EXTERNAL 1.1E 0722013.xlsx</v>
          </cell>
        </row>
        <row r="2630">
          <cell r="C2630" t="str">
            <v>12162013-007.2_Incentive Customer ($)</v>
          </cell>
          <cell r="D2630">
            <v>2</v>
          </cell>
          <cell r="E2630" t="str">
            <v>Incentive Customer ($)</v>
          </cell>
          <cell r="F2630" t="str">
            <v>Incentive Value Source</v>
          </cell>
          <cell r="G2630" t="str">
            <v/>
          </cell>
          <cell r="H2630" t="str">
            <v>Incentive Caluclator Tool</v>
          </cell>
          <cell r="I2630" t="str">
            <v>WA wattSmart Business Incentive DUMMY.xlsx</v>
          </cell>
        </row>
        <row r="2631">
          <cell r="C2631" t="str">
            <v>12162013-397.2_Measure life (years)</v>
          </cell>
          <cell r="D2631">
            <v>2</v>
          </cell>
          <cell r="E2631" t="str">
            <v>Measure life (years)</v>
          </cell>
          <cell r="F2631" t="str">
            <v>Measure Life Value Source</v>
          </cell>
          <cell r="G2631" t="str">
            <v/>
          </cell>
          <cell r="H2631" t="str">
            <v>Table 26</v>
          </cell>
          <cell r="I2631" t="str">
            <v>2013-Wyoming-Annual-Report-Appendices-FINAL.pdf</v>
          </cell>
        </row>
        <row r="2632">
          <cell r="C2632" t="str">
            <v>12162013-397.2_Planned Realization Rate</v>
          </cell>
          <cell r="D2632">
            <v>2</v>
          </cell>
          <cell r="E2632" t="str">
            <v>Planned Realization Rate</v>
          </cell>
          <cell r="F2632" t="str">
            <v>Realization Rate Value Source</v>
          </cell>
          <cell r="G2632" t="str">
            <v/>
          </cell>
          <cell r="H2632" t="str">
            <v>Table 1</v>
          </cell>
          <cell r="I2632" t="str">
            <v>DSM_WY_EnergyFinAnswer_Report_2011.pdf</v>
          </cell>
        </row>
        <row r="2633">
          <cell r="C2633" t="str">
            <v>12162013-397.2_Planned Net to Gross Ratio</v>
          </cell>
          <cell r="D2633">
            <v>2</v>
          </cell>
          <cell r="E2633" t="str">
            <v>Planned Net to Gross Ratio</v>
          </cell>
          <cell r="F2633" t="str">
            <v>Net-to-Gross Valur Source</v>
          </cell>
          <cell r="G2633" t="str">
            <v/>
          </cell>
          <cell r="H2633" t="str">
            <v>Page 10</v>
          </cell>
          <cell r="I2633" t="str">
            <v>DSM_WY_EnergyFinAnswer_Report_2011.pdf</v>
          </cell>
        </row>
        <row r="2634">
          <cell r="C2634" t="str">
            <v>12162013-138.2_Planned Net to Gross Ratio</v>
          </cell>
          <cell r="D2634">
            <v>2</v>
          </cell>
          <cell r="E2634" t="str">
            <v>Planned Net to Gross Ratio</v>
          </cell>
          <cell r="F2634" t="str">
            <v>Net-to-Gross Value Source</v>
          </cell>
          <cell r="G2634" t="str">
            <v/>
          </cell>
          <cell r="H2634" t="str">
            <v>Page 2</v>
          </cell>
          <cell r="I2634" t="str">
            <v>CA_Energy_FinAnswer_Program_Evaluation_2009-2011.pdf</v>
          </cell>
        </row>
        <row r="2635">
          <cell r="C2635" t="str">
            <v>12162013-268.2_Planned Net to Gross Ratio</v>
          </cell>
          <cell r="D2635">
            <v>2</v>
          </cell>
          <cell r="E2635" t="str">
            <v>Planned Net to Gross Ratio</v>
          </cell>
          <cell r="F2635" t="str">
            <v>Net-to-Gross Ratio Value Source</v>
          </cell>
          <cell r="G2635" t="str">
            <v/>
          </cell>
          <cell r="H2635" t="str">
            <v>Page 2</v>
          </cell>
          <cell r="I2635" t="str">
            <v>ID_Energy_FinAnswer_Program_Evaluation_2009-2011.pdf</v>
          </cell>
        </row>
        <row r="2636">
          <cell r="C2636" t="str">
            <v>12162013-268.2_Measure life (years)</v>
          </cell>
          <cell r="D2636">
            <v>2</v>
          </cell>
          <cell r="E2636" t="str">
            <v>Measure life (years)</v>
          </cell>
          <cell r="F2636" t="str">
            <v>Measure Life Value Source</v>
          </cell>
          <cell r="G2636" t="str">
            <v>14.5, rounded to 15</v>
          </cell>
          <cell r="H2636" t="str">
            <v>Table 16</v>
          </cell>
          <cell r="I2636" t="str">
            <v>Idaho Energy FinAnswer Evaluation Report - 2008.pdf</v>
          </cell>
        </row>
        <row r="2637">
          <cell r="C2637" t="str">
            <v>12162013-268.2_Planned Realization Rate</v>
          </cell>
          <cell r="D2637">
            <v>2</v>
          </cell>
          <cell r="E2637" t="str">
            <v>Planned Realization Rate</v>
          </cell>
          <cell r="F2637" t="str">
            <v>Realization Rate Value Source</v>
          </cell>
          <cell r="G2637" t="str">
            <v/>
          </cell>
          <cell r="H2637" t="str">
            <v>Table 1</v>
          </cell>
          <cell r="I2637" t="str">
            <v>ID_Energy_FinAnswer_Program_Evaluation_2009-2011.pdf</v>
          </cell>
        </row>
        <row r="2638">
          <cell r="C2638" t="str">
            <v>11222013-008.2_Incentive Customer ($)</v>
          </cell>
          <cell r="D2638">
            <v>2</v>
          </cell>
          <cell r="E2638" t="str">
            <v>Incentive Customer ($)</v>
          </cell>
          <cell r="F2638" t="str">
            <v>Incentive Value Source</v>
          </cell>
          <cell r="G2638" t="str">
            <v/>
          </cell>
          <cell r="H2638" t="str">
            <v>Incentive Caluclator Tool</v>
          </cell>
          <cell r="I2638" t="str">
            <v>WB UT Incentive Calc EXTERNAL 1.1E 0722013.xlsx</v>
          </cell>
        </row>
        <row r="2639">
          <cell r="C2639" t="str">
            <v>12162013-008.2_Incentive Customer ($)</v>
          </cell>
          <cell r="D2639">
            <v>2</v>
          </cell>
          <cell r="E2639" t="str">
            <v>Incentive Customer ($)</v>
          </cell>
          <cell r="F2639" t="str">
            <v>Incentive Value Source</v>
          </cell>
          <cell r="G2639" t="str">
            <v/>
          </cell>
          <cell r="H2639" t="str">
            <v>Incentive Caluclator Tool</v>
          </cell>
          <cell r="I2639" t="str">
            <v>WA wattSmart Business Incentive DUMMY.xlsx</v>
          </cell>
        </row>
        <row r="2640">
          <cell r="C2640" t="str">
            <v>12162013-398.2_Planned Net to Gross Ratio</v>
          </cell>
          <cell r="D2640">
            <v>2</v>
          </cell>
          <cell r="E2640" t="str">
            <v>Planned Net to Gross Ratio</v>
          </cell>
          <cell r="F2640" t="str">
            <v>Net-to-Gross Valur Source</v>
          </cell>
          <cell r="G2640" t="str">
            <v/>
          </cell>
          <cell r="H2640" t="str">
            <v>Page 10</v>
          </cell>
          <cell r="I2640" t="str">
            <v>DSM_WY_EnergyFinAnswer_Report_2011.pdf</v>
          </cell>
        </row>
        <row r="2641">
          <cell r="C2641" t="str">
            <v>12162013-398.2_Measure life (years)</v>
          </cell>
          <cell r="D2641">
            <v>2</v>
          </cell>
          <cell r="E2641" t="str">
            <v>Measure life (years)</v>
          </cell>
          <cell r="F2641" t="str">
            <v>Measure Life Value Source</v>
          </cell>
          <cell r="G2641" t="str">
            <v/>
          </cell>
          <cell r="H2641" t="str">
            <v>Table 26</v>
          </cell>
          <cell r="I2641" t="str">
            <v>2013-Wyoming-Annual-Report-Appendices-FINAL.pdf</v>
          </cell>
        </row>
        <row r="2642">
          <cell r="C2642" t="str">
            <v>12162013-398.2_Planned Realization Rate</v>
          </cell>
          <cell r="D2642">
            <v>2</v>
          </cell>
          <cell r="E2642" t="str">
            <v>Planned Realization Rate</v>
          </cell>
          <cell r="F2642" t="str">
            <v>Realization Rate Value Source</v>
          </cell>
          <cell r="G2642" t="str">
            <v/>
          </cell>
          <cell r="H2642" t="str">
            <v>Table 1</v>
          </cell>
          <cell r="I2642" t="str">
            <v>DSM_WY_EnergyFinAnswer_Report_2011.pdf</v>
          </cell>
        </row>
        <row r="2643">
          <cell r="C2643" t="str">
            <v>12162013-167.2_Planned Net to Gross Ratio</v>
          </cell>
          <cell r="D2643">
            <v>2</v>
          </cell>
          <cell r="E2643" t="str">
            <v>Planned Net to Gross Ratio</v>
          </cell>
          <cell r="F2643" t="str">
            <v>Net-to-Gross Value Source</v>
          </cell>
          <cell r="G2643" t="str">
            <v/>
          </cell>
          <cell r="H2643" t="str">
            <v>Page 2</v>
          </cell>
          <cell r="I2643" t="str">
            <v>CA_Energy_FinAnswer_Program_Evaluation_2009-2011.pdf</v>
          </cell>
        </row>
        <row r="2644">
          <cell r="C2644" t="str">
            <v>12162013-297.2_Planned Net to Gross Ratio</v>
          </cell>
          <cell r="D2644">
            <v>2</v>
          </cell>
          <cell r="E2644" t="str">
            <v>Planned Net to Gross Ratio</v>
          </cell>
          <cell r="F2644" t="str">
            <v>Net-to-Gross Ratio Value Source</v>
          </cell>
          <cell r="G2644" t="str">
            <v/>
          </cell>
          <cell r="H2644" t="str">
            <v>Page 2</v>
          </cell>
          <cell r="I2644" t="str">
            <v>ID_Energy_FinAnswer_Program_Evaluation_2009-2011.pdf</v>
          </cell>
        </row>
        <row r="2645">
          <cell r="C2645" t="str">
            <v>12162013-297.2_Planned Realization Rate</v>
          </cell>
          <cell r="D2645">
            <v>2</v>
          </cell>
          <cell r="E2645" t="str">
            <v>Planned Realization Rate</v>
          </cell>
          <cell r="F2645" t="str">
            <v>Realization Rate Value Source</v>
          </cell>
          <cell r="G2645" t="str">
            <v/>
          </cell>
          <cell r="H2645" t="str">
            <v>Table 1</v>
          </cell>
          <cell r="I2645" t="str">
            <v>ID_Energy_FinAnswer_Program_Evaluation_2009-2011.pdf</v>
          </cell>
        </row>
        <row r="2646">
          <cell r="C2646" t="str">
            <v>12162013-297.2_Measure life (years)</v>
          </cell>
          <cell r="D2646">
            <v>2</v>
          </cell>
          <cell r="E2646" t="str">
            <v>Measure life (years)</v>
          </cell>
          <cell r="F2646" t="str">
            <v>Measure Life Value Source</v>
          </cell>
          <cell r="G2646" t="str">
            <v>14.5, rounded to 15</v>
          </cell>
          <cell r="H2646" t="str">
            <v>Table 16</v>
          </cell>
          <cell r="I2646" t="str">
            <v>Idaho Energy FinAnswer Evaluation Report - 2008.pdf</v>
          </cell>
        </row>
        <row r="2647">
          <cell r="C2647" t="str">
            <v>11222013-047.2_Incentive Customer ($)</v>
          </cell>
          <cell r="D2647">
            <v>2</v>
          </cell>
          <cell r="E2647" t="str">
            <v>Incentive Customer ($)</v>
          </cell>
          <cell r="F2647" t="str">
            <v>Incentive Value Source</v>
          </cell>
          <cell r="G2647" t="str">
            <v/>
          </cell>
          <cell r="H2647" t="str">
            <v>Incentive Caluclator Tool</v>
          </cell>
          <cell r="I2647" t="str">
            <v>WB UT Incentive Calc EXTERNAL 1.1E 0722013.xlsx</v>
          </cell>
        </row>
        <row r="2648">
          <cell r="C2648" t="str">
            <v>12162013-037.2_Incentive Customer ($)</v>
          </cell>
          <cell r="D2648">
            <v>2</v>
          </cell>
          <cell r="E2648" t="str">
            <v>Incentive Customer ($)</v>
          </cell>
          <cell r="F2648" t="str">
            <v>Incentive Value Source</v>
          </cell>
          <cell r="G2648" t="str">
            <v/>
          </cell>
          <cell r="H2648" t="str">
            <v>Incentive Caluclator Tool</v>
          </cell>
          <cell r="I2648" t="str">
            <v>WA wattSmart Business Incentive DUMMY.xlsx</v>
          </cell>
        </row>
        <row r="2649">
          <cell r="C2649" t="str">
            <v>12162013-427.2_Measure life (years)</v>
          </cell>
          <cell r="D2649">
            <v>2</v>
          </cell>
          <cell r="E2649" t="str">
            <v>Measure life (years)</v>
          </cell>
          <cell r="F2649" t="str">
            <v>Measure Life Value Source</v>
          </cell>
          <cell r="G2649" t="str">
            <v/>
          </cell>
          <cell r="H2649" t="str">
            <v>Table 26</v>
          </cell>
          <cell r="I2649" t="str">
            <v>2013-Wyoming-Annual-Report-Appendices-FINAL.pdf</v>
          </cell>
        </row>
        <row r="2650">
          <cell r="C2650" t="str">
            <v>12162013-427.2_Planned Net to Gross Ratio</v>
          </cell>
          <cell r="D2650">
            <v>2</v>
          </cell>
          <cell r="E2650" t="str">
            <v>Planned Net to Gross Ratio</v>
          </cell>
          <cell r="F2650" t="str">
            <v>Net-to-Gross Valur Source</v>
          </cell>
          <cell r="G2650" t="str">
            <v/>
          </cell>
          <cell r="H2650" t="str">
            <v>Page 10</v>
          </cell>
          <cell r="I2650" t="str">
            <v>DSM_WY_EnergyFinAnswer_Report_2011.pdf</v>
          </cell>
        </row>
        <row r="2651">
          <cell r="C2651" t="str">
            <v>12162013-427.2_Planned Realization Rate</v>
          </cell>
          <cell r="D2651">
            <v>2</v>
          </cell>
          <cell r="E2651" t="str">
            <v>Planned Realization Rate</v>
          </cell>
          <cell r="F2651" t="str">
            <v>Realization Rate Value Source</v>
          </cell>
          <cell r="G2651" t="str">
            <v/>
          </cell>
          <cell r="H2651" t="str">
            <v>Table 1</v>
          </cell>
          <cell r="I2651" t="str">
            <v>DSM_WY_EnergyFinAnswer_Report_2011.pdf</v>
          </cell>
        </row>
        <row r="2652">
          <cell r="C2652" t="str">
            <v>12162013-168.2_Planned Net to Gross Ratio</v>
          </cell>
          <cell r="D2652">
            <v>2</v>
          </cell>
          <cell r="E2652" t="str">
            <v>Planned Net to Gross Ratio</v>
          </cell>
          <cell r="F2652" t="str">
            <v>Net-to-Gross Value Source</v>
          </cell>
          <cell r="G2652" t="str">
            <v/>
          </cell>
          <cell r="H2652" t="str">
            <v>Page 2</v>
          </cell>
          <cell r="I2652" t="str">
            <v>CA_Energy_FinAnswer_Program_Evaluation_2009-2011.pdf</v>
          </cell>
        </row>
        <row r="2653">
          <cell r="C2653" t="str">
            <v>12162013-298.2_Measure life (years)</v>
          </cell>
          <cell r="D2653">
            <v>2</v>
          </cell>
          <cell r="E2653" t="str">
            <v>Measure life (years)</v>
          </cell>
          <cell r="F2653" t="str">
            <v>Measure Life Value Source</v>
          </cell>
          <cell r="G2653" t="str">
            <v>14.5, rounded to 15</v>
          </cell>
          <cell r="H2653" t="str">
            <v>Table 16</v>
          </cell>
          <cell r="I2653" t="str">
            <v>Idaho Energy FinAnswer Evaluation Report - 2008.pdf</v>
          </cell>
        </row>
        <row r="2654">
          <cell r="C2654" t="str">
            <v>12162013-298.2_Planned Net to Gross Ratio</v>
          </cell>
          <cell r="D2654">
            <v>2</v>
          </cell>
          <cell r="E2654" t="str">
            <v>Planned Net to Gross Ratio</v>
          </cell>
          <cell r="F2654" t="str">
            <v>Net-to-Gross Ratio Value Source</v>
          </cell>
          <cell r="G2654" t="str">
            <v/>
          </cell>
          <cell r="H2654" t="str">
            <v>Page 2</v>
          </cell>
          <cell r="I2654" t="str">
            <v>ID_Energy_FinAnswer_Program_Evaluation_2009-2011.pdf</v>
          </cell>
        </row>
        <row r="2655">
          <cell r="C2655" t="str">
            <v>12162013-298.2_Planned Realization Rate</v>
          </cell>
          <cell r="D2655">
            <v>2</v>
          </cell>
          <cell r="E2655" t="str">
            <v>Planned Realization Rate</v>
          </cell>
          <cell r="F2655" t="str">
            <v>Realization Rate Value Source</v>
          </cell>
          <cell r="G2655" t="str">
            <v/>
          </cell>
          <cell r="H2655" t="str">
            <v>Table 1</v>
          </cell>
          <cell r="I2655" t="str">
            <v>ID_Energy_FinAnswer_Program_Evaluation_2009-2011.pdf</v>
          </cell>
        </row>
        <row r="2656">
          <cell r="C2656" t="str">
            <v>11222013-048.2_Incentive Customer ($)</v>
          </cell>
          <cell r="D2656">
            <v>2</v>
          </cell>
          <cell r="E2656" t="str">
            <v>Incentive Customer ($)</v>
          </cell>
          <cell r="F2656" t="str">
            <v>Incentive Value Source</v>
          </cell>
          <cell r="G2656" t="str">
            <v/>
          </cell>
          <cell r="H2656" t="str">
            <v>Incentive Caluclator Tool</v>
          </cell>
          <cell r="I2656" t="str">
            <v>WB UT Incentive Calc EXTERNAL 1.1E 0722013.xlsx</v>
          </cell>
        </row>
        <row r="2657">
          <cell r="C2657" t="str">
            <v>12162013-038.2_Incentive Customer ($)</v>
          </cell>
          <cell r="D2657">
            <v>2</v>
          </cell>
          <cell r="E2657" t="str">
            <v>Incentive Customer ($)</v>
          </cell>
          <cell r="F2657" t="str">
            <v>Incentive Value Source</v>
          </cell>
          <cell r="G2657" t="str">
            <v/>
          </cell>
          <cell r="H2657" t="str">
            <v>Incentive Caluclator Tool</v>
          </cell>
          <cell r="I2657" t="str">
            <v>WA wattSmart Business Incentive DUMMY.xlsx</v>
          </cell>
        </row>
        <row r="2658">
          <cell r="C2658" t="str">
            <v>12162013-428.2_Measure life (years)</v>
          </cell>
          <cell r="D2658">
            <v>2</v>
          </cell>
          <cell r="E2658" t="str">
            <v>Measure life (years)</v>
          </cell>
          <cell r="F2658" t="str">
            <v>Measure Life Value Source</v>
          </cell>
          <cell r="G2658" t="str">
            <v/>
          </cell>
          <cell r="H2658" t="str">
            <v>Table 26</v>
          </cell>
          <cell r="I2658" t="str">
            <v>2013-Wyoming-Annual-Report-Appendices-FINAL.pdf</v>
          </cell>
        </row>
        <row r="2659">
          <cell r="C2659" t="str">
            <v>12162013-428.2_Planned Net to Gross Ratio</v>
          </cell>
          <cell r="D2659">
            <v>2</v>
          </cell>
          <cell r="E2659" t="str">
            <v>Planned Net to Gross Ratio</v>
          </cell>
          <cell r="F2659" t="str">
            <v>Net-to-Gross Valur Source</v>
          </cell>
          <cell r="G2659" t="str">
            <v/>
          </cell>
          <cell r="H2659" t="str">
            <v>Page 10</v>
          </cell>
          <cell r="I2659" t="str">
            <v>DSM_WY_EnergyFinAnswer_Report_2011.pdf</v>
          </cell>
        </row>
        <row r="2660">
          <cell r="C2660" t="str">
            <v>12162013-428.2_Planned Realization Rate</v>
          </cell>
          <cell r="D2660">
            <v>2</v>
          </cell>
          <cell r="E2660" t="str">
            <v>Planned Realization Rate</v>
          </cell>
          <cell r="F2660" t="str">
            <v>Realization Rate Value Source</v>
          </cell>
          <cell r="G2660" t="str">
            <v/>
          </cell>
          <cell r="H2660" t="str">
            <v>Table 1</v>
          </cell>
          <cell r="I2660" t="str">
            <v>DSM_WY_EnergyFinAnswer_Report_2011.pdf</v>
          </cell>
        </row>
        <row r="2661">
          <cell r="C2661" t="str">
            <v>12162013-235.2_Planned Net to Gross Ratio</v>
          </cell>
          <cell r="D2661">
            <v>2</v>
          </cell>
          <cell r="E2661" t="str">
            <v>Planned Net to Gross Ratio</v>
          </cell>
          <cell r="F2661" t="str">
            <v>Net-to-Gross Value Source</v>
          </cell>
          <cell r="G2661" t="str">
            <v/>
          </cell>
          <cell r="H2661" t="str">
            <v>Page 2</v>
          </cell>
          <cell r="I2661" t="str">
            <v>CA_Energy_FinAnswer_Program_Evaluation_2009-2011.pdf</v>
          </cell>
        </row>
        <row r="2662">
          <cell r="C2662" t="str">
            <v>12162013-365.2_Planned Realization Rate</v>
          </cell>
          <cell r="D2662">
            <v>2</v>
          </cell>
          <cell r="E2662" t="str">
            <v>Planned Realization Rate</v>
          </cell>
          <cell r="F2662" t="str">
            <v>Realization Rate Value Source</v>
          </cell>
          <cell r="G2662" t="str">
            <v/>
          </cell>
          <cell r="H2662" t="str">
            <v>Table 1</v>
          </cell>
          <cell r="I2662" t="str">
            <v>ID_Energy_FinAnswer_Program_Evaluation_2009-2011.pdf</v>
          </cell>
        </row>
        <row r="2663">
          <cell r="C2663" t="str">
            <v>12162013-365.2_Measure life (years)</v>
          </cell>
          <cell r="D2663">
            <v>2</v>
          </cell>
          <cell r="E2663" t="str">
            <v>Measure life (years)</v>
          </cell>
          <cell r="F2663" t="str">
            <v>Measure Life Value Source</v>
          </cell>
          <cell r="G2663" t="str">
            <v>14.5, rounded to 15</v>
          </cell>
          <cell r="H2663" t="str">
            <v>Table 16</v>
          </cell>
          <cell r="I2663" t="str">
            <v>Idaho Energy FinAnswer Evaluation Report - 2008.pdf</v>
          </cell>
        </row>
        <row r="2664">
          <cell r="C2664" t="str">
            <v>12162013-365.2_Planned Net to Gross Ratio</v>
          </cell>
          <cell r="D2664">
            <v>2</v>
          </cell>
          <cell r="E2664" t="str">
            <v>Planned Net to Gross Ratio</v>
          </cell>
          <cell r="F2664" t="str">
            <v>Net-to-Gross Ratio Value Source</v>
          </cell>
          <cell r="G2664" t="str">
            <v/>
          </cell>
          <cell r="H2664" t="str">
            <v>Page 2</v>
          </cell>
          <cell r="I2664" t="str">
            <v>ID_Energy_FinAnswer_Program_Evaluation_2009-2011.pdf</v>
          </cell>
        </row>
        <row r="2665">
          <cell r="C2665" t="str">
            <v>11222013-131.2_Incentive Customer ($)</v>
          </cell>
          <cell r="D2665">
            <v>2</v>
          </cell>
          <cell r="E2665" t="str">
            <v>Incentive Customer ($)</v>
          </cell>
          <cell r="F2665" t="str">
            <v>Incentive Value Source</v>
          </cell>
          <cell r="G2665" t="str">
            <v/>
          </cell>
          <cell r="H2665" t="str">
            <v>Incentive Caluclator Tool</v>
          </cell>
          <cell r="I2665" t="str">
            <v>WB UT Incentive Calc EXTERNAL 1.1E 0722013.xlsx</v>
          </cell>
        </row>
        <row r="2666">
          <cell r="C2666" t="str">
            <v>12162013-105.2_Incentive Customer ($)</v>
          </cell>
          <cell r="D2666">
            <v>2</v>
          </cell>
          <cell r="E2666" t="str">
            <v>Incentive Customer ($)</v>
          </cell>
          <cell r="F2666" t="str">
            <v>Incentive Value Source</v>
          </cell>
          <cell r="G2666" t="str">
            <v/>
          </cell>
          <cell r="H2666" t="str">
            <v>Incentive Caluclator Tool</v>
          </cell>
          <cell r="I2666" t="str">
            <v>WA wattSmart Business Incentive DUMMY.xlsx</v>
          </cell>
        </row>
        <row r="2667">
          <cell r="C2667" t="str">
            <v>12162013-495.2_Planned Realization Rate</v>
          </cell>
          <cell r="D2667">
            <v>2</v>
          </cell>
          <cell r="E2667" t="str">
            <v>Planned Realization Rate</v>
          </cell>
          <cell r="F2667" t="str">
            <v>Realization Rate Value Source</v>
          </cell>
          <cell r="G2667" t="str">
            <v/>
          </cell>
          <cell r="H2667" t="str">
            <v>Table 1</v>
          </cell>
          <cell r="I2667" t="str">
            <v>DSM_WY_EnergyFinAnswer_Report_2011.pdf</v>
          </cell>
        </row>
        <row r="2668">
          <cell r="C2668" t="str">
            <v>12162013-495.2_Measure life (years)</v>
          </cell>
          <cell r="D2668">
            <v>2</v>
          </cell>
          <cell r="E2668" t="str">
            <v>Measure life (years)</v>
          </cell>
          <cell r="F2668" t="str">
            <v>Measure Life Value Source</v>
          </cell>
          <cell r="G2668" t="str">
            <v/>
          </cell>
          <cell r="H2668" t="str">
            <v>Table 26</v>
          </cell>
          <cell r="I2668" t="str">
            <v>2013-Wyoming-Annual-Report-Appendices-FINAL.pdf</v>
          </cell>
        </row>
        <row r="2669">
          <cell r="C2669" t="str">
            <v>12162013-495.2_Planned Net to Gross Ratio</v>
          </cell>
          <cell r="D2669">
            <v>2</v>
          </cell>
          <cell r="E2669" t="str">
            <v>Planned Net to Gross Ratio</v>
          </cell>
          <cell r="F2669" t="str">
            <v>Net-to-Gross Valur Source</v>
          </cell>
          <cell r="G2669" t="str">
            <v/>
          </cell>
          <cell r="H2669" t="str">
            <v>Page 10</v>
          </cell>
          <cell r="I2669" t="str">
            <v>DSM_WY_EnergyFinAnswer_Report_2011.pdf</v>
          </cell>
        </row>
        <row r="2670">
          <cell r="C2670" t="str">
            <v>12162013-236.2_Planned Net to Gross Ratio</v>
          </cell>
          <cell r="D2670">
            <v>2</v>
          </cell>
          <cell r="E2670" t="str">
            <v>Planned Net to Gross Ratio</v>
          </cell>
          <cell r="F2670" t="str">
            <v>Net-to-Gross Value Source</v>
          </cell>
          <cell r="G2670" t="str">
            <v/>
          </cell>
          <cell r="H2670" t="str">
            <v>Page 2</v>
          </cell>
          <cell r="I2670" t="str">
            <v>CA_Energy_FinAnswer_Program_Evaluation_2009-2011.pdf</v>
          </cell>
        </row>
        <row r="2671">
          <cell r="C2671" t="str">
            <v>12162013-366.2_Planned Realization Rate</v>
          </cell>
          <cell r="D2671">
            <v>2</v>
          </cell>
          <cell r="E2671" t="str">
            <v>Planned Realization Rate</v>
          </cell>
          <cell r="F2671" t="str">
            <v>Realization Rate Value Source</v>
          </cell>
          <cell r="G2671" t="str">
            <v/>
          </cell>
          <cell r="H2671" t="str">
            <v>Table 1</v>
          </cell>
          <cell r="I2671" t="str">
            <v>ID_Energy_FinAnswer_Program_Evaluation_2009-2011.pdf</v>
          </cell>
        </row>
        <row r="2672">
          <cell r="C2672" t="str">
            <v>12162013-366.2_Measure life (years)</v>
          </cell>
          <cell r="D2672">
            <v>2</v>
          </cell>
          <cell r="E2672" t="str">
            <v>Measure life (years)</v>
          </cell>
          <cell r="F2672" t="str">
            <v>Measure Life Value Source</v>
          </cell>
          <cell r="G2672" t="str">
            <v>14.5, rounded to 15</v>
          </cell>
          <cell r="H2672" t="str">
            <v>Table 16</v>
          </cell>
          <cell r="I2672" t="str">
            <v>Idaho Energy FinAnswer Evaluation Report - 2008.pdf</v>
          </cell>
        </row>
        <row r="2673">
          <cell r="C2673" t="str">
            <v>12162013-366.2_Planned Net to Gross Ratio</v>
          </cell>
          <cell r="D2673">
            <v>2</v>
          </cell>
          <cell r="E2673" t="str">
            <v>Planned Net to Gross Ratio</v>
          </cell>
          <cell r="F2673" t="str">
            <v>Net-to-Gross Ratio Value Source</v>
          </cell>
          <cell r="G2673" t="str">
            <v/>
          </cell>
          <cell r="H2673" t="str">
            <v>Page 2</v>
          </cell>
          <cell r="I2673" t="str">
            <v>ID_Energy_FinAnswer_Program_Evaluation_2009-2011.pdf</v>
          </cell>
        </row>
        <row r="2674">
          <cell r="C2674" t="str">
            <v>11222013-132.2_Incentive Customer ($)</v>
          </cell>
          <cell r="D2674">
            <v>2</v>
          </cell>
          <cell r="E2674" t="str">
            <v>Incentive Customer ($)</v>
          </cell>
          <cell r="F2674" t="str">
            <v>Incentive Value Source</v>
          </cell>
          <cell r="G2674" t="str">
            <v/>
          </cell>
          <cell r="H2674" t="str">
            <v>Incentive Caluclator Tool</v>
          </cell>
          <cell r="I2674" t="str">
            <v>WB UT Incentive Calc EXTERNAL 1.1E 0722013.xlsx</v>
          </cell>
        </row>
        <row r="2675">
          <cell r="C2675" t="str">
            <v>12162013-106.2_Incentive Customer ($)</v>
          </cell>
          <cell r="D2675">
            <v>2</v>
          </cell>
          <cell r="E2675" t="str">
            <v>Incentive Customer ($)</v>
          </cell>
          <cell r="F2675" t="str">
            <v>Incentive Value Source</v>
          </cell>
          <cell r="G2675" t="str">
            <v/>
          </cell>
          <cell r="H2675" t="str">
            <v>Incentive Caluclator Tool</v>
          </cell>
          <cell r="I2675" t="str">
            <v>WA wattSmart Business Incentive DUMMY.xlsx</v>
          </cell>
        </row>
        <row r="2676">
          <cell r="C2676" t="str">
            <v>12162013-496.2_Planned Net to Gross Ratio</v>
          </cell>
          <cell r="D2676">
            <v>2</v>
          </cell>
          <cell r="E2676" t="str">
            <v>Planned Net to Gross Ratio</v>
          </cell>
          <cell r="F2676" t="str">
            <v>Net-to-Gross Valur Source</v>
          </cell>
          <cell r="G2676" t="str">
            <v/>
          </cell>
          <cell r="H2676" t="str">
            <v>Page 10</v>
          </cell>
          <cell r="I2676" t="str">
            <v>DSM_WY_EnergyFinAnswer_Report_2011.pdf</v>
          </cell>
        </row>
        <row r="2677">
          <cell r="C2677" t="str">
            <v>12162013-496.2_Planned Realization Rate</v>
          </cell>
          <cell r="D2677">
            <v>2</v>
          </cell>
          <cell r="E2677" t="str">
            <v>Planned Realization Rate</v>
          </cell>
          <cell r="F2677" t="str">
            <v>Realization Rate Value Source</v>
          </cell>
          <cell r="G2677" t="str">
            <v/>
          </cell>
          <cell r="H2677" t="str">
            <v>Table 1</v>
          </cell>
          <cell r="I2677" t="str">
            <v>DSM_WY_EnergyFinAnswer_Report_2011.pdf</v>
          </cell>
        </row>
        <row r="2678">
          <cell r="C2678" t="str">
            <v>12162013-496.2_Measure life (years)</v>
          </cell>
          <cell r="D2678">
            <v>2</v>
          </cell>
          <cell r="E2678" t="str">
            <v>Measure life (years)</v>
          </cell>
          <cell r="F2678" t="str">
            <v>Measure Life Value Source</v>
          </cell>
          <cell r="G2678" t="str">
            <v/>
          </cell>
          <cell r="H2678" t="str">
            <v>Table 26</v>
          </cell>
          <cell r="I2678" t="str">
            <v>2013-Wyoming-Annual-Report-Appendices-FINAL.pdf</v>
          </cell>
        </row>
        <row r="2679">
          <cell r="C2679" t="str">
            <v>12162013-169.2_Planned Net to Gross Ratio</v>
          </cell>
          <cell r="D2679">
            <v>2</v>
          </cell>
          <cell r="E2679" t="str">
            <v>Planned Net to Gross Ratio</v>
          </cell>
          <cell r="F2679" t="str">
            <v>Net-to-Gross Value Source</v>
          </cell>
          <cell r="G2679" t="str">
            <v/>
          </cell>
          <cell r="H2679" t="str">
            <v>Page 2</v>
          </cell>
          <cell r="I2679" t="str">
            <v>CA_Energy_FinAnswer_Program_Evaluation_2009-2011.pdf</v>
          </cell>
        </row>
        <row r="2680">
          <cell r="C2680" t="str">
            <v>12162013-299.2_Measure life (years)</v>
          </cell>
          <cell r="D2680">
            <v>2</v>
          </cell>
          <cell r="E2680" t="str">
            <v>Measure life (years)</v>
          </cell>
          <cell r="F2680" t="str">
            <v>Measure Life Value Source</v>
          </cell>
          <cell r="G2680" t="str">
            <v>14.5, rounded to 15</v>
          </cell>
          <cell r="H2680" t="str">
            <v>Table 16</v>
          </cell>
          <cell r="I2680" t="str">
            <v>Idaho Energy FinAnswer Evaluation Report - 2008.pdf</v>
          </cell>
        </row>
        <row r="2681">
          <cell r="C2681" t="str">
            <v>12162013-299.2_Planned Realization Rate</v>
          </cell>
          <cell r="D2681">
            <v>2</v>
          </cell>
          <cell r="E2681" t="str">
            <v>Planned Realization Rate</v>
          </cell>
          <cell r="F2681" t="str">
            <v>Realization Rate Value Source</v>
          </cell>
          <cell r="G2681" t="str">
            <v/>
          </cell>
          <cell r="H2681" t="str">
            <v>Table 1</v>
          </cell>
          <cell r="I2681" t="str">
            <v>ID_Energy_FinAnswer_Program_Evaluation_2009-2011.pdf</v>
          </cell>
        </row>
        <row r="2682">
          <cell r="C2682" t="str">
            <v>12162013-299.2_Planned Net to Gross Ratio</v>
          </cell>
          <cell r="D2682">
            <v>2</v>
          </cell>
          <cell r="E2682" t="str">
            <v>Planned Net to Gross Ratio</v>
          </cell>
          <cell r="F2682" t="str">
            <v>Net-to-Gross Ratio Value Source</v>
          </cell>
          <cell r="G2682" t="str">
            <v/>
          </cell>
          <cell r="H2682" t="str">
            <v>Page 2</v>
          </cell>
          <cell r="I2682" t="str">
            <v>ID_Energy_FinAnswer_Program_Evaluation_2009-2011.pdf</v>
          </cell>
        </row>
        <row r="2683">
          <cell r="C2683" t="str">
            <v>11222013-049.2_Incentive Customer ($)</v>
          </cell>
          <cell r="D2683">
            <v>2</v>
          </cell>
          <cell r="E2683" t="str">
            <v>Incentive Customer ($)</v>
          </cell>
          <cell r="F2683" t="str">
            <v>Incentive Value Source</v>
          </cell>
          <cell r="G2683" t="str">
            <v/>
          </cell>
          <cell r="H2683" t="str">
            <v>Incentive Caluclator Tool</v>
          </cell>
          <cell r="I2683" t="str">
            <v>WB UT Incentive Calc EXTERNAL 1.1E 0722013.xlsx</v>
          </cell>
        </row>
        <row r="2684">
          <cell r="C2684" t="str">
            <v>12162013-039.2_Incentive Customer ($)</v>
          </cell>
          <cell r="D2684">
            <v>2</v>
          </cell>
          <cell r="E2684" t="str">
            <v>Incentive Customer ($)</v>
          </cell>
          <cell r="F2684" t="str">
            <v>Incentive Value Source</v>
          </cell>
          <cell r="G2684" t="str">
            <v/>
          </cell>
          <cell r="H2684" t="str">
            <v>Incentive Caluclator Tool</v>
          </cell>
          <cell r="I2684" t="str">
            <v>WA wattSmart Business Incentive DUMMY.xlsx</v>
          </cell>
        </row>
        <row r="2685">
          <cell r="C2685" t="str">
            <v>12162013-429.2_Planned Net to Gross Ratio</v>
          </cell>
          <cell r="D2685">
            <v>2</v>
          </cell>
          <cell r="E2685" t="str">
            <v>Planned Net to Gross Ratio</v>
          </cell>
          <cell r="F2685" t="str">
            <v>Net-to-Gross Valur Source</v>
          </cell>
          <cell r="G2685" t="str">
            <v/>
          </cell>
          <cell r="H2685" t="str">
            <v>Page 10</v>
          </cell>
          <cell r="I2685" t="str">
            <v>DSM_WY_EnergyFinAnswer_Report_2011.pdf</v>
          </cell>
        </row>
        <row r="2686">
          <cell r="C2686" t="str">
            <v>12162013-429.2_Measure life (years)</v>
          </cell>
          <cell r="D2686">
            <v>2</v>
          </cell>
          <cell r="E2686" t="str">
            <v>Measure life (years)</v>
          </cell>
          <cell r="F2686" t="str">
            <v>Measure Life Value Source</v>
          </cell>
          <cell r="G2686" t="str">
            <v/>
          </cell>
          <cell r="H2686" t="str">
            <v>Table 26</v>
          </cell>
          <cell r="I2686" t="str">
            <v>2013-Wyoming-Annual-Report-Appendices-FINAL.pdf</v>
          </cell>
        </row>
        <row r="2687">
          <cell r="C2687" t="str">
            <v>12162013-429.2_Planned Realization Rate</v>
          </cell>
          <cell r="D2687">
            <v>2</v>
          </cell>
          <cell r="E2687" t="str">
            <v>Planned Realization Rate</v>
          </cell>
          <cell r="F2687" t="str">
            <v>Realization Rate Value Source</v>
          </cell>
          <cell r="G2687" t="str">
            <v/>
          </cell>
          <cell r="H2687" t="str">
            <v>Table 1</v>
          </cell>
          <cell r="I2687" t="str">
            <v>DSM_WY_EnergyFinAnswer_Report_2011.pdf</v>
          </cell>
        </row>
        <row r="2688">
          <cell r="C2688" t="str">
            <v>12162013-170.2_Planned Net to Gross Ratio</v>
          </cell>
          <cell r="D2688">
            <v>2</v>
          </cell>
          <cell r="E2688" t="str">
            <v>Planned Net to Gross Ratio</v>
          </cell>
          <cell r="F2688" t="str">
            <v>Net-to-Gross Value Source</v>
          </cell>
          <cell r="G2688" t="str">
            <v/>
          </cell>
          <cell r="H2688" t="str">
            <v>Page 2</v>
          </cell>
          <cell r="I2688" t="str">
            <v>CA_Energy_FinAnswer_Program_Evaluation_2009-2011.pdf</v>
          </cell>
        </row>
        <row r="2689">
          <cell r="C2689" t="str">
            <v>12162013-300.2_Planned Net to Gross Ratio</v>
          </cell>
          <cell r="D2689">
            <v>2</v>
          </cell>
          <cell r="E2689" t="str">
            <v>Planned Net to Gross Ratio</v>
          </cell>
          <cell r="F2689" t="str">
            <v>Net-to-Gross Ratio Value Source</v>
          </cell>
          <cell r="G2689" t="str">
            <v/>
          </cell>
          <cell r="H2689" t="str">
            <v>Page 2</v>
          </cell>
          <cell r="I2689" t="str">
            <v>ID_Energy_FinAnswer_Program_Evaluation_2009-2011.pdf</v>
          </cell>
        </row>
        <row r="2690">
          <cell r="C2690" t="str">
            <v>12162013-300.2_Measure life (years)</v>
          </cell>
          <cell r="D2690">
            <v>2</v>
          </cell>
          <cell r="E2690" t="str">
            <v>Measure life (years)</v>
          </cell>
          <cell r="F2690" t="str">
            <v>Measure Life Value Source</v>
          </cell>
          <cell r="G2690" t="str">
            <v>14.5, rounded to 15</v>
          </cell>
          <cell r="H2690" t="str">
            <v>Table 16</v>
          </cell>
          <cell r="I2690" t="str">
            <v>Idaho Energy FinAnswer Evaluation Report - 2008.pdf</v>
          </cell>
        </row>
        <row r="2691">
          <cell r="C2691" t="str">
            <v>12162013-300.2_Planned Realization Rate</v>
          </cell>
          <cell r="D2691">
            <v>2</v>
          </cell>
          <cell r="E2691" t="str">
            <v>Planned Realization Rate</v>
          </cell>
          <cell r="F2691" t="str">
            <v>Realization Rate Value Source</v>
          </cell>
          <cell r="G2691" t="str">
            <v/>
          </cell>
          <cell r="H2691" t="str">
            <v>Table 1</v>
          </cell>
          <cell r="I2691" t="str">
            <v>ID_Energy_FinAnswer_Program_Evaluation_2009-2011.pdf</v>
          </cell>
        </row>
        <row r="2692">
          <cell r="C2692" t="str">
            <v>11222013-050.2_Incentive Customer ($)</v>
          </cell>
          <cell r="D2692">
            <v>2</v>
          </cell>
          <cell r="E2692" t="str">
            <v>Incentive Customer ($)</v>
          </cell>
          <cell r="F2692" t="str">
            <v>Incentive Value Source</v>
          </cell>
          <cell r="G2692" t="str">
            <v/>
          </cell>
          <cell r="H2692" t="str">
            <v>Incentive Caluclator Tool</v>
          </cell>
          <cell r="I2692" t="str">
            <v>WB UT Incentive Calc EXTERNAL 1.1E 0722013.xlsx</v>
          </cell>
        </row>
        <row r="2693">
          <cell r="C2693" t="str">
            <v>12162013-040.2_Incentive Customer ($)</v>
          </cell>
          <cell r="D2693">
            <v>2</v>
          </cell>
          <cell r="E2693" t="str">
            <v>Incentive Customer ($)</v>
          </cell>
          <cell r="F2693" t="str">
            <v>Incentive Value Source</v>
          </cell>
          <cell r="G2693" t="str">
            <v/>
          </cell>
          <cell r="H2693" t="str">
            <v>Incentive Caluclator Tool</v>
          </cell>
          <cell r="I2693" t="str">
            <v>WA wattSmart Business Incentive DUMMY.xlsx</v>
          </cell>
        </row>
        <row r="2694">
          <cell r="C2694" t="str">
            <v>12162013-430.2_Planned Net to Gross Ratio</v>
          </cell>
          <cell r="D2694">
            <v>2</v>
          </cell>
          <cell r="E2694" t="str">
            <v>Planned Net to Gross Ratio</v>
          </cell>
          <cell r="F2694" t="str">
            <v>Net-to-Gross Valur Source</v>
          </cell>
          <cell r="G2694" t="str">
            <v/>
          </cell>
          <cell r="H2694" t="str">
            <v>Page 10</v>
          </cell>
          <cell r="I2694" t="str">
            <v>DSM_WY_EnergyFinAnswer_Report_2011.pdf</v>
          </cell>
        </row>
        <row r="2695">
          <cell r="C2695" t="str">
            <v>12162013-430.2_Planned Realization Rate</v>
          </cell>
          <cell r="D2695">
            <v>2</v>
          </cell>
          <cell r="E2695" t="str">
            <v>Planned Realization Rate</v>
          </cell>
          <cell r="F2695" t="str">
            <v>Realization Rate Value Source</v>
          </cell>
          <cell r="G2695" t="str">
            <v/>
          </cell>
          <cell r="H2695" t="str">
            <v>Table 1</v>
          </cell>
          <cell r="I2695" t="str">
            <v>DSM_WY_EnergyFinAnswer_Report_2011.pdf</v>
          </cell>
        </row>
        <row r="2696">
          <cell r="C2696" t="str">
            <v>12162013-430.2_Measure life (years)</v>
          </cell>
          <cell r="D2696">
            <v>2</v>
          </cell>
          <cell r="E2696" t="str">
            <v>Measure life (years)</v>
          </cell>
          <cell r="F2696" t="str">
            <v>Measure Life Value Source</v>
          </cell>
          <cell r="G2696" t="str">
            <v/>
          </cell>
          <cell r="H2696" t="str">
            <v>Table 26</v>
          </cell>
          <cell r="I2696" t="str">
            <v>2013-Wyoming-Annual-Report-Appendices-FINAL.pdf</v>
          </cell>
        </row>
        <row r="2697">
          <cell r="C2697" t="str">
            <v>12302013-016.1_Gross Average Monthly Demand Reduction (kW/unit)</v>
          </cell>
          <cell r="D2697">
            <v>1</v>
          </cell>
          <cell r="E2697" t="str">
            <v>Gross Average Monthly Demand Reduction (kW/unit)</v>
          </cell>
          <cell r="F2697" t="str">
            <v>Demand Reduction Value Source</v>
          </cell>
          <cell r="G2697" t="str">
            <v/>
          </cell>
          <cell r="H2697" t="str">
            <v>Determined for each individual instance.  See background in Section 8.</v>
          </cell>
          <cell r="I2697" t="str">
            <v>Review and Update Industrial Agricultural Incentive Table Measures Washington 3 Nov 2013.pdf</v>
          </cell>
        </row>
        <row r="2698">
          <cell r="C2698" t="str">
            <v>12302013-016.1_Gross incremental annual electric savings (kWh/yr)</v>
          </cell>
          <cell r="D2698">
            <v>1</v>
          </cell>
          <cell r="E2698" t="str">
            <v>Gross incremental annual electric savings (kWh/yr)</v>
          </cell>
          <cell r="F2698" t="str">
            <v xml:space="preserve">Energy Savings Value Source </v>
          </cell>
          <cell r="G2698" t="str">
            <v/>
          </cell>
          <cell r="H2698" t="str">
            <v>Determined for each individual instance.  See background in Section 8.</v>
          </cell>
          <cell r="I2698" t="str">
            <v>Review and Update Industrial Agricultural Incentive Table Measures Washington 3 Nov 2013.pdf</v>
          </cell>
        </row>
        <row r="2699">
          <cell r="C2699" t="str">
            <v>12302013-016.1_Incremental cost ($)</v>
          </cell>
          <cell r="D2699">
            <v>1</v>
          </cell>
          <cell r="E2699" t="str">
            <v>Incremental cost ($)</v>
          </cell>
          <cell r="F2699" t="str">
            <v>Cost Value Source</v>
          </cell>
          <cell r="G2699" t="str">
            <v/>
          </cell>
          <cell r="H2699" t="str">
            <v>Determined for each individual instance.  See background in Section 8.</v>
          </cell>
          <cell r="I2699" t="str">
            <v>Review and Update Industrial Agricultural Incentive Table Measures Washington 3 Nov 2013.pdf</v>
          </cell>
        </row>
        <row r="2700">
          <cell r="C2700" t="str">
            <v>12302013-016.1_Measure life (years)</v>
          </cell>
          <cell r="D2700">
            <v>1</v>
          </cell>
          <cell r="E2700" t="str">
            <v>Measure life (years)</v>
          </cell>
          <cell r="F2700" t="str">
            <v>Measure Life Value Source</v>
          </cell>
          <cell r="G2700" t="str">
            <v/>
          </cell>
          <cell r="H2700" t="str">
            <v>Page 75</v>
          </cell>
          <cell r="I2700" t="str">
            <v>Review and Update Industrial Agricultural Incentive Table Measures Washington 3 Nov 2013.pdf</v>
          </cell>
        </row>
        <row r="2701">
          <cell r="C2701" t="str">
            <v>11192014-002.1_Planned Net to Gross Ratio</v>
          </cell>
          <cell r="D2701">
            <v>1</v>
          </cell>
          <cell r="E2701" t="str">
            <v>Planned Net to Gross Ratio</v>
          </cell>
          <cell r="F2701" t="str">
            <v>Net-to-Gross Ratio Value Source</v>
          </cell>
          <cell r="G2701" t="str">
            <v/>
          </cell>
          <cell r="H2701" t="str">
            <v>Page 2</v>
          </cell>
          <cell r="I2701" t="str">
            <v>ID_Energy_FinAnswer_Program_Evaluation_2009-2011.pdf</v>
          </cell>
        </row>
        <row r="2702">
          <cell r="C2702" t="str">
            <v>11192014-002.1_Measure life (years)</v>
          </cell>
          <cell r="D2702">
            <v>1</v>
          </cell>
          <cell r="E2702" t="str">
            <v>Measure life (years)</v>
          </cell>
          <cell r="F2702" t="str">
            <v>Measure Life Value Source</v>
          </cell>
          <cell r="G2702" t="str">
            <v/>
          </cell>
          <cell r="H2702" t="str">
            <v>Page 49</v>
          </cell>
          <cell r="I2702" t="str">
            <v>Idaho Industrial  Agricultural Measure Review and Update 20 Nov 2013 revised 27 June 2014.pdf</v>
          </cell>
        </row>
        <row r="2703">
          <cell r="C2703" t="str">
            <v>11192014-002.1_Planned Realization Rate</v>
          </cell>
          <cell r="D2703">
            <v>1</v>
          </cell>
          <cell r="E2703" t="str">
            <v>Planned Realization Rate</v>
          </cell>
          <cell r="F2703" t="str">
            <v>Realization Rate Value Source</v>
          </cell>
          <cell r="G2703" t="str">
            <v/>
          </cell>
          <cell r="H2703" t="str">
            <v>Table 1</v>
          </cell>
          <cell r="I2703" t="str">
            <v>ID_Energy_FinAnswer_Program_Evaluation_2009-2011.pdf</v>
          </cell>
        </row>
        <row r="2704">
          <cell r="C2704" t="str">
            <v>12302013-017.1_Incremental cost ($)</v>
          </cell>
          <cell r="D2704">
            <v>1</v>
          </cell>
          <cell r="E2704" t="str">
            <v>Incremental cost ($)</v>
          </cell>
          <cell r="F2704" t="str">
            <v>Cost Value Source</v>
          </cell>
          <cell r="G2704" t="str">
            <v/>
          </cell>
          <cell r="H2704" t="str">
            <v>Determined for each individual instance.  See background in Section 10.</v>
          </cell>
          <cell r="I2704" t="str">
            <v>Review and Update Industrial Agricultural Incentive Table Measures Washington 3 Nov 2013.pdf</v>
          </cell>
        </row>
        <row r="2705">
          <cell r="C2705" t="str">
            <v>12302013-017.1_Measure life (years)</v>
          </cell>
          <cell r="D2705">
            <v>1</v>
          </cell>
          <cell r="E2705" t="str">
            <v>Measure life (years)</v>
          </cell>
          <cell r="F2705" t="str">
            <v>Measure Life Value Source</v>
          </cell>
          <cell r="G2705" t="str">
            <v/>
          </cell>
          <cell r="H2705" t="str">
            <v>Page 75</v>
          </cell>
          <cell r="I2705" t="str">
            <v>Review and Update Industrial Agricultural Incentive Table Measures Washington 3 Nov 2013.pdf</v>
          </cell>
        </row>
        <row r="2706">
          <cell r="C2706" t="str">
            <v>12302013-017.1_Gross incremental annual electric savings (kWh/yr)</v>
          </cell>
          <cell r="D2706">
            <v>1</v>
          </cell>
          <cell r="E2706" t="str">
            <v>Gross incremental annual electric savings (kWh/yr)</v>
          </cell>
          <cell r="F2706" t="str">
            <v xml:space="preserve">Energy Savings Value Source </v>
          </cell>
          <cell r="G2706" t="str">
            <v/>
          </cell>
          <cell r="H2706" t="str">
            <v>Determined for each individual instance.  See background in Section 10.</v>
          </cell>
          <cell r="I2706" t="str">
            <v>Review and Update Industrial Agricultural Incentive Table Measures Washington 3 Nov 2013.pdf</v>
          </cell>
        </row>
        <row r="2707">
          <cell r="C2707" t="str">
            <v>12302013-017.1_Gross incremental annual electric savings (kWh/yr)</v>
          </cell>
          <cell r="D2707">
            <v>1</v>
          </cell>
          <cell r="E2707" t="str">
            <v>Gross incremental annual electric savings (kWh/yr)</v>
          </cell>
          <cell r="F2707" t="str">
            <v xml:space="preserve">Energy Savings Value Source </v>
          </cell>
          <cell r="G2707" t="str">
            <v/>
          </cell>
          <cell r="H2707" t="str">
            <v>Determined for each individual instance.  See background in Section 8.</v>
          </cell>
          <cell r="I2707" t="str">
            <v>Review and Update Industrial Agricultural Incentive Table Measures Washington 3 Nov 2013.pdf</v>
          </cell>
        </row>
        <row r="2708">
          <cell r="C2708" t="str">
            <v>12302013-017.1_Incremental cost ($)</v>
          </cell>
          <cell r="D2708">
            <v>1</v>
          </cell>
          <cell r="E2708" t="str">
            <v>Incremental cost ($)</v>
          </cell>
          <cell r="F2708" t="str">
            <v>Cost Value Source</v>
          </cell>
          <cell r="G2708" t="str">
            <v/>
          </cell>
          <cell r="H2708" t="str">
            <v>Determined for each individual instance.  See background in Section 8.</v>
          </cell>
          <cell r="I2708" t="str">
            <v>Review and Update Industrial Agricultural Incentive Table Measures Washington 3 Nov 2013.pdf</v>
          </cell>
        </row>
        <row r="2709">
          <cell r="C2709" t="str">
            <v>12302013-017.1_Gross Average Monthly Demand Reduction (kW/unit)</v>
          </cell>
          <cell r="D2709">
            <v>1</v>
          </cell>
          <cell r="E2709" t="str">
            <v>Gross Average Monthly Demand Reduction (kW/unit)</v>
          </cell>
          <cell r="F2709" t="str">
            <v>Demand Reduction Value Source</v>
          </cell>
          <cell r="G2709" t="str">
            <v/>
          </cell>
          <cell r="H2709" t="str">
            <v>Determined for each individual instance.  See background in Section 10.</v>
          </cell>
          <cell r="I2709" t="str">
            <v>Review and Update Industrial Agricultural Incentive Table Measures Washington 3 Nov 2013.pdf</v>
          </cell>
        </row>
        <row r="2710">
          <cell r="C2710" t="str">
            <v>12302013-017.1_Gross Average Monthly Demand Reduction (kW/unit)</v>
          </cell>
          <cell r="D2710">
            <v>1</v>
          </cell>
          <cell r="E2710" t="str">
            <v>Gross Average Monthly Demand Reduction (kW/unit)</v>
          </cell>
          <cell r="F2710" t="str">
            <v>Demand Reduction Value Source</v>
          </cell>
          <cell r="G2710" t="str">
            <v/>
          </cell>
          <cell r="H2710" t="str">
            <v>Determined for each individual instance.  See background in Section 8.</v>
          </cell>
          <cell r="I2710" t="str">
            <v>Review and Update Industrial Agricultural Incentive Table Measures Washington 3 Nov 2013.pdf</v>
          </cell>
        </row>
        <row r="2711">
          <cell r="C2711" t="str">
            <v>12302013-017.1_Measure life (years)</v>
          </cell>
          <cell r="D2711">
            <v>1</v>
          </cell>
          <cell r="E2711" t="str">
            <v>Measure life (years)</v>
          </cell>
          <cell r="F2711" t="str">
            <v>Measure Life Value Source</v>
          </cell>
          <cell r="G2711" t="str">
            <v/>
          </cell>
          <cell r="H2711" t="str">
            <v>Page 87</v>
          </cell>
          <cell r="I2711" t="str">
            <v>Review and Update Industrial Agricultural Incentive Table Measures Washington 3 Nov 2013.pdf</v>
          </cell>
        </row>
        <row r="2712">
          <cell r="C2712" t="str">
            <v>20150501-002.1_Planned Realization Rate</v>
          </cell>
          <cell r="D2712">
            <v>1</v>
          </cell>
          <cell r="E2712" t="str">
            <v>Planned Realization Rate</v>
          </cell>
          <cell r="F2712" t="str">
            <v>Realization Rate Value Source</v>
          </cell>
          <cell r="G2712" t="str">
            <v/>
          </cell>
          <cell r="H2712" t="str">
            <v xml:space="preserve"> Table 1, p. 2.</v>
          </cell>
          <cell r="I2712" t="str">
            <v>CA_FinAnswer_Express_Program_Evaluation_2009-2011.pdf</v>
          </cell>
        </row>
        <row r="2713">
          <cell r="C2713" t="str">
            <v>20150501-002.1_Planned Net to Gross Ratio</v>
          </cell>
          <cell r="D2713">
            <v>1</v>
          </cell>
          <cell r="E2713" t="str">
            <v>Planned Net to Gross Ratio</v>
          </cell>
          <cell r="F2713" t="str">
            <v>Net-to-Gross Value Source</v>
          </cell>
          <cell r="G2713" t="str">
            <v/>
          </cell>
          <cell r="H2713" t="str">
            <v>P. 2 .</v>
          </cell>
          <cell r="I2713" t="str">
            <v>CA_FinAnswer_Express_Program_Evaluation_2009-2011.pdf</v>
          </cell>
        </row>
        <row r="2714">
          <cell r="C2714" t="str">
            <v>20150501-002.1_Measure life (years)</v>
          </cell>
          <cell r="D2714">
            <v>1</v>
          </cell>
          <cell r="E2714" t="str">
            <v>Measure life (years)</v>
          </cell>
          <cell r="F2714" t="str">
            <v>Measure Life Value Source</v>
          </cell>
          <cell r="G2714" t="str">
            <v/>
          </cell>
          <cell r="H2714" t="str">
            <v/>
          </cell>
          <cell r="I2714" t="str">
            <v>California Industrial  Agricultural Measure Review and Update 29 Nov 2013.docx</v>
          </cell>
        </row>
        <row r="2715">
          <cell r="C2715" t="str">
            <v>07092014-004.1_Planned Net to Gross Ratio</v>
          </cell>
          <cell r="D2715">
            <v>1</v>
          </cell>
          <cell r="E2715" t="str">
            <v>Planned Net to Gross Ratio</v>
          </cell>
          <cell r="F2715" t="str">
            <v>Planned Net-to-Gross Ratio Value Source</v>
          </cell>
          <cell r="G2715" t="str">
            <v/>
          </cell>
          <cell r="H2715" t="str">
            <v>BAU - CE inputs sheet</v>
          </cell>
          <cell r="I2715" t="str">
            <v>CE inputs - measure update   small business 031314.xlsx</v>
          </cell>
        </row>
        <row r="2716">
          <cell r="C2716" t="str">
            <v>07092014-004.1_Planned Realization Rate</v>
          </cell>
          <cell r="D2716">
            <v>1</v>
          </cell>
          <cell r="E2716" t="str">
            <v>Planned Realization Rate</v>
          </cell>
          <cell r="F2716" t="str">
            <v>Planned Realization Rate Value Source</v>
          </cell>
          <cell r="G2716" t="str">
            <v/>
          </cell>
          <cell r="H2716" t="str">
            <v>BAU - CE inputs sheet</v>
          </cell>
          <cell r="I2716" t="str">
            <v>CE inputs - measure update   small business 031314.xlsx</v>
          </cell>
        </row>
        <row r="2717">
          <cell r="C2717" t="str">
            <v>07092014-004.1_Incremental cost ($)</v>
          </cell>
          <cell r="D2717">
            <v>1</v>
          </cell>
          <cell r="E2717" t="str">
            <v>Incremental cost ($)</v>
          </cell>
          <cell r="F2717" t="str">
            <v>Cost value source</v>
          </cell>
          <cell r="G2717" t="str">
            <v/>
          </cell>
          <cell r="H2717" t="str">
            <v/>
          </cell>
          <cell r="I2717" t="str">
            <v>Fast Acting Door Energy Savings Calculator v3.0.xlsm</v>
          </cell>
        </row>
        <row r="2718">
          <cell r="C2718" t="str">
            <v>07092014-004.1_Gross incremental annual electric savings (kWh/yr)</v>
          </cell>
          <cell r="D2718">
            <v>1</v>
          </cell>
          <cell r="E2718" t="str">
            <v>Gross incremental annual electric savings (kWh/yr)</v>
          </cell>
          <cell r="F2718" t="str">
            <v>Energy savings value source</v>
          </cell>
          <cell r="G2718" t="str">
            <v/>
          </cell>
          <cell r="H2718" t="str">
            <v/>
          </cell>
          <cell r="I2718" t="str">
            <v>Fast Acting Door Energy Savings Calculator v3.0.xlsm</v>
          </cell>
        </row>
        <row r="2719">
          <cell r="C2719" t="str">
            <v>07092014-004.1_Measure life (years)</v>
          </cell>
          <cell r="D2719">
            <v>1</v>
          </cell>
          <cell r="E2719" t="str">
            <v>Measure life (years)</v>
          </cell>
          <cell r="F2719" t="str">
            <v>Measure Life Value Source</v>
          </cell>
          <cell r="G2719" t="str">
            <v/>
          </cell>
          <cell r="H2719" t="str">
            <v>Page 76</v>
          </cell>
          <cell r="I2719" t="str">
            <v>Utah Industrial  Agricultural Measure Review and Update 1 May 2014.docx</v>
          </cell>
        </row>
        <row r="2720">
          <cell r="C2720" t="str">
            <v>11252014-011.1_Planned Net to Gross Ratio</v>
          </cell>
          <cell r="D2720">
            <v>1</v>
          </cell>
          <cell r="E2720" t="str">
            <v>Planned Net to Gross Ratio</v>
          </cell>
          <cell r="F2720" t="str">
            <v>Net-to-Gross Value Source</v>
          </cell>
          <cell r="G2720" t="str">
            <v/>
          </cell>
          <cell r="H2720" t="str">
            <v>Recommendation on Page 10</v>
          </cell>
          <cell r="I2720" t="str">
            <v>DSM_WY_EnergyFinAnswer_Report_2011.pdf</v>
          </cell>
        </row>
        <row r="2721">
          <cell r="C2721" t="str">
            <v>11252014-011.1_Measure life (years)</v>
          </cell>
          <cell r="D2721">
            <v>1</v>
          </cell>
          <cell r="E2721" t="str">
            <v>Measure life (years)</v>
          </cell>
          <cell r="F2721" t="str">
            <v>Measure Life Value Source</v>
          </cell>
          <cell r="G2721" t="str">
            <v/>
          </cell>
          <cell r="H2721" t="str">
            <v>Page 74</v>
          </cell>
          <cell r="I2721" t="str">
            <v>Wyoming Industrial  Agricultural Measure Review and Update 9 Nov.docx</v>
          </cell>
        </row>
        <row r="2722">
          <cell r="C2722" t="str">
            <v>12162013-237.2_Planned Net to Gross Ratio</v>
          </cell>
          <cell r="D2722">
            <v>2</v>
          </cell>
          <cell r="E2722" t="str">
            <v>Planned Net to Gross Ratio</v>
          </cell>
          <cell r="F2722" t="str">
            <v>Net-to-Gross Value Source</v>
          </cell>
          <cell r="G2722" t="str">
            <v/>
          </cell>
          <cell r="H2722" t="str">
            <v>Page 2</v>
          </cell>
          <cell r="I2722" t="str">
            <v>CA_Energy_FinAnswer_Program_Evaluation_2009-2011.pdf</v>
          </cell>
        </row>
        <row r="2723">
          <cell r="C2723" t="str">
            <v>12162013-367.2_Planned Net to Gross Ratio</v>
          </cell>
          <cell r="D2723">
            <v>2</v>
          </cell>
          <cell r="E2723" t="str">
            <v>Planned Net to Gross Ratio</v>
          </cell>
          <cell r="F2723" t="str">
            <v>Net-to-Gross Ratio Value Source</v>
          </cell>
          <cell r="G2723" t="str">
            <v/>
          </cell>
          <cell r="H2723" t="str">
            <v>Page 2</v>
          </cell>
          <cell r="I2723" t="str">
            <v>ID_Energy_FinAnswer_Program_Evaluation_2009-2011.pdf</v>
          </cell>
        </row>
        <row r="2724">
          <cell r="C2724" t="str">
            <v>12162013-367.2_Measure life (years)</v>
          </cell>
          <cell r="D2724">
            <v>2</v>
          </cell>
          <cell r="E2724" t="str">
            <v>Measure life (years)</v>
          </cell>
          <cell r="F2724" t="str">
            <v>Measure Life Value Source</v>
          </cell>
          <cell r="G2724" t="str">
            <v>14.5, rounded to 15</v>
          </cell>
          <cell r="H2724" t="str">
            <v>Table 16</v>
          </cell>
          <cell r="I2724" t="str">
            <v>Idaho Energy FinAnswer Evaluation Report - 2008.pdf</v>
          </cell>
        </row>
        <row r="2725">
          <cell r="C2725" t="str">
            <v>12162013-367.2_Planned Realization Rate</v>
          </cell>
          <cell r="D2725">
            <v>2</v>
          </cell>
          <cell r="E2725" t="str">
            <v>Planned Realization Rate</v>
          </cell>
          <cell r="F2725" t="str">
            <v>Realization Rate Value Source</v>
          </cell>
          <cell r="G2725" t="str">
            <v/>
          </cell>
          <cell r="H2725" t="str">
            <v>Table 1</v>
          </cell>
          <cell r="I2725" t="str">
            <v>ID_Energy_FinAnswer_Program_Evaluation_2009-2011.pdf</v>
          </cell>
        </row>
        <row r="2726">
          <cell r="C2726" t="str">
            <v>11222013-133.2_Incentive Customer ($)</v>
          </cell>
          <cell r="D2726">
            <v>2</v>
          </cell>
          <cell r="E2726" t="str">
            <v>Incentive Customer ($)</v>
          </cell>
          <cell r="F2726" t="str">
            <v>Incentive Value Source</v>
          </cell>
          <cell r="G2726" t="str">
            <v/>
          </cell>
          <cell r="H2726" t="str">
            <v>Incentive Caluclator Tool</v>
          </cell>
          <cell r="I2726" t="str">
            <v>WB UT Incentive Calc EXTERNAL 1.1E 0722013.xlsx</v>
          </cell>
        </row>
        <row r="2727">
          <cell r="C2727" t="str">
            <v>12162013-107.2_Incentive Customer ($)</v>
          </cell>
          <cell r="D2727">
            <v>2</v>
          </cell>
          <cell r="E2727" t="str">
            <v>Incentive Customer ($)</v>
          </cell>
          <cell r="F2727" t="str">
            <v>Incentive Value Source</v>
          </cell>
          <cell r="G2727" t="str">
            <v/>
          </cell>
          <cell r="H2727" t="str">
            <v>Incentive Caluclator Tool</v>
          </cell>
          <cell r="I2727" t="str">
            <v>WA wattSmart Business Incentive DUMMY.xlsx</v>
          </cell>
        </row>
        <row r="2728">
          <cell r="C2728" t="str">
            <v>12162013-497.2_Measure life (years)</v>
          </cell>
          <cell r="D2728">
            <v>2</v>
          </cell>
          <cell r="E2728" t="str">
            <v>Measure life (years)</v>
          </cell>
          <cell r="F2728" t="str">
            <v>Measure Life Value Source</v>
          </cell>
          <cell r="G2728" t="str">
            <v/>
          </cell>
          <cell r="H2728" t="str">
            <v>Table 26</v>
          </cell>
          <cell r="I2728" t="str">
            <v>2013-Wyoming-Annual-Report-Appendices-FINAL.pdf</v>
          </cell>
        </row>
        <row r="2729">
          <cell r="C2729" t="str">
            <v>12162013-497.2_Planned Net to Gross Ratio</v>
          </cell>
          <cell r="D2729">
            <v>2</v>
          </cell>
          <cell r="E2729" t="str">
            <v>Planned Net to Gross Ratio</v>
          </cell>
          <cell r="F2729" t="str">
            <v>Net-to-Gross Valur Source</v>
          </cell>
          <cell r="G2729" t="str">
            <v/>
          </cell>
          <cell r="H2729" t="str">
            <v>Page 10</v>
          </cell>
          <cell r="I2729" t="str">
            <v>DSM_WY_EnergyFinAnswer_Report_2011.pdf</v>
          </cell>
        </row>
        <row r="2730">
          <cell r="C2730" t="str">
            <v>12162013-497.2_Planned Realization Rate</v>
          </cell>
          <cell r="D2730">
            <v>2</v>
          </cell>
          <cell r="E2730" t="str">
            <v>Planned Realization Rate</v>
          </cell>
          <cell r="F2730" t="str">
            <v>Realization Rate Value Source</v>
          </cell>
          <cell r="G2730" t="str">
            <v/>
          </cell>
          <cell r="H2730" t="str">
            <v>Table 1</v>
          </cell>
          <cell r="I2730" t="str">
            <v>DSM_WY_EnergyFinAnswer_Report_2011.pdf</v>
          </cell>
        </row>
        <row r="2731">
          <cell r="C2731" t="str">
            <v>12162013-238.2_Planned Net to Gross Ratio</v>
          </cell>
          <cell r="D2731">
            <v>2</v>
          </cell>
          <cell r="E2731" t="str">
            <v>Planned Net to Gross Ratio</v>
          </cell>
          <cell r="F2731" t="str">
            <v>Net-to-Gross Value Source</v>
          </cell>
          <cell r="G2731" t="str">
            <v/>
          </cell>
          <cell r="H2731" t="str">
            <v>Page 2</v>
          </cell>
          <cell r="I2731" t="str">
            <v>CA_Energy_FinAnswer_Program_Evaluation_2009-2011.pdf</v>
          </cell>
        </row>
        <row r="2732">
          <cell r="C2732" t="str">
            <v>12162013-368.2_Planned Realization Rate</v>
          </cell>
          <cell r="D2732">
            <v>2</v>
          </cell>
          <cell r="E2732" t="str">
            <v>Planned Realization Rate</v>
          </cell>
          <cell r="F2732" t="str">
            <v>Realization Rate Value Source</v>
          </cell>
          <cell r="G2732" t="str">
            <v/>
          </cell>
          <cell r="H2732" t="str">
            <v>Table 1</v>
          </cell>
          <cell r="I2732" t="str">
            <v>ID_Energy_FinAnswer_Program_Evaluation_2009-2011.pdf</v>
          </cell>
        </row>
        <row r="2733">
          <cell r="C2733" t="str">
            <v>12162013-368.2_Planned Net to Gross Ratio</v>
          </cell>
          <cell r="D2733">
            <v>2</v>
          </cell>
          <cell r="E2733" t="str">
            <v>Planned Net to Gross Ratio</v>
          </cell>
          <cell r="F2733" t="str">
            <v>Net-to-Gross Ratio Value Source</v>
          </cell>
          <cell r="G2733" t="str">
            <v/>
          </cell>
          <cell r="H2733" t="str">
            <v>Page 2</v>
          </cell>
          <cell r="I2733" t="str">
            <v>ID_Energy_FinAnswer_Program_Evaluation_2009-2011.pdf</v>
          </cell>
        </row>
        <row r="2734">
          <cell r="C2734" t="str">
            <v>12162013-368.2_Measure life (years)</v>
          </cell>
          <cell r="D2734">
            <v>2</v>
          </cell>
          <cell r="E2734" t="str">
            <v>Measure life (years)</v>
          </cell>
          <cell r="F2734" t="str">
            <v>Measure Life Value Source</v>
          </cell>
          <cell r="G2734" t="str">
            <v>14.5, rounded to 15</v>
          </cell>
          <cell r="H2734" t="str">
            <v>Table 16</v>
          </cell>
          <cell r="I2734" t="str">
            <v>Idaho Energy FinAnswer Evaluation Report - 2008.pdf</v>
          </cell>
        </row>
        <row r="2735">
          <cell r="C2735" t="str">
            <v>11222013-134.2_Incentive Customer ($)</v>
          </cell>
          <cell r="D2735">
            <v>2</v>
          </cell>
          <cell r="E2735" t="str">
            <v>Incentive Customer ($)</v>
          </cell>
          <cell r="F2735" t="str">
            <v>Incentive Value Source</v>
          </cell>
          <cell r="G2735" t="str">
            <v/>
          </cell>
          <cell r="H2735" t="str">
            <v>Incentive Caluclator Tool</v>
          </cell>
          <cell r="I2735" t="str">
            <v>WB UT Incentive Calc EXTERNAL 1.1E 0722013.xlsx</v>
          </cell>
        </row>
        <row r="2736">
          <cell r="C2736" t="str">
            <v>12162013-108.2_Incentive Customer ($)</v>
          </cell>
          <cell r="D2736">
            <v>2</v>
          </cell>
          <cell r="E2736" t="str">
            <v>Incentive Customer ($)</v>
          </cell>
          <cell r="F2736" t="str">
            <v>Incentive Value Source</v>
          </cell>
          <cell r="G2736" t="str">
            <v/>
          </cell>
          <cell r="H2736" t="str">
            <v>Incentive Caluclator Tool</v>
          </cell>
          <cell r="I2736" t="str">
            <v>WA wattSmart Business Incentive DUMMY.xlsx</v>
          </cell>
        </row>
        <row r="2737">
          <cell r="C2737" t="str">
            <v>12162013-498.2_Planned Realization Rate</v>
          </cell>
          <cell r="D2737">
            <v>2</v>
          </cell>
          <cell r="E2737" t="str">
            <v>Planned Realization Rate</v>
          </cell>
          <cell r="F2737" t="str">
            <v>Realization Rate Value Source</v>
          </cell>
          <cell r="G2737" t="str">
            <v/>
          </cell>
          <cell r="H2737" t="str">
            <v>Table 1</v>
          </cell>
          <cell r="I2737" t="str">
            <v>DSM_WY_EnergyFinAnswer_Report_2011.pdf</v>
          </cell>
        </row>
        <row r="2738">
          <cell r="C2738" t="str">
            <v>12162013-498.2_Planned Net to Gross Ratio</v>
          </cell>
          <cell r="D2738">
            <v>2</v>
          </cell>
          <cell r="E2738" t="str">
            <v>Planned Net to Gross Ratio</v>
          </cell>
          <cell r="F2738" t="str">
            <v>Net-to-Gross Valur Source</v>
          </cell>
          <cell r="G2738" t="str">
            <v/>
          </cell>
          <cell r="H2738" t="str">
            <v>Page 10</v>
          </cell>
          <cell r="I2738" t="str">
            <v>DSM_WY_EnergyFinAnswer_Report_2011.pdf</v>
          </cell>
        </row>
        <row r="2739">
          <cell r="C2739" t="str">
            <v>12162013-498.2_Measure life (years)</v>
          </cell>
          <cell r="D2739">
            <v>2</v>
          </cell>
          <cell r="E2739" t="str">
            <v>Measure life (years)</v>
          </cell>
          <cell r="F2739" t="str">
            <v>Measure Life Value Source</v>
          </cell>
          <cell r="G2739" t="str">
            <v/>
          </cell>
          <cell r="H2739" t="str">
            <v>Table 26</v>
          </cell>
          <cell r="I2739" t="str">
            <v>2013-Wyoming-Annual-Report-Appendices-FINAL.pdf</v>
          </cell>
        </row>
        <row r="2740">
          <cell r="C2740" t="str">
            <v>12162013-239.2_Planned Net to Gross Ratio</v>
          </cell>
          <cell r="D2740">
            <v>2</v>
          </cell>
          <cell r="E2740" t="str">
            <v>Planned Net to Gross Ratio</v>
          </cell>
          <cell r="F2740" t="str">
            <v>Net-to-Gross Value Source</v>
          </cell>
          <cell r="G2740" t="str">
            <v/>
          </cell>
          <cell r="H2740" t="str">
            <v>Page 2</v>
          </cell>
          <cell r="I2740" t="str">
            <v>CA_Energy_FinAnswer_Program_Evaluation_2009-2011.pdf</v>
          </cell>
        </row>
        <row r="2741">
          <cell r="C2741" t="str">
            <v>12162013-369.2_Planned Net to Gross Ratio</v>
          </cell>
          <cell r="D2741">
            <v>2</v>
          </cell>
          <cell r="E2741" t="str">
            <v>Planned Net to Gross Ratio</v>
          </cell>
          <cell r="F2741" t="str">
            <v>Net-to-Gross Ratio Value Source</v>
          </cell>
          <cell r="G2741" t="str">
            <v/>
          </cell>
          <cell r="H2741" t="str">
            <v>Page 2</v>
          </cell>
          <cell r="I2741" t="str">
            <v>ID_Energy_FinAnswer_Program_Evaluation_2009-2011.pdf</v>
          </cell>
        </row>
        <row r="2742">
          <cell r="C2742" t="str">
            <v>12162013-369.2_Measure life (years)</v>
          </cell>
          <cell r="D2742">
            <v>2</v>
          </cell>
          <cell r="E2742" t="str">
            <v>Measure life (years)</v>
          </cell>
          <cell r="F2742" t="str">
            <v>Measure Life Value Source</v>
          </cell>
          <cell r="G2742" t="str">
            <v>14.5, rounded to 15</v>
          </cell>
          <cell r="H2742" t="str">
            <v>Table 16</v>
          </cell>
          <cell r="I2742" t="str">
            <v>Idaho Energy FinAnswer Evaluation Report - 2008.pdf</v>
          </cell>
        </row>
        <row r="2743">
          <cell r="C2743" t="str">
            <v>12162013-369.2_Planned Realization Rate</v>
          </cell>
          <cell r="D2743">
            <v>2</v>
          </cell>
          <cell r="E2743" t="str">
            <v>Planned Realization Rate</v>
          </cell>
          <cell r="F2743" t="str">
            <v>Realization Rate Value Source</v>
          </cell>
          <cell r="G2743" t="str">
            <v/>
          </cell>
          <cell r="H2743" t="str">
            <v>Table 1</v>
          </cell>
          <cell r="I2743" t="str">
            <v>ID_Energy_FinAnswer_Program_Evaluation_2009-2011.pdf</v>
          </cell>
        </row>
        <row r="2744">
          <cell r="C2744" t="str">
            <v>11222013-135.2_Incentive Customer ($)</v>
          </cell>
          <cell r="D2744">
            <v>2</v>
          </cell>
          <cell r="E2744" t="str">
            <v>Incentive Customer ($)</v>
          </cell>
          <cell r="F2744" t="str">
            <v>Incentive Value Source</v>
          </cell>
          <cell r="G2744" t="str">
            <v/>
          </cell>
          <cell r="H2744" t="str">
            <v>Incentive Caluclator Tool</v>
          </cell>
          <cell r="I2744" t="str">
            <v>WB UT Incentive Calc EXTERNAL 1.1E 0722013.xlsx</v>
          </cell>
        </row>
        <row r="2745">
          <cell r="C2745" t="str">
            <v>12162013-109.2_Incentive Customer ($)</v>
          </cell>
          <cell r="D2745">
            <v>2</v>
          </cell>
          <cell r="E2745" t="str">
            <v>Incentive Customer ($)</v>
          </cell>
          <cell r="F2745" t="str">
            <v>Incentive Value Source</v>
          </cell>
          <cell r="G2745" t="str">
            <v/>
          </cell>
          <cell r="H2745" t="str">
            <v>Incentive Caluclator Tool</v>
          </cell>
          <cell r="I2745" t="str">
            <v>WA wattSmart Business Incentive DUMMY.xlsx</v>
          </cell>
        </row>
        <row r="2746">
          <cell r="C2746" t="str">
            <v>12162013-499.2_Planned Net to Gross Ratio</v>
          </cell>
          <cell r="D2746">
            <v>2</v>
          </cell>
          <cell r="E2746" t="str">
            <v>Planned Net to Gross Ratio</v>
          </cell>
          <cell r="F2746" t="str">
            <v>Net-to-Gross Valur Source</v>
          </cell>
          <cell r="G2746" t="str">
            <v/>
          </cell>
          <cell r="H2746" t="str">
            <v>Page 10</v>
          </cell>
          <cell r="I2746" t="str">
            <v>DSM_WY_EnergyFinAnswer_Report_2011.pdf</v>
          </cell>
        </row>
        <row r="2747">
          <cell r="C2747" t="str">
            <v>12162013-499.2_Planned Realization Rate</v>
          </cell>
          <cell r="D2747">
            <v>2</v>
          </cell>
          <cell r="E2747" t="str">
            <v>Planned Realization Rate</v>
          </cell>
          <cell r="F2747" t="str">
            <v>Realization Rate Value Source</v>
          </cell>
          <cell r="G2747" t="str">
            <v/>
          </cell>
          <cell r="H2747" t="str">
            <v>Table 1</v>
          </cell>
          <cell r="I2747" t="str">
            <v>DSM_WY_EnergyFinAnswer_Report_2011.pdf</v>
          </cell>
        </row>
        <row r="2748">
          <cell r="C2748" t="str">
            <v>12162013-499.2_Measure life (years)</v>
          </cell>
          <cell r="D2748">
            <v>2</v>
          </cell>
          <cell r="E2748" t="str">
            <v>Measure life (years)</v>
          </cell>
          <cell r="F2748" t="str">
            <v>Measure Life Value Source</v>
          </cell>
          <cell r="G2748" t="str">
            <v/>
          </cell>
          <cell r="H2748" t="str">
            <v>Table 26</v>
          </cell>
          <cell r="I2748" t="str">
            <v>2013-Wyoming-Annual-Report-Appendices-FINAL.pdf</v>
          </cell>
        </row>
        <row r="2749">
          <cell r="C2749" t="str">
            <v>12162013-240.2_Planned Net to Gross Ratio</v>
          </cell>
          <cell r="D2749">
            <v>2</v>
          </cell>
          <cell r="E2749" t="str">
            <v>Planned Net to Gross Ratio</v>
          </cell>
          <cell r="F2749" t="str">
            <v>Net-to-Gross Value Source</v>
          </cell>
          <cell r="G2749" t="str">
            <v/>
          </cell>
          <cell r="H2749" t="str">
            <v>Page 2</v>
          </cell>
          <cell r="I2749" t="str">
            <v>CA_Energy_FinAnswer_Program_Evaluation_2009-2011.pdf</v>
          </cell>
        </row>
        <row r="2750">
          <cell r="C2750" t="str">
            <v>12162013-370.2_Measure life (years)</v>
          </cell>
          <cell r="D2750">
            <v>2</v>
          </cell>
          <cell r="E2750" t="str">
            <v>Measure life (years)</v>
          </cell>
          <cell r="F2750" t="str">
            <v>Measure Life Value Source</v>
          </cell>
          <cell r="G2750" t="str">
            <v>14.5, rounded to 15</v>
          </cell>
          <cell r="H2750" t="str">
            <v>Table 16</v>
          </cell>
          <cell r="I2750" t="str">
            <v>Idaho Energy FinAnswer Evaluation Report - 2008.pdf</v>
          </cell>
        </row>
        <row r="2751">
          <cell r="C2751" t="str">
            <v>12162013-370.2_Planned Net to Gross Ratio</v>
          </cell>
          <cell r="D2751">
            <v>2</v>
          </cell>
          <cell r="E2751" t="str">
            <v>Planned Net to Gross Ratio</v>
          </cell>
          <cell r="F2751" t="str">
            <v>Net-to-Gross Ratio Value Source</v>
          </cell>
          <cell r="G2751" t="str">
            <v/>
          </cell>
          <cell r="H2751" t="str">
            <v>Page 2</v>
          </cell>
          <cell r="I2751" t="str">
            <v>ID_Energy_FinAnswer_Program_Evaluation_2009-2011.pdf</v>
          </cell>
        </row>
        <row r="2752">
          <cell r="C2752" t="str">
            <v>12162013-370.2_Planned Realization Rate</v>
          </cell>
          <cell r="D2752">
            <v>2</v>
          </cell>
          <cell r="E2752" t="str">
            <v>Planned Realization Rate</v>
          </cell>
          <cell r="F2752" t="str">
            <v>Realization Rate Value Source</v>
          </cell>
          <cell r="G2752" t="str">
            <v/>
          </cell>
          <cell r="H2752" t="str">
            <v>Table 1</v>
          </cell>
          <cell r="I2752" t="str">
            <v>ID_Energy_FinAnswer_Program_Evaluation_2009-2011.pdf</v>
          </cell>
        </row>
        <row r="2753">
          <cell r="C2753" t="str">
            <v>11222013-136.2_Incentive Customer ($)</v>
          </cell>
          <cell r="D2753">
            <v>2</v>
          </cell>
          <cell r="E2753" t="str">
            <v>Incentive Customer ($)</v>
          </cell>
          <cell r="F2753" t="str">
            <v>Incentive Value Source</v>
          </cell>
          <cell r="G2753" t="str">
            <v/>
          </cell>
          <cell r="H2753" t="str">
            <v>Incentive Caluclator Tool</v>
          </cell>
          <cell r="I2753" t="str">
            <v>WB UT Incentive Calc EXTERNAL 1.1E 0722013.xlsx</v>
          </cell>
        </row>
        <row r="2754">
          <cell r="C2754" t="str">
            <v>12162013-110.2_Incentive Customer ($)</v>
          </cell>
          <cell r="D2754">
            <v>2</v>
          </cell>
          <cell r="E2754" t="str">
            <v>Incentive Customer ($)</v>
          </cell>
          <cell r="F2754" t="str">
            <v>Incentive Value Source</v>
          </cell>
          <cell r="G2754" t="str">
            <v/>
          </cell>
          <cell r="H2754" t="str">
            <v>Incentive Caluclator Tool</v>
          </cell>
          <cell r="I2754" t="str">
            <v>WA wattSmart Business Incentive DUMMY.xlsx</v>
          </cell>
        </row>
        <row r="2755">
          <cell r="C2755" t="str">
            <v>12162013-500.2_Measure life (years)</v>
          </cell>
          <cell r="D2755">
            <v>2</v>
          </cell>
          <cell r="E2755" t="str">
            <v>Measure life (years)</v>
          </cell>
          <cell r="F2755" t="str">
            <v>Measure Life Value Source</v>
          </cell>
          <cell r="G2755" t="str">
            <v/>
          </cell>
          <cell r="H2755" t="str">
            <v>Table 26</v>
          </cell>
          <cell r="I2755" t="str">
            <v>2013-Wyoming-Annual-Report-Appendices-FINAL.pdf</v>
          </cell>
        </row>
        <row r="2756">
          <cell r="C2756" t="str">
            <v>12162013-500.2_Planned Net to Gross Ratio</v>
          </cell>
          <cell r="D2756">
            <v>2</v>
          </cell>
          <cell r="E2756" t="str">
            <v>Planned Net to Gross Ratio</v>
          </cell>
          <cell r="F2756" t="str">
            <v>Net-to-Gross Valur Source</v>
          </cell>
          <cell r="G2756" t="str">
            <v/>
          </cell>
          <cell r="H2756" t="str">
            <v>Page 10</v>
          </cell>
          <cell r="I2756" t="str">
            <v>DSM_WY_EnergyFinAnswer_Report_2011.pdf</v>
          </cell>
        </row>
        <row r="2757">
          <cell r="C2757" t="str">
            <v>12162013-500.2_Planned Realization Rate</v>
          </cell>
          <cell r="D2757">
            <v>2</v>
          </cell>
          <cell r="E2757" t="str">
            <v>Planned Realization Rate</v>
          </cell>
          <cell r="F2757" t="str">
            <v>Realization Rate Value Source</v>
          </cell>
          <cell r="G2757" t="str">
            <v/>
          </cell>
          <cell r="H2757" t="str">
            <v>Table 1</v>
          </cell>
          <cell r="I2757" t="str">
            <v>DSM_WY_EnergyFinAnswer_Report_2011.pdf</v>
          </cell>
        </row>
        <row r="2758">
          <cell r="C2758" t="str">
            <v>198.2_Planned Net to Gross Ratio</v>
          </cell>
          <cell r="D2758">
            <v>2</v>
          </cell>
          <cell r="E2758" t="str">
            <v>Planned Net to Gross Ratio</v>
          </cell>
          <cell r="F2758" t="str">
            <v>Net-to-Gross Value Source</v>
          </cell>
          <cell r="G2758" t="str">
            <v/>
          </cell>
          <cell r="H2758" t="str">
            <v>P. 2 .</v>
          </cell>
          <cell r="I2758" t="str">
            <v>CA_FinAnswer_Express_Program_Evaluation_2009-2011.pdf</v>
          </cell>
        </row>
        <row r="2759">
          <cell r="C2759" t="str">
            <v>198.2_Gross incremental annual electric savings (kWh/yr)</v>
          </cell>
          <cell r="D2759">
            <v>2</v>
          </cell>
          <cell r="E2759" t="str">
            <v>Gross incremental annual electric savings (kWh/yr)</v>
          </cell>
          <cell r="F2759" t="str">
            <v>Energy Savings Value Source</v>
          </cell>
          <cell r="G2759" t="str">
            <v/>
          </cell>
          <cell r="H2759" t="str">
            <v/>
          </cell>
          <cell r="I2759" t="str">
            <v>Irrigation Measure Revision - Analysis Updated 13 Feb 2014.xlsx</v>
          </cell>
        </row>
        <row r="2760">
          <cell r="C2760" t="str">
            <v>198.2_Gross Average Monthly Demand Reduction (kW/unit)</v>
          </cell>
          <cell r="D2760">
            <v>2</v>
          </cell>
          <cell r="E2760" t="str">
            <v>Gross Average Monthly Demand Reduction (kW/unit)</v>
          </cell>
          <cell r="F2760" t="str">
            <v>Demand Savings Value Source</v>
          </cell>
          <cell r="G2760" t="str">
            <v/>
          </cell>
          <cell r="H2760" t="str">
            <v/>
          </cell>
          <cell r="I2760" t="str">
            <v>Irrigation Measure Revision - Analysis Updated 13 Feb 2014.xlsx</v>
          </cell>
        </row>
        <row r="2761">
          <cell r="C2761" t="str">
            <v>198.2_Planned Realization Rate</v>
          </cell>
          <cell r="D2761">
            <v>2</v>
          </cell>
          <cell r="E2761" t="str">
            <v>Planned Realization Rate</v>
          </cell>
          <cell r="F2761" t="str">
            <v>Realization Rate Value Source</v>
          </cell>
          <cell r="G2761" t="str">
            <v/>
          </cell>
          <cell r="H2761" t="str">
            <v xml:space="preserve"> Table 1, p. 2.</v>
          </cell>
          <cell r="I2761" t="str">
            <v>CA_FinAnswer_Express_Program_Evaluation_2009-2011.pdf</v>
          </cell>
        </row>
        <row r="2762">
          <cell r="C2762" t="str">
            <v>198.2_Measure life (years)</v>
          </cell>
          <cell r="D2762">
            <v>2</v>
          </cell>
          <cell r="E2762" t="str">
            <v>Measure life (years)</v>
          </cell>
          <cell r="F2762" t="str">
            <v>Measure Life Value Source</v>
          </cell>
          <cell r="G2762" t="str">
            <v/>
          </cell>
          <cell r="H2762" t="str">
            <v/>
          </cell>
          <cell r="I2762" t="str">
            <v>Irrigation Measure Revision - Analysis Updated 13 Feb 2014.xlsx</v>
          </cell>
        </row>
        <row r="2763">
          <cell r="C2763" t="str">
            <v>198.2_Incremental cost ($)</v>
          </cell>
          <cell r="D2763">
            <v>2</v>
          </cell>
          <cell r="E2763" t="str">
            <v>Incremental cost ($)</v>
          </cell>
          <cell r="F2763" t="str">
            <v>Incremental Cost Value Source</v>
          </cell>
          <cell r="G2763" t="str">
            <v/>
          </cell>
          <cell r="H2763" t="str">
            <v/>
          </cell>
          <cell r="I2763" t="str">
            <v>Irrigation Measure Revision - Analysis Updated 13 Feb 2014.xlsx</v>
          </cell>
        </row>
        <row r="2764">
          <cell r="C2764" t="str">
            <v>854.2_Gross incremental annual electric savings (kWh/yr)</v>
          </cell>
          <cell r="D2764">
            <v>2</v>
          </cell>
          <cell r="E2764" t="str">
            <v>Gross incremental annual electric savings (kWh/yr)</v>
          </cell>
          <cell r="F2764" t="str">
            <v xml:space="preserve">Energy Savings Value Source </v>
          </cell>
          <cell r="G2764" t="str">
            <v/>
          </cell>
          <cell r="H2764" t="str">
            <v>Page 15</v>
          </cell>
          <cell r="I2764" t="str">
            <v>Review and Update Industrial Agricultural Incentive Table Measures Washington 3 Nov 2013.pdf</v>
          </cell>
        </row>
        <row r="2765">
          <cell r="C2765" t="str">
            <v>854.2_Measure life (years)</v>
          </cell>
          <cell r="D2765">
            <v>2</v>
          </cell>
          <cell r="E2765" t="str">
            <v>Measure life (years)</v>
          </cell>
          <cell r="F2765" t="str">
            <v>Measure Life Value Source</v>
          </cell>
          <cell r="G2765" t="str">
            <v/>
          </cell>
          <cell r="H2765" t="str">
            <v>Page 15</v>
          </cell>
          <cell r="I2765" t="str">
            <v>Review and Update Industrial Agricultural Incentive Table Measures Washington 3 Nov 2013.pdf</v>
          </cell>
        </row>
        <row r="2766">
          <cell r="C2766" t="str">
            <v>854.2_Gross Average Monthly Demand Reduction (kW/unit)</v>
          </cell>
          <cell r="D2766">
            <v>2</v>
          </cell>
          <cell r="E2766" t="str">
            <v>Gross Average Monthly Demand Reduction (kW/unit)</v>
          </cell>
          <cell r="F2766" t="str">
            <v>Savings Parameters</v>
          </cell>
          <cell r="G2766" t="str">
            <v/>
          </cell>
          <cell r="H2766" t="str">
            <v/>
          </cell>
          <cell r="I2766" t="str">
            <v>Irrigation Measure Revision - Analysis 11 Oct 2013.xlsx</v>
          </cell>
        </row>
        <row r="2767">
          <cell r="C2767" t="str">
            <v>854.2_Incremental cost ($)</v>
          </cell>
          <cell r="D2767">
            <v>2</v>
          </cell>
          <cell r="E2767" t="str">
            <v>Incremental cost ($)</v>
          </cell>
          <cell r="F2767" t="str">
            <v>Cost Value Source</v>
          </cell>
          <cell r="G2767" t="str">
            <v/>
          </cell>
          <cell r="H2767" t="str">
            <v>Page 15</v>
          </cell>
          <cell r="I2767" t="str">
            <v>Review and Update Industrial Agricultural Incentive Table Measures Washington 3 Nov 2013.pdf</v>
          </cell>
        </row>
        <row r="2768">
          <cell r="C2768" t="str">
            <v>854.2_Gross incremental annual electric savings (kWh/yr)</v>
          </cell>
          <cell r="D2768">
            <v>2</v>
          </cell>
          <cell r="E2768" t="str">
            <v>Gross incremental annual electric savings (kWh/yr)</v>
          </cell>
          <cell r="F2768" t="str">
            <v>Savings Parameters</v>
          </cell>
          <cell r="G2768" t="str">
            <v/>
          </cell>
          <cell r="H2768" t="str">
            <v/>
          </cell>
          <cell r="I2768" t="str">
            <v>Irrigation Measure Revision - Analysis 11 Oct 2013.xlsx</v>
          </cell>
        </row>
        <row r="2769">
          <cell r="C2769" t="str">
            <v>854.2_Incentive Customer ($)</v>
          </cell>
          <cell r="D2769">
            <v>2</v>
          </cell>
          <cell r="E2769" t="str">
            <v>Incentive Customer ($)</v>
          </cell>
          <cell r="F2769" t="str">
            <v>Incentive Value Source</v>
          </cell>
          <cell r="G2769" t="str">
            <v/>
          </cell>
          <cell r="H2769" t="str">
            <v>Page 15</v>
          </cell>
          <cell r="I2769" t="str">
            <v>Review and Update Industrial Agricultural Incentive Table Measures Washington 3 Nov 2013.pdf</v>
          </cell>
        </row>
        <row r="2770">
          <cell r="C2770" t="str">
            <v>854.2_Gross Average Monthly Demand Reduction (kW/unit)</v>
          </cell>
          <cell r="D2770">
            <v>2</v>
          </cell>
          <cell r="E2770" t="str">
            <v>Gross Average Monthly Demand Reduction (kW/unit)</v>
          </cell>
          <cell r="F2770" t="str">
            <v>Demand Reduction Value Source</v>
          </cell>
          <cell r="G2770" t="str">
            <v/>
          </cell>
          <cell r="H2770" t="str">
            <v>Page 15</v>
          </cell>
          <cell r="I2770" t="str">
            <v>Review and Update Industrial Agricultural Incentive Table Measures Washington 3 Nov 2013.pdf</v>
          </cell>
        </row>
        <row r="2771">
          <cell r="C2771" t="str">
            <v>1077.2_Planned Net to Gross Ratio</v>
          </cell>
          <cell r="D2771">
            <v>2</v>
          </cell>
          <cell r="E2771" t="str">
            <v>Planned Net to Gross Ratio</v>
          </cell>
          <cell r="F2771" t="str">
            <v>Net-to-Gross Value Source</v>
          </cell>
          <cell r="G2771" t="str">
            <v/>
          </cell>
          <cell r="H2771" t="str">
            <v>Recommendation on Page 10</v>
          </cell>
          <cell r="I2771" t="str">
            <v>DSM_WY_EnergyFinAnswer_Report_2011.pdf</v>
          </cell>
        </row>
        <row r="2772">
          <cell r="C2772" t="str">
            <v>1077.2_Measure life (years)</v>
          </cell>
          <cell r="D2772">
            <v>2</v>
          </cell>
          <cell r="E2772" t="str">
            <v>Measure life (years)</v>
          </cell>
          <cell r="F2772" t="str">
            <v>Measure Life Value Source</v>
          </cell>
          <cell r="G2772" t="str">
            <v/>
          </cell>
          <cell r="H2772" t="str">
            <v>Page 16</v>
          </cell>
          <cell r="I2772" t="str">
            <v>Wyoming Industrial  Agricultural Measure Review and Update 9 Nov.docx</v>
          </cell>
        </row>
        <row r="2773">
          <cell r="C2773" t="str">
            <v>1077.2_Incremental cost ($)</v>
          </cell>
          <cell r="D2773">
            <v>2</v>
          </cell>
          <cell r="E2773" t="str">
            <v>Incremental cost ($)</v>
          </cell>
          <cell r="F2773" t="str">
            <v>Incremental Cost Value Source</v>
          </cell>
          <cell r="G2773" t="str">
            <v/>
          </cell>
          <cell r="H2773" t="str">
            <v>Page 16</v>
          </cell>
          <cell r="I2773" t="str">
            <v>Wyoming Industrial  Agricultural Measure Review and Update 9 Nov.docx</v>
          </cell>
        </row>
        <row r="2774">
          <cell r="C2774" t="str">
            <v>1077.2_Gross Average Monthly Demand Reduction (kW/unit)</v>
          </cell>
          <cell r="D2774">
            <v>2</v>
          </cell>
          <cell r="E2774" t="str">
            <v>Gross Average Monthly Demand Reduction (kW/unit)</v>
          </cell>
          <cell r="F2774" t="str">
            <v>Demand Savings Value Source</v>
          </cell>
          <cell r="G2774" t="str">
            <v/>
          </cell>
          <cell r="H2774" t="str">
            <v>Page 16</v>
          </cell>
          <cell r="I2774" t="str">
            <v>Wyoming Industrial  Agricultural Measure Review and Update 9 Nov.docx</v>
          </cell>
        </row>
        <row r="2775">
          <cell r="C2775" t="str">
            <v>1077.2_Gross incremental annual electric savings (kWh/yr)</v>
          </cell>
          <cell r="D2775">
            <v>2</v>
          </cell>
          <cell r="E2775" t="str">
            <v>Gross incremental annual electric savings (kWh/yr)</v>
          </cell>
          <cell r="F2775" t="str">
            <v>Energy Savings Value Source</v>
          </cell>
          <cell r="G2775" t="str">
            <v/>
          </cell>
          <cell r="H2775" t="str">
            <v>Page 16</v>
          </cell>
          <cell r="I2775" t="str">
            <v>Wyoming Industrial  Agricultural Measure Review and Update 9 Nov.docx</v>
          </cell>
        </row>
        <row r="2776">
          <cell r="C2776" t="str">
            <v>436.2_Incremental cost ($)</v>
          </cell>
          <cell r="D2776">
            <v>2</v>
          </cell>
          <cell r="E2776" t="str">
            <v>Incremental cost ($)</v>
          </cell>
          <cell r="F2776" t="str">
            <v>Cost Value Source</v>
          </cell>
          <cell r="G2776" t="str">
            <v/>
          </cell>
          <cell r="H2776" t="str">
            <v/>
          </cell>
          <cell r="I2776" t="str">
            <v>FinAnswer Express Market Characterization and Program Enhancements - Utah Service Territory 30 Nov 2011.pdf</v>
          </cell>
        </row>
        <row r="2777">
          <cell r="C2777" t="str">
            <v>436.2_Gross incremental annual electric savings (kWh/yr)</v>
          </cell>
          <cell r="D2777">
            <v>2</v>
          </cell>
          <cell r="E2777" t="str">
            <v>Gross incremental annual electric savings (kWh/yr)</v>
          </cell>
          <cell r="F2777" t="str">
            <v xml:space="preserve">Energy Savings Value Source </v>
          </cell>
          <cell r="G2777" t="str">
            <v/>
          </cell>
          <cell r="H2777" t="str">
            <v/>
          </cell>
          <cell r="I2777" t="str">
            <v>FinAnswer Express Market Characterization and Program Enhancements - Utah Service Territory 30 Nov 2011.pdf</v>
          </cell>
        </row>
        <row r="2778">
          <cell r="C2778" t="str">
            <v>436.2_Gross Average Monthly Demand Reduction (kW/unit)</v>
          </cell>
          <cell r="D2778">
            <v>2</v>
          </cell>
          <cell r="E2778" t="str">
            <v>Gross Average Monthly Demand Reduction (kW/unit)</v>
          </cell>
          <cell r="F2778" t="str">
            <v>Savings Parameters</v>
          </cell>
          <cell r="G2778" t="str">
            <v/>
          </cell>
          <cell r="H2778" t="str">
            <v/>
          </cell>
          <cell r="I2778" t="str">
            <v>Irrigation Measure Savings Calcs.xlsx</v>
          </cell>
        </row>
        <row r="2779">
          <cell r="C2779" t="str">
            <v>436.2_Gross incremental annual electric savings (kWh/yr)</v>
          </cell>
          <cell r="D2779">
            <v>2</v>
          </cell>
          <cell r="E2779" t="str">
            <v>Gross incremental annual electric savings (kWh/yr)</v>
          </cell>
          <cell r="F2779" t="str">
            <v>See Source Document(s) for savings methodology</v>
          </cell>
          <cell r="G2779" t="str">
            <v/>
          </cell>
          <cell r="H2779" t="str">
            <v/>
          </cell>
          <cell r="I2779" t="str">
            <v>Irrigation Measure Savings Calcs.xlsx</v>
          </cell>
        </row>
        <row r="2780">
          <cell r="C2780" t="str">
            <v>436.2_Efficient Case Value</v>
          </cell>
          <cell r="D2780">
            <v>2</v>
          </cell>
          <cell r="E2780" t="str">
            <v>Efficient Case Value</v>
          </cell>
          <cell r="F2780" t="str">
            <v>Efficient Case Value Source</v>
          </cell>
          <cell r="G2780" t="str">
            <v/>
          </cell>
          <cell r="H2780" t="str">
            <v/>
          </cell>
          <cell r="I2780" t="str">
            <v>FinAnswer Express Market Characterization and Program Enhancements - Utah Service Territory 30 Nov 2011.pdf</v>
          </cell>
        </row>
        <row r="2781">
          <cell r="C2781" t="str">
            <v>436.2_Gross Average Monthly Demand Reduction (kW/unit)</v>
          </cell>
          <cell r="D2781">
            <v>2</v>
          </cell>
          <cell r="E2781" t="str">
            <v>Gross Average Monthly Demand Reduction (kW/unit)</v>
          </cell>
          <cell r="F2781" t="str">
            <v>Demand Reduction Value Source</v>
          </cell>
          <cell r="G2781" t="str">
            <v/>
          </cell>
          <cell r="H2781" t="str">
            <v/>
          </cell>
          <cell r="I2781" t="str">
            <v>FinAnswer Express Market Characterization and Program Enhancements - Utah Service Territory 30 Nov 2011.pdf</v>
          </cell>
        </row>
        <row r="2782">
          <cell r="C2782" t="str">
            <v>436.2_Baseline Value</v>
          </cell>
          <cell r="D2782">
            <v>2</v>
          </cell>
          <cell r="E2782" t="str">
            <v>Baseline Value</v>
          </cell>
          <cell r="F2782" t="str">
            <v>Baseline Value Source</v>
          </cell>
          <cell r="G2782" t="str">
            <v/>
          </cell>
          <cell r="H2782" t="str">
            <v/>
          </cell>
          <cell r="I2782" t="str">
            <v>FinAnswer Express Market Characterization and Program Enhancements - Utah Service Territory 30 Nov 2011.pdf</v>
          </cell>
        </row>
        <row r="2783">
          <cell r="C2783" t="str">
            <v>436.2_Incentive Customer ($)</v>
          </cell>
          <cell r="D2783">
            <v>2</v>
          </cell>
          <cell r="E2783" t="str">
            <v>Incentive Customer ($)</v>
          </cell>
          <cell r="F2783" t="str">
            <v>Incentive Value Source</v>
          </cell>
          <cell r="G2783" t="str">
            <v/>
          </cell>
          <cell r="H2783" t="str">
            <v>FE Deemed Savings - Industrial v10.18.12.xlsx table of deemed values used by program administator</v>
          </cell>
          <cell r="I2783" t="str">
            <v/>
          </cell>
        </row>
        <row r="2784">
          <cell r="C2784" t="str">
            <v>12162013-171.2_Planned Net to Gross Ratio</v>
          </cell>
          <cell r="D2784">
            <v>2</v>
          </cell>
          <cell r="E2784" t="str">
            <v>Planned Net to Gross Ratio</v>
          </cell>
          <cell r="F2784" t="str">
            <v>Net-to-Gross Value Source</v>
          </cell>
          <cell r="G2784" t="str">
            <v/>
          </cell>
          <cell r="H2784" t="str">
            <v>Page 2</v>
          </cell>
          <cell r="I2784" t="str">
            <v>CA_Energy_FinAnswer_Program_Evaluation_2009-2011.pdf</v>
          </cell>
        </row>
        <row r="2785">
          <cell r="C2785" t="str">
            <v>12162013-301.2_Planned Realization Rate</v>
          </cell>
          <cell r="D2785">
            <v>2</v>
          </cell>
          <cell r="E2785" t="str">
            <v>Planned Realization Rate</v>
          </cell>
          <cell r="F2785" t="str">
            <v>Realization Rate Value Source</v>
          </cell>
          <cell r="G2785" t="str">
            <v/>
          </cell>
          <cell r="H2785" t="str">
            <v>Table 1</v>
          </cell>
          <cell r="I2785" t="str">
            <v>ID_Energy_FinAnswer_Program_Evaluation_2009-2011.pdf</v>
          </cell>
        </row>
        <row r="2786">
          <cell r="C2786" t="str">
            <v>12162013-301.2_Measure life (years)</v>
          </cell>
          <cell r="D2786">
            <v>2</v>
          </cell>
          <cell r="E2786" t="str">
            <v>Measure life (years)</v>
          </cell>
          <cell r="F2786" t="str">
            <v>Measure Life Value Source</v>
          </cell>
          <cell r="G2786" t="str">
            <v>14.5, rounded to 15</v>
          </cell>
          <cell r="H2786" t="str">
            <v>Table 16</v>
          </cell>
          <cell r="I2786" t="str">
            <v>Idaho Energy FinAnswer Evaluation Report - 2008.pdf</v>
          </cell>
        </row>
        <row r="2787">
          <cell r="C2787" t="str">
            <v>12162013-301.2_Planned Net to Gross Ratio</v>
          </cell>
          <cell r="D2787">
            <v>2</v>
          </cell>
          <cell r="E2787" t="str">
            <v>Planned Net to Gross Ratio</v>
          </cell>
          <cell r="F2787" t="str">
            <v>Net-to-Gross Ratio Value Source</v>
          </cell>
          <cell r="G2787" t="str">
            <v/>
          </cell>
          <cell r="H2787" t="str">
            <v>Page 2</v>
          </cell>
          <cell r="I2787" t="str">
            <v>ID_Energy_FinAnswer_Program_Evaluation_2009-2011.pdf</v>
          </cell>
        </row>
        <row r="2788">
          <cell r="C2788" t="str">
            <v>11222013-051.2_Incentive Customer ($)</v>
          </cell>
          <cell r="D2788">
            <v>2</v>
          </cell>
          <cell r="E2788" t="str">
            <v>Incentive Customer ($)</v>
          </cell>
          <cell r="F2788" t="str">
            <v>Incentive Value Source</v>
          </cell>
          <cell r="G2788" t="str">
            <v/>
          </cell>
          <cell r="H2788" t="str">
            <v>Incentive Caluclator Tool</v>
          </cell>
          <cell r="I2788" t="str">
            <v>WB UT Incentive Calc EXTERNAL 1.1E 0722013.xlsx</v>
          </cell>
        </row>
        <row r="2789">
          <cell r="C2789" t="str">
            <v>12162013-041.2_Incentive Customer ($)</v>
          </cell>
          <cell r="D2789">
            <v>2</v>
          </cell>
          <cell r="E2789" t="str">
            <v>Incentive Customer ($)</v>
          </cell>
          <cell r="F2789" t="str">
            <v>Incentive Value Source</v>
          </cell>
          <cell r="G2789" t="str">
            <v/>
          </cell>
          <cell r="H2789" t="str">
            <v>Incentive Caluclator Tool</v>
          </cell>
          <cell r="I2789" t="str">
            <v>WA wattSmart Business Incentive DUMMY.xlsx</v>
          </cell>
        </row>
        <row r="2790">
          <cell r="C2790" t="str">
            <v>12162013-431.2_Planned Realization Rate</v>
          </cell>
          <cell r="D2790">
            <v>2</v>
          </cell>
          <cell r="E2790" t="str">
            <v>Planned Realization Rate</v>
          </cell>
          <cell r="F2790" t="str">
            <v>Realization Rate Value Source</v>
          </cell>
          <cell r="G2790" t="str">
            <v/>
          </cell>
          <cell r="H2790" t="str">
            <v>Table 1</v>
          </cell>
          <cell r="I2790" t="str">
            <v>DSM_WY_EnergyFinAnswer_Report_2011.pdf</v>
          </cell>
        </row>
        <row r="2791">
          <cell r="C2791" t="str">
            <v>12162013-431.2_Planned Net to Gross Ratio</v>
          </cell>
          <cell r="D2791">
            <v>2</v>
          </cell>
          <cell r="E2791" t="str">
            <v>Planned Net to Gross Ratio</v>
          </cell>
          <cell r="F2791" t="str">
            <v>Net-to-Gross Valur Source</v>
          </cell>
          <cell r="G2791" t="str">
            <v/>
          </cell>
          <cell r="H2791" t="str">
            <v>Page 10</v>
          </cell>
          <cell r="I2791" t="str">
            <v>DSM_WY_EnergyFinAnswer_Report_2011.pdf</v>
          </cell>
        </row>
        <row r="2792">
          <cell r="C2792" t="str">
            <v>12162013-431.2_Measure life (years)</v>
          </cell>
          <cell r="D2792">
            <v>2</v>
          </cell>
          <cell r="E2792" t="str">
            <v>Measure life (years)</v>
          </cell>
          <cell r="F2792" t="str">
            <v>Measure Life Value Source</v>
          </cell>
          <cell r="G2792" t="str">
            <v/>
          </cell>
          <cell r="H2792" t="str">
            <v>Table 26</v>
          </cell>
          <cell r="I2792" t="str">
            <v>2013-Wyoming-Annual-Report-Appendices-FINAL.pdf</v>
          </cell>
        </row>
        <row r="2793">
          <cell r="C2793" t="str">
            <v>12162013-172.2_Planned Net to Gross Ratio</v>
          </cell>
          <cell r="D2793">
            <v>2</v>
          </cell>
          <cell r="E2793" t="str">
            <v>Planned Net to Gross Ratio</v>
          </cell>
          <cell r="F2793" t="str">
            <v>Net-to-Gross Value Source</v>
          </cell>
          <cell r="G2793" t="str">
            <v/>
          </cell>
          <cell r="H2793" t="str">
            <v>Page 2</v>
          </cell>
          <cell r="I2793" t="str">
            <v>CA_Energy_FinAnswer_Program_Evaluation_2009-2011.pdf</v>
          </cell>
        </row>
        <row r="2794">
          <cell r="C2794" t="str">
            <v>12162013-302.2_Planned Net to Gross Ratio</v>
          </cell>
          <cell r="D2794">
            <v>2</v>
          </cell>
          <cell r="E2794" t="str">
            <v>Planned Net to Gross Ratio</v>
          </cell>
          <cell r="F2794" t="str">
            <v>Net-to-Gross Ratio Value Source</v>
          </cell>
          <cell r="G2794" t="str">
            <v/>
          </cell>
          <cell r="H2794" t="str">
            <v>Page 2</v>
          </cell>
          <cell r="I2794" t="str">
            <v>ID_Energy_FinAnswer_Program_Evaluation_2009-2011.pdf</v>
          </cell>
        </row>
        <row r="2795">
          <cell r="C2795" t="str">
            <v>12162013-302.2_Planned Realization Rate</v>
          </cell>
          <cell r="D2795">
            <v>2</v>
          </cell>
          <cell r="E2795" t="str">
            <v>Planned Realization Rate</v>
          </cell>
          <cell r="F2795" t="str">
            <v>Realization Rate Value Source</v>
          </cell>
          <cell r="G2795" t="str">
            <v/>
          </cell>
          <cell r="H2795" t="str">
            <v>Table 1</v>
          </cell>
          <cell r="I2795" t="str">
            <v>ID_Energy_FinAnswer_Program_Evaluation_2009-2011.pdf</v>
          </cell>
        </row>
        <row r="2796">
          <cell r="C2796" t="str">
            <v>12162013-302.2_Measure life (years)</v>
          </cell>
          <cell r="D2796">
            <v>2</v>
          </cell>
          <cell r="E2796" t="str">
            <v>Measure life (years)</v>
          </cell>
          <cell r="F2796" t="str">
            <v>Measure Life Value Source</v>
          </cell>
          <cell r="G2796" t="str">
            <v>14.5, rounded to 15</v>
          </cell>
          <cell r="H2796" t="str">
            <v>Table 16</v>
          </cell>
          <cell r="I2796" t="str">
            <v>Idaho Energy FinAnswer Evaluation Report - 2008.pdf</v>
          </cell>
        </row>
        <row r="2797">
          <cell r="C2797" t="str">
            <v>11222013-052.2_Incentive Customer ($)</v>
          </cell>
          <cell r="D2797">
            <v>2</v>
          </cell>
          <cell r="E2797" t="str">
            <v>Incentive Customer ($)</v>
          </cell>
          <cell r="F2797" t="str">
            <v>Incentive Value Source</v>
          </cell>
          <cell r="G2797" t="str">
            <v/>
          </cell>
          <cell r="H2797" t="str">
            <v>Incentive Caluclator Tool</v>
          </cell>
          <cell r="I2797" t="str">
            <v>WB UT Incentive Calc EXTERNAL 1.1E 0722013.xlsx</v>
          </cell>
        </row>
        <row r="2798">
          <cell r="C2798" t="str">
            <v>12162013-042.2_Incentive Customer ($)</v>
          </cell>
          <cell r="D2798">
            <v>2</v>
          </cell>
          <cell r="E2798" t="str">
            <v>Incentive Customer ($)</v>
          </cell>
          <cell r="F2798" t="str">
            <v>Incentive Value Source</v>
          </cell>
          <cell r="G2798" t="str">
            <v/>
          </cell>
          <cell r="H2798" t="str">
            <v>Incentive Caluclator Tool</v>
          </cell>
          <cell r="I2798" t="str">
            <v>WA wattSmart Business Incentive DUMMY.xlsx</v>
          </cell>
        </row>
        <row r="2799">
          <cell r="C2799" t="str">
            <v>12162013-432.2_Measure life (years)</v>
          </cell>
          <cell r="D2799">
            <v>2</v>
          </cell>
          <cell r="E2799" t="str">
            <v>Measure life (years)</v>
          </cell>
          <cell r="F2799" t="str">
            <v>Measure Life Value Source</v>
          </cell>
          <cell r="G2799" t="str">
            <v/>
          </cell>
          <cell r="H2799" t="str">
            <v>Table 26</v>
          </cell>
          <cell r="I2799" t="str">
            <v>2013-Wyoming-Annual-Report-Appendices-FINAL.pdf</v>
          </cell>
        </row>
        <row r="2800">
          <cell r="C2800" t="str">
            <v>12162013-432.2_Planned Net to Gross Ratio</v>
          </cell>
          <cell r="D2800">
            <v>2</v>
          </cell>
          <cell r="E2800" t="str">
            <v>Planned Net to Gross Ratio</v>
          </cell>
          <cell r="F2800" t="str">
            <v>Net-to-Gross Valur Source</v>
          </cell>
          <cell r="G2800" t="str">
            <v/>
          </cell>
          <cell r="H2800" t="str">
            <v>Page 10</v>
          </cell>
          <cell r="I2800" t="str">
            <v>DSM_WY_EnergyFinAnswer_Report_2011.pdf</v>
          </cell>
        </row>
        <row r="2801">
          <cell r="C2801" t="str">
            <v>12162013-432.2_Planned Realization Rate</v>
          </cell>
          <cell r="D2801">
            <v>2</v>
          </cell>
          <cell r="E2801" t="str">
            <v>Planned Realization Rate</v>
          </cell>
          <cell r="F2801" t="str">
            <v>Realization Rate Value Source</v>
          </cell>
          <cell r="G2801" t="str">
            <v/>
          </cell>
          <cell r="H2801" t="str">
            <v>Table 1</v>
          </cell>
          <cell r="I2801" t="str">
            <v>DSM_WY_EnergyFinAnswer_Report_2011.pdf</v>
          </cell>
        </row>
        <row r="2802">
          <cell r="C2802" t="str">
            <v>200.2_Incremental cost ($)</v>
          </cell>
          <cell r="D2802">
            <v>2</v>
          </cell>
          <cell r="E2802" t="str">
            <v>Incremental cost ($)</v>
          </cell>
          <cell r="F2802" t="str">
            <v>Incremental Cost Value Source</v>
          </cell>
          <cell r="G2802" t="str">
            <v/>
          </cell>
          <cell r="H2802" t="str">
            <v/>
          </cell>
          <cell r="I2802" t="str">
            <v>Irrigation Measure Revision - Analysis Updated 13 Feb 2014.xlsx</v>
          </cell>
        </row>
        <row r="2803">
          <cell r="C2803" t="str">
            <v>200.2_Planned Realization Rate</v>
          </cell>
          <cell r="D2803">
            <v>2</v>
          </cell>
          <cell r="E2803" t="str">
            <v>Planned Realization Rate</v>
          </cell>
          <cell r="F2803" t="str">
            <v>Realization Rate Value Source</v>
          </cell>
          <cell r="G2803" t="str">
            <v/>
          </cell>
          <cell r="H2803" t="str">
            <v xml:space="preserve"> Table 1, p. 2.</v>
          </cell>
          <cell r="I2803" t="str">
            <v>CA_FinAnswer_Express_Program_Evaluation_2009-2011.pdf</v>
          </cell>
        </row>
        <row r="2804">
          <cell r="C2804" t="str">
            <v>200.2_Measure life (years)</v>
          </cell>
          <cell r="D2804">
            <v>2</v>
          </cell>
          <cell r="E2804" t="str">
            <v>Measure life (years)</v>
          </cell>
          <cell r="F2804" t="str">
            <v>Measure Life Value Source</v>
          </cell>
          <cell r="G2804" t="str">
            <v/>
          </cell>
          <cell r="H2804" t="str">
            <v/>
          </cell>
          <cell r="I2804" t="str">
            <v>Irrigation Measure Revision - Analysis Updated 13 Feb 2014.xlsx</v>
          </cell>
        </row>
        <row r="2805">
          <cell r="C2805" t="str">
            <v>200.2_Gross Average Monthly Demand Reduction (kW/unit)</v>
          </cell>
          <cell r="D2805">
            <v>2</v>
          </cell>
          <cell r="E2805" t="str">
            <v>Gross Average Monthly Demand Reduction (kW/unit)</v>
          </cell>
          <cell r="F2805" t="str">
            <v>Demand Savings Value Source</v>
          </cell>
          <cell r="G2805" t="str">
            <v/>
          </cell>
          <cell r="H2805" t="str">
            <v/>
          </cell>
          <cell r="I2805" t="str">
            <v>Irrigation Measure Revision - Analysis Updated 13 Feb 2014.xlsx</v>
          </cell>
        </row>
        <row r="2806">
          <cell r="C2806" t="str">
            <v>200.2_Planned Net to Gross Ratio</v>
          </cell>
          <cell r="D2806">
            <v>2</v>
          </cell>
          <cell r="E2806" t="str">
            <v>Planned Net to Gross Ratio</v>
          </cell>
          <cell r="F2806" t="str">
            <v>Net-to-Gross Value Source</v>
          </cell>
          <cell r="G2806" t="str">
            <v/>
          </cell>
          <cell r="H2806" t="str">
            <v>P. 2 .</v>
          </cell>
          <cell r="I2806" t="str">
            <v>CA_FinAnswer_Express_Program_Evaluation_2009-2011.pdf</v>
          </cell>
        </row>
        <row r="2807">
          <cell r="C2807" t="str">
            <v>200.2_Gross incremental annual electric savings (kWh/yr)</v>
          </cell>
          <cell r="D2807">
            <v>2</v>
          </cell>
          <cell r="E2807" t="str">
            <v>Gross incremental annual electric savings (kWh/yr)</v>
          </cell>
          <cell r="F2807" t="str">
            <v>Energy Savings Value Source</v>
          </cell>
          <cell r="G2807" t="str">
            <v/>
          </cell>
          <cell r="H2807" t="str">
            <v/>
          </cell>
          <cell r="I2807" t="str">
            <v>Irrigation Measure Revision - Analysis Updated 13 Feb 2014.xlsx</v>
          </cell>
        </row>
        <row r="2808">
          <cell r="C2808" t="str">
            <v>856.2_Incremental cost ($)</v>
          </cell>
          <cell r="D2808">
            <v>2</v>
          </cell>
          <cell r="E2808" t="str">
            <v>Incremental cost ($)</v>
          </cell>
          <cell r="F2808" t="str">
            <v>Cost Value Source</v>
          </cell>
          <cell r="G2808" t="str">
            <v/>
          </cell>
          <cell r="H2808" t="str">
            <v>Page 19</v>
          </cell>
          <cell r="I2808" t="str">
            <v>Review and Update Industrial Agricultural Incentive Table Measures Washington 3 Nov 2013.pdf</v>
          </cell>
        </row>
        <row r="2809">
          <cell r="C2809" t="str">
            <v>856.2_Gross Average Monthly Demand Reduction (kW/unit)</v>
          </cell>
          <cell r="D2809">
            <v>2</v>
          </cell>
          <cell r="E2809" t="str">
            <v>Gross Average Monthly Demand Reduction (kW/unit)</v>
          </cell>
          <cell r="F2809" t="str">
            <v>Demand Reduction Value Source</v>
          </cell>
          <cell r="G2809" t="str">
            <v/>
          </cell>
          <cell r="H2809" t="str">
            <v>Page 19</v>
          </cell>
          <cell r="I2809" t="str">
            <v>Review and Update Industrial Agricultural Incentive Table Measures Washington 3 Nov 2013.pdf</v>
          </cell>
        </row>
        <row r="2810">
          <cell r="C2810" t="str">
            <v>856.2_Gross Average Monthly Demand Reduction (kW/unit)</v>
          </cell>
          <cell r="D2810">
            <v>2</v>
          </cell>
          <cell r="E2810" t="str">
            <v>Gross Average Monthly Demand Reduction (kW/unit)</v>
          </cell>
          <cell r="F2810" t="str">
            <v>Savings Parameters</v>
          </cell>
          <cell r="G2810" t="str">
            <v/>
          </cell>
          <cell r="H2810" t="str">
            <v/>
          </cell>
          <cell r="I2810" t="str">
            <v>Irrigation Measure Revision - Analysis 11 Oct 2013.xlsx</v>
          </cell>
        </row>
        <row r="2811">
          <cell r="C2811" t="str">
            <v>856.2_Measure life (years)</v>
          </cell>
          <cell r="D2811">
            <v>2</v>
          </cell>
          <cell r="E2811" t="str">
            <v>Measure life (years)</v>
          </cell>
          <cell r="F2811" t="str">
            <v>Measure Life Value Source</v>
          </cell>
          <cell r="G2811" t="str">
            <v/>
          </cell>
          <cell r="H2811" t="str">
            <v>Page 19</v>
          </cell>
          <cell r="I2811" t="str">
            <v>Review and Update Industrial Agricultural Incentive Table Measures Washington 3 Nov 2013.pdf</v>
          </cell>
        </row>
        <row r="2812">
          <cell r="C2812" t="str">
            <v>856.2_Gross incremental annual electric savings (kWh/yr)</v>
          </cell>
          <cell r="D2812">
            <v>2</v>
          </cell>
          <cell r="E2812" t="str">
            <v>Gross incremental annual electric savings (kWh/yr)</v>
          </cell>
          <cell r="F2812" t="str">
            <v xml:space="preserve">Energy Savings Value Source </v>
          </cell>
          <cell r="G2812" t="str">
            <v/>
          </cell>
          <cell r="H2812" t="str">
            <v>Page 19</v>
          </cell>
          <cell r="I2812" t="str">
            <v>Review and Update Industrial Agricultural Incentive Table Measures Washington 3 Nov 2013.pdf</v>
          </cell>
        </row>
        <row r="2813">
          <cell r="C2813" t="str">
            <v>856.2_Gross incremental annual electric savings (kWh/yr)</v>
          </cell>
          <cell r="D2813">
            <v>2</v>
          </cell>
          <cell r="E2813" t="str">
            <v>Gross incremental annual electric savings (kWh/yr)</v>
          </cell>
          <cell r="F2813" t="str">
            <v>Savings Parameters</v>
          </cell>
          <cell r="G2813" t="str">
            <v/>
          </cell>
          <cell r="H2813" t="str">
            <v/>
          </cell>
          <cell r="I2813" t="str">
            <v>Irrigation Measure Revision - Analysis 11 Oct 2013.xlsx</v>
          </cell>
        </row>
        <row r="2814">
          <cell r="C2814" t="str">
            <v>856.2_Incentive Customer ($)</v>
          </cell>
          <cell r="D2814">
            <v>2</v>
          </cell>
          <cell r="E2814" t="str">
            <v>Incentive Customer ($)</v>
          </cell>
          <cell r="F2814" t="str">
            <v>Incentive Value Source</v>
          </cell>
          <cell r="G2814" t="str">
            <v/>
          </cell>
          <cell r="H2814" t="str">
            <v>Page 19</v>
          </cell>
          <cell r="I2814" t="str">
            <v>Review and Update Industrial Agricultural Incentive Table Measures Washington 3 Nov 2013.pdf</v>
          </cell>
        </row>
        <row r="2815">
          <cell r="C2815" t="str">
            <v>1076.2_Gross Average Monthly Demand Reduction (kW/unit)</v>
          </cell>
          <cell r="D2815">
            <v>2</v>
          </cell>
          <cell r="E2815" t="str">
            <v>Gross Average Monthly Demand Reduction (kW/unit)</v>
          </cell>
          <cell r="F2815" t="str">
            <v>Demand Savings Value Source</v>
          </cell>
          <cell r="G2815" t="str">
            <v/>
          </cell>
          <cell r="H2815" t="str">
            <v>Page 20</v>
          </cell>
          <cell r="I2815" t="str">
            <v>Wyoming Industrial  Agricultural Measure Review and Update 9 Nov.docx</v>
          </cell>
        </row>
        <row r="2816">
          <cell r="C2816" t="str">
            <v>1076.2_Measure life (years)</v>
          </cell>
          <cell r="D2816">
            <v>2</v>
          </cell>
          <cell r="E2816" t="str">
            <v>Measure life (years)</v>
          </cell>
          <cell r="F2816" t="str">
            <v>Measure Life Value Source</v>
          </cell>
          <cell r="G2816" t="str">
            <v/>
          </cell>
          <cell r="H2816" t="str">
            <v>Page 20</v>
          </cell>
          <cell r="I2816" t="str">
            <v>Wyoming Industrial  Agricultural Measure Review and Update 9 Nov.docx</v>
          </cell>
        </row>
        <row r="2817">
          <cell r="C2817" t="str">
            <v>1076.2_Gross incremental annual electric savings (kWh/yr)</v>
          </cell>
          <cell r="D2817">
            <v>2</v>
          </cell>
          <cell r="E2817" t="str">
            <v>Gross incremental annual electric savings (kWh/yr)</v>
          </cell>
          <cell r="F2817" t="str">
            <v>Energy Savings Value Source</v>
          </cell>
          <cell r="G2817" t="str">
            <v/>
          </cell>
          <cell r="H2817" t="str">
            <v>Page 20</v>
          </cell>
          <cell r="I2817" t="str">
            <v>Wyoming Industrial  Agricultural Measure Review and Update 9 Nov.docx</v>
          </cell>
        </row>
        <row r="2818">
          <cell r="C2818" t="str">
            <v>1076.2_Planned Net to Gross Ratio</v>
          </cell>
          <cell r="D2818">
            <v>2</v>
          </cell>
          <cell r="E2818" t="str">
            <v>Planned Net to Gross Ratio</v>
          </cell>
          <cell r="F2818" t="str">
            <v>Net-to-Gross Value Source</v>
          </cell>
          <cell r="G2818" t="str">
            <v/>
          </cell>
          <cell r="H2818" t="str">
            <v>Recommendation on Page 10</v>
          </cell>
          <cell r="I2818" t="str">
            <v>DSM_WY_EnergyFinAnswer_Report_2011.pdf</v>
          </cell>
        </row>
        <row r="2819">
          <cell r="C2819" t="str">
            <v>1076.2_Incremental cost ($)</v>
          </cell>
          <cell r="D2819">
            <v>2</v>
          </cell>
          <cell r="E2819" t="str">
            <v>Incremental cost ($)</v>
          </cell>
          <cell r="F2819" t="str">
            <v>Incremental Cost Value Source</v>
          </cell>
          <cell r="G2819" t="str">
            <v/>
          </cell>
          <cell r="H2819" t="str">
            <v>Page 20</v>
          </cell>
          <cell r="I2819" t="str">
            <v>Wyoming Industrial  Agricultural Measure Review and Update 9 Nov.docx</v>
          </cell>
        </row>
        <row r="2820">
          <cell r="C2820" t="str">
            <v>438.2_Gross Average Monthly Demand Reduction (kW/unit)</v>
          </cell>
          <cell r="D2820">
            <v>2</v>
          </cell>
          <cell r="E2820" t="str">
            <v>Gross Average Monthly Demand Reduction (kW/unit)</v>
          </cell>
          <cell r="F2820" t="str">
            <v>Demand Reduction Value Source</v>
          </cell>
          <cell r="G2820" t="str">
            <v/>
          </cell>
          <cell r="H2820" t="str">
            <v/>
          </cell>
          <cell r="I2820" t="str">
            <v>FinAnswer Express Market Characterization and Program Enhancements - Utah Service Territory 30 Nov 2011.pdf</v>
          </cell>
        </row>
        <row r="2821">
          <cell r="C2821" t="str">
            <v>438.2_Incremental cost ($)</v>
          </cell>
          <cell r="D2821">
            <v>2</v>
          </cell>
          <cell r="E2821" t="str">
            <v>Incremental cost ($)</v>
          </cell>
          <cell r="F2821" t="str">
            <v>Cost Value Source</v>
          </cell>
          <cell r="G2821" t="str">
            <v/>
          </cell>
          <cell r="H2821" t="str">
            <v/>
          </cell>
          <cell r="I2821" t="str">
            <v>FinAnswer Express Market Characterization and Program Enhancements - Utah Service Territory 30 Nov 2011.pdf</v>
          </cell>
        </row>
        <row r="2822">
          <cell r="C2822" t="str">
            <v>438.2_Gross Average Monthly Demand Reduction (kW/unit)</v>
          </cell>
          <cell r="D2822">
            <v>2</v>
          </cell>
          <cell r="E2822" t="str">
            <v>Gross Average Monthly Demand Reduction (kW/unit)</v>
          </cell>
          <cell r="F2822" t="str">
            <v>Savings Parameters</v>
          </cell>
          <cell r="G2822" t="str">
            <v/>
          </cell>
          <cell r="H2822" t="str">
            <v/>
          </cell>
          <cell r="I2822" t="str">
            <v>Irrigation Measure Savings Calcs.xlsx</v>
          </cell>
        </row>
        <row r="2823">
          <cell r="C2823" t="str">
            <v>438.2_Gross incremental annual electric savings (kWh/yr)</v>
          </cell>
          <cell r="D2823">
            <v>2</v>
          </cell>
          <cell r="E2823" t="str">
            <v>Gross incremental annual electric savings (kWh/yr)</v>
          </cell>
          <cell r="F2823" t="str">
            <v xml:space="preserve">Energy Savings Value Source </v>
          </cell>
          <cell r="G2823" t="str">
            <v/>
          </cell>
          <cell r="H2823" t="str">
            <v/>
          </cell>
          <cell r="I2823" t="str">
            <v>FinAnswer Express Market Characterization and Program Enhancements - Utah Service Territory 30 Nov 2011.pdf</v>
          </cell>
        </row>
        <row r="2824">
          <cell r="C2824" t="str">
            <v>438.2_Efficient Case Value</v>
          </cell>
          <cell r="D2824">
            <v>2</v>
          </cell>
          <cell r="E2824" t="str">
            <v>Efficient Case Value</v>
          </cell>
          <cell r="F2824" t="str">
            <v>Efficient Case Value Source</v>
          </cell>
          <cell r="G2824" t="str">
            <v/>
          </cell>
          <cell r="H2824" t="str">
            <v/>
          </cell>
          <cell r="I2824" t="str">
            <v>FinAnswer Express Market Characterization and Program Enhancements - Utah Service Territory 30 Nov 2011.pdf</v>
          </cell>
        </row>
        <row r="2825">
          <cell r="C2825" t="str">
            <v>438.2_Incentive Customer ($)</v>
          </cell>
          <cell r="D2825">
            <v>2</v>
          </cell>
          <cell r="E2825" t="str">
            <v>Incentive Customer ($)</v>
          </cell>
          <cell r="F2825" t="str">
            <v>Incentive Value Source</v>
          </cell>
          <cell r="G2825" t="str">
            <v/>
          </cell>
          <cell r="H2825" t="str">
            <v>FE Deemed Savings - Industrial v10.18.12.xlsx table of deemed values used by program administator</v>
          </cell>
          <cell r="I2825" t="str">
            <v/>
          </cell>
        </row>
        <row r="2826">
          <cell r="C2826" t="str">
            <v>438.2_Gross incremental annual electric savings (kWh/yr)</v>
          </cell>
          <cell r="D2826">
            <v>2</v>
          </cell>
          <cell r="E2826" t="str">
            <v>Gross incremental annual electric savings (kWh/yr)</v>
          </cell>
          <cell r="F2826" t="str">
            <v>See Source Document(s) for savings methodology</v>
          </cell>
          <cell r="G2826" t="str">
            <v/>
          </cell>
          <cell r="H2826" t="str">
            <v/>
          </cell>
          <cell r="I2826" t="str">
            <v>Irrigation Measure Savings Calcs.xlsx</v>
          </cell>
        </row>
        <row r="2827">
          <cell r="C2827" t="str">
            <v>438.2_Baseline Value</v>
          </cell>
          <cell r="D2827">
            <v>2</v>
          </cell>
          <cell r="E2827" t="str">
            <v>Baseline Value</v>
          </cell>
          <cell r="F2827" t="str">
            <v>Baseline Value Source</v>
          </cell>
          <cell r="G2827" t="str">
            <v/>
          </cell>
          <cell r="H2827" t="str">
            <v/>
          </cell>
          <cell r="I2827" t="str">
            <v>FinAnswer Express Market Characterization and Program Enhancements - Utah Service Territory 30 Nov 2011.pdf</v>
          </cell>
        </row>
        <row r="2828">
          <cell r="C2828" t="str">
            <v>06232015-016.1_Planned Net to Gross Ratio</v>
          </cell>
          <cell r="D2828">
            <v>1</v>
          </cell>
          <cell r="E2828" t="str">
            <v>Planned Net to Gross Ratio</v>
          </cell>
          <cell r="F2828" t="str">
            <v>Net-to-Gross Value Source</v>
          </cell>
          <cell r="G2828" t="str">
            <v/>
          </cell>
          <cell r="H2828" t="str">
            <v>page 2</v>
          </cell>
          <cell r="I2828" t="str">
            <v>CA_FinAnswer_Express_Program_Evaluation_2009-2011.pdf</v>
          </cell>
        </row>
        <row r="2829">
          <cell r="C2829" t="str">
            <v>06232015-016.1_Planned Realization Rate</v>
          </cell>
          <cell r="D2829">
            <v>1</v>
          </cell>
          <cell r="E2829" t="str">
            <v>Planned Realization Rate</v>
          </cell>
          <cell r="F2829" t="str">
            <v>Realization Rate Value Source</v>
          </cell>
          <cell r="G2829" t="str">
            <v/>
          </cell>
          <cell r="H2829" t="str">
            <v>page 2</v>
          </cell>
          <cell r="I2829" t="str">
            <v>CA_FinAnswer_Express_Program_Evaluation_2009-2011.pdf</v>
          </cell>
        </row>
        <row r="2830">
          <cell r="C2830" t="str">
            <v>01302014-013.1_Gross Average Monthly Demand Reduction (kW/unit)</v>
          </cell>
          <cell r="D2830">
            <v>1</v>
          </cell>
          <cell r="E2830" t="str">
            <v>Gross Average Monthly Demand Reduction (kW/unit)</v>
          </cell>
          <cell r="F2830" t="str">
            <v>Demand Savings Value Source</v>
          </cell>
          <cell r="G2830" t="str">
            <v/>
          </cell>
          <cell r="H2830" t="str">
            <v/>
          </cell>
          <cell r="I2830" t="str">
            <v>RMP UT Ltg Tool 070114.12.xlsm</v>
          </cell>
        </row>
        <row r="2831">
          <cell r="C2831" t="str">
            <v>01302014-013.1_Gross incremental annual electric savings (kWh/yr)</v>
          </cell>
          <cell r="D2831">
            <v>1</v>
          </cell>
          <cell r="E2831" t="str">
            <v>Gross incremental annual electric savings (kWh/yr)</v>
          </cell>
          <cell r="F2831" t="str">
            <v>Energy Savings Value Source</v>
          </cell>
          <cell r="G2831" t="str">
            <v/>
          </cell>
          <cell r="H2831" t="str">
            <v/>
          </cell>
          <cell r="I2831" t="str">
            <v>RMP UT Ltg Tool 070114.12.xlsm</v>
          </cell>
        </row>
        <row r="2832">
          <cell r="C2832" t="str">
            <v>01302014-013.2_Gross incremental annual electric savings (kWh/yr)</v>
          </cell>
          <cell r="D2832">
            <v>2</v>
          </cell>
          <cell r="E2832" t="str">
            <v>Gross incremental annual electric savings (kWh/yr)</v>
          </cell>
          <cell r="F2832" t="str">
            <v>Energy Savings Value Source</v>
          </cell>
          <cell r="G2832" t="str">
            <v/>
          </cell>
          <cell r="H2832" t="str">
            <v/>
          </cell>
          <cell r="I2832" t="str">
            <v>Program Update Report UT 050214.docx</v>
          </cell>
        </row>
        <row r="2833">
          <cell r="C2833" t="str">
            <v>01302014-013.2_Gross Average Monthly Demand Reduction (kW/unit)</v>
          </cell>
          <cell r="D2833">
            <v>2</v>
          </cell>
          <cell r="E2833" t="str">
            <v>Gross Average Monthly Demand Reduction (kW/unit)</v>
          </cell>
          <cell r="F2833" t="str">
            <v>Demand Savings Value Source</v>
          </cell>
          <cell r="G2833" t="str">
            <v/>
          </cell>
          <cell r="H2833" t="str">
            <v/>
          </cell>
          <cell r="I2833" t="str">
            <v>Program Update Report UT 050214.docx</v>
          </cell>
        </row>
        <row r="2834">
          <cell r="C2834" t="str">
            <v>01302014-013.2_Incremental cost ($)</v>
          </cell>
          <cell r="D2834">
            <v>2</v>
          </cell>
          <cell r="E2834" t="str">
            <v>Incremental cost ($)</v>
          </cell>
          <cell r="F2834" t="str">
            <v>Incremental Cost Value Source</v>
          </cell>
          <cell r="G2834" t="str">
            <v/>
          </cell>
          <cell r="H2834" t="str">
            <v/>
          </cell>
          <cell r="I2834" t="str">
            <v/>
          </cell>
        </row>
        <row r="2835">
          <cell r="C2835" t="str">
            <v>01302014-013.2_Gross incremental annual electric savings (kWh/yr)</v>
          </cell>
          <cell r="D2835">
            <v>2</v>
          </cell>
          <cell r="E2835" t="str">
            <v>Gross incremental annual electric savings (kWh/yr)</v>
          </cell>
          <cell r="F2835" t="str">
            <v>Energy Savings Value Source</v>
          </cell>
          <cell r="G2835" t="str">
            <v/>
          </cell>
          <cell r="H2835" t="str">
            <v/>
          </cell>
          <cell r="I2835" t="str">
            <v/>
          </cell>
        </row>
        <row r="2836">
          <cell r="C2836" t="str">
            <v>01302014-013.2_Planned Net to Gross Ratio</v>
          </cell>
          <cell r="D2836">
            <v>2</v>
          </cell>
          <cell r="E2836" t="str">
            <v>Planned Net to Gross Ratio</v>
          </cell>
          <cell r="F2836" t="str">
            <v>Net-to-Gross Value Source</v>
          </cell>
          <cell r="G2836" t="str">
            <v/>
          </cell>
          <cell r="H2836" t="str">
            <v>BAU - CE inputs sheet</v>
          </cell>
          <cell r="I2836" t="str">
            <v>CE inputs - measure update   small business 031314.xlsx</v>
          </cell>
        </row>
        <row r="2837">
          <cell r="C2837" t="str">
            <v>01302014-013.2_Gross Average Monthly Demand Reduction (kW/unit)</v>
          </cell>
          <cell r="D2837">
            <v>2</v>
          </cell>
          <cell r="E2837" t="str">
            <v>Gross Average Monthly Demand Reduction (kW/unit)</v>
          </cell>
          <cell r="F2837" t="str">
            <v>Demand Savings Value Source</v>
          </cell>
          <cell r="G2837" t="str">
            <v/>
          </cell>
          <cell r="H2837" t="str">
            <v/>
          </cell>
          <cell r="I2837" t="str">
            <v/>
          </cell>
        </row>
        <row r="2838">
          <cell r="C2838" t="str">
            <v>01302014-013.2_Planned Realization Rate</v>
          </cell>
          <cell r="D2838">
            <v>2</v>
          </cell>
          <cell r="E2838" t="str">
            <v>Planned Realization Rate</v>
          </cell>
          <cell r="F2838" t="str">
            <v>Realization Rate Value Source</v>
          </cell>
          <cell r="G2838" t="str">
            <v/>
          </cell>
          <cell r="H2838" t="str">
            <v>BAU - CE inputs sheet</v>
          </cell>
          <cell r="I2838" t="str">
            <v>CE inputs - measure update   small business 031314.xlsx</v>
          </cell>
        </row>
        <row r="2839">
          <cell r="C2839" t="str">
            <v>01302014-013.2_Incremental cost ($)</v>
          </cell>
          <cell r="D2839">
            <v>2</v>
          </cell>
          <cell r="E2839" t="str">
            <v>Incremental cost ($)</v>
          </cell>
          <cell r="F2839" t="str">
            <v>Incremental Cost Value Source</v>
          </cell>
          <cell r="G2839" t="str">
            <v/>
          </cell>
          <cell r="H2839" t="str">
            <v/>
          </cell>
          <cell r="I2839" t="str">
            <v>Program Update Report UT 050214.docx</v>
          </cell>
        </row>
        <row r="2840">
          <cell r="C2840" t="str">
            <v>01132014-021.1_Gross Average Monthly Demand Reduction (kW/unit)</v>
          </cell>
          <cell r="D2840">
            <v>1</v>
          </cell>
          <cell r="E2840" t="str">
            <v>Gross Average Monthly Demand Reduction (kW/unit)</v>
          </cell>
          <cell r="F2840" t="str">
            <v>Demand Savings Value Source</v>
          </cell>
          <cell r="G2840" t="str">
            <v/>
          </cell>
          <cell r="H2840" t="str">
            <v/>
          </cell>
          <cell r="I2840" t="str">
            <v>PP WA Ltg Tool 070114.12.xlsm</v>
          </cell>
        </row>
        <row r="2841">
          <cell r="C2841" t="str">
            <v>01132014-021.1_Baseline Value</v>
          </cell>
          <cell r="D2841">
            <v>1</v>
          </cell>
          <cell r="E2841" t="str">
            <v>Baseline Value</v>
          </cell>
          <cell r="F2841" t="str">
            <v>Stipulated Baseline Wattage</v>
          </cell>
          <cell r="G2841" t="str">
            <v/>
          </cell>
          <cell r="H2841" t="str">
            <v/>
          </cell>
          <cell r="I2841" t="str">
            <v>Stipulated Baseline Wattages for wattsmart Business and FinAnswer Express Linear Flurorescent and Incandescent Fixtures.pdf</v>
          </cell>
        </row>
        <row r="2842">
          <cell r="C2842" t="str">
            <v>01132014-021.1_Gross incremental annual electric savings (kWh/yr)</v>
          </cell>
          <cell r="D2842">
            <v>1</v>
          </cell>
          <cell r="E2842" t="str">
            <v>Gross incremental annual electric savings (kWh/yr)</v>
          </cell>
          <cell r="F2842" t="str">
            <v>Energy Savings Value Source</v>
          </cell>
          <cell r="G2842" t="str">
            <v/>
          </cell>
          <cell r="H2842" t="str">
            <v/>
          </cell>
          <cell r="I2842" t="str">
            <v>PP WA Ltg Tool 070114.12.xlsm</v>
          </cell>
        </row>
        <row r="2843">
          <cell r="C2843" t="str">
            <v>01132014-021.2_</v>
          </cell>
          <cell r="D2843">
            <v>2</v>
          </cell>
          <cell r="E2843" t="str">
            <v/>
          </cell>
          <cell r="F2843" t="str">
            <v/>
          </cell>
          <cell r="G2843" t="str">
            <v/>
          </cell>
          <cell r="H2843" t="str">
            <v/>
          </cell>
          <cell r="I2843" t="str">
            <v/>
          </cell>
        </row>
        <row r="2844">
          <cell r="C2844" t="str">
            <v>02122014-072.2_Planned Realization Rate</v>
          </cell>
          <cell r="D2844">
            <v>2</v>
          </cell>
          <cell r="E2844" t="str">
            <v>Planned Realization Rate</v>
          </cell>
          <cell r="F2844" t="str">
            <v>Realization Rate Value Source</v>
          </cell>
          <cell r="G2844" t="str">
            <v/>
          </cell>
          <cell r="H2844" t="str">
            <v>page 2</v>
          </cell>
          <cell r="I2844" t="str">
            <v>CA_FinAnswer_Express_Program_Evaluation_2009-2011.pdf</v>
          </cell>
        </row>
        <row r="2845">
          <cell r="C2845" t="str">
            <v>02122014-072.2_Planned Net to Gross Ratio</v>
          </cell>
          <cell r="D2845">
            <v>2</v>
          </cell>
          <cell r="E2845" t="str">
            <v>Planned Net to Gross Ratio</v>
          </cell>
          <cell r="F2845" t="str">
            <v>Net-to-Gross Value Source</v>
          </cell>
          <cell r="G2845" t="str">
            <v/>
          </cell>
          <cell r="H2845" t="str">
            <v>page 2</v>
          </cell>
          <cell r="I2845" t="str">
            <v>CA_FinAnswer_Express_Program_Evaluation_2009-2011.pdf</v>
          </cell>
        </row>
        <row r="2846">
          <cell r="C2846" t="str">
            <v>01302014-014.1_Gross Average Monthly Demand Reduction (kW/unit)</v>
          </cell>
          <cell r="D2846">
            <v>1</v>
          </cell>
          <cell r="E2846" t="str">
            <v>Gross Average Monthly Demand Reduction (kW/unit)</v>
          </cell>
          <cell r="F2846" t="str">
            <v>Demand Savings Value Source</v>
          </cell>
          <cell r="G2846" t="str">
            <v/>
          </cell>
          <cell r="H2846" t="str">
            <v/>
          </cell>
          <cell r="I2846" t="str">
            <v>RMP UT Ltg Tool 070114.12.xlsm</v>
          </cell>
        </row>
        <row r="2847">
          <cell r="C2847" t="str">
            <v>01302014-014.1_Gross incremental annual electric savings (kWh/yr)</v>
          </cell>
          <cell r="D2847">
            <v>1</v>
          </cell>
          <cell r="E2847" t="str">
            <v>Gross incremental annual electric savings (kWh/yr)</v>
          </cell>
          <cell r="F2847" t="str">
            <v>Energy Savings Value Source</v>
          </cell>
          <cell r="G2847" t="str">
            <v/>
          </cell>
          <cell r="H2847" t="str">
            <v/>
          </cell>
          <cell r="I2847" t="str">
            <v>RMP UT Ltg Tool 070114.12.xlsm</v>
          </cell>
        </row>
        <row r="2848">
          <cell r="C2848" t="str">
            <v>01302014-014.2_Planned Net to Gross Ratio</v>
          </cell>
          <cell r="D2848">
            <v>2</v>
          </cell>
          <cell r="E2848" t="str">
            <v>Planned Net to Gross Ratio</v>
          </cell>
          <cell r="F2848" t="str">
            <v>Net-to-Gross Value Source</v>
          </cell>
          <cell r="G2848" t="str">
            <v/>
          </cell>
          <cell r="H2848" t="str">
            <v>BAU - CE inputs sheet</v>
          </cell>
          <cell r="I2848" t="str">
            <v>CE inputs - measure update   small business 031314.xlsx</v>
          </cell>
        </row>
        <row r="2849">
          <cell r="C2849" t="str">
            <v>01302014-014.2_Gross incremental annual electric savings (kWh/yr)</v>
          </cell>
          <cell r="D2849">
            <v>2</v>
          </cell>
          <cell r="E2849" t="str">
            <v>Gross incremental annual electric savings (kWh/yr)</v>
          </cell>
          <cell r="F2849" t="str">
            <v>Energy Savings Value Source</v>
          </cell>
          <cell r="G2849" t="str">
            <v/>
          </cell>
          <cell r="H2849" t="str">
            <v/>
          </cell>
          <cell r="I2849" t="str">
            <v/>
          </cell>
        </row>
        <row r="2850">
          <cell r="C2850" t="str">
            <v>01302014-014.2_Planned Realization Rate</v>
          </cell>
          <cell r="D2850">
            <v>2</v>
          </cell>
          <cell r="E2850" t="str">
            <v>Planned Realization Rate</v>
          </cell>
          <cell r="F2850" t="str">
            <v>Realization Rate Value Source</v>
          </cell>
          <cell r="G2850" t="str">
            <v/>
          </cell>
          <cell r="H2850" t="str">
            <v>BAU - CE inputs sheet</v>
          </cell>
          <cell r="I2850" t="str">
            <v>CE inputs - measure update   small business 031314.xlsx</v>
          </cell>
        </row>
        <row r="2851">
          <cell r="C2851" t="str">
            <v>01302014-014.2_Measure life (years)</v>
          </cell>
          <cell r="D2851">
            <v>2</v>
          </cell>
          <cell r="E2851" t="str">
            <v>Measure life (years)</v>
          </cell>
          <cell r="F2851" t="str">
            <v>Measure Life Value Source</v>
          </cell>
          <cell r="G2851" t="str">
            <v/>
          </cell>
          <cell r="H2851" t="str">
            <v>Used for program change filing. Program-level measure life decreased from previous 14 years to feflect increasing role of energy management</v>
          </cell>
          <cell r="I2851" t="str">
            <v>CE inputs - measure update   small business 031314.xlsx</v>
          </cell>
        </row>
        <row r="2852">
          <cell r="C2852" t="str">
            <v>01302014-014.2_Gross Average Monthly Demand Reduction (kW/unit)</v>
          </cell>
          <cell r="D2852">
            <v>2</v>
          </cell>
          <cell r="E2852" t="str">
            <v>Gross Average Monthly Demand Reduction (kW/unit)</v>
          </cell>
          <cell r="F2852" t="str">
            <v>Demand Savings Value Source</v>
          </cell>
          <cell r="G2852" t="str">
            <v/>
          </cell>
          <cell r="H2852" t="str">
            <v/>
          </cell>
          <cell r="I2852" t="str">
            <v>Program Update Report UT 050214.docx</v>
          </cell>
        </row>
        <row r="2853">
          <cell r="C2853" t="str">
            <v>01302014-014.2_Incremental cost ($)</v>
          </cell>
          <cell r="D2853">
            <v>2</v>
          </cell>
          <cell r="E2853" t="str">
            <v>Incremental cost ($)</v>
          </cell>
          <cell r="F2853" t="str">
            <v>Incremental Cost Value Source</v>
          </cell>
          <cell r="G2853" t="str">
            <v/>
          </cell>
          <cell r="H2853" t="str">
            <v/>
          </cell>
          <cell r="I2853" t="str">
            <v>Program Update Report UT 050214.docx</v>
          </cell>
        </row>
        <row r="2854">
          <cell r="C2854" t="str">
            <v>01302014-014.2_Gross Average Monthly Demand Reduction (kW/unit)</v>
          </cell>
          <cell r="D2854">
            <v>2</v>
          </cell>
          <cell r="E2854" t="str">
            <v>Gross Average Monthly Demand Reduction (kW/unit)</v>
          </cell>
          <cell r="F2854" t="str">
            <v>Demand Savings Value Source</v>
          </cell>
          <cell r="G2854" t="str">
            <v/>
          </cell>
          <cell r="H2854" t="str">
            <v/>
          </cell>
          <cell r="I2854" t="str">
            <v/>
          </cell>
        </row>
        <row r="2855">
          <cell r="C2855" t="str">
            <v>01302014-014.2_Incremental cost ($)</v>
          </cell>
          <cell r="D2855">
            <v>2</v>
          </cell>
          <cell r="E2855" t="str">
            <v>Incremental cost ($)</v>
          </cell>
          <cell r="F2855" t="str">
            <v>Incremental Cost Value Source</v>
          </cell>
          <cell r="G2855" t="str">
            <v/>
          </cell>
          <cell r="H2855" t="str">
            <v/>
          </cell>
          <cell r="I2855" t="str">
            <v/>
          </cell>
        </row>
        <row r="2856">
          <cell r="C2856" t="str">
            <v>01302014-014.2_Gross incremental annual electric savings (kWh/yr)</v>
          </cell>
          <cell r="D2856">
            <v>2</v>
          </cell>
          <cell r="E2856" t="str">
            <v>Gross incremental annual electric savings (kWh/yr)</v>
          </cell>
          <cell r="F2856" t="str">
            <v>Energy Savings Value Source</v>
          </cell>
          <cell r="G2856" t="str">
            <v/>
          </cell>
          <cell r="H2856" t="str">
            <v/>
          </cell>
          <cell r="I2856" t="str">
            <v>Program Update Report UT 050214.docx</v>
          </cell>
        </row>
        <row r="2857">
          <cell r="C2857" t="str">
            <v>01132014-028.2_</v>
          </cell>
          <cell r="D2857">
            <v>2</v>
          </cell>
          <cell r="E2857" t="str">
            <v/>
          </cell>
          <cell r="F2857" t="str">
            <v/>
          </cell>
          <cell r="G2857" t="str">
            <v/>
          </cell>
          <cell r="H2857" t="str">
            <v/>
          </cell>
          <cell r="I2857" t="str">
            <v/>
          </cell>
        </row>
        <row r="2858">
          <cell r="C2858" t="str">
            <v>01132014-028.1_Gross incremental annual electric savings (kWh/yr)</v>
          </cell>
          <cell r="D2858">
            <v>1</v>
          </cell>
          <cell r="E2858" t="str">
            <v>Gross incremental annual electric savings (kWh/yr)</v>
          </cell>
          <cell r="F2858" t="str">
            <v>Energy Savings Value Source</v>
          </cell>
          <cell r="G2858" t="str">
            <v/>
          </cell>
          <cell r="H2858" t="str">
            <v/>
          </cell>
          <cell r="I2858" t="str">
            <v>PP WA Ltg Tool 070114.12.xlsm</v>
          </cell>
        </row>
        <row r="2859">
          <cell r="C2859" t="str">
            <v>01132014-028.1_Gross Average Monthly Demand Reduction (kW/unit)</v>
          </cell>
          <cell r="D2859">
            <v>1</v>
          </cell>
          <cell r="E2859" t="str">
            <v>Gross Average Monthly Demand Reduction (kW/unit)</v>
          </cell>
          <cell r="F2859" t="str">
            <v>Demand Savings Value Source</v>
          </cell>
          <cell r="G2859" t="str">
            <v/>
          </cell>
          <cell r="H2859" t="str">
            <v/>
          </cell>
          <cell r="I2859" t="str">
            <v>PP WA Ltg Tool 070114.12.xlsm</v>
          </cell>
        </row>
        <row r="2860">
          <cell r="C2860" t="str">
            <v>02122014-075.2_Measure life (years)</v>
          </cell>
          <cell r="D2860">
            <v>2</v>
          </cell>
          <cell r="E2860" t="str">
            <v>Measure life (years)</v>
          </cell>
          <cell r="F2860" t="str">
            <v>Measure Life Value Source</v>
          </cell>
          <cell r="G2860" t="str">
            <v>Average of 12 years from FinAnswer Express and 15 years from Energy FinAnswer (13.5 rounded to 14)</v>
          </cell>
          <cell r="H2860" t="str">
            <v/>
          </cell>
          <cell r="I2860" t="str">
            <v>2013-Idaho-Annual-Report-Appendices-FINAL071814.pdf</v>
          </cell>
        </row>
        <row r="2861">
          <cell r="C2861" t="str">
            <v>02122014-075.2_Planned Realization Rate</v>
          </cell>
          <cell r="D2861">
            <v>2</v>
          </cell>
          <cell r="E2861" t="str">
            <v>Planned Realization Rate</v>
          </cell>
          <cell r="F2861" t="str">
            <v>Realization Rate Value Source</v>
          </cell>
          <cell r="G2861" t="str">
            <v/>
          </cell>
          <cell r="H2861" t="str">
            <v>Table 1</v>
          </cell>
          <cell r="I2861" t="str">
            <v>ID_FinAnswer_Express_Program_Evaluation_2009-2011.pdf</v>
          </cell>
        </row>
        <row r="2862">
          <cell r="C2862" t="str">
            <v>02122014-075.2_Planned Net to Gross Ratio</v>
          </cell>
          <cell r="D2862">
            <v>2</v>
          </cell>
          <cell r="E2862" t="str">
            <v>Planned Net to Gross Ratio</v>
          </cell>
          <cell r="F2862" t="str">
            <v>Net-to-Gross Value Source</v>
          </cell>
          <cell r="G2862" t="str">
            <v/>
          </cell>
          <cell r="H2862" t="str">
            <v>Page 2</v>
          </cell>
          <cell r="I2862" t="str">
            <v>ID_FinAnswer_Express_Program_Evaluation_2009-2011.pdf</v>
          </cell>
        </row>
        <row r="2863">
          <cell r="C2863" t="str">
            <v>02122014-076.2_Planned Realization Rate</v>
          </cell>
          <cell r="D2863">
            <v>2</v>
          </cell>
          <cell r="E2863" t="str">
            <v>Planned Realization Rate</v>
          </cell>
          <cell r="F2863" t="str">
            <v>Realization Rate Value Source</v>
          </cell>
          <cell r="G2863" t="str">
            <v/>
          </cell>
          <cell r="H2863" t="str">
            <v>Table 1</v>
          </cell>
          <cell r="I2863" t="str">
            <v>DSM_WY_FinAnswerExpress_Report_2011.pdf</v>
          </cell>
        </row>
        <row r="2864">
          <cell r="C2864" t="str">
            <v>02122014-076.2_Planned Net to Gross Ratio</v>
          </cell>
          <cell r="D2864">
            <v>2</v>
          </cell>
          <cell r="E2864" t="str">
            <v>Planned Net to Gross Ratio</v>
          </cell>
          <cell r="F2864" t="str">
            <v>Net-to-Gross Value Source</v>
          </cell>
          <cell r="G2864" t="str">
            <v/>
          </cell>
          <cell r="H2864" t="str">
            <v>Page 10</v>
          </cell>
          <cell r="I2864" t="str">
            <v>DSM_WY_FinAnswerExpress_Report_2011.pdf</v>
          </cell>
        </row>
        <row r="2865">
          <cell r="C2865" t="str">
            <v>02122014-076.2_Measure life (years)</v>
          </cell>
          <cell r="D2865">
            <v>2</v>
          </cell>
          <cell r="E2865" t="str">
            <v>Measure life (years)</v>
          </cell>
          <cell r="F2865" t="str">
            <v>Measure Life Value Source</v>
          </cell>
          <cell r="G2865" t="str">
            <v>Average of 12 years from FinAnswer Express and 15 years from Energy FinAnswer (13.5 rounded to 14)</v>
          </cell>
          <cell r="H2865" t="str">
            <v/>
          </cell>
          <cell r="I2865" t="str">
            <v/>
          </cell>
        </row>
        <row r="2866">
          <cell r="C2866" t="str">
            <v>12162013-139.2_Planned Net to Gross Ratio</v>
          </cell>
          <cell r="D2866">
            <v>2</v>
          </cell>
          <cell r="E2866" t="str">
            <v>Planned Net to Gross Ratio</v>
          </cell>
          <cell r="F2866" t="str">
            <v>Net-to-Gross Value Source</v>
          </cell>
          <cell r="G2866" t="str">
            <v/>
          </cell>
          <cell r="H2866" t="str">
            <v>Page 2</v>
          </cell>
          <cell r="I2866" t="str">
            <v>CA_Energy_FinAnswer_Program_Evaluation_2009-2011.pdf</v>
          </cell>
        </row>
        <row r="2867">
          <cell r="C2867" t="str">
            <v>12162013-269.2_Planned Net to Gross Ratio</v>
          </cell>
          <cell r="D2867">
            <v>2</v>
          </cell>
          <cell r="E2867" t="str">
            <v>Planned Net to Gross Ratio</v>
          </cell>
          <cell r="F2867" t="str">
            <v>Net-to-Gross Ratio Value Source</v>
          </cell>
          <cell r="G2867" t="str">
            <v/>
          </cell>
          <cell r="H2867" t="str">
            <v>Page 2</v>
          </cell>
          <cell r="I2867" t="str">
            <v>ID_Energy_FinAnswer_Program_Evaluation_2009-2011.pdf</v>
          </cell>
        </row>
        <row r="2868">
          <cell r="C2868" t="str">
            <v>12162013-269.2_Planned Realization Rate</v>
          </cell>
          <cell r="D2868">
            <v>2</v>
          </cell>
          <cell r="E2868" t="str">
            <v>Planned Realization Rate</v>
          </cell>
          <cell r="F2868" t="str">
            <v>Realization Rate Value Source</v>
          </cell>
          <cell r="G2868" t="str">
            <v/>
          </cell>
          <cell r="H2868" t="str">
            <v>Table 1</v>
          </cell>
          <cell r="I2868" t="str">
            <v>ID_Energy_FinAnswer_Program_Evaluation_2009-2011.pdf</v>
          </cell>
        </row>
        <row r="2869">
          <cell r="C2869" t="str">
            <v>12162013-269.2_Measure life (years)</v>
          </cell>
          <cell r="D2869">
            <v>2</v>
          </cell>
          <cell r="E2869" t="str">
            <v>Measure life (years)</v>
          </cell>
          <cell r="F2869" t="str">
            <v>Measure Life Value Source</v>
          </cell>
          <cell r="G2869" t="str">
            <v>14.5, rounded to 15</v>
          </cell>
          <cell r="H2869" t="str">
            <v>Table 16</v>
          </cell>
          <cell r="I2869" t="str">
            <v>Idaho Energy FinAnswer Evaluation Report - 2008.pdf</v>
          </cell>
        </row>
        <row r="2870">
          <cell r="C2870" t="str">
            <v>11222013-009.2_Incentive Customer ($)</v>
          </cell>
          <cell r="D2870">
            <v>2</v>
          </cell>
          <cell r="E2870" t="str">
            <v>Incentive Customer ($)</v>
          </cell>
          <cell r="F2870" t="str">
            <v>Incentive Value Source</v>
          </cell>
          <cell r="G2870" t="str">
            <v/>
          </cell>
          <cell r="H2870" t="str">
            <v>Incentive Caluclator Tool</v>
          </cell>
          <cell r="I2870" t="str">
            <v>WB UT Incentive Calc EXTERNAL 1.1E 0722013.xlsx</v>
          </cell>
        </row>
        <row r="2871">
          <cell r="C2871" t="str">
            <v>12162013-009.2_Incentive Customer ($)</v>
          </cell>
          <cell r="D2871">
            <v>2</v>
          </cell>
          <cell r="E2871" t="str">
            <v>Incentive Customer ($)</v>
          </cell>
          <cell r="F2871" t="str">
            <v>Incentive Value Source</v>
          </cell>
          <cell r="G2871" t="str">
            <v/>
          </cell>
          <cell r="H2871" t="str">
            <v>Incentive Caluclator Tool</v>
          </cell>
          <cell r="I2871" t="str">
            <v>WA wattSmart Business Incentive DUMMY.xlsx</v>
          </cell>
        </row>
        <row r="2872">
          <cell r="C2872" t="str">
            <v>12162013-399.2_Planned Net to Gross Ratio</v>
          </cell>
          <cell r="D2872">
            <v>2</v>
          </cell>
          <cell r="E2872" t="str">
            <v>Planned Net to Gross Ratio</v>
          </cell>
          <cell r="F2872" t="str">
            <v>Net-to-Gross Valur Source</v>
          </cell>
          <cell r="G2872" t="str">
            <v/>
          </cell>
          <cell r="H2872" t="str">
            <v>Page 10</v>
          </cell>
          <cell r="I2872" t="str">
            <v>DSM_WY_EnergyFinAnswer_Report_2011.pdf</v>
          </cell>
        </row>
        <row r="2873">
          <cell r="C2873" t="str">
            <v>12162013-399.2_Planned Realization Rate</v>
          </cell>
          <cell r="D2873">
            <v>2</v>
          </cell>
          <cell r="E2873" t="str">
            <v>Planned Realization Rate</v>
          </cell>
          <cell r="F2873" t="str">
            <v>Realization Rate Value Source</v>
          </cell>
          <cell r="G2873" t="str">
            <v/>
          </cell>
          <cell r="H2873" t="str">
            <v>Table 1</v>
          </cell>
          <cell r="I2873" t="str">
            <v>DSM_WY_EnergyFinAnswer_Report_2011.pdf</v>
          </cell>
        </row>
        <row r="2874">
          <cell r="C2874" t="str">
            <v>12162013-399.2_Measure life (years)</v>
          </cell>
          <cell r="D2874">
            <v>2</v>
          </cell>
          <cell r="E2874" t="str">
            <v>Measure life (years)</v>
          </cell>
          <cell r="F2874" t="str">
            <v>Measure Life Value Source</v>
          </cell>
          <cell r="G2874" t="str">
            <v/>
          </cell>
          <cell r="H2874" t="str">
            <v>Table 26</v>
          </cell>
          <cell r="I2874" t="str">
            <v>2013-Wyoming-Annual-Report-Appendices-FINAL.pdf</v>
          </cell>
        </row>
        <row r="2875">
          <cell r="C2875" t="str">
            <v>12162013-140.2_Planned Net to Gross Ratio</v>
          </cell>
          <cell r="D2875">
            <v>2</v>
          </cell>
          <cell r="E2875" t="str">
            <v>Planned Net to Gross Ratio</v>
          </cell>
          <cell r="F2875" t="str">
            <v>Net-to-Gross Value Source</v>
          </cell>
          <cell r="G2875" t="str">
            <v/>
          </cell>
          <cell r="H2875" t="str">
            <v>Page 2</v>
          </cell>
          <cell r="I2875" t="str">
            <v>CA_Energy_FinAnswer_Program_Evaluation_2009-2011.pdf</v>
          </cell>
        </row>
        <row r="2876">
          <cell r="C2876" t="str">
            <v>12162013-270.2_Planned Realization Rate</v>
          </cell>
          <cell r="D2876">
            <v>2</v>
          </cell>
          <cell r="E2876" t="str">
            <v>Planned Realization Rate</v>
          </cell>
          <cell r="F2876" t="str">
            <v>Realization Rate Value Source</v>
          </cell>
          <cell r="G2876" t="str">
            <v/>
          </cell>
          <cell r="H2876" t="str">
            <v>Table 1</v>
          </cell>
          <cell r="I2876" t="str">
            <v>ID_Energy_FinAnswer_Program_Evaluation_2009-2011.pdf</v>
          </cell>
        </row>
        <row r="2877">
          <cell r="C2877" t="str">
            <v>12162013-270.2_Measure life (years)</v>
          </cell>
          <cell r="D2877">
            <v>2</v>
          </cell>
          <cell r="E2877" t="str">
            <v>Measure life (years)</v>
          </cell>
          <cell r="F2877" t="str">
            <v>Measure Life Value Source</v>
          </cell>
          <cell r="G2877" t="str">
            <v>14.5, rounded to 15</v>
          </cell>
          <cell r="H2877" t="str">
            <v>Table 16</v>
          </cell>
          <cell r="I2877" t="str">
            <v>Idaho Energy FinAnswer Evaluation Report - 2008.pdf</v>
          </cell>
        </row>
        <row r="2878">
          <cell r="C2878" t="str">
            <v>12162013-270.2_Planned Net to Gross Ratio</v>
          </cell>
          <cell r="D2878">
            <v>2</v>
          </cell>
          <cell r="E2878" t="str">
            <v>Planned Net to Gross Ratio</v>
          </cell>
          <cell r="F2878" t="str">
            <v>Net-to-Gross Ratio Value Source</v>
          </cell>
          <cell r="G2878" t="str">
            <v/>
          </cell>
          <cell r="H2878" t="str">
            <v>Page 2</v>
          </cell>
          <cell r="I2878" t="str">
            <v>ID_Energy_FinAnswer_Program_Evaluation_2009-2011.pdf</v>
          </cell>
        </row>
        <row r="2879">
          <cell r="C2879" t="str">
            <v>11222013-010.2_Incentive Customer ($)</v>
          </cell>
          <cell r="D2879">
            <v>2</v>
          </cell>
          <cell r="E2879" t="str">
            <v>Incentive Customer ($)</v>
          </cell>
          <cell r="F2879" t="str">
            <v>Incentive Value Source</v>
          </cell>
          <cell r="G2879" t="str">
            <v/>
          </cell>
          <cell r="H2879" t="str">
            <v>Incentive Caluclator Tool</v>
          </cell>
          <cell r="I2879" t="str">
            <v>WB UT Incentive Calc EXTERNAL 1.1E 0722013.xlsx</v>
          </cell>
        </row>
        <row r="2880">
          <cell r="C2880" t="str">
            <v>12162013-010.2_Incentive Customer ($)</v>
          </cell>
          <cell r="D2880">
            <v>2</v>
          </cell>
          <cell r="E2880" t="str">
            <v>Incentive Customer ($)</v>
          </cell>
          <cell r="F2880" t="str">
            <v>Incentive Value Source</v>
          </cell>
          <cell r="G2880" t="str">
            <v/>
          </cell>
          <cell r="H2880" t="str">
            <v>Incentive Caluclator Tool</v>
          </cell>
          <cell r="I2880" t="str">
            <v>WA wattSmart Business Incentive DUMMY.xlsx</v>
          </cell>
        </row>
        <row r="2881">
          <cell r="C2881" t="str">
            <v>12162013-400.2_Measure life (years)</v>
          </cell>
          <cell r="D2881">
            <v>2</v>
          </cell>
          <cell r="E2881" t="str">
            <v>Measure life (years)</v>
          </cell>
          <cell r="F2881" t="str">
            <v>Measure Life Value Source</v>
          </cell>
          <cell r="G2881" t="str">
            <v/>
          </cell>
          <cell r="H2881" t="str">
            <v>Table 26</v>
          </cell>
          <cell r="I2881" t="str">
            <v>2013-Wyoming-Annual-Report-Appendices-FINAL.pdf</v>
          </cell>
        </row>
        <row r="2882">
          <cell r="C2882" t="str">
            <v>12162013-400.2_Planned Net to Gross Ratio</v>
          </cell>
          <cell r="D2882">
            <v>2</v>
          </cell>
          <cell r="E2882" t="str">
            <v>Planned Net to Gross Ratio</v>
          </cell>
          <cell r="F2882" t="str">
            <v>Net-to-Gross Valur Source</v>
          </cell>
          <cell r="G2882" t="str">
            <v/>
          </cell>
          <cell r="H2882" t="str">
            <v>Page 10</v>
          </cell>
          <cell r="I2882" t="str">
            <v>DSM_WY_EnergyFinAnswer_Report_2011.pdf</v>
          </cell>
        </row>
        <row r="2883">
          <cell r="C2883" t="str">
            <v>12162013-400.2_Planned Realization Rate</v>
          </cell>
          <cell r="D2883">
            <v>2</v>
          </cell>
          <cell r="E2883" t="str">
            <v>Planned Realization Rate</v>
          </cell>
          <cell r="F2883" t="str">
            <v>Realization Rate Value Source</v>
          </cell>
          <cell r="G2883" t="str">
            <v/>
          </cell>
          <cell r="H2883" t="str">
            <v>Table 1</v>
          </cell>
          <cell r="I2883" t="str">
            <v>DSM_WY_EnergyFinAnswer_Report_2011.pdf</v>
          </cell>
        </row>
        <row r="2884">
          <cell r="C2884" t="str">
            <v>07092014-007.1_Planned Realization Rate</v>
          </cell>
          <cell r="D2884">
            <v>1</v>
          </cell>
          <cell r="E2884" t="str">
            <v>Planned Realization Rate</v>
          </cell>
          <cell r="F2884" t="str">
            <v>Planned Realization Rate Value Source</v>
          </cell>
          <cell r="G2884" t="str">
            <v/>
          </cell>
          <cell r="H2884" t="str">
            <v>BAU - CE inputs sheet</v>
          </cell>
          <cell r="I2884" t="str">
            <v>CE inputs - measure update   small business 031314.xlsx</v>
          </cell>
        </row>
        <row r="2885">
          <cell r="C2885" t="str">
            <v>07092014-007.1_Measure life (years)</v>
          </cell>
          <cell r="D2885">
            <v>1</v>
          </cell>
          <cell r="E2885" t="str">
            <v>Measure life (years)</v>
          </cell>
          <cell r="F2885" t="str">
            <v>Measure Life Value Source</v>
          </cell>
          <cell r="G2885" t="str">
            <v/>
          </cell>
          <cell r="H2885" t="str">
            <v>Page 29</v>
          </cell>
          <cell r="I2885" t="str">
            <v>Utah Industrial  Agricultural Measure Review and Update 1 May 2014.docx</v>
          </cell>
        </row>
        <row r="2886">
          <cell r="C2886" t="str">
            <v>07092014-007.1_Incremental cost ($)</v>
          </cell>
          <cell r="D2886">
            <v>1</v>
          </cell>
          <cell r="E2886" t="str">
            <v>Incremental cost ($)</v>
          </cell>
          <cell r="F2886" t="str">
            <v>Cost value source</v>
          </cell>
          <cell r="G2886" t="str">
            <v/>
          </cell>
          <cell r="H2886" t="str">
            <v>page 29</v>
          </cell>
          <cell r="I2886" t="str">
            <v>Utah Industrial  Agricultural Measure Review and Update 1 May 2014.docx</v>
          </cell>
        </row>
        <row r="2887">
          <cell r="C2887" t="str">
            <v>07092014-007.1_Planned Net to Gross Ratio</v>
          </cell>
          <cell r="D2887">
            <v>1</v>
          </cell>
          <cell r="E2887" t="str">
            <v>Planned Net to Gross Ratio</v>
          </cell>
          <cell r="F2887" t="str">
            <v>Planned Net-to-Gross Ratio Value Source</v>
          </cell>
          <cell r="G2887" t="str">
            <v/>
          </cell>
          <cell r="H2887" t="str">
            <v>BAU - CE inputs sheet</v>
          </cell>
          <cell r="I2887" t="str">
            <v>CE inputs - measure update   small business 031314.xlsx</v>
          </cell>
        </row>
        <row r="2888">
          <cell r="C2888" t="str">
            <v>07092014-007.1_Gross incremental annual electric savings (kWh/yr)</v>
          </cell>
          <cell r="D2888">
            <v>1</v>
          </cell>
          <cell r="E2888" t="str">
            <v>Gross incremental annual electric savings (kWh/yr)</v>
          </cell>
          <cell r="F2888" t="str">
            <v>Energy savings value source</v>
          </cell>
          <cell r="G2888" t="str">
            <v/>
          </cell>
          <cell r="H2888" t="str">
            <v>page 29</v>
          </cell>
          <cell r="I2888" t="str">
            <v>Utah Industrial  Agricultural Measure Review and Update 1 May 2014.docx</v>
          </cell>
        </row>
        <row r="2889">
          <cell r="C2889" t="str">
            <v>20150501-009.1_Incremental cost ($)</v>
          </cell>
          <cell r="D2889">
            <v>1</v>
          </cell>
          <cell r="E2889" t="str">
            <v>Incremental cost ($)</v>
          </cell>
          <cell r="F2889" t="str">
            <v>Incremental Cost Value Source</v>
          </cell>
          <cell r="G2889" t="str">
            <v/>
          </cell>
          <cell r="H2889" t="str">
            <v/>
          </cell>
          <cell r="I2889" t="str">
            <v>Irrigation Measure Revision - Analysis Updated 13 Feb 2014.xlsx</v>
          </cell>
        </row>
        <row r="2890">
          <cell r="C2890" t="str">
            <v>20150501-009.1_Gross Average Monthly Demand Reduction (kW/unit)</v>
          </cell>
          <cell r="D2890">
            <v>1</v>
          </cell>
          <cell r="E2890" t="str">
            <v>Gross Average Monthly Demand Reduction (kW/unit)</v>
          </cell>
          <cell r="F2890" t="str">
            <v>Demand Savings Value Source</v>
          </cell>
          <cell r="G2890" t="str">
            <v/>
          </cell>
          <cell r="H2890" t="str">
            <v/>
          </cell>
          <cell r="I2890" t="str">
            <v>Irrigation Measure Revision - Analysis Updated 13 Feb 2014.xlsx</v>
          </cell>
        </row>
        <row r="2891">
          <cell r="C2891" t="str">
            <v>20150501-009.1_Planned Net to Gross Ratio</v>
          </cell>
          <cell r="D2891">
            <v>1</v>
          </cell>
          <cell r="E2891" t="str">
            <v>Planned Net to Gross Ratio</v>
          </cell>
          <cell r="F2891" t="str">
            <v>Net-to-Gross Value Source</v>
          </cell>
          <cell r="G2891" t="str">
            <v/>
          </cell>
          <cell r="H2891" t="str">
            <v>P. 2 .</v>
          </cell>
          <cell r="I2891" t="str">
            <v>CA_FinAnswer_Express_Program_Evaluation_2009-2011.pdf</v>
          </cell>
        </row>
        <row r="2892">
          <cell r="C2892" t="str">
            <v>20150501-009.1_Planned Realization Rate</v>
          </cell>
          <cell r="D2892">
            <v>1</v>
          </cell>
          <cell r="E2892" t="str">
            <v>Planned Realization Rate</v>
          </cell>
          <cell r="F2892" t="str">
            <v>Realization Rate Value Source</v>
          </cell>
          <cell r="G2892" t="str">
            <v/>
          </cell>
          <cell r="H2892" t="str">
            <v xml:space="preserve"> Table 1, p. 2.</v>
          </cell>
          <cell r="I2892" t="str">
            <v>CA_FinAnswer_Express_Program_Evaluation_2009-2011.pdf</v>
          </cell>
        </row>
        <row r="2893">
          <cell r="C2893" t="str">
            <v>20150501-009.1_Measure life (years)</v>
          </cell>
          <cell r="D2893">
            <v>1</v>
          </cell>
          <cell r="E2893" t="str">
            <v>Measure life (years)</v>
          </cell>
          <cell r="F2893" t="str">
            <v>Measure Life Value Source</v>
          </cell>
          <cell r="G2893" t="str">
            <v/>
          </cell>
          <cell r="H2893" t="str">
            <v/>
          </cell>
          <cell r="I2893" t="str">
            <v>Irrigation Measure Revision - Analysis Updated 13 Feb 2014.xlsx</v>
          </cell>
        </row>
        <row r="2894">
          <cell r="C2894" t="str">
            <v>20150501-009.1_Gross incremental annual electric savings (kWh/yr)</v>
          </cell>
          <cell r="D2894">
            <v>1</v>
          </cell>
          <cell r="E2894" t="str">
            <v>Gross incremental annual electric savings (kWh/yr)</v>
          </cell>
          <cell r="F2894" t="str">
            <v>Energy Savings Value Source</v>
          </cell>
          <cell r="G2894" t="str">
            <v/>
          </cell>
          <cell r="H2894" t="str">
            <v/>
          </cell>
          <cell r="I2894" t="str">
            <v>Irrigation Measure Revision - Analysis Updated 13 Feb 2014.xlsx</v>
          </cell>
        </row>
        <row r="2895">
          <cell r="C2895" t="str">
            <v>857.2_Measure life (years)</v>
          </cell>
          <cell r="D2895">
            <v>2</v>
          </cell>
          <cell r="E2895" t="str">
            <v>Measure life (years)</v>
          </cell>
          <cell r="F2895" t="str">
            <v>Measure Life Value Source</v>
          </cell>
          <cell r="G2895" t="str">
            <v/>
          </cell>
          <cell r="H2895" t="str">
            <v>Page 26</v>
          </cell>
          <cell r="I2895" t="str">
            <v>Review and Update Industrial Agricultural Incentive Table Measures Washington 3 Nov 2013.pdf</v>
          </cell>
        </row>
        <row r="2896">
          <cell r="C2896" t="str">
            <v>857.2_Incentive Customer ($)</v>
          </cell>
          <cell r="D2896">
            <v>2</v>
          </cell>
          <cell r="E2896" t="str">
            <v>Incentive Customer ($)</v>
          </cell>
          <cell r="F2896" t="str">
            <v>Incentive Value Source</v>
          </cell>
          <cell r="G2896" t="str">
            <v/>
          </cell>
          <cell r="H2896" t="str">
            <v>Page 26</v>
          </cell>
          <cell r="I2896" t="str">
            <v>Review and Update Industrial Agricultural Incentive Table Measures Washington 3 Nov 2013.pdf</v>
          </cell>
        </row>
        <row r="2897">
          <cell r="C2897" t="str">
            <v>857.2_Gross incremental annual electric savings (kWh/yr)</v>
          </cell>
          <cell r="D2897">
            <v>2</v>
          </cell>
          <cell r="E2897" t="str">
            <v>Gross incremental annual electric savings (kWh/yr)</v>
          </cell>
          <cell r="F2897" t="str">
            <v>Savings Parameters</v>
          </cell>
          <cell r="G2897" t="str">
            <v/>
          </cell>
          <cell r="H2897" t="str">
            <v/>
          </cell>
          <cell r="I2897" t="str">
            <v>Irrigation Measure Revision - Analysis 11 Oct 2013.xlsx</v>
          </cell>
        </row>
        <row r="2898">
          <cell r="C2898" t="str">
            <v>857.2_Gross incremental annual electric savings (kWh/yr)</v>
          </cell>
          <cell r="D2898">
            <v>2</v>
          </cell>
          <cell r="E2898" t="str">
            <v>Gross incremental annual electric savings (kWh/yr)</v>
          </cell>
          <cell r="F2898" t="str">
            <v xml:space="preserve">Energy Savings Value Source </v>
          </cell>
          <cell r="G2898" t="str">
            <v/>
          </cell>
          <cell r="H2898" t="str">
            <v>Page 26</v>
          </cell>
          <cell r="I2898" t="str">
            <v>Review and Update Industrial Agricultural Incentive Table Measures Washington 3 Nov 2013.pdf</v>
          </cell>
        </row>
        <row r="2899">
          <cell r="C2899" t="str">
            <v>857.2_Gross Average Monthly Demand Reduction (kW/unit)</v>
          </cell>
          <cell r="D2899">
            <v>2</v>
          </cell>
          <cell r="E2899" t="str">
            <v>Gross Average Monthly Demand Reduction (kW/unit)</v>
          </cell>
          <cell r="F2899" t="str">
            <v>Demand Reduction Value Source</v>
          </cell>
          <cell r="G2899" t="str">
            <v/>
          </cell>
          <cell r="H2899" t="str">
            <v>Page 26</v>
          </cell>
          <cell r="I2899" t="str">
            <v>Review and Update Industrial Agricultural Incentive Table Measures Washington 3 Nov 2013.pdf</v>
          </cell>
        </row>
        <row r="2900">
          <cell r="C2900" t="str">
            <v>857.2_Gross Average Monthly Demand Reduction (kW/unit)</v>
          </cell>
          <cell r="D2900">
            <v>2</v>
          </cell>
          <cell r="E2900" t="str">
            <v>Gross Average Monthly Demand Reduction (kW/unit)</v>
          </cell>
          <cell r="F2900" t="str">
            <v>Savings Parameters</v>
          </cell>
          <cell r="G2900" t="str">
            <v/>
          </cell>
          <cell r="H2900" t="str">
            <v/>
          </cell>
          <cell r="I2900" t="str">
            <v>Irrigation Measure Revision - Analysis 11 Oct 2013.xlsx</v>
          </cell>
        </row>
        <row r="2901">
          <cell r="C2901" t="str">
            <v>857.2_Incremental cost ($)</v>
          </cell>
          <cell r="D2901">
            <v>2</v>
          </cell>
          <cell r="E2901" t="str">
            <v>Incremental cost ($)</v>
          </cell>
          <cell r="F2901" t="str">
            <v>Cost Value Source</v>
          </cell>
          <cell r="G2901" t="str">
            <v/>
          </cell>
          <cell r="H2901" t="str">
            <v>Page 26</v>
          </cell>
          <cell r="I2901" t="str">
            <v>Review and Update Industrial Agricultural Incentive Table Measures Washington 3 Nov 2013.pdf</v>
          </cell>
        </row>
        <row r="2902">
          <cell r="C2902" t="str">
            <v>11252014-005.1_Planned Net to Gross Ratio</v>
          </cell>
          <cell r="D2902">
            <v>1</v>
          </cell>
          <cell r="E2902" t="str">
            <v>Planned Net to Gross Ratio</v>
          </cell>
          <cell r="F2902" t="str">
            <v>Net-to-Gross Value Source</v>
          </cell>
          <cell r="G2902" t="str">
            <v/>
          </cell>
          <cell r="H2902" t="str">
            <v>Recommendation on Page 10</v>
          </cell>
          <cell r="I2902" t="str">
            <v>DSM_WY_EnergyFinAnswer_Report_2011.pdf</v>
          </cell>
        </row>
        <row r="2903">
          <cell r="C2903" t="str">
            <v>11252014-005.1_Measure life (years)</v>
          </cell>
          <cell r="D2903">
            <v>1</v>
          </cell>
          <cell r="E2903" t="str">
            <v>Measure life (years)</v>
          </cell>
          <cell r="F2903" t="str">
            <v>Measure Life Value Source</v>
          </cell>
          <cell r="G2903" t="str">
            <v/>
          </cell>
          <cell r="H2903" t="str">
            <v>Page 27</v>
          </cell>
          <cell r="I2903" t="str">
            <v>Wyoming Industrial  Agricultural Measure Review and Update 9 Nov.docx</v>
          </cell>
        </row>
        <row r="2904">
          <cell r="C2904" t="str">
            <v>11252014-005.1_Gross Average Monthly Demand Reduction (kW/unit)</v>
          </cell>
          <cell r="D2904">
            <v>1</v>
          </cell>
          <cell r="E2904" t="str">
            <v>Gross Average Monthly Demand Reduction (kW/unit)</v>
          </cell>
          <cell r="F2904" t="str">
            <v>Demand Savings Value Source</v>
          </cell>
          <cell r="G2904" t="str">
            <v/>
          </cell>
          <cell r="H2904" t="str">
            <v>Page 27</v>
          </cell>
          <cell r="I2904" t="str">
            <v>Wyoming Industrial  Agricultural Measure Review and Update 9 Nov.docx</v>
          </cell>
        </row>
        <row r="2905">
          <cell r="C2905" t="str">
            <v>11252014-005.1_Gross incremental annual electric savings (kWh/yr)</v>
          </cell>
          <cell r="D2905">
            <v>1</v>
          </cell>
          <cell r="E2905" t="str">
            <v>Gross incremental annual electric savings (kWh/yr)</v>
          </cell>
          <cell r="F2905" t="str">
            <v>Energy Savings Value Source</v>
          </cell>
          <cell r="G2905" t="str">
            <v/>
          </cell>
          <cell r="H2905" t="str">
            <v>Page 27</v>
          </cell>
          <cell r="I2905" t="str">
            <v>Wyoming Industrial  Agricultural Measure Review and Update 9 Nov.docx</v>
          </cell>
        </row>
        <row r="2906">
          <cell r="C2906" t="str">
            <v>11252014-005.1_Incremental cost ($)</v>
          </cell>
          <cell r="D2906">
            <v>1</v>
          </cell>
          <cell r="E2906" t="str">
            <v>Incremental cost ($)</v>
          </cell>
          <cell r="F2906" t="str">
            <v>Incremental Cost Value Source</v>
          </cell>
          <cell r="G2906" t="str">
            <v/>
          </cell>
          <cell r="H2906" t="str">
            <v>Page 27</v>
          </cell>
          <cell r="I2906" t="str">
            <v>Wyoming Industrial  Agricultural Measure Review and Update 9 Nov.docx</v>
          </cell>
        </row>
        <row r="2907">
          <cell r="C2907" t="str">
            <v>439.2_Incentive Customer ($)</v>
          </cell>
          <cell r="D2907">
            <v>2</v>
          </cell>
          <cell r="E2907" t="str">
            <v>Incentive Customer ($)</v>
          </cell>
          <cell r="F2907" t="str">
            <v>Incentive Value Source</v>
          </cell>
          <cell r="G2907" t="str">
            <v/>
          </cell>
          <cell r="H2907" t="str">
            <v>FE Deemed Savings - Industrial v10.18.12.xlsx table of deemed values used by program administator</v>
          </cell>
          <cell r="I2907" t="str">
            <v/>
          </cell>
        </row>
        <row r="2908">
          <cell r="C2908" t="str">
            <v>439.2_Gross incremental annual electric savings (kWh/yr)</v>
          </cell>
          <cell r="D2908">
            <v>2</v>
          </cell>
          <cell r="E2908" t="str">
            <v>Gross incremental annual electric savings (kWh/yr)</v>
          </cell>
          <cell r="F2908" t="str">
            <v xml:space="preserve">Energy Savings Value Source </v>
          </cell>
          <cell r="G2908" t="str">
            <v/>
          </cell>
          <cell r="H2908" t="str">
            <v/>
          </cell>
          <cell r="I2908" t="str">
            <v>FinAnswer Express Market Characterization and Program Enhancements - Utah Service Territory 30 Nov 2011.pdf</v>
          </cell>
        </row>
        <row r="2909">
          <cell r="C2909" t="str">
            <v>439.2_Efficient Case Value</v>
          </cell>
          <cell r="D2909">
            <v>2</v>
          </cell>
          <cell r="E2909" t="str">
            <v>Efficient Case Value</v>
          </cell>
          <cell r="F2909" t="str">
            <v>Efficient Case Value Source</v>
          </cell>
          <cell r="G2909" t="str">
            <v/>
          </cell>
          <cell r="H2909" t="str">
            <v/>
          </cell>
          <cell r="I2909" t="str">
            <v>FinAnswer Express Market Characterization and Program Enhancements - Utah Service Territory 30 Nov 2011.pdf</v>
          </cell>
        </row>
        <row r="2910">
          <cell r="C2910" t="str">
            <v>439.2_Gross Average Monthly Demand Reduction (kW/unit)</v>
          </cell>
          <cell r="D2910">
            <v>2</v>
          </cell>
          <cell r="E2910" t="str">
            <v>Gross Average Monthly Demand Reduction (kW/unit)</v>
          </cell>
          <cell r="F2910" t="str">
            <v>Demand Reduction Value Source</v>
          </cell>
          <cell r="G2910" t="str">
            <v/>
          </cell>
          <cell r="H2910" t="str">
            <v/>
          </cell>
          <cell r="I2910" t="str">
            <v>FinAnswer Express Market Characterization and Program Enhancements - Utah Service Territory 30 Nov 2011.pdf</v>
          </cell>
        </row>
        <row r="2911">
          <cell r="C2911" t="str">
            <v>439.2_Baseline Value</v>
          </cell>
          <cell r="D2911">
            <v>2</v>
          </cell>
          <cell r="E2911" t="str">
            <v>Baseline Value</v>
          </cell>
          <cell r="F2911" t="str">
            <v>Baseline Value Source</v>
          </cell>
          <cell r="G2911" t="str">
            <v/>
          </cell>
          <cell r="H2911" t="str">
            <v/>
          </cell>
          <cell r="I2911" t="str">
            <v>FinAnswer Express Market Characterization and Program Enhancements - Utah Service Territory 30 Nov 2011.pdf</v>
          </cell>
        </row>
        <row r="2912">
          <cell r="C2912" t="str">
            <v>439.2_Incremental cost ($)</v>
          </cell>
          <cell r="D2912">
            <v>2</v>
          </cell>
          <cell r="E2912" t="str">
            <v>Incremental cost ($)</v>
          </cell>
          <cell r="F2912" t="str">
            <v>Cost Value Source</v>
          </cell>
          <cell r="G2912" t="str">
            <v/>
          </cell>
          <cell r="H2912" t="str">
            <v/>
          </cell>
          <cell r="I2912" t="str">
            <v>FinAnswer Express Market Characterization and Program Enhancements - Utah Service Territory 30 Nov 2011.pdf</v>
          </cell>
        </row>
        <row r="2913">
          <cell r="C2913" t="str">
            <v>439.2_Gross incremental annual electric savings (kWh/yr)</v>
          </cell>
          <cell r="D2913">
            <v>2</v>
          </cell>
          <cell r="E2913" t="str">
            <v>Gross incremental annual electric savings (kWh/yr)</v>
          </cell>
          <cell r="F2913" t="str">
            <v>See Source Document(s) for savings methodology</v>
          </cell>
          <cell r="G2913" t="str">
            <v/>
          </cell>
          <cell r="H2913" t="str">
            <v/>
          </cell>
          <cell r="I2913" t="str">
            <v>Irrigation Measure Savings Calcs.xlsx</v>
          </cell>
        </row>
        <row r="2914">
          <cell r="C2914" t="str">
            <v>439.2_Gross Average Monthly Demand Reduction (kW/unit)</v>
          </cell>
          <cell r="D2914">
            <v>2</v>
          </cell>
          <cell r="E2914" t="str">
            <v>Gross Average Monthly Demand Reduction (kW/unit)</v>
          </cell>
          <cell r="F2914" t="str">
            <v>Savings Parameters</v>
          </cell>
          <cell r="G2914" t="str">
            <v/>
          </cell>
          <cell r="H2914" t="str">
            <v/>
          </cell>
          <cell r="I2914" t="str">
            <v>Irrigation Measure Savings Calcs.xlsx</v>
          </cell>
        </row>
        <row r="2915">
          <cell r="C2915" t="str">
            <v>128.2_Measure life (years)</v>
          </cell>
          <cell r="D2915">
            <v>2</v>
          </cell>
          <cell r="E2915" t="str">
            <v>Measure life (years)</v>
          </cell>
          <cell r="F2915" t="str">
            <v>Measure Life Value Source</v>
          </cell>
          <cell r="G2915" t="str">
            <v/>
          </cell>
          <cell r="H2915" t="str">
            <v/>
          </cell>
          <cell r="I2915" t="str">
            <v>AgGreenMotorRewind_v2_0.xlsm</v>
          </cell>
        </row>
        <row r="2916">
          <cell r="C2916" t="str">
            <v>128.2_Planned Net to Gross Ratio</v>
          </cell>
          <cell r="D2916">
            <v>2</v>
          </cell>
          <cell r="E2916" t="str">
            <v>Planned Net to Gross Ratio</v>
          </cell>
          <cell r="F2916" t="str">
            <v>Net-to-Gross Value Source</v>
          </cell>
          <cell r="G2916" t="str">
            <v/>
          </cell>
          <cell r="H2916" t="str">
            <v>page 2</v>
          </cell>
          <cell r="I2916" t="str">
            <v>CA_FinAnswer_Express_Program_Evaluation_2009-2011.pdf</v>
          </cell>
        </row>
        <row r="2917">
          <cell r="C2917" t="str">
            <v>128.2_Planned Realization Rate</v>
          </cell>
          <cell r="D2917">
            <v>2</v>
          </cell>
          <cell r="E2917" t="str">
            <v>Planned Realization Rate</v>
          </cell>
          <cell r="F2917" t="str">
            <v>Realization Rate Value Source</v>
          </cell>
          <cell r="G2917" t="str">
            <v/>
          </cell>
          <cell r="H2917" t="str">
            <v>page 2</v>
          </cell>
          <cell r="I2917" t="str">
            <v>CA_FinAnswer_Express_Program_Evaluation_2009-2011.pdf</v>
          </cell>
        </row>
        <row r="2918">
          <cell r="C2918" t="str">
            <v>128.2_Gross incremental annual electric savings (kWh/yr)</v>
          </cell>
          <cell r="D2918">
            <v>2</v>
          </cell>
          <cell r="E2918" t="str">
            <v>Gross incremental annual electric savings (kWh/yr)</v>
          </cell>
          <cell r="F2918" t="str">
            <v xml:space="preserve">Energy Savings Value Source </v>
          </cell>
          <cell r="G2918" t="str">
            <v/>
          </cell>
          <cell r="H2918" t="str">
            <v/>
          </cell>
          <cell r="I2918" t="str">
            <v>AgGreenMotorRewind_v2_0.xlsm</v>
          </cell>
        </row>
        <row r="2919">
          <cell r="C2919" t="str">
            <v>128.2_Incremental cost ($)</v>
          </cell>
          <cell r="D2919">
            <v>2</v>
          </cell>
          <cell r="E2919" t="str">
            <v>Incremental cost ($)</v>
          </cell>
          <cell r="F2919" t="str">
            <v>Cost Value Source</v>
          </cell>
          <cell r="G2919" t="str">
            <v/>
          </cell>
          <cell r="H2919" t="str">
            <v/>
          </cell>
          <cell r="I2919" t="str">
            <v>AgGreenMotorRewind_v2_0.xlsm</v>
          </cell>
        </row>
        <row r="2920">
          <cell r="C2920" t="str">
            <v>128.2_Gross Average Monthly Demand Reduction (kW/unit)</v>
          </cell>
          <cell r="D2920">
            <v>2</v>
          </cell>
          <cell r="E2920" t="str">
            <v>Gross Average Monthly Demand Reduction (kW/unit)</v>
          </cell>
          <cell r="F2920" t="str">
            <v>Demand Reduction Value Source</v>
          </cell>
          <cell r="G2920" t="str">
            <v/>
          </cell>
          <cell r="H2920" t="str">
            <v/>
          </cell>
          <cell r="I2920" t="str">
            <v>AgGreenMotorRewind_v2_0.xlsm</v>
          </cell>
        </row>
        <row r="2921">
          <cell r="C2921" t="str">
            <v>337.3_Gross Average Monthly Demand Reduction (kW/unit)</v>
          </cell>
          <cell r="D2921">
            <v>3</v>
          </cell>
          <cell r="E2921" t="str">
            <v>Gross Average Monthly Demand Reduction (kW/unit)</v>
          </cell>
          <cell r="F2921" t="str">
            <v>Demand Reduction Value Source</v>
          </cell>
          <cell r="G2921" t="str">
            <v/>
          </cell>
          <cell r="H2921" t="str">
            <v/>
          </cell>
          <cell r="I2921" t="str">
            <v>AgGreenMotorRewind_v2_0.xlsm</v>
          </cell>
        </row>
        <row r="2922">
          <cell r="C2922" t="str">
            <v>337.3_Measure life (years)</v>
          </cell>
          <cell r="D2922">
            <v>3</v>
          </cell>
          <cell r="E2922" t="str">
            <v>Measure life (years)</v>
          </cell>
          <cell r="F2922" t="str">
            <v>Measure Life Value Source</v>
          </cell>
          <cell r="G2922" t="str">
            <v/>
          </cell>
          <cell r="H2922" t="str">
            <v/>
          </cell>
          <cell r="I2922" t="str">
            <v>AgGreenMotorRewind_v2_0.xlsm</v>
          </cell>
        </row>
        <row r="2923">
          <cell r="C2923" t="str">
            <v>337.3_Planned Realization Rate</v>
          </cell>
          <cell r="D2923">
            <v>3</v>
          </cell>
          <cell r="E2923" t="str">
            <v>Planned Realization Rate</v>
          </cell>
          <cell r="F2923" t="str">
            <v>Realization Rate Value Source</v>
          </cell>
          <cell r="G2923" t="str">
            <v/>
          </cell>
          <cell r="H2923" t="str">
            <v>Table 1</v>
          </cell>
          <cell r="I2923" t="str">
            <v>ID_FinAnswer_Express_Program_Evaluation_2009-2011.pdf</v>
          </cell>
        </row>
        <row r="2924">
          <cell r="C2924" t="str">
            <v>337.3_Gross incremental annual electric savings (kWh/yr)</v>
          </cell>
          <cell r="D2924">
            <v>3</v>
          </cell>
          <cell r="E2924" t="str">
            <v>Gross incremental annual electric savings (kWh/yr)</v>
          </cell>
          <cell r="F2924" t="str">
            <v xml:space="preserve">Energy Savings Value Source </v>
          </cell>
          <cell r="G2924" t="str">
            <v/>
          </cell>
          <cell r="H2924" t="str">
            <v/>
          </cell>
          <cell r="I2924" t="str">
            <v>AgGreenMotorRewind_v2_0.xlsm</v>
          </cell>
        </row>
        <row r="2925">
          <cell r="C2925" t="str">
            <v>337.3_Planned Net to Gross Ratio</v>
          </cell>
          <cell r="D2925">
            <v>3</v>
          </cell>
          <cell r="E2925" t="str">
            <v>Planned Net to Gross Ratio</v>
          </cell>
          <cell r="F2925" t="str">
            <v>Net-to-Gross Value Source</v>
          </cell>
          <cell r="G2925" t="str">
            <v/>
          </cell>
          <cell r="H2925" t="str">
            <v>Page 2</v>
          </cell>
          <cell r="I2925" t="str">
            <v>ID_FinAnswer_Express_Program_Evaluation_2009-2011.pdf</v>
          </cell>
        </row>
        <row r="2926">
          <cell r="C2926" t="str">
            <v>337.3_Incremental cost ($)</v>
          </cell>
          <cell r="D2926">
            <v>3</v>
          </cell>
          <cell r="E2926" t="str">
            <v>Incremental cost ($)</v>
          </cell>
          <cell r="F2926" t="str">
            <v>Cost Value Source</v>
          </cell>
          <cell r="G2926" t="str">
            <v/>
          </cell>
          <cell r="H2926" t="str">
            <v/>
          </cell>
          <cell r="I2926" t="str">
            <v>AgGreenMotorRewind_v2_0.xlsm</v>
          </cell>
        </row>
        <row r="2927">
          <cell r="C2927" t="str">
            <v>569.3_Measure life (years)</v>
          </cell>
          <cell r="D2927">
            <v>3</v>
          </cell>
          <cell r="E2927" t="str">
            <v>Measure life (years)</v>
          </cell>
          <cell r="F2927" t="str">
            <v>Measure Life Value Source</v>
          </cell>
          <cell r="G2927" t="str">
            <v/>
          </cell>
          <cell r="H2927" t="str">
            <v>Table 2 on page 22 of Appendix 1</v>
          </cell>
          <cell r="I2927" t="str">
            <v>UT_2011_Annual_Report.pdf</v>
          </cell>
        </row>
        <row r="2928">
          <cell r="C2928" t="str">
            <v>569.3_Incremental cost ($)</v>
          </cell>
          <cell r="D2928">
            <v>3</v>
          </cell>
          <cell r="E2928" t="str">
            <v>Incremental cost ($)</v>
          </cell>
          <cell r="F2928" t="str">
            <v>Cost Value Source</v>
          </cell>
          <cell r="G2928" t="str">
            <v/>
          </cell>
          <cell r="H2928" t="str">
            <v/>
          </cell>
          <cell r="I2928" t="str">
            <v/>
          </cell>
        </row>
        <row r="2929">
          <cell r="C2929" t="str">
            <v>569.3_Incremental cost ($)</v>
          </cell>
          <cell r="D2929">
            <v>3</v>
          </cell>
          <cell r="E2929" t="str">
            <v>Incremental cost ($)</v>
          </cell>
          <cell r="F2929" t="str">
            <v>Cost Value Source</v>
          </cell>
          <cell r="G2929" t="str">
            <v/>
          </cell>
          <cell r="H2929" t="str">
            <v/>
          </cell>
          <cell r="I2929" t="str">
            <v>AgGreenMotorRewind_v2_0.xlsm</v>
          </cell>
        </row>
        <row r="2930">
          <cell r="C2930" t="str">
            <v>569.3_Gross Average Monthly Demand Reduction (kW/unit)</v>
          </cell>
          <cell r="D2930">
            <v>3</v>
          </cell>
          <cell r="E2930" t="str">
            <v>Gross Average Monthly Demand Reduction (kW/unit)</v>
          </cell>
          <cell r="F2930" t="str">
            <v>Demand Reduction Value Source</v>
          </cell>
          <cell r="G2930" t="str">
            <v/>
          </cell>
          <cell r="H2930" t="str">
            <v/>
          </cell>
          <cell r="I2930" t="str">
            <v/>
          </cell>
        </row>
        <row r="2931">
          <cell r="C2931" t="str">
            <v>569.3_Gross Average Monthly Demand Reduction (kW/unit)</v>
          </cell>
          <cell r="D2931">
            <v>3</v>
          </cell>
          <cell r="E2931" t="str">
            <v>Gross Average Monthly Demand Reduction (kW/unit)</v>
          </cell>
          <cell r="F2931" t="str">
            <v>Demand Reduction Value Source</v>
          </cell>
          <cell r="G2931" t="str">
            <v/>
          </cell>
          <cell r="H2931" t="str">
            <v/>
          </cell>
          <cell r="I2931" t="str">
            <v>AgGreenMotorRewind_v2_0.xlsm</v>
          </cell>
        </row>
        <row r="2932">
          <cell r="C2932" t="str">
            <v>569.3_Gross incremental annual electric savings (kWh/yr)</v>
          </cell>
          <cell r="D2932">
            <v>3</v>
          </cell>
          <cell r="E2932" t="str">
            <v>Gross incremental annual electric savings (kWh/yr)</v>
          </cell>
          <cell r="F2932" t="str">
            <v xml:space="preserve">Energy Savings Value Source </v>
          </cell>
          <cell r="G2932" t="str">
            <v/>
          </cell>
          <cell r="H2932" t="str">
            <v/>
          </cell>
          <cell r="I2932" t="str">
            <v/>
          </cell>
        </row>
        <row r="2933">
          <cell r="C2933" t="str">
            <v>569.3_Gross incremental annual electric savings (kWh/yr)</v>
          </cell>
          <cell r="D2933">
            <v>3</v>
          </cell>
          <cell r="E2933" t="str">
            <v>Gross incremental annual electric savings (kWh/yr)</v>
          </cell>
          <cell r="F2933" t="str">
            <v xml:space="preserve">Energy Savings Value Source </v>
          </cell>
          <cell r="G2933" t="str">
            <v/>
          </cell>
          <cell r="H2933" t="str">
            <v/>
          </cell>
          <cell r="I2933" t="str">
            <v>AgGreenMotorRewind_v2_0.xlsm</v>
          </cell>
        </row>
        <row r="2934">
          <cell r="C2934" t="str">
            <v>569.3_Incentive Customer ($)</v>
          </cell>
          <cell r="D2934">
            <v>3</v>
          </cell>
          <cell r="E2934" t="str">
            <v>Incentive Customer ($)</v>
          </cell>
          <cell r="F2934" t="str">
            <v>Incentive Value Source</v>
          </cell>
          <cell r="G2934" t="str">
            <v/>
          </cell>
          <cell r="H2934" t="str">
            <v>Table 10-13</v>
          </cell>
          <cell r="I2934" t="str">
            <v>FinAnswer Express Market Characterization and Program Enhancements - Utah Service Territory 30 Nov 2011.pdf</v>
          </cell>
        </row>
        <row r="2935">
          <cell r="C2935" t="str">
            <v>782.2_Gross Average Monthly Demand Reduction (kW/unit)</v>
          </cell>
          <cell r="D2935">
            <v>2</v>
          </cell>
          <cell r="E2935" t="str">
            <v>Gross Average Monthly Demand Reduction (kW/unit)</v>
          </cell>
          <cell r="F2935" t="str">
            <v>Demand Reduction Value Source</v>
          </cell>
          <cell r="G2935" t="str">
            <v/>
          </cell>
          <cell r="H2935" t="str">
            <v/>
          </cell>
          <cell r="I2935" t="str">
            <v>AgGreenMotorRewind_v2_0.xlsm</v>
          </cell>
        </row>
        <row r="2936">
          <cell r="C2936" t="str">
            <v>782.2_Measure life (years)</v>
          </cell>
          <cell r="D2936">
            <v>2</v>
          </cell>
          <cell r="E2936" t="str">
            <v>Measure life (years)</v>
          </cell>
          <cell r="F2936" t="str">
            <v>Measure Life Value Source</v>
          </cell>
          <cell r="G2936" t="str">
            <v/>
          </cell>
          <cell r="H2936" t="str">
            <v/>
          </cell>
          <cell r="I2936" t="str">
            <v>AgGreenMotorRewind_v2_0.xlsm</v>
          </cell>
        </row>
        <row r="2937">
          <cell r="C2937" t="str">
            <v>782.2_Gross incremental annual electric savings (kWh/yr)</v>
          </cell>
          <cell r="D2937">
            <v>2</v>
          </cell>
          <cell r="E2937" t="str">
            <v>Gross incremental annual electric savings (kWh/yr)</v>
          </cell>
          <cell r="F2937" t="str">
            <v xml:space="preserve">Energy Savings Value Source </v>
          </cell>
          <cell r="G2937" t="str">
            <v/>
          </cell>
          <cell r="H2937" t="str">
            <v/>
          </cell>
          <cell r="I2937" t="str">
            <v>AgGreenMotorRewind_v2_0.xlsm</v>
          </cell>
        </row>
        <row r="2938">
          <cell r="C2938" t="str">
            <v>782.2_Incremental cost ($)</v>
          </cell>
          <cell r="D2938">
            <v>2</v>
          </cell>
          <cell r="E2938" t="str">
            <v>Incremental cost ($)</v>
          </cell>
          <cell r="F2938" t="str">
            <v>Cost Value Source</v>
          </cell>
          <cell r="G2938" t="str">
            <v/>
          </cell>
          <cell r="H2938" t="str">
            <v/>
          </cell>
          <cell r="I2938" t="str">
            <v>AgGreenMotorRewind_v2_0.xlsm</v>
          </cell>
        </row>
        <row r="2939">
          <cell r="C2939" t="str">
            <v>995.3_Gross incremental annual electric savings (kWh/yr)</v>
          </cell>
          <cell r="D2939">
            <v>3</v>
          </cell>
          <cell r="E2939" t="str">
            <v>Gross incremental annual electric savings (kWh/yr)</v>
          </cell>
          <cell r="F2939" t="str">
            <v>Energy Savings Value Source</v>
          </cell>
          <cell r="G2939" t="str">
            <v/>
          </cell>
          <cell r="H2939" t="str">
            <v/>
          </cell>
          <cell r="I2939" t="str">
            <v>AgGreenMotorRewind_v2_0.xlsm</v>
          </cell>
        </row>
        <row r="2940">
          <cell r="C2940" t="str">
            <v>995.3_Incremental cost ($)</v>
          </cell>
          <cell r="D2940">
            <v>3</v>
          </cell>
          <cell r="E2940" t="str">
            <v>Incremental cost ($)</v>
          </cell>
          <cell r="F2940" t="str">
            <v>Incremental Cost Value Source</v>
          </cell>
          <cell r="G2940" t="str">
            <v/>
          </cell>
          <cell r="H2940" t="str">
            <v/>
          </cell>
          <cell r="I2940" t="str">
            <v>AgGreenMotorRewind_v2_0.xlsm</v>
          </cell>
        </row>
        <row r="2941">
          <cell r="C2941" t="str">
            <v>995.3_Planned Realization Rate</v>
          </cell>
          <cell r="D2941">
            <v>3</v>
          </cell>
          <cell r="E2941" t="str">
            <v>Planned Realization Rate</v>
          </cell>
          <cell r="F2941" t="str">
            <v>Realization Rate Value Source</v>
          </cell>
          <cell r="G2941" t="str">
            <v/>
          </cell>
          <cell r="H2941" t="str">
            <v>Table 1</v>
          </cell>
          <cell r="I2941" t="str">
            <v>DSM_WY_FinAnswerExpress_Report_2011.pdf</v>
          </cell>
        </row>
        <row r="2942">
          <cell r="C2942" t="str">
            <v>995.3_Gross Average Monthly Demand Reduction (kW/unit)</v>
          </cell>
          <cell r="D2942">
            <v>3</v>
          </cell>
          <cell r="E2942" t="str">
            <v>Gross Average Monthly Demand Reduction (kW/unit)</v>
          </cell>
          <cell r="F2942" t="str">
            <v>Demand Savings Value Source</v>
          </cell>
          <cell r="G2942" t="str">
            <v/>
          </cell>
          <cell r="H2942" t="str">
            <v/>
          </cell>
          <cell r="I2942" t="str">
            <v>AgGreenMotorRewind_v2_0.xlsm</v>
          </cell>
        </row>
        <row r="2943">
          <cell r="C2943" t="str">
            <v>995.3_Measure life (years)</v>
          </cell>
          <cell r="D2943">
            <v>3</v>
          </cell>
          <cell r="E2943" t="str">
            <v>Measure life (years)</v>
          </cell>
          <cell r="F2943" t="str">
            <v>Measure Life Value Source</v>
          </cell>
          <cell r="G2943" t="str">
            <v/>
          </cell>
          <cell r="H2943" t="str">
            <v/>
          </cell>
          <cell r="I2943" t="str">
            <v>AgGreenMotorRewind_v2_0.xlsm</v>
          </cell>
        </row>
        <row r="2944">
          <cell r="C2944" t="str">
            <v>995.3_Planned Net to Gross Ratio</v>
          </cell>
          <cell r="D2944">
            <v>3</v>
          </cell>
          <cell r="E2944" t="str">
            <v>Planned Net to Gross Ratio</v>
          </cell>
          <cell r="F2944" t="str">
            <v>Net-to-Gross Value Source</v>
          </cell>
          <cell r="G2944" t="str">
            <v/>
          </cell>
          <cell r="H2944" t="str">
            <v>Page 10</v>
          </cell>
          <cell r="I2944" t="str">
            <v>DSM_WY_FinAnswerExpress_Report_2011.pdf</v>
          </cell>
        </row>
        <row r="2945">
          <cell r="C2945" t="str">
            <v>12202013-065.1_Incremental cost ($)</v>
          </cell>
          <cell r="D2945">
            <v>1</v>
          </cell>
          <cell r="E2945" t="str">
            <v>Incremental cost ($)</v>
          </cell>
          <cell r="F2945" t="str">
            <v>Cost Value Source</v>
          </cell>
          <cell r="G2945" t="str">
            <v/>
          </cell>
          <cell r="H2945" t="str">
            <v/>
          </cell>
          <cell r="I2945" t="str">
            <v>AgGreenMotorRewind_v2_0.xlsm</v>
          </cell>
        </row>
        <row r="2946">
          <cell r="C2946" t="str">
            <v>12202013-065.1_Measure life (years)</v>
          </cell>
          <cell r="D2946">
            <v>1</v>
          </cell>
          <cell r="E2946" t="str">
            <v>Measure life (years)</v>
          </cell>
          <cell r="F2946" t="str">
            <v>Measure Life Value Source</v>
          </cell>
          <cell r="G2946" t="str">
            <v/>
          </cell>
          <cell r="H2946" t="str">
            <v/>
          </cell>
          <cell r="I2946" t="str">
            <v>AgGreenMotorRewind_v2_0.xlsm</v>
          </cell>
        </row>
        <row r="2947">
          <cell r="C2947" t="str">
            <v>12202013-065.1_Planned Realization Rate</v>
          </cell>
          <cell r="D2947">
            <v>1</v>
          </cell>
          <cell r="E2947" t="str">
            <v>Planned Realization Rate</v>
          </cell>
          <cell r="F2947" t="str">
            <v>Realization Rate Value Source</v>
          </cell>
          <cell r="G2947" t="str">
            <v/>
          </cell>
          <cell r="H2947" t="str">
            <v>page 2</v>
          </cell>
          <cell r="I2947" t="str">
            <v>CA_FinAnswer_Express_Program_Evaluation_2009-2011.pdf</v>
          </cell>
        </row>
        <row r="2948">
          <cell r="C2948" t="str">
            <v>12202013-065.1_Planned Net to Gross Ratio</v>
          </cell>
          <cell r="D2948">
            <v>1</v>
          </cell>
          <cell r="E2948" t="str">
            <v>Planned Net to Gross Ratio</v>
          </cell>
          <cell r="F2948" t="str">
            <v>Net-to-Gross Value Source</v>
          </cell>
          <cell r="G2948" t="str">
            <v/>
          </cell>
          <cell r="H2948" t="str">
            <v>page 2</v>
          </cell>
          <cell r="I2948" t="str">
            <v>CA_FinAnswer_Express_Program_Evaluation_2009-2011.pdf</v>
          </cell>
        </row>
        <row r="2949">
          <cell r="C2949" t="str">
            <v>12202013-065.1_Gross Average Monthly Demand Reduction (kW/unit)</v>
          </cell>
          <cell r="D2949">
            <v>1</v>
          </cell>
          <cell r="E2949" t="str">
            <v>Gross Average Monthly Demand Reduction (kW/unit)</v>
          </cell>
          <cell r="F2949" t="str">
            <v>Demand Reduction Value Source</v>
          </cell>
          <cell r="G2949" t="str">
            <v/>
          </cell>
          <cell r="H2949" t="str">
            <v/>
          </cell>
          <cell r="I2949" t="str">
            <v>AgGreenMotorRewind_v2_0.xlsm</v>
          </cell>
        </row>
        <row r="2950">
          <cell r="C2950" t="str">
            <v>12202013-065.1_Gross incremental annual electric savings (kWh/yr)</v>
          </cell>
          <cell r="D2950">
            <v>1</v>
          </cell>
          <cell r="E2950" t="str">
            <v>Gross incremental annual electric savings (kWh/yr)</v>
          </cell>
          <cell r="F2950" t="str">
            <v xml:space="preserve">Energy Savings Value Source </v>
          </cell>
          <cell r="G2950" t="str">
            <v/>
          </cell>
          <cell r="H2950" t="str">
            <v/>
          </cell>
          <cell r="I2950" t="str">
            <v>AgGreenMotorRewind_v2_0.xlsm</v>
          </cell>
        </row>
        <row r="2951">
          <cell r="C2951" t="str">
            <v>12202013-001.2_Measure life (years)</v>
          </cell>
          <cell r="D2951">
            <v>2</v>
          </cell>
          <cell r="E2951" t="str">
            <v>Measure life (years)</v>
          </cell>
          <cell r="F2951" t="str">
            <v>Measure Life Value Source</v>
          </cell>
          <cell r="G2951" t="str">
            <v/>
          </cell>
          <cell r="H2951" t="str">
            <v/>
          </cell>
          <cell r="I2951" t="str">
            <v>AgGreenMotorRewind_v2_0.xlsm</v>
          </cell>
        </row>
        <row r="2952">
          <cell r="C2952" t="str">
            <v>12202013-001.2_Planned Realization Rate</v>
          </cell>
          <cell r="D2952">
            <v>2</v>
          </cell>
          <cell r="E2952" t="str">
            <v>Planned Realization Rate</v>
          </cell>
          <cell r="F2952" t="str">
            <v>Realization Rate Value Source</v>
          </cell>
          <cell r="G2952" t="str">
            <v/>
          </cell>
          <cell r="H2952" t="str">
            <v>Table 1</v>
          </cell>
          <cell r="I2952" t="str">
            <v>ID_FinAnswer_Express_Program_Evaluation_2009-2011.pdf</v>
          </cell>
        </row>
        <row r="2953">
          <cell r="C2953" t="str">
            <v>12202013-001.2_Planned Net to Gross Ratio</v>
          </cell>
          <cell r="D2953">
            <v>2</v>
          </cell>
          <cell r="E2953" t="str">
            <v>Planned Net to Gross Ratio</v>
          </cell>
          <cell r="F2953" t="str">
            <v>Net-to-Gross Value Source</v>
          </cell>
          <cell r="G2953" t="str">
            <v/>
          </cell>
          <cell r="H2953" t="str">
            <v>Page 2</v>
          </cell>
          <cell r="I2953" t="str">
            <v>ID_FinAnswer_Express_Program_Evaluation_2009-2011.pdf</v>
          </cell>
        </row>
        <row r="2954">
          <cell r="C2954" t="str">
            <v>12202013-001.2_Gross Average Monthly Demand Reduction (kW/unit)</v>
          </cell>
          <cell r="D2954">
            <v>2</v>
          </cell>
          <cell r="E2954" t="str">
            <v>Gross Average Monthly Demand Reduction (kW/unit)</v>
          </cell>
          <cell r="F2954" t="str">
            <v>Demand Reduction Value Source</v>
          </cell>
          <cell r="G2954" t="str">
            <v/>
          </cell>
          <cell r="H2954" t="str">
            <v/>
          </cell>
          <cell r="I2954" t="str">
            <v>AgGreenMotorRewind_v2_0.xlsm</v>
          </cell>
        </row>
        <row r="2955">
          <cell r="C2955" t="str">
            <v>12202013-001.2_Incremental cost ($)</v>
          </cell>
          <cell r="D2955">
            <v>2</v>
          </cell>
          <cell r="E2955" t="str">
            <v>Incremental cost ($)</v>
          </cell>
          <cell r="F2955" t="str">
            <v>Cost Value Source</v>
          </cell>
          <cell r="G2955" t="str">
            <v/>
          </cell>
          <cell r="H2955" t="str">
            <v/>
          </cell>
          <cell r="I2955" t="str">
            <v>AgGreenMotorRewind_v2_0.xlsm</v>
          </cell>
        </row>
        <row r="2956">
          <cell r="C2956" t="str">
            <v>12202013-001.2_Gross incremental annual electric savings (kWh/yr)</v>
          </cell>
          <cell r="D2956">
            <v>2</v>
          </cell>
          <cell r="E2956" t="str">
            <v>Gross incremental annual electric savings (kWh/yr)</v>
          </cell>
          <cell r="F2956" t="str">
            <v xml:space="preserve">Energy Savings Value Source </v>
          </cell>
          <cell r="G2956" t="str">
            <v/>
          </cell>
          <cell r="H2956" t="str">
            <v/>
          </cell>
          <cell r="I2956" t="str">
            <v>AgGreenMotorRewind_v2_0.xlsm</v>
          </cell>
        </row>
        <row r="2957">
          <cell r="C2957" t="str">
            <v>12132013-001.2_Incremental cost ($)</v>
          </cell>
          <cell r="D2957">
            <v>2</v>
          </cell>
          <cell r="E2957" t="str">
            <v>Incremental cost ($)</v>
          </cell>
          <cell r="F2957" t="str">
            <v>Cost Value Source</v>
          </cell>
          <cell r="G2957" t="str">
            <v/>
          </cell>
          <cell r="H2957" t="str">
            <v/>
          </cell>
          <cell r="I2957" t="str">
            <v>AgGreenMotorRewind_v2_0.xlsm</v>
          </cell>
        </row>
        <row r="2958">
          <cell r="C2958" t="str">
            <v>12132013-001.2_Gross Average Monthly Demand Reduction (kW/unit)</v>
          </cell>
          <cell r="D2958">
            <v>2</v>
          </cell>
          <cell r="E2958" t="str">
            <v>Gross Average Monthly Demand Reduction (kW/unit)</v>
          </cell>
          <cell r="F2958" t="str">
            <v>Demand Reduction Value Source</v>
          </cell>
          <cell r="G2958" t="str">
            <v/>
          </cell>
          <cell r="H2958" t="str">
            <v/>
          </cell>
          <cell r="I2958" t="str">
            <v>AgGreenMotorRewind_v2_0.xlsm</v>
          </cell>
        </row>
        <row r="2959">
          <cell r="C2959" t="str">
            <v>12132013-001.2_Gross incremental annual electric savings (kWh/yr)</v>
          </cell>
          <cell r="D2959">
            <v>2</v>
          </cell>
          <cell r="E2959" t="str">
            <v>Gross incremental annual electric savings (kWh/yr)</v>
          </cell>
          <cell r="F2959" t="str">
            <v xml:space="preserve">Energy Savings Value Source </v>
          </cell>
          <cell r="G2959" t="str">
            <v/>
          </cell>
          <cell r="H2959" t="str">
            <v/>
          </cell>
          <cell r="I2959" t="str">
            <v/>
          </cell>
        </row>
        <row r="2960">
          <cell r="C2960" t="str">
            <v>12132013-001.2_Incentive Customer ($)</v>
          </cell>
          <cell r="D2960">
            <v>2</v>
          </cell>
          <cell r="E2960" t="str">
            <v>Incentive Customer ($)</v>
          </cell>
          <cell r="F2960" t="str">
            <v>Incentive Value Source</v>
          </cell>
          <cell r="G2960" t="str">
            <v/>
          </cell>
          <cell r="H2960" t="str">
            <v>Table 10-14</v>
          </cell>
          <cell r="I2960" t="str">
            <v>FinAnswer Express Market Characterization and Program Enhancements - Utah Service Territory 30 Nov 2011.pdf</v>
          </cell>
        </row>
        <row r="2961">
          <cell r="C2961" t="str">
            <v>12132013-001.2_Incremental cost ($)</v>
          </cell>
          <cell r="D2961">
            <v>2</v>
          </cell>
          <cell r="E2961" t="str">
            <v>Incremental cost ($)</v>
          </cell>
          <cell r="F2961" t="str">
            <v>Cost Value Source</v>
          </cell>
          <cell r="G2961" t="str">
            <v/>
          </cell>
          <cell r="H2961" t="str">
            <v/>
          </cell>
          <cell r="I2961" t="str">
            <v/>
          </cell>
        </row>
        <row r="2962">
          <cell r="C2962" t="str">
            <v>12132013-001.2_Gross incremental annual electric savings (kWh/yr)</v>
          </cell>
          <cell r="D2962">
            <v>2</v>
          </cell>
          <cell r="E2962" t="str">
            <v>Gross incremental annual electric savings (kWh/yr)</v>
          </cell>
          <cell r="F2962" t="str">
            <v xml:space="preserve">Energy Savings Value Source </v>
          </cell>
          <cell r="G2962" t="str">
            <v/>
          </cell>
          <cell r="H2962" t="str">
            <v/>
          </cell>
          <cell r="I2962" t="str">
            <v>AgGreenMotorRewind_v2_0.xlsm</v>
          </cell>
        </row>
        <row r="2963">
          <cell r="C2963" t="str">
            <v>12132013-001.2_Measure life (years)</v>
          </cell>
          <cell r="D2963">
            <v>2</v>
          </cell>
          <cell r="E2963" t="str">
            <v>Measure life (years)</v>
          </cell>
          <cell r="F2963" t="str">
            <v>Measure Life Value Source</v>
          </cell>
          <cell r="G2963" t="str">
            <v/>
          </cell>
          <cell r="H2963" t="str">
            <v>Table 2 on page 22 of Appendix 1</v>
          </cell>
          <cell r="I2963" t="str">
            <v>UT_2011_Annual_Report.pdf</v>
          </cell>
        </row>
        <row r="2964">
          <cell r="C2964" t="str">
            <v>12302013-024.1_Gross Average Monthly Demand Reduction (kW/unit)</v>
          </cell>
          <cell r="D2964">
            <v>1</v>
          </cell>
          <cell r="E2964" t="str">
            <v>Gross Average Monthly Demand Reduction (kW/unit)</v>
          </cell>
          <cell r="F2964" t="str">
            <v>Demand Reduction Value Source</v>
          </cell>
          <cell r="G2964" t="str">
            <v/>
          </cell>
          <cell r="H2964" t="str">
            <v/>
          </cell>
          <cell r="I2964" t="str">
            <v>AgGreenMotorRewind_v2_0.xlsm</v>
          </cell>
        </row>
        <row r="2965">
          <cell r="C2965" t="str">
            <v>12302013-024.1_Measure life (years)</v>
          </cell>
          <cell r="D2965">
            <v>1</v>
          </cell>
          <cell r="E2965" t="str">
            <v>Measure life (years)</v>
          </cell>
          <cell r="F2965" t="str">
            <v>Measure Life Value Source</v>
          </cell>
          <cell r="G2965" t="str">
            <v/>
          </cell>
          <cell r="H2965" t="str">
            <v/>
          </cell>
          <cell r="I2965" t="str">
            <v>AgGreenMotorRewind_v2_0.xlsm</v>
          </cell>
        </row>
        <row r="2966">
          <cell r="C2966" t="str">
            <v>12302013-024.1_Gross incremental annual electric savings (kWh/yr)</v>
          </cell>
          <cell r="D2966">
            <v>1</v>
          </cell>
          <cell r="E2966" t="str">
            <v>Gross incremental annual electric savings (kWh/yr)</v>
          </cell>
          <cell r="F2966" t="str">
            <v xml:space="preserve">Energy Savings Value Source </v>
          </cell>
          <cell r="G2966" t="str">
            <v/>
          </cell>
          <cell r="H2966" t="str">
            <v/>
          </cell>
          <cell r="I2966" t="str">
            <v>AgGreenMotorRewind_v2_0.xlsm</v>
          </cell>
        </row>
        <row r="2967">
          <cell r="C2967" t="str">
            <v>12302013-024.1_Incremental cost ($)</v>
          </cell>
          <cell r="D2967">
            <v>1</v>
          </cell>
          <cell r="E2967" t="str">
            <v>Incremental cost ($)</v>
          </cell>
          <cell r="F2967" t="str">
            <v>Cost Value Source</v>
          </cell>
          <cell r="G2967" t="str">
            <v/>
          </cell>
          <cell r="H2967" t="str">
            <v/>
          </cell>
          <cell r="I2967" t="str">
            <v>AgGreenMotorRewind_v2_0.xlsm</v>
          </cell>
        </row>
        <row r="2968">
          <cell r="C2968" t="str">
            <v>12202013-033.2_Incremental cost ($)</v>
          </cell>
          <cell r="D2968">
            <v>2</v>
          </cell>
          <cell r="E2968" t="str">
            <v>Incremental cost ($)</v>
          </cell>
          <cell r="F2968" t="str">
            <v>Incremental Cost Value Source</v>
          </cell>
          <cell r="G2968" t="str">
            <v/>
          </cell>
          <cell r="H2968" t="str">
            <v/>
          </cell>
          <cell r="I2968" t="str">
            <v>AgGreenMotorRewind_v2_0.xlsm</v>
          </cell>
        </row>
        <row r="2969">
          <cell r="C2969" t="str">
            <v>12202013-033.2_Gross Average Monthly Demand Reduction (kW/unit)</v>
          </cell>
          <cell r="D2969">
            <v>2</v>
          </cell>
          <cell r="E2969" t="str">
            <v>Gross Average Monthly Demand Reduction (kW/unit)</v>
          </cell>
          <cell r="F2969" t="str">
            <v>Demand Savings Value Source</v>
          </cell>
          <cell r="G2969" t="str">
            <v/>
          </cell>
          <cell r="H2969" t="str">
            <v/>
          </cell>
          <cell r="I2969" t="str">
            <v>AgGreenMotorRewind_v2_0.xlsm</v>
          </cell>
        </row>
        <row r="2970">
          <cell r="C2970" t="str">
            <v>12202013-033.2_Measure life (years)</v>
          </cell>
          <cell r="D2970">
            <v>2</v>
          </cell>
          <cell r="E2970" t="str">
            <v>Measure life (years)</v>
          </cell>
          <cell r="F2970" t="str">
            <v>Measure Life Value Source</v>
          </cell>
          <cell r="G2970" t="str">
            <v/>
          </cell>
          <cell r="H2970" t="str">
            <v/>
          </cell>
          <cell r="I2970" t="str">
            <v>AgGreenMotorRewind_v2_0.xlsm</v>
          </cell>
        </row>
        <row r="2971">
          <cell r="C2971" t="str">
            <v>12202013-033.2_Planned Net to Gross Ratio</v>
          </cell>
          <cell r="D2971">
            <v>2</v>
          </cell>
          <cell r="E2971" t="str">
            <v>Planned Net to Gross Ratio</v>
          </cell>
          <cell r="F2971" t="str">
            <v>Net-to-Gross Value Source</v>
          </cell>
          <cell r="G2971" t="str">
            <v/>
          </cell>
          <cell r="H2971" t="str">
            <v>Page 10</v>
          </cell>
          <cell r="I2971" t="str">
            <v>DSM_WY_FinAnswerExpress_Report_2011.pdf</v>
          </cell>
        </row>
        <row r="2972">
          <cell r="C2972" t="str">
            <v>12202013-033.2_Planned Realization Rate</v>
          </cell>
          <cell r="D2972">
            <v>2</v>
          </cell>
          <cell r="E2972" t="str">
            <v>Planned Realization Rate</v>
          </cell>
          <cell r="F2972" t="str">
            <v>Realization Rate Value Source</v>
          </cell>
          <cell r="G2972" t="str">
            <v/>
          </cell>
          <cell r="H2972" t="str">
            <v>Table 1</v>
          </cell>
          <cell r="I2972" t="str">
            <v>DSM_WY_FinAnswerExpress_Report_2011.pdf</v>
          </cell>
        </row>
        <row r="2973">
          <cell r="C2973" t="str">
            <v>12202013-033.2_Gross incremental annual electric savings (kWh/yr)</v>
          </cell>
          <cell r="D2973">
            <v>2</v>
          </cell>
          <cell r="E2973" t="str">
            <v>Gross incremental annual electric savings (kWh/yr)</v>
          </cell>
          <cell r="F2973" t="str">
            <v>Energy Savings Value Source</v>
          </cell>
          <cell r="G2973" t="str">
            <v/>
          </cell>
          <cell r="H2973" t="str">
            <v/>
          </cell>
          <cell r="I2973" t="str">
            <v>AgGreenMotorRewind_v2_0.xlsm</v>
          </cell>
        </row>
        <row r="2974">
          <cell r="C2974" t="str">
            <v>129.2_Incremental cost ($)</v>
          </cell>
          <cell r="D2974">
            <v>2</v>
          </cell>
          <cell r="E2974" t="str">
            <v>Incremental cost ($)</v>
          </cell>
          <cell r="F2974" t="str">
            <v>Cost Value Source</v>
          </cell>
          <cell r="G2974" t="str">
            <v/>
          </cell>
          <cell r="H2974" t="str">
            <v/>
          </cell>
          <cell r="I2974" t="str">
            <v>AgGreenMotorRewind_v2_0.xlsm</v>
          </cell>
        </row>
        <row r="2975">
          <cell r="C2975" t="str">
            <v>129.2_Measure life (years)</v>
          </cell>
          <cell r="D2975">
            <v>2</v>
          </cell>
          <cell r="E2975" t="str">
            <v>Measure life (years)</v>
          </cell>
          <cell r="F2975" t="str">
            <v>Measure Life Value Source</v>
          </cell>
          <cell r="G2975" t="str">
            <v/>
          </cell>
          <cell r="H2975" t="str">
            <v/>
          </cell>
          <cell r="I2975" t="str">
            <v>AgGreenMotorRewind_v2_0.xlsm</v>
          </cell>
        </row>
        <row r="2976">
          <cell r="C2976" t="str">
            <v>129.2_Planned Net to Gross Ratio</v>
          </cell>
          <cell r="D2976">
            <v>2</v>
          </cell>
          <cell r="E2976" t="str">
            <v>Planned Net to Gross Ratio</v>
          </cell>
          <cell r="F2976" t="str">
            <v>Net-to-Gross Value Source</v>
          </cell>
          <cell r="G2976" t="str">
            <v/>
          </cell>
          <cell r="H2976" t="str">
            <v>page 2</v>
          </cell>
          <cell r="I2976" t="str">
            <v>CA_FinAnswer_Express_Program_Evaluation_2009-2011.pdf</v>
          </cell>
        </row>
        <row r="2977">
          <cell r="C2977" t="str">
            <v>129.2_Gross incremental annual electric savings (kWh/yr)</v>
          </cell>
          <cell r="D2977">
            <v>2</v>
          </cell>
          <cell r="E2977" t="str">
            <v>Gross incremental annual electric savings (kWh/yr)</v>
          </cell>
          <cell r="F2977" t="str">
            <v xml:space="preserve">Energy Savings Value Source </v>
          </cell>
          <cell r="G2977" t="str">
            <v/>
          </cell>
          <cell r="H2977" t="str">
            <v/>
          </cell>
          <cell r="I2977" t="str">
            <v>AgGreenMotorRewind_v2_0.xlsm</v>
          </cell>
        </row>
        <row r="2978">
          <cell r="C2978" t="str">
            <v>129.2_Gross Average Monthly Demand Reduction (kW/unit)</v>
          </cell>
          <cell r="D2978">
            <v>2</v>
          </cell>
          <cell r="E2978" t="str">
            <v>Gross Average Monthly Demand Reduction (kW/unit)</v>
          </cell>
          <cell r="F2978" t="str">
            <v>Demand Reduction Value Source</v>
          </cell>
          <cell r="G2978" t="str">
            <v/>
          </cell>
          <cell r="H2978" t="str">
            <v/>
          </cell>
          <cell r="I2978" t="str">
            <v>AgGreenMotorRewind_v2_0.xlsm</v>
          </cell>
        </row>
        <row r="2979">
          <cell r="C2979" t="str">
            <v>129.2_Planned Realization Rate</v>
          </cell>
          <cell r="D2979">
            <v>2</v>
          </cell>
          <cell r="E2979" t="str">
            <v>Planned Realization Rate</v>
          </cell>
          <cell r="F2979" t="str">
            <v>Realization Rate Value Source</v>
          </cell>
          <cell r="G2979" t="str">
            <v/>
          </cell>
          <cell r="H2979" t="str">
            <v>page 2</v>
          </cell>
          <cell r="I2979" t="str">
            <v>CA_FinAnswer_Express_Program_Evaluation_2009-2011.pdf</v>
          </cell>
        </row>
        <row r="2980">
          <cell r="C2980" t="str">
            <v>338.3_Planned Net to Gross Ratio</v>
          </cell>
          <cell r="D2980">
            <v>3</v>
          </cell>
          <cell r="E2980" t="str">
            <v>Planned Net to Gross Ratio</v>
          </cell>
          <cell r="F2980" t="str">
            <v>Net-to-Gross Value Source</v>
          </cell>
          <cell r="G2980" t="str">
            <v/>
          </cell>
          <cell r="H2980" t="str">
            <v>Page 2</v>
          </cell>
          <cell r="I2980" t="str">
            <v>ID_FinAnswer_Express_Program_Evaluation_2009-2011.pdf</v>
          </cell>
        </row>
        <row r="2981">
          <cell r="C2981" t="str">
            <v>338.3_Gross incremental annual electric savings (kWh/yr)</v>
          </cell>
          <cell r="D2981">
            <v>3</v>
          </cell>
          <cell r="E2981" t="str">
            <v>Gross incremental annual electric savings (kWh/yr)</v>
          </cell>
          <cell r="F2981" t="str">
            <v xml:space="preserve">Energy Savings Value Source </v>
          </cell>
          <cell r="G2981" t="str">
            <v/>
          </cell>
          <cell r="H2981" t="str">
            <v/>
          </cell>
          <cell r="I2981" t="str">
            <v>AgGreenMotorRewind_v2_0.xlsm</v>
          </cell>
        </row>
        <row r="2982">
          <cell r="C2982" t="str">
            <v>338.3_Planned Realization Rate</v>
          </cell>
          <cell r="D2982">
            <v>3</v>
          </cell>
          <cell r="E2982" t="str">
            <v>Planned Realization Rate</v>
          </cell>
          <cell r="F2982" t="str">
            <v>Realization Rate Value Source</v>
          </cell>
          <cell r="G2982" t="str">
            <v/>
          </cell>
          <cell r="H2982" t="str">
            <v>Table 1</v>
          </cell>
          <cell r="I2982" t="str">
            <v>ID_FinAnswer_Express_Program_Evaluation_2009-2011.pdf</v>
          </cell>
        </row>
        <row r="2983">
          <cell r="C2983" t="str">
            <v>338.3_Incremental cost ($)</v>
          </cell>
          <cell r="D2983">
            <v>3</v>
          </cell>
          <cell r="E2983" t="str">
            <v>Incremental cost ($)</v>
          </cell>
          <cell r="F2983" t="str">
            <v>Cost Value Source</v>
          </cell>
          <cell r="G2983" t="str">
            <v/>
          </cell>
          <cell r="H2983" t="str">
            <v/>
          </cell>
          <cell r="I2983" t="str">
            <v>AgGreenMotorRewind_v2_0.xlsm</v>
          </cell>
        </row>
        <row r="2984">
          <cell r="C2984" t="str">
            <v>338.3_Measure life (years)</v>
          </cell>
          <cell r="D2984">
            <v>3</v>
          </cell>
          <cell r="E2984" t="str">
            <v>Measure life (years)</v>
          </cell>
          <cell r="F2984" t="str">
            <v>Measure Life Value Source</v>
          </cell>
          <cell r="G2984" t="str">
            <v/>
          </cell>
          <cell r="H2984" t="str">
            <v/>
          </cell>
          <cell r="I2984" t="str">
            <v>AgGreenMotorRewind_v2_0.xlsm</v>
          </cell>
        </row>
        <row r="2985">
          <cell r="C2985" t="str">
            <v>338.3_Gross Average Monthly Demand Reduction (kW/unit)</v>
          </cell>
          <cell r="D2985">
            <v>3</v>
          </cell>
          <cell r="E2985" t="str">
            <v>Gross Average Monthly Demand Reduction (kW/unit)</v>
          </cell>
          <cell r="F2985" t="str">
            <v>Demand Reduction Value Source</v>
          </cell>
          <cell r="G2985" t="str">
            <v/>
          </cell>
          <cell r="H2985" t="str">
            <v/>
          </cell>
          <cell r="I2985" t="str">
            <v>AgGreenMotorRewind_v2_0.xlsm</v>
          </cell>
        </row>
        <row r="2986">
          <cell r="C2986" t="str">
            <v>570.3_Gross Average Monthly Demand Reduction (kW/unit)</v>
          </cell>
          <cell r="D2986">
            <v>3</v>
          </cell>
          <cell r="E2986" t="str">
            <v>Gross Average Monthly Demand Reduction (kW/unit)</v>
          </cell>
          <cell r="F2986" t="str">
            <v>Demand Reduction Value Source</v>
          </cell>
          <cell r="G2986" t="str">
            <v/>
          </cell>
          <cell r="H2986" t="str">
            <v/>
          </cell>
          <cell r="I2986" t="str">
            <v>AgGreenMotorRewind_v2_0.xlsm</v>
          </cell>
        </row>
        <row r="2987">
          <cell r="C2987" t="str">
            <v>570.3_Incentive Customer ($)</v>
          </cell>
          <cell r="D2987">
            <v>3</v>
          </cell>
          <cell r="E2987" t="str">
            <v>Incentive Customer ($)</v>
          </cell>
          <cell r="F2987" t="str">
            <v>Incentive Value Source</v>
          </cell>
          <cell r="G2987" t="str">
            <v/>
          </cell>
          <cell r="H2987" t="str">
            <v>Table 10-13</v>
          </cell>
          <cell r="I2987" t="str">
            <v>FinAnswer Express Market Characterization and Program Enhancements - Utah Service Territory 30 Nov 2011.pdf</v>
          </cell>
        </row>
        <row r="2988">
          <cell r="C2988" t="str">
            <v>570.3_Gross incremental annual electric savings (kWh/yr)</v>
          </cell>
          <cell r="D2988">
            <v>3</v>
          </cell>
          <cell r="E2988" t="str">
            <v>Gross incremental annual electric savings (kWh/yr)</v>
          </cell>
          <cell r="F2988" t="str">
            <v xml:space="preserve">Energy Savings Value Source </v>
          </cell>
          <cell r="G2988" t="str">
            <v/>
          </cell>
          <cell r="H2988" t="str">
            <v/>
          </cell>
          <cell r="I2988" t="str">
            <v>AgGreenMotorRewind_v2_0.xlsm</v>
          </cell>
        </row>
        <row r="2989">
          <cell r="C2989" t="str">
            <v>570.3_Measure life (years)</v>
          </cell>
          <cell r="D2989">
            <v>3</v>
          </cell>
          <cell r="E2989" t="str">
            <v>Measure life (years)</v>
          </cell>
          <cell r="F2989" t="str">
            <v>Measure Life Value Source</v>
          </cell>
          <cell r="G2989" t="str">
            <v/>
          </cell>
          <cell r="H2989" t="str">
            <v>Table 2 on page 22 of Appendix 1</v>
          </cell>
          <cell r="I2989" t="str">
            <v>UT_2011_Annual_Report.pdf</v>
          </cell>
        </row>
        <row r="2990">
          <cell r="C2990" t="str">
            <v>570.3_Incremental cost ($)</v>
          </cell>
          <cell r="D2990">
            <v>3</v>
          </cell>
          <cell r="E2990" t="str">
            <v>Incremental cost ($)</v>
          </cell>
          <cell r="F2990" t="str">
            <v>Cost Value Source</v>
          </cell>
          <cell r="G2990" t="str">
            <v/>
          </cell>
          <cell r="H2990" t="str">
            <v/>
          </cell>
          <cell r="I2990" t="str">
            <v>AgGreenMotorRewind_v2_0.xlsm</v>
          </cell>
        </row>
        <row r="2991">
          <cell r="C2991" t="str">
            <v>570.3_Incremental cost ($)</v>
          </cell>
          <cell r="D2991">
            <v>3</v>
          </cell>
          <cell r="E2991" t="str">
            <v>Incremental cost ($)</v>
          </cell>
          <cell r="F2991" t="str">
            <v>Cost Value Source</v>
          </cell>
          <cell r="G2991" t="str">
            <v/>
          </cell>
          <cell r="H2991" t="str">
            <v/>
          </cell>
          <cell r="I2991" t="str">
            <v/>
          </cell>
        </row>
        <row r="2992">
          <cell r="C2992" t="str">
            <v>570.3_Gross incremental annual electric savings (kWh/yr)</v>
          </cell>
          <cell r="D2992">
            <v>3</v>
          </cell>
          <cell r="E2992" t="str">
            <v>Gross incremental annual electric savings (kWh/yr)</v>
          </cell>
          <cell r="F2992" t="str">
            <v xml:space="preserve">Energy Savings Value Source </v>
          </cell>
          <cell r="G2992" t="str">
            <v/>
          </cell>
          <cell r="H2992" t="str">
            <v/>
          </cell>
          <cell r="I2992" t="str">
            <v/>
          </cell>
        </row>
        <row r="2993">
          <cell r="C2993" t="str">
            <v>570.3_Gross Average Monthly Demand Reduction (kW/unit)</v>
          </cell>
          <cell r="D2993">
            <v>3</v>
          </cell>
          <cell r="E2993" t="str">
            <v>Gross Average Monthly Demand Reduction (kW/unit)</v>
          </cell>
          <cell r="F2993" t="str">
            <v>Demand Reduction Value Source</v>
          </cell>
          <cell r="G2993" t="str">
            <v/>
          </cell>
          <cell r="H2993" t="str">
            <v/>
          </cell>
          <cell r="I2993" t="str">
            <v/>
          </cell>
        </row>
        <row r="2994">
          <cell r="C2994" t="str">
            <v>783.2_Incremental cost ($)</v>
          </cell>
          <cell r="D2994">
            <v>2</v>
          </cell>
          <cell r="E2994" t="str">
            <v>Incremental cost ($)</v>
          </cell>
          <cell r="F2994" t="str">
            <v>Cost Value Source</v>
          </cell>
          <cell r="G2994" t="str">
            <v/>
          </cell>
          <cell r="H2994" t="str">
            <v/>
          </cell>
          <cell r="I2994" t="str">
            <v>AgGreenMotorRewind_v2_0.xlsm</v>
          </cell>
        </row>
        <row r="2995">
          <cell r="C2995" t="str">
            <v>783.2_Gross Average Monthly Demand Reduction (kW/unit)</v>
          </cell>
          <cell r="D2995">
            <v>2</v>
          </cell>
          <cell r="E2995" t="str">
            <v>Gross Average Monthly Demand Reduction (kW/unit)</v>
          </cell>
          <cell r="F2995" t="str">
            <v>Demand Reduction Value Source</v>
          </cell>
          <cell r="G2995" t="str">
            <v/>
          </cell>
          <cell r="H2995" t="str">
            <v/>
          </cell>
          <cell r="I2995" t="str">
            <v>AgGreenMotorRewind_v2_0.xlsm</v>
          </cell>
        </row>
        <row r="2996">
          <cell r="C2996" t="str">
            <v>783.2_Gross incremental annual electric savings (kWh/yr)</v>
          </cell>
          <cell r="D2996">
            <v>2</v>
          </cell>
          <cell r="E2996" t="str">
            <v>Gross incremental annual electric savings (kWh/yr)</v>
          </cell>
          <cell r="F2996" t="str">
            <v xml:space="preserve">Energy Savings Value Source </v>
          </cell>
          <cell r="G2996" t="str">
            <v/>
          </cell>
          <cell r="H2996" t="str">
            <v/>
          </cell>
          <cell r="I2996" t="str">
            <v>AgGreenMotorRewind_v2_0.xlsm</v>
          </cell>
        </row>
        <row r="2997">
          <cell r="C2997" t="str">
            <v>783.2_Measure life (years)</v>
          </cell>
          <cell r="D2997">
            <v>2</v>
          </cell>
          <cell r="E2997" t="str">
            <v>Measure life (years)</v>
          </cell>
          <cell r="F2997" t="str">
            <v>Measure Life Value Source</v>
          </cell>
          <cell r="G2997" t="str">
            <v/>
          </cell>
          <cell r="H2997" t="str">
            <v/>
          </cell>
          <cell r="I2997" t="str">
            <v>AgGreenMotorRewind_v2_0.xlsm</v>
          </cell>
        </row>
        <row r="2998">
          <cell r="C2998" t="str">
            <v>996.3_Planned Realization Rate</v>
          </cell>
          <cell r="D2998">
            <v>3</v>
          </cell>
          <cell r="E2998" t="str">
            <v>Planned Realization Rate</v>
          </cell>
          <cell r="F2998" t="str">
            <v>Realization Rate Value Source</v>
          </cell>
          <cell r="G2998" t="str">
            <v/>
          </cell>
          <cell r="H2998" t="str">
            <v>Table 1</v>
          </cell>
          <cell r="I2998" t="str">
            <v>DSM_WY_FinAnswerExpress_Report_2011.pdf</v>
          </cell>
        </row>
        <row r="2999">
          <cell r="C2999" t="str">
            <v>996.3_Incremental cost ($)</v>
          </cell>
          <cell r="D2999">
            <v>3</v>
          </cell>
          <cell r="E2999" t="str">
            <v>Incremental cost ($)</v>
          </cell>
          <cell r="F2999" t="str">
            <v>Incremental Cost Value Source</v>
          </cell>
          <cell r="G2999" t="str">
            <v/>
          </cell>
          <cell r="H2999" t="str">
            <v/>
          </cell>
          <cell r="I2999" t="str">
            <v>AgGreenMotorRewind_v2_0.xlsm</v>
          </cell>
        </row>
        <row r="3000">
          <cell r="C3000" t="str">
            <v>996.3_Planned Net to Gross Ratio</v>
          </cell>
          <cell r="D3000">
            <v>3</v>
          </cell>
          <cell r="E3000" t="str">
            <v>Planned Net to Gross Ratio</v>
          </cell>
          <cell r="F3000" t="str">
            <v>Net-to-Gross Value Source</v>
          </cell>
          <cell r="G3000" t="str">
            <v/>
          </cell>
          <cell r="H3000" t="str">
            <v>Page 10</v>
          </cell>
          <cell r="I3000" t="str">
            <v>DSM_WY_FinAnswerExpress_Report_2011.pdf</v>
          </cell>
        </row>
        <row r="3001">
          <cell r="C3001" t="str">
            <v>996.3_Gross Average Monthly Demand Reduction (kW/unit)</v>
          </cell>
          <cell r="D3001">
            <v>3</v>
          </cell>
          <cell r="E3001" t="str">
            <v>Gross Average Monthly Demand Reduction (kW/unit)</v>
          </cell>
          <cell r="F3001" t="str">
            <v>Demand Savings Value Source</v>
          </cell>
          <cell r="G3001" t="str">
            <v/>
          </cell>
          <cell r="H3001" t="str">
            <v/>
          </cell>
          <cell r="I3001" t="str">
            <v>AgGreenMotorRewind_v2_0.xlsm</v>
          </cell>
        </row>
        <row r="3002">
          <cell r="C3002" t="str">
            <v>996.3_Measure life (years)</v>
          </cell>
          <cell r="D3002">
            <v>3</v>
          </cell>
          <cell r="E3002" t="str">
            <v>Measure life (years)</v>
          </cell>
          <cell r="F3002" t="str">
            <v>Measure Life Value Source</v>
          </cell>
          <cell r="G3002" t="str">
            <v/>
          </cell>
          <cell r="H3002" t="str">
            <v/>
          </cell>
          <cell r="I3002" t="str">
            <v>AgGreenMotorRewind_v2_0.xlsm</v>
          </cell>
        </row>
        <row r="3003">
          <cell r="C3003" t="str">
            <v>996.3_Gross incremental annual electric savings (kWh/yr)</v>
          </cell>
          <cell r="D3003">
            <v>3</v>
          </cell>
          <cell r="E3003" t="str">
            <v>Gross incremental annual electric savings (kWh/yr)</v>
          </cell>
          <cell r="F3003" t="str">
            <v>Energy Savings Value Source</v>
          </cell>
          <cell r="G3003" t="str">
            <v/>
          </cell>
          <cell r="H3003" t="str">
            <v/>
          </cell>
          <cell r="I3003" t="str">
            <v>AgGreenMotorRewind_v2_0.xlsm</v>
          </cell>
        </row>
        <row r="3004">
          <cell r="C3004" t="str">
            <v>12202013-066.1_Planned Net to Gross Ratio</v>
          </cell>
          <cell r="D3004">
            <v>1</v>
          </cell>
          <cell r="E3004" t="str">
            <v>Planned Net to Gross Ratio</v>
          </cell>
          <cell r="F3004" t="str">
            <v>Net-to-Gross Value Source</v>
          </cell>
          <cell r="G3004" t="str">
            <v/>
          </cell>
          <cell r="H3004" t="str">
            <v>page 2</v>
          </cell>
          <cell r="I3004" t="str">
            <v>CA_FinAnswer_Express_Program_Evaluation_2009-2011.pdf</v>
          </cell>
        </row>
        <row r="3005">
          <cell r="C3005" t="str">
            <v>12202013-066.1_Gross incremental annual electric savings (kWh/yr)</v>
          </cell>
          <cell r="D3005">
            <v>1</v>
          </cell>
          <cell r="E3005" t="str">
            <v>Gross incremental annual electric savings (kWh/yr)</v>
          </cell>
          <cell r="F3005" t="str">
            <v xml:space="preserve">Energy Savings Value Source </v>
          </cell>
          <cell r="G3005" t="str">
            <v/>
          </cell>
          <cell r="H3005" t="str">
            <v/>
          </cell>
          <cell r="I3005" t="str">
            <v>AgGreenMotorRewind_v2_0.xlsm</v>
          </cell>
        </row>
        <row r="3006">
          <cell r="C3006" t="str">
            <v>12202013-066.1_Planned Realization Rate</v>
          </cell>
          <cell r="D3006">
            <v>1</v>
          </cell>
          <cell r="E3006" t="str">
            <v>Planned Realization Rate</v>
          </cell>
          <cell r="F3006" t="str">
            <v>Realization Rate Value Source</v>
          </cell>
          <cell r="G3006" t="str">
            <v/>
          </cell>
          <cell r="H3006" t="str">
            <v>page 2</v>
          </cell>
          <cell r="I3006" t="str">
            <v>CA_FinAnswer_Express_Program_Evaluation_2009-2011.pdf</v>
          </cell>
        </row>
        <row r="3007">
          <cell r="C3007" t="str">
            <v>12202013-066.1_Incremental cost ($)</v>
          </cell>
          <cell r="D3007">
            <v>1</v>
          </cell>
          <cell r="E3007" t="str">
            <v>Incremental cost ($)</v>
          </cell>
          <cell r="F3007" t="str">
            <v>Cost Value Source</v>
          </cell>
          <cell r="G3007" t="str">
            <v/>
          </cell>
          <cell r="H3007" t="str">
            <v/>
          </cell>
          <cell r="I3007" t="str">
            <v>AgGreenMotorRewind_v2_0.xlsm</v>
          </cell>
        </row>
        <row r="3008">
          <cell r="C3008" t="str">
            <v>12202013-066.1_Gross Average Monthly Demand Reduction (kW/unit)</v>
          </cell>
          <cell r="D3008">
            <v>1</v>
          </cell>
          <cell r="E3008" t="str">
            <v>Gross Average Monthly Demand Reduction (kW/unit)</v>
          </cell>
          <cell r="F3008" t="str">
            <v>Demand Reduction Value Source</v>
          </cell>
          <cell r="G3008" t="str">
            <v/>
          </cell>
          <cell r="H3008" t="str">
            <v/>
          </cell>
          <cell r="I3008" t="str">
            <v>AgGreenMotorRewind_v2_0.xlsm</v>
          </cell>
        </row>
        <row r="3009">
          <cell r="C3009" t="str">
            <v>12202013-066.1_Measure life (years)</v>
          </cell>
          <cell r="D3009">
            <v>1</v>
          </cell>
          <cell r="E3009" t="str">
            <v>Measure life (years)</v>
          </cell>
          <cell r="F3009" t="str">
            <v>Measure Life Value Source</v>
          </cell>
          <cell r="G3009" t="str">
            <v/>
          </cell>
          <cell r="H3009" t="str">
            <v/>
          </cell>
          <cell r="I3009" t="str">
            <v>AgGreenMotorRewind_v2_0.xlsm</v>
          </cell>
        </row>
        <row r="3010">
          <cell r="C3010" t="str">
            <v>12202013-002.2_Planned Net to Gross Ratio</v>
          </cell>
          <cell r="D3010">
            <v>2</v>
          </cell>
          <cell r="E3010" t="str">
            <v>Planned Net to Gross Ratio</v>
          </cell>
          <cell r="F3010" t="str">
            <v>Net-to-Gross Value Source</v>
          </cell>
          <cell r="G3010" t="str">
            <v/>
          </cell>
          <cell r="H3010" t="str">
            <v>Page 2</v>
          </cell>
          <cell r="I3010" t="str">
            <v>ID_FinAnswer_Express_Program_Evaluation_2009-2011.pdf</v>
          </cell>
        </row>
        <row r="3011">
          <cell r="C3011" t="str">
            <v>12202013-002.2_Gross incremental annual electric savings (kWh/yr)</v>
          </cell>
          <cell r="D3011">
            <v>2</v>
          </cell>
          <cell r="E3011" t="str">
            <v>Gross incremental annual electric savings (kWh/yr)</v>
          </cell>
          <cell r="F3011" t="str">
            <v xml:space="preserve">Energy Savings Value Source </v>
          </cell>
          <cell r="G3011" t="str">
            <v/>
          </cell>
          <cell r="H3011" t="str">
            <v/>
          </cell>
          <cell r="I3011" t="str">
            <v>AgGreenMotorRewind_v2_0.xlsm</v>
          </cell>
        </row>
        <row r="3012">
          <cell r="C3012" t="str">
            <v>12202013-002.2_Incremental cost ($)</v>
          </cell>
          <cell r="D3012">
            <v>2</v>
          </cell>
          <cell r="E3012" t="str">
            <v>Incremental cost ($)</v>
          </cell>
          <cell r="F3012" t="str">
            <v>Cost Value Source</v>
          </cell>
          <cell r="G3012" t="str">
            <v/>
          </cell>
          <cell r="H3012" t="str">
            <v/>
          </cell>
          <cell r="I3012" t="str">
            <v>AgGreenMotorRewind_v2_0.xlsm</v>
          </cell>
        </row>
        <row r="3013">
          <cell r="C3013" t="str">
            <v>12202013-002.2_Gross Average Monthly Demand Reduction (kW/unit)</v>
          </cell>
          <cell r="D3013">
            <v>2</v>
          </cell>
          <cell r="E3013" t="str">
            <v>Gross Average Monthly Demand Reduction (kW/unit)</v>
          </cell>
          <cell r="F3013" t="str">
            <v>Demand Reduction Value Source</v>
          </cell>
          <cell r="G3013" t="str">
            <v/>
          </cell>
          <cell r="H3013" t="str">
            <v/>
          </cell>
          <cell r="I3013" t="str">
            <v>AgGreenMotorRewind_v2_0.xlsm</v>
          </cell>
        </row>
        <row r="3014">
          <cell r="C3014" t="str">
            <v>12202013-002.2_Planned Realization Rate</v>
          </cell>
          <cell r="D3014">
            <v>2</v>
          </cell>
          <cell r="E3014" t="str">
            <v>Planned Realization Rate</v>
          </cell>
          <cell r="F3014" t="str">
            <v>Realization Rate Value Source</v>
          </cell>
          <cell r="G3014" t="str">
            <v/>
          </cell>
          <cell r="H3014" t="str">
            <v>Table 1</v>
          </cell>
          <cell r="I3014" t="str">
            <v>ID_FinAnswer_Express_Program_Evaluation_2009-2011.pdf</v>
          </cell>
        </row>
        <row r="3015">
          <cell r="C3015" t="str">
            <v>12202013-002.2_Measure life (years)</v>
          </cell>
          <cell r="D3015">
            <v>2</v>
          </cell>
          <cell r="E3015" t="str">
            <v>Measure life (years)</v>
          </cell>
          <cell r="F3015" t="str">
            <v>Measure Life Value Source</v>
          </cell>
          <cell r="G3015" t="str">
            <v/>
          </cell>
          <cell r="H3015" t="str">
            <v/>
          </cell>
          <cell r="I3015" t="str">
            <v>AgGreenMotorRewind_v2_0.xlsm</v>
          </cell>
        </row>
        <row r="3016">
          <cell r="C3016" t="str">
            <v>12132013-002.2_Gross Average Monthly Demand Reduction (kW/unit)</v>
          </cell>
          <cell r="D3016">
            <v>2</v>
          </cell>
          <cell r="E3016" t="str">
            <v>Gross Average Monthly Demand Reduction (kW/unit)</v>
          </cell>
          <cell r="F3016" t="str">
            <v>Demand Reduction Value Source</v>
          </cell>
          <cell r="G3016" t="str">
            <v/>
          </cell>
          <cell r="H3016" t="str">
            <v/>
          </cell>
          <cell r="I3016" t="str">
            <v/>
          </cell>
        </row>
        <row r="3017">
          <cell r="C3017" t="str">
            <v>12132013-002.2_Gross incremental annual electric savings (kWh/yr)</v>
          </cell>
          <cell r="D3017">
            <v>2</v>
          </cell>
          <cell r="E3017" t="str">
            <v>Gross incremental annual electric savings (kWh/yr)</v>
          </cell>
          <cell r="F3017" t="str">
            <v xml:space="preserve">Energy Savings Value Source </v>
          </cell>
          <cell r="G3017" t="str">
            <v/>
          </cell>
          <cell r="H3017" t="str">
            <v/>
          </cell>
          <cell r="I3017" t="str">
            <v/>
          </cell>
        </row>
        <row r="3018">
          <cell r="C3018" t="str">
            <v>12132013-002.2_Measure life (years)</v>
          </cell>
          <cell r="D3018">
            <v>2</v>
          </cell>
          <cell r="E3018" t="str">
            <v>Measure life (years)</v>
          </cell>
          <cell r="F3018" t="str">
            <v>Measure Life Value Source</v>
          </cell>
          <cell r="G3018" t="str">
            <v/>
          </cell>
          <cell r="H3018" t="str">
            <v>Table 2 on page 22 of Appendix 1</v>
          </cell>
          <cell r="I3018" t="str">
            <v>UT_2011_Annual_Report.pdf</v>
          </cell>
        </row>
        <row r="3019">
          <cell r="C3019" t="str">
            <v>12132013-002.2_Incremental cost ($)</v>
          </cell>
          <cell r="D3019">
            <v>2</v>
          </cell>
          <cell r="E3019" t="str">
            <v>Incremental cost ($)</v>
          </cell>
          <cell r="F3019" t="str">
            <v>Cost Value Source</v>
          </cell>
          <cell r="G3019" t="str">
            <v/>
          </cell>
          <cell r="H3019" t="str">
            <v/>
          </cell>
          <cell r="I3019" t="str">
            <v>AgGreenMotorRewind_v2_0.xlsm</v>
          </cell>
        </row>
        <row r="3020">
          <cell r="C3020" t="str">
            <v>12132013-002.2_Gross incremental annual electric savings (kWh/yr)</v>
          </cell>
          <cell r="D3020">
            <v>2</v>
          </cell>
          <cell r="E3020" t="str">
            <v>Gross incremental annual electric savings (kWh/yr)</v>
          </cell>
          <cell r="F3020" t="str">
            <v xml:space="preserve">Energy Savings Value Source </v>
          </cell>
          <cell r="G3020" t="str">
            <v/>
          </cell>
          <cell r="H3020" t="str">
            <v/>
          </cell>
          <cell r="I3020" t="str">
            <v>AgGreenMotorRewind_v2_0.xlsm</v>
          </cell>
        </row>
        <row r="3021">
          <cell r="C3021" t="str">
            <v>12132013-002.2_Gross Average Monthly Demand Reduction (kW/unit)</v>
          </cell>
          <cell r="D3021">
            <v>2</v>
          </cell>
          <cell r="E3021" t="str">
            <v>Gross Average Monthly Demand Reduction (kW/unit)</v>
          </cell>
          <cell r="F3021" t="str">
            <v>Demand Reduction Value Source</v>
          </cell>
          <cell r="G3021" t="str">
            <v/>
          </cell>
          <cell r="H3021" t="str">
            <v/>
          </cell>
          <cell r="I3021" t="str">
            <v>AgGreenMotorRewind_v2_0.xlsm</v>
          </cell>
        </row>
        <row r="3022">
          <cell r="C3022" t="str">
            <v>12132013-002.2_Incremental cost ($)</v>
          </cell>
          <cell r="D3022">
            <v>2</v>
          </cell>
          <cell r="E3022" t="str">
            <v>Incremental cost ($)</v>
          </cell>
          <cell r="F3022" t="str">
            <v>Cost Value Source</v>
          </cell>
          <cell r="G3022" t="str">
            <v/>
          </cell>
          <cell r="H3022" t="str">
            <v/>
          </cell>
          <cell r="I3022" t="str">
            <v/>
          </cell>
        </row>
        <row r="3023">
          <cell r="C3023" t="str">
            <v>12132013-002.2_Incentive Customer ($)</v>
          </cell>
          <cell r="D3023">
            <v>2</v>
          </cell>
          <cell r="E3023" t="str">
            <v>Incentive Customer ($)</v>
          </cell>
          <cell r="F3023" t="str">
            <v>Incentive Value Source</v>
          </cell>
          <cell r="G3023" t="str">
            <v/>
          </cell>
          <cell r="H3023" t="str">
            <v>Table 10-14</v>
          </cell>
          <cell r="I3023" t="str">
            <v>FinAnswer Express Market Characterization and Program Enhancements - Utah Service Territory 30 Nov 2011.pdf</v>
          </cell>
        </row>
        <row r="3024">
          <cell r="C3024" t="str">
            <v>12302013-025.1_Gross Average Monthly Demand Reduction (kW/unit)</v>
          </cell>
          <cell r="D3024">
            <v>1</v>
          </cell>
          <cell r="E3024" t="str">
            <v>Gross Average Monthly Demand Reduction (kW/unit)</v>
          </cell>
          <cell r="F3024" t="str">
            <v>Demand Reduction Value Source</v>
          </cell>
          <cell r="G3024" t="str">
            <v/>
          </cell>
          <cell r="H3024" t="str">
            <v/>
          </cell>
          <cell r="I3024" t="str">
            <v>AgGreenMotorRewind_v2_0.xlsm</v>
          </cell>
        </row>
        <row r="3025">
          <cell r="C3025" t="str">
            <v>12302013-025.1_Incremental cost ($)</v>
          </cell>
          <cell r="D3025">
            <v>1</v>
          </cell>
          <cell r="E3025" t="str">
            <v>Incremental cost ($)</v>
          </cell>
          <cell r="F3025" t="str">
            <v>Cost Value Source</v>
          </cell>
          <cell r="G3025" t="str">
            <v/>
          </cell>
          <cell r="H3025" t="str">
            <v/>
          </cell>
          <cell r="I3025" t="str">
            <v>AgGreenMotorRewind_v2_0.xlsm</v>
          </cell>
        </row>
        <row r="3026">
          <cell r="C3026" t="str">
            <v>12302013-025.1_Measure life (years)</v>
          </cell>
          <cell r="D3026">
            <v>1</v>
          </cell>
          <cell r="E3026" t="str">
            <v>Measure life (years)</v>
          </cell>
          <cell r="F3026" t="str">
            <v>Measure Life Value Source</v>
          </cell>
          <cell r="G3026" t="str">
            <v/>
          </cell>
          <cell r="H3026" t="str">
            <v/>
          </cell>
          <cell r="I3026" t="str">
            <v>AgGreenMotorRewind_v2_0.xlsm</v>
          </cell>
        </row>
        <row r="3027">
          <cell r="C3027" t="str">
            <v>12302013-025.1_Gross incremental annual electric savings (kWh/yr)</v>
          </cell>
          <cell r="D3027">
            <v>1</v>
          </cell>
          <cell r="E3027" t="str">
            <v>Gross incremental annual electric savings (kWh/yr)</v>
          </cell>
          <cell r="F3027" t="str">
            <v xml:space="preserve">Energy Savings Value Source </v>
          </cell>
          <cell r="G3027" t="str">
            <v/>
          </cell>
          <cell r="H3027" t="str">
            <v/>
          </cell>
          <cell r="I3027" t="str">
            <v>AgGreenMotorRewind_v2_0.xlsm</v>
          </cell>
        </row>
        <row r="3028">
          <cell r="C3028" t="str">
            <v>12202013-034.2_Planned Realization Rate</v>
          </cell>
          <cell r="D3028">
            <v>2</v>
          </cell>
          <cell r="E3028" t="str">
            <v>Planned Realization Rate</v>
          </cell>
          <cell r="F3028" t="str">
            <v>Realization Rate Value Source</v>
          </cell>
          <cell r="G3028" t="str">
            <v/>
          </cell>
          <cell r="H3028" t="str">
            <v>Table 1</v>
          </cell>
          <cell r="I3028" t="str">
            <v>DSM_WY_FinAnswerExpress_Report_2011.pdf</v>
          </cell>
        </row>
        <row r="3029">
          <cell r="C3029" t="str">
            <v>12202013-034.2_Gross incremental annual electric savings (kWh/yr)</v>
          </cell>
          <cell r="D3029">
            <v>2</v>
          </cell>
          <cell r="E3029" t="str">
            <v>Gross incremental annual electric savings (kWh/yr)</v>
          </cell>
          <cell r="F3029" t="str">
            <v>Energy Savings Value Source</v>
          </cell>
          <cell r="G3029" t="str">
            <v/>
          </cell>
          <cell r="H3029" t="str">
            <v/>
          </cell>
          <cell r="I3029" t="str">
            <v>AgGreenMotorRewind_v2_0.xlsm</v>
          </cell>
        </row>
        <row r="3030">
          <cell r="C3030" t="str">
            <v>12202013-034.2_Measure life (years)</v>
          </cell>
          <cell r="D3030">
            <v>2</v>
          </cell>
          <cell r="E3030" t="str">
            <v>Measure life (years)</v>
          </cell>
          <cell r="F3030" t="str">
            <v>Measure Life Value Source</v>
          </cell>
          <cell r="G3030" t="str">
            <v/>
          </cell>
          <cell r="H3030" t="str">
            <v/>
          </cell>
          <cell r="I3030" t="str">
            <v>AgGreenMotorRewind_v2_0.xlsm</v>
          </cell>
        </row>
        <row r="3031">
          <cell r="C3031" t="str">
            <v>12202013-034.2_Incremental cost ($)</v>
          </cell>
          <cell r="D3031">
            <v>2</v>
          </cell>
          <cell r="E3031" t="str">
            <v>Incremental cost ($)</v>
          </cell>
          <cell r="F3031" t="str">
            <v>Incremental Cost Value Source</v>
          </cell>
          <cell r="G3031" t="str">
            <v/>
          </cell>
          <cell r="H3031" t="str">
            <v/>
          </cell>
          <cell r="I3031" t="str">
            <v>AgGreenMotorRewind_v2_0.xlsm</v>
          </cell>
        </row>
        <row r="3032">
          <cell r="C3032" t="str">
            <v>12202013-034.2_Planned Net to Gross Ratio</v>
          </cell>
          <cell r="D3032">
            <v>2</v>
          </cell>
          <cell r="E3032" t="str">
            <v>Planned Net to Gross Ratio</v>
          </cell>
          <cell r="F3032" t="str">
            <v>Net-to-Gross Value Source</v>
          </cell>
          <cell r="G3032" t="str">
            <v/>
          </cell>
          <cell r="H3032" t="str">
            <v>Page 10</v>
          </cell>
          <cell r="I3032" t="str">
            <v>DSM_WY_FinAnswerExpress_Report_2011.pdf</v>
          </cell>
        </row>
        <row r="3033">
          <cell r="C3033" t="str">
            <v>12202013-034.2_Gross Average Monthly Demand Reduction (kW/unit)</v>
          </cell>
          <cell r="D3033">
            <v>2</v>
          </cell>
          <cell r="E3033" t="str">
            <v>Gross Average Monthly Demand Reduction (kW/unit)</v>
          </cell>
          <cell r="F3033" t="str">
            <v>Demand Savings Value Source</v>
          </cell>
          <cell r="G3033" t="str">
            <v/>
          </cell>
          <cell r="H3033" t="str">
            <v/>
          </cell>
          <cell r="I3033" t="str">
            <v>AgGreenMotorRewind_v2_0.xlsm</v>
          </cell>
        </row>
        <row r="3034">
          <cell r="C3034" t="str">
            <v>120.2_Planned Net to Gross Ratio</v>
          </cell>
          <cell r="D3034">
            <v>2</v>
          </cell>
          <cell r="E3034" t="str">
            <v>Planned Net to Gross Ratio</v>
          </cell>
          <cell r="F3034" t="str">
            <v>Net-to-Gross Value Source</v>
          </cell>
          <cell r="G3034" t="str">
            <v/>
          </cell>
          <cell r="H3034" t="str">
            <v>page 2</v>
          </cell>
          <cell r="I3034" t="str">
            <v>CA_FinAnswer_Express_Program_Evaluation_2009-2011.pdf</v>
          </cell>
        </row>
        <row r="3035">
          <cell r="C3035" t="str">
            <v>120.2_Gross Average Monthly Demand Reduction (kW/unit)</v>
          </cell>
          <cell r="D3035">
            <v>2</v>
          </cell>
          <cell r="E3035" t="str">
            <v>Gross Average Monthly Demand Reduction (kW/unit)</v>
          </cell>
          <cell r="F3035" t="str">
            <v>Demand Reduction Value Source</v>
          </cell>
          <cell r="G3035" t="str">
            <v/>
          </cell>
          <cell r="H3035" t="str">
            <v/>
          </cell>
          <cell r="I3035" t="str">
            <v>AgGreenMotorRewind_v2_0.xlsm</v>
          </cell>
        </row>
        <row r="3036">
          <cell r="C3036" t="str">
            <v>120.2_Planned Realization Rate</v>
          </cell>
          <cell r="D3036">
            <v>2</v>
          </cell>
          <cell r="E3036" t="str">
            <v>Planned Realization Rate</v>
          </cell>
          <cell r="F3036" t="str">
            <v>Realization Rate Value Source</v>
          </cell>
          <cell r="G3036" t="str">
            <v/>
          </cell>
          <cell r="H3036" t="str">
            <v>page 2</v>
          </cell>
          <cell r="I3036" t="str">
            <v>CA_FinAnswer_Express_Program_Evaluation_2009-2011.pdf</v>
          </cell>
        </row>
        <row r="3037">
          <cell r="C3037" t="str">
            <v>120.2_Gross incremental annual electric savings (kWh/yr)</v>
          </cell>
          <cell r="D3037">
            <v>2</v>
          </cell>
          <cell r="E3037" t="str">
            <v>Gross incremental annual electric savings (kWh/yr)</v>
          </cell>
          <cell r="F3037" t="str">
            <v xml:space="preserve">Energy Savings Value Source </v>
          </cell>
          <cell r="G3037" t="str">
            <v/>
          </cell>
          <cell r="H3037" t="str">
            <v/>
          </cell>
          <cell r="I3037" t="str">
            <v>AgGreenMotorRewind_v2_0.xlsm</v>
          </cell>
        </row>
        <row r="3038">
          <cell r="C3038" t="str">
            <v>120.2_Measure life (years)</v>
          </cell>
          <cell r="D3038">
            <v>2</v>
          </cell>
          <cell r="E3038" t="str">
            <v>Measure life (years)</v>
          </cell>
          <cell r="F3038" t="str">
            <v>Measure Life Value Source</v>
          </cell>
          <cell r="G3038" t="str">
            <v/>
          </cell>
          <cell r="H3038" t="str">
            <v/>
          </cell>
          <cell r="I3038" t="str">
            <v>AgGreenMotorRewind_v2_0.xlsm</v>
          </cell>
        </row>
        <row r="3039">
          <cell r="C3039" t="str">
            <v>120.2_Incremental cost ($)</v>
          </cell>
          <cell r="D3039">
            <v>2</v>
          </cell>
          <cell r="E3039" t="str">
            <v>Incremental cost ($)</v>
          </cell>
          <cell r="F3039" t="str">
            <v>Cost Value Source</v>
          </cell>
          <cell r="G3039" t="str">
            <v/>
          </cell>
          <cell r="H3039" t="str">
            <v/>
          </cell>
          <cell r="I3039" t="str">
            <v>AgGreenMotorRewind_v2_0.xlsm</v>
          </cell>
        </row>
        <row r="3040">
          <cell r="C3040" t="str">
            <v>328.3_Gross Average Monthly Demand Reduction (kW/unit)</v>
          </cell>
          <cell r="D3040">
            <v>3</v>
          </cell>
          <cell r="E3040" t="str">
            <v>Gross Average Monthly Demand Reduction (kW/unit)</v>
          </cell>
          <cell r="F3040" t="str">
            <v>Demand Reduction Value Source</v>
          </cell>
          <cell r="G3040" t="str">
            <v/>
          </cell>
          <cell r="H3040" t="str">
            <v/>
          </cell>
          <cell r="I3040" t="str">
            <v>AgGreenMotorRewind_v2_0.xlsm</v>
          </cell>
        </row>
        <row r="3041">
          <cell r="C3041" t="str">
            <v>328.3_Gross incremental annual electric savings (kWh/yr)</v>
          </cell>
          <cell r="D3041">
            <v>3</v>
          </cell>
          <cell r="E3041" t="str">
            <v>Gross incremental annual electric savings (kWh/yr)</v>
          </cell>
          <cell r="F3041" t="str">
            <v xml:space="preserve">Energy Savings Value Source </v>
          </cell>
          <cell r="G3041" t="str">
            <v/>
          </cell>
          <cell r="H3041" t="str">
            <v/>
          </cell>
          <cell r="I3041" t="str">
            <v>AgGreenMotorRewind_v2_0.xlsm</v>
          </cell>
        </row>
        <row r="3042">
          <cell r="C3042" t="str">
            <v>328.3_Planned Net to Gross Ratio</v>
          </cell>
          <cell r="D3042">
            <v>3</v>
          </cell>
          <cell r="E3042" t="str">
            <v>Planned Net to Gross Ratio</v>
          </cell>
          <cell r="F3042" t="str">
            <v>Net-to-Gross Value Source</v>
          </cell>
          <cell r="G3042" t="str">
            <v/>
          </cell>
          <cell r="H3042" t="str">
            <v>Page 2</v>
          </cell>
          <cell r="I3042" t="str">
            <v>ID_FinAnswer_Express_Program_Evaluation_2009-2011.pdf</v>
          </cell>
        </row>
        <row r="3043">
          <cell r="C3043" t="str">
            <v>328.3_Planned Realization Rate</v>
          </cell>
          <cell r="D3043">
            <v>3</v>
          </cell>
          <cell r="E3043" t="str">
            <v>Planned Realization Rate</v>
          </cell>
          <cell r="F3043" t="str">
            <v>Realization Rate Value Source</v>
          </cell>
          <cell r="G3043" t="str">
            <v/>
          </cell>
          <cell r="H3043" t="str">
            <v>Table 1</v>
          </cell>
          <cell r="I3043" t="str">
            <v>ID_FinAnswer_Express_Program_Evaluation_2009-2011.pdf</v>
          </cell>
        </row>
        <row r="3044">
          <cell r="C3044" t="str">
            <v>328.3_Incremental cost ($)</v>
          </cell>
          <cell r="D3044">
            <v>3</v>
          </cell>
          <cell r="E3044" t="str">
            <v>Incremental cost ($)</v>
          </cell>
          <cell r="F3044" t="str">
            <v>Cost Value Source</v>
          </cell>
          <cell r="G3044" t="str">
            <v/>
          </cell>
          <cell r="H3044" t="str">
            <v/>
          </cell>
          <cell r="I3044" t="str">
            <v>AgGreenMotorRewind_v2_0.xlsm</v>
          </cell>
        </row>
        <row r="3045">
          <cell r="C3045" t="str">
            <v>328.3_Measure life (years)</v>
          </cell>
          <cell r="D3045">
            <v>3</v>
          </cell>
          <cell r="E3045" t="str">
            <v>Measure life (years)</v>
          </cell>
          <cell r="F3045" t="str">
            <v>Measure Life Value Source</v>
          </cell>
          <cell r="G3045" t="str">
            <v/>
          </cell>
          <cell r="H3045" t="str">
            <v/>
          </cell>
          <cell r="I3045" t="str">
            <v>AgGreenMotorRewind_v2_0.xlsm</v>
          </cell>
        </row>
        <row r="3046">
          <cell r="C3046" t="str">
            <v>560.3_Gross Average Monthly Demand Reduction (kW/unit)</v>
          </cell>
          <cell r="D3046">
            <v>3</v>
          </cell>
          <cell r="E3046" t="str">
            <v>Gross Average Monthly Demand Reduction (kW/unit)</v>
          </cell>
          <cell r="F3046" t="str">
            <v>Demand Reduction Value Source</v>
          </cell>
          <cell r="G3046" t="str">
            <v/>
          </cell>
          <cell r="H3046" t="str">
            <v/>
          </cell>
          <cell r="I3046" t="str">
            <v>AgGreenMotorRewind_v2_0.xlsm</v>
          </cell>
        </row>
        <row r="3047">
          <cell r="C3047" t="str">
            <v>560.3_Incremental cost ($)</v>
          </cell>
          <cell r="D3047">
            <v>3</v>
          </cell>
          <cell r="E3047" t="str">
            <v>Incremental cost ($)</v>
          </cell>
          <cell r="F3047" t="str">
            <v>Cost Value Source</v>
          </cell>
          <cell r="G3047" t="str">
            <v/>
          </cell>
          <cell r="H3047" t="str">
            <v/>
          </cell>
          <cell r="I3047" t="str">
            <v>AgGreenMotorRewind_v2_0.xlsm</v>
          </cell>
        </row>
        <row r="3048">
          <cell r="C3048" t="str">
            <v>560.3_Gross Average Monthly Demand Reduction (kW/unit)</v>
          </cell>
          <cell r="D3048">
            <v>3</v>
          </cell>
          <cell r="E3048" t="str">
            <v>Gross Average Monthly Demand Reduction (kW/unit)</v>
          </cell>
          <cell r="F3048" t="str">
            <v>Demand Reduction Value Source</v>
          </cell>
          <cell r="G3048" t="str">
            <v/>
          </cell>
          <cell r="H3048" t="str">
            <v/>
          </cell>
          <cell r="I3048" t="str">
            <v/>
          </cell>
        </row>
        <row r="3049">
          <cell r="C3049" t="str">
            <v>560.3_Measure life (years)</v>
          </cell>
          <cell r="D3049">
            <v>3</v>
          </cell>
          <cell r="E3049" t="str">
            <v>Measure life (years)</v>
          </cell>
          <cell r="F3049" t="str">
            <v>Measure Life Value Source</v>
          </cell>
          <cell r="G3049" t="str">
            <v/>
          </cell>
          <cell r="H3049" t="str">
            <v>Table 2 on page 22 of Appendix 1</v>
          </cell>
          <cell r="I3049" t="str">
            <v>UT_2011_Annual_Report.pdf</v>
          </cell>
        </row>
        <row r="3050">
          <cell r="C3050" t="str">
            <v>560.3_Incentive Customer ($)</v>
          </cell>
          <cell r="D3050">
            <v>3</v>
          </cell>
          <cell r="E3050" t="str">
            <v>Incentive Customer ($)</v>
          </cell>
          <cell r="F3050" t="str">
            <v>Incentive Value Source</v>
          </cell>
          <cell r="G3050" t="str">
            <v/>
          </cell>
          <cell r="H3050" t="str">
            <v>Table 10-13</v>
          </cell>
          <cell r="I3050" t="str">
            <v>FinAnswer Express Market Characterization and Program Enhancements - Utah Service Territory 30 Nov 2011.pdf</v>
          </cell>
        </row>
        <row r="3051">
          <cell r="C3051" t="str">
            <v>560.3_Gross incremental annual electric savings (kWh/yr)</v>
          </cell>
          <cell r="D3051">
            <v>3</v>
          </cell>
          <cell r="E3051" t="str">
            <v>Gross incremental annual electric savings (kWh/yr)</v>
          </cell>
          <cell r="F3051" t="str">
            <v xml:space="preserve">Energy Savings Value Source </v>
          </cell>
          <cell r="G3051" t="str">
            <v/>
          </cell>
          <cell r="H3051" t="str">
            <v/>
          </cell>
          <cell r="I3051" t="str">
            <v/>
          </cell>
        </row>
        <row r="3052">
          <cell r="C3052" t="str">
            <v>560.3_Incremental cost ($)</v>
          </cell>
          <cell r="D3052">
            <v>3</v>
          </cell>
          <cell r="E3052" t="str">
            <v>Incremental cost ($)</v>
          </cell>
          <cell r="F3052" t="str">
            <v>Cost Value Source</v>
          </cell>
          <cell r="G3052" t="str">
            <v/>
          </cell>
          <cell r="H3052" t="str">
            <v/>
          </cell>
          <cell r="I3052" t="str">
            <v/>
          </cell>
        </row>
        <row r="3053">
          <cell r="C3053" t="str">
            <v>560.3_Gross incremental annual electric savings (kWh/yr)</v>
          </cell>
          <cell r="D3053">
            <v>3</v>
          </cell>
          <cell r="E3053" t="str">
            <v>Gross incremental annual electric savings (kWh/yr)</v>
          </cell>
          <cell r="F3053" t="str">
            <v xml:space="preserve">Energy Savings Value Source </v>
          </cell>
          <cell r="G3053" t="str">
            <v/>
          </cell>
          <cell r="H3053" t="str">
            <v/>
          </cell>
          <cell r="I3053" t="str">
            <v>AgGreenMotorRewind_v2_0.xlsm</v>
          </cell>
        </row>
        <row r="3054">
          <cell r="C3054" t="str">
            <v>774.2_Incremental cost ($)</v>
          </cell>
          <cell r="D3054">
            <v>2</v>
          </cell>
          <cell r="E3054" t="str">
            <v>Incremental cost ($)</v>
          </cell>
          <cell r="F3054" t="str">
            <v>Cost Value Source</v>
          </cell>
          <cell r="G3054" t="str">
            <v/>
          </cell>
          <cell r="H3054" t="str">
            <v/>
          </cell>
          <cell r="I3054" t="str">
            <v>AgGreenMotorRewind_v2_0.xlsm</v>
          </cell>
        </row>
        <row r="3055">
          <cell r="C3055" t="str">
            <v>774.2_Gross incremental annual electric savings (kWh/yr)</v>
          </cell>
          <cell r="D3055">
            <v>2</v>
          </cell>
          <cell r="E3055" t="str">
            <v>Gross incremental annual electric savings (kWh/yr)</v>
          </cell>
          <cell r="F3055" t="str">
            <v xml:space="preserve">Energy Savings Value Source </v>
          </cell>
          <cell r="G3055" t="str">
            <v/>
          </cell>
          <cell r="H3055" t="str">
            <v/>
          </cell>
          <cell r="I3055" t="str">
            <v>AgGreenMotorRewind_v2_0.xlsm</v>
          </cell>
        </row>
        <row r="3056">
          <cell r="C3056" t="str">
            <v>774.2_Measure life (years)</v>
          </cell>
          <cell r="D3056">
            <v>2</v>
          </cell>
          <cell r="E3056" t="str">
            <v>Measure life (years)</v>
          </cell>
          <cell r="F3056" t="str">
            <v>Measure Life Value Source</v>
          </cell>
          <cell r="G3056" t="str">
            <v/>
          </cell>
          <cell r="H3056" t="str">
            <v/>
          </cell>
          <cell r="I3056" t="str">
            <v>AgGreenMotorRewind_v2_0.xlsm</v>
          </cell>
        </row>
        <row r="3057">
          <cell r="C3057" t="str">
            <v>774.2_Gross Average Monthly Demand Reduction (kW/unit)</v>
          </cell>
          <cell r="D3057">
            <v>2</v>
          </cell>
          <cell r="E3057" t="str">
            <v>Gross Average Monthly Demand Reduction (kW/unit)</v>
          </cell>
          <cell r="F3057" t="str">
            <v>Demand Reduction Value Source</v>
          </cell>
          <cell r="G3057" t="str">
            <v/>
          </cell>
          <cell r="H3057" t="str">
            <v/>
          </cell>
          <cell r="I3057" t="str">
            <v>AgGreenMotorRewind_v2_0.xlsm</v>
          </cell>
        </row>
        <row r="3058">
          <cell r="C3058" t="str">
            <v>987.3_Gross Average Monthly Demand Reduction (kW/unit)</v>
          </cell>
          <cell r="D3058">
            <v>3</v>
          </cell>
          <cell r="E3058" t="str">
            <v>Gross Average Monthly Demand Reduction (kW/unit)</v>
          </cell>
          <cell r="F3058" t="str">
            <v>Demand Savings Value Source</v>
          </cell>
          <cell r="G3058" t="str">
            <v/>
          </cell>
          <cell r="H3058" t="str">
            <v/>
          </cell>
          <cell r="I3058" t="str">
            <v>AgGreenMotorRewind_v2_0.xlsm</v>
          </cell>
        </row>
        <row r="3059">
          <cell r="C3059" t="str">
            <v>987.3_Measure life (years)</v>
          </cell>
          <cell r="D3059">
            <v>3</v>
          </cell>
          <cell r="E3059" t="str">
            <v>Measure life (years)</v>
          </cell>
          <cell r="F3059" t="str">
            <v>Measure Life Value Source</v>
          </cell>
          <cell r="G3059" t="str">
            <v/>
          </cell>
          <cell r="H3059" t="str">
            <v/>
          </cell>
          <cell r="I3059" t="str">
            <v>AgGreenMotorRewind_v2_0.xlsm</v>
          </cell>
        </row>
        <row r="3060">
          <cell r="C3060" t="str">
            <v>987.3_Gross incremental annual electric savings (kWh/yr)</v>
          </cell>
          <cell r="D3060">
            <v>3</v>
          </cell>
          <cell r="E3060" t="str">
            <v>Gross incremental annual electric savings (kWh/yr)</v>
          </cell>
          <cell r="F3060" t="str">
            <v>Energy Savings Value Source</v>
          </cell>
          <cell r="G3060" t="str">
            <v/>
          </cell>
          <cell r="H3060" t="str">
            <v/>
          </cell>
          <cell r="I3060" t="str">
            <v>AgGreenMotorRewind_v2_0.xlsm</v>
          </cell>
        </row>
        <row r="3061">
          <cell r="C3061" t="str">
            <v>987.3_Planned Realization Rate</v>
          </cell>
          <cell r="D3061">
            <v>3</v>
          </cell>
          <cell r="E3061" t="str">
            <v>Planned Realization Rate</v>
          </cell>
          <cell r="F3061" t="str">
            <v>Realization Rate Value Source</v>
          </cell>
          <cell r="G3061" t="str">
            <v/>
          </cell>
          <cell r="H3061" t="str">
            <v>Table 1</v>
          </cell>
          <cell r="I3061" t="str">
            <v>DSM_WY_FinAnswerExpress_Report_2011.pdf</v>
          </cell>
        </row>
        <row r="3062">
          <cell r="C3062" t="str">
            <v>987.3_Incremental cost ($)</v>
          </cell>
          <cell r="D3062">
            <v>3</v>
          </cell>
          <cell r="E3062" t="str">
            <v>Incremental cost ($)</v>
          </cell>
          <cell r="F3062" t="str">
            <v>Incremental Cost Value Source</v>
          </cell>
          <cell r="G3062" t="str">
            <v/>
          </cell>
          <cell r="H3062" t="str">
            <v/>
          </cell>
          <cell r="I3062" t="str">
            <v>AgGreenMotorRewind_v2_0.xlsm</v>
          </cell>
        </row>
        <row r="3063">
          <cell r="C3063" t="str">
            <v>987.3_Planned Net to Gross Ratio</v>
          </cell>
          <cell r="D3063">
            <v>3</v>
          </cell>
          <cell r="E3063" t="str">
            <v>Planned Net to Gross Ratio</v>
          </cell>
          <cell r="F3063" t="str">
            <v>Net-to-Gross Value Source</v>
          </cell>
          <cell r="G3063" t="str">
            <v/>
          </cell>
          <cell r="H3063" t="str">
            <v>Page 10</v>
          </cell>
          <cell r="I3063" t="str">
            <v>DSM_WY_FinAnswerExpress_Report_2011.pdf</v>
          </cell>
        </row>
        <row r="3064">
          <cell r="C3064" t="str">
            <v>130.2_Incremental cost ($)</v>
          </cell>
          <cell r="D3064">
            <v>2</v>
          </cell>
          <cell r="E3064" t="str">
            <v>Incremental cost ($)</v>
          </cell>
          <cell r="F3064" t="str">
            <v>Cost Value Source</v>
          </cell>
          <cell r="G3064" t="str">
            <v/>
          </cell>
          <cell r="H3064" t="str">
            <v/>
          </cell>
          <cell r="I3064" t="str">
            <v>AgGreenMotorRewind_v2_0.xlsm</v>
          </cell>
        </row>
        <row r="3065">
          <cell r="C3065" t="str">
            <v>130.2_Gross Average Monthly Demand Reduction (kW/unit)</v>
          </cell>
          <cell r="D3065">
            <v>2</v>
          </cell>
          <cell r="E3065" t="str">
            <v>Gross Average Monthly Demand Reduction (kW/unit)</v>
          </cell>
          <cell r="F3065" t="str">
            <v>Demand Reduction Value Source</v>
          </cell>
          <cell r="G3065" t="str">
            <v/>
          </cell>
          <cell r="H3065" t="str">
            <v/>
          </cell>
          <cell r="I3065" t="str">
            <v>AgGreenMotorRewind_v2_0.xlsm</v>
          </cell>
        </row>
        <row r="3066">
          <cell r="C3066" t="str">
            <v>130.2_Measure life (years)</v>
          </cell>
          <cell r="D3066">
            <v>2</v>
          </cell>
          <cell r="E3066" t="str">
            <v>Measure life (years)</v>
          </cell>
          <cell r="F3066" t="str">
            <v>Measure Life Value Source</v>
          </cell>
          <cell r="G3066" t="str">
            <v/>
          </cell>
          <cell r="H3066" t="str">
            <v/>
          </cell>
          <cell r="I3066" t="str">
            <v>AgGreenMotorRewind_v2_0.xlsm</v>
          </cell>
        </row>
        <row r="3067">
          <cell r="C3067" t="str">
            <v>130.2_Gross incremental annual electric savings (kWh/yr)</v>
          </cell>
          <cell r="D3067">
            <v>2</v>
          </cell>
          <cell r="E3067" t="str">
            <v>Gross incremental annual electric savings (kWh/yr)</v>
          </cell>
          <cell r="F3067" t="str">
            <v xml:space="preserve">Energy Savings Value Source </v>
          </cell>
          <cell r="G3067" t="str">
            <v/>
          </cell>
          <cell r="H3067" t="str">
            <v/>
          </cell>
          <cell r="I3067" t="str">
            <v>AgGreenMotorRewind_v2_0.xlsm</v>
          </cell>
        </row>
        <row r="3068">
          <cell r="C3068" t="str">
            <v>130.2_Planned Net to Gross Ratio</v>
          </cell>
          <cell r="D3068">
            <v>2</v>
          </cell>
          <cell r="E3068" t="str">
            <v>Planned Net to Gross Ratio</v>
          </cell>
          <cell r="F3068" t="str">
            <v>Net-to-Gross Value Source</v>
          </cell>
          <cell r="G3068" t="str">
            <v/>
          </cell>
          <cell r="H3068" t="str">
            <v>page 2</v>
          </cell>
          <cell r="I3068" t="str">
            <v>CA_FinAnswer_Express_Program_Evaluation_2009-2011.pdf</v>
          </cell>
        </row>
        <row r="3069">
          <cell r="C3069" t="str">
            <v>130.2_Planned Realization Rate</v>
          </cell>
          <cell r="D3069">
            <v>2</v>
          </cell>
          <cell r="E3069" t="str">
            <v>Planned Realization Rate</v>
          </cell>
          <cell r="F3069" t="str">
            <v>Realization Rate Value Source</v>
          </cell>
          <cell r="G3069" t="str">
            <v/>
          </cell>
          <cell r="H3069" t="str">
            <v>page 2</v>
          </cell>
          <cell r="I3069" t="str">
            <v>CA_FinAnswer_Express_Program_Evaluation_2009-2011.pdf</v>
          </cell>
        </row>
        <row r="3070">
          <cell r="C3070" t="str">
            <v>339.3_Planned Realization Rate</v>
          </cell>
          <cell r="D3070">
            <v>3</v>
          </cell>
          <cell r="E3070" t="str">
            <v>Planned Realization Rate</v>
          </cell>
          <cell r="F3070" t="str">
            <v>Realization Rate Value Source</v>
          </cell>
          <cell r="G3070" t="str">
            <v/>
          </cell>
          <cell r="H3070" t="str">
            <v>Table 1</v>
          </cell>
          <cell r="I3070" t="str">
            <v>ID_FinAnswer_Express_Program_Evaluation_2009-2011.pdf</v>
          </cell>
        </row>
        <row r="3071">
          <cell r="C3071" t="str">
            <v>339.3_Gross Average Monthly Demand Reduction (kW/unit)</v>
          </cell>
          <cell r="D3071">
            <v>3</v>
          </cell>
          <cell r="E3071" t="str">
            <v>Gross Average Monthly Demand Reduction (kW/unit)</v>
          </cell>
          <cell r="F3071" t="str">
            <v>Demand Reduction Value Source</v>
          </cell>
          <cell r="G3071" t="str">
            <v/>
          </cell>
          <cell r="H3071" t="str">
            <v/>
          </cell>
          <cell r="I3071" t="str">
            <v>AgGreenMotorRewind_v2_0.xlsm</v>
          </cell>
        </row>
        <row r="3072">
          <cell r="C3072" t="str">
            <v>339.3_Measure life (years)</v>
          </cell>
          <cell r="D3072">
            <v>3</v>
          </cell>
          <cell r="E3072" t="str">
            <v>Measure life (years)</v>
          </cell>
          <cell r="F3072" t="str">
            <v>Measure Life Value Source</v>
          </cell>
          <cell r="G3072" t="str">
            <v/>
          </cell>
          <cell r="H3072" t="str">
            <v/>
          </cell>
          <cell r="I3072" t="str">
            <v>AgGreenMotorRewind_v2_0.xlsm</v>
          </cell>
        </row>
        <row r="3073">
          <cell r="C3073" t="str">
            <v>339.3_Incremental cost ($)</v>
          </cell>
          <cell r="D3073">
            <v>3</v>
          </cell>
          <cell r="E3073" t="str">
            <v>Incremental cost ($)</v>
          </cell>
          <cell r="F3073" t="str">
            <v>Cost Value Source</v>
          </cell>
          <cell r="G3073" t="str">
            <v/>
          </cell>
          <cell r="H3073" t="str">
            <v/>
          </cell>
          <cell r="I3073" t="str">
            <v>AgGreenMotorRewind_v2_0.xlsm</v>
          </cell>
        </row>
        <row r="3074">
          <cell r="C3074" t="str">
            <v>339.3_Gross incremental annual electric savings (kWh/yr)</v>
          </cell>
          <cell r="D3074">
            <v>3</v>
          </cell>
          <cell r="E3074" t="str">
            <v>Gross incremental annual electric savings (kWh/yr)</v>
          </cell>
          <cell r="F3074" t="str">
            <v xml:space="preserve">Energy Savings Value Source </v>
          </cell>
          <cell r="G3074" t="str">
            <v/>
          </cell>
          <cell r="H3074" t="str">
            <v/>
          </cell>
          <cell r="I3074" t="str">
            <v>AgGreenMotorRewind_v2_0.xlsm</v>
          </cell>
        </row>
        <row r="3075">
          <cell r="C3075" t="str">
            <v>339.3_Planned Net to Gross Ratio</v>
          </cell>
          <cell r="D3075">
            <v>3</v>
          </cell>
          <cell r="E3075" t="str">
            <v>Planned Net to Gross Ratio</v>
          </cell>
          <cell r="F3075" t="str">
            <v>Net-to-Gross Value Source</v>
          </cell>
          <cell r="G3075" t="str">
            <v/>
          </cell>
          <cell r="H3075" t="str">
            <v>Page 2</v>
          </cell>
          <cell r="I3075" t="str">
            <v>ID_FinAnswer_Express_Program_Evaluation_2009-2011.pdf</v>
          </cell>
        </row>
        <row r="3076">
          <cell r="C3076" t="str">
            <v>571.3_Gross incremental annual electric savings (kWh/yr)</v>
          </cell>
          <cell r="D3076">
            <v>3</v>
          </cell>
          <cell r="E3076" t="str">
            <v>Gross incremental annual electric savings (kWh/yr)</v>
          </cell>
          <cell r="F3076" t="str">
            <v xml:space="preserve">Energy Savings Value Source </v>
          </cell>
          <cell r="G3076" t="str">
            <v/>
          </cell>
          <cell r="H3076" t="str">
            <v/>
          </cell>
          <cell r="I3076" t="str">
            <v/>
          </cell>
        </row>
        <row r="3077">
          <cell r="C3077" t="str">
            <v>571.3_Incentive Customer ($)</v>
          </cell>
          <cell r="D3077">
            <v>3</v>
          </cell>
          <cell r="E3077" t="str">
            <v>Incentive Customer ($)</v>
          </cell>
          <cell r="F3077" t="str">
            <v>Incentive Value Source</v>
          </cell>
          <cell r="G3077" t="str">
            <v/>
          </cell>
          <cell r="H3077" t="str">
            <v>Table 10-13</v>
          </cell>
          <cell r="I3077" t="str">
            <v>FinAnswer Express Market Characterization and Program Enhancements - Utah Service Territory 30 Nov 2011.pdf</v>
          </cell>
        </row>
        <row r="3078">
          <cell r="C3078" t="str">
            <v>571.3_Incremental cost ($)</v>
          </cell>
          <cell r="D3078">
            <v>3</v>
          </cell>
          <cell r="E3078" t="str">
            <v>Incremental cost ($)</v>
          </cell>
          <cell r="F3078" t="str">
            <v>Cost Value Source</v>
          </cell>
          <cell r="G3078" t="str">
            <v/>
          </cell>
          <cell r="H3078" t="str">
            <v/>
          </cell>
          <cell r="I3078" t="str">
            <v/>
          </cell>
        </row>
        <row r="3079">
          <cell r="C3079" t="str">
            <v>571.3_Measure life (years)</v>
          </cell>
          <cell r="D3079">
            <v>3</v>
          </cell>
          <cell r="E3079" t="str">
            <v>Measure life (years)</v>
          </cell>
          <cell r="F3079" t="str">
            <v>Measure Life Value Source</v>
          </cell>
          <cell r="G3079" t="str">
            <v/>
          </cell>
          <cell r="H3079" t="str">
            <v>Table 2 on page 22 of Appendix 1</v>
          </cell>
          <cell r="I3079" t="str">
            <v>UT_2011_Annual_Report.pdf</v>
          </cell>
        </row>
        <row r="3080">
          <cell r="C3080" t="str">
            <v>571.3_Gross incremental annual electric savings (kWh/yr)</v>
          </cell>
          <cell r="D3080">
            <v>3</v>
          </cell>
          <cell r="E3080" t="str">
            <v>Gross incremental annual electric savings (kWh/yr)</v>
          </cell>
          <cell r="F3080" t="str">
            <v xml:space="preserve">Energy Savings Value Source </v>
          </cell>
          <cell r="G3080" t="str">
            <v/>
          </cell>
          <cell r="H3080" t="str">
            <v/>
          </cell>
          <cell r="I3080" t="str">
            <v>AgGreenMotorRewind_v2_0.xlsm</v>
          </cell>
        </row>
        <row r="3081">
          <cell r="C3081" t="str">
            <v>571.3_Incremental cost ($)</v>
          </cell>
          <cell r="D3081">
            <v>3</v>
          </cell>
          <cell r="E3081" t="str">
            <v>Incremental cost ($)</v>
          </cell>
          <cell r="F3081" t="str">
            <v>Cost Value Source</v>
          </cell>
          <cell r="G3081" t="str">
            <v/>
          </cell>
          <cell r="H3081" t="str">
            <v/>
          </cell>
          <cell r="I3081" t="str">
            <v>AgGreenMotorRewind_v2_0.xlsm</v>
          </cell>
        </row>
        <row r="3082">
          <cell r="C3082" t="str">
            <v>571.3_Gross Average Monthly Demand Reduction (kW/unit)</v>
          </cell>
          <cell r="D3082">
            <v>3</v>
          </cell>
          <cell r="E3082" t="str">
            <v>Gross Average Monthly Demand Reduction (kW/unit)</v>
          </cell>
          <cell r="F3082" t="str">
            <v>Demand Reduction Value Source</v>
          </cell>
          <cell r="G3082" t="str">
            <v/>
          </cell>
          <cell r="H3082" t="str">
            <v/>
          </cell>
          <cell r="I3082" t="str">
            <v>AgGreenMotorRewind_v2_0.xlsm</v>
          </cell>
        </row>
        <row r="3083">
          <cell r="C3083" t="str">
            <v>571.3_Gross Average Monthly Demand Reduction (kW/unit)</v>
          </cell>
          <cell r="D3083">
            <v>3</v>
          </cell>
          <cell r="E3083" t="str">
            <v>Gross Average Monthly Demand Reduction (kW/unit)</v>
          </cell>
          <cell r="F3083" t="str">
            <v>Demand Reduction Value Source</v>
          </cell>
          <cell r="G3083" t="str">
            <v/>
          </cell>
          <cell r="H3083" t="str">
            <v/>
          </cell>
          <cell r="I3083" t="str">
            <v/>
          </cell>
        </row>
        <row r="3084">
          <cell r="C3084" t="str">
            <v>784.2_Gross incremental annual electric savings (kWh/yr)</v>
          </cell>
          <cell r="D3084">
            <v>2</v>
          </cell>
          <cell r="E3084" t="str">
            <v>Gross incremental annual electric savings (kWh/yr)</v>
          </cell>
          <cell r="F3084" t="str">
            <v xml:space="preserve">Energy Savings Value Source </v>
          </cell>
          <cell r="G3084" t="str">
            <v/>
          </cell>
          <cell r="H3084" t="str">
            <v/>
          </cell>
          <cell r="I3084" t="str">
            <v>AgGreenMotorRewind_v2_0.xlsm</v>
          </cell>
        </row>
        <row r="3085">
          <cell r="C3085" t="str">
            <v>784.2_Measure life (years)</v>
          </cell>
          <cell r="D3085">
            <v>2</v>
          </cell>
          <cell r="E3085" t="str">
            <v>Measure life (years)</v>
          </cell>
          <cell r="F3085" t="str">
            <v>Measure Life Value Source</v>
          </cell>
          <cell r="G3085" t="str">
            <v/>
          </cell>
          <cell r="H3085" t="str">
            <v/>
          </cell>
          <cell r="I3085" t="str">
            <v>AgGreenMotorRewind_v2_0.xlsm</v>
          </cell>
        </row>
        <row r="3086">
          <cell r="C3086" t="str">
            <v>784.2_Gross Average Monthly Demand Reduction (kW/unit)</v>
          </cell>
          <cell r="D3086">
            <v>2</v>
          </cell>
          <cell r="E3086" t="str">
            <v>Gross Average Monthly Demand Reduction (kW/unit)</v>
          </cell>
          <cell r="F3086" t="str">
            <v>Demand Reduction Value Source</v>
          </cell>
          <cell r="G3086" t="str">
            <v/>
          </cell>
          <cell r="H3086" t="str">
            <v/>
          </cell>
          <cell r="I3086" t="str">
            <v>AgGreenMotorRewind_v2_0.xlsm</v>
          </cell>
        </row>
        <row r="3087">
          <cell r="C3087" t="str">
            <v>784.2_Incremental cost ($)</v>
          </cell>
          <cell r="D3087">
            <v>2</v>
          </cell>
          <cell r="E3087" t="str">
            <v>Incremental cost ($)</v>
          </cell>
          <cell r="F3087" t="str">
            <v>Cost Value Source</v>
          </cell>
          <cell r="G3087" t="str">
            <v/>
          </cell>
          <cell r="H3087" t="str">
            <v/>
          </cell>
          <cell r="I3087" t="str">
            <v>AgGreenMotorRewind_v2_0.xlsm</v>
          </cell>
        </row>
        <row r="3088">
          <cell r="C3088" t="str">
            <v>997.3_Planned Net to Gross Ratio</v>
          </cell>
          <cell r="D3088">
            <v>3</v>
          </cell>
          <cell r="E3088" t="str">
            <v>Planned Net to Gross Ratio</v>
          </cell>
          <cell r="F3088" t="str">
            <v>Net-to-Gross Value Source</v>
          </cell>
          <cell r="G3088" t="str">
            <v/>
          </cell>
          <cell r="H3088" t="str">
            <v>Page 10</v>
          </cell>
          <cell r="I3088" t="str">
            <v>DSM_WY_FinAnswerExpress_Report_2011.pdf</v>
          </cell>
        </row>
        <row r="3089">
          <cell r="C3089" t="str">
            <v>997.3_Gross incremental annual electric savings (kWh/yr)</v>
          </cell>
          <cell r="D3089">
            <v>3</v>
          </cell>
          <cell r="E3089" t="str">
            <v>Gross incremental annual electric savings (kWh/yr)</v>
          </cell>
          <cell r="F3089" t="str">
            <v>Energy Savings Value Source</v>
          </cell>
          <cell r="G3089" t="str">
            <v/>
          </cell>
          <cell r="H3089" t="str">
            <v/>
          </cell>
          <cell r="I3089" t="str">
            <v>AgGreenMotorRewind_v2_0.xlsm</v>
          </cell>
        </row>
        <row r="3090">
          <cell r="C3090" t="str">
            <v>997.3_Planned Realization Rate</v>
          </cell>
          <cell r="D3090">
            <v>3</v>
          </cell>
          <cell r="E3090" t="str">
            <v>Planned Realization Rate</v>
          </cell>
          <cell r="F3090" t="str">
            <v>Realization Rate Value Source</v>
          </cell>
          <cell r="G3090" t="str">
            <v/>
          </cell>
          <cell r="H3090" t="str">
            <v>Table 1</v>
          </cell>
          <cell r="I3090" t="str">
            <v>DSM_WY_FinAnswerExpress_Report_2011.pdf</v>
          </cell>
        </row>
        <row r="3091">
          <cell r="C3091" t="str">
            <v>997.3_Measure life (years)</v>
          </cell>
          <cell r="D3091">
            <v>3</v>
          </cell>
          <cell r="E3091" t="str">
            <v>Measure life (years)</v>
          </cell>
          <cell r="F3091" t="str">
            <v>Measure Life Value Source</v>
          </cell>
          <cell r="G3091" t="str">
            <v/>
          </cell>
          <cell r="H3091" t="str">
            <v/>
          </cell>
          <cell r="I3091" t="str">
            <v>AgGreenMotorRewind_v2_0.xlsm</v>
          </cell>
        </row>
        <row r="3092">
          <cell r="C3092" t="str">
            <v>997.3_Incremental cost ($)</v>
          </cell>
          <cell r="D3092">
            <v>3</v>
          </cell>
          <cell r="E3092" t="str">
            <v>Incremental cost ($)</v>
          </cell>
          <cell r="F3092" t="str">
            <v>Incremental Cost Value Source</v>
          </cell>
          <cell r="G3092" t="str">
            <v/>
          </cell>
          <cell r="H3092" t="str">
            <v/>
          </cell>
          <cell r="I3092" t="str">
            <v>AgGreenMotorRewind_v2_0.xlsm</v>
          </cell>
        </row>
        <row r="3093">
          <cell r="C3093" t="str">
            <v>997.3_Gross Average Monthly Demand Reduction (kW/unit)</v>
          </cell>
          <cell r="D3093">
            <v>3</v>
          </cell>
          <cell r="E3093" t="str">
            <v>Gross Average Monthly Demand Reduction (kW/unit)</v>
          </cell>
          <cell r="F3093" t="str">
            <v>Demand Savings Value Source</v>
          </cell>
          <cell r="G3093" t="str">
            <v/>
          </cell>
          <cell r="H3093" t="str">
            <v/>
          </cell>
          <cell r="I3093" t="str">
            <v>AgGreenMotorRewind_v2_0.xlsm</v>
          </cell>
        </row>
        <row r="3094">
          <cell r="C3094" t="str">
            <v>12202013-067.1_Gross incremental annual electric savings (kWh/yr)</v>
          </cell>
          <cell r="D3094">
            <v>1</v>
          </cell>
          <cell r="E3094" t="str">
            <v>Gross incremental annual electric savings (kWh/yr)</v>
          </cell>
          <cell r="F3094" t="str">
            <v xml:space="preserve">Energy Savings Value Source </v>
          </cell>
          <cell r="G3094" t="str">
            <v/>
          </cell>
          <cell r="H3094" t="str">
            <v/>
          </cell>
          <cell r="I3094" t="str">
            <v>AgGreenMotorRewind_v2_0.xlsm</v>
          </cell>
        </row>
        <row r="3095">
          <cell r="C3095" t="str">
            <v>12202013-067.1_Planned Net to Gross Ratio</v>
          </cell>
          <cell r="D3095">
            <v>1</v>
          </cell>
          <cell r="E3095" t="str">
            <v>Planned Net to Gross Ratio</v>
          </cell>
          <cell r="F3095" t="str">
            <v>Net-to-Gross Value Source</v>
          </cell>
          <cell r="G3095" t="str">
            <v/>
          </cell>
          <cell r="H3095" t="str">
            <v>page 2</v>
          </cell>
          <cell r="I3095" t="str">
            <v>CA_FinAnswer_Express_Program_Evaluation_2009-2011.pdf</v>
          </cell>
        </row>
        <row r="3096">
          <cell r="C3096" t="str">
            <v>12202013-067.1_Measure life (years)</v>
          </cell>
          <cell r="D3096">
            <v>1</v>
          </cell>
          <cell r="E3096" t="str">
            <v>Measure life (years)</v>
          </cell>
          <cell r="F3096" t="str">
            <v>Measure Life Value Source</v>
          </cell>
          <cell r="G3096" t="str">
            <v/>
          </cell>
          <cell r="H3096" t="str">
            <v/>
          </cell>
          <cell r="I3096" t="str">
            <v>AgGreenMotorRewind_v2_0.xlsm</v>
          </cell>
        </row>
        <row r="3097">
          <cell r="C3097" t="str">
            <v>12202013-067.1_Incremental cost ($)</v>
          </cell>
          <cell r="D3097">
            <v>1</v>
          </cell>
          <cell r="E3097" t="str">
            <v>Incremental cost ($)</v>
          </cell>
          <cell r="F3097" t="str">
            <v>Cost Value Source</v>
          </cell>
          <cell r="G3097" t="str">
            <v/>
          </cell>
          <cell r="H3097" t="str">
            <v/>
          </cell>
          <cell r="I3097" t="str">
            <v>AgGreenMotorRewind_v2_0.xlsm</v>
          </cell>
        </row>
        <row r="3098">
          <cell r="C3098" t="str">
            <v>12202013-067.1_Planned Realization Rate</v>
          </cell>
          <cell r="D3098">
            <v>1</v>
          </cell>
          <cell r="E3098" t="str">
            <v>Planned Realization Rate</v>
          </cell>
          <cell r="F3098" t="str">
            <v>Realization Rate Value Source</v>
          </cell>
          <cell r="G3098" t="str">
            <v/>
          </cell>
          <cell r="H3098" t="str">
            <v>page 2</v>
          </cell>
          <cell r="I3098" t="str">
            <v>CA_FinAnswer_Express_Program_Evaluation_2009-2011.pdf</v>
          </cell>
        </row>
        <row r="3099">
          <cell r="C3099" t="str">
            <v>12202013-067.1_Gross Average Monthly Demand Reduction (kW/unit)</v>
          </cell>
          <cell r="D3099">
            <v>1</v>
          </cell>
          <cell r="E3099" t="str">
            <v>Gross Average Monthly Demand Reduction (kW/unit)</v>
          </cell>
          <cell r="F3099" t="str">
            <v>Demand Reduction Value Source</v>
          </cell>
          <cell r="G3099" t="str">
            <v/>
          </cell>
          <cell r="H3099" t="str">
            <v/>
          </cell>
          <cell r="I3099" t="str">
            <v>AgGreenMotorRewind_v2_0.xlsm</v>
          </cell>
        </row>
        <row r="3100">
          <cell r="C3100" t="str">
            <v>12202013-003.2_Gross Average Monthly Demand Reduction (kW/unit)</v>
          </cell>
          <cell r="D3100">
            <v>2</v>
          </cell>
          <cell r="E3100" t="str">
            <v>Gross Average Monthly Demand Reduction (kW/unit)</v>
          </cell>
          <cell r="F3100" t="str">
            <v>Demand Reduction Value Source</v>
          </cell>
          <cell r="G3100" t="str">
            <v/>
          </cell>
          <cell r="H3100" t="str">
            <v/>
          </cell>
          <cell r="I3100" t="str">
            <v>AgGreenMotorRewind_v2_0.xlsm</v>
          </cell>
        </row>
        <row r="3101">
          <cell r="C3101" t="str">
            <v>12202013-003.2_Incremental cost ($)</v>
          </cell>
          <cell r="D3101">
            <v>2</v>
          </cell>
          <cell r="E3101" t="str">
            <v>Incremental cost ($)</v>
          </cell>
          <cell r="F3101" t="str">
            <v>Cost Value Source</v>
          </cell>
          <cell r="G3101" t="str">
            <v/>
          </cell>
          <cell r="H3101" t="str">
            <v/>
          </cell>
          <cell r="I3101" t="str">
            <v>AgGreenMotorRewind_v2_0.xlsm</v>
          </cell>
        </row>
        <row r="3102">
          <cell r="C3102" t="str">
            <v>12202013-003.2_Planned Net to Gross Ratio</v>
          </cell>
          <cell r="D3102">
            <v>2</v>
          </cell>
          <cell r="E3102" t="str">
            <v>Planned Net to Gross Ratio</v>
          </cell>
          <cell r="F3102" t="str">
            <v>Net-to-Gross Value Source</v>
          </cell>
          <cell r="G3102" t="str">
            <v/>
          </cell>
          <cell r="H3102" t="str">
            <v>Page 2</v>
          </cell>
          <cell r="I3102" t="str">
            <v>ID_FinAnswer_Express_Program_Evaluation_2009-2011.pdf</v>
          </cell>
        </row>
        <row r="3103">
          <cell r="C3103" t="str">
            <v>12202013-003.2_Measure life (years)</v>
          </cell>
          <cell r="D3103">
            <v>2</v>
          </cell>
          <cell r="E3103" t="str">
            <v>Measure life (years)</v>
          </cell>
          <cell r="F3103" t="str">
            <v>Measure Life Value Source</v>
          </cell>
          <cell r="G3103" t="str">
            <v/>
          </cell>
          <cell r="H3103" t="str">
            <v/>
          </cell>
          <cell r="I3103" t="str">
            <v>AgGreenMotorRewind_v2_0.xlsm</v>
          </cell>
        </row>
        <row r="3104">
          <cell r="C3104" t="str">
            <v>12202013-003.2_Gross incremental annual electric savings (kWh/yr)</v>
          </cell>
          <cell r="D3104">
            <v>2</v>
          </cell>
          <cell r="E3104" t="str">
            <v>Gross incremental annual electric savings (kWh/yr)</v>
          </cell>
          <cell r="F3104" t="str">
            <v xml:space="preserve">Energy Savings Value Source </v>
          </cell>
          <cell r="G3104" t="str">
            <v/>
          </cell>
          <cell r="H3104" t="str">
            <v/>
          </cell>
          <cell r="I3104" t="str">
            <v>AgGreenMotorRewind_v2_0.xlsm</v>
          </cell>
        </row>
        <row r="3105">
          <cell r="C3105" t="str">
            <v>12202013-003.2_Planned Realization Rate</v>
          </cell>
          <cell r="D3105">
            <v>2</v>
          </cell>
          <cell r="E3105" t="str">
            <v>Planned Realization Rate</v>
          </cell>
          <cell r="F3105" t="str">
            <v>Realization Rate Value Source</v>
          </cell>
          <cell r="G3105" t="str">
            <v/>
          </cell>
          <cell r="H3105" t="str">
            <v>Table 1</v>
          </cell>
          <cell r="I3105" t="str">
            <v>ID_FinAnswer_Express_Program_Evaluation_2009-2011.pdf</v>
          </cell>
        </row>
        <row r="3106">
          <cell r="C3106" t="str">
            <v>12132013-003.2_Incentive Customer ($)</v>
          </cell>
          <cell r="D3106">
            <v>2</v>
          </cell>
          <cell r="E3106" t="str">
            <v>Incentive Customer ($)</v>
          </cell>
          <cell r="F3106" t="str">
            <v>Incentive Value Source</v>
          </cell>
          <cell r="G3106" t="str">
            <v/>
          </cell>
          <cell r="H3106" t="str">
            <v>Table 10-14</v>
          </cell>
          <cell r="I3106" t="str">
            <v>FinAnswer Express Market Characterization and Program Enhancements - Utah Service Territory 30 Nov 2011.pdf</v>
          </cell>
        </row>
        <row r="3107">
          <cell r="C3107" t="str">
            <v>12132013-003.2_Gross incremental annual electric savings (kWh/yr)</v>
          </cell>
          <cell r="D3107">
            <v>2</v>
          </cell>
          <cell r="E3107" t="str">
            <v>Gross incremental annual electric savings (kWh/yr)</v>
          </cell>
          <cell r="F3107" t="str">
            <v xml:space="preserve">Energy Savings Value Source </v>
          </cell>
          <cell r="G3107" t="str">
            <v/>
          </cell>
          <cell r="H3107" t="str">
            <v/>
          </cell>
          <cell r="I3107" t="str">
            <v>AgGreenMotorRewind_v2_0.xlsm</v>
          </cell>
        </row>
        <row r="3108">
          <cell r="C3108" t="str">
            <v>12132013-003.2_Measure life (years)</v>
          </cell>
          <cell r="D3108">
            <v>2</v>
          </cell>
          <cell r="E3108" t="str">
            <v>Measure life (years)</v>
          </cell>
          <cell r="F3108" t="str">
            <v>Measure Life Value Source</v>
          </cell>
          <cell r="G3108" t="str">
            <v/>
          </cell>
          <cell r="H3108" t="str">
            <v>Table 2 on page 22 of Appendix 1</v>
          </cell>
          <cell r="I3108" t="str">
            <v>UT_2011_Annual_Report.pdf</v>
          </cell>
        </row>
        <row r="3109">
          <cell r="C3109" t="str">
            <v>12132013-003.2_Gross Average Monthly Demand Reduction (kW/unit)</v>
          </cell>
          <cell r="D3109">
            <v>2</v>
          </cell>
          <cell r="E3109" t="str">
            <v>Gross Average Monthly Demand Reduction (kW/unit)</v>
          </cell>
          <cell r="F3109" t="str">
            <v>Demand Reduction Value Source</v>
          </cell>
          <cell r="G3109" t="str">
            <v/>
          </cell>
          <cell r="H3109" t="str">
            <v/>
          </cell>
          <cell r="I3109" t="str">
            <v>AgGreenMotorRewind_v2_0.xlsm</v>
          </cell>
        </row>
        <row r="3110">
          <cell r="C3110" t="str">
            <v>12132013-003.2_Incremental cost ($)</v>
          </cell>
          <cell r="D3110">
            <v>2</v>
          </cell>
          <cell r="E3110" t="str">
            <v>Incremental cost ($)</v>
          </cell>
          <cell r="F3110" t="str">
            <v>Cost Value Source</v>
          </cell>
          <cell r="G3110" t="str">
            <v/>
          </cell>
          <cell r="H3110" t="str">
            <v/>
          </cell>
          <cell r="I3110" t="str">
            <v>AgGreenMotorRewind_v2_0.xlsm</v>
          </cell>
        </row>
        <row r="3111">
          <cell r="C3111" t="str">
            <v>12132013-003.2_Incremental cost ($)</v>
          </cell>
          <cell r="D3111">
            <v>2</v>
          </cell>
          <cell r="E3111" t="str">
            <v>Incremental cost ($)</v>
          </cell>
          <cell r="F3111" t="str">
            <v>Cost Value Source</v>
          </cell>
          <cell r="G3111" t="str">
            <v/>
          </cell>
          <cell r="H3111" t="str">
            <v/>
          </cell>
          <cell r="I3111" t="str">
            <v/>
          </cell>
        </row>
        <row r="3112">
          <cell r="C3112" t="str">
            <v>12132013-003.2_Gross incremental annual electric savings (kWh/yr)</v>
          </cell>
          <cell r="D3112">
            <v>2</v>
          </cell>
          <cell r="E3112" t="str">
            <v>Gross incremental annual electric savings (kWh/yr)</v>
          </cell>
          <cell r="F3112" t="str">
            <v xml:space="preserve">Energy Savings Value Source </v>
          </cell>
          <cell r="G3112" t="str">
            <v/>
          </cell>
          <cell r="H3112" t="str">
            <v/>
          </cell>
          <cell r="I3112" t="str">
            <v/>
          </cell>
        </row>
        <row r="3113">
          <cell r="C3113" t="str">
            <v>12132013-003.2_Gross Average Monthly Demand Reduction (kW/unit)</v>
          </cell>
          <cell r="D3113">
            <v>2</v>
          </cell>
          <cell r="E3113" t="str">
            <v>Gross Average Monthly Demand Reduction (kW/unit)</v>
          </cell>
          <cell r="F3113" t="str">
            <v>Demand Reduction Value Source</v>
          </cell>
          <cell r="G3113" t="str">
            <v/>
          </cell>
          <cell r="H3113" t="str">
            <v/>
          </cell>
          <cell r="I3113" t="str">
            <v/>
          </cell>
        </row>
        <row r="3114">
          <cell r="C3114" t="str">
            <v>12302013-026.1_Gross Average Monthly Demand Reduction (kW/unit)</v>
          </cell>
          <cell r="D3114">
            <v>1</v>
          </cell>
          <cell r="E3114" t="str">
            <v>Gross Average Monthly Demand Reduction (kW/unit)</v>
          </cell>
          <cell r="F3114" t="str">
            <v>Demand Reduction Value Source</v>
          </cell>
          <cell r="G3114" t="str">
            <v/>
          </cell>
          <cell r="H3114" t="str">
            <v/>
          </cell>
          <cell r="I3114" t="str">
            <v>AgGreenMotorRewind_v2_0.xlsm</v>
          </cell>
        </row>
        <row r="3115">
          <cell r="C3115" t="str">
            <v>12302013-026.1_Gross incremental annual electric savings (kWh/yr)</v>
          </cell>
          <cell r="D3115">
            <v>1</v>
          </cell>
          <cell r="E3115" t="str">
            <v>Gross incremental annual electric savings (kWh/yr)</v>
          </cell>
          <cell r="F3115" t="str">
            <v xml:space="preserve">Energy Savings Value Source </v>
          </cell>
          <cell r="G3115" t="str">
            <v/>
          </cell>
          <cell r="H3115" t="str">
            <v/>
          </cell>
          <cell r="I3115" t="str">
            <v>AgGreenMotorRewind_v2_0.xlsm</v>
          </cell>
        </row>
        <row r="3116">
          <cell r="C3116" t="str">
            <v>12302013-026.1_Incremental cost ($)</v>
          </cell>
          <cell r="D3116">
            <v>1</v>
          </cell>
          <cell r="E3116" t="str">
            <v>Incremental cost ($)</v>
          </cell>
          <cell r="F3116" t="str">
            <v>Cost Value Source</v>
          </cell>
          <cell r="G3116" t="str">
            <v/>
          </cell>
          <cell r="H3116" t="str">
            <v/>
          </cell>
          <cell r="I3116" t="str">
            <v>AgGreenMotorRewind_v2_0.xlsm</v>
          </cell>
        </row>
        <row r="3117">
          <cell r="C3117" t="str">
            <v>12302013-026.1_Measure life (years)</v>
          </cell>
          <cell r="D3117">
            <v>1</v>
          </cell>
          <cell r="E3117" t="str">
            <v>Measure life (years)</v>
          </cell>
          <cell r="F3117" t="str">
            <v>Measure Life Value Source</v>
          </cell>
          <cell r="G3117" t="str">
            <v/>
          </cell>
          <cell r="H3117" t="str">
            <v/>
          </cell>
          <cell r="I3117" t="str">
            <v>AgGreenMotorRewind_v2_0.xlsm</v>
          </cell>
        </row>
        <row r="3118">
          <cell r="C3118" t="str">
            <v>12202013-035.2_Gross Average Monthly Demand Reduction (kW/unit)</v>
          </cell>
          <cell r="D3118">
            <v>2</v>
          </cell>
          <cell r="E3118" t="str">
            <v>Gross Average Monthly Demand Reduction (kW/unit)</v>
          </cell>
          <cell r="F3118" t="str">
            <v>Demand Savings Value Source</v>
          </cell>
          <cell r="G3118" t="str">
            <v/>
          </cell>
          <cell r="H3118" t="str">
            <v/>
          </cell>
          <cell r="I3118" t="str">
            <v>AgGreenMotorRewind_v2_0.xlsm</v>
          </cell>
        </row>
        <row r="3119">
          <cell r="C3119" t="str">
            <v>12202013-035.2_Planned Realization Rate</v>
          </cell>
          <cell r="D3119">
            <v>2</v>
          </cell>
          <cell r="E3119" t="str">
            <v>Planned Realization Rate</v>
          </cell>
          <cell r="F3119" t="str">
            <v>Realization Rate Value Source</v>
          </cell>
          <cell r="G3119" t="str">
            <v/>
          </cell>
          <cell r="H3119" t="str">
            <v>Table 1</v>
          </cell>
          <cell r="I3119" t="str">
            <v>DSM_WY_FinAnswerExpress_Report_2011.pdf</v>
          </cell>
        </row>
        <row r="3120">
          <cell r="C3120" t="str">
            <v>12202013-035.2_Gross incremental annual electric savings (kWh/yr)</v>
          </cell>
          <cell r="D3120">
            <v>2</v>
          </cell>
          <cell r="E3120" t="str">
            <v>Gross incremental annual electric savings (kWh/yr)</v>
          </cell>
          <cell r="F3120" t="str">
            <v>Energy Savings Value Source</v>
          </cell>
          <cell r="G3120" t="str">
            <v/>
          </cell>
          <cell r="H3120" t="str">
            <v/>
          </cell>
          <cell r="I3120" t="str">
            <v>AgGreenMotorRewind_v2_0.xlsm</v>
          </cell>
        </row>
        <row r="3121">
          <cell r="C3121" t="str">
            <v>12202013-035.2_Planned Net to Gross Ratio</v>
          </cell>
          <cell r="D3121">
            <v>2</v>
          </cell>
          <cell r="E3121" t="str">
            <v>Planned Net to Gross Ratio</v>
          </cell>
          <cell r="F3121" t="str">
            <v>Net-to-Gross Value Source</v>
          </cell>
          <cell r="G3121" t="str">
            <v/>
          </cell>
          <cell r="H3121" t="str">
            <v>Page 10</v>
          </cell>
          <cell r="I3121" t="str">
            <v>DSM_WY_FinAnswerExpress_Report_2011.pdf</v>
          </cell>
        </row>
        <row r="3122">
          <cell r="C3122" t="str">
            <v>12202013-035.2_Measure life (years)</v>
          </cell>
          <cell r="D3122">
            <v>2</v>
          </cell>
          <cell r="E3122" t="str">
            <v>Measure life (years)</v>
          </cell>
          <cell r="F3122" t="str">
            <v>Measure Life Value Source</v>
          </cell>
          <cell r="G3122" t="str">
            <v/>
          </cell>
          <cell r="H3122" t="str">
            <v/>
          </cell>
          <cell r="I3122" t="str">
            <v>AgGreenMotorRewind_v2_0.xlsm</v>
          </cell>
        </row>
        <row r="3123">
          <cell r="C3123" t="str">
            <v>12202013-035.2_Incremental cost ($)</v>
          </cell>
          <cell r="D3123">
            <v>2</v>
          </cell>
          <cell r="E3123" t="str">
            <v>Incremental cost ($)</v>
          </cell>
          <cell r="F3123" t="str">
            <v>Incremental Cost Value Source</v>
          </cell>
          <cell r="G3123" t="str">
            <v/>
          </cell>
          <cell r="H3123" t="str">
            <v/>
          </cell>
          <cell r="I3123" t="str">
            <v>AgGreenMotorRewind_v2_0.xlsm</v>
          </cell>
        </row>
        <row r="3124">
          <cell r="C3124" t="str">
            <v>12202013-068.1_Measure life (years)</v>
          </cell>
          <cell r="D3124">
            <v>1</v>
          </cell>
          <cell r="E3124" t="str">
            <v>Measure life (years)</v>
          </cell>
          <cell r="F3124" t="str">
            <v>Measure Life Value Source</v>
          </cell>
          <cell r="G3124" t="str">
            <v/>
          </cell>
          <cell r="H3124" t="str">
            <v/>
          </cell>
          <cell r="I3124" t="str">
            <v>AgGreenMotorRewind_v2_0.xlsm</v>
          </cell>
        </row>
        <row r="3125">
          <cell r="C3125" t="str">
            <v>12202013-068.1_Planned Net to Gross Ratio</v>
          </cell>
          <cell r="D3125">
            <v>1</v>
          </cell>
          <cell r="E3125" t="str">
            <v>Planned Net to Gross Ratio</v>
          </cell>
          <cell r="F3125" t="str">
            <v>Net-to-Gross Value Source</v>
          </cell>
          <cell r="G3125" t="str">
            <v/>
          </cell>
          <cell r="H3125" t="str">
            <v>page 2</v>
          </cell>
          <cell r="I3125" t="str">
            <v>CA_FinAnswer_Express_Program_Evaluation_2009-2011.pdf</v>
          </cell>
        </row>
        <row r="3126">
          <cell r="C3126" t="str">
            <v>12202013-068.1_Gross incremental annual electric savings (kWh/yr)</v>
          </cell>
          <cell r="D3126">
            <v>1</v>
          </cell>
          <cell r="E3126" t="str">
            <v>Gross incremental annual electric savings (kWh/yr)</v>
          </cell>
          <cell r="F3126" t="str">
            <v xml:space="preserve">Energy Savings Value Source </v>
          </cell>
          <cell r="G3126" t="str">
            <v/>
          </cell>
          <cell r="H3126" t="str">
            <v/>
          </cell>
          <cell r="I3126" t="str">
            <v>AgGreenMotorRewind_v2_0.xlsm</v>
          </cell>
        </row>
        <row r="3127">
          <cell r="C3127" t="str">
            <v>12202013-068.1_Gross Average Monthly Demand Reduction (kW/unit)</v>
          </cell>
          <cell r="D3127">
            <v>1</v>
          </cell>
          <cell r="E3127" t="str">
            <v>Gross Average Monthly Demand Reduction (kW/unit)</v>
          </cell>
          <cell r="F3127" t="str">
            <v>Demand Reduction Value Source</v>
          </cell>
          <cell r="G3127" t="str">
            <v/>
          </cell>
          <cell r="H3127" t="str">
            <v/>
          </cell>
          <cell r="I3127" t="str">
            <v>AgGreenMotorRewind_v2_0.xlsm</v>
          </cell>
        </row>
        <row r="3128">
          <cell r="C3128" t="str">
            <v>12202013-068.1_Planned Realization Rate</v>
          </cell>
          <cell r="D3128">
            <v>1</v>
          </cell>
          <cell r="E3128" t="str">
            <v>Planned Realization Rate</v>
          </cell>
          <cell r="F3128" t="str">
            <v>Realization Rate Value Source</v>
          </cell>
          <cell r="G3128" t="str">
            <v/>
          </cell>
          <cell r="H3128" t="str">
            <v>page 2</v>
          </cell>
          <cell r="I3128" t="str">
            <v>CA_FinAnswer_Express_Program_Evaluation_2009-2011.pdf</v>
          </cell>
        </row>
        <row r="3129">
          <cell r="C3129" t="str">
            <v>12202013-068.1_Incremental cost ($)</v>
          </cell>
          <cell r="D3129">
            <v>1</v>
          </cell>
          <cell r="E3129" t="str">
            <v>Incremental cost ($)</v>
          </cell>
          <cell r="F3129" t="str">
            <v>Cost Value Source</v>
          </cell>
          <cell r="G3129" t="str">
            <v/>
          </cell>
          <cell r="H3129" t="str">
            <v/>
          </cell>
          <cell r="I3129" t="str">
            <v>AgGreenMotorRewind_v2_0.xlsm</v>
          </cell>
        </row>
        <row r="3130">
          <cell r="C3130" t="str">
            <v>12202013-004.2_Gross Average Monthly Demand Reduction (kW/unit)</v>
          </cell>
          <cell r="D3130">
            <v>2</v>
          </cell>
          <cell r="E3130" t="str">
            <v>Gross Average Monthly Demand Reduction (kW/unit)</v>
          </cell>
          <cell r="F3130" t="str">
            <v>Demand Reduction Value Source</v>
          </cell>
          <cell r="G3130" t="str">
            <v/>
          </cell>
          <cell r="H3130" t="str">
            <v/>
          </cell>
          <cell r="I3130" t="str">
            <v>AgGreenMotorRewind_v2_0.xlsm</v>
          </cell>
        </row>
        <row r="3131">
          <cell r="C3131" t="str">
            <v>12202013-004.2_Planned Realization Rate</v>
          </cell>
          <cell r="D3131">
            <v>2</v>
          </cell>
          <cell r="E3131" t="str">
            <v>Planned Realization Rate</v>
          </cell>
          <cell r="F3131" t="str">
            <v>Realization Rate Value Source</v>
          </cell>
          <cell r="G3131" t="str">
            <v/>
          </cell>
          <cell r="H3131" t="str">
            <v>Table 1</v>
          </cell>
          <cell r="I3131" t="str">
            <v>ID_FinAnswer_Express_Program_Evaluation_2009-2011.pdf</v>
          </cell>
        </row>
        <row r="3132">
          <cell r="C3132" t="str">
            <v>12202013-004.2_Incremental cost ($)</v>
          </cell>
          <cell r="D3132">
            <v>2</v>
          </cell>
          <cell r="E3132" t="str">
            <v>Incremental cost ($)</v>
          </cell>
          <cell r="F3132" t="str">
            <v>Cost Value Source</v>
          </cell>
          <cell r="G3132" t="str">
            <v/>
          </cell>
          <cell r="H3132" t="str">
            <v/>
          </cell>
          <cell r="I3132" t="str">
            <v>AgGreenMotorRewind_v2_0.xlsm</v>
          </cell>
        </row>
        <row r="3133">
          <cell r="C3133" t="str">
            <v>12202013-004.2_Planned Net to Gross Ratio</v>
          </cell>
          <cell r="D3133">
            <v>2</v>
          </cell>
          <cell r="E3133" t="str">
            <v>Planned Net to Gross Ratio</v>
          </cell>
          <cell r="F3133" t="str">
            <v>Net-to-Gross Value Source</v>
          </cell>
          <cell r="G3133" t="str">
            <v/>
          </cell>
          <cell r="H3133" t="str">
            <v>Page 2</v>
          </cell>
          <cell r="I3133" t="str">
            <v>ID_FinAnswer_Express_Program_Evaluation_2009-2011.pdf</v>
          </cell>
        </row>
        <row r="3134">
          <cell r="C3134" t="str">
            <v>12202013-004.2_Measure life (years)</v>
          </cell>
          <cell r="D3134">
            <v>2</v>
          </cell>
          <cell r="E3134" t="str">
            <v>Measure life (years)</v>
          </cell>
          <cell r="F3134" t="str">
            <v>Measure Life Value Source</v>
          </cell>
          <cell r="G3134" t="str">
            <v/>
          </cell>
          <cell r="H3134" t="str">
            <v/>
          </cell>
          <cell r="I3134" t="str">
            <v>AgGreenMotorRewind_v2_0.xlsm</v>
          </cell>
        </row>
        <row r="3135">
          <cell r="C3135" t="str">
            <v>12202013-004.2_Gross incremental annual electric savings (kWh/yr)</v>
          </cell>
          <cell r="D3135">
            <v>2</v>
          </cell>
          <cell r="E3135" t="str">
            <v>Gross incremental annual electric savings (kWh/yr)</v>
          </cell>
          <cell r="F3135" t="str">
            <v xml:space="preserve">Energy Savings Value Source </v>
          </cell>
          <cell r="G3135" t="str">
            <v/>
          </cell>
          <cell r="H3135" t="str">
            <v/>
          </cell>
          <cell r="I3135" t="str">
            <v>AgGreenMotorRewind_v2_0.xlsm</v>
          </cell>
        </row>
        <row r="3136">
          <cell r="C3136" t="str">
            <v>12132013-004.2_Incremental cost ($)</v>
          </cell>
          <cell r="D3136">
            <v>2</v>
          </cell>
          <cell r="E3136" t="str">
            <v>Incremental cost ($)</v>
          </cell>
          <cell r="F3136" t="str">
            <v>Cost Value Source</v>
          </cell>
          <cell r="G3136" t="str">
            <v/>
          </cell>
          <cell r="H3136" t="str">
            <v/>
          </cell>
          <cell r="I3136" t="str">
            <v/>
          </cell>
        </row>
        <row r="3137">
          <cell r="C3137" t="str">
            <v>12132013-004.2_Gross incremental annual electric savings (kWh/yr)</v>
          </cell>
          <cell r="D3137">
            <v>2</v>
          </cell>
          <cell r="E3137" t="str">
            <v>Gross incremental annual electric savings (kWh/yr)</v>
          </cell>
          <cell r="F3137" t="str">
            <v xml:space="preserve">Energy Savings Value Source </v>
          </cell>
          <cell r="G3137" t="str">
            <v/>
          </cell>
          <cell r="H3137" t="str">
            <v/>
          </cell>
          <cell r="I3137" t="str">
            <v/>
          </cell>
        </row>
        <row r="3138">
          <cell r="C3138" t="str">
            <v>12132013-004.2_Incentive Customer ($)</v>
          </cell>
          <cell r="D3138">
            <v>2</v>
          </cell>
          <cell r="E3138" t="str">
            <v>Incentive Customer ($)</v>
          </cell>
          <cell r="F3138" t="str">
            <v>Incentive Value Source</v>
          </cell>
          <cell r="G3138" t="str">
            <v/>
          </cell>
          <cell r="H3138" t="str">
            <v>Table 10-14</v>
          </cell>
          <cell r="I3138" t="str">
            <v>FinAnswer Express Market Characterization and Program Enhancements - Utah Service Territory 30 Nov 2011.pdf</v>
          </cell>
        </row>
        <row r="3139">
          <cell r="C3139" t="str">
            <v>12132013-004.2_Gross Average Monthly Demand Reduction (kW/unit)</v>
          </cell>
          <cell r="D3139">
            <v>2</v>
          </cell>
          <cell r="E3139" t="str">
            <v>Gross Average Monthly Demand Reduction (kW/unit)</v>
          </cell>
          <cell r="F3139" t="str">
            <v>Demand Reduction Value Source</v>
          </cell>
          <cell r="G3139" t="str">
            <v/>
          </cell>
          <cell r="H3139" t="str">
            <v/>
          </cell>
          <cell r="I3139" t="str">
            <v>AgGreenMotorRewind_v2_0.xlsm</v>
          </cell>
        </row>
        <row r="3140">
          <cell r="C3140" t="str">
            <v>12132013-004.2_Gross Average Monthly Demand Reduction (kW/unit)</v>
          </cell>
          <cell r="D3140">
            <v>2</v>
          </cell>
          <cell r="E3140" t="str">
            <v>Gross Average Monthly Demand Reduction (kW/unit)</v>
          </cell>
          <cell r="F3140" t="str">
            <v>Demand Reduction Value Source</v>
          </cell>
          <cell r="G3140" t="str">
            <v/>
          </cell>
          <cell r="H3140" t="str">
            <v/>
          </cell>
          <cell r="I3140" t="str">
            <v/>
          </cell>
        </row>
        <row r="3141">
          <cell r="C3141" t="str">
            <v>12132013-004.2_Gross incremental annual electric savings (kWh/yr)</v>
          </cell>
          <cell r="D3141">
            <v>2</v>
          </cell>
          <cell r="E3141" t="str">
            <v>Gross incremental annual electric savings (kWh/yr)</v>
          </cell>
          <cell r="F3141" t="str">
            <v xml:space="preserve">Energy Savings Value Source </v>
          </cell>
          <cell r="G3141" t="str">
            <v/>
          </cell>
          <cell r="H3141" t="str">
            <v/>
          </cell>
          <cell r="I3141" t="str">
            <v>AgGreenMotorRewind_v2_0.xlsm</v>
          </cell>
        </row>
        <row r="3142">
          <cell r="C3142" t="str">
            <v>12132013-004.2_Measure life (years)</v>
          </cell>
          <cell r="D3142">
            <v>2</v>
          </cell>
          <cell r="E3142" t="str">
            <v>Measure life (years)</v>
          </cell>
          <cell r="F3142" t="str">
            <v>Measure Life Value Source</v>
          </cell>
          <cell r="G3142" t="str">
            <v/>
          </cell>
          <cell r="H3142" t="str">
            <v>Table 2 on page 22 of Appendix 1</v>
          </cell>
          <cell r="I3142" t="str">
            <v>UT_2011_Annual_Report.pdf</v>
          </cell>
        </row>
        <row r="3143">
          <cell r="C3143" t="str">
            <v>12132013-004.2_Incremental cost ($)</v>
          </cell>
          <cell r="D3143">
            <v>2</v>
          </cell>
          <cell r="E3143" t="str">
            <v>Incremental cost ($)</v>
          </cell>
          <cell r="F3143" t="str">
            <v>Cost Value Source</v>
          </cell>
          <cell r="G3143" t="str">
            <v/>
          </cell>
          <cell r="H3143" t="str">
            <v/>
          </cell>
          <cell r="I3143" t="str">
            <v>AgGreenMotorRewind_v2_0.xlsm</v>
          </cell>
        </row>
        <row r="3144">
          <cell r="C3144" t="str">
            <v>12302013-027.1_Gross Average Monthly Demand Reduction (kW/unit)</v>
          </cell>
          <cell r="D3144">
            <v>1</v>
          </cell>
          <cell r="E3144" t="str">
            <v>Gross Average Monthly Demand Reduction (kW/unit)</v>
          </cell>
          <cell r="F3144" t="str">
            <v>Demand Reduction Value Source</v>
          </cell>
          <cell r="G3144" t="str">
            <v/>
          </cell>
          <cell r="H3144" t="str">
            <v/>
          </cell>
          <cell r="I3144" t="str">
            <v>AgGreenMotorRewind_v2_0.xlsm</v>
          </cell>
        </row>
        <row r="3145">
          <cell r="C3145" t="str">
            <v>12302013-027.1_Measure life (years)</v>
          </cell>
          <cell r="D3145">
            <v>1</v>
          </cell>
          <cell r="E3145" t="str">
            <v>Measure life (years)</v>
          </cell>
          <cell r="F3145" t="str">
            <v>Measure Life Value Source</v>
          </cell>
          <cell r="G3145" t="str">
            <v/>
          </cell>
          <cell r="H3145" t="str">
            <v/>
          </cell>
          <cell r="I3145" t="str">
            <v>AgGreenMotorRewind_v2_0.xlsm</v>
          </cell>
        </row>
        <row r="3146">
          <cell r="C3146" t="str">
            <v>12302013-027.1_Incremental cost ($)</v>
          </cell>
          <cell r="D3146">
            <v>1</v>
          </cell>
          <cell r="E3146" t="str">
            <v>Incremental cost ($)</v>
          </cell>
          <cell r="F3146" t="str">
            <v>Cost Value Source</v>
          </cell>
          <cell r="G3146" t="str">
            <v/>
          </cell>
          <cell r="H3146" t="str">
            <v/>
          </cell>
          <cell r="I3146" t="str">
            <v>AgGreenMotorRewind_v2_0.xlsm</v>
          </cell>
        </row>
        <row r="3147">
          <cell r="C3147" t="str">
            <v>12302013-027.1_Gross incremental annual electric savings (kWh/yr)</v>
          </cell>
          <cell r="D3147">
            <v>1</v>
          </cell>
          <cell r="E3147" t="str">
            <v>Gross incremental annual electric savings (kWh/yr)</v>
          </cell>
          <cell r="F3147" t="str">
            <v xml:space="preserve">Energy Savings Value Source </v>
          </cell>
          <cell r="G3147" t="str">
            <v/>
          </cell>
          <cell r="H3147" t="str">
            <v/>
          </cell>
          <cell r="I3147" t="str">
            <v>AgGreenMotorRewind_v2_0.xlsm</v>
          </cell>
        </row>
        <row r="3148">
          <cell r="C3148" t="str">
            <v>12202013-036.2_Incremental cost ($)</v>
          </cell>
          <cell r="D3148">
            <v>2</v>
          </cell>
          <cell r="E3148" t="str">
            <v>Incremental cost ($)</v>
          </cell>
          <cell r="F3148" t="str">
            <v>Incremental Cost Value Source</v>
          </cell>
          <cell r="G3148" t="str">
            <v/>
          </cell>
          <cell r="H3148" t="str">
            <v/>
          </cell>
          <cell r="I3148" t="str">
            <v>AgGreenMotorRewind_v2_0.xlsm</v>
          </cell>
        </row>
        <row r="3149">
          <cell r="C3149" t="str">
            <v>12202013-036.2_Gross Average Monthly Demand Reduction (kW/unit)</v>
          </cell>
          <cell r="D3149">
            <v>2</v>
          </cell>
          <cell r="E3149" t="str">
            <v>Gross Average Monthly Demand Reduction (kW/unit)</v>
          </cell>
          <cell r="F3149" t="str">
            <v>Demand Savings Value Source</v>
          </cell>
          <cell r="G3149" t="str">
            <v/>
          </cell>
          <cell r="H3149" t="str">
            <v/>
          </cell>
          <cell r="I3149" t="str">
            <v>AgGreenMotorRewind_v2_0.xlsm</v>
          </cell>
        </row>
        <row r="3150">
          <cell r="C3150" t="str">
            <v>12202013-036.2_Measure life (years)</v>
          </cell>
          <cell r="D3150">
            <v>2</v>
          </cell>
          <cell r="E3150" t="str">
            <v>Measure life (years)</v>
          </cell>
          <cell r="F3150" t="str">
            <v>Measure Life Value Source</v>
          </cell>
          <cell r="G3150" t="str">
            <v/>
          </cell>
          <cell r="H3150" t="str">
            <v/>
          </cell>
          <cell r="I3150" t="str">
            <v>AgGreenMotorRewind_v2_0.xlsm</v>
          </cell>
        </row>
        <row r="3151">
          <cell r="C3151" t="str">
            <v>12202013-036.2_Gross incremental annual electric savings (kWh/yr)</v>
          </cell>
          <cell r="D3151">
            <v>2</v>
          </cell>
          <cell r="E3151" t="str">
            <v>Gross incremental annual electric savings (kWh/yr)</v>
          </cell>
          <cell r="F3151" t="str">
            <v>Energy Savings Value Source</v>
          </cell>
          <cell r="G3151" t="str">
            <v/>
          </cell>
          <cell r="H3151" t="str">
            <v/>
          </cell>
          <cell r="I3151" t="str">
            <v>AgGreenMotorRewind_v2_0.xlsm</v>
          </cell>
        </row>
        <row r="3152">
          <cell r="C3152" t="str">
            <v>12202013-036.2_Planned Net to Gross Ratio</v>
          </cell>
          <cell r="D3152">
            <v>2</v>
          </cell>
          <cell r="E3152" t="str">
            <v>Planned Net to Gross Ratio</v>
          </cell>
          <cell r="F3152" t="str">
            <v>Net-to-Gross Value Source</v>
          </cell>
          <cell r="G3152" t="str">
            <v/>
          </cell>
          <cell r="H3152" t="str">
            <v>Page 10</v>
          </cell>
          <cell r="I3152" t="str">
            <v>DSM_WY_FinAnswerExpress_Report_2011.pdf</v>
          </cell>
        </row>
        <row r="3153">
          <cell r="C3153" t="str">
            <v>12202013-036.2_Planned Realization Rate</v>
          </cell>
          <cell r="D3153">
            <v>2</v>
          </cell>
          <cell r="E3153" t="str">
            <v>Planned Realization Rate</v>
          </cell>
          <cell r="F3153" t="str">
            <v>Realization Rate Value Source</v>
          </cell>
          <cell r="G3153" t="str">
            <v/>
          </cell>
          <cell r="H3153" t="str">
            <v>Table 1</v>
          </cell>
          <cell r="I3153" t="str">
            <v>DSM_WY_FinAnswerExpress_Report_2011.pdf</v>
          </cell>
        </row>
        <row r="3154">
          <cell r="C3154" t="str">
            <v>121.2_Planned Net to Gross Ratio</v>
          </cell>
          <cell r="D3154">
            <v>2</v>
          </cell>
          <cell r="E3154" t="str">
            <v>Planned Net to Gross Ratio</v>
          </cell>
          <cell r="F3154" t="str">
            <v>Net-to-Gross Value Source</v>
          </cell>
          <cell r="G3154" t="str">
            <v/>
          </cell>
          <cell r="H3154" t="str">
            <v>page 2</v>
          </cell>
          <cell r="I3154" t="str">
            <v>CA_FinAnswer_Express_Program_Evaluation_2009-2011.pdf</v>
          </cell>
        </row>
        <row r="3155">
          <cell r="C3155" t="str">
            <v>121.2_Gross incremental annual electric savings (kWh/yr)</v>
          </cell>
          <cell r="D3155">
            <v>2</v>
          </cell>
          <cell r="E3155" t="str">
            <v>Gross incremental annual electric savings (kWh/yr)</v>
          </cell>
          <cell r="F3155" t="str">
            <v xml:space="preserve">Energy Savings Value Source </v>
          </cell>
          <cell r="G3155" t="str">
            <v/>
          </cell>
          <cell r="H3155" t="str">
            <v/>
          </cell>
          <cell r="I3155" t="str">
            <v>AgGreenMotorRewind_v2_0.xlsm</v>
          </cell>
        </row>
        <row r="3156">
          <cell r="C3156" t="str">
            <v>121.2_Planned Realization Rate</v>
          </cell>
          <cell r="D3156">
            <v>2</v>
          </cell>
          <cell r="E3156" t="str">
            <v>Planned Realization Rate</v>
          </cell>
          <cell r="F3156" t="str">
            <v>Realization Rate Value Source</v>
          </cell>
          <cell r="G3156" t="str">
            <v/>
          </cell>
          <cell r="H3156" t="str">
            <v>page 2</v>
          </cell>
          <cell r="I3156" t="str">
            <v>CA_FinAnswer_Express_Program_Evaluation_2009-2011.pdf</v>
          </cell>
        </row>
        <row r="3157">
          <cell r="C3157" t="str">
            <v>121.2_Measure life (years)</v>
          </cell>
          <cell r="D3157">
            <v>2</v>
          </cell>
          <cell r="E3157" t="str">
            <v>Measure life (years)</v>
          </cell>
          <cell r="F3157" t="str">
            <v>Measure Life Value Source</v>
          </cell>
          <cell r="G3157" t="str">
            <v/>
          </cell>
          <cell r="H3157" t="str">
            <v/>
          </cell>
          <cell r="I3157" t="str">
            <v>AgGreenMotorRewind_v2_0.xlsm</v>
          </cell>
        </row>
        <row r="3158">
          <cell r="C3158" t="str">
            <v>121.2_Incremental cost ($)</v>
          </cell>
          <cell r="D3158">
            <v>2</v>
          </cell>
          <cell r="E3158" t="str">
            <v>Incremental cost ($)</v>
          </cell>
          <cell r="F3158" t="str">
            <v>Cost Value Source</v>
          </cell>
          <cell r="G3158" t="str">
            <v/>
          </cell>
          <cell r="H3158" t="str">
            <v/>
          </cell>
          <cell r="I3158" t="str">
            <v>AgGreenMotorRewind_v2_0.xlsm</v>
          </cell>
        </row>
        <row r="3159">
          <cell r="C3159" t="str">
            <v>121.2_Gross Average Monthly Demand Reduction (kW/unit)</v>
          </cell>
          <cell r="D3159">
            <v>2</v>
          </cell>
          <cell r="E3159" t="str">
            <v>Gross Average Monthly Demand Reduction (kW/unit)</v>
          </cell>
          <cell r="F3159" t="str">
            <v>Demand Reduction Value Source</v>
          </cell>
          <cell r="G3159" t="str">
            <v/>
          </cell>
          <cell r="H3159" t="str">
            <v/>
          </cell>
          <cell r="I3159" t="str">
            <v>AgGreenMotorRewind_v2_0.xlsm</v>
          </cell>
        </row>
        <row r="3160">
          <cell r="C3160" t="str">
            <v>329.3_Planned Realization Rate</v>
          </cell>
          <cell r="D3160">
            <v>3</v>
          </cell>
          <cell r="E3160" t="str">
            <v>Planned Realization Rate</v>
          </cell>
          <cell r="F3160" t="str">
            <v>Realization Rate Value Source</v>
          </cell>
          <cell r="G3160" t="str">
            <v/>
          </cell>
          <cell r="H3160" t="str">
            <v>Table 1</v>
          </cell>
          <cell r="I3160" t="str">
            <v>ID_FinAnswer_Express_Program_Evaluation_2009-2011.pdf</v>
          </cell>
        </row>
        <row r="3161">
          <cell r="C3161" t="str">
            <v>329.3_Gross Average Monthly Demand Reduction (kW/unit)</v>
          </cell>
          <cell r="D3161">
            <v>3</v>
          </cell>
          <cell r="E3161" t="str">
            <v>Gross Average Monthly Demand Reduction (kW/unit)</v>
          </cell>
          <cell r="F3161" t="str">
            <v>Demand Reduction Value Source</v>
          </cell>
          <cell r="G3161" t="str">
            <v/>
          </cell>
          <cell r="H3161" t="str">
            <v/>
          </cell>
          <cell r="I3161" t="str">
            <v>AgGreenMotorRewind_v2_0.xlsm</v>
          </cell>
        </row>
        <row r="3162">
          <cell r="C3162" t="str">
            <v>329.3_Incremental cost ($)</v>
          </cell>
          <cell r="D3162">
            <v>3</v>
          </cell>
          <cell r="E3162" t="str">
            <v>Incremental cost ($)</v>
          </cell>
          <cell r="F3162" t="str">
            <v>Cost Value Source</v>
          </cell>
          <cell r="G3162" t="str">
            <v/>
          </cell>
          <cell r="H3162" t="str">
            <v/>
          </cell>
          <cell r="I3162" t="str">
            <v>AgGreenMotorRewind_v2_0.xlsm</v>
          </cell>
        </row>
        <row r="3163">
          <cell r="C3163" t="str">
            <v>329.3_Planned Net to Gross Ratio</v>
          </cell>
          <cell r="D3163">
            <v>3</v>
          </cell>
          <cell r="E3163" t="str">
            <v>Planned Net to Gross Ratio</v>
          </cell>
          <cell r="F3163" t="str">
            <v>Net-to-Gross Value Source</v>
          </cell>
          <cell r="G3163" t="str">
            <v/>
          </cell>
          <cell r="H3163" t="str">
            <v>Page 2</v>
          </cell>
          <cell r="I3163" t="str">
            <v>ID_FinAnswer_Express_Program_Evaluation_2009-2011.pdf</v>
          </cell>
        </row>
        <row r="3164">
          <cell r="C3164" t="str">
            <v>329.3_Measure life (years)</v>
          </cell>
          <cell r="D3164">
            <v>3</v>
          </cell>
          <cell r="E3164" t="str">
            <v>Measure life (years)</v>
          </cell>
          <cell r="F3164" t="str">
            <v>Measure Life Value Source</v>
          </cell>
          <cell r="G3164" t="str">
            <v/>
          </cell>
          <cell r="H3164" t="str">
            <v/>
          </cell>
          <cell r="I3164" t="str">
            <v>AgGreenMotorRewind_v2_0.xlsm</v>
          </cell>
        </row>
        <row r="3165">
          <cell r="C3165" t="str">
            <v>329.3_Gross incremental annual electric savings (kWh/yr)</v>
          </cell>
          <cell r="D3165">
            <v>3</v>
          </cell>
          <cell r="E3165" t="str">
            <v>Gross incremental annual electric savings (kWh/yr)</v>
          </cell>
          <cell r="F3165" t="str">
            <v xml:space="preserve">Energy Savings Value Source </v>
          </cell>
          <cell r="G3165" t="str">
            <v/>
          </cell>
          <cell r="H3165" t="str">
            <v/>
          </cell>
          <cell r="I3165" t="str">
            <v>AgGreenMotorRewind_v2_0.xlsm</v>
          </cell>
        </row>
        <row r="3166">
          <cell r="C3166" t="str">
            <v>562.3_Incentive Customer ($)</v>
          </cell>
          <cell r="D3166">
            <v>3</v>
          </cell>
          <cell r="E3166" t="str">
            <v>Incentive Customer ($)</v>
          </cell>
          <cell r="F3166" t="str">
            <v>Incentive Value Source</v>
          </cell>
          <cell r="G3166" t="str">
            <v/>
          </cell>
          <cell r="H3166" t="str">
            <v>Table 10-13</v>
          </cell>
          <cell r="I3166" t="str">
            <v>FinAnswer Express Market Characterization and Program Enhancements - Utah Service Territory 30 Nov 2011.pdf</v>
          </cell>
        </row>
        <row r="3167">
          <cell r="C3167" t="str">
            <v>562.3_Incremental cost ($)</v>
          </cell>
          <cell r="D3167">
            <v>3</v>
          </cell>
          <cell r="E3167" t="str">
            <v>Incremental cost ($)</v>
          </cell>
          <cell r="F3167" t="str">
            <v>Cost Value Source</v>
          </cell>
          <cell r="G3167" t="str">
            <v/>
          </cell>
          <cell r="H3167" t="str">
            <v/>
          </cell>
          <cell r="I3167" t="str">
            <v>AgGreenMotorRewind_v2_0.xlsm</v>
          </cell>
        </row>
        <row r="3168">
          <cell r="C3168" t="str">
            <v>562.3_Gross Average Monthly Demand Reduction (kW/unit)</v>
          </cell>
          <cell r="D3168">
            <v>3</v>
          </cell>
          <cell r="E3168" t="str">
            <v>Gross Average Monthly Demand Reduction (kW/unit)</v>
          </cell>
          <cell r="F3168" t="str">
            <v>Demand Reduction Value Source</v>
          </cell>
          <cell r="G3168" t="str">
            <v/>
          </cell>
          <cell r="H3168" t="str">
            <v/>
          </cell>
          <cell r="I3168" t="str">
            <v>AgGreenMotorRewind_v2_0.xlsm</v>
          </cell>
        </row>
        <row r="3169">
          <cell r="C3169" t="str">
            <v>562.3_Gross Average Monthly Demand Reduction (kW/unit)</v>
          </cell>
          <cell r="D3169">
            <v>3</v>
          </cell>
          <cell r="E3169" t="str">
            <v>Gross Average Monthly Demand Reduction (kW/unit)</v>
          </cell>
          <cell r="F3169" t="str">
            <v>Demand Reduction Value Source</v>
          </cell>
          <cell r="G3169" t="str">
            <v/>
          </cell>
          <cell r="H3169" t="str">
            <v/>
          </cell>
          <cell r="I3169" t="str">
            <v/>
          </cell>
        </row>
        <row r="3170">
          <cell r="C3170" t="str">
            <v>562.3_Gross incremental annual electric savings (kWh/yr)</v>
          </cell>
          <cell r="D3170">
            <v>3</v>
          </cell>
          <cell r="E3170" t="str">
            <v>Gross incremental annual electric savings (kWh/yr)</v>
          </cell>
          <cell r="F3170" t="str">
            <v xml:space="preserve">Energy Savings Value Source </v>
          </cell>
          <cell r="G3170" t="str">
            <v/>
          </cell>
          <cell r="H3170" t="str">
            <v/>
          </cell>
          <cell r="I3170" t="str">
            <v>AgGreenMotorRewind_v2_0.xlsm</v>
          </cell>
        </row>
        <row r="3171">
          <cell r="C3171" t="str">
            <v>562.3_Gross incremental annual electric savings (kWh/yr)</v>
          </cell>
          <cell r="D3171">
            <v>3</v>
          </cell>
          <cell r="E3171" t="str">
            <v>Gross incremental annual electric savings (kWh/yr)</v>
          </cell>
          <cell r="F3171" t="str">
            <v xml:space="preserve">Energy Savings Value Source </v>
          </cell>
          <cell r="G3171" t="str">
            <v/>
          </cell>
          <cell r="H3171" t="str">
            <v/>
          </cell>
          <cell r="I3171" t="str">
            <v/>
          </cell>
        </row>
        <row r="3172">
          <cell r="C3172" t="str">
            <v>562.3_Incremental cost ($)</v>
          </cell>
          <cell r="D3172">
            <v>3</v>
          </cell>
          <cell r="E3172" t="str">
            <v>Incremental cost ($)</v>
          </cell>
          <cell r="F3172" t="str">
            <v>Cost Value Source</v>
          </cell>
          <cell r="G3172" t="str">
            <v/>
          </cell>
          <cell r="H3172" t="str">
            <v/>
          </cell>
          <cell r="I3172" t="str">
            <v/>
          </cell>
        </row>
        <row r="3173">
          <cell r="C3173" t="str">
            <v>562.3_Measure life (years)</v>
          </cell>
          <cell r="D3173">
            <v>3</v>
          </cell>
          <cell r="E3173" t="str">
            <v>Measure life (years)</v>
          </cell>
          <cell r="F3173" t="str">
            <v>Measure Life Value Source</v>
          </cell>
          <cell r="G3173" t="str">
            <v/>
          </cell>
          <cell r="H3173" t="str">
            <v>Table 2 on page 22 of Appendix 1</v>
          </cell>
          <cell r="I3173" t="str">
            <v>UT_2011_Annual_Report.pdf</v>
          </cell>
        </row>
        <row r="3174">
          <cell r="C3174" t="str">
            <v>775.2_Gross incremental annual electric savings (kWh/yr)</v>
          </cell>
          <cell r="D3174">
            <v>2</v>
          </cell>
          <cell r="E3174" t="str">
            <v>Gross incremental annual electric savings (kWh/yr)</v>
          </cell>
          <cell r="F3174" t="str">
            <v xml:space="preserve">Energy Savings Value Source </v>
          </cell>
          <cell r="G3174" t="str">
            <v/>
          </cell>
          <cell r="H3174" t="str">
            <v/>
          </cell>
          <cell r="I3174" t="str">
            <v>AgGreenMotorRewind_v2_0.xlsm</v>
          </cell>
        </row>
        <row r="3175">
          <cell r="C3175" t="str">
            <v>775.2_Measure life (years)</v>
          </cell>
          <cell r="D3175">
            <v>2</v>
          </cell>
          <cell r="E3175" t="str">
            <v>Measure life (years)</v>
          </cell>
          <cell r="F3175" t="str">
            <v>Measure Life Value Source</v>
          </cell>
          <cell r="G3175" t="str">
            <v/>
          </cell>
          <cell r="H3175" t="str">
            <v/>
          </cell>
          <cell r="I3175" t="str">
            <v>AgGreenMotorRewind_v2_0.xlsm</v>
          </cell>
        </row>
        <row r="3176">
          <cell r="C3176" t="str">
            <v>775.2_Gross Average Monthly Demand Reduction (kW/unit)</v>
          </cell>
          <cell r="D3176">
            <v>2</v>
          </cell>
          <cell r="E3176" t="str">
            <v>Gross Average Monthly Demand Reduction (kW/unit)</v>
          </cell>
          <cell r="F3176" t="str">
            <v>Demand Reduction Value Source</v>
          </cell>
          <cell r="G3176" t="str">
            <v/>
          </cell>
          <cell r="H3176" t="str">
            <v/>
          </cell>
          <cell r="I3176" t="str">
            <v>AgGreenMotorRewind_v2_0.xlsm</v>
          </cell>
        </row>
        <row r="3177">
          <cell r="C3177" t="str">
            <v>775.2_Incremental cost ($)</v>
          </cell>
          <cell r="D3177">
            <v>2</v>
          </cell>
          <cell r="E3177" t="str">
            <v>Incremental cost ($)</v>
          </cell>
          <cell r="F3177" t="str">
            <v>Cost Value Source</v>
          </cell>
          <cell r="G3177" t="str">
            <v/>
          </cell>
          <cell r="H3177" t="str">
            <v/>
          </cell>
          <cell r="I3177" t="str">
            <v>AgGreenMotorRewind_v2_0.xlsm</v>
          </cell>
        </row>
        <row r="3178">
          <cell r="C3178" t="str">
            <v>988.3_Gross Average Monthly Demand Reduction (kW/unit)</v>
          </cell>
          <cell r="D3178">
            <v>3</v>
          </cell>
          <cell r="E3178" t="str">
            <v>Gross Average Monthly Demand Reduction (kW/unit)</v>
          </cell>
          <cell r="F3178" t="str">
            <v>Demand Savings Value Source</v>
          </cell>
          <cell r="G3178" t="str">
            <v/>
          </cell>
          <cell r="H3178" t="str">
            <v/>
          </cell>
          <cell r="I3178" t="str">
            <v>AgGreenMotorRewind_v2_0.xlsm</v>
          </cell>
        </row>
        <row r="3179">
          <cell r="C3179" t="str">
            <v>988.3_Planned Net to Gross Ratio</v>
          </cell>
          <cell r="D3179">
            <v>3</v>
          </cell>
          <cell r="E3179" t="str">
            <v>Planned Net to Gross Ratio</v>
          </cell>
          <cell r="F3179" t="str">
            <v>Net-to-Gross Value Source</v>
          </cell>
          <cell r="G3179" t="str">
            <v/>
          </cell>
          <cell r="H3179" t="str">
            <v>Page 10</v>
          </cell>
          <cell r="I3179" t="str">
            <v>DSM_WY_FinAnswerExpress_Report_2011.pdf</v>
          </cell>
        </row>
        <row r="3180">
          <cell r="C3180" t="str">
            <v>988.3_Gross incremental annual electric savings (kWh/yr)</v>
          </cell>
          <cell r="D3180">
            <v>3</v>
          </cell>
          <cell r="E3180" t="str">
            <v>Gross incremental annual electric savings (kWh/yr)</v>
          </cell>
          <cell r="F3180" t="str">
            <v>Energy Savings Value Source</v>
          </cell>
          <cell r="G3180" t="str">
            <v/>
          </cell>
          <cell r="H3180" t="str">
            <v/>
          </cell>
          <cell r="I3180" t="str">
            <v>AgGreenMotorRewind_v2_0.xlsm</v>
          </cell>
        </row>
        <row r="3181">
          <cell r="C3181" t="str">
            <v>988.3_Planned Realization Rate</v>
          </cell>
          <cell r="D3181">
            <v>3</v>
          </cell>
          <cell r="E3181" t="str">
            <v>Planned Realization Rate</v>
          </cell>
          <cell r="F3181" t="str">
            <v>Realization Rate Value Source</v>
          </cell>
          <cell r="G3181" t="str">
            <v/>
          </cell>
          <cell r="H3181" t="str">
            <v>Table 1</v>
          </cell>
          <cell r="I3181" t="str">
            <v>DSM_WY_FinAnswerExpress_Report_2011.pdf</v>
          </cell>
        </row>
        <row r="3182">
          <cell r="C3182" t="str">
            <v>988.3_Incremental cost ($)</v>
          </cell>
          <cell r="D3182">
            <v>3</v>
          </cell>
          <cell r="E3182" t="str">
            <v>Incremental cost ($)</v>
          </cell>
          <cell r="F3182" t="str">
            <v>Incremental Cost Value Source</v>
          </cell>
          <cell r="G3182" t="str">
            <v/>
          </cell>
          <cell r="H3182" t="str">
            <v/>
          </cell>
          <cell r="I3182" t="str">
            <v>AgGreenMotorRewind_v2_0.xlsm</v>
          </cell>
        </row>
        <row r="3183">
          <cell r="C3183" t="str">
            <v>988.3_Measure life (years)</v>
          </cell>
          <cell r="D3183">
            <v>3</v>
          </cell>
          <cell r="E3183" t="str">
            <v>Measure life (years)</v>
          </cell>
          <cell r="F3183" t="str">
            <v>Measure Life Value Source</v>
          </cell>
          <cell r="G3183" t="str">
            <v/>
          </cell>
          <cell r="H3183" t="str">
            <v/>
          </cell>
          <cell r="I3183" t="str">
            <v>AgGreenMotorRewind_v2_0.xlsm</v>
          </cell>
        </row>
        <row r="3184">
          <cell r="C3184" t="str">
            <v>131.2_Measure life (years)</v>
          </cell>
          <cell r="D3184">
            <v>2</v>
          </cell>
          <cell r="E3184" t="str">
            <v>Measure life (years)</v>
          </cell>
          <cell r="F3184" t="str">
            <v>Measure Life Value Source</v>
          </cell>
          <cell r="G3184" t="str">
            <v/>
          </cell>
          <cell r="H3184" t="str">
            <v/>
          </cell>
          <cell r="I3184" t="str">
            <v>AgGreenMotorRewind_v2_0.xlsm</v>
          </cell>
        </row>
        <row r="3185">
          <cell r="C3185" t="str">
            <v>131.2_Planned Net to Gross Ratio</v>
          </cell>
          <cell r="D3185">
            <v>2</v>
          </cell>
          <cell r="E3185" t="str">
            <v>Planned Net to Gross Ratio</v>
          </cell>
          <cell r="F3185" t="str">
            <v>Net-to-Gross Value Source</v>
          </cell>
          <cell r="G3185" t="str">
            <v/>
          </cell>
          <cell r="H3185" t="str">
            <v>page 2</v>
          </cell>
          <cell r="I3185" t="str">
            <v>CA_FinAnswer_Express_Program_Evaluation_2009-2011.pdf</v>
          </cell>
        </row>
        <row r="3186">
          <cell r="C3186" t="str">
            <v>131.2_Gross Average Monthly Demand Reduction (kW/unit)</v>
          </cell>
          <cell r="D3186">
            <v>2</v>
          </cell>
          <cell r="E3186" t="str">
            <v>Gross Average Monthly Demand Reduction (kW/unit)</v>
          </cell>
          <cell r="F3186" t="str">
            <v>Demand Reduction Value Source</v>
          </cell>
          <cell r="G3186" t="str">
            <v/>
          </cell>
          <cell r="H3186" t="str">
            <v/>
          </cell>
          <cell r="I3186" t="str">
            <v>AgGreenMotorRewind_v2_0.xlsm</v>
          </cell>
        </row>
        <row r="3187">
          <cell r="C3187" t="str">
            <v>131.2_Incremental cost ($)</v>
          </cell>
          <cell r="D3187">
            <v>2</v>
          </cell>
          <cell r="E3187" t="str">
            <v>Incremental cost ($)</v>
          </cell>
          <cell r="F3187" t="str">
            <v>Cost Value Source</v>
          </cell>
          <cell r="G3187" t="str">
            <v/>
          </cell>
          <cell r="H3187" t="str">
            <v/>
          </cell>
          <cell r="I3187" t="str">
            <v>AgGreenMotorRewind_v2_0.xlsm</v>
          </cell>
        </row>
        <row r="3188">
          <cell r="C3188" t="str">
            <v>131.2_Gross incremental annual electric savings (kWh/yr)</v>
          </cell>
          <cell r="D3188">
            <v>2</v>
          </cell>
          <cell r="E3188" t="str">
            <v>Gross incremental annual electric savings (kWh/yr)</v>
          </cell>
          <cell r="F3188" t="str">
            <v xml:space="preserve">Energy Savings Value Source </v>
          </cell>
          <cell r="G3188" t="str">
            <v/>
          </cell>
          <cell r="H3188" t="str">
            <v/>
          </cell>
          <cell r="I3188" t="str">
            <v>AgGreenMotorRewind_v2_0.xlsm</v>
          </cell>
        </row>
        <row r="3189">
          <cell r="C3189" t="str">
            <v>131.2_Planned Realization Rate</v>
          </cell>
          <cell r="D3189">
            <v>2</v>
          </cell>
          <cell r="E3189" t="str">
            <v>Planned Realization Rate</v>
          </cell>
          <cell r="F3189" t="str">
            <v>Realization Rate Value Source</v>
          </cell>
          <cell r="G3189" t="str">
            <v/>
          </cell>
          <cell r="H3189" t="str">
            <v>page 2</v>
          </cell>
          <cell r="I3189" t="str">
            <v>CA_FinAnswer_Express_Program_Evaluation_2009-2011.pdf</v>
          </cell>
        </row>
        <row r="3190">
          <cell r="C3190" t="str">
            <v>340.3_Measure life (years)</v>
          </cell>
          <cell r="D3190">
            <v>3</v>
          </cell>
          <cell r="E3190" t="str">
            <v>Measure life (years)</v>
          </cell>
          <cell r="F3190" t="str">
            <v>Measure Life Value Source</v>
          </cell>
          <cell r="G3190" t="str">
            <v/>
          </cell>
          <cell r="H3190" t="str">
            <v/>
          </cell>
          <cell r="I3190" t="str">
            <v>AgGreenMotorRewind_v2_0.xlsm</v>
          </cell>
        </row>
        <row r="3191">
          <cell r="C3191" t="str">
            <v>340.3_Gross incremental annual electric savings (kWh/yr)</v>
          </cell>
          <cell r="D3191">
            <v>3</v>
          </cell>
          <cell r="E3191" t="str">
            <v>Gross incremental annual electric savings (kWh/yr)</v>
          </cell>
          <cell r="F3191" t="str">
            <v xml:space="preserve">Energy Savings Value Source </v>
          </cell>
          <cell r="G3191" t="str">
            <v/>
          </cell>
          <cell r="H3191" t="str">
            <v/>
          </cell>
          <cell r="I3191" t="str">
            <v>AgGreenMotorRewind_v2_0.xlsm</v>
          </cell>
        </row>
        <row r="3192">
          <cell r="C3192" t="str">
            <v>340.3_Planned Realization Rate</v>
          </cell>
          <cell r="D3192">
            <v>3</v>
          </cell>
          <cell r="E3192" t="str">
            <v>Planned Realization Rate</v>
          </cell>
          <cell r="F3192" t="str">
            <v>Realization Rate Value Source</v>
          </cell>
          <cell r="G3192" t="str">
            <v/>
          </cell>
          <cell r="H3192" t="str">
            <v>Table 1</v>
          </cell>
          <cell r="I3192" t="str">
            <v>ID_FinAnswer_Express_Program_Evaluation_2009-2011.pdf</v>
          </cell>
        </row>
        <row r="3193">
          <cell r="C3193" t="str">
            <v>340.3_Planned Net to Gross Ratio</v>
          </cell>
          <cell r="D3193">
            <v>3</v>
          </cell>
          <cell r="E3193" t="str">
            <v>Planned Net to Gross Ratio</v>
          </cell>
          <cell r="F3193" t="str">
            <v>Net-to-Gross Value Source</v>
          </cell>
          <cell r="G3193" t="str">
            <v/>
          </cell>
          <cell r="H3193" t="str">
            <v>Page 2</v>
          </cell>
          <cell r="I3193" t="str">
            <v>ID_FinAnswer_Express_Program_Evaluation_2009-2011.pdf</v>
          </cell>
        </row>
        <row r="3194">
          <cell r="C3194" t="str">
            <v>340.3_Incremental cost ($)</v>
          </cell>
          <cell r="D3194">
            <v>3</v>
          </cell>
          <cell r="E3194" t="str">
            <v>Incremental cost ($)</v>
          </cell>
          <cell r="F3194" t="str">
            <v>Cost Value Source</v>
          </cell>
          <cell r="G3194" t="str">
            <v/>
          </cell>
          <cell r="H3194" t="str">
            <v/>
          </cell>
          <cell r="I3194" t="str">
            <v>AgGreenMotorRewind_v2_0.xlsm</v>
          </cell>
        </row>
        <row r="3195">
          <cell r="C3195" t="str">
            <v>340.3_Gross Average Monthly Demand Reduction (kW/unit)</v>
          </cell>
          <cell r="D3195">
            <v>3</v>
          </cell>
          <cell r="E3195" t="str">
            <v>Gross Average Monthly Demand Reduction (kW/unit)</v>
          </cell>
          <cell r="F3195" t="str">
            <v>Demand Reduction Value Source</v>
          </cell>
          <cell r="G3195" t="str">
            <v/>
          </cell>
          <cell r="H3195" t="str">
            <v/>
          </cell>
          <cell r="I3195" t="str">
            <v>AgGreenMotorRewind_v2_0.xlsm</v>
          </cell>
        </row>
        <row r="3196">
          <cell r="C3196" t="str">
            <v>573.3_Incremental cost ($)</v>
          </cell>
          <cell r="D3196">
            <v>3</v>
          </cell>
          <cell r="E3196" t="str">
            <v>Incremental cost ($)</v>
          </cell>
          <cell r="F3196" t="str">
            <v>Cost Value Source</v>
          </cell>
          <cell r="G3196" t="str">
            <v/>
          </cell>
          <cell r="H3196" t="str">
            <v/>
          </cell>
          <cell r="I3196" t="str">
            <v/>
          </cell>
        </row>
        <row r="3197">
          <cell r="C3197" t="str">
            <v>573.3_Gross Average Monthly Demand Reduction (kW/unit)</v>
          </cell>
          <cell r="D3197">
            <v>3</v>
          </cell>
          <cell r="E3197" t="str">
            <v>Gross Average Monthly Demand Reduction (kW/unit)</v>
          </cell>
          <cell r="F3197" t="str">
            <v>Demand Reduction Value Source</v>
          </cell>
          <cell r="G3197" t="str">
            <v/>
          </cell>
          <cell r="H3197" t="str">
            <v/>
          </cell>
          <cell r="I3197" t="str">
            <v>AgGreenMotorRewind_v2_0.xlsm</v>
          </cell>
        </row>
        <row r="3198">
          <cell r="C3198" t="str">
            <v>573.3_Incentive Customer ($)</v>
          </cell>
          <cell r="D3198">
            <v>3</v>
          </cell>
          <cell r="E3198" t="str">
            <v>Incentive Customer ($)</v>
          </cell>
          <cell r="F3198" t="str">
            <v>Incentive Value Source</v>
          </cell>
          <cell r="G3198" t="str">
            <v/>
          </cell>
          <cell r="H3198" t="str">
            <v>Table 10-13</v>
          </cell>
          <cell r="I3198" t="str">
            <v>FinAnswer Express Market Characterization and Program Enhancements - Utah Service Territory 30 Nov 2011.pdf</v>
          </cell>
        </row>
        <row r="3199">
          <cell r="C3199" t="str">
            <v>573.3_Gross incremental annual electric savings (kWh/yr)</v>
          </cell>
          <cell r="D3199">
            <v>3</v>
          </cell>
          <cell r="E3199" t="str">
            <v>Gross incremental annual electric savings (kWh/yr)</v>
          </cell>
          <cell r="F3199" t="str">
            <v xml:space="preserve">Energy Savings Value Source </v>
          </cell>
          <cell r="G3199" t="str">
            <v/>
          </cell>
          <cell r="H3199" t="str">
            <v/>
          </cell>
          <cell r="I3199" t="str">
            <v/>
          </cell>
        </row>
        <row r="3200">
          <cell r="C3200" t="str">
            <v>573.3_Measure life (years)</v>
          </cell>
          <cell r="D3200">
            <v>3</v>
          </cell>
          <cell r="E3200" t="str">
            <v>Measure life (years)</v>
          </cell>
          <cell r="F3200" t="str">
            <v>Measure Life Value Source</v>
          </cell>
          <cell r="G3200" t="str">
            <v/>
          </cell>
          <cell r="H3200" t="str">
            <v>Table 2 on page 22 of Appendix 1</v>
          </cell>
          <cell r="I3200" t="str">
            <v>UT_2011_Annual_Report.pdf</v>
          </cell>
        </row>
        <row r="3201">
          <cell r="C3201" t="str">
            <v>573.3_Incremental cost ($)</v>
          </cell>
          <cell r="D3201">
            <v>3</v>
          </cell>
          <cell r="E3201" t="str">
            <v>Incremental cost ($)</v>
          </cell>
          <cell r="F3201" t="str">
            <v>Cost Value Source</v>
          </cell>
          <cell r="G3201" t="str">
            <v/>
          </cell>
          <cell r="H3201" t="str">
            <v/>
          </cell>
          <cell r="I3201" t="str">
            <v>AgGreenMotorRewind_v2_0.xlsm</v>
          </cell>
        </row>
        <row r="3202">
          <cell r="C3202" t="str">
            <v>573.3_Gross incremental annual electric savings (kWh/yr)</v>
          </cell>
          <cell r="D3202">
            <v>3</v>
          </cell>
          <cell r="E3202" t="str">
            <v>Gross incremental annual electric savings (kWh/yr)</v>
          </cell>
          <cell r="F3202" t="str">
            <v xml:space="preserve">Energy Savings Value Source </v>
          </cell>
          <cell r="G3202" t="str">
            <v/>
          </cell>
          <cell r="H3202" t="str">
            <v/>
          </cell>
          <cell r="I3202" t="str">
            <v>AgGreenMotorRewind_v2_0.xlsm</v>
          </cell>
        </row>
        <row r="3203">
          <cell r="C3203" t="str">
            <v>573.3_Gross Average Monthly Demand Reduction (kW/unit)</v>
          </cell>
          <cell r="D3203">
            <v>3</v>
          </cell>
          <cell r="E3203" t="str">
            <v>Gross Average Monthly Demand Reduction (kW/unit)</v>
          </cell>
          <cell r="F3203" t="str">
            <v>Demand Reduction Value Source</v>
          </cell>
          <cell r="G3203" t="str">
            <v/>
          </cell>
          <cell r="H3203" t="str">
            <v/>
          </cell>
          <cell r="I3203" t="str">
            <v/>
          </cell>
        </row>
        <row r="3204">
          <cell r="C3204" t="str">
            <v>785.2_Gross Average Monthly Demand Reduction (kW/unit)</v>
          </cell>
          <cell r="D3204">
            <v>2</v>
          </cell>
          <cell r="E3204" t="str">
            <v>Gross Average Monthly Demand Reduction (kW/unit)</v>
          </cell>
          <cell r="F3204" t="str">
            <v>Demand Reduction Value Source</v>
          </cell>
          <cell r="G3204" t="str">
            <v/>
          </cell>
          <cell r="H3204" t="str">
            <v/>
          </cell>
          <cell r="I3204" t="str">
            <v>AgGreenMotorRewind_v2_0.xlsm</v>
          </cell>
        </row>
        <row r="3205">
          <cell r="C3205" t="str">
            <v>785.2_Gross incremental annual electric savings (kWh/yr)</v>
          </cell>
          <cell r="D3205">
            <v>2</v>
          </cell>
          <cell r="E3205" t="str">
            <v>Gross incremental annual electric savings (kWh/yr)</v>
          </cell>
          <cell r="F3205" t="str">
            <v xml:space="preserve">Energy Savings Value Source </v>
          </cell>
          <cell r="G3205" t="str">
            <v/>
          </cell>
          <cell r="H3205" t="str">
            <v/>
          </cell>
          <cell r="I3205" t="str">
            <v>AgGreenMotorRewind_v2_0.xlsm</v>
          </cell>
        </row>
        <row r="3206">
          <cell r="C3206" t="str">
            <v>785.2_Measure life (years)</v>
          </cell>
          <cell r="D3206">
            <v>2</v>
          </cell>
          <cell r="E3206" t="str">
            <v>Measure life (years)</v>
          </cell>
          <cell r="F3206" t="str">
            <v>Measure Life Value Source</v>
          </cell>
          <cell r="G3206" t="str">
            <v/>
          </cell>
          <cell r="H3206" t="str">
            <v/>
          </cell>
          <cell r="I3206" t="str">
            <v>AgGreenMotorRewind_v2_0.xlsm</v>
          </cell>
        </row>
        <row r="3207">
          <cell r="C3207" t="str">
            <v>785.2_Incremental cost ($)</v>
          </cell>
          <cell r="D3207">
            <v>2</v>
          </cell>
          <cell r="E3207" t="str">
            <v>Incremental cost ($)</v>
          </cell>
          <cell r="F3207" t="str">
            <v>Cost Value Source</v>
          </cell>
          <cell r="G3207" t="str">
            <v/>
          </cell>
          <cell r="H3207" t="str">
            <v/>
          </cell>
          <cell r="I3207" t="str">
            <v>AgGreenMotorRewind_v2_0.xlsm</v>
          </cell>
        </row>
        <row r="3208">
          <cell r="C3208" t="str">
            <v>998.3_Planned Realization Rate</v>
          </cell>
          <cell r="D3208">
            <v>3</v>
          </cell>
          <cell r="E3208" t="str">
            <v>Planned Realization Rate</v>
          </cell>
          <cell r="F3208" t="str">
            <v>Realization Rate Value Source</v>
          </cell>
          <cell r="G3208" t="str">
            <v/>
          </cell>
          <cell r="H3208" t="str">
            <v>Table 1</v>
          </cell>
          <cell r="I3208" t="str">
            <v>DSM_WY_FinAnswerExpress_Report_2011.pdf</v>
          </cell>
        </row>
        <row r="3209">
          <cell r="C3209" t="str">
            <v>998.3_Incremental cost ($)</v>
          </cell>
          <cell r="D3209">
            <v>3</v>
          </cell>
          <cell r="E3209" t="str">
            <v>Incremental cost ($)</v>
          </cell>
          <cell r="F3209" t="str">
            <v>Incremental Cost Value Source</v>
          </cell>
          <cell r="G3209" t="str">
            <v/>
          </cell>
          <cell r="H3209" t="str">
            <v/>
          </cell>
          <cell r="I3209" t="str">
            <v>AgGreenMotorRewind_v2_0.xlsm</v>
          </cell>
        </row>
        <row r="3210">
          <cell r="C3210" t="str">
            <v>998.3_Gross incremental annual electric savings (kWh/yr)</v>
          </cell>
          <cell r="D3210">
            <v>3</v>
          </cell>
          <cell r="E3210" t="str">
            <v>Gross incremental annual electric savings (kWh/yr)</v>
          </cell>
          <cell r="F3210" t="str">
            <v>Energy Savings Value Source</v>
          </cell>
          <cell r="G3210" t="str">
            <v/>
          </cell>
          <cell r="H3210" t="str">
            <v/>
          </cell>
          <cell r="I3210" t="str">
            <v>AgGreenMotorRewind_v2_0.xlsm</v>
          </cell>
        </row>
        <row r="3211">
          <cell r="C3211" t="str">
            <v>998.3_Measure life (years)</v>
          </cell>
          <cell r="D3211">
            <v>3</v>
          </cell>
          <cell r="E3211" t="str">
            <v>Measure life (years)</v>
          </cell>
          <cell r="F3211" t="str">
            <v>Measure Life Value Source</v>
          </cell>
          <cell r="G3211" t="str">
            <v/>
          </cell>
          <cell r="H3211" t="str">
            <v/>
          </cell>
          <cell r="I3211" t="str">
            <v>AgGreenMotorRewind_v2_0.xlsm</v>
          </cell>
        </row>
        <row r="3212">
          <cell r="C3212" t="str">
            <v>998.3_Gross Average Monthly Demand Reduction (kW/unit)</v>
          </cell>
          <cell r="D3212">
            <v>3</v>
          </cell>
          <cell r="E3212" t="str">
            <v>Gross Average Monthly Demand Reduction (kW/unit)</v>
          </cell>
          <cell r="F3212" t="str">
            <v>Demand Savings Value Source</v>
          </cell>
          <cell r="G3212" t="str">
            <v/>
          </cell>
          <cell r="H3212" t="str">
            <v/>
          </cell>
          <cell r="I3212" t="str">
            <v>AgGreenMotorRewind_v2_0.xlsm</v>
          </cell>
        </row>
        <row r="3213">
          <cell r="C3213" t="str">
            <v>998.3_Planned Net to Gross Ratio</v>
          </cell>
          <cell r="D3213">
            <v>3</v>
          </cell>
          <cell r="E3213" t="str">
            <v>Planned Net to Gross Ratio</v>
          </cell>
          <cell r="F3213" t="str">
            <v>Net-to-Gross Value Source</v>
          </cell>
          <cell r="G3213" t="str">
            <v/>
          </cell>
          <cell r="H3213" t="str">
            <v>Page 10</v>
          </cell>
          <cell r="I3213" t="str">
            <v>DSM_WY_FinAnswerExpress_Report_2011.pdf</v>
          </cell>
        </row>
        <row r="3214">
          <cell r="C3214" t="str">
            <v>12202013-069.1_Measure life (years)</v>
          </cell>
          <cell r="D3214">
            <v>1</v>
          </cell>
          <cell r="E3214" t="str">
            <v>Measure life (years)</v>
          </cell>
          <cell r="F3214" t="str">
            <v>Measure Life Value Source</v>
          </cell>
          <cell r="G3214" t="str">
            <v/>
          </cell>
          <cell r="H3214" t="str">
            <v/>
          </cell>
          <cell r="I3214" t="str">
            <v>AgGreenMotorRewind_v2_0.xlsm</v>
          </cell>
        </row>
        <row r="3215">
          <cell r="C3215" t="str">
            <v>12202013-069.1_Gross Average Monthly Demand Reduction (kW/unit)</v>
          </cell>
          <cell r="D3215">
            <v>1</v>
          </cell>
          <cell r="E3215" t="str">
            <v>Gross Average Monthly Demand Reduction (kW/unit)</v>
          </cell>
          <cell r="F3215" t="str">
            <v>Demand Reduction Value Source</v>
          </cell>
          <cell r="G3215" t="str">
            <v/>
          </cell>
          <cell r="H3215" t="str">
            <v/>
          </cell>
          <cell r="I3215" t="str">
            <v>AgGreenMotorRewind_v2_0.xlsm</v>
          </cell>
        </row>
        <row r="3216">
          <cell r="C3216" t="str">
            <v>12202013-069.1_Planned Realization Rate</v>
          </cell>
          <cell r="D3216">
            <v>1</v>
          </cell>
          <cell r="E3216" t="str">
            <v>Planned Realization Rate</v>
          </cell>
          <cell r="F3216" t="str">
            <v>Realization Rate Value Source</v>
          </cell>
          <cell r="G3216" t="str">
            <v/>
          </cell>
          <cell r="H3216" t="str">
            <v>page 2</v>
          </cell>
          <cell r="I3216" t="str">
            <v>CA_FinAnswer_Express_Program_Evaluation_2009-2011.pdf</v>
          </cell>
        </row>
        <row r="3217">
          <cell r="C3217" t="str">
            <v>12202013-069.1_Incremental cost ($)</v>
          </cell>
          <cell r="D3217">
            <v>1</v>
          </cell>
          <cell r="E3217" t="str">
            <v>Incremental cost ($)</v>
          </cell>
          <cell r="F3217" t="str">
            <v>Cost Value Source</v>
          </cell>
          <cell r="G3217" t="str">
            <v/>
          </cell>
          <cell r="H3217" t="str">
            <v/>
          </cell>
          <cell r="I3217" t="str">
            <v>AgGreenMotorRewind_v2_0.xlsm</v>
          </cell>
        </row>
        <row r="3218">
          <cell r="C3218" t="str">
            <v>12202013-069.1_Gross incremental annual electric savings (kWh/yr)</v>
          </cell>
          <cell r="D3218">
            <v>1</v>
          </cell>
          <cell r="E3218" t="str">
            <v>Gross incremental annual electric savings (kWh/yr)</v>
          </cell>
          <cell r="F3218" t="str">
            <v xml:space="preserve">Energy Savings Value Source </v>
          </cell>
          <cell r="G3218" t="str">
            <v/>
          </cell>
          <cell r="H3218" t="str">
            <v/>
          </cell>
          <cell r="I3218" t="str">
            <v>AgGreenMotorRewind_v2_0.xlsm</v>
          </cell>
        </row>
        <row r="3219">
          <cell r="C3219" t="str">
            <v>12202013-069.1_Planned Net to Gross Ratio</v>
          </cell>
          <cell r="D3219">
            <v>1</v>
          </cell>
          <cell r="E3219" t="str">
            <v>Planned Net to Gross Ratio</v>
          </cell>
          <cell r="F3219" t="str">
            <v>Net-to-Gross Value Source</v>
          </cell>
          <cell r="G3219" t="str">
            <v/>
          </cell>
          <cell r="H3219" t="str">
            <v>page 2</v>
          </cell>
          <cell r="I3219" t="str">
            <v>CA_FinAnswer_Express_Program_Evaluation_2009-2011.pdf</v>
          </cell>
        </row>
        <row r="3220">
          <cell r="C3220" t="str">
            <v>12202013-005.2_Measure life (years)</v>
          </cell>
          <cell r="D3220">
            <v>2</v>
          </cell>
          <cell r="E3220" t="str">
            <v>Measure life (years)</v>
          </cell>
          <cell r="F3220" t="str">
            <v>Measure Life Value Source</v>
          </cell>
          <cell r="G3220" t="str">
            <v/>
          </cell>
          <cell r="H3220" t="str">
            <v/>
          </cell>
          <cell r="I3220" t="str">
            <v>AgGreenMotorRewind_v2_0.xlsm</v>
          </cell>
        </row>
        <row r="3221">
          <cell r="C3221" t="str">
            <v>12202013-005.2_Incremental cost ($)</v>
          </cell>
          <cell r="D3221">
            <v>2</v>
          </cell>
          <cell r="E3221" t="str">
            <v>Incremental cost ($)</v>
          </cell>
          <cell r="F3221" t="str">
            <v>Cost Value Source</v>
          </cell>
          <cell r="G3221" t="str">
            <v/>
          </cell>
          <cell r="H3221" t="str">
            <v/>
          </cell>
          <cell r="I3221" t="str">
            <v>AgGreenMotorRewind_v2_0.xlsm</v>
          </cell>
        </row>
        <row r="3222">
          <cell r="C3222" t="str">
            <v>12202013-005.2_Gross incremental annual electric savings (kWh/yr)</v>
          </cell>
          <cell r="D3222">
            <v>2</v>
          </cell>
          <cell r="E3222" t="str">
            <v>Gross incremental annual electric savings (kWh/yr)</v>
          </cell>
          <cell r="F3222" t="str">
            <v xml:space="preserve">Energy Savings Value Source </v>
          </cell>
          <cell r="G3222" t="str">
            <v/>
          </cell>
          <cell r="H3222" t="str">
            <v/>
          </cell>
          <cell r="I3222" t="str">
            <v>AgGreenMotorRewind_v2_0.xlsm</v>
          </cell>
        </row>
        <row r="3223">
          <cell r="C3223" t="str">
            <v>12202013-005.2_Planned Realization Rate</v>
          </cell>
          <cell r="D3223">
            <v>2</v>
          </cell>
          <cell r="E3223" t="str">
            <v>Planned Realization Rate</v>
          </cell>
          <cell r="F3223" t="str">
            <v>Realization Rate Value Source</v>
          </cell>
          <cell r="G3223" t="str">
            <v/>
          </cell>
          <cell r="H3223" t="str">
            <v>Table 1</v>
          </cell>
          <cell r="I3223" t="str">
            <v>ID_FinAnswer_Express_Program_Evaluation_2009-2011.pdf</v>
          </cell>
        </row>
        <row r="3224">
          <cell r="C3224" t="str">
            <v>12202013-005.2_Gross Average Monthly Demand Reduction (kW/unit)</v>
          </cell>
          <cell r="D3224">
            <v>2</v>
          </cell>
          <cell r="E3224" t="str">
            <v>Gross Average Monthly Demand Reduction (kW/unit)</v>
          </cell>
          <cell r="F3224" t="str">
            <v>Demand Reduction Value Source</v>
          </cell>
          <cell r="G3224" t="str">
            <v/>
          </cell>
          <cell r="H3224" t="str">
            <v/>
          </cell>
          <cell r="I3224" t="str">
            <v>AgGreenMotorRewind_v2_0.xlsm</v>
          </cell>
        </row>
        <row r="3225">
          <cell r="C3225" t="str">
            <v>12202013-005.2_Planned Net to Gross Ratio</v>
          </cell>
          <cell r="D3225">
            <v>2</v>
          </cell>
          <cell r="E3225" t="str">
            <v>Planned Net to Gross Ratio</v>
          </cell>
          <cell r="F3225" t="str">
            <v>Net-to-Gross Value Source</v>
          </cell>
          <cell r="G3225" t="str">
            <v/>
          </cell>
          <cell r="H3225" t="str">
            <v>Page 2</v>
          </cell>
          <cell r="I3225" t="str">
            <v>ID_FinAnswer_Express_Program_Evaluation_2009-2011.pdf</v>
          </cell>
        </row>
        <row r="3226">
          <cell r="C3226" t="str">
            <v>12132013-005.2_Gross incremental annual electric savings (kWh/yr)</v>
          </cell>
          <cell r="D3226">
            <v>2</v>
          </cell>
          <cell r="E3226" t="str">
            <v>Gross incremental annual electric savings (kWh/yr)</v>
          </cell>
          <cell r="F3226" t="str">
            <v xml:space="preserve">Energy Savings Value Source </v>
          </cell>
          <cell r="G3226" t="str">
            <v/>
          </cell>
          <cell r="H3226" t="str">
            <v/>
          </cell>
          <cell r="I3226" t="str">
            <v>AgGreenMotorRewind_v2_0.xlsm</v>
          </cell>
        </row>
        <row r="3227">
          <cell r="C3227" t="str">
            <v>12132013-005.2_Gross incremental annual electric savings (kWh/yr)</v>
          </cell>
          <cell r="D3227">
            <v>2</v>
          </cell>
          <cell r="E3227" t="str">
            <v>Gross incremental annual electric savings (kWh/yr)</v>
          </cell>
          <cell r="F3227" t="str">
            <v xml:space="preserve">Energy Savings Value Source </v>
          </cell>
          <cell r="G3227" t="str">
            <v/>
          </cell>
          <cell r="H3227" t="str">
            <v/>
          </cell>
          <cell r="I3227" t="str">
            <v/>
          </cell>
        </row>
        <row r="3228">
          <cell r="C3228" t="str">
            <v>12132013-005.2_Incremental cost ($)</v>
          </cell>
          <cell r="D3228">
            <v>2</v>
          </cell>
          <cell r="E3228" t="str">
            <v>Incremental cost ($)</v>
          </cell>
          <cell r="F3228" t="str">
            <v>Cost Value Source</v>
          </cell>
          <cell r="G3228" t="str">
            <v/>
          </cell>
          <cell r="H3228" t="str">
            <v/>
          </cell>
          <cell r="I3228" t="str">
            <v>AgGreenMotorRewind_v2_0.xlsm</v>
          </cell>
        </row>
        <row r="3229">
          <cell r="C3229" t="str">
            <v>12132013-005.2_Incentive Customer ($)</v>
          </cell>
          <cell r="D3229">
            <v>2</v>
          </cell>
          <cell r="E3229" t="str">
            <v>Incentive Customer ($)</v>
          </cell>
          <cell r="F3229" t="str">
            <v>Incentive Value Source</v>
          </cell>
          <cell r="G3229" t="str">
            <v/>
          </cell>
          <cell r="H3229" t="str">
            <v>Table 10-14</v>
          </cell>
          <cell r="I3229" t="str">
            <v>FinAnswer Express Market Characterization and Program Enhancements - Utah Service Territory 30 Nov 2011.pdf</v>
          </cell>
        </row>
        <row r="3230">
          <cell r="C3230" t="str">
            <v>12132013-005.2_Gross Average Monthly Demand Reduction (kW/unit)</v>
          </cell>
          <cell r="D3230">
            <v>2</v>
          </cell>
          <cell r="E3230" t="str">
            <v>Gross Average Monthly Demand Reduction (kW/unit)</v>
          </cell>
          <cell r="F3230" t="str">
            <v>Demand Reduction Value Source</v>
          </cell>
          <cell r="G3230" t="str">
            <v/>
          </cell>
          <cell r="H3230" t="str">
            <v/>
          </cell>
          <cell r="I3230" t="str">
            <v>AgGreenMotorRewind_v2_0.xlsm</v>
          </cell>
        </row>
        <row r="3231">
          <cell r="C3231" t="str">
            <v>12132013-005.2_Measure life (years)</v>
          </cell>
          <cell r="D3231">
            <v>2</v>
          </cell>
          <cell r="E3231" t="str">
            <v>Measure life (years)</v>
          </cell>
          <cell r="F3231" t="str">
            <v>Measure Life Value Source</v>
          </cell>
          <cell r="G3231" t="str">
            <v/>
          </cell>
          <cell r="H3231" t="str">
            <v>Table 2 on page 22 of Appendix 1</v>
          </cell>
          <cell r="I3231" t="str">
            <v>UT_2011_Annual_Report.pdf</v>
          </cell>
        </row>
        <row r="3232">
          <cell r="C3232" t="str">
            <v>12132013-005.2_Incremental cost ($)</v>
          </cell>
          <cell r="D3232">
            <v>2</v>
          </cell>
          <cell r="E3232" t="str">
            <v>Incremental cost ($)</v>
          </cell>
          <cell r="F3232" t="str">
            <v>Cost Value Source</v>
          </cell>
          <cell r="G3232" t="str">
            <v/>
          </cell>
          <cell r="H3232" t="str">
            <v/>
          </cell>
          <cell r="I3232" t="str">
            <v/>
          </cell>
        </row>
        <row r="3233">
          <cell r="C3233" t="str">
            <v>12132013-005.2_Gross Average Monthly Demand Reduction (kW/unit)</v>
          </cell>
          <cell r="D3233">
            <v>2</v>
          </cell>
          <cell r="E3233" t="str">
            <v>Gross Average Monthly Demand Reduction (kW/unit)</v>
          </cell>
          <cell r="F3233" t="str">
            <v>Demand Reduction Value Source</v>
          </cell>
          <cell r="G3233" t="str">
            <v/>
          </cell>
          <cell r="H3233" t="str">
            <v/>
          </cell>
          <cell r="I3233" t="str">
            <v/>
          </cell>
        </row>
        <row r="3234">
          <cell r="C3234" t="str">
            <v>12302013-028.1_Incremental cost ($)</v>
          </cell>
          <cell r="D3234">
            <v>1</v>
          </cell>
          <cell r="E3234" t="str">
            <v>Incremental cost ($)</v>
          </cell>
          <cell r="F3234" t="str">
            <v>Cost Value Source</v>
          </cell>
          <cell r="G3234" t="str">
            <v/>
          </cell>
          <cell r="H3234" t="str">
            <v/>
          </cell>
          <cell r="I3234" t="str">
            <v>AgGreenMotorRewind_v2_0.xlsm</v>
          </cell>
        </row>
        <row r="3235">
          <cell r="C3235" t="str">
            <v>12302013-028.1_Gross Average Monthly Demand Reduction (kW/unit)</v>
          </cell>
          <cell r="D3235">
            <v>1</v>
          </cell>
          <cell r="E3235" t="str">
            <v>Gross Average Monthly Demand Reduction (kW/unit)</v>
          </cell>
          <cell r="F3235" t="str">
            <v>Demand Reduction Value Source</v>
          </cell>
          <cell r="G3235" t="str">
            <v/>
          </cell>
          <cell r="H3235" t="str">
            <v/>
          </cell>
          <cell r="I3235" t="str">
            <v>AgGreenMotorRewind_v2_0.xlsm</v>
          </cell>
        </row>
        <row r="3236">
          <cell r="C3236" t="str">
            <v>12302013-028.1_Measure life (years)</v>
          </cell>
          <cell r="D3236">
            <v>1</v>
          </cell>
          <cell r="E3236" t="str">
            <v>Measure life (years)</v>
          </cell>
          <cell r="F3236" t="str">
            <v>Measure Life Value Source</v>
          </cell>
          <cell r="G3236" t="str">
            <v/>
          </cell>
          <cell r="H3236" t="str">
            <v/>
          </cell>
          <cell r="I3236" t="str">
            <v>AgGreenMotorRewind_v2_0.xlsm</v>
          </cell>
        </row>
        <row r="3237">
          <cell r="C3237" t="str">
            <v>12302013-028.1_Gross incremental annual electric savings (kWh/yr)</v>
          </cell>
          <cell r="D3237">
            <v>1</v>
          </cell>
          <cell r="E3237" t="str">
            <v>Gross incremental annual electric savings (kWh/yr)</v>
          </cell>
          <cell r="F3237" t="str">
            <v xml:space="preserve">Energy Savings Value Source </v>
          </cell>
          <cell r="G3237" t="str">
            <v/>
          </cell>
          <cell r="H3237" t="str">
            <v/>
          </cell>
          <cell r="I3237" t="str">
            <v>AgGreenMotorRewind_v2_0.xlsm</v>
          </cell>
        </row>
        <row r="3238">
          <cell r="C3238" t="str">
            <v>12202013-037.2_Planned Net to Gross Ratio</v>
          </cell>
          <cell r="D3238">
            <v>2</v>
          </cell>
          <cell r="E3238" t="str">
            <v>Planned Net to Gross Ratio</v>
          </cell>
          <cell r="F3238" t="str">
            <v>Net-to-Gross Value Source</v>
          </cell>
          <cell r="G3238" t="str">
            <v/>
          </cell>
          <cell r="H3238" t="str">
            <v>Page 10</v>
          </cell>
          <cell r="I3238" t="str">
            <v>DSM_WY_FinAnswerExpress_Report_2011.pdf</v>
          </cell>
        </row>
        <row r="3239">
          <cell r="C3239" t="str">
            <v>12202013-037.2_Planned Realization Rate</v>
          </cell>
          <cell r="D3239">
            <v>2</v>
          </cell>
          <cell r="E3239" t="str">
            <v>Planned Realization Rate</v>
          </cell>
          <cell r="F3239" t="str">
            <v>Realization Rate Value Source</v>
          </cell>
          <cell r="G3239" t="str">
            <v/>
          </cell>
          <cell r="H3239" t="str">
            <v>Table 1</v>
          </cell>
          <cell r="I3239" t="str">
            <v>DSM_WY_FinAnswerExpress_Report_2011.pdf</v>
          </cell>
        </row>
        <row r="3240">
          <cell r="C3240" t="str">
            <v>12202013-037.2_Incremental cost ($)</v>
          </cell>
          <cell r="D3240">
            <v>2</v>
          </cell>
          <cell r="E3240" t="str">
            <v>Incremental cost ($)</v>
          </cell>
          <cell r="F3240" t="str">
            <v>Incremental Cost Value Source</v>
          </cell>
          <cell r="G3240" t="str">
            <v/>
          </cell>
          <cell r="H3240" t="str">
            <v/>
          </cell>
          <cell r="I3240" t="str">
            <v>AgGreenMotorRewind_v2_0.xlsm</v>
          </cell>
        </row>
        <row r="3241">
          <cell r="C3241" t="str">
            <v>12202013-037.2_Measure life (years)</v>
          </cell>
          <cell r="D3241">
            <v>2</v>
          </cell>
          <cell r="E3241" t="str">
            <v>Measure life (years)</v>
          </cell>
          <cell r="F3241" t="str">
            <v>Measure Life Value Source</v>
          </cell>
          <cell r="G3241" t="str">
            <v/>
          </cell>
          <cell r="H3241" t="str">
            <v/>
          </cell>
          <cell r="I3241" t="str">
            <v>AgGreenMotorRewind_v2_0.xlsm</v>
          </cell>
        </row>
        <row r="3242">
          <cell r="C3242" t="str">
            <v>12202013-037.2_Gross incremental annual electric savings (kWh/yr)</v>
          </cell>
          <cell r="D3242">
            <v>2</v>
          </cell>
          <cell r="E3242" t="str">
            <v>Gross incremental annual electric savings (kWh/yr)</v>
          </cell>
          <cell r="F3242" t="str">
            <v>Energy Savings Value Source</v>
          </cell>
          <cell r="G3242" t="str">
            <v/>
          </cell>
          <cell r="H3242" t="str">
            <v/>
          </cell>
          <cell r="I3242" t="str">
            <v>AgGreenMotorRewind_v2_0.xlsm</v>
          </cell>
        </row>
        <row r="3243">
          <cell r="C3243" t="str">
            <v>12202013-037.2_Gross Average Monthly Demand Reduction (kW/unit)</v>
          </cell>
          <cell r="D3243">
            <v>2</v>
          </cell>
          <cell r="E3243" t="str">
            <v>Gross Average Monthly Demand Reduction (kW/unit)</v>
          </cell>
          <cell r="F3243" t="str">
            <v>Demand Savings Value Source</v>
          </cell>
          <cell r="G3243" t="str">
            <v/>
          </cell>
          <cell r="H3243" t="str">
            <v/>
          </cell>
          <cell r="I3243" t="str">
            <v>AgGreenMotorRewind_v2_0.xlsm</v>
          </cell>
        </row>
        <row r="3244">
          <cell r="C3244" t="str">
            <v>12202013-070.1_Measure life (years)</v>
          </cell>
          <cell r="D3244">
            <v>1</v>
          </cell>
          <cell r="E3244" t="str">
            <v>Measure life (years)</v>
          </cell>
          <cell r="F3244" t="str">
            <v>Measure Life Value Source</v>
          </cell>
          <cell r="G3244" t="str">
            <v/>
          </cell>
          <cell r="H3244" t="str">
            <v/>
          </cell>
          <cell r="I3244" t="str">
            <v>AgGreenMotorRewind_v2_0.xlsm</v>
          </cell>
        </row>
        <row r="3245">
          <cell r="C3245" t="str">
            <v>12202013-070.1_Planned Net to Gross Ratio</v>
          </cell>
          <cell r="D3245">
            <v>1</v>
          </cell>
          <cell r="E3245" t="str">
            <v>Planned Net to Gross Ratio</v>
          </cell>
          <cell r="F3245" t="str">
            <v>Net-to-Gross Value Source</v>
          </cell>
          <cell r="G3245" t="str">
            <v/>
          </cell>
          <cell r="H3245" t="str">
            <v>page 2</v>
          </cell>
          <cell r="I3245" t="str">
            <v>CA_FinAnswer_Express_Program_Evaluation_2009-2011.pdf</v>
          </cell>
        </row>
        <row r="3246">
          <cell r="C3246" t="str">
            <v>12202013-070.1_Gross Average Monthly Demand Reduction (kW/unit)</v>
          </cell>
          <cell r="D3246">
            <v>1</v>
          </cell>
          <cell r="E3246" t="str">
            <v>Gross Average Monthly Demand Reduction (kW/unit)</v>
          </cell>
          <cell r="F3246" t="str">
            <v>Demand Reduction Value Source</v>
          </cell>
          <cell r="G3246" t="str">
            <v/>
          </cell>
          <cell r="H3246" t="str">
            <v/>
          </cell>
          <cell r="I3246" t="str">
            <v>AgGreenMotorRewind_v2_0.xlsm</v>
          </cell>
        </row>
        <row r="3247">
          <cell r="C3247" t="str">
            <v>12202013-070.1_Planned Realization Rate</v>
          </cell>
          <cell r="D3247">
            <v>1</v>
          </cell>
          <cell r="E3247" t="str">
            <v>Planned Realization Rate</v>
          </cell>
          <cell r="F3247" t="str">
            <v>Realization Rate Value Source</v>
          </cell>
          <cell r="G3247" t="str">
            <v/>
          </cell>
          <cell r="H3247" t="str">
            <v>page 2</v>
          </cell>
          <cell r="I3247" t="str">
            <v>CA_FinAnswer_Express_Program_Evaluation_2009-2011.pdf</v>
          </cell>
        </row>
        <row r="3248">
          <cell r="C3248" t="str">
            <v>12202013-070.1_Incremental cost ($)</v>
          </cell>
          <cell r="D3248">
            <v>1</v>
          </cell>
          <cell r="E3248" t="str">
            <v>Incremental cost ($)</v>
          </cell>
          <cell r="F3248" t="str">
            <v>Cost Value Source</v>
          </cell>
          <cell r="G3248" t="str">
            <v/>
          </cell>
          <cell r="H3248" t="str">
            <v/>
          </cell>
          <cell r="I3248" t="str">
            <v>AgGreenMotorRewind_v2_0.xlsm</v>
          </cell>
        </row>
        <row r="3249">
          <cell r="C3249" t="str">
            <v>12202013-070.1_Gross incremental annual electric savings (kWh/yr)</v>
          </cell>
          <cell r="D3249">
            <v>1</v>
          </cell>
          <cell r="E3249" t="str">
            <v>Gross incremental annual electric savings (kWh/yr)</v>
          </cell>
          <cell r="F3249" t="str">
            <v xml:space="preserve">Energy Savings Value Source </v>
          </cell>
          <cell r="G3249" t="str">
            <v/>
          </cell>
          <cell r="H3249" t="str">
            <v/>
          </cell>
          <cell r="I3249" t="str">
            <v>AgGreenMotorRewind_v2_0.xlsm</v>
          </cell>
        </row>
        <row r="3250">
          <cell r="C3250" t="str">
            <v>12202013-006.2_Incremental cost ($)</v>
          </cell>
          <cell r="D3250">
            <v>2</v>
          </cell>
          <cell r="E3250" t="str">
            <v>Incremental cost ($)</v>
          </cell>
          <cell r="F3250" t="str">
            <v>Cost Value Source</v>
          </cell>
          <cell r="G3250" t="str">
            <v/>
          </cell>
          <cell r="H3250" t="str">
            <v/>
          </cell>
          <cell r="I3250" t="str">
            <v>AgGreenMotorRewind_v2_0.xlsm</v>
          </cell>
        </row>
        <row r="3251">
          <cell r="C3251" t="str">
            <v>12202013-006.2_Planned Net to Gross Ratio</v>
          </cell>
          <cell r="D3251">
            <v>2</v>
          </cell>
          <cell r="E3251" t="str">
            <v>Planned Net to Gross Ratio</v>
          </cell>
          <cell r="F3251" t="str">
            <v>Net-to-Gross Value Source</v>
          </cell>
          <cell r="G3251" t="str">
            <v/>
          </cell>
          <cell r="H3251" t="str">
            <v>Page 2</v>
          </cell>
          <cell r="I3251" t="str">
            <v>ID_FinAnswer_Express_Program_Evaluation_2009-2011.pdf</v>
          </cell>
        </row>
        <row r="3252">
          <cell r="C3252" t="str">
            <v>12202013-006.2_Gross Average Monthly Demand Reduction (kW/unit)</v>
          </cell>
          <cell r="D3252">
            <v>2</v>
          </cell>
          <cell r="E3252" t="str">
            <v>Gross Average Monthly Demand Reduction (kW/unit)</v>
          </cell>
          <cell r="F3252" t="str">
            <v>Demand Reduction Value Source</v>
          </cell>
          <cell r="G3252" t="str">
            <v/>
          </cell>
          <cell r="H3252" t="str">
            <v/>
          </cell>
          <cell r="I3252" t="str">
            <v>AgGreenMotorRewind_v2_0.xlsm</v>
          </cell>
        </row>
        <row r="3253">
          <cell r="C3253" t="str">
            <v>12202013-006.2_Planned Realization Rate</v>
          </cell>
          <cell r="D3253">
            <v>2</v>
          </cell>
          <cell r="E3253" t="str">
            <v>Planned Realization Rate</v>
          </cell>
          <cell r="F3253" t="str">
            <v>Realization Rate Value Source</v>
          </cell>
          <cell r="G3253" t="str">
            <v/>
          </cell>
          <cell r="H3253" t="str">
            <v>Table 1</v>
          </cell>
          <cell r="I3253" t="str">
            <v>ID_FinAnswer_Express_Program_Evaluation_2009-2011.pdf</v>
          </cell>
        </row>
        <row r="3254">
          <cell r="C3254" t="str">
            <v>12202013-006.2_Measure life (years)</v>
          </cell>
          <cell r="D3254">
            <v>2</v>
          </cell>
          <cell r="E3254" t="str">
            <v>Measure life (years)</v>
          </cell>
          <cell r="F3254" t="str">
            <v>Measure Life Value Source</v>
          </cell>
          <cell r="G3254" t="str">
            <v/>
          </cell>
          <cell r="H3254" t="str">
            <v/>
          </cell>
          <cell r="I3254" t="str">
            <v>AgGreenMotorRewind_v2_0.xlsm</v>
          </cell>
        </row>
        <row r="3255">
          <cell r="C3255" t="str">
            <v>12202013-006.2_Gross incremental annual electric savings (kWh/yr)</v>
          </cell>
          <cell r="D3255">
            <v>2</v>
          </cell>
          <cell r="E3255" t="str">
            <v>Gross incremental annual electric savings (kWh/yr)</v>
          </cell>
          <cell r="F3255" t="str">
            <v xml:space="preserve">Energy Savings Value Source </v>
          </cell>
          <cell r="G3255" t="str">
            <v/>
          </cell>
          <cell r="H3255" t="str">
            <v/>
          </cell>
          <cell r="I3255" t="str">
            <v>AgGreenMotorRewind_v2_0.xlsm</v>
          </cell>
        </row>
        <row r="3256">
          <cell r="C3256" t="str">
            <v>12132013-006.2_Measure life (years)</v>
          </cell>
          <cell r="D3256">
            <v>2</v>
          </cell>
          <cell r="E3256" t="str">
            <v>Measure life (years)</v>
          </cell>
          <cell r="F3256" t="str">
            <v>Measure Life Value Source</v>
          </cell>
          <cell r="G3256" t="str">
            <v/>
          </cell>
          <cell r="H3256" t="str">
            <v>Table 2 on page 22 of Appendix 1</v>
          </cell>
          <cell r="I3256" t="str">
            <v>UT_2011_Annual_Report.pdf</v>
          </cell>
        </row>
        <row r="3257">
          <cell r="C3257" t="str">
            <v>12132013-006.2_Incremental cost ($)</v>
          </cell>
          <cell r="D3257">
            <v>2</v>
          </cell>
          <cell r="E3257" t="str">
            <v>Incremental cost ($)</v>
          </cell>
          <cell r="F3257" t="str">
            <v>Cost Value Source</v>
          </cell>
          <cell r="G3257" t="str">
            <v/>
          </cell>
          <cell r="H3257" t="str">
            <v/>
          </cell>
          <cell r="I3257" t="str">
            <v/>
          </cell>
        </row>
        <row r="3258">
          <cell r="C3258" t="str">
            <v>12132013-006.2_Gross Average Monthly Demand Reduction (kW/unit)</v>
          </cell>
          <cell r="D3258">
            <v>2</v>
          </cell>
          <cell r="E3258" t="str">
            <v>Gross Average Monthly Demand Reduction (kW/unit)</v>
          </cell>
          <cell r="F3258" t="str">
            <v>Demand Reduction Value Source</v>
          </cell>
          <cell r="G3258" t="str">
            <v/>
          </cell>
          <cell r="H3258" t="str">
            <v/>
          </cell>
          <cell r="I3258" t="str">
            <v>AgGreenMotorRewind_v2_0.xlsm</v>
          </cell>
        </row>
        <row r="3259">
          <cell r="C3259" t="str">
            <v>12132013-006.2_Gross Average Monthly Demand Reduction (kW/unit)</v>
          </cell>
          <cell r="D3259">
            <v>2</v>
          </cell>
          <cell r="E3259" t="str">
            <v>Gross Average Monthly Demand Reduction (kW/unit)</v>
          </cell>
          <cell r="F3259" t="str">
            <v>Demand Reduction Value Source</v>
          </cell>
          <cell r="G3259" t="str">
            <v/>
          </cell>
          <cell r="H3259" t="str">
            <v/>
          </cell>
          <cell r="I3259" t="str">
            <v/>
          </cell>
        </row>
        <row r="3260">
          <cell r="C3260" t="str">
            <v>12132013-006.2_Incentive Customer ($)</v>
          </cell>
          <cell r="D3260">
            <v>2</v>
          </cell>
          <cell r="E3260" t="str">
            <v>Incentive Customer ($)</v>
          </cell>
          <cell r="F3260" t="str">
            <v>Incentive Value Source</v>
          </cell>
          <cell r="G3260" t="str">
            <v/>
          </cell>
          <cell r="H3260" t="str">
            <v>Table 10-14</v>
          </cell>
          <cell r="I3260" t="str">
            <v>FinAnswer Express Market Characterization and Program Enhancements - Utah Service Territory 30 Nov 2011.pdf</v>
          </cell>
        </row>
        <row r="3261">
          <cell r="C3261" t="str">
            <v>12132013-006.2_Gross incremental annual electric savings (kWh/yr)</v>
          </cell>
          <cell r="D3261">
            <v>2</v>
          </cell>
          <cell r="E3261" t="str">
            <v>Gross incremental annual electric savings (kWh/yr)</v>
          </cell>
          <cell r="F3261" t="str">
            <v xml:space="preserve">Energy Savings Value Source </v>
          </cell>
          <cell r="G3261" t="str">
            <v/>
          </cell>
          <cell r="H3261" t="str">
            <v/>
          </cell>
          <cell r="I3261" t="str">
            <v>AgGreenMotorRewind_v2_0.xlsm</v>
          </cell>
        </row>
        <row r="3262">
          <cell r="C3262" t="str">
            <v>12132013-006.2_Gross incremental annual electric savings (kWh/yr)</v>
          </cell>
          <cell r="D3262">
            <v>2</v>
          </cell>
          <cell r="E3262" t="str">
            <v>Gross incremental annual electric savings (kWh/yr)</v>
          </cell>
          <cell r="F3262" t="str">
            <v xml:space="preserve">Energy Savings Value Source </v>
          </cell>
          <cell r="G3262" t="str">
            <v/>
          </cell>
          <cell r="H3262" t="str">
            <v/>
          </cell>
          <cell r="I3262" t="str">
            <v/>
          </cell>
        </row>
        <row r="3263">
          <cell r="C3263" t="str">
            <v>12132013-006.2_Incremental cost ($)</v>
          </cell>
          <cell r="D3263">
            <v>2</v>
          </cell>
          <cell r="E3263" t="str">
            <v>Incremental cost ($)</v>
          </cell>
          <cell r="F3263" t="str">
            <v>Cost Value Source</v>
          </cell>
          <cell r="G3263" t="str">
            <v/>
          </cell>
          <cell r="H3263" t="str">
            <v/>
          </cell>
          <cell r="I3263" t="str">
            <v>AgGreenMotorRewind_v2_0.xlsm</v>
          </cell>
        </row>
        <row r="3264">
          <cell r="C3264" t="str">
            <v>12302013-029.1_Gross Average Monthly Demand Reduction (kW/unit)</v>
          </cell>
          <cell r="D3264">
            <v>1</v>
          </cell>
          <cell r="E3264" t="str">
            <v>Gross Average Monthly Demand Reduction (kW/unit)</v>
          </cell>
          <cell r="F3264" t="str">
            <v>Demand Reduction Value Source</v>
          </cell>
          <cell r="G3264" t="str">
            <v/>
          </cell>
          <cell r="H3264" t="str">
            <v/>
          </cell>
          <cell r="I3264" t="str">
            <v>AgGreenMotorRewind_v2_0.xlsm</v>
          </cell>
        </row>
        <row r="3265">
          <cell r="C3265" t="str">
            <v>12302013-029.1_Incremental cost ($)</v>
          </cell>
          <cell r="D3265">
            <v>1</v>
          </cell>
          <cell r="E3265" t="str">
            <v>Incremental cost ($)</v>
          </cell>
          <cell r="F3265" t="str">
            <v>Cost Value Source</v>
          </cell>
          <cell r="G3265" t="str">
            <v/>
          </cell>
          <cell r="H3265" t="str">
            <v/>
          </cell>
          <cell r="I3265" t="str">
            <v>AgGreenMotorRewind_v2_0.xlsm</v>
          </cell>
        </row>
        <row r="3266">
          <cell r="C3266" t="str">
            <v>12302013-029.1_Gross incremental annual electric savings (kWh/yr)</v>
          </cell>
          <cell r="D3266">
            <v>1</v>
          </cell>
          <cell r="E3266" t="str">
            <v>Gross incremental annual electric savings (kWh/yr)</v>
          </cell>
          <cell r="F3266" t="str">
            <v xml:space="preserve">Energy Savings Value Source </v>
          </cell>
          <cell r="G3266" t="str">
            <v/>
          </cell>
          <cell r="H3266" t="str">
            <v/>
          </cell>
          <cell r="I3266" t="str">
            <v>AgGreenMotorRewind_v2_0.xlsm</v>
          </cell>
        </row>
        <row r="3267">
          <cell r="C3267" t="str">
            <v>12302013-029.1_Measure life (years)</v>
          </cell>
          <cell r="D3267">
            <v>1</v>
          </cell>
          <cell r="E3267" t="str">
            <v>Measure life (years)</v>
          </cell>
          <cell r="F3267" t="str">
            <v>Measure Life Value Source</v>
          </cell>
          <cell r="G3267" t="str">
            <v/>
          </cell>
          <cell r="H3267" t="str">
            <v/>
          </cell>
          <cell r="I3267" t="str">
            <v>AgGreenMotorRewind_v2_0.xlsm</v>
          </cell>
        </row>
        <row r="3268">
          <cell r="C3268" t="str">
            <v>12202013-038.2_Planned Realization Rate</v>
          </cell>
          <cell r="D3268">
            <v>2</v>
          </cell>
          <cell r="E3268" t="str">
            <v>Planned Realization Rate</v>
          </cell>
          <cell r="F3268" t="str">
            <v>Realization Rate Value Source</v>
          </cell>
          <cell r="G3268" t="str">
            <v/>
          </cell>
          <cell r="H3268" t="str">
            <v>Table 1</v>
          </cell>
          <cell r="I3268" t="str">
            <v>DSM_WY_FinAnswerExpress_Report_2011.pdf</v>
          </cell>
        </row>
        <row r="3269">
          <cell r="C3269" t="str">
            <v>12202013-038.2_Gross Average Monthly Demand Reduction (kW/unit)</v>
          </cell>
          <cell r="D3269">
            <v>2</v>
          </cell>
          <cell r="E3269" t="str">
            <v>Gross Average Monthly Demand Reduction (kW/unit)</v>
          </cell>
          <cell r="F3269" t="str">
            <v>Demand Savings Value Source</v>
          </cell>
          <cell r="G3269" t="str">
            <v/>
          </cell>
          <cell r="H3269" t="str">
            <v/>
          </cell>
          <cell r="I3269" t="str">
            <v>AgGreenMotorRewind_v2_0.xlsm</v>
          </cell>
        </row>
        <row r="3270">
          <cell r="C3270" t="str">
            <v>12202013-038.2_Measure life (years)</v>
          </cell>
          <cell r="D3270">
            <v>2</v>
          </cell>
          <cell r="E3270" t="str">
            <v>Measure life (years)</v>
          </cell>
          <cell r="F3270" t="str">
            <v>Measure Life Value Source</v>
          </cell>
          <cell r="G3270" t="str">
            <v/>
          </cell>
          <cell r="H3270" t="str">
            <v/>
          </cell>
          <cell r="I3270" t="str">
            <v>AgGreenMotorRewind_v2_0.xlsm</v>
          </cell>
        </row>
        <row r="3271">
          <cell r="C3271" t="str">
            <v>12202013-038.2_Planned Net to Gross Ratio</v>
          </cell>
          <cell r="D3271">
            <v>2</v>
          </cell>
          <cell r="E3271" t="str">
            <v>Planned Net to Gross Ratio</v>
          </cell>
          <cell r="F3271" t="str">
            <v>Net-to-Gross Value Source</v>
          </cell>
          <cell r="G3271" t="str">
            <v/>
          </cell>
          <cell r="H3271" t="str">
            <v>Page 10</v>
          </cell>
          <cell r="I3271" t="str">
            <v>DSM_WY_FinAnswerExpress_Report_2011.pdf</v>
          </cell>
        </row>
        <row r="3272">
          <cell r="C3272" t="str">
            <v>12202013-038.2_Incremental cost ($)</v>
          </cell>
          <cell r="D3272">
            <v>2</v>
          </cell>
          <cell r="E3272" t="str">
            <v>Incremental cost ($)</v>
          </cell>
          <cell r="F3272" t="str">
            <v>Incremental Cost Value Source</v>
          </cell>
          <cell r="G3272" t="str">
            <v/>
          </cell>
          <cell r="H3272" t="str">
            <v/>
          </cell>
          <cell r="I3272" t="str">
            <v>AgGreenMotorRewind_v2_0.xlsm</v>
          </cell>
        </row>
        <row r="3273">
          <cell r="C3273" t="str">
            <v>12202013-038.2_Gross incremental annual electric savings (kWh/yr)</v>
          </cell>
          <cell r="D3273">
            <v>2</v>
          </cell>
          <cell r="E3273" t="str">
            <v>Gross incremental annual electric savings (kWh/yr)</v>
          </cell>
          <cell r="F3273" t="str">
            <v>Energy Savings Value Source</v>
          </cell>
          <cell r="G3273" t="str">
            <v/>
          </cell>
          <cell r="H3273" t="str">
            <v/>
          </cell>
          <cell r="I3273" t="str">
            <v>AgGreenMotorRewind_v2_0.xlsm</v>
          </cell>
        </row>
        <row r="3274">
          <cell r="C3274" t="str">
            <v>122.2_Gross incremental annual electric savings (kWh/yr)</v>
          </cell>
          <cell r="D3274">
            <v>2</v>
          </cell>
          <cell r="E3274" t="str">
            <v>Gross incremental annual electric savings (kWh/yr)</v>
          </cell>
          <cell r="F3274" t="str">
            <v xml:space="preserve">Energy Savings Value Source </v>
          </cell>
          <cell r="G3274" t="str">
            <v/>
          </cell>
          <cell r="H3274" t="str">
            <v/>
          </cell>
          <cell r="I3274" t="str">
            <v>AgGreenMotorRewind_v2_0.xlsm</v>
          </cell>
        </row>
        <row r="3275">
          <cell r="C3275" t="str">
            <v>122.2_Planned Realization Rate</v>
          </cell>
          <cell r="D3275">
            <v>2</v>
          </cell>
          <cell r="E3275" t="str">
            <v>Planned Realization Rate</v>
          </cell>
          <cell r="F3275" t="str">
            <v>Realization Rate Value Source</v>
          </cell>
          <cell r="G3275" t="str">
            <v/>
          </cell>
          <cell r="H3275" t="str">
            <v>page 2</v>
          </cell>
          <cell r="I3275" t="str">
            <v>CA_FinAnswer_Express_Program_Evaluation_2009-2011.pdf</v>
          </cell>
        </row>
        <row r="3276">
          <cell r="C3276" t="str">
            <v>122.2_Gross Average Monthly Demand Reduction (kW/unit)</v>
          </cell>
          <cell r="D3276">
            <v>2</v>
          </cell>
          <cell r="E3276" t="str">
            <v>Gross Average Monthly Demand Reduction (kW/unit)</v>
          </cell>
          <cell r="F3276" t="str">
            <v>Demand Reduction Value Source</v>
          </cell>
          <cell r="G3276" t="str">
            <v/>
          </cell>
          <cell r="H3276" t="str">
            <v/>
          </cell>
          <cell r="I3276" t="str">
            <v>AgGreenMotorRewind_v2_0.xlsm</v>
          </cell>
        </row>
        <row r="3277">
          <cell r="C3277" t="str">
            <v>122.2_Planned Net to Gross Ratio</v>
          </cell>
          <cell r="D3277">
            <v>2</v>
          </cell>
          <cell r="E3277" t="str">
            <v>Planned Net to Gross Ratio</v>
          </cell>
          <cell r="F3277" t="str">
            <v>Net-to-Gross Value Source</v>
          </cell>
          <cell r="G3277" t="str">
            <v/>
          </cell>
          <cell r="H3277" t="str">
            <v>page 2</v>
          </cell>
          <cell r="I3277" t="str">
            <v>CA_FinAnswer_Express_Program_Evaluation_2009-2011.pdf</v>
          </cell>
        </row>
        <row r="3278">
          <cell r="C3278" t="str">
            <v>122.2_Incremental cost ($)</v>
          </cell>
          <cell r="D3278">
            <v>2</v>
          </cell>
          <cell r="E3278" t="str">
            <v>Incremental cost ($)</v>
          </cell>
          <cell r="F3278" t="str">
            <v>Cost Value Source</v>
          </cell>
          <cell r="G3278" t="str">
            <v/>
          </cell>
          <cell r="H3278" t="str">
            <v/>
          </cell>
          <cell r="I3278" t="str">
            <v>AgGreenMotorRewind_v2_0.xlsm</v>
          </cell>
        </row>
        <row r="3279">
          <cell r="C3279" t="str">
            <v>122.2_Measure life (years)</v>
          </cell>
          <cell r="D3279">
            <v>2</v>
          </cell>
          <cell r="E3279" t="str">
            <v>Measure life (years)</v>
          </cell>
          <cell r="F3279" t="str">
            <v>Measure Life Value Source</v>
          </cell>
          <cell r="G3279" t="str">
            <v/>
          </cell>
          <cell r="H3279" t="str">
            <v/>
          </cell>
          <cell r="I3279" t="str">
            <v>AgGreenMotorRewind_v2_0.xlsm</v>
          </cell>
        </row>
        <row r="3280">
          <cell r="C3280" t="str">
            <v>330.3_Planned Net to Gross Ratio</v>
          </cell>
          <cell r="D3280">
            <v>3</v>
          </cell>
          <cell r="E3280" t="str">
            <v>Planned Net to Gross Ratio</v>
          </cell>
          <cell r="F3280" t="str">
            <v>Net-to-Gross Value Source</v>
          </cell>
          <cell r="G3280" t="str">
            <v/>
          </cell>
          <cell r="H3280" t="str">
            <v>Page 2</v>
          </cell>
          <cell r="I3280" t="str">
            <v>ID_FinAnswer_Express_Program_Evaluation_2009-2011.pdf</v>
          </cell>
        </row>
        <row r="3281">
          <cell r="C3281" t="str">
            <v>330.3_Incremental cost ($)</v>
          </cell>
          <cell r="D3281">
            <v>3</v>
          </cell>
          <cell r="E3281" t="str">
            <v>Incremental cost ($)</v>
          </cell>
          <cell r="F3281" t="str">
            <v>Cost Value Source</v>
          </cell>
          <cell r="G3281" t="str">
            <v/>
          </cell>
          <cell r="H3281" t="str">
            <v/>
          </cell>
          <cell r="I3281" t="str">
            <v>AgGreenMotorRewind_v2_0.xlsm</v>
          </cell>
        </row>
        <row r="3282">
          <cell r="C3282" t="str">
            <v>330.3_Measure life (years)</v>
          </cell>
          <cell r="D3282">
            <v>3</v>
          </cell>
          <cell r="E3282" t="str">
            <v>Measure life (years)</v>
          </cell>
          <cell r="F3282" t="str">
            <v>Measure Life Value Source</v>
          </cell>
          <cell r="G3282" t="str">
            <v/>
          </cell>
          <cell r="H3282" t="str">
            <v/>
          </cell>
          <cell r="I3282" t="str">
            <v>AgGreenMotorRewind_v2_0.xlsm</v>
          </cell>
        </row>
        <row r="3283">
          <cell r="C3283" t="str">
            <v>330.3_Gross incremental annual electric savings (kWh/yr)</v>
          </cell>
          <cell r="D3283">
            <v>3</v>
          </cell>
          <cell r="E3283" t="str">
            <v>Gross incremental annual electric savings (kWh/yr)</v>
          </cell>
          <cell r="F3283" t="str">
            <v xml:space="preserve">Energy Savings Value Source </v>
          </cell>
          <cell r="G3283" t="str">
            <v/>
          </cell>
          <cell r="H3283" t="str">
            <v/>
          </cell>
          <cell r="I3283" t="str">
            <v>AgGreenMotorRewind_v2_0.xlsm</v>
          </cell>
        </row>
        <row r="3284">
          <cell r="C3284" t="str">
            <v>330.3_Gross Average Monthly Demand Reduction (kW/unit)</v>
          </cell>
          <cell r="D3284">
            <v>3</v>
          </cell>
          <cell r="E3284" t="str">
            <v>Gross Average Monthly Demand Reduction (kW/unit)</v>
          </cell>
          <cell r="F3284" t="str">
            <v>Demand Reduction Value Source</v>
          </cell>
          <cell r="G3284" t="str">
            <v/>
          </cell>
          <cell r="H3284" t="str">
            <v/>
          </cell>
          <cell r="I3284" t="str">
            <v>AgGreenMotorRewind_v2_0.xlsm</v>
          </cell>
        </row>
        <row r="3285">
          <cell r="C3285" t="str">
            <v>330.3_Planned Realization Rate</v>
          </cell>
          <cell r="D3285">
            <v>3</v>
          </cell>
          <cell r="E3285" t="str">
            <v>Planned Realization Rate</v>
          </cell>
          <cell r="F3285" t="str">
            <v>Realization Rate Value Source</v>
          </cell>
          <cell r="G3285" t="str">
            <v/>
          </cell>
          <cell r="H3285" t="str">
            <v>Table 1</v>
          </cell>
          <cell r="I3285" t="str">
            <v>ID_FinAnswer_Express_Program_Evaluation_2009-2011.pdf</v>
          </cell>
        </row>
        <row r="3286">
          <cell r="C3286" t="str">
            <v>563.3_Incremental cost ($)</v>
          </cell>
          <cell r="D3286">
            <v>3</v>
          </cell>
          <cell r="E3286" t="str">
            <v>Incremental cost ($)</v>
          </cell>
          <cell r="F3286" t="str">
            <v>Cost Value Source</v>
          </cell>
          <cell r="G3286" t="str">
            <v/>
          </cell>
          <cell r="H3286" t="str">
            <v/>
          </cell>
          <cell r="I3286" t="str">
            <v>AgGreenMotorRewind_v2_0.xlsm</v>
          </cell>
        </row>
        <row r="3287">
          <cell r="C3287" t="str">
            <v>563.3_Measure life (years)</v>
          </cell>
          <cell r="D3287">
            <v>3</v>
          </cell>
          <cell r="E3287" t="str">
            <v>Measure life (years)</v>
          </cell>
          <cell r="F3287" t="str">
            <v>Measure Life Value Source</v>
          </cell>
          <cell r="G3287" t="str">
            <v/>
          </cell>
          <cell r="H3287" t="str">
            <v>Table 2 on page 22 of Appendix 1</v>
          </cell>
          <cell r="I3287" t="str">
            <v>UT_2011_Annual_Report.pdf</v>
          </cell>
        </row>
        <row r="3288">
          <cell r="C3288" t="str">
            <v>563.3_Gross Average Monthly Demand Reduction (kW/unit)</v>
          </cell>
          <cell r="D3288">
            <v>3</v>
          </cell>
          <cell r="E3288" t="str">
            <v>Gross Average Monthly Demand Reduction (kW/unit)</v>
          </cell>
          <cell r="F3288" t="str">
            <v>Demand Reduction Value Source</v>
          </cell>
          <cell r="G3288" t="str">
            <v/>
          </cell>
          <cell r="H3288" t="str">
            <v/>
          </cell>
          <cell r="I3288" t="str">
            <v/>
          </cell>
        </row>
        <row r="3289">
          <cell r="C3289" t="str">
            <v>563.3_Gross incremental annual electric savings (kWh/yr)</v>
          </cell>
          <cell r="D3289">
            <v>3</v>
          </cell>
          <cell r="E3289" t="str">
            <v>Gross incremental annual electric savings (kWh/yr)</v>
          </cell>
          <cell r="F3289" t="str">
            <v xml:space="preserve">Energy Savings Value Source </v>
          </cell>
          <cell r="G3289" t="str">
            <v/>
          </cell>
          <cell r="H3289" t="str">
            <v/>
          </cell>
          <cell r="I3289" t="str">
            <v/>
          </cell>
        </row>
        <row r="3290">
          <cell r="C3290" t="str">
            <v>563.3_Incentive Customer ($)</v>
          </cell>
          <cell r="D3290">
            <v>3</v>
          </cell>
          <cell r="E3290" t="str">
            <v>Incentive Customer ($)</v>
          </cell>
          <cell r="F3290" t="str">
            <v>Incentive Value Source</v>
          </cell>
          <cell r="G3290" t="str">
            <v/>
          </cell>
          <cell r="H3290" t="str">
            <v>Table 10-13</v>
          </cell>
          <cell r="I3290" t="str">
            <v>FinAnswer Express Market Characterization and Program Enhancements - Utah Service Territory 30 Nov 2011.pdf</v>
          </cell>
        </row>
        <row r="3291">
          <cell r="C3291" t="str">
            <v>563.3_Gross incremental annual electric savings (kWh/yr)</v>
          </cell>
          <cell r="D3291">
            <v>3</v>
          </cell>
          <cell r="E3291" t="str">
            <v>Gross incremental annual electric savings (kWh/yr)</v>
          </cell>
          <cell r="F3291" t="str">
            <v xml:space="preserve">Energy Savings Value Source </v>
          </cell>
          <cell r="G3291" t="str">
            <v/>
          </cell>
          <cell r="H3291" t="str">
            <v/>
          </cell>
          <cell r="I3291" t="str">
            <v>AgGreenMotorRewind_v2_0.xlsm</v>
          </cell>
        </row>
        <row r="3292">
          <cell r="C3292" t="str">
            <v>563.3_Incremental cost ($)</v>
          </cell>
          <cell r="D3292">
            <v>3</v>
          </cell>
          <cell r="E3292" t="str">
            <v>Incremental cost ($)</v>
          </cell>
          <cell r="F3292" t="str">
            <v>Cost Value Source</v>
          </cell>
          <cell r="G3292" t="str">
            <v/>
          </cell>
          <cell r="H3292" t="str">
            <v/>
          </cell>
          <cell r="I3292" t="str">
            <v/>
          </cell>
        </row>
        <row r="3293">
          <cell r="C3293" t="str">
            <v>563.3_Gross Average Monthly Demand Reduction (kW/unit)</v>
          </cell>
          <cell r="D3293">
            <v>3</v>
          </cell>
          <cell r="E3293" t="str">
            <v>Gross Average Monthly Demand Reduction (kW/unit)</v>
          </cell>
          <cell r="F3293" t="str">
            <v>Demand Reduction Value Source</v>
          </cell>
          <cell r="G3293" t="str">
            <v/>
          </cell>
          <cell r="H3293" t="str">
            <v/>
          </cell>
          <cell r="I3293" t="str">
            <v>AgGreenMotorRewind_v2_0.xlsm</v>
          </cell>
        </row>
        <row r="3294">
          <cell r="C3294" t="str">
            <v>776.2_Incremental cost ($)</v>
          </cell>
          <cell r="D3294">
            <v>2</v>
          </cell>
          <cell r="E3294" t="str">
            <v>Incremental cost ($)</v>
          </cell>
          <cell r="F3294" t="str">
            <v>Cost Value Source</v>
          </cell>
          <cell r="G3294" t="str">
            <v/>
          </cell>
          <cell r="H3294" t="str">
            <v/>
          </cell>
          <cell r="I3294" t="str">
            <v>AgGreenMotorRewind_v2_0.xlsm</v>
          </cell>
        </row>
        <row r="3295">
          <cell r="C3295" t="str">
            <v>776.2_Gross Average Monthly Demand Reduction (kW/unit)</v>
          </cell>
          <cell r="D3295">
            <v>2</v>
          </cell>
          <cell r="E3295" t="str">
            <v>Gross Average Monthly Demand Reduction (kW/unit)</v>
          </cell>
          <cell r="F3295" t="str">
            <v>Demand Reduction Value Source</v>
          </cell>
          <cell r="G3295" t="str">
            <v/>
          </cell>
          <cell r="H3295" t="str">
            <v/>
          </cell>
          <cell r="I3295" t="str">
            <v>AgGreenMotorRewind_v2_0.xlsm</v>
          </cell>
        </row>
        <row r="3296">
          <cell r="C3296" t="str">
            <v>776.2_Gross incremental annual electric savings (kWh/yr)</v>
          </cell>
          <cell r="D3296">
            <v>2</v>
          </cell>
          <cell r="E3296" t="str">
            <v>Gross incremental annual electric savings (kWh/yr)</v>
          </cell>
          <cell r="F3296" t="str">
            <v xml:space="preserve">Energy Savings Value Source </v>
          </cell>
          <cell r="G3296" t="str">
            <v/>
          </cell>
          <cell r="H3296" t="str">
            <v/>
          </cell>
          <cell r="I3296" t="str">
            <v>AgGreenMotorRewind_v2_0.xlsm</v>
          </cell>
        </row>
        <row r="3297">
          <cell r="C3297" t="str">
            <v>776.2_Measure life (years)</v>
          </cell>
          <cell r="D3297">
            <v>2</v>
          </cell>
          <cell r="E3297" t="str">
            <v>Measure life (years)</v>
          </cell>
          <cell r="F3297" t="str">
            <v>Measure Life Value Source</v>
          </cell>
          <cell r="G3297" t="str">
            <v/>
          </cell>
          <cell r="H3297" t="str">
            <v/>
          </cell>
          <cell r="I3297" t="str">
            <v>AgGreenMotorRewind_v2_0.xlsm</v>
          </cell>
        </row>
        <row r="3298">
          <cell r="C3298" t="str">
            <v>989.3_Gross incremental annual electric savings (kWh/yr)</v>
          </cell>
          <cell r="D3298">
            <v>3</v>
          </cell>
          <cell r="E3298" t="str">
            <v>Gross incremental annual electric savings (kWh/yr)</v>
          </cell>
          <cell r="F3298" t="str">
            <v>Energy Savings Value Source</v>
          </cell>
          <cell r="G3298" t="str">
            <v/>
          </cell>
          <cell r="H3298" t="str">
            <v/>
          </cell>
          <cell r="I3298" t="str">
            <v>AgGreenMotorRewind_v2_0.xlsm</v>
          </cell>
        </row>
        <row r="3299">
          <cell r="C3299" t="str">
            <v>989.3_Planned Realization Rate</v>
          </cell>
          <cell r="D3299">
            <v>3</v>
          </cell>
          <cell r="E3299" t="str">
            <v>Planned Realization Rate</v>
          </cell>
          <cell r="F3299" t="str">
            <v>Realization Rate Value Source</v>
          </cell>
          <cell r="G3299" t="str">
            <v/>
          </cell>
          <cell r="H3299" t="str">
            <v>Table 1</v>
          </cell>
          <cell r="I3299" t="str">
            <v>DSM_WY_FinAnswerExpress_Report_2011.pdf</v>
          </cell>
        </row>
        <row r="3300">
          <cell r="C3300" t="str">
            <v>989.3_Incremental cost ($)</v>
          </cell>
          <cell r="D3300">
            <v>3</v>
          </cell>
          <cell r="E3300" t="str">
            <v>Incremental cost ($)</v>
          </cell>
          <cell r="F3300" t="str">
            <v>Incremental Cost Value Source</v>
          </cell>
          <cell r="G3300" t="str">
            <v/>
          </cell>
          <cell r="H3300" t="str">
            <v/>
          </cell>
          <cell r="I3300" t="str">
            <v>AgGreenMotorRewind_v2_0.xlsm</v>
          </cell>
        </row>
        <row r="3301">
          <cell r="C3301" t="str">
            <v>989.3_Gross Average Monthly Demand Reduction (kW/unit)</v>
          </cell>
          <cell r="D3301">
            <v>3</v>
          </cell>
          <cell r="E3301" t="str">
            <v>Gross Average Monthly Demand Reduction (kW/unit)</v>
          </cell>
          <cell r="F3301" t="str">
            <v>Demand Savings Value Source</v>
          </cell>
          <cell r="G3301" t="str">
            <v/>
          </cell>
          <cell r="H3301" t="str">
            <v/>
          </cell>
          <cell r="I3301" t="str">
            <v>AgGreenMotorRewind_v2_0.xlsm</v>
          </cell>
        </row>
        <row r="3302">
          <cell r="C3302" t="str">
            <v>989.3_Measure life (years)</v>
          </cell>
          <cell r="D3302">
            <v>3</v>
          </cell>
          <cell r="E3302" t="str">
            <v>Measure life (years)</v>
          </cell>
          <cell r="F3302" t="str">
            <v>Measure Life Value Source</v>
          </cell>
          <cell r="G3302" t="str">
            <v/>
          </cell>
          <cell r="H3302" t="str">
            <v/>
          </cell>
          <cell r="I3302" t="str">
            <v>AgGreenMotorRewind_v2_0.xlsm</v>
          </cell>
        </row>
        <row r="3303">
          <cell r="C3303" t="str">
            <v>989.3_Planned Net to Gross Ratio</v>
          </cell>
          <cell r="D3303">
            <v>3</v>
          </cell>
          <cell r="E3303" t="str">
            <v>Planned Net to Gross Ratio</v>
          </cell>
          <cell r="F3303" t="str">
            <v>Net-to-Gross Value Source</v>
          </cell>
          <cell r="G3303" t="str">
            <v/>
          </cell>
          <cell r="H3303" t="str">
            <v>Page 10</v>
          </cell>
          <cell r="I3303" t="str">
            <v>DSM_WY_FinAnswerExpress_Report_2011.pdf</v>
          </cell>
        </row>
        <row r="3304">
          <cell r="C3304" t="str">
            <v>132.2_Planned Realization Rate</v>
          </cell>
          <cell r="D3304">
            <v>2</v>
          </cell>
          <cell r="E3304" t="str">
            <v>Planned Realization Rate</v>
          </cell>
          <cell r="F3304" t="str">
            <v>Realization Rate Value Source</v>
          </cell>
          <cell r="G3304" t="str">
            <v/>
          </cell>
          <cell r="H3304" t="str">
            <v>page 2</v>
          </cell>
          <cell r="I3304" t="str">
            <v>CA_FinAnswer_Express_Program_Evaluation_2009-2011.pdf</v>
          </cell>
        </row>
        <row r="3305">
          <cell r="C3305" t="str">
            <v>132.2_Gross incremental annual electric savings (kWh/yr)</v>
          </cell>
          <cell r="D3305">
            <v>2</v>
          </cell>
          <cell r="E3305" t="str">
            <v>Gross incremental annual electric savings (kWh/yr)</v>
          </cell>
          <cell r="F3305" t="str">
            <v xml:space="preserve">Energy Savings Value Source </v>
          </cell>
          <cell r="G3305" t="str">
            <v/>
          </cell>
          <cell r="H3305" t="str">
            <v/>
          </cell>
          <cell r="I3305" t="str">
            <v>AgGreenMotorRewind_v2_0.xlsm</v>
          </cell>
        </row>
        <row r="3306">
          <cell r="C3306" t="str">
            <v>132.2_Measure life (years)</v>
          </cell>
          <cell r="D3306">
            <v>2</v>
          </cell>
          <cell r="E3306" t="str">
            <v>Measure life (years)</v>
          </cell>
          <cell r="F3306" t="str">
            <v>Measure Life Value Source</v>
          </cell>
          <cell r="G3306" t="str">
            <v/>
          </cell>
          <cell r="H3306" t="str">
            <v/>
          </cell>
          <cell r="I3306" t="str">
            <v>AgGreenMotorRewind_v2_0.xlsm</v>
          </cell>
        </row>
        <row r="3307">
          <cell r="C3307" t="str">
            <v>132.2_Gross Average Monthly Demand Reduction (kW/unit)</v>
          </cell>
          <cell r="D3307">
            <v>2</v>
          </cell>
          <cell r="E3307" t="str">
            <v>Gross Average Monthly Demand Reduction (kW/unit)</v>
          </cell>
          <cell r="F3307" t="str">
            <v>Demand Reduction Value Source</v>
          </cell>
          <cell r="G3307" t="str">
            <v/>
          </cell>
          <cell r="H3307" t="str">
            <v/>
          </cell>
          <cell r="I3307" t="str">
            <v>AgGreenMotorRewind_v2_0.xlsm</v>
          </cell>
        </row>
        <row r="3308">
          <cell r="C3308" t="str">
            <v>132.2_Incremental cost ($)</v>
          </cell>
          <cell r="D3308">
            <v>2</v>
          </cell>
          <cell r="E3308" t="str">
            <v>Incremental cost ($)</v>
          </cell>
          <cell r="F3308" t="str">
            <v>Cost Value Source</v>
          </cell>
          <cell r="G3308" t="str">
            <v/>
          </cell>
          <cell r="H3308" t="str">
            <v/>
          </cell>
          <cell r="I3308" t="str">
            <v>AgGreenMotorRewind_v2_0.xlsm</v>
          </cell>
        </row>
        <row r="3309">
          <cell r="C3309" t="str">
            <v>132.2_Planned Net to Gross Ratio</v>
          </cell>
          <cell r="D3309">
            <v>2</v>
          </cell>
          <cell r="E3309" t="str">
            <v>Planned Net to Gross Ratio</v>
          </cell>
          <cell r="F3309" t="str">
            <v>Net-to-Gross Value Source</v>
          </cell>
          <cell r="G3309" t="str">
            <v/>
          </cell>
          <cell r="H3309" t="str">
            <v>page 2</v>
          </cell>
          <cell r="I3309" t="str">
            <v>CA_FinAnswer_Express_Program_Evaluation_2009-2011.pdf</v>
          </cell>
        </row>
        <row r="3310">
          <cell r="C3310" t="str">
            <v>341.3_Incremental cost ($)</v>
          </cell>
          <cell r="D3310">
            <v>3</v>
          </cell>
          <cell r="E3310" t="str">
            <v>Incremental cost ($)</v>
          </cell>
          <cell r="F3310" t="str">
            <v>Cost Value Source</v>
          </cell>
          <cell r="G3310" t="str">
            <v/>
          </cell>
          <cell r="H3310" t="str">
            <v/>
          </cell>
          <cell r="I3310" t="str">
            <v>AgGreenMotorRewind_v2_0.xlsm</v>
          </cell>
        </row>
        <row r="3311">
          <cell r="C3311" t="str">
            <v>341.3_Planned Net to Gross Ratio</v>
          </cell>
          <cell r="D3311">
            <v>3</v>
          </cell>
          <cell r="E3311" t="str">
            <v>Planned Net to Gross Ratio</v>
          </cell>
          <cell r="F3311" t="str">
            <v>Net-to-Gross Value Source</v>
          </cell>
          <cell r="G3311" t="str">
            <v/>
          </cell>
          <cell r="H3311" t="str">
            <v>Page 2</v>
          </cell>
          <cell r="I3311" t="str">
            <v>ID_FinAnswer_Express_Program_Evaluation_2009-2011.pdf</v>
          </cell>
        </row>
        <row r="3312">
          <cell r="C3312" t="str">
            <v>341.3_Measure life (years)</v>
          </cell>
          <cell r="D3312">
            <v>3</v>
          </cell>
          <cell r="E3312" t="str">
            <v>Measure life (years)</v>
          </cell>
          <cell r="F3312" t="str">
            <v>Measure Life Value Source</v>
          </cell>
          <cell r="G3312" t="str">
            <v/>
          </cell>
          <cell r="H3312" t="str">
            <v/>
          </cell>
          <cell r="I3312" t="str">
            <v>AgGreenMotorRewind_v2_0.xlsm</v>
          </cell>
        </row>
        <row r="3313">
          <cell r="C3313" t="str">
            <v>341.3_Gross Average Monthly Demand Reduction (kW/unit)</v>
          </cell>
          <cell r="D3313">
            <v>3</v>
          </cell>
          <cell r="E3313" t="str">
            <v>Gross Average Monthly Demand Reduction (kW/unit)</v>
          </cell>
          <cell r="F3313" t="str">
            <v>Demand Reduction Value Source</v>
          </cell>
          <cell r="G3313" t="str">
            <v/>
          </cell>
          <cell r="H3313" t="str">
            <v/>
          </cell>
          <cell r="I3313" t="str">
            <v>AgGreenMotorRewind_v2_0.xlsm</v>
          </cell>
        </row>
        <row r="3314">
          <cell r="C3314" t="str">
            <v>341.3_Planned Realization Rate</v>
          </cell>
          <cell r="D3314">
            <v>3</v>
          </cell>
          <cell r="E3314" t="str">
            <v>Planned Realization Rate</v>
          </cell>
          <cell r="F3314" t="str">
            <v>Realization Rate Value Source</v>
          </cell>
          <cell r="G3314" t="str">
            <v/>
          </cell>
          <cell r="H3314" t="str">
            <v>Table 1</v>
          </cell>
          <cell r="I3314" t="str">
            <v>ID_FinAnswer_Express_Program_Evaluation_2009-2011.pdf</v>
          </cell>
        </row>
        <row r="3315">
          <cell r="C3315" t="str">
            <v>341.3_Gross incremental annual electric savings (kWh/yr)</v>
          </cell>
          <cell r="D3315">
            <v>3</v>
          </cell>
          <cell r="E3315" t="str">
            <v>Gross incremental annual electric savings (kWh/yr)</v>
          </cell>
          <cell r="F3315" t="str">
            <v xml:space="preserve">Energy Savings Value Source </v>
          </cell>
          <cell r="G3315" t="str">
            <v/>
          </cell>
          <cell r="H3315" t="str">
            <v/>
          </cell>
          <cell r="I3315" t="str">
            <v>AgGreenMotorRewind_v2_0.xlsm</v>
          </cell>
        </row>
        <row r="3316">
          <cell r="C3316" t="str">
            <v>574.3_Incremental cost ($)</v>
          </cell>
          <cell r="D3316">
            <v>3</v>
          </cell>
          <cell r="E3316" t="str">
            <v>Incremental cost ($)</v>
          </cell>
          <cell r="F3316" t="str">
            <v>Cost Value Source</v>
          </cell>
          <cell r="G3316" t="str">
            <v/>
          </cell>
          <cell r="H3316" t="str">
            <v/>
          </cell>
          <cell r="I3316" t="str">
            <v>AgGreenMotorRewind_v2_0.xlsm</v>
          </cell>
        </row>
        <row r="3317">
          <cell r="C3317" t="str">
            <v>574.3_Incentive Customer ($)</v>
          </cell>
          <cell r="D3317">
            <v>3</v>
          </cell>
          <cell r="E3317" t="str">
            <v>Incentive Customer ($)</v>
          </cell>
          <cell r="F3317" t="str">
            <v>Incentive Value Source</v>
          </cell>
          <cell r="G3317" t="str">
            <v/>
          </cell>
          <cell r="H3317" t="str">
            <v>Table 10-13</v>
          </cell>
          <cell r="I3317" t="str">
            <v>FinAnswer Express Market Characterization and Program Enhancements - Utah Service Territory 30 Nov 2011.pdf</v>
          </cell>
        </row>
        <row r="3318">
          <cell r="C3318" t="str">
            <v>574.3_Gross Average Monthly Demand Reduction (kW/unit)</v>
          </cell>
          <cell r="D3318">
            <v>3</v>
          </cell>
          <cell r="E3318" t="str">
            <v>Gross Average Monthly Demand Reduction (kW/unit)</v>
          </cell>
          <cell r="F3318" t="str">
            <v>Demand Reduction Value Source</v>
          </cell>
          <cell r="G3318" t="str">
            <v/>
          </cell>
          <cell r="H3318" t="str">
            <v/>
          </cell>
          <cell r="I3318" t="str">
            <v>AgGreenMotorRewind_v2_0.xlsm</v>
          </cell>
        </row>
        <row r="3319">
          <cell r="C3319" t="str">
            <v>574.3_Gross Average Monthly Demand Reduction (kW/unit)</v>
          </cell>
          <cell r="D3319">
            <v>3</v>
          </cell>
          <cell r="E3319" t="str">
            <v>Gross Average Monthly Demand Reduction (kW/unit)</v>
          </cell>
          <cell r="F3319" t="str">
            <v>Demand Reduction Value Source</v>
          </cell>
          <cell r="G3319" t="str">
            <v/>
          </cell>
          <cell r="H3319" t="str">
            <v/>
          </cell>
          <cell r="I3319" t="str">
            <v/>
          </cell>
        </row>
        <row r="3320">
          <cell r="C3320" t="str">
            <v>574.3_Gross incremental annual electric savings (kWh/yr)</v>
          </cell>
          <cell r="D3320">
            <v>3</v>
          </cell>
          <cell r="E3320" t="str">
            <v>Gross incremental annual electric savings (kWh/yr)</v>
          </cell>
          <cell r="F3320" t="str">
            <v xml:space="preserve">Energy Savings Value Source </v>
          </cell>
          <cell r="G3320" t="str">
            <v/>
          </cell>
          <cell r="H3320" t="str">
            <v/>
          </cell>
          <cell r="I3320" t="str">
            <v/>
          </cell>
        </row>
        <row r="3321">
          <cell r="C3321" t="str">
            <v>574.3_Gross incremental annual electric savings (kWh/yr)</v>
          </cell>
          <cell r="D3321">
            <v>3</v>
          </cell>
          <cell r="E3321" t="str">
            <v>Gross incremental annual electric savings (kWh/yr)</v>
          </cell>
          <cell r="F3321" t="str">
            <v xml:space="preserve">Energy Savings Value Source </v>
          </cell>
          <cell r="G3321" t="str">
            <v/>
          </cell>
          <cell r="H3321" t="str">
            <v/>
          </cell>
          <cell r="I3321" t="str">
            <v>AgGreenMotorRewind_v2_0.xlsm</v>
          </cell>
        </row>
        <row r="3322">
          <cell r="C3322" t="str">
            <v>574.3_Measure life (years)</v>
          </cell>
          <cell r="D3322">
            <v>3</v>
          </cell>
          <cell r="E3322" t="str">
            <v>Measure life (years)</v>
          </cell>
          <cell r="F3322" t="str">
            <v>Measure Life Value Source</v>
          </cell>
          <cell r="G3322" t="str">
            <v/>
          </cell>
          <cell r="H3322" t="str">
            <v>Table 2 on page 22 of Appendix 1</v>
          </cell>
          <cell r="I3322" t="str">
            <v>UT_2011_Annual_Report.pdf</v>
          </cell>
        </row>
        <row r="3323">
          <cell r="C3323" t="str">
            <v>574.3_Incremental cost ($)</v>
          </cell>
          <cell r="D3323">
            <v>3</v>
          </cell>
          <cell r="E3323" t="str">
            <v>Incremental cost ($)</v>
          </cell>
          <cell r="F3323" t="str">
            <v>Cost Value Source</v>
          </cell>
          <cell r="G3323" t="str">
            <v/>
          </cell>
          <cell r="H3323" t="str">
            <v/>
          </cell>
          <cell r="I3323" t="str">
            <v/>
          </cell>
        </row>
        <row r="3324">
          <cell r="C3324" t="str">
            <v>786.2_Measure life (years)</v>
          </cell>
          <cell r="D3324">
            <v>2</v>
          </cell>
          <cell r="E3324" t="str">
            <v>Measure life (years)</v>
          </cell>
          <cell r="F3324" t="str">
            <v>Measure Life Value Source</v>
          </cell>
          <cell r="G3324" t="str">
            <v/>
          </cell>
          <cell r="H3324" t="str">
            <v/>
          </cell>
          <cell r="I3324" t="str">
            <v>AgGreenMotorRewind_v2_0.xlsm</v>
          </cell>
        </row>
        <row r="3325">
          <cell r="C3325" t="str">
            <v>786.2_Incremental cost ($)</v>
          </cell>
          <cell r="D3325">
            <v>2</v>
          </cell>
          <cell r="E3325" t="str">
            <v>Incremental cost ($)</v>
          </cell>
          <cell r="F3325" t="str">
            <v>Cost Value Source</v>
          </cell>
          <cell r="G3325" t="str">
            <v/>
          </cell>
          <cell r="H3325" t="str">
            <v/>
          </cell>
          <cell r="I3325" t="str">
            <v>AgGreenMotorRewind_v2_0.xlsm</v>
          </cell>
        </row>
        <row r="3326">
          <cell r="C3326" t="str">
            <v>786.2_Gross incremental annual electric savings (kWh/yr)</v>
          </cell>
          <cell r="D3326">
            <v>2</v>
          </cell>
          <cell r="E3326" t="str">
            <v>Gross incremental annual electric savings (kWh/yr)</v>
          </cell>
          <cell r="F3326" t="str">
            <v xml:space="preserve">Energy Savings Value Source </v>
          </cell>
          <cell r="G3326" t="str">
            <v/>
          </cell>
          <cell r="H3326" t="str">
            <v/>
          </cell>
          <cell r="I3326" t="str">
            <v>AgGreenMotorRewind_v2_0.xlsm</v>
          </cell>
        </row>
        <row r="3327">
          <cell r="C3327" t="str">
            <v>786.2_Gross Average Monthly Demand Reduction (kW/unit)</v>
          </cell>
          <cell r="D3327">
            <v>2</v>
          </cell>
          <cell r="E3327" t="str">
            <v>Gross Average Monthly Demand Reduction (kW/unit)</v>
          </cell>
          <cell r="F3327" t="str">
            <v>Demand Reduction Value Source</v>
          </cell>
          <cell r="G3327" t="str">
            <v/>
          </cell>
          <cell r="H3327" t="str">
            <v/>
          </cell>
          <cell r="I3327" t="str">
            <v>AgGreenMotorRewind_v2_0.xlsm</v>
          </cell>
        </row>
        <row r="3328">
          <cell r="C3328" t="str">
            <v>999.3_Planned Net to Gross Ratio</v>
          </cell>
          <cell r="D3328">
            <v>3</v>
          </cell>
          <cell r="E3328" t="str">
            <v>Planned Net to Gross Ratio</v>
          </cell>
          <cell r="F3328" t="str">
            <v>Net-to-Gross Value Source</v>
          </cell>
          <cell r="G3328" t="str">
            <v/>
          </cell>
          <cell r="H3328" t="str">
            <v>Page 10</v>
          </cell>
          <cell r="I3328" t="str">
            <v>DSM_WY_FinAnswerExpress_Report_2011.pdf</v>
          </cell>
        </row>
        <row r="3329">
          <cell r="C3329" t="str">
            <v>999.3_Gross Average Monthly Demand Reduction (kW/unit)</v>
          </cell>
          <cell r="D3329">
            <v>3</v>
          </cell>
          <cell r="E3329" t="str">
            <v>Gross Average Monthly Demand Reduction (kW/unit)</v>
          </cell>
          <cell r="F3329" t="str">
            <v>Demand Savings Value Source</v>
          </cell>
          <cell r="G3329" t="str">
            <v/>
          </cell>
          <cell r="H3329" t="str">
            <v/>
          </cell>
          <cell r="I3329" t="str">
            <v>AgGreenMotorRewind_v2_0.xlsm</v>
          </cell>
        </row>
        <row r="3330">
          <cell r="C3330" t="str">
            <v>999.3_Measure life (years)</v>
          </cell>
          <cell r="D3330">
            <v>3</v>
          </cell>
          <cell r="E3330" t="str">
            <v>Measure life (years)</v>
          </cell>
          <cell r="F3330" t="str">
            <v>Measure Life Value Source</v>
          </cell>
          <cell r="G3330" t="str">
            <v/>
          </cell>
          <cell r="H3330" t="str">
            <v/>
          </cell>
          <cell r="I3330" t="str">
            <v>AgGreenMotorRewind_v2_0.xlsm</v>
          </cell>
        </row>
        <row r="3331">
          <cell r="C3331" t="str">
            <v>999.3_Planned Realization Rate</v>
          </cell>
          <cell r="D3331">
            <v>3</v>
          </cell>
          <cell r="E3331" t="str">
            <v>Planned Realization Rate</v>
          </cell>
          <cell r="F3331" t="str">
            <v>Realization Rate Value Source</v>
          </cell>
          <cell r="G3331" t="str">
            <v/>
          </cell>
          <cell r="H3331" t="str">
            <v>Table 1</v>
          </cell>
          <cell r="I3331" t="str">
            <v>DSM_WY_FinAnswerExpress_Report_2011.pdf</v>
          </cell>
        </row>
        <row r="3332">
          <cell r="C3332" t="str">
            <v>999.3_Gross incremental annual electric savings (kWh/yr)</v>
          </cell>
          <cell r="D3332">
            <v>3</v>
          </cell>
          <cell r="E3332" t="str">
            <v>Gross incremental annual electric savings (kWh/yr)</v>
          </cell>
          <cell r="F3332" t="str">
            <v>Energy Savings Value Source</v>
          </cell>
          <cell r="G3332" t="str">
            <v/>
          </cell>
          <cell r="H3332" t="str">
            <v/>
          </cell>
          <cell r="I3332" t="str">
            <v>AgGreenMotorRewind_v2_0.xlsm</v>
          </cell>
        </row>
        <row r="3333">
          <cell r="C3333" t="str">
            <v>999.3_Incremental cost ($)</v>
          </cell>
          <cell r="D3333">
            <v>3</v>
          </cell>
          <cell r="E3333" t="str">
            <v>Incremental cost ($)</v>
          </cell>
          <cell r="F3333" t="str">
            <v>Incremental Cost Value Source</v>
          </cell>
          <cell r="G3333" t="str">
            <v/>
          </cell>
          <cell r="H3333" t="str">
            <v/>
          </cell>
          <cell r="I3333" t="str">
            <v>AgGreenMotorRewind_v2_0.xlsm</v>
          </cell>
        </row>
        <row r="3334">
          <cell r="C3334" t="str">
            <v>12202013-071.1_Planned Realization Rate</v>
          </cell>
          <cell r="D3334">
            <v>1</v>
          </cell>
          <cell r="E3334" t="str">
            <v>Planned Realization Rate</v>
          </cell>
          <cell r="F3334" t="str">
            <v>Realization Rate Value Source</v>
          </cell>
          <cell r="G3334" t="str">
            <v/>
          </cell>
          <cell r="H3334" t="str">
            <v>page 2</v>
          </cell>
          <cell r="I3334" t="str">
            <v>CA_FinAnswer_Express_Program_Evaluation_2009-2011.pdf</v>
          </cell>
        </row>
        <row r="3335">
          <cell r="C3335" t="str">
            <v>12202013-071.1_Gross Average Monthly Demand Reduction (kW/unit)</v>
          </cell>
          <cell r="D3335">
            <v>1</v>
          </cell>
          <cell r="E3335" t="str">
            <v>Gross Average Monthly Demand Reduction (kW/unit)</v>
          </cell>
          <cell r="F3335" t="str">
            <v>Demand Reduction Value Source</v>
          </cell>
          <cell r="G3335" t="str">
            <v/>
          </cell>
          <cell r="H3335" t="str">
            <v/>
          </cell>
          <cell r="I3335" t="str">
            <v>AgGreenMotorRewind_v2_0.xlsm</v>
          </cell>
        </row>
        <row r="3336">
          <cell r="C3336" t="str">
            <v>12202013-071.1_Measure life (years)</v>
          </cell>
          <cell r="D3336">
            <v>1</v>
          </cell>
          <cell r="E3336" t="str">
            <v>Measure life (years)</v>
          </cell>
          <cell r="F3336" t="str">
            <v>Measure Life Value Source</v>
          </cell>
          <cell r="G3336" t="str">
            <v/>
          </cell>
          <cell r="H3336" t="str">
            <v/>
          </cell>
          <cell r="I3336" t="str">
            <v>AgGreenMotorRewind_v2_0.xlsm</v>
          </cell>
        </row>
        <row r="3337">
          <cell r="C3337" t="str">
            <v>12202013-071.1_Incremental cost ($)</v>
          </cell>
          <cell r="D3337">
            <v>1</v>
          </cell>
          <cell r="E3337" t="str">
            <v>Incremental cost ($)</v>
          </cell>
          <cell r="F3337" t="str">
            <v>Cost Value Source</v>
          </cell>
          <cell r="G3337" t="str">
            <v/>
          </cell>
          <cell r="H3337" t="str">
            <v/>
          </cell>
          <cell r="I3337" t="str">
            <v>AgGreenMotorRewind_v2_0.xlsm</v>
          </cell>
        </row>
        <row r="3338">
          <cell r="C3338" t="str">
            <v>12202013-071.1_Planned Net to Gross Ratio</v>
          </cell>
          <cell r="D3338">
            <v>1</v>
          </cell>
          <cell r="E3338" t="str">
            <v>Planned Net to Gross Ratio</v>
          </cell>
          <cell r="F3338" t="str">
            <v>Net-to-Gross Value Source</v>
          </cell>
          <cell r="G3338" t="str">
            <v/>
          </cell>
          <cell r="H3338" t="str">
            <v>page 2</v>
          </cell>
          <cell r="I3338" t="str">
            <v>CA_FinAnswer_Express_Program_Evaluation_2009-2011.pdf</v>
          </cell>
        </row>
        <row r="3339">
          <cell r="C3339" t="str">
            <v>12202013-071.1_Gross incremental annual electric savings (kWh/yr)</v>
          </cell>
          <cell r="D3339">
            <v>1</v>
          </cell>
          <cell r="E3339" t="str">
            <v>Gross incremental annual electric savings (kWh/yr)</v>
          </cell>
          <cell r="F3339" t="str">
            <v xml:space="preserve">Energy Savings Value Source </v>
          </cell>
          <cell r="G3339" t="str">
            <v/>
          </cell>
          <cell r="H3339" t="str">
            <v/>
          </cell>
          <cell r="I3339" t="str">
            <v>AgGreenMotorRewind_v2_0.xlsm</v>
          </cell>
        </row>
        <row r="3340">
          <cell r="C3340" t="str">
            <v>12202013-007.2_Gross Average Monthly Demand Reduction (kW/unit)</v>
          </cell>
          <cell r="D3340">
            <v>2</v>
          </cell>
          <cell r="E3340" t="str">
            <v>Gross Average Monthly Demand Reduction (kW/unit)</v>
          </cell>
          <cell r="F3340" t="str">
            <v>Demand Reduction Value Source</v>
          </cell>
          <cell r="G3340" t="str">
            <v/>
          </cell>
          <cell r="H3340" t="str">
            <v/>
          </cell>
          <cell r="I3340" t="str">
            <v>AgGreenMotorRewind_v2_0.xlsm</v>
          </cell>
        </row>
        <row r="3341">
          <cell r="C3341" t="str">
            <v>12202013-007.2_Planned Realization Rate</v>
          </cell>
          <cell r="D3341">
            <v>2</v>
          </cell>
          <cell r="E3341" t="str">
            <v>Planned Realization Rate</v>
          </cell>
          <cell r="F3341" t="str">
            <v>Realization Rate Value Source</v>
          </cell>
          <cell r="G3341" t="str">
            <v/>
          </cell>
          <cell r="H3341" t="str">
            <v>Table 1</v>
          </cell>
          <cell r="I3341" t="str">
            <v>ID_FinAnswer_Express_Program_Evaluation_2009-2011.pdf</v>
          </cell>
        </row>
        <row r="3342">
          <cell r="C3342" t="str">
            <v>12202013-007.2_Measure life (years)</v>
          </cell>
          <cell r="D3342">
            <v>2</v>
          </cell>
          <cell r="E3342" t="str">
            <v>Measure life (years)</v>
          </cell>
          <cell r="F3342" t="str">
            <v>Measure Life Value Source</v>
          </cell>
          <cell r="G3342" t="str">
            <v/>
          </cell>
          <cell r="H3342" t="str">
            <v/>
          </cell>
          <cell r="I3342" t="str">
            <v>AgGreenMotorRewind_v2_0.xlsm</v>
          </cell>
        </row>
        <row r="3343">
          <cell r="C3343" t="str">
            <v>12202013-007.2_Incremental cost ($)</v>
          </cell>
          <cell r="D3343">
            <v>2</v>
          </cell>
          <cell r="E3343" t="str">
            <v>Incremental cost ($)</v>
          </cell>
          <cell r="F3343" t="str">
            <v>Cost Value Source</v>
          </cell>
          <cell r="G3343" t="str">
            <v/>
          </cell>
          <cell r="H3343" t="str">
            <v/>
          </cell>
          <cell r="I3343" t="str">
            <v>AgGreenMotorRewind_v2_0.xlsm</v>
          </cell>
        </row>
        <row r="3344">
          <cell r="C3344" t="str">
            <v>12202013-007.2_Planned Net to Gross Ratio</v>
          </cell>
          <cell r="D3344">
            <v>2</v>
          </cell>
          <cell r="E3344" t="str">
            <v>Planned Net to Gross Ratio</v>
          </cell>
          <cell r="F3344" t="str">
            <v>Net-to-Gross Value Source</v>
          </cell>
          <cell r="G3344" t="str">
            <v/>
          </cell>
          <cell r="H3344" t="str">
            <v>Page 2</v>
          </cell>
          <cell r="I3344" t="str">
            <v>ID_FinAnswer_Express_Program_Evaluation_2009-2011.pdf</v>
          </cell>
        </row>
        <row r="3345">
          <cell r="C3345" t="str">
            <v>12202013-007.2_Gross incremental annual electric savings (kWh/yr)</v>
          </cell>
          <cell r="D3345">
            <v>2</v>
          </cell>
          <cell r="E3345" t="str">
            <v>Gross incremental annual electric savings (kWh/yr)</v>
          </cell>
          <cell r="F3345" t="str">
            <v xml:space="preserve">Energy Savings Value Source </v>
          </cell>
          <cell r="G3345" t="str">
            <v/>
          </cell>
          <cell r="H3345" t="str">
            <v/>
          </cell>
          <cell r="I3345" t="str">
            <v>AgGreenMotorRewind_v2_0.xlsm</v>
          </cell>
        </row>
        <row r="3346">
          <cell r="C3346" t="str">
            <v>12132013-007.2_Incremental cost ($)</v>
          </cell>
          <cell r="D3346">
            <v>2</v>
          </cell>
          <cell r="E3346" t="str">
            <v>Incremental cost ($)</v>
          </cell>
          <cell r="F3346" t="str">
            <v>Cost Value Source</v>
          </cell>
          <cell r="G3346" t="str">
            <v/>
          </cell>
          <cell r="H3346" t="str">
            <v/>
          </cell>
          <cell r="I3346" t="str">
            <v/>
          </cell>
        </row>
        <row r="3347">
          <cell r="C3347" t="str">
            <v>12132013-007.2_Gross incremental annual electric savings (kWh/yr)</v>
          </cell>
          <cell r="D3347">
            <v>2</v>
          </cell>
          <cell r="E3347" t="str">
            <v>Gross incremental annual electric savings (kWh/yr)</v>
          </cell>
          <cell r="F3347" t="str">
            <v xml:space="preserve">Energy Savings Value Source </v>
          </cell>
          <cell r="G3347" t="str">
            <v/>
          </cell>
          <cell r="H3347" t="str">
            <v/>
          </cell>
          <cell r="I3347" t="str">
            <v/>
          </cell>
        </row>
        <row r="3348">
          <cell r="C3348" t="str">
            <v>12132013-007.2_Measure life (years)</v>
          </cell>
          <cell r="D3348">
            <v>2</v>
          </cell>
          <cell r="E3348" t="str">
            <v>Measure life (years)</v>
          </cell>
          <cell r="F3348" t="str">
            <v>Measure Life Value Source</v>
          </cell>
          <cell r="G3348" t="str">
            <v/>
          </cell>
          <cell r="H3348" t="str">
            <v>Table 2 on page 22 of Appendix 1</v>
          </cell>
          <cell r="I3348" t="str">
            <v>UT_2011_Annual_Report.pdf</v>
          </cell>
        </row>
        <row r="3349">
          <cell r="C3349" t="str">
            <v>12132013-007.2_Gross Average Monthly Demand Reduction (kW/unit)</v>
          </cell>
          <cell r="D3349">
            <v>2</v>
          </cell>
          <cell r="E3349" t="str">
            <v>Gross Average Monthly Demand Reduction (kW/unit)</v>
          </cell>
          <cell r="F3349" t="str">
            <v>Demand Reduction Value Source</v>
          </cell>
          <cell r="G3349" t="str">
            <v/>
          </cell>
          <cell r="H3349" t="str">
            <v/>
          </cell>
          <cell r="I3349" t="str">
            <v>AgGreenMotorRewind_v2_0.xlsm</v>
          </cell>
        </row>
        <row r="3350">
          <cell r="C3350" t="str">
            <v>12132013-007.2_Incentive Customer ($)</v>
          </cell>
          <cell r="D3350">
            <v>2</v>
          </cell>
          <cell r="E3350" t="str">
            <v>Incentive Customer ($)</v>
          </cell>
          <cell r="F3350" t="str">
            <v>Incentive Value Source</v>
          </cell>
          <cell r="G3350" t="str">
            <v/>
          </cell>
          <cell r="H3350" t="str">
            <v>Table 10-14</v>
          </cell>
          <cell r="I3350" t="str">
            <v>FinAnswer Express Market Characterization and Program Enhancements - Utah Service Territory 30 Nov 2011.pdf</v>
          </cell>
        </row>
        <row r="3351">
          <cell r="C3351" t="str">
            <v>12132013-007.2_Gross Average Monthly Demand Reduction (kW/unit)</v>
          </cell>
          <cell r="D3351">
            <v>2</v>
          </cell>
          <cell r="E3351" t="str">
            <v>Gross Average Monthly Demand Reduction (kW/unit)</v>
          </cell>
          <cell r="F3351" t="str">
            <v>Demand Reduction Value Source</v>
          </cell>
          <cell r="G3351" t="str">
            <v/>
          </cell>
          <cell r="H3351" t="str">
            <v/>
          </cell>
          <cell r="I3351" t="str">
            <v/>
          </cell>
        </row>
        <row r="3352">
          <cell r="C3352" t="str">
            <v>12132013-007.2_Incremental cost ($)</v>
          </cell>
          <cell r="D3352">
            <v>2</v>
          </cell>
          <cell r="E3352" t="str">
            <v>Incremental cost ($)</v>
          </cell>
          <cell r="F3352" t="str">
            <v>Cost Value Source</v>
          </cell>
          <cell r="G3352" t="str">
            <v/>
          </cell>
          <cell r="H3352" t="str">
            <v/>
          </cell>
          <cell r="I3352" t="str">
            <v>AgGreenMotorRewind_v2_0.xlsm</v>
          </cell>
        </row>
        <row r="3353">
          <cell r="C3353" t="str">
            <v>12132013-007.2_Gross incremental annual electric savings (kWh/yr)</v>
          </cell>
          <cell r="D3353">
            <v>2</v>
          </cell>
          <cell r="E3353" t="str">
            <v>Gross incremental annual electric savings (kWh/yr)</v>
          </cell>
          <cell r="F3353" t="str">
            <v xml:space="preserve">Energy Savings Value Source </v>
          </cell>
          <cell r="G3353" t="str">
            <v/>
          </cell>
          <cell r="H3353" t="str">
            <v/>
          </cell>
          <cell r="I3353" t="str">
            <v>AgGreenMotorRewind_v2_0.xlsm</v>
          </cell>
        </row>
        <row r="3354">
          <cell r="C3354" t="str">
            <v>12302013-030.1_Gross Average Monthly Demand Reduction (kW/unit)</v>
          </cell>
          <cell r="D3354">
            <v>1</v>
          </cell>
          <cell r="E3354" t="str">
            <v>Gross Average Monthly Demand Reduction (kW/unit)</v>
          </cell>
          <cell r="F3354" t="str">
            <v>Demand Reduction Value Source</v>
          </cell>
          <cell r="G3354" t="str">
            <v/>
          </cell>
          <cell r="H3354" t="str">
            <v/>
          </cell>
          <cell r="I3354" t="str">
            <v>AgGreenMotorRewind_v2_0.xlsm</v>
          </cell>
        </row>
        <row r="3355">
          <cell r="C3355" t="str">
            <v>12302013-030.1_Measure life (years)</v>
          </cell>
          <cell r="D3355">
            <v>1</v>
          </cell>
          <cell r="E3355" t="str">
            <v>Measure life (years)</v>
          </cell>
          <cell r="F3355" t="str">
            <v>Measure Life Value Source</v>
          </cell>
          <cell r="G3355" t="str">
            <v/>
          </cell>
          <cell r="H3355" t="str">
            <v/>
          </cell>
          <cell r="I3355" t="str">
            <v>AgGreenMotorRewind_v2_0.xlsm</v>
          </cell>
        </row>
        <row r="3356">
          <cell r="C3356" t="str">
            <v>12302013-030.1_Incremental cost ($)</v>
          </cell>
          <cell r="D3356">
            <v>1</v>
          </cell>
          <cell r="E3356" t="str">
            <v>Incremental cost ($)</v>
          </cell>
          <cell r="F3356" t="str">
            <v>Cost Value Source</v>
          </cell>
          <cell r="G3356" t="str">
            <v/>
          </cell>
          <cell r="H3356" t="str">
            <v/>
          </cell>
          <cell r="I3356" t="str">
            <v>AgGreenMotorRewind_v2_0.xlsm</v>
          </cell>
        </row>
        <row r="3357">
          <cell r="C3357" t="str">
            <v>12302013-030.1_Gross incremental annual electric savings (kWh/yr)</v>
          </cell>
          <cell r="D3357">
            <v>1</v>
          </cell>
          <cell r="E3357" t="str">
            <v>Gross incremental annual electric savings (kWh/yr)</v>
          </cell>
          <cell r="F3357" t="str">
            <v xml:space="preserve">Energy Savings Value Source </v>
          </cell>
          <cell r="G3357" t="str">
            <v/>
          </cell>
          <cell r="H3357" t="str">
            <v/>
          </cell>
          <cell r="I3357" t="str">
            <v>AgGreenMotorRewind_v2_0.xlsm</v>
          </cell>
        </row>
        <row r="3358">
          <cell r="C3358" t="str">
            <v>12202013-039.2_Incremental cost ($)</v>
          </cell>
          <cell r="D3358">
            <v>2</v>
          </cell>
          <cell r="E3358" t="str">
            <v>Incremental cost ($)</v>
          </cell>
          <cell r="F3358" t="str">
            <v>Incremental Cost Value Source</v>
          </cell>
          <cell r="G3358" t="str">
            <v/>
          </cell>
          <cell r="H3358" t="str">
            <v/>
          </cell>
          <cell r="I3358" t="str">
            <v>AgGreenMotorRewind_v2_0.xlsm</v>
          </cell>
        </row>
        <row r="3359">
          <cell r="C3359" t="str">
            <v>12202013-039.2_Planned Realization Rate</v>
          </cell>
          <cell r="D3359">
            <v>2</v>
          </cell>
          <cell r="E3359" t="str">
            <v>Planned Realization Rate</v>
          </cell>
          <cell r="F3359" t="str">
            <v>Realization Rate Value Source</v>
          </cell>
          <cell r="G3359" t="str">
            <v/>
          </cell>
          <cell r="H3359" t="str">
            <v>Table 1</v>
          </cell>
          <cell r="I3359" t="str">
            <v>DSM_WY_FinAnswerExpress_Report_2011.pdf</v>
          </cell>
        </row>
        <row r="3360">
          <cell r="C3360" t="str">
            <v>12202013-039.2_Planned Net to Gross Ratio</v>
          </cell>
          <cell r="D3360">
            <v>2</v>
          </cell>
          <cell r="E3360" t="str">
            <v>Planned Net to Gross Ratio</v>
          </cell>
          <cell r="F3360" t="str">
            <v>Net-to-Gross Value Source</v>
          </cell>
          <cell r="G3360" t="str">
            <v/>
          </cell>
          <cell r="H3360" t="str">
            <v>Page 10</v>
          </cell>
          <cell r="I3360" t="str">
            <v>DSM_WY_FinAnswerExpress_Report_2011.pdf</v>
          </cell>
        </row>
        <row r="3361">
          <cell r="C3361" t="str">
            <v>12202013-039.2_Measure life (years)</v>
          </cell>
          <cell r="D3361">
            <v>2</v>
          </cell>
          <cell r="E3361" t="str">
            <v>Measure life (years)</v>
          </cell>
          <cell r="F3361" t="str">
            <v>Measure Life Value Source</v>
          </cell>
          <cell r="G3361" t="str">
            <v/>
          </cell>
          <cell r="H3361" t="str">
            <v/>
          </cell>
          <cell r="I3361" t="str">
            <v>AgGreenMotorRewind_v2_0.xlsm</v>
          </cell>
        </row>
        <row r="3362">
          <cell r="C3362" t="str">
            <v>12202013-039.2_Gross Average Monthly Demand Reduction (kW/unit)</v>
          </cell>
          <cell r="D3362">
            <v>2</v>
          </cell>
          <cell r="E3362" t="str">
            <v>Gross Average Monthly Demand Reduction (kW/unit)</v>
          </cell>
          <cell r="F3362" t="str">
            <v>Demand Savings Value Source</v>
          </cell>
          <cell r="G3362" t="str">
            <v/>
          </cell>
          <cell r="H3362" t="str">
            <v/>
          </cell>
          <cell r="I3362" t="str">
            <v>AgGreenMotorRewind_v2_0.xlsm</v>
          </cell>
        </row>
        <row r="3363">
          <cell r="C3363" t="str">
            <v>12202013-039.2_Gross incremental annual electric savings (kWh/yr)</v>
          </cell>
          <cell r="D3363">
            <v>2</v>
          </cell>
          <cell r="E3363" t="str">
            <v>Gross incremental annual electric savings (kWh/yr)</v>
          </cell>
          <cell r="F3363" t="str">
            <v>Energy Savings Value Source</v>
          </cell>
          <cell r="G3363" t="str">
            <v/>
          </cell>
          <cell r="H3363" t="str">
            <v/>
          </cell>
          <cell r="I3363" t="str">
            <v>AgGreenMotorRewind_v2_0.xlsm</v>
          </cell>
        </row>
        <row r="3364">
          <cell r="C3364" t="str">
            <v>123.2_Measure life (years)</v>
          </cell>
          <cell r="D3364">
            <v>2</v>
          </cell>
          <cell r="E3364" t="str">
            <v>Measure life (years)</v>
          </cell>
          <cell r="F3364" t="str">
            <v>Measure Life Value Source</v>
          </cell>
          <cell r="G3364" t="str">
            <v/>
          </cell>
          <cell r="H3364" t="str">
            <v/>
          </cell>
          <cell r="I3364" t="str">
            <v>AgGreenMotorRewind_v2_0.xlsm</v>
          </cell>
        </row>
        <row r="3365">
          <cell r="C3365" t="str">
            <v>123.2_Planned Realization Rate</v>
          </cell>
          <cell r="D3365">
            <v>2</v>
          </cell>
          <cell r="E3365" t="str">
            <v>Planned Realization Rate</v>
          </cell>
          <cell r="F3365" t="str">
            <v>Realization Rate Value Source</v>
          </cell>
          <cell r="G3365" t="str">
            <v/>
          </cell>
          <cell r="H3365" t="str">
            <v>page 2</v>
          </cell>
          <cell r="I3365" t="str">
            <v>CA_FinAnswer_Express_Program_Evaluation_2009-2011.pdf</v>
          </cell>
        </row>
        <row r="3366">
          <cell r="C3366" t="str">
            <v>123.2_Gross Average Monthly Demand Reduction (kW/unit)</v>
          </cell>
          <cell r="D3366">
            <v>2</v>
          </cell>
          <cell r="E3366" t="str">
            <v>Gross Average Monthly Demand Reduction (kW/unit)</v>
          </cell>
          <cell r="F3366" t="str">
            <v>Demand Reduction Value Source</v>
          </cell>
          <cell r="G3366" t="str">
            <v/>
          </cell>
          <cell r="H3366" t="str">
            <v/>
          </cell>
          <cell r="I3366" t="str">
            <v>AgGreenMotorRewind_v2_0.xlsm</v>
          </cell>
        </row>
        <row r="3367">
          <cell r="C3367" t="str">
            <v>123.2_Planned Net to Gross Ratio</v>
          </cell>
          <cell r="D3367">
            <v>2</v>
          </cell>
          <cell r="E3367" t="str">
            <v>Planned Net to Gross Ratio</v>
          </cell>
          <cell r="F3367" t="str">
            <v>Net-to-Gross Value Source</v>
          </cell>
          <cell r="G3367" t="str">
            <v/>
          </cell>
          <cell r="H3367" t="str">
            <v>page 2</v>
          </cell>
          <cell r="I3367" t="str">
            <v>CA_FinAnswer_Express_Program_Evaluation_2009-2011.pdf</v>
          </cell>
        </row>
        <row r="3368">
          <cell r="C3368" t="str">
            <v>123.2_Incremental cost ($)</v>
          </cell>
          <cell r="D3368">
            <v>2</v>
          </cell>
          <cell r="E3368" t="str">
            <v>Incremental cost ($)</v>
          </cell>
          <cell r="F3368" t="str">
            <v>Cost Value Source</v>
          </cell>
          <cell r="G3368" t="str">
            <v/>
          </cell>
          <cell r="H3368" t="str">
            <v/>
          </cell>
          <cell r="I3368" t="str">
            <v>AgGreenMotorRewind_v2_0.xlsm</v>
          </cell>
        </row>
        <row r="3369">
          <cell r="C3369" t="str">
            <v>123.2_Gross incremental annual electric savings (kWh/yr)</v>
          </cell>
          <cell r="D3369">
            <v>2</v>
          </cell>
          <cell r="E3369" t="str">
            <v>Gross incremental annual electric savings (kWh/yr)</v>
          </cell>
          <cell r="F3369" t="str">
            <v xml:space="preserve">Energy Savings Value Source </v>
          </cell>
          <cell r="G3369" t="str">
            <v/>
          </cell>
          <cell r="H3369" t="str">
            <v/>
          </cell>
          <cell r="I3369" t="str">
            <v>AgGreenMotorRewind_v2_0.xlsm</v>
          </cell>
        </row>
        <row r="3370">
          <cell r="C3370" t="str">
            <v>331.3_Incremental cost ($)</v>
          </cell>
          <cell r="D3370">
            <v>3</v>
          </cell>
          <cell r="E3370" t="str">
            <v>Incremental cost ($)</v>
          </cell>
          <cell r="F3370" t="str">
            <v>Cost Value Source</v>
          </cell>
          <cell r="G3370" t="str">
            <v/>
          </cell>
          <cell r="H3370" t="str">
            <v/>
          </cell>
          <cell r="I3370" t="str">
            <v>AgGreenMotorRewind_v2_0.xlsm</v>
          </cell>
        </row>
        <row r="3371">
          <cell r="C3371" t="str">
            <v>331.3_Gross Average Monthly Demand Reduction (kW/unit)</v>
          </cell>
          <cell r="D3371">
            <v>3</v>
          </cell>
          <cell r="E3371" t="str">
            <v>Gross Average Monthly Demand Reduction (kW/unit)</v>
          </cell>
          <cell r="F3371" t="str">
            <v>Demand Reduction Value Source</v>
          </cell>
          <cell r="G3371" t="str">
            <v/>
          </cell>
          <cell r="H3371" t="str">
            <v/>
          </cell>
          <cell r="I3371" t="str">
            <v>AgGreenMotorRewind_v2_0.xlsm</v>
          </cell>
        </row>
        <row r="3372">
          <cell r="C3372" t="str">
            <v>331.3_Planned Net to Gross Ratio</v>
          </cell>
          <cell r="D3372">
            <v>3</v>
          </cell>
          <cell r="E3372" t="str">
            <v>Planned Net to Gross Ratio</v>
          </cell>
          <cell r="F3372" t="str">
            <v>Net-to-Gross Value Source</v>
          </cell>
          <cell r="G3372" t="str">
            <v/>
          </cell>
          <cell r="H3372" t="str">
            <v>Page 2</v>
          </cell>
          <cell r="I3372" t="str">
            <v>ID_FinAnswer_Express_Program_Evaluation_2009-2011.pdf</v>
          </cell>
        </row>
        <row r="3373">
          <cell r="C3373" t="str">
            <v>331.3_Planned Realization Rate</v>
          </cell>
          <cell r="D3373">
            <v>3</v>
          </cell>
          <cell r="E3373" t="str">
            <v>Planned Realization Rate</v>
          </cell>
          <cell r="F3373" t="str">
            <v>Realization Rate Value Source</v>
          </cell>
          <cell r="G3373" t="str">
            <v/>
          </cell>
          <cell r="H3373" t="str">
            <v>Table 1</v>
          </cell>
          <cell r="I3373" t="str">
            <v>ID_FinAnswer_Express_Program_Evaluation_2009-2011.pdf</v>
          </cell>
        </row>
        <row r="3374">
          <cell r="C3374" t="str">
            <v>331.3_Measure life (years)</v>
          </cell>
          <cell r="D3374">
            <v>3</v>
          </cell>
          <cell r="E3374" t="str">
            <v>Measure life (years)</v>
          </cell>
          <cell r="F3374" t="str">
            <v>Measure Life Value Source</v>
          </cell>
          <cell r="G3374" t="str">
            <v/>
          </cell>
          <cell r="H3374" t="str">
            <v/>
          </cell>
          <cell r="I3374" t="str">
            <v>AgGreenMotorRewind_v2_0.xlsm</v>
          </cell>
        </row>
        <row r="3375">
          <cell r="C3375" t="str">
            <v>331.3_Gross incremental annual electric savings (kWh/yr)</v>
          </cell>
          <cell r="D3375">
            <v>3</v>
          </cell>
          <cell r="E3375" t="str">
            <v>Gross incremental annual electric savings (kWh/yr)</v>
          </cell>
          <cell r="F3375" t="str">
            <v xml:space="preserve">Energy Savings Value Source </v>
          </cell>
          <cell r="G3375" t="str">
            <v/>
          </cell>
          <cell r="H3375" t="str">
            <v/>
          </cell>
          <cell r="I3375" t="str">
            <v>AgGreenMotorRewind_v2_0.xlsm</v>
          </cell>
        </row>
        <row r="3376">
          <cell r="C3376" t="str">
            <v>564.3_Gross Average Monthly Demand Reduction (kW/unit)</v>
          </cell>
          <cell r="D3376">
            <v>3</v>
          </cell>
          <cell r="E3376" t="str">
            <v>Gross Average Monthly Demand Reduction (kW/unit)</v>
          </cell>
          <cell r="F3376" t="str">
            <v>Demand Reduction Value Source</v>
          </cell>
          <cell r="G3376" t="str">
            <v/>
          </cell>
          <cell r="H3376" t="str">
            <v/>
          </cell>
          <cell r="I3376" t="str">
            <v>AgGreenMotorRewind_v2_0.xlsm</v>
          </cell>
        </row>
        <row r="3377">
          <cell r="C3377" t="str">
            <v>564.3_Gross Average Monthly Demand Reduction (kW/unit)</v>
          </cell>
          <cell r="D3377">
            <v>3</v>
          </cell>
          <cell r="E3377" t="str">
            <v>Gross Average Monthly Demand Reduction (kW/unit)</v>
          </cell>
          <cell r="F3377" t="str">
            <v>Demand Reduction Value Source</v>
          </cell>
          <cell r="G3377" t="str">
            <v/>
          </cell>
          <cell r="H3377" t="str">
            <v/>
          </cell>
          <cell r="I3377" t="str">
            <v/>
          </cell>
        </row>
        <row r="3378">
          <cell r="C3378" t="str">
            <v>564.3_Incremental cost ($)</v>
          </cell>
          <cell r="D3378">
            <v>3</v>
          </cell>
          <cell r="E3378" t="str">
            <v>Incremental cost ($)</v>
          </cell>
          <cell r="F3378" t="str">
            <v>Cost Value Source</v>
          </cell>
          <cell r="G3378" t="str">
            <v/>
          </cell>
          <cell r="H3378" t="str">
            <v/>
          </cell>
          <cell r="I3378" t="str">
            <v>AgGreenMotorRewind_v2_0.xlsm</v>
          </cell>
        </row>
        <row r="3379">
          <cell r="C3379" t="str">
            <v>564.3_Gross incremental annual electric savings (kWh/yr)</v>
          </cell>
          <cell r="D3379">
            <v>3</v>
          </cell>
          <cell r="E3379" t="str">
            <v>Gross incremental annual electric savings (kWh/yr)</v>
          </cell>
          <cell r="F3379" t="str">
            <v xml:space="preserve">Energy Savings Value Source </v>
          </cell>
          <cell r="G3379" t="str">
            <v/>
          </cell>
          <cell r="H3379" t="str">
            <v/>
          </cell>
          <cell r="I3379" t="str">
            <v>AgGreenMotorRewind_v2_0.xlsm</v>
          </cell>
        </row>
        <row r="3380">
          <cell r="C3380" t="str">
            <v>564.3_Measure life (years)</v>
          </cell>
          <cell r="D3380">
            <v>3</v>
          </cell>
          <cell r="E3380" t="str">
            <v>Measure life (years)</v>
          </cell>
          <cell r="F3380" t="str">
            <v>Measure Life Value Source</v>
          </cell>
          <cell r="G3380" t="str">
            <v/>
          </cell>
          <cell r="H3380" t="str">
            <v>Table 2 on page 22 of Appendix 1</v>
          </cell>
          <cell r="I3380" t="str">
            <v>UT_2011_Annual_Report.pdf</v>
          </cell>
        </row>
        <row r="3381">
          <cell r="C3381" t="str">
            <v>564.3_Gross incremental annual electric savings (kWh/yr)</v>
          </cell>
          <cell r="D3381">
            <v>3</v>
          </cell>
          <cell r="E3381" t="str">
            <v>Gross incremental annual electric savings (kWh/yr)</v>
          </cell>
          <cell r="F3381" t="str">
            <v xml:space="preserve">Energy Savings Value Source </v>
          </cell>
          <cell r="G3381" t="str">
            <v/>
          </cell>
          <cell r="H3381" t="str">
            <v/>
          </cell>
          <cell r="I3381" t="str">
            <v/>
          </cell>
        </row>
        <row r="3382">
          <cell r="C3382" t="str">
            <v>564.3_Incentive Customer ($)</v>
          </cell>
          <cell r="D3382">
            <v>3</v>
          </cell>
          <cell r="E3382" t="str">
            <v>Incentive Customer ($)</v>
          </cell>
          <cell r="F3382" t="str">
            <v>Incentive Value Source</v>
          </cell>
          <cell r="G3382" t="str">
            <v/>
          </cell>
          <cell r="H3382" t="str">
            <v>Table 10-13</v>
          </cell>
          <cell r="I3382" t="str">
            <v>FinAnswer Express Market Characterization and Program Enhancements - Utah Service Territory 30 Nov 2011.pdf</v>
          </cell>
        </row>
        <row r="3383">
          <cell r="C3383" t="str">
            <v>564.3_Incremental cost ($)</v>
          </cell>
          <cell r="D3383">
            <v>3</v>
          </cell>
          <cell r="E3383" t="str">
            <v>Incremental cost ($)</v>
          </cell>
          <cell r="F3383" t="str">
            <v>Cost Value Source</v>
          </cell>
          <cell r="G3383" t="str">
            <v/>
          </cell>
          <cell r="H3383" t="str">
            <v/>
          </cell>
          <cell r="I3383" t="str">
            <v/>
          </cell>
        </row>
        <row r="3384">
          <cell r="C3384" t="str">
            <v>777.2_Gross Average Monthly Demand Reduction (kW/unit)</v>
          </cell>
          <cell r="D3384">
            <v>2</v>
          </cell>
          <cell r="E3384" t="str">
            <v>Gross Average Monthly Demand Reduction (kW/unit)</v>
          </cell>
          <cell r="F3384" t="str">
            <v>Demand Reduction Value Source</v>
          </cell>
          <cell r="G3384" t="str">
            <v/>
          </cell>
          <cell r="H3384" t="str">
            <v/>
          </cell>
          <cell r="I3384" t="str">
            <v>AgGreenMotorRewind_v2_0.xlsm</v>
          </cell>
        </row>
        <row r="3385">
          <cell r="C3385" t="str">
            <v>777.2_Incremental cost ($)</v>
          </cell>
          <cell r="D3385">
            <v>2</v>
          </cell>
          <cell r="E3385" t="str">
            <v>Incremental cost ($)</v>
          </cell>
          <cell r="F3385" t="str">
            <v>Cost Value Source</v>
          </cell>
          <cell r="G3385" t="str">
            <v/>
          </cell>
          <cell r="H3385" t="str">
            <v/>
          </cell>
          <cell r="I3385" t="str">
            <v>AgGreenMotorRewind_v2_0.xlsm</v>
          </cell>
        </row>
        <row r="3386">
          <cell r="C3386" t="str">
            <v>777.2_Gross incremental annual electric savings (kWh/yr)</v>
          </cell>
          <cell r="D3386">
            <v>2</v>
          </cell>
          <cell r="E3386" t="str">
            <v>Gross incremental annual electric savings (kWh/yr)</v>
          </cell>
          <cell r="F3386" t="str">
            <v xml:space="preserve">Energy Savings Value Source </v>
          </cell>
          <cell r="G3386" t="str">
            <v/>
          </cell>
          <cell r="H3386" t="str">
            <v/>
          </cell>
          <cell r="I3386" t="str">
            <v>AgGreenMotorRewind_v2_0.xlsm</v>
          </cell>
        </row>
        <row r="3387">
          <cell r="C3387" t="str">
            <v>777.2_Measure life (years)</v>
          </cell>
          <cell r="D3387">
            <v>2</v>
          </cell>
          <cell r="E3387" t="str">
            <v>Measure life (years)</v>
          </cell>
          <cell r="F3387" t="str">
            <v>Measure Life Value Source</v>
          </cell>
          <cell r="G3387" t="str">
            <v/>
          </cell>
          <cell r="H3387" t="str">
            <v/>
          </cell>
          <cell r="I3387" t="str">
            <v>AgGreenMotorRewind_v2_0.xlsm</v>
          </cell>
        </row>
        <row r="3388">
          <cell r="C3388" t="str">
            <v>990.3_Incremental cost ($)</v>
          </cell>
          <cell r="D3388">
            <v>3</v>
          </cell>
          <cell r="E3388" t="str">
            <v>Incremental cost ($)</v>
          </cell>
          <cell r="F3388" t="str">
            <v>Incremental Cost Value Source</v>
          </cell>
          <cell r="G3388" t="str">
            <v/>
          </cell>
          <cell r="H3388" t="str">
            <v/>
          </cell>
          <cell r="I3388" t="str">
            <v>AgGreenMotorRewind_v2_0.xlsm</v>
          </cell>
        </row>
        <row r="3389">
          <cell r="C3389" t="str">
            <v>990.3_Measure life (years)</v>
          </cell>
          <cell r="D3389">
            <v>3</v>
          </cell>
          <cell r="E3389" t="str">
            <v>Measure life (years)</v>
          </cell>
          <cell r="F3389" t="str">
            <v>Measure Life Value Source</v>
          </cell>
          <cell r="G3389" t="str">
            <v/>
          </cell>
          <cell r="H3389" t="str">
            <v/>
          </cell>
          <cell r="I3389" t="str">
            <v>AgGreenMotorRewind_v2_0.xlsm</v>
          </cell>
        </row>
        <row r="3390">
          <cell r="C3390" t="str">
            <v>990.3_Gross Average Monthly Demand Reduction (kW/unit)</v>
          </cell>
          <cell r="D3390">
            <v>3</v>
          </cell>
          <cell r="E3390" t="str">
            <v>Gross Average Monthly Demand Reduction (kW/unit)</v>
          </cell>
          <cell r="F3390" t="str">
            <v>Demand Savings Value Source</v>
          </cell>
          <cell r="G3390" t="str">
            <v/>
          </cell>
          <cell r="H3390" t="str">
            <v/>
          </cell>
          <cell r="I3390" t="str">
            <v>AgGreenMotorRewind_v2_0.xlsm</v>
          </cell>
        </row>
        <row r="3391">
          <cell r="C3391" t="str">
            <v>990.3_Gross incremental annual electric savings (kWh/yr)</v>
          </cell>
          <cell r="D3391">
            <v>3</v>
          </cell>
          <cell r="E3391" t="str">
            <v>Gross incremental annual electric savings (kWh/yr)</v>
          </cell>
          <cell r="F3391" t="str">
            <v>Energy Savings Value Source</v>
          </cell>
          <cell r="G3391" t="str">
            <v/>
          </cell>
          <cell r="H3391" t="str">
            <v/>
          </cell>
          <cell r="I3391" t="str">
            <v>AgGreenMotorRewind_v2_0.xlsm</v>
          </cell>
        </row>
        <row r="3392">
          <cell r="C3392" t="str">
            <v>990.3_Planned Net to Gross Ratio</v>
          </cell>
          <cell r="D3392">
            <v>3</v>
          </cell>
          <cell r="E3392" t="str">
            <v>Planned Net to Gross Ratio</v>
          </cell>
          <cell r="F3392" t="str">
            <v>Net-to-Gross Value Source</v>
          </cell>
          <cell r="G3392" t="str">
            <v/>
          </cell>
          <cell r="H3392" t="str">
            <v>Page 10</v>
          </cell>
          <cell r="I3392" t="str">
            <v>DSM_WY_FinAnswerExpress_Report_2011.pdf</v>
          </cell>
        </row>
        <row r="3393">
          <cell r="C3393" t="str">
            <v>990.3_Planned Realization Rate</v>
          </cell>
          <cell r="D3393">
            <v>3</v>
          </cell>
          <cell r="E3393" t="str">
            <v>Planned Realization Rate</v>
          </cell>
          <cell r="F3393" t="str">
            <v>Realization Rate Value Source</v>
          </cell>
          <cell r="G3393" t="str">
            <v/>
          </cell>
          <cell r="H3393" t="str">
            <v>Table 1</v>
          </cell>
          <cell r="I3393" t="str">
            <v>DSM_WY_FinAnswerExpress_Report_2011.pdf</v>
          </cell>
        </row>
        <row r="3394">
          <cell r="C3394" t="str">
            <v>133.2_Incremental cost ($)</v>
          </cell>
          <cell r="D3394">
            <v>2</v>
          </cell>
          <cell r="E3394" t="str">
            <v>Incremental cost ($)</v>
          </cell>
          <cell r="F3394" t="str">
            <v>Cost Value Source</v>
          </cell>
          <cell r="G3394" t="str">
            <v/>
          </cell>
          <cell r="H3394" t="str">
            <v/>
          </cell>
          <cell r="I3394" t="str">
            <v>AgGreenMotorRewind_v2_0.xlsm</v>
          </cell>
        </row>
        <row r="3395">
          <cell r="C3395" t="str">
            <v>133.2_Planned Net to Gross Ratio</v>
          </cell>
          <cell r="D3395">
            <v>2</v>
          </cell>
          <cell r="E3395" t="str">
            <v>Planned Net to Gross Ratio</v>
          </cell>
          <cell r="F3395" t="str">
            <v>Net-to-Gross Value Source</v>
          </cell>
          <cell r="G3395" t="str">
            <v/>
          </cell>
          <cell r="H3395" t="str">
            <v>page 2</v>
          </cell>
          <cell r="I3395" t="str">
            <v>CA_FinAnswer_Express_Program_Evaluation_2009-2011.pdf</v>
          </cell>
        </row>
        <row r="3396">
          <cell r="C3396" t="str">
            <v>133.2_Gross Average Monthly Demand Reduction (kW/unit)</v>
          </cell>
          <cell r="D3396">
            <v>2</v>
          </cell>
          <cell r="E3396" t="str">
            <v>Gross Average Monthly Demand Reduction (kW/unit)</v>
          </cell>
          <cell r="F3396" t="str">
            <v>Demand Reduction Value Source</v>
          </cell>
          <cell r="G3396" t="str">
            <v/>
          </cell>
          <cell r="H3396" t="str">
            <v/>
          </cell>
          <cell r="I3396" t="str">
            <v>AgGreenMotorRewind_v2_0.xlsm</v>
          </cell>
        </row>
        <row r="3397">
          <cell r="C3397" t="str">
            <v>133.2_Gross incremental annual electric savings (kWh/yr)</v>
          </cell>
          <cell r="D3397">
            <v>2</v>
          </cell>
          <cell r="E3397" t="str">
            <v>Gross incremental annual electric savings (kWh/yr)</v>
          </cell>
          <cell r="F3397" t="str">
            <v xml:space="preserve">Energy Savings Value Source </v>
          </cell>
          <cell r="G3397" t="str">
            <v/>
          </cell>
          <cell r="H3397" t="str">
            <v/>
          </cell>
          <cell r="I3397" t="str">
            <v>AgGreenMotorRewind_v2_0.xlsm</v>
          </cell>
        </row>
        <row r="3398">
          <cell r="C3398" t="str">
            <v>133.2_Measure life (years)</v>
          </cell>
          <cell r="D3398">
            <v>2</v>
          </cell>
          <cell r="E3398" t="str">
            <v>Measure life (years)</v>
          </cell>
          <cell r="F3398" t="str">
            <v>Measure Life Value Source</v>
          </cell>
          <cell r="G3398" t="str">
            <v/>
          </cell>
          <cell r="H3398" t="str">
            <v/>
          </cell>
          <cell r="I3398" t="str">
            <v>AgGreenMotorRewind_v2_0.xlsm</v>
          </cell>
        </row>
        <row r="3399">
          <cell r="C3399" t="str">
            <v>133.2_Planned Realization Rate</v>
          </cell>
          <cell r="D3399">
            <v>2</v>
          </cell>
          <cell r="E3399" t="str">
            <v>Planned Realization Rate</v>
          </cell>
          <cell r="F3399" t="str">
            <v>Realization Rate Value Source</v>
          </cell>
          <cell r="G3399" t="str">
            <v/>
          </cell>
          <cell r="H3399" t="str">
            <v>page 2</v>
          </cell>
          <cell r="I3399" t="str">
            <v>CA_FinAnswer_Express_Program_Evaluation_2009-2011.pdf</v>
          </cell>
        </row>
        <row r="3400">
          <cell r="C3400" t="str">
            <v>342.3_Gross incremental annual electric savings (kWh/yr)</v>
          </cell>
          <cell r="D3400">
            <v>3</v>
          </cell>
          <cell r="E3400" t="str">
            <v>Gross incremental annual electric savings (kWh/yr)</v>
          </cell>
          <cell r="F3400" t="str">
            <v xml:space="preserve">Energy Savings Value Source </v>
          </cell>
          <cell r="G3400" t="str">
            <v/>
          </cell>
          <cell r="H3400" t="str">
            <v/>
          </cell>
          <cell r="I3400" t="str">
            <v>AgGreenMotorRewind_v2_0.xlsm</v>
          </cell>
        </row>
        <row r="3401">
          <cell r="C3401" t="str">
            <v>342.3_Measure life (years)</v>
          </cell>
          <cell r="D3401">
            <v>3</v>
          </cell>
          <cell r="E3401" t="str">
            <v>Measure life (years)</v>
          </cell>
          <cell r="F3401" t="str">
            <v>Measure Life Value Source</v>
          </cell>
          <cell r="G3401" t="str">
            <v/>
          </cell>
          <cell r="H3401" t="str">
            <v/>
          </cell>
          <cell r="I3401" t="str">
            <v>AgGreenMotorRewind_v2_0.xlsm</v>
          </cell>
        </row>
        <row r="3402">
          <cell r="C3402" t="str">
            <v>342.3_Incremental cost ($)</v>
          </cell>
          <cell r="D3402">
            <v>3</v>
          </cell>
          <cell r="E3402" t="str">
            <v>Incremental cost ($)</v>
          </cell>
          <cell r="F3402" t="str">
            <v>Cost Value Source</v>
          </cell>
          <cell r="G3402" t="str">
            <v/>
          </cell>
          <cell r="H3402" t="str">
            <v/>
          </cell>
          <cell r="I3402" t="str">
            <v>AgGreenMotorRewind_v2_0.xlsm</v>
          </cell>
        </row>
        <row r="3403">
          <cell r="C3403" t="str">
            <v>342.3_Gross Average Monthly Demand Reduction (kW/unit)</v>
          </cell>
          <cell r="D3403">
            <v>3</v>
          </cell>
          <cell r="E3403" t="str">
            <v>Gross Average Monthly Demand Reduction (kW/unit)</v>
          </cell>
          <cell r="F3403" t="str">
            <v>Demand Reduction Value Source</v>
          </cell>
          <cell r="G3403" t="str">
            <v/>
          </cell>
          <cell r="H3403" t="str">
            <v/>
          </cell>
          <cell r="I3403" t="str">
            <v>AgGreenMotorRewind_v2_0.xlsm</v>
          </cell>
        </row>
        <row r="3404">
          <cell r="C3404" t="str">
            <v>342.3_Planned Realization Rate</v>
          </cell>
          <cell r="D3404">
            <v>3</v>
          </cell>
          <cell r="E3404" t="str">
            <v>Planned Realization Rate</v>
          </cell>
          <cell r="F3404" t="str">
            <v>Realization Rate Value Source</v>
          </cell>
          <cell r="G3404" t="str">
            <v/>
          </cell>
          <cell r="H3404" t="str">
            <v>Table 1</v>
          </cell>
          <cell r="I3404" t="str">
            <v>ID_FinAnswer_Express_Program_Evaluation_2009-2011.pdf</v>
          </cell>
        </row>
        <row r="3405">
          <cell r="C3405" t="str">
            <v>342.3_Planned Net to Gross Ratio</v>
          </cell>
          <cell r="D3405">
            <v>3</v>
          </cell>
          <cell r="E3405" t="str">
            <v>Planned Net to Gross Ratio</v>
          </cell>
          <cell r="F3405" t="str">
            <v>Net-to-Gross Value Source</v>
          </cell>
          <cell r="G3405" t="str">
            <v/>
          </cell>
          <cell r="H3405" t="str">
            <v>Page 2</v>
          </cell>
          <cell r="I3405" t="str">
            <v>ID_FinAnswer_Express_Program_Evaluation_2009-2011.pdf</v>
          </cell>
        </row>
        <row r="3406">
          <cell r="C3406" t="str">
            <v>575.3_Gross Average Monthly Demand Reduction (kW/unit)</v>
          </cell>
          <cell r="D3406">
            <v>3</v>
          </cell>
          <cell r="E3406" t="str">
            <v>Gross Average Monthly Demand Reduction (kW/unit)</v>
          </cell>
          <cell r="F3406" t="str">
            <v>Demand Reduction Value Source</v>
          </cell>
          <cell r="G3406" t="str">
            <v/>
          </cell>
          <cell r="H3406" t="str">
            <v/>
          </cell>
          <cell r="I3406" t="str">
            <v/>
          </cell>
        </row>
        <row r="3407">
          <cell r="C3407" t="str">
            <v>575.3_Gross Average Monthly Demand Reduction (kW/unit)</v>
          </cell>
          <cell r="D3407">
            <v>3</v>
          </cell>
          <cell r="E3407" t="str">
            <v>Gross Average Monthly Demand Reduction (kW/unit)</v>
          </cell>
          <cell r="F3407" t="str">
            <v>Demand Reduction Value Source</v>
          </cell>
          <cell r="G3407" t="str">
            <v/>
          </cell>
          <cell r="H3407" t="str">
            <v/>
          </cell>
          <cell r="I3407" t="str">
            <v>AgGreenMotorRewind_v2_0.xlsm</v>
          </cell>
        </row>
        <row r="3408">
          <cell r="C3408" t="str">
            <v>575.3_Measure life (years)</v>
          </cell>
          <cell r="D3408">
            <v>3</v>
          </cell>
          <cell r="E3408" t="str">
            <v>Measure life (years)</v>
          </cell>
          <cell r="F3408" t="str">
            <v>Measure Life Value Source</v>
          </cell>
          <cell r="G3408" t="str">
            <v/>
          </cell>
          <cell r="H3408" t="str">
            <v>Table 2 on page 22 of Appendix 1</v>
          </cell>
          <cell r="I3408" t="str">
            <v>UT_2011_Annual_Report.pdf</v>
          </cell>
        </row>
        <row r="3409">
          <cell r="C3409" t="str">
            <v>575.3_Incremental cost ($)</v>
          </cell>
          <cell r="D3409">
            <v>3</v>
          </cell>
          <cell r="E3409" t="str">
            <v>Incremental cost ($)</v>
          </cell>
          <cell r="F3409" t="str">
            <v>Cost Value Source</v>
          </cell>
          <cell r="G3409" t="str">
            <v/>
          </cell>
          <cell r="H3409" t="str">
            <v/>
          </cell>
          <cell r="I3409" t="str">
            <v/>
          </cell>
        </row>
        <row r="3410">
          <cell r="C3410" t="str">
            <v>575.3_Incremental cost ($)</v>
          </cell>
          <cell r="D3410">
            <v>3</v>
          </cell>
          <cell r="E3410" t="str">
            <v>Incremental cost ($)</v>
          </cell>
          <cell r="F3410" t="str">
            <v>Cost Value Source</v>
          </cell>
          <cell r="G3410" t="str">
            <v/>
          </cell>
          <cell r="H3410" t="str">
            <v/>
          </cell>
          <cell r="I3410" t="str">
            <v>AgGreenMotorRewind_v2_0.xlsm</v>
          </cell>
        </row>
        <row r="3411">
          <cell r="C3411" t="str">
            <v>575.3_Gross incremental annual electric savings (kWh/yr)</v>
          </cell>
          <cell r="D3411">
            <v>3</v>
          </cell>
          <cell r="E3411" t="str">
            <v>Gross incremental annual electric savings (kWh/yr)</v>
          </cell>
          <cell r="F3411" t="str">
            <v xml:space="preserve">Energy Savings Value Source </v>
          </cell>
          <cell r="G3411" t="str">
            <v/>
          </cell>
          <cell r="H3411" t="str">
            <v/>
          </cell>
          <cell r="I3411" t="str">
            <v>AgGreenMotorRewind_v2_0.xlsm</v>
          </cell>
        </row>
        <row r="3412">
          <cell r="C3412" t="str">
            <v>575.3_Incentive Customer ($)</v>
          </cell>
          <cell r="D3412">
            <v>3</v>
          </cell>
          <cell r="E3412" t="str">
            <v>Incentive Customer ($)</v>
          </cell>
          <cell r="F3412" t="str">
            <v>Incentive Value Source</v>
          </cell>
          <cell r="G3412" t="str">
            <v/>
          </cell>
          <cell r="H3412" t="str">
            <v>Table 10-13</v>
          </cell>
          <cell r="I3412" t="str">
            <v>FinAnswer Express Market Characterization and Program Enhancements - Utah Service Territory 30 Nov 2011.pdf</v>
          </cell>
        </row>
        <row r="3413">
          <cell r="C3413" t="str">
            <v>575.3_Gross incremental annual electric savings (kWh/yr)</v>
          </cell>
          <cell r="D3413">
            <v>3</v>
          </cell>
          <cell r="E3413" t="str">
            <v>Gross incremental annual electric savings (kWh/yr)</v>
          </cell>
          <cell r="F3413" t="str">
            <v xml:space="preserve">Energy Savings Value Source </v>
          </cell>
          <cell r="G3413" t="str">
            <v/>
          </cell>
          <cell r="H3413" t="str">
            <v/>
          </cell>
          <cell r="I3413" t="str">
            <v/>
          </cell>
        </row>
        <row r="3414">
          <cell r="C3414" t="str">
            <v>787.2_Measure life (years)</v>
          </cell>
          <cell r="D3414">
            <v>2</v>
          </cell>
          <cell r="E3414" t="str">
            <v>Measure life (years)</v>
          </cell>
          <cell r="F3414" t="str">
            <v>Measure Life Value Source</v>
          </cell>
          <cell r="G3414" t="str">
            <v/>
          </cell>
          <cell r="H3414" t="str">
            <v/>
          </cell>
          <cell r="I3414" t="str">
            <v>AgGreenMotorRewind_v2_0.xlsm</v>
          </cell>
        </row>
        <row r="3415">
          <cell r="C3415" t="str">
            <v>787.2_Gross Average Monthly Demand Reduction (kW/unit)</v>
          </cell>
          <cell r="D3415">
            <v>2</v>
          </cell>
          <cell r="E3415" t="str">
            <v>Gross Average Monthly Demand Reduction (kW/unit)</v>
          </cell>
          <cell r="F3415" t="str">
            <v>Demand Reduction Value Source</v>
          </cell>
          <cell r="G3415" t="str">
            <v/>
          </cell>
          <cell r="H3415" t="str">
            <v/>
          </cell>
          <cell r="I3415" t="str">
            <v>AgGreenMotorRewind_v2_0.xlsm</v>
          </cell>
        </row>
        <row r="3416">
          <cell r="C3416" t="str">
            <v>787.2_Incremental cost ($)</v>
          </cell>
          <cell r="D3416">
            <v>2</v>
          </cell>
          <cell r="E3416" t="str">
            <v>Incremental cost ($)</v>
          </cell>
          <cell r="F3416" t="str">
            <v>Cost Value Source</v>
          </cell>
          <cell r="G3416" t="str">
            <v/>
          </cell>
          <cell r="H3416" t="str">
            <v/>
          </cell>
          <cell r="I3416" t="str">
            <v>AgGreenMotorRewind_v2_0.xlsm</v>
          </cell>
        </row>
        <row r="3417">
          <cell r="C3417" t="str">
            <v>787.2_Gross incremental annual electric savings (kWh/yr)</v>
          </cell>
          <cell r="D3417">
            <v>2</v>
          </cell>
          <cell r="E3417" t="str">
            <v>Gross incremental annual electric savings (kWh/yr)</v>
          </cell>
          <cell r="F3417" t="str">
            <v xml:space="preserve">Energy Savings Value Source </v>
          </cell>
          <cell r="G3417" t="str">
            <v/>
          </cell>
          <cell r="H3417" t="str">
            <v/>
          </cell>
          <cell r="I3417" t="str">
            <v>AgGreenMotorRewind_v2_0.xlsm</v>
          </cell>
        </row>
        <row r="3418">
          <cell r="C3418" t="str">
            <v>1000.3_Planned Net to Gross Ratio</v>
          </cell>
          <cell r="D3418">
            <v>3</v>
          </cell>
          <cell r="E3418" t="str">
            <v>Planned Net to Gross Ratio</v>
          </cell>
          <cell r="F3418" t="str">
            <v>Net-to-Gross Value Source</v>
          </cell>
          <cell r="G3418" t="str">
            <v/>
          </cell>
          <cell r="H3418" t="str">
            <v>Page 10</v>
          </cell>
          <cell r="I3418" t="str">
            <v>DSM_WY_FinAnswerExpress_Report_2011.pdf</v>
          </cell>
        </row>
        <row r="3419">
          <cell r="C3419" t="str">
            <v>1000.3_Planned Realization Rate</v>
          </cell>
          <cell r="D3419">
            <v>3</v>
          </cell>
          <cell r="E3419" t="str">
            <v>Planned Realization Rate</v>
          </cell>
          <cell r="F3419" t="str">
            <v>Realization Rate Value Source</v>
          </cell>
          <cell r="G3419" t="str">
            <v/>
          </cell>
          <cell r="H3419" t="str">
            <v>Table 1</v>
          </cell>
          <cell r="I3419" t="str">
            <v>DSM_WY_FinAnswerExpress_Report_2011.pdf</v>
          </cell>
        </row>
        <row r="3420">
          <cell r="C3420" t="str">
            <v>1000.3_Measure life (years)</v>
          </cell>
          <cell r="D3420">
            <v>3</v>
          </cell>
          <cell r="E3420" t="str">
            <v>Measure life (years)</v>
          </cell>
          <cell r="F3420" t="str">
            <v>Measure Life Value Source</v>
          </cell>
          <cell r="G3420" t="str">
            <v/>
          </cell>
          <cell r="H3420" t="str">
            <v/>
          </cell>
          <cell r="I3420" t="str">
            <v>AgGreenMotorRewind_v2_0.xlsm</v>
          </cell>
        </row>
        <row r="3421">
          <cell r="C3421" t="str">
            <v>1000.3_Gross incremental annual electric savings (kWh/yr)</v>
          </cell>
          <cell r="D3421">
            <v>3</v>
          </cell>
          <cell r="E3421" t="str">
            <v>Gross incremental annual electric savings (kWh/yr)</v>
          </cell>
          <cell r="F3421" t="str">
            <v>Energy Savings Value Source</v>
          </cell>
          <cell r="G3421" t="str">
            <v/>
          </cell>
          <cell r="H3421" t="str">
            <v/>
          </cell>
          <cell r="I3421" t="str">
            <v>AgGreenMotorRewind_v2_0.xlsm</v>
          </cell>
        </row>
        <row r="3422">
          <cell r="C3422" t="str">
            <v>1000.3_Incremental cost ($)</v>
          </cell>
          <cell r="D3422">
            <v>3</v>
          </cell>
          <cell r="E3422" t="str">
            <v>Incremental cost ($)</v>
          </cell>
          <cell r="F3422" t="str">
            <v>Incremental Cost Value Source</v>
          </cell>
          <cell r="G3422" t="str">
            <v/>
          </cell>
          <cell r="H3422" t="str">
            <v/>
          </cell>
          <cell r="I3422" t="str">
            <v>AgGreenMotorRewind_v2_0.xlsm</v>
          </cell>
        </row>
        <row r="3423">
          <cell r="C3423" t="str">
            <v>1000.3_Gross Average Monthly Demand Reduction (kW/unit)</v>
          </cell>
          <cell r="D3423">
            <v>3</v>
          </cell>
          <cell r="E3423" t="str">
            <v>Gross Average Monthly Demand Reduction (kW/unit)</v>
          </cell>
          <cell r="F3423" t="str">
            <v>Demand Savings Value Source</v>
          </cell>
          <cell r="G3423" t="str">
            <v/>
          </cell>
          <cell r="H3423" t="str">
            <v/>
          </cell>
          <cell r="I3423" t="str">
            <v>AgGreenMotorRewind_v2_0.xlsm</v>
          </cell>
        </row>
        <row r="3424">
          <cell r="C3424" t="str">
            <v>12202013-072.1_Gross incremental annual electric savings (kWh/yr)</v>
          </cell>
          <cell r="D3424">
            <v>1</v>
          </cell>
          <cell r="E3424" t="str">
            <v>Gross incremental annual electric savings (kWh/yr)</v>
          </cell>
          <cell r="F3424" t="str">
            <v xml:space="preserve">Energy Savings Value Source </v>
          </cell>
          <cell r="G3424" t="str">
            <v/>
          </cell>
          <cell r="H3424" t="str">
            <v/>
          </cell>
          <cell r="I3424" t="str">
            <v>AgGreenMotorRewind_v2_0.xlsm</v>
          </cell>
        </row>
        <row r="3425">
          <cell r="C3425" t="str">
            <v>12202013-072.1_Planned Realization Rate</v>
          </cell>
          <cell r="D3425">
            <v>1</v>
          </cell>
          <cell r="E3425" t="str">
            <v>Planned Realization Rate</v>
          </cell>
          <cell r="F3425" t="str">
            <v>Realization Rate Value Source</v>
          </cell>
          <cell r="G3425" t="str">
            <v/>
          </cell>
          <cell r="H3425" t="str">
            <v>page 2</v>
          </cell>
          <cell r="I3425" t="str">
            <v>CA_FinAnswer_Express_Program_Evaluation_2009-2011.pdf</v>
          </cell>
        </row>
        <row r="3426">
          <cell r="C3426" t="str">
            <v>12202013-072.1_Gross Average Monthly Demand Reduction (kW/unit)</v>
          </cell>
          <cell r="D3426">
            <v>1</v>
          </cell>
          <cell r="E3426" t="str">
            <v>Gross Average Monthly Demand Reduction (kW/unit)</v>
          </cell>
          <cell r="F3426" t="str">
            <v>Demand Reduction Value Source</v>
          </cell>
          <cell r="G3426" t="str">
            <v/>
          </cell>
          <cell r="H3426" t="str">
            <v/>
          </cell>
          <cell r="I3426" t="str">
            <v>AgGreenMotorRewind_v2_0.xlsm</v>
          </cell>
        </row>
        <row r="3427">
          <cell r="C3427" t="str">
            <v>12202013-072.1_Incremental cost ($)</v>
          </cell>
          <cell r="D3427">
            <v>1</v>
          </cell>
          <cell r="E3427" t="str">
            <v>Incremental cost ($)</v>
          </cell>
          <cell r="F3427" t="str">
            <v>Cost Value Source</v>
          </cell>
          <cell r="G3427" t="str">
            <v/>
          </cell>
          <cell r="H3427" t="str">
            <v/>
          </cell>
          <cell r="I3427" t="str">
            <v>AgGreenMotorRewind_v2_0.xlsm</v>
          </cell>
        </row>
        <row r="3428">
          <cell r="C3428" t="str">
            <v>12202013-072.1_Measure life (years)</v>
          </cell>
          <cell r="D3428">
            <v>1</v>
          </cell>
          <cell r="E3428" t="str">
            <v>Measure life (years)</v>
          </cell>
          <cell r="F3428" t="str">
            <v>Measure Life Value Source</v>
          </cell>
          <cell r="G3428" t="str">
            <v/>
          </cell>
          <cell r="H3428" t="str">
            <v/>
          </cell>
          <cell r="I3428" t="str">
            <v>AgGreenMotorRewind_v2_0.xlsm</v>
          </cell>
        </row>
        <row r="3429">
          <cell r="C3429" t="str">
            <v>12202013-072.1_Planned Net to Gross Ratio</v>
          </cell>
          <cell r="D3429">
            <v>1</v>
          </cell>
          <cell r="E3429" t="str">
            <v>Planned Net to Gross Ratio</v>
          </cell>
          <cell r="F3429" t="str">
            <v>Net-to-Gross Value Source</v>
          </cell>
          <cell r="G3429" t="str">
            <v/>
          </cell>
          <cell r="H3429" t="str">
            <v>page 2</v>
          </cell>
          <cell r="I3429" t="str">
            <v>CA_FinAnswer_Express_Program_Evaluation_2009-2011.pdf</v>
          </cell>
        </row>
        <row r="3430">
          <cell r="C3430" t="str">
            <v>12202013-008.2_Planned Net to Gross Ratio</v>
          </cell>
          <cell r="D3430">
            <v>2</v>
          </cell>
          <cell r="E3430" t="str">
            <v>Planned Net to Gross Ratio</v>
          </cell>
          <cell r="F3430" t="str">
            <v>Net-to-Gross Value Source</v>
          </cell>
          <cell r="G3430" t="str">
            <v/>
          </cell>
          <cell r="H3430" t="str">
            <v>Page 2</v>
          </cell>
          <cell r="I3430" t="str">
            <v>ID_FinAnswer_Express_Program_Evaluation_2009-2011.pdf</v>
          </cell>
        </row>
        <row r="3431">
          <cell r="C3431" t="str">
            <v>12202013-008.2_Gross incremental annual electric savings (kWh/yr)</v>
          </cell>
          <cell r="D3431">
            <v>2</v>
          </cell>
          <cell r="E3431" t="str">
            <v>Gross incremental annual electric savings (kWh/yr)</v>
          </cell>
          <cell r="F3431" t="str">
            <v xml:space="preserve">Energy Savings Value Source </v>
          </cell>
          <cell r="G3431" t="str">
            <v/>
          </cell>
          <cell r="H3431" t="str">
            <v/>
          </cell>
          <cell r="I3431" t="str">
            <v>AgGreenMotorRewind_v2_0.xlsm</v>
          </cell>
        </row>
        <row r="3432">
          <cell r="C3432" t="str">
            <v>12202013-008.2_Planned Realization Rate</v>
          </cell>
          <cell r="D3432">
            <v>2</v>
          </cell>
          <cell r="E3432" t="str">
            <v>Planned Realization Rate</v>
          </cell>
          <cell r="F3432" t="str">
            <v>Realization Rate Value Source</v>
          </cell>
          <cell r="G3432" t="str">
            <v/>
          </cell>
          <cell r="H3432" t="str">
            <v>Table 1</v>
          </cell>
          <cell r="I3432" t="str">
            <v>ID_FinAnswer_Express_Program_Evaluation_2009-2011.pdf</v>
          </cell>
        </row>
        <row r="3433">
          <cell r="C3433" t="str">
            <v>12202013-008.2_Gross Average Monthly Demand Reduction (kW/unit)</v>
          </cell>
          <cell r="D3433">
            <v>2</v>
          </cell>
          <cell r="E3433" t="str">
            <v>Gross Average Monthly Demand Reduction (kW/unit)</v>
          </cell>
          <cell r="F3433" t="str">
            <v>Demand Reduction Value Source</v>
          </cell>
          <cell r="G3433" t="str">
            <v/>
          </cell>
          <cell r="H3433" t="str">
            <v/>
          </cell>
          <cell r="I3433" t="str">
            <v>AgGreenMotorRewind_v2_0.xlsm</v>
          </cell>
        </row>
        <row r="3434">
          <cell r="C3434" t="str">
            <v>12202013-008.2_Incremental cost ($)</v>
          </cell>
          <cell r="D3434">
            <v>2</v>
          </cell>
          <cell r="E3434" t="str">
            <v>Incremental cost ($)</v>
          </cell>
          <cell r="F3434" t="str">
            <v>Cost Value Source</v>
          </cell>
          <cell r="G3434" t="str">
            <v/>
          </cell>
          <cell r="H3434" t="str">
            <v/>
          </cell>
          <cell r="I3434" t="str">
            <v>AgGreenMotorRewind_v2_0.xlsm</v>
          </cell>
        </row>
        <row r="3435">
          <cell r="C3435" t="str">
            <v>12202013-008.2_Measure life (years)</v>
          </cell>
          <cell r="D3435">
            <v>2</v>
          </cell>
          <cell r="E3435" t="str">
            <v>Measure life (years)</v>
          </cell>
          <cell r="F3435" t="str">
            <v>Measure Life Value Source</v>
          </cell>
          <cell r="G3435" t="str">
            <v/>
          </cell>
          <cell r="H3435" t="str">
            <v/>
          </cell>
          <cell r="I3435" t="str">
            <v>AgGreenMotorRewind_v2_0.xlsm</v>
          </cell>
        </row>
        <row r="3436">
          <cell r="C3436" t="str">
            <v>12132013-008.2_Gross incremental annual electric savings (kWh/yr)</v>
          </cell>
          <cell r="D3436">
            <v>2</v>
          </cell>
          <cell r="E3436" t="str">
            <v>Gross incremental annual electric savings (kWh/yr)</v>
          </cell>
          <cell r="F3436" t="str">
            <v xml:space="preserve">Energy Savings Value Source </v>
          </cell>
          <cell r="G3436" t="str">
            <v/>
          </cell>
          <cell r="H3436" t="str">
            <v/>
          </cell>
          <cell r="I3436" t="str">
            <v>AgGreenMotorRewind_v2_0.xlsm</v>
          </cell>
        </row>
        <row r="3437">
          <cell r="C3437" t="str">
            <v>12132013-008.2_Incentive Customer ($)</v>
          </cell>
          <cell r="D3437">
            <v>2</v>
          </cell>
          <cell r="E3437" t="str">
            <v>Incentive Customer ($)</v>
          </cell>
          <cell r="F3437" t="str">
            <v>Incentive Value Source</v>
          </cell>
          <cell r="G3437" t="str">
            <v/>
          </cell>
          <cell r="H3437" t="str">
            <v>Table 10-14</v>
          </cell>
          <cell r="I3437" t="str">
            <v>FinAnswer Express Market Characterization and Program Enhancements - Utah Service Territory 30 Nov 2011.pdf</v>
          </cell>
        </row>
        <row r="3438">
          <cell r="C3438" t="str">
            <v>12132013-008.2_Incremental cost ($)</v>
          </cell>
          <cell r="D3438">
            <v>2</v>
          </cell>
          <cell r="E3438" t="str">
            <v>Incremental cost ($)</v>
          </cell>
          <cell r="F3438" t="str">
            <v>Cost Value Source</v>
          </cell>
          <cell r="G3438" t="str">
            <v/>
          </cell>
          <cell r="H3438" t="str">
            <v/>
          </cell>
          <cell r="I3438" t="str">
            <v>AgGreenMotorRewind_v2_0.xlsm</v>
          </cell>
        </row>
        <row r="3439">
          <cell r="C3439" t="str">
            <v>12132013-008.2_Gross Average Monthly Demand Reduction (kW/unit)</v>
          </cell>
          <cell r="D3439">
            <v>2</v>
          </cell>
          <cell r="E3439" t="str">
            <v>Gross Average Monthly Demand Reduction (kW/unit)</v>
          </cell>
          <cell r="F3439" t="str">
            <v>Demand Reduction Value Source</v>
          </cell>
          <cell r="G3439" t="str">
            <v/>
          </cell>
          <cell r="H3439" t="str">
            <v/>
          </cell>
          <cell r="I3439" t="str">
            <v/>
          </cell>
        </row>
        <row r="3440">
          <cell r="C3440" t="str">
            <v>12132013-008.2_Measure life (years)</v>
          </cell>
          <cell r="D3440">
            <v>2</v>
          </cell>
          <cell r="E3440" t="str">
            <v>Measure life (years)</v>
          </cell>
          <cell r="F3440" t="str">
            <v>Measure Life Value Source</v>
          </cell>
          <cell r="G3440" t="str">
            <v/>
          </cell>
          <cell r="H3440" t="str">
            <v>Table 2 on page 22 of Appendix 1</v>
          </cell>
          <cell r="I3440" t="str">
            <v>UT_2011_Annual_Report.pdf</v>
          </cell>
        </row>
        <row r="3441">
          <cell r="C3441" t="str">
            <v>12132013-008.2_Incremental cost ($)</v>
          </cell>
          <cell r="D3441">
            <v>2</v>
          </cell>
          <cell r="E3441" t="str">
            <v>Incremental cost ($)</v>
          </cell>
          <cell r="F3441" t="str">
            <v>Cost Value Source</v>
          </cell>
          <cell r="G3441" t="str">
            <v/>
          </cell>
          <cell r="H3441" t="str">
            <v/>
          </cell>
          <cell r="I3441" t="str">
            <v/>
          </cell>
        </row>
        <row r="3442">
          <cell r="C3442" t="str">
            <v>12132013-008.2_Gross incremental annual electric savings (kWh/yr)</v>
          </cell>
          <cell r="D3442">
            <v>2</v>
          </cell>
          <cell r="E3442" t="str">
            <v>Gross incremental annual electric savings (kWh/yr)</v>
          </cell>
          <cell r="F3442" t="str">
            <v xml:space="preserve">Energy Savings Value Source </v>
          </cell>
          <cell r="G3442" t="str">
            <v/>
          </cell>
          <cell r="H3442" t="str">
            <v/>
          </cell>
          <cell r="I3442" t="str">
            <v/>
          </cell>
        </row>
        <row r="3443">
          <cell r="C3443" t="str">
            <v>12132013-008.2_Gross Average Monthly Demand Reduction (kW/unit)</v>
          </cell>
          <cell r="D3443">
            <v>2</v>
          </cell>
          <cell r="E3443" t="str">
            <v>Gross Average Monthly Demand Reduction (kW/unit)</v>
          </cell>
          <cell r="F3443" t="str">
            <v>Demand Reduction Value Source</v>
          </cell>
          <cell r="G3443" t="str">
            <v/>
          </cell>
          <cell r="H3443" t="str">
            <v/>
          </cell>
          <cell r="I3443" t="str">
            <v>AgGreenMotorRewind_v2_0.xlsm</v>
          </cell>
        </row>
        <row r="3444">
          <cell r="C3444" t="str">
            <v>12302013-031.1_Measure life (years)</v>
          </cell>
          <cell r="D3444">
            <v>1</v>
          </cell>
          <cell r="E3444" t="str">
            <v>Measure life (years)</v>
          </cell>
          <cell r="F3444" t="str">
            <v>Measure Life Value Source</v>
          </cell>
          <cell r="G3444" t="str">
            <v/>
          </cell>
          <cell r="H3444" t="str">
            <v/>
          </cell>
          <cell r="I3444" t="str">
            <v>AgGreenMotorRewind_v2_0.xlsm</v>
          </cell>
        </row>
        <row r="3445">
          <cell r="C3445" t="str">
            <v>12302013-031.1_Gross incremental annual electric savings (kWh/yr)</v>
          </cell>
          <cell r="D3445">
            <v>1</v>
          </cell>
          <cell r="E3445" t="str">
            <v>Gross incremental annual electric savings (kWh/yr)</v>
          </cell>
          <cell r="F3445" t="str">
            <v xml:space="preserve">Energy Savings Value Source </v>
          </cell>
          <cell r="G3445" t="str">
            <v/>
          </cell>
          <cell r="H3445" t="str">
            <v/>
          </cell>
          <cell r="I3445" t="str">
            <v>AgGreenMotorRewind_v2_0.xlsm</v>
          </cell>
        </row>
        <row r="3446">
          <cell r="C3446" t="str">
            <v>12302013-031.1_Incremental cost ($)</v>
          </cell>
          <cell r="D3446">
            <v>1</v>
          </cell>
          <cell r="E3446" t="str">
            <v>Incremental cost ($)</v>
          </cell>
          <cell r="F3446" t="str">
            <v>Cost Value Source</v>
          </cell>
          <cell r="G3446" t="str">
            <v/>
          </cell>
          <cell r="H3446" t="str">
            <v/>
          </cell>
          <cell r="I3446" t="str">
            <v>AgGreenMotorRewind_v2_0.xlsm</v>
          </cell>
        </row>
        <row r="3447">
          <cell r="C3447" t="str">
            <v>12302013-031.1_Gross Average Monthly Demand Reduction (kW/unit)</v>
          </cell>
          <cell r="D3447">
            <v>1</v>
          </cell>
          <cell r="E3447" t="str">
            <v>Gross Average Monthly Demand Reduction (kW/unit)</v>
          </cell>
          <cell r="F3447" t="str">
            <v>Demand Reduction Value Source</v>
          </cell>
          <cell r="G3447" t="str">
            <v/>
          </cell>
          <cell r="H3447" t="str">
            <v/>
          </cell>
          <cell r="I3447" t="str">
            <v>AgGreenMotorRewind_v2_0.xlsm</v>
          </cell>
        </row>
        <row r="3448">
          <cell r="C3448" t="str">
            <v>12202013-040.2_Measure life (years)</v>
          </cell>
          <cell r="D3448">
            <v>2</v>
          </cell>
          <cell r="E3448" t="str">
            <v>Measure life (years)</v>
          </cell>
          <cell r="F3448" t="str">
            <v>Measure Life Value Source</v>
          </cell>
          <cell r="G3448" t="str">
            <v/>
          </cell>
          <cell r="H3448" t="str">
            <v/>
          </cell>
          <cell r="I3448" t="str">
            <v>AgGreenMotorRewind_v2_0.xlsm</v>
          </cell>
        </row>
        <row r="3449">
          <cell r="C3449" t="str">
            <v>12202013-040.2_Gross incremental annual electric savings (kWh/yr)</v>
          </cell>
          <cell r="D3449">
            <v>2</v>
          </cell>
          <cell r="E3449" t="str">
            <v>Gross incremental annual electric savings (kWh/yr)</v>
          </cell>
          <cell r="F3449" t="str">
            <v>Energy Savings Value Source</v>
          </cell>
          <cell r="G3449" t="str">
            <v/>
          </cell>
          <cell r="H3449" t="str">
            <v/>
          </cell>
          <cell r="I3449" t="str">
            <v>AgGreenMotorRewind_v2_0.xlsm</v>
          </cell>
        </row>
        <row r="3450">
          <cell r="C3450" t="str">
            <v>12202013-040.2_Incremental cost ($)</v>
          </cell>
          <cell r="D3450">
            <v>2</v>
          </cell>
          <cell r="E3450" t="str">
            <v>Incremental cost ($)</v>
          </cell>
          <cell r="F3450" t="str">
            <v>Incremental Cost Value Source</v>
          </cell>
          <cell r="G3450" t="str">
            <v/>
          </cell>
          <cell r="H3450" t="str">
            <v/>
          </cell>
          <cell r="I3450" t="str">
            <v>AgGreenMotorRewind_v2_0.xlsm</v>
          </cell>
        </row>
        <row r="3451">
          <cell r="C3451" t="str">
            <v>12202013-040.2_Gross Average Monthly Demand Reduction (kW/unit)</v>
          </cell>
          <cell r="D3451">
            <v>2</v>
          </cell>
          <cell r="E3451" t="str">
            <v>Gross Average Monthly Demand Reduction (kW/unit)</v>
          </cell>
          <cell r="F3451" t="str">
            <v>Demand Savings Value Source</v>
          </cell>
          <cell r="G3451" t="str">
            <v/>
          </cell>
          <cell r="H3451" t="str">
            <v/>
          </cell>
          <cell r="I3451" t="str">
            <v>AgGreenMotorRewind_v2_0.xlsm</v>
          </cell>
        </row>
        <row r="3452">
          <cell r="C3452" t="str">
            <v>12202013-040.2_Planned Net to Gross Ratio</v>
          </cell>
          <cell r="D3452">
            <v>2</v>
          </cell>
          <cell r="E3452" t="str">
            <v>Planned Net to Gross Ratio</v>
          </cell>
          <cell r="F3452" t="str">
            <v>Net-to-Gross Value Source</v>
          </cell>
          <cell r="G3452" t="str">
            <v/>
          </cell>
          <cell r="H3452" t="str">
            <v>Page 10</v>
          </cell>
          <cell r="I3452" t="str">
            <v>DSM_WY_FinAnswerExpress_Report_2011.pdf</v>
          </cell>
        </row>
        <row r="3453">
          <cell r="C3453" t="str">
            <v>12202013-040.2_Planned Realization Rate</v>
          </cell>
          <cell r="D3453">
            <v>2</v>
          </cell>
          <cell r="E3453" t="str">
            <v>Planned Realization Rate</v>
          </cell>
          <cell r="F3453" t="str">
            <v>Realization Rate Value Source</v>
          </cell>
          <cell r="G3453" t="str">
            <v/>
          </cell>
          <cell r="H3453" t="str">
            <v>Table 1</v>
          </cell>
          <cell r="I3453" t="str">
            <v>DSM_WY_FinAnswerExpress_Report_2011.pdf</v>
          </cell>
        </row>
        <row r="3454">
          <cell r="C3454" t="str">
            <v>134.2_Planned Realization Rate</v>
          </cell>
          <cell r="D3454">
            <v>2</v>
          </cell>
          <cell r="E3454" t="str">
            <v>Planned Realization Rate</v>
          </cell>
          <cell r="F3454" t="str">
            <v>Realization Rate Value Source</v>
          </cell>
          <cell r="G3454" t="str">
            <v/>
          </cell>
          <cell r="H3454" t="str">
            <v>page 2</v>
          </cell>
          <cell r="I3454" t="str">
            <v>CA_FinAnswer_Express_Program_Evaluation_2009-2011.pdf</v>
          </cell>
        </row>
        <row r="3455">
          <cell r="C3455" t="str">
            <v>134.2_Gross incremental annual electric savings (kWh/yr)</v>
          </cell>
          <cell r="D3455">
            <v>2</v>
          </cell>
          <cell r="E3455" t="str">
            <v>Gross incremental annual electric savings (kWh/yr)</v>
          </cell>
          <cell r="F3455" t="str">
            <v xml:space="preserve">Energy Savings Value Source </v>
          </cell>
          <cell r="G3455" t="str">
            <v/>
          </cell>
          <cell r="H3455" t="str">
            <v/>
          </cell>
          <cell r="I3455" t="str">
            <v>AgGreenMotorRewind_v2_0.xlsm</v>
          </cell>
        </row>
        <row r="3456">
          <cell r="C3456" t="str">
            <v>134.2_Measure life (years)</v>
          </cell>
          <cell r="D3456">
            <v>2</v>
          </cell>
          <cell r="E3456" t="str">
            <v>Measure life (years)</v>
          </cell>
          <cell r="F3456" t="str">
            <v>Measure Life Value Source</v>
          </cell>
          <cell r="G3456" t="str">
            <v/>
          </cell>
          <cell r="H3456" t="str">
            <v/>
          </cell>
          <cell r="I3456" t="str">
            <v>AgGreenMotorRewind_v2_0.xlsm</v>
          </cell>
        </row>
        <row r="3457">
          <cell r="C3457" t="str">
            <v>134.2_Incremental cost ($)</v>
          </cell>
          <cell r="D3457">
            <v>2</v>
          </cell>
          <cell r="E3457" t="str">
            <v>Incremental cost ($)</v>
          </cell>
          <cell r="F3457" t="str">
            <v>Cost Value Source</v>
          </cell>
          <cell r="G3457" t="str">
            <v/>
          </cell>
          <cell r="H3457" t="str">
            <v/>
          </cell>
          <cell r="I3457" t="str">
            <v>AgGreenMotorRewind_v2_0.xlsm</v>
          </cell>
        </row>
        <row r="3458">
          <cell r="C3458" t="str">
            <v>134.2_Planned Net to Gross Ratio</v>
          </cell>
          <cell r="D3458">
            <v>2</v>
          </cell>
          <cell r="E3458" t="str">
            <v>Planned Net to Gross Ratio</v>
          </cell>
          <cell r="F3458" t="str">
            <v>Net-to-Gross Value Source</v>
          </cell>
          <cell r="G3458" t="str">
            <v/>
          </cell>
          <cell r="H3458" t="str">
            <v>page 2</v>
          </cell>
          <cell r="I3458" t="str">
            <v>CA_FinAnswer_Express_Program_Evaluation_2009-2011.pdf</v>
          </cell>
        </row>
        <row r="3459">
          <cell r="C3459" t="str">
            <v>134.2_Gross Average Monthly Demand Reduction (kW/unit)</v>
          </cell>
          <cell r="D3459">
            <v>2</v>
          </cell>
          <cell r="E3459" t="str">
            <v>Gross Average Monthly Demand Reduction (kW/unit)</v>
          </cell>
          <cell r="F3459" t="str">
            <v>Demand Reduction Value Source</v>
          </cell>
          <cell r="G3459" t="str">
            <v/>
          </cell>
          <cell r="H3459" t="str">
            <v/>
          </cell>
          <cell r="I3459" t="str">
            <v>AgGreenMotorRewind_v2_0.xlsm</v>
          </cell>
        </row>
        <row r="3460">
          <cell r="C3460" t="str">
            <v>343.3_Planned Net to Gross Ratio</v>
          </cell>
          <cell r="D3460">
            <v>3</v>
          </cell>
          <cell r="E3460" t="str">
            <v>Planned Net to Gross Ratio</v>
          </cell>
          <cell r="F3460" t="str">
            <v>Net-to-Gross Value Source</v>
          </cell>
          <cell r="G3460" t="str">
            <v/>
          </cell>
          <cell r="H3460" t="str">
            <v>Page 2</v>
          </cell>
          <cell r="I3460" t="str">
            <v>ID_FinAnswer_Express_Program_Evaluation_2009-2011.pdf</v>
          </cell>
        </row>
        <row r="3461">
          <cell r="C3461" t="str">
            <v>343.3_Measure life (years)</v>
          </cell>
          <cell r="D3461">
            <v>3</v>
          </cell>
          <cell r="E3461" t="str">
            <v>Measure life (years)</v>
          </cell>
          <cell r="F3461" t="str">
            <v>Measure Life Value Source</v>
          </cell>
          <cell r="G3461" t="str">
            <v/>
          </cell>
          <cell r="H3461" t="str">
            <v/>
          </cell>
          <cell r="I3461" t="str">
            <v>AgGreenMotorRewind_v2_0.xlsm</v>
          </cell>
        </row>
        <row r="3462">
          <cell r="C3462" t="str">
            <v>343.3_Gross Average Monthly Demand Reduction (kW/unit)</v>
          </cell>
          <cell r="D3462">
            <v>3</v>
          </cell>
          <cell r="E3462" t="str">
            <v>Gross Average Monthly Demand Reduction (kW/unit)</v>
          </cell>
          <cell r="F3462" t="str">
            <v>Demand Reduction Value Source</v>
          </cell>
          <cell r="G3462" t="str">
            <v/>
          </cell>
          <cell r="H3462" t="str">
            <v/>
          </cell>
          <cell r="I3462" t="str">
            <v>AgGreenMotorRewind_v2_0.xlsm</v>
          </cell>
        </row>
        <row r="3463">
          <cell r="C3463" t="str">
            <v>343.3_Planned Realization Rate</v>
          </cell>
          <cell r="D3463">
            <v>3</v>
          </cell>
          <cell r="E3463" t="str">
            <v>Planned Realization Rate</v>
          </cell>
          <cell r="F3463" t="str">
            <v>Realization Rate Value Source</v>
          </cell>
          <cell r="G3463" t="str">
            <v/>
          </cell>
          <cell r="H3463" t="str">
            <v>Table 1</v>
          </cell>
          <cell r="I3463" t="str">
            <v>ID_FinAnswer_Express_Program_Evaluation_2009-2011.pdf</v>
          </cell>
        </row>
        <row r="3464">
          <cell r="C3464" t="str">
            <v>343.3_Gross incremental annual electric savings (kWh/yr)</v>
          </cell>
          <cell r="D3464">
            <v>3</v>
          </cell>
          <cell r="E3464" t="str">
            <v>Gross incremental annual electric savings (kWh/yr)</v>
          </cell>
          <cell r="F3464" t="str">
            <v xml:space="preserve">Energy Savings Value Source </v>
          </cell>
          <cell r="G3464" t="str">
            <v/>
          </cell>
          <cell r="H3464" t="str">
            <v/>
          </cell>
          <cell r="I3464" t="str">
            <v>AgGreenMotorRewind_v2_0.xlsm</v>
          </cell>
        </row>
        <row r="3465">
          <cell r="C3465" t="str">
            <v>343.3_Incremental cost ($)</v>
          </cell>
          <cell r="D3465">
            <v>3</v>
          </cell>
          <cell r="E3465" t="str">
            <v>Incremental cost ($)</v>
          </cell>
          <cell r="F3465" t="str">
            <v>Cost Value Source</v>
          </cell>
          <cell r="G3465" t="str">
            <v/>
          </cell>
          <cell r="H3465" t="str">
            <v/>
          </cell>
          <cell r="I3465" t="str">
            <v>AgGreenMotorRewind_v2_0.xlsm</v>
          </cell>
        </row>
        <row r="3466">
          <cell r="C3466" t="str">
            <v>576.3_Gross Average Monthly Demand Reduction (kW/unit)</v>
          </cell>
          <cell r="D3466">
            <v>3</v>
          </cell>
          <cell r="E3466" t="str">
            <v>Gross Average Monthly Demand Reduction (kW/unit)</v>
          </cell>
          <cell r="F3466" t="str">
            <v>Demand Reduction Value Source</v>
          </cell>
          <cell r="G3466" t="str">
            <v/>
          </cell>
          <cell r="H3466" t="str">
            <v/>
          </cell>
          <cell r="I3466" t="str">
            <v/>
          </cell>
        </row>
        <row r="3467">
          <cell r="C3467" t="str">
            <v>576.3_Gross incremental annual electric savings (kWh/yr)</v>
          </cell>
          <cell r="D3467">
            <v>3</v>
          </cell>
          <cell r="E3467" t="str">
            <v>Gross incremental annual electric savings (kWh/yr)</v>
          </cell>
          <cell r="F3467" t="str">
            <v xml:space="preserve">Energy Savings Value Source </v>
          </cell>
          <cell r="G3467" t="str">
            <v/>
          </cell>
          <cell r="H3467" t="str">
            <v/>
          </cell>
          <cell r="I3467" t="str">
            <v/>
          </cell>
        </row>
        <row r="3468">
          <cell r="C3468" t="str">
            <v>576.3_Measure life (years)</v>
          </cell>
          <cell r="D3468">
            <v>3</v>
          </cell>
          <cell r="E3468" t="str">
            <v>Measure life (years)</v>
          </cell>
          <cell r="F3468" t="str">
            <v>Measure Life Value Source</v>
          </cell>
          <cell r="G3468" t="str">
            <v/>
          </cell>
          <cell r="H3468" t="str">
            <v>Table 2 on page 22 of Appendix 1</v>
          </cell>
          <cell r="I3468" t="str">
            <v>UT_2011_Annual_Report.pdf</v>
          </cell>
        </row>
        <row r="3469">
          <cell r="C3469" t="str">
            <v>576.3_Incremental cost ($)</v>
          </cell>
          <cell r="D3469">
            <v>3</v>
          </cell>
          <cell r="E3469" t="str">
            <v>Incremental cost ($)</v>
          </cell>
          <cell r="F3469" t="str">
            <v>Cost Value Source</v>
          </cell>
          <cell r="G3469" t="str">
            <v/>
          </cell>
          <cell r="H3469" t="str">
            <v/>
          </cell>
          <cell r="I3469" t="str">
            <v/>
          </cell>
        </row>
        <row r="3470">
          <cell r="C3470" t="str">
            <v>576.3_Gross Average Monthly Demand Reduction (kW/unit)</v>
          </cell>
          <cell r="D3470">
            <v>3</v>
          </cell>
          <cell r="E3470" t="str">
            <v>Gross Average Monthly Demand Reduction (kW/unit)</v>
          </cell>
          <cell r="F3470" t="str">
            <v>Demand Reduction Value Source</v>
          </cell>
          <cell r="G3470" t="str">
            <v/>
          </cell>
          <cell r="H3470" t="str">
            <v/>
          </cell>
          <cell r="I3470" t="str">
            <v>AgGreenMotorRewind_v2_0.xlsm</v>
          </cell>
        </row>
        <row r="3471">
          <cell r="C3471" t="str">
            <v>576.3_Gross incremental annual electric savings (kWh/yr)</v>
          </cell>
          <cell r="D3471">
            <v>3</v>
          </cell>
          <cell r="E3471" t="str">
            <v>Gross incremental annual electric savings (kWh/yr)</v>
          </cell>
          <cell r="F3471" t="str">
            <v xml:space="preserve">Energy Savings Value Source </v>
          </cell>
          <cell r="G3471" t="str">
            <v/>
          </cell>
          <cell r="H3471" t="str">
            <v/>
          </cell>
          <cell r="I3471" t="str">
            <v>AgGreenMotorRewind_v2_0.xlsm</v>
          </cell>
        </row>
        <row r="3472">
          <cell r="C3472" t="str">
            <v>576.3_Incentive Customer ($)</v>
          </cell>
          <cell r="D3472">
            <v>3</v>
          </cell>
          <cell r="E3472" t="str">
            <v>Incentive Customer ($)</v>
          </cell>
          <cell r="F3472" t="str">
            <v>Incentive Value Source</v>
          </cell>
          <cell r="G3472" t="str">
            <v/>
          </cell>
          <cell r="H3472" t="str">
            <v>Table 10-13</v>
          </cell>
          <cell r="I3472" t="str">
            <v>FinAnswer Express Market Characterization and Program Enhancements - Utah Service Territory 30 Nov 2011.pdf</v>
          </cell>
        </row>
        <row r="3473">
          <cell r="C3473" t="str">
            <v>576.3_Incremental cost ($)</v>
          </cell>
          <cell r="D3473">
            <v>3</v>
          </cell>
          <cell r="E3473" t="str">
            <v>Incremental cost ($)</v>
          </cell>
          <cell r="F3473" t="str">
            <v>Cost Value Source</v>
          </cell>
          <cell r="G3473" t="str">
            <v/>
          </cell>
          <cell r="H3473" t="str">
            <v/>
          </cell>
          <cell r="I3473" t="str">
            <v>AgGreenMotorRewind_v2_0.xlsm</v>
          </cell>
        </row>
        <row r="3474">
          <cell r="C3474" t="str">
            <v>788.2_Incremental cost ($)</v>
          </cell>
          <cell r="D3474">
            <v>2</v>
          </cell>
          <cell r="E3474" t="str">
            <v>Incremental cost ($)</v>
          </cell>
          <cell r="F3474" t="str">
            <v>Cost Value Source</v>
          </cell>
          <cell r="G3474" t="str">
            <v/>
          </cell>
          <cell r="H3474" t="str">
            <v/>
          </cell>
          <cell r="I3474" t="str">
            <v>AgGreenMotorRewind_v2_0.xlsm</v>
          </cell>
        </row>
        <row r="3475">
          <cell r="C3475" t="str">
            <v>788.2_Measure life (years)</v>
          </cell>
          <cell r="D3475">
            <v>2</v>
          </cell>
          <cell r="E3475" t="str">
            <v>Measure life (years)</v>
          </cell>
          <cell r="F3475" t="str">
            <v>Measure Life Value Source</v>
          </cell>
          <cell r="G3475" t="str">
            <v/>
          </cell>
          <cell r="H3475" t="str">
            <v/>
          </cell>
          <cell r="I3475" t="str">
            <v>AgGreenMotorRewind_v2_0.xlsm</v>
          </cell>
        </row>
        <row r="3476">
          <cell r="C3476" t="str">
            <v>788.2_Gross incremental annual electric savings (kWh/yr)</v>
          </cell>
          <cell r="D3476">
            <v>2</v>
          </cell>
          <cell r="E3476" t="str">
            <v>Gross incremental annual electric savings (kWh/yr)</v>
          </cell>
          <cell r="F3476" t="str">
            <v xml:space="preserve">Energy Savings Value Source </v>
          </cell>
          <cell r="G3476" t="str">
            <v/>
          </cell>
          <cell r="H3476" t="str">
            <v/>
          </cell>
          <cell r="I3476" t="str">
            <v>AgGreenMotorRewind_v2_0.xlsm</v>
          </cell>
        </row>
        <row r="3477">
          <cell r="C3477" t="str">
            <v>788.2_Gross Average Monthly Demand Reduction (kW/unit)</v>
          </cell>
          <cell r="D3477">
            <v>2</v>
          </cell>
          <cell r="E3477" t="str">
            <v>Gross Average Monthly Demand Reduction (kW/unit)</v>
          </cell>
          <cell r="F3477" t="str">
            <v>Demand Reduction Value Source</v>
          </cell>
          <cell r="G3477" t="str">
            <v/>
          </cell>
          <cell r="H3477" t="str">
            <v/>
          </cell>
          <cell r="I3477" t="str">
            <v>AgGreenMotorRewind_v2_0.xlsm</v>
          </cell>
        </row>
        <row r="3478">
          <cell r="C3478" t="str">
            <v>1001.3_Planned Realization Rate</v>
          </cell>
          <cell r="D3478">
            <v>3</v>
          </cell>
          <cell r="E3478" t="str">
            <v>Planned Realization Rate</v>
          </cell>
          <cell r="F3478" t="str">
            <v>Realization Rate Value Source</v>
          </cell>
          <cell r="G3478" t="str">
            <v/>
          </cell>
          <cell r="H3478" t="str">
            <v>Table 1</v>
          </cell>
          <cell r="I3478" t="str">
            <v>DSM_WY_FinAnswerExpress_Report_2011.pdf</v>
          </cell>
        </row>
        <row r="3479">
          <cell r="C3479" t="str">
            <v>1001.3_Incremental cost ($)</v>
          </cell>
          <cell r="D3479">
            <v>3</v>
          </cell>
          <cell r="E3479" t="str">
            <v>Incremental cost ($)</v>
          </cell>
          <cell r="F3479" t="str">
            <v>Incremental Cost Value Source</v>
          </cell>
          <cell r="G3479" t="str">
            <v/>
          </cell>
          <cell r="H3479" t="str">
            <v/>
          </cell>
          <cell r="I3479" t="str">
            <v>AgGreenMotorRewind_v2_0.xlsm</v>
          </cell>
        </row>
        <row r="3480">
          <cell r="C3480" t="str">
            <v>1001.3_Measure life (years)</v>
          </cell>
          <cell r="D3480">
            <v>3</v>
          </cell>
          <cell r="E3480" t="str">
            <v>Measure life (years)</v>
          </cell>
          <cell r="F3480" t="str">
            <v>Measure Life Value Source</v>
          </cell>
          <cell r="G3480" t="str">
            <v/>
          </cell>
          <cell r="H3480" t="str">
            <v/>
          </cell>
          <cell r="I3480" t="str">
            <v>AgGreenMotorRewind_v2_0.xlsm</v>
          </cell>
        </row>
        <row r="3481">
          <cell r="C3481" t="str">
            <v>1001.3_Gross Average Monthly Demand Reduction (kW/unit)</v>
          </cell>
          <cell r="D3481">
            <v>3</v>
          </cell>
          <cell r="E3481" t="str">
            <v>Gross Average Monthly Demand Reduction (kW/unit)</v>
          </cell>
          <cell r="F3481" t="str">
            <v>Demand Savings Value Source</v>
          </cell>
          <cell r="G3481" t="str">
            <v/>
          </cell>
          <cell r="H3481" t="str">
            <v/>
          </cell>
          <cell r="I3481" t="str">
            <v>AgGreenMotorRewind_v2_0.xlsm</v>
          </cell>
        </row>
        <row r="3482">
          <cell r="C3482" t="str">
            <v>1001.3_Planned Net to Gross Ratio</v>
          </cell>
          <cell r="D3482">
            <v>3</v>
          </cell>
          <cell r="E3482" t="str">
            <v>Planned Net to Gross Ratio</v>
          </cell>
          <cell r="F3482" t="str">
            <v>Net-to-Gross Value Source</v>
          </cell>
          <cell r="G3482" t="str">
            <v/>
          </cell>
          <cell r="H3482" t="str">
            <v>Page 10</v>
          </cell>
          <cell r="I3482" t="str">
            <v>DSM_WY_FinAnswerExpress_Report_2011.pdf</v>
          </cell>
        </row>
        <row r="3483">
          <cell r="C3483" t="str">
            <v>1001.3_Gross incremental annual electric savings (kWh/yr)</v>
          </cell>
          <cell r="D3483">
            <v>3</v>
          </cell>
          <cell r="E3483" t="str">
            <v>Gross incremental annual electric savings (kWh/yr)</v>
          </cell>
          <cell r="F3483" t="str">
            <v>Energy Savings Value Source</v>
          </cell>
          <cell r="G3483" t="str">
            <v/>
          </cell>
          <cell r="H3483" t="str">
            <v/>
          </cell>
          <cell r="I3483" t="str">
            <v>AgGreenMotorRewind_v2_0.xlsm</v>
          </cell>
        </row>
        <row r="3484">
          <cell r="C3484" t="str">
            <v>12202013-073.1_Gross incremental annual electric savings (kWh/yr)</v>
          </cell>
          <cell r="D3484">
            <v>1</v>
          </cell>
          <cell r="E3484" t="str">
            <v>Gross incremental annual electric savings (kWh/yr)</v>
          </cell>
          <cell r="F3484" t="str">
            <v xml:space="preserve">Energy Savings Value Source </v>
          </cell>
          <cell r="G3484" t="str">
            <v/>
          </cell>
          <cell r="H3484" t="str">
            <v/>
          </cell>
          <cell r="I3484" t="str">
            <v>AgGreenMotorRewind_v2_0.xlsm</v>
          </cell>
        </row>
        <row r="3485">
          <cell r="C3485" t="str">
            <v>12202013-073.1_Gross Average Monthly Demand Reduction (kW/unit)</v>
          </cell>
          <cell r="D3485">
            <v>1</v>
          </cell>
          <cell r="E3485" t="str">
            <v>Gross Average Monthly Demand Reduction (kW/unit)</v>
          </cell>
          <cell r="F3485" t="str">
            <v>Demand Reduction Value Source</v>
          </cell>
          <cell r="G3485" t="str">
            <v/>
          </cell>
          <cell r="H3485" t="str">
            <v/>
          </cell>
          <cell r="I3485" t="str">
            <v>AgGreenMotorRewind_v2_0.xlsm</v>
          </cell>
        </row>
        <row r="3486">
          <cell r="C3486" t="str">
            <v>12202013-073.1_Measure life (years)</v>
          </cell>
          <cell r="D3486">
            <v>1</v>
          </cell>
          <cell r="E3486" t="str">
            <v>Measure life (years)</v>
          </cell>
          <cell r="F3486" t="str">
            <v>Measure Life Value Source</v>
          </cell>
          <cell r="G3486" t="str">
            <v/>
          </cell>
          <cell r="H3486" t="str">
            <v/>
          </cell>
          <cell r="I3486" t="str">
            <v>AgGreenMotorRewind_v2_0.xlsm</v>
          </cell>
        </row>
        <row r="3487">
          <cell r="C3487" t="str">
            <v>12202013-073.1_Planned Net to Gross Ratio</v>
          </cell>
          <cell r="D3487">
            <v>1</v>
          </cell>
          <cell r="E3487" t="str">
            <v>Planned Net to Gross Ratio</v>
          </cell>
          <cell r="F3487" t="str">
            <v>Net-to-Gross Value Source</v>
          </cell>
          <cell r="G3487" t="str">
            <v/>
          </cell>
          <cell r="H3487" t="str">
            <v>page 2</v>
          </cell>
          <cell r="I3487" t="str">
            <v>CA_FinAnswer_Express_Program_Evaluation_2009-2011.pdf</v>
          </cell>
        </row>
        <row r="3488">
          <cell r="C3488" t="str">
            <v>12202013-073.1_Planned Realization Rate</v>
          </cell>
          <cell r="D3488">
            <v>1</v>
          </cell>
          <cell r="E3488" t="str">
            <v>Planned Realization Rate</v>
          </cell>
          <cell r="F3488" t="str">
            <v>Realization Rate Value Source</v>
          </cell>
          <cell r="G3488" t="str">
            <v/>
          </cell>
          <cell r="H3488" t="str">
            <v>page 2</v>
          </cell>
          <cell r="I3488" t="str">
            <v>CA_FinAnswer_Express_Program_Evaluation_2009-2011.pdf</v>
          </cell>
        </row>
        <row r="3489">
          <cell r="C3489" t="str">
            <v>12202013-073.1_Incremental cost ($)</v>
          </cell>
          <cell r="D3489">
            <v>1</v>
          </cell>
          <cell r="E3489" t="str">
            <v>Incremental cost ($)</v>
          </cell>
          <cell r="F3489" t="str">
            <v>Cost Value Source</v>
          </cell>
          <cell r="G3489" t="str">
            <v/>
          </cell>
          <cell r="H3489" t="str">
            <v/>
          </cell>
          <cell r="I3489" t="str">
            <v>AgGreenMotorRewind_v2_0.xlsm</v>
          </cell>
        </row>
        <row r="3490">
          <cell r="C3490" t="str">
            <v>12202013-009.2_Gross incremental annual electric savings (kWh/yr)</v>
          </cell>
          <cell r="D3490">
            <v>2</v>
          </cell>
          <cell r="E3490" t="str">
            <v>Gross incremental annual electric savings (kWh/yr)</v>
          </cell>
          <cell r="F3490" t="str">
            <v xml:space="preserve">Energy Savings Value Source </v>
          </cell>
          <cell r="G3490" t="str">
            <v/>
          </cell>
          <cell r="H3490" t="str">
            <v/>
          </cell>
          <cell r="I3490" t="str">
            <v>AgGreenMotorRewind_v2_0.xlsm</v>
          </cell>
        </row>
        <row r="3491">
          <cell r="C3491" t="str">
            <v>12202013-009.2_Measure life (years)</v>
          </cell>
          <cell r="D3491">
            <v>2</v>
          </cell>
          <cell r="E3491" t="str">
            <v>Measure life (years)</v>
          </cell>
          <cell r="F3491" t="str">
            <v>Measure Life Value Source</v>
          </cell>
          <cell r="G3491" t="str">
            <v/>
          </cell>
          <cell r="H3491" t="str">
            <v/>
          </cell>
          <cell r="I3491" t="str">
            <v>AgGreenMotorRewind_v2_0.xlsm</v>
          </cell>
        </row>
        <row r="3492">
          <cell r="C3492" t="str">
            <v>12202013-009.2_Incremental cost ($)</v>
          </cell>
          <cell r="D3492">
            <v>2</v>
          </cell>
          <cell r="E3492" t="str">
            <v>Incremental cost ($)</v>
          </cell>
          <cell r="F3492" t="str">
            <v>Cost Value Source</v>
          </cell>
          <cell r="G3492" t="str">
            <v/>
          </cell>
          <cell r="H3492" t="str">
            <v/>
          </cell>
          <cell r="I3492" t="str">
            <v>AgGreenMotorRewind_v2_0.xlsm</v>
          </cell>
        </row>
        <row r="3493">
          <cell r="C3493" t="str">
            <v>12202013-009.2_Planned Realization Rate</v>
          </cell>
          <cell r="D3493">
            <v>2</v>
          </cell>
          <cell r="E3493" t="str">
            <v>Planned Realization Rate</v>
          </cell>
          <cell r="F3493" t="str">
            <v>Realization Rate Value Source</v>
          </cell>
          <cell r="G3493" t="str">
            <v/>
          </cell>
          <cell r="H3493" t="str">
            <v>Table 1</v>
          </cell>
          <cell r="I3493" t="str">
            <v>ID_FinAnswer_Express_Program_Evaluation_2009-2011.pdf</v>
          </cell>
        </row>
        <row r="3494">
          <cell r="C3494" t="str">
            <v>12202013-009.2_Planned Net to Gross Ratio</v>
          </cell>
          <cell r="D3494">
            <v>2</v>
          </cell>
          <cell r="E3494" t="str">
            <v>Planned Net to Gross Ratio</v>
          </cell>
          <cell r="F3494" t="str">
            <v>Net-to-Gross Value Source</v>
          </cell>
          <cell r="G3494" t="str">
            <v/>
          </cell>
          <cell r="H3494" t="str">
            <v>Page 2</v>
          </cell>
          <cell r="I3494" t="str">
            <v>ID_FinAnswer_Express_Program_Evaluation_2009-2011.pdf</v>
          </cell>
        </row>
        <row r="3495">
          <cell r="C3495" t="str">
            <v>12202013-009.2_Gross Average Monthly Demand Reduction (kW/unit)</v>
          </cell>
          <cell r="D3495">
            <v>2</v>
          </cell>
          <cell r="E3495" t="str">
            <v>Gross Average Monthly Demand Reduction (kW/unit)</v>
          </cell>
          <cell r="F3495" t="str">
            <v>Demand Reduction Value Source</v>
          </cell>
          <cell r="G3495" t="str">
            <v/>
          </cell>
          <cell r="H3495" t="str">
            <v/>
          </cell>
          <cell r="I3495" t="str">
            <v>AgGreenMotorRewind_v2_0.xlsm</v>
          </cell>
        </row>
        <row r="3496">
          <cell r="C3496" t="str">
            <v>12132013-009.2_Gross incremental annual electric savings (kWh/yr)</v>
          </cell>
          <cell r="D3496">
            <v>2</v>
          </cell>
          <cell r="E3496" t="str">
            <v>Gross incremental annual electric savings (kWh/yr)</v>
          </cell>
          <cell r="F3496" t="str">
            <v xml:space="preserve">Energy Savings Value Source </v>
          </cell>
          <cell r="G3496" t="str">
            <v/>
          </cell>
          <cell r="H3496" t="str">
            <v/>
          </cell>
          <cell r="I3496" t="str">
            <v/>
          </cell>
        </row>
        <row r="3497">
          <cell r="C3497" t="str">
            <v>12132013-009.2_Gross incremental annual electric savings (kWh/yr)</v>
          </cell>
          <cell r="D3497">
            <v>2</v>
          </cell>
          <cell r="E3497" t="str">
            <v>Gross incremental annual electric savings (kWh/yr)</v>
          </cell>
          <cell r="F3497" t="str">
            <v xml:space="preserve">Energy Savings Value Source </v>
          </cell>
          <cell r="G3497" t="str">
            <v/>
          </cell>
          <cell r="H3497" t="str">
            <v/>
          </cell>
          <cell r="I3497" t="str">
            <v>AgGreenMotorRewind_v2_0.xlsm</v>
          </cell>
        </row>
        <row r="3498">
          <cell r="C3498" t="str">
            <v>12132013-009.2_Gross Average Monthly Demand Reduction (kW/unit)</v>
          </cell>
          <cell r="D3498">
            <v>2</v>
          </cell>
          <cell r="E3498" t="str">
            <v>Gross Average Monthly Demand Reduction (kW/unit)</v>
          </cell>
          <cell r="F3498" t="str">
            <v>Demand Reduction Value Source</v>
          </cell>
          <cell r="G3498" t="str">
            <v/>
          </cell>
          <cell r="H3498" t="str">
            <v/>
          </cell>
          <cell r="I3498" t="str">
            <v>AgGreenMotorRewind_v2_0.xlsm</v>
          </cell>
        </row>
        <row r="3499">
          <cell r="C3499" t="str">
            <v>12132013-009.2_Incentive Customer ($)</v>
          </cell>
          <cell r="D3499">
            <v>2</v>
          </cell>
          <cell r="E3499" t="str">
            <v>Incentive Customer ($)</v>
          </cell>
          <cell r="F3499" t="str">
            <v>Incentive Value Source</v>
          </cell>
          <cell r="G3499" t="str">
            <v/>
          </cell>
          <cell r="H3499" t="str">
            <v>Table 10-14</v>
          </cell>
          <cell r="I3499" t="str">
            <v>FinAnswer Express Market Characterization and Program Enhancements - Utah Service Territory 30 Nov 2011.pdf</v>
          </cell>
        </row>
        <row r="3500">
          <cell r="C3500" t="str">
            <v>12132013-009.2_Incremental cost ($)</v>
          </cell>
          <cell r="D3500">
            <v>2</v>
          </cell>
          <cell r="E3500" t="str">
            <v>Incremental cost ($)</v>
          </cell>
          <cell r="F3500" t="str">
            <v>Cost Value Source</v>
          </cell>
          <cell r="G3500" t="str">
            <v/>
          </cell>
          <cell r="H3500" t="str">
            <v/>
          </cell>
          <cell r="I3500" t="str">
            <v/>
          </cell>
        </row>
        <row r="3501">
          <cell r="C3501" t="str">
            <v>12132013-009.2_Incremental cost ($)</v>
          </cell>
          <cell r="D3501">
            <v>2</v>
          </cell>
          <cell r="E3501" t="str">
            <v>Incremental cost ($)</v>
          </cell>
          <cell r="F3501" t="str">
            <v>Cost Value Source</v>
          </cell>
          <cell r="G3501" t="str">
            <v/>
          </cell>
          <cell r="H3501" t="str">
            <v/>
          </cell>
          <cell r="I3501" t="str">
            <v>AgGreenMotorRewind_v2_0.xlsm</v>
          </cell>
        </row>
        <row r="3502">
          <cell r="C3502" t="str">
            <v>12132013-009.2_Measure life (years)</v>
          </cell>
          <cell r="D3502">
            <v>2</v>
          </cell>
          <cell r="E3502" t="str">
            <v>Measure life (years)</v>
          </cell>
          <cell r="F3502" t="str">
            <v>Measure Life Value Source</v>
          </cell>
          <cell r="G3502" t="str">
            <v/>
          </cell>
          <cell r="H3502" t="str">
            <v>Table 2 on page 22 of Appendix 1</v>
          </cell>
          <cell r="I3502" t="str">
            <v>UT_2011_Annual_Report.pdf</v>
          </cell>
        </row>
        <row r="3503">
          <cell r="C3503" t="str">
            <v>12132013-009.2_Gross Average Monthly Demand Reduction (kW/unit)</v>
          </cell>
          <cell r="D3503">
            <v>2</v>
          </cell>
          <cell r="E3503" t="str">
            <v>Gross Average Monthly Demand Reduction (kW/unit)</v>
          </cell>
          <cell r="F3503" t="str">
            <v>Demand Reduction Value Source</v>
          </cell>
          <cell r="G3503" t="str">
            <v/>
          </cell>
          <cell r="H3503" t="str">
            <v/>
          </cell>
          <cell r="I3503" t="str">
            <v/>
          </cell>
        </row>
        <row r="3504">
          <cell r="C3504" t="str">
            <v>12302013-032.1_Incremental cost ($)</v>
          </cell>
          <cell r="D3504">
            <v>1</v>
          </cell>
          <cell r="E3504" t="str">
            <v>Incremental cost ($)</v>
          </cell>
          <cell r="F3504" t="str">
            <v>Cost Value Source</v>
          </cell>
          <cell r="G3504" t="str">
            <v/>
          </cell>
          <cell r="H3504" t="str">
            <v/>
          </cell>
          <cell r="I3504" t="str">
            <v>AgGreenMotorRewind_v2_0.xlsm</v>
          </cell>
        </row>
        <row r="3505">
          <cell r="C3505" t="str">
            <v>12302013-032.1_Measure life (years)</v>
          </cell>
          <cell r="D3505">
            <v>1</v>
          </cell>
          <cell r="E3505" t="str">
            <v>Measure life (years)</v>
          </cell>
          <cell r="F3505" t="str">
            <v>Measure Life Value Source</v>
          </cell>
          <cell r="G3505" t="str">
            <v/>
          </cell>
          <cell r="H3505" t="str">
            <v/>
          </cell>
          <cell r="I3505" t="str">
            <v>AgGreenMotorRewind_v2_0.xlsm</v>
          </cell>
        </row>
        <row r="3506">
          <cell r="C3506" t="str">
            <v>12302013-032.1_Gross Average Monthly Demand Reduction (kW/unit)</v>
          </cell>
          <cell r="D3506">
            <v>1</v>
          </cell>
          <cell r="E3506" t="str">
            <v>Gross Average Monthly Demand Reduction (kW/unit)</v>
          </cell>
          <cell r="F3506" t="str">
            <v>Demand Reduction Value Source</v>
          </cell>
          <cell r="G3506" t="str">
            <v/>
          </cell>
          <cell r="H3506" t="str">
            <v/>
          </cell>
          <cell r="I3506" t="str">
            <v>AgGreenMotorRewind_v2_0.xlsm</v>
          </cell>
        </row>
        <row r="3507">
          <cell r="C3507" t="str">
            <v>12302013-032.1_Gross incremental annual electric savings (kWh/yr)</v>
          </cell>
          <cell r="D3507">
            <v>1</v>
          </cell>
          <cell r="E3507" t="str">
            <v>Gross incremental annual electric savings (kWh/yr)</v>
          </cell>
          <cell r="F3507" t="str">
            <v xml:space="preserve">Energy Savings Value Source </v>
          </cell>
          <cell r="G3507" t="str">
            <v/>
          </cell>
          <cell r="H3507" t="str">
            <v/>
          </cell>
          <cell r="I3507" t="str">
            <v>AgGreenMotorRewind_v2_0.xlsm</v>
          </cell>
        </row>
        <row r="3508">
          <cell r="C3508" t="str">
            <v>12202013-041.2_Planned Realization Rate</v>
          </cell>
          <cell r="D3508">
            <v>2</v>
          </cell>
          <cell r="E3508" t="str">
            <v>Planned Realization Rate</v>
          </cell>
          <cell r="F3508" t="str">
            <v>Realization Rate Value Source</v>
          </cell>
          <cell r="G3508" t="str">
            <v/>
          </cell>
          <cell r="H3508" t="str">
            <v>Table 1</v>
          </cell>
          <cell r="I3508" t="str">
            <v>DSM_WY_FinAnswerExpress_Report_2011.pdf</v>
          </cell>
        </row>
        <row r="3509">
          <cell r="C3509" t="str">
            <v>12202013-041.2_Incremental cost ($)</v>
          </cell>
          <cell r="D3509">
            <v>2</v>
          </cell>
          <cell r="E3509" t="str">
            <v>Incremental cost ($)</v>
          </cell>
          <cell r="F3509" t="str">
            <v>Incremental Cost Value Source</v>
          </cell>
          <cell r="G3509" t="str">
            <v/>
          </cell>
          <cell r="H3509" t="str">
            <v/>
          </cell>
          <cell r="I3509" t="str">
            <v>AgGreenMotorRewind_v2_0.xlsm</v>
          </cell>
        </row>
        <row r="3510">
          <cell r="C3510" t="str">
            <v>12202013-041.2_Measure life (years)</v>
          </cell>
          <cell r="D3510">
            <v>2</v>
          </cell>
          <cell r="E3510" t="str">
            <v>Measure life (years)</v>
          </cell>
          <cell r="F3510" t="str">
            <v>Measure Life Value Source</v>
          </cell>
          <cell r="G3510" t="str">
            <v/>
          </cell>
          <cell r="H3510" t="str">
            <v/>
          </cell>
          <cell r="I3510" t="str">
            <v>AgGreenMotorRewind_v2_0.xlsm</v>
          </cell>
        </row>
        <row r="3511">
          <cell r="C3511" t="str">
            <v>12202013-041.2_Gross incremental annual electric savings (kWh/yr)</v>
          </cell>
          <cell r="D3511">
            <v>2</v>
          </cell>
          <cell r="E3511" t="str">
            <v>Gross incremental annual electric savings (kWh/yr)</v>
          </cell>
          <cell r="F3511" t="str">
            <v>Energy Savings Value Source</v>
          </cell>
          <cell r="G3511" t="str">
            <v/>
          </cell>
          <cell r="H3511" t="str">
            <v/>
          </cell>
          <cell r="I3511" t="str">
            <v>AgGreenMotorRewind_v2_0.xlsm</v>
          </cell>
        </row>
        <row r="3512">
          <cell r="C3512" t="str">
            <v>12202013-041.2_Planned Net to Gross Ratio</v>
          </cell>
          <cell r="D3512">
            <v>2</v>
          </cell>
          <cell r="E3512" t="str">
            <v>Planned Net to Gross Ratio</v>
          </cell>
          <cell r="F3512" t="str">
            <v>Net-to-Gross Value Source</v>
          </cell>
          <cell r="G3512" t="str">
            <v/>
          </cell>
          <cell r="H3512" t="str">
            <v>Page 10</v>
          </cell>
          <cell r="I3512" t="str">
            <v>DSM_WY_FinAnswerExpress_Report_2011.pdf</v>
          </cell>
        </row>
        <row r="3513">
          <cell r="C3513" t="str">
            <v>12202013-041.2_Gross Average Monthly Demand Reduction (kW/unit)</v>
          </cell>
          <cell r="D3513">
            <v>2</v>
          </cell>
          <cell r="E3513" t="str">
            <v>Gross Average Monthly Demand Reduction (kW/unit)</v>
          </cell>
          <cell r="F3513" t="str">
            <v>Demand Savings Value Source</v>
          </cell>
          <cell r="G3513" t="str">
            <v/>
          </cell>
          <cell r="H3513" t="str">
            <v/>
          </cell>
          <cell r="I3513" t="str">
            <v>AgGreenMotorRewind_v2_0.xlsm</v>
          </cell>
        </row>
        <row r="3514">
          <cell r="C3514" t="str">
            <v>124.2_Planned Realization Rate</v>
          </cell>
          <cell r="D3514">
            <v>2</v>
          </cell>
          <cell r="E3514" t="str">
            <v>Planned Realization Rate</v>
          </cell>
          <cell r="F3514" t="str">
            <v>Realization Rate Value Source</v>
          </cell>
          <cell r="G3514" t="str">
            <v/>
          </cell>
          <cell r="H3514" t="str">
            <v>page 2</v>
          </cell>
          <cell r="I3514" t="str">
            <v>CA_FinAnswer_Express_Program_Evaluation_2009-2011.pdf</v>
          </cell>
        </row>
        <row r="3515">
          <cell r="C3515" t="str">
            <v>124.2_Measure life (years)</v>
          </cell>
          <cell r="D3515">
            <v>2</v>
          </cell>
          <cell r="E3515" t="str">
            <v>Measure life (years)</v>
          </cell>
          <cell r="F3515" t="str">
            <v>Measure Life Value Source</v>
          </cell>
          <cell r="G3515" t="str">
            <v/>
          </cell>
          <cell r="H3515" t="str">
            <v/>
          </cell>
          <cell r="I3515" t="str">
            <v>AgGreenMotorRewind_v2_0.xlsm</v>
          </cell>
        </row>
        <row r="3516">
          <cell r="C3516" t="str">
            <v>124.2_Incremental cost ($)</v>
          </cell>
          <cell r="D3516">
            <v>2</v>
          </cell>
          <cell r="E3516" t="str">
            <v>Incremental cost ($)</v>
          </cell>
          <cell r="F3516" t="str">
            <v>Cost Value Source</v>
          </cell>
          <cell r="G3516" t="str">
            <v/>
          </cell>
          <cell r="H3516" t="str">
            <v/>
          </cell>
          <cell r="I3516" t="str">
            <v>AgGreenMotorRewind_v2_0.xlsm</v>
          </cell>
        </row>
        <row r="3517">
          <cell r="C3517" t="str">
            <v>124.2_Gross Average Monthly Demand Reduction (kW/unit)</v>
          </cell>
          <cell r="D3517">
            <v>2</v>
          </cell>
          <cell r="E3517" t="str">
            <v>Gross Average Monthly Demand Reduction (kW/unit)</v>
          </cell>
          <cell r="F3517" t="str">
            <v>Demand Reduction Value Source</v>
          </cell>
          <cell r="G3517" t="str">
            <v/>
          </cell>
          <cell r="H3517" t="str">
            <v/>
          </cell>
          <cell r="I3517" t="str">
            <v>AgGreenMotorRewind_v2_0.xlsm</v>
          </cell>
        </row>
        <row r="3518">
          <cell r="C3518" t="str">
            <v>124.2_Gross incremental annual electric savings (kWh/yr)</v>
          </cell>
          <cell r="D3518">
            <v>2</v>
          </cell>
          <cell r="E3518" t="str">
            <v>Gross incremental annual electric savings (kWh/yr)</v>
          </cell>
          <cell r="F3518" t="str">
            <v xml:space="preserve">Energy Savings Value Source </v>
          </cell>
          <cell r="G3518" t="str">
            <v/>
          </cell>
          <cell r="H3518" t="str">
            <v/>
          </cell>
          <cell r="I3518" t="str">
            <v>AgGreenMotorRewind_v2_0.xlsm</v>
          </cell>
        </row>
        <row r="3519">
          <cell r="C3519" t="str">
            <v>124.2_Planned Net to Gross Ratio</v>
          </cell>
          <cell r="D3519">
            <v>2</v>
          </cell>
          <cell r="E3519" t="str">
            <v>Planned Net to Gross Ratio</v>
          </cell>
          <cell r="F3519" t="str">
            <v>Net-to-Gross Value Source</v>
          </cell>
          <cell r="G3519" t="str">
            <v/>
          </cell>
          <cell r="H3519" t="str">
            <v>page 2</v>
          </cell>
          <cell r="I3519" t="str">
            <v>CA_FinAnswer_Express_Program_Evaluation_2009-2011.pdf</v>
          </cell>
        </row>
        <row r="3520">
          <cell r="C3520" t="str">
            <v>332.3_Measure life (years)</v>
          </cell>
          <cell r="D3520">
            <v>3</v>
          </cell>
          <cell r="E3520" t="str">
            <v>Measure life (years)</v>
          </cell>
          <cell r="F3520" t="str">
            <v>Measure Life Value Source</v>
          </cell>
          <cell r="G3520" t="str">
            <v/>
          </cell>
          <cell r="H3520" t="str">
            <v/>
          </cell>
          <cell r="I3520" t="str">
            <v>AgGreenMotorRewind_v2_0.xlsm</v>
          </cell>
        </row>
        <row r="3521">
          <cell r="C3521" t="str">
            <v>332.3_Planned Realization Rate</v>
          </cell>
          <cell r="D3521">
            <v>3</v>
          </cell>
          <cell r="E3521" t="str">
            <v>Planned Realization Rate</v>
          </cell>
          <cell r="F3521" t="str">
            <v>Realization Rate Value Source</v>
          </cell>
          <cell r="G3521" t="str">
            <v/>
          </cell>
          <cell r="H3521" t="str">
            <v>Table 1</v>
          </cell>
          <cell r="I3521" t="str">
            <v>ID_FinAnswer_Express_Program_Evaluation_2009-2011.pdf</v>
          </cell>
        </row>
        <row r="3522">
          <cell r="C3522" t="str">
            <v>332.3_Planned Net to Gross Ratio</v>
          </cell>
          <cell r="D3522">
            <v>3</v>
          </cell>
          <cell r="E3522" t="str">
            <v>Planned Net to Gross Ratio</v>
          </cell>
          <cell r="F3522" t="str">
            <v>Net-to-Gross Value Source</v>
          </cell>
          <cell r="G3522" t="str">
            <v/>
          </cell>
          <cell r="H3522" t="str">
            <v>Page 2</v>
          </cell>
          <cell r="I3522" t="str">
            <v>ID_FinAnswer_Express_Program_Evaluation_2009-2011.pdf</v>
          </cell>
        </row>
        <row r="3523">
          <cell r="C3523" t="str">
            <v>332.3_Gross Average Monthly Demand Reduction (kW/unit)</v>
          </cell>
          <cell r="D3523">
            <v>3</v>
          </cell>
          <cell r="E3523" t="str">
            <v>Gross Average Monthly Demand Reduction (kW/unit)</v>
          </cell>
          <cell r="F3523" t="str">
            <v>Demand Reduction Value Source</v>
          </cell>
          <cell r="G3523" t="str">
            <v/>
          </cell>
          <cell r="H3523" t="str">
            <v/>
          </cell>
          <cell r="I3523" t="str">
            <v>AgGreenMotorRewind_v2_0.xlsm</v>
          </cell>
        </row>
        <row r="3524">
          <cell r="C3524" t="str">
            <v>332.3_Gross incremental annual electric savings (kWh/yr)</v>
          </cell>
          <cell r="D3524">
            <v>3</v>
          </cell>
          <cell r="E3524" t="str">
            <v>Gross incremental annual electric savings (kWh/yr)</v>
          </cell>
          <cell r="F3524" t="str">
            <v xml:space="preserve">Energy Savings Value Source </v>
          </cell>
          <cell r="G3524" t="str">
            <v/>
          </cell>
          <cell r="H3524" t="str">
            <v/>
          </cell>
          <cell r="I3524" t="str">
            <v>AgGreenMotorRewind_v2_0.xlsm</v>
          </cell>
        </row>
        <row r="3525">
          <cell r="C3525" t="str">
            <v>332.3_Incremental cost ($)</v>
          </cell>
          <cell r="D3525">
            <v>3</v>
          </cell>
          <cell r="E3525" t="str">
            <v>Incremental cost ($)</v>
          </cell>
          <cell r="F3525" t="str">
            <v>Cost Value Source</v>
          </cell>
          <cell r="G3525" t="str">
            <v/>
          </cell>
          <cell r="H3525" t="str">
            <v/>
          </cell>
          <cell r="I3525" t="str">
            <v>AgGreenMotorRewind_v2_0.xlsm</v>
          </cell>
        </row>
        <row r="3526">
          <cell r="C3526" t="str">
            <v>565.3_Gross Average Monthly Demand Reduction (kW/unit)</v>
          </cell>
          <cell r="D3526">
            <v>3</v>
          </cell>
          <cell r="E3526" t="str">
            <v>Gross Average Monthly Demand Reduction (kW/unit)</v>
          </cell>
          <cell r="F3526" t="str">
            <v>Demand Reduction Value Source</v>
          </cell>
          <cell r="G3526" t="str">
            <v/>
          </cell>
          <cell r="H3526" t="str">
            <v/>
          </cell>
          <cell r="I3526" t="str">
            <v/>
          </cell>
        </row>
        <row r="3527">
          <cell r="C3527" t="str">
            <v>565.3_Incremental cost ($)</v>
          </cell>
          <cell r="D3527">
            <v>3</v>
          </cell>
          <cell r="E3527" t="str">
            <v>Incremental cost ($)</v>
          </cell>
          <cell r="F3527" t="str">
            <v>Cost Value Source</v>
          </cell>
          <cell r="G3527" t="str">
            <v/>
          </cell>
          <cell r="H3527" t="str">
            <v/>
          </cell>
          <cell r="I3527" t="str">
            <v/>
          </cell>
        </row>
        <row r="3528">
          <cell r="C3528" t="str">
            <v>565.3_Gross Average Monthly Demand Reduction (kW/unit)</v>
          </cell>
          <cell r="D3528">
            <v>3</v>
          </cell>
          <cell r="E3528" t="str">
            <v>Gross Average Monthly Demand Reduction (kW/unit)</v>
          </cell>
          <cell r="F3528" t="str">
            <v>Demand Reduction Value Source</v>
          </cell>
          <cell r="G3528" t="str">
            <v/>
          </cell>
          <cell r="H3528" t="str">
            <v/>
          </cell>
          <cell r="I3528" t="str">
            <v>AgGreenMotorRewind_v2_0.xlsm</v>
          </cell>
        </row>
        <row r="3529">
          <cell r="C3529" t="str">
            <v>565.3_Incentive Customer ($)</v>
          </cell>
          <cell r="D3529">
            <v>3</v>
          </cell>
          <cell r="E3529" t="str">
            <v>Incentive Customer ($)</v>
          </cell>
          <cell r="F3529" t="str">
            <v>Incentive Value Source</v>
          </cell>
          <cell r="G3529" t="str">
            <v/>
          </cell>
          <cell r="H3529" t="str">
            <v>Table 10-13</v>
          </cell>
          <cell r="I3529" t="str">
            <v>FinAnswer Express Market Characterization and Program Enhancements - Utah Service Territory 30 Nov 2011.pdf</v>
          </cell>
        </row>
        <row r="3530">
          <cell r="C3530" t="str">
            <v>565.3_Gross incremental annual electric savings (kWh/yr)</v>
          </cell>
          <cell r="D3530">
            <v>3</v>
          </cell>
          <cell r="E3530" t="str">
            <v>Gross incremental annual electric savings (kWh/yr)</v>
          </cell>
          <cell r="F3530" t="str">
            <v xml:space="preserve">Energy Savings Value Source </v>
          </cell>
          <cell r="G3530" t="str">
            <v/>
          </cell>
          <cell r="H3530" t="str">
            <v/>
          </cell>
          <cell r="I3530" t="str">
            <v/>
          </cell>
        </row>
        <row r="3531">
          <cell r="C3531" t="str">
            <v>565.3_Incremental cost ($)</v>
          </cell>
          <cell r="D3531">
            <v>3</v>
          </cell>
          <cell r="E3531" t="str">
            <v>Incremental cost ($)</v>
          </cell>
          <cell r="F3531" t="str">
            <v>Cost Value Source</v>
          </cell>
          <cell r="G3531" t="str">
            <v/>
          </cell>
          <cell r="H3531" t="str">
            <v/>
          </cell>
          <cell r="I3531" t="str">
            <v>AgGreenMotorRewind_v2_0.xlsm</v>
          </cell>
        </row>
        <row r="3532">
          <cell r="C3532" t="str">
            <v>565.3_Measure life (years)</v>
          </cell>
          <cell r="D3532">
            <v>3</v>
          </cell>
          <cell r="E3532" t="str">
            <v>Measure life (years)</v>
          </cell>
          <cell r="F3532" t="str">
            <v>Measure Life Value Source</v>
          </cell>
          <cell r="G3532" t="str">
            <v/>
          </cell>
          <cell r="H3532" t="str">
            <v>Table 2 on page 22 of Appendix 1</v>
          </cell>
          <cell r="I3532" t="str">
            <v>UT_2011_Annual_Report.pdf</v>
          </cell>
        </row>
        <row r="3533">
          <cell r="C3533" t="str">
            <v>565.3_Gross incremental annual electric savings (kWh/yr)</v>
          </cell>
          <cell r="D3533">
            <v>3</v>
          </cell>
          <cell r="E3533" t="str">
            <v>Gross incremental annual electric savings (kWh/yr)</v>
          </cell>
          <cell r="F3533" t="str">
            <v xml:space="preserve">Energy Savings Value Source </v>
          </cell>
          <cell r="G3533" t="str">
            <v/>
          </cell>
          <cell r="H3533" t="str">
            <v/>
          </cell>
          <cell r="I3533" t="str">
            <v>AgGreenMotorRewind_v2_0.xlsm</v>
          </cell>
        </row>
        <row r="3534">
          <cell r="C3534" t="str">
            <v>778.2_Incremental cost ($)</v>
          </cell>
          <cell r="D3534">
            <v>2</v>
          </cell>
          <cell r="E3534" t="str">
            <v>Incremental cost ($)</v>
          </cell>
          <cell r="F3534" t="str">
            <v>Cost Value Source</v>
          </cell>
          <cell r="G3534" t="str">
            <v/>
          </cell>
          <cell r="H3534" t="str">
            <v/>
          </cell>
          <cell r="I3534" t="str">
            <v>AgGreenMotorRewind_v2_0.xlsm</v>
          </cell>
        </row>
        <row r="3535">
          <cell r="C3535" t="str">
            <v>778.2_Gross Average Monthly Demand Reduction (kW/unit)</v>
          </cell>
          <cell r="D3535">
            <v>2</v>
          </cell>
          <cell r="E3535" t="str">
            <v>Gross Average Monthly Demand Reduction (kW/unit)</v>
          </cell>
          <cell r="F3535" t="str">
            <v>Demand Reduction Value Source</v>
          </cell>
          <cell r="G3535" t="str">
            <v/>
          </cell>
          <cell r="H3535" t="str">
            <v/>
          </cell>
          <cell r="I3535" t="str">
            <v>AgGreenMotorRewind_v2_0.xlsm</v>
          </cell>
        </row>
        <row r="3536">
          <cell r="C3536" t="str">
            <v>778.2_Gross incremental annual electric savings (kWh/yr)</v>
          </cell>
          <cell r="D3536">
            <v>2</v>
          </cell>
          <cell r="E3536" t="str">
            <v>Gross incremental annual electric savings (kWh/yr)</v>
          </cell>
          <cell r="F3536" t="str">
            <v xml:space="preserve">Energy Savings Value Source </v>
          </cell>
          <cell r="G3536" t="str">
            <v/>
          </cell>
          <cell r="H3536" t="str">
            <v/>
          </cell>
          <cell r="I3536" t="str">
            <v>AgGreenMotorRewind_v2_0.xlsm</v>
          </cell>
        </row>
        <row r="3537">
          <cell r="C3537" t="str">
            <v>778.2_Measure life (years)</v>
          </cell>
          <cell r="D3537">
            <v>2</v>
          </cell>
          <cell r="E3537" t="str">
            <v>Measure life (years)</v>
          </cell>
          <cell r="F3537" t="str">
            <v>Measure Life Value Source</v>
          </cell>
          <cell r="G3537" t="str">
            <v/>
          </cell>
          <cell r="H3537" t="str">
            <v/>
          </cell>
          <cell r="I3537" t="str">
            <v>AgGreenMotorRewind_v2_0.xlsm</v>
          </cell>
        </row>
        <row r="3538">
          <cell r="C3538" t="str">
            <v>991.3_Gross incremental annual electric savings (kWh/yr)</v>
          </cell>
          <cell r="D3538">
            <v>3</v>
          </cell>
          <cell r="E3538" t="str">
            <v>Gross incremental annual electric savings (kWh/yr)</v>
          </cell>
          <cell r="F3538" t="str">
            <v>Energy Savings Value Source</v>
          </cell>
          <cell r="G3538" t="str">
            <v/>
          </cell>
          <cell r="H3538" t="str">
            <v/>
          </cell>
          <cell r="I3538" t="str">
            <v>AgGreenMotorRewind_v2_0.xlsm</v>
          </cell>
        </row>
        <row r="3539">
          <cell r="C3539" t="str">
            <v>991.3_Measure life (years)</v>
          </cell>
          <cell r="D3539">
            <v>3</v>
          </cell>
          <cell r="E3539" t="str">
            <v>Measure life (years)</v>
          </cell>
          <cell r="F3539" t="str">
            <v>Measure Life Value Source</v>
          </cell>
          <cell r="G3539" t="str">
            <v/>
          </cell>
          <cell r="H3539" t="str">
            <v/>
          </cell>
          <cell r="I3539" t="str">
            <v>AgGreenMotorRewind_v2_0.xlsm</v>
          </cell>
        </row>
        <row r="3540">
          <cell r="C3540" t="str">
            <v>991.3_Incremental cost ($)</v>
          </cell>
          <cell r="D3540">
            <v>3</v>
          </cell>
          <cell r="E3540" t="str">
            <v>Incremental cost ($)</v>
          </cell>
          <cell r="F3540" t="str">
            <v>Incremental Cost Value Source</v>
          </cell>
          <cell r="G3540" t="str">
            <v/>
          </cell>
          <cell r="H3540" t="str">
            <v/>
          </cell>
          <cell r="I3540" t="str">
            <v>AgGreenMotorRewind_v2_0.xlsm</v>
          </cell>
        </row>
        <row r="3541">
          <cell r="C3541" t="str">
            <v>991.3_Planned Net to Gross Ratio</v>
          </cell>
          <cell r="D3541">
            <v>3</v>
          </cell>
          <cell r="E3541" t="str">
            <v>Planned Net to Gross Ratio</v>
          </cell>
          <cell r="F3541" t="str">
            <v>Net-to-Gross Value Source</v>
          </cell>
          <cell r="G3541" t="str">
            <v/>
          </cell>
          <cell r="H3541" t="str">
            <v>Page 10</v>
          </cell>
          <cell r="I3541" t="str">
            <v>DSM_WY_FinAnswerExpress_Report_2011.pdf</v>
          </cell>
        </row>
        <row r="3542">
          <cell r="C3542" t="str">
            <v>991.3_Gross Average Monthly Demand Reduction (kW/unit)</v>
          </cell>
          <cell r="D3542">
            <v>3</v>
          </cell>
          <cell r="E3542" t="str">
            <v>Gross Average Monthly Demand Reduction (kW/unit)</v>
          </cell>
          <cell r="F3542" t="str">
            <v>Demand Savings Value Source</v>
          </cell>
          <cell r="G3542" t="str">
            <v/>
          </cell>
          <cell r="H3542" t="str">
            <v/>
          </cell>
          <cell r="I3542" t="str">
            <v>AgGreenMotorRewind_v2_0.xlsm</v>
          </cell>
        </row>
        <row r="3543">
          <cell r="C3543" t="str">
            <v>991.3_Planned Realization Rate</v>
          </cell>
          <cell r="D3543">
            <v>3</v>
          </cell>
          <cell r="E3543" t="str">
            <v>Planned Realization Rate</v>
          </cell>
          <cell r="F3543" t="str">
            <v>Realization Rate Value Source</v>
          </cell>
          <cell r="G3543" t="str">
            <v/>
          </cell>
          <cell r="H3543" t="str">
            <v>Table 1</v>
          </cell>
          <cell r="I3543" t="str">
            <v>DSM_WY_FinAnswerExpress_Report_2011.pdf</v>
          </cell>
        </row>
        <row r="3544">
          <cell r="C3544" t="str">
            <v>135.2_Gross Average Monthly Demand Reduction (kW/unit)</v>
          </cell>
          <cell r="D3544">
            <v>2</v>
          </cell>
          <cell r="E3544" t="str">
            <v>Gross Average Monthly Demand Reduction (kW/unit)</v>
          </cell>
          <cell r="F3544" t="str">
            <v>Demand Reduction Value Source</v>
          </cell>
          <cell r="G3544" t="str">
            <v/>
          </cell>
          <cell r="H3544" t="str">
            <v/>
          </cell>
          <cell r="I3544" t="str">
            <v>AgGreenMotorRewind_v2_0.xlsm</v>
          </cell>
        </row>
        <row r="3545">
          <cell r="C3545" t="str">
            <v>135.2_Planned Net to Gross Ratio</v>
          </cell>
          <cell r="D3545">
            <v>2</v>
          </cell>
          <cell r="E3545" t="str">
            <v>Planned Net to Gross Ratio</v>
          </cell>
          <cell r="F3545" t="str">
            <v>Net-to-Gross Value Source</v>
          </cell>
          <cell r="G3545" t="str">
            <v/>
          </cell>
          <cell r="H3545" t="str">
            <v>page 2</v>
          </cell>
          <cell r="I3545" t="str">
            <v>CA_FinAnswer_Express_Program_Evaluation_2009-2011.pdf</v>
          </cell>
        </row>
        <row r="3546">
          <cell r="C3546" t="str">
            <v>135.2_Planned Realization Rate</v>
          </cell>
          <cell r="D3546">
            <v>2</v>
          </cell>
          <cell r="E3546" t="str">
            <v>Planned Realization Rate</v>
          </cell>
          <cell r="F3546" t="str">
            <v>Realization Rate Value Source</v>
          </cell>
          <cell r="G3546" t="str">
            <v/>
          </cell>
          <cell r="H3546" t="str">
            <v>page 2</v>
          </cell>
          <cell r="I3546" t="str">
            <v>CA_FinAnswer_Express_Program_Evaluation_2009-2011.pdf</v>
          </cell>
        </row>
        <row r="3547">
          <cell r="C3547" t="str">
            <v>135.2_Incremental cost ($)</v>
          </cell>
          <cell r="D3547">
            <v>2</v>
          </cell>
          <cell r="E3547" t="str">
            <v>Incremental cost ($)</v>
          </cell>
          <cell r="F3547" t="str">
            <v>Cost Value Source</v>
          </cell>
          <cell r="G3547" t="str">
            <v/>
          </cell>
          <cell r="H3547" t="str">
            <v/>
          </cell>
          <cell r="I3547" t="str">
            <v>AgGreenMotorRewind_v2_0.xlsm</v>
          </cell>
        </row>
        <row r="3548">
          <cell r="C3548" t="str">
            <v>135.2_Gross incremental annual electric savings (kWh/yr)</v>
          </cell>
          <cell r="D3548">
            <v>2</v>
          </cell>
          <cell r="E3548" t="str">
            <v>Gross incremental annual electric savings (kWh/yr)</v>
          </cell>
          <cell r="F3548" t="str">
            <v xml:space="preserve">Energy Savings Value Source </v>
          </cell>
          <cell r="G3548" t="str">
            <v/>
          </cell>
          <cell r="H3548" t="str">
            <v/>
          </cell>
          <cell r="I3548" t="str">
            <v>AgGreenMotorRewind_v2_0.xlsm</v>
          </cell>
        </row>
        <row r="3549">
          <cell r="C3549" t="str">
            <v>135.2_Measure life (years)</v>
          </cell>
          <cell r="D3549">
            <v>2</v>
          </cell>
          <cell r="E3549" t="str">
            <v>Measure life (years)</v>
          </cell>
          <cell r="F3549" t="str">
            <v>Measure Life Value Source</v>
          </cell>
          <cell r="G3549" t="str">
            <v/>
          </cell>
          <cell r="H3549" t="str">
            <v/>
          </cell>
          <cell r="I3549" t="str">
            <v>AgGreenMotorRewind_v2_0.xlsm</v>
          </cell>
        </row>
        <row r="3550">
          <cell r="C3550" t="str">
            <v>345.3_Planned Net to Gross Ratio</v>
          </cell>
          <cell r="D3550">
            <v>3</v>
          </cell>
          <cell r="E3550" t="str">
            <v>Planned Net to Gross Ratio</v>
          </cell>
          <cell r="F3550" t="str">
            <v>Net-to-Gross Value Source</v>
          </cell>
          <cell r="G3550" t="str">
            <v/>
          </cell>
          <cell r="H3550" t="str">
            <v>Page 2</v>
          </cell>
          <cell r="I3550" t="str">
            <v>ID_FinAnswer_Express_Program_Evaluation_2009-2011.pdf</v>
          </cell>
        </row>
        <row r="3551">
          <cell r="C3551" t="str">
            <v>345.3_Incremental cost ($)</v>
          </cell>
          <cell r="D3551">
            <v>3</v>
          </cell>
          <cell r="E3551" t="str">
            <v>Incremental cost ($)</v>
          </cell>
          <cell r="F3551" t="str">
            <v>Cost Value Source</v>
          </cell>
          <cell r="G3551" t="str">
            <v/>
          </cell>
          <cell r="H3551" t="str">
            <v/>
          </cell>
          <cell r="I3551" t="str">
            <v>AgGreenMotorRewind_v2_0.xlsm</v>
          </cell>
        </row>
        <row r="3552">
          <cell r="C3552" t="str">
            <v>345.3_Gross Average Monthly Demand Reduction (kW/unit)</v>
          </cell>
          <cell r="D3552">
            <v>3</v>
          </cell>
          <cell r="E3552" t="str">
            <v>Gross Average Monthly Demand Reduction (kW/unit)</v>
          </cell>
          <cell r="F3552" t="str">
            <v>Demand Reduction Value Source</v>
          </cell>
          <cell r="G3552" t="str">
            <v/>
          </cell>
          <cell r="H3552" t="str">
            <v/>
          </cell>
          <cell r="I3552" t="str">
            <v>AgGreenMotorRewind_v2_0.xlsm</v>
          </cell>
        </row>
        <row r="3553">
          <cell r="C3553" t="str">
            <v>345.3_Planned Realization Rate</v>
          </cell>
          <cell r="D3553">
            <v>3</v>
          </cell>
          <cell r="E3553" t="str">
            <v>Planned Realization Rate</v>
          </cell>
          <cell r="F3553" t="str">
            <v>Realization Rate Value Source</v>
          </cell>
          <cell r="G3553" t="str">
            <v/>
          </cell>
          <cell r="H3553" t="str">
            <v>Table 1</v>
          </cell>
          <cell r="I3553" t="str">
            <v>ID_FinAnswer_Express_Program_Evaluation_2009-2011.pdf</v>
          </cell>
        </row>
        <row r="3554">
          <cell r="C3554" t="str">
            <v>345.3_Gross incremental annual electric savings (kWh/yr)</v>
          </cell>
          <cell r="D3554">
            <v>3</v>
          </cell>
          <cell r="E3554" t="str">
            <v>Gross incremental annual electric savings (kWh/yr)</v>
          </cell>
          <cell r="F3554" t="str">
            <v xml:space="preserve">Energy Savings Value Source </v>
          </cell>
          <cell r="G3554" t="str">
            <v/>
          </cell>
          <cell r="H3554" t="str">
            <v/>
          </cell>
          <cell r="I3554" t="str">
            <v>AgGreenMotorRewind_v2_0.xlsm</v>
          </cell>
        </row>
        <row r="3555">
          <cell r="C3555" t="str">
            <v>345.3_Measure life (years)</v>
          </cell>
          <cell r="D3555">
            <v>3</v>
          </cell>
          <cell r="E3555" t="str">
            <v>Measure life (years)</v>
          </cell>
          <cell r="F3555" t="str">
            <v>Measure Life Value Source</v>
          </cell>
          <cell r="G3555" t="str">
            <v/>
          </cell>
          <cell r="H3555" t="str">
            <v/>
          </cell>
          <cell r="I3555" t="str">
            <v>AgGreenMotorRewind_v2_0.xlsm</v>
          </cell>
        </row>
        <row r="3556">
          <cell r="C3556" t="str">
            <v>577.3_Incentive Customer ($)</v>
          </cell>
          <cell r="D3556">
            <v>3</v>
          </cell>
          <cell r="E3556" t="str">
            <v>Incentive Customer ($)</v>
          </cell>
          <cell r="F3556" t="str">
            <v>Incentive Value Source</v>
          </cell>
          <cell r="G3556" t="str">
            <v/>
          </cell>
          <cell r="H3556" t="str">
            <v>Table 10-13</v>
          </cell>
          <cell r="I3556" t="str">
            <v>FinAnswer Express Market Characterization and Program Enhancements - Utah Service Territory 30 Nov 2011.pdf</v>
          </cell>
        </row>
        <row r="3557">
          <cell r="C3557" t="str">
            <v>577.3_Gross Average Monthly Demand Reduction (kW/unit)</v>
          </cell>
          <cell r="D3557">
            <v>3</v>
          </cell>
          <cell r="E3557" t="str">
            <v>Gross Average Monthly Demand Reduction (kW/unit)</v>
          </cell>
          <cell r="F3557" t="str">
            <v>Demand Reduction Value Source</v>
          </cell>
          <cell r="G3557" t="str">
            <v/>
          </cell>
          <cell r="H3557" t="str">
            <v/>
          </cell>
          <cell r="I3557" t="str">
            <v>AgGreenMotorRewind_v2_0.xlsm</v>
          </cell>
        </row>
        <row r="3558">
          <cell r="C3558" t="str">
            <v>577.3_Measure life (years)</v>
          </cell>
          <cell r="D3558">
            <v>3</v>
          </cell>
          <cell r="E3558" t="str">
            <v>Measure life (years)</v>
          </cell>
          <cell r="F3558" t="str">
            <v>Measure Life Value Source</v>
          </cell>
          <cell r="G3558" t="str">
            <v/>
          </cell>
          <cell r="H3558" t="str">
            <v>Table 2 on page 22 of Appendix 1</v>
          </cell>
          <cell r="I3558" t="str">
            <v>UT_2011_Annual_Report.pdf</v>
          </cell>
        </row>
        <row r="3559">
          <cell r="C3559" t="str">
            <v>577.3_Gross incremental annual electric savings (kWh/yr)</v>
          </cell>
          <cell r="D3559">
            <v>3</v>
          </cell>
          <cell r="E3559" t="str">
            <v>Gross incremental annual electric savings (kWh/yr)</v>
          </cell>
          <cell r="F3559" t="str">
            <v xml:space="preserve">Energy Savings Value Source </v>
          </cell>
          <cell r="G3559" t="str">
            <v/>
          </cell>
          <cell r="H3559" t="str">
            <v/>
          </cell>
          <cell r="I3559" t="str">
            <v/>
          </cell>
        </row>
        <row r="3560">
          <cell r="C3560" t="str">
            <v>577.3_Gross Average Monthly Demand Reduction (kW/unit)</v>
          </cell>
          <cell r="D3560">
            <v>3</v>
          </cell>
          <cell r="E3560" t="str">
            <v>Gross Average Monthly Demand Reduction (kW/unit)</v>
          </cell>
          <cell r="F3560" t="str">
            <v>Demand Reduction Value Source</v>
          </cell>
          <cell r="G3560" t="str">
            <v/>
          </cell>
          <cell r="H3560" t="str">
            <v/>
          </cell>
          <cell r="I3560" t="str">
            <v/>
          </cell>
        </row>
        <row r="3561">
          <cell r="C3561" t="str">
            <v>577.3_Gross incremental annual electric savings (kWh/yr)</v>
          </cell>
          <cell r="D3561">
            <v>3</v>
          </cell>
          <cell r="E3561" t="str">
            <v>Gross incremental annual electric savings (kWh/yr)</v>
          </cell>
          <cell r="F3561" t="str">
            <v xml:space="preserve">Energy Savings Value Source </v>
          </cell>
          <cell r="G3561" t="str">
            <v/>
          </cell>
          <cell r="H3561" t="str">
            <v/>
          </cell>
          <cell r="I3561" t="str">
            <v>AgGreenMotorRewind_v2_0.xlsm</v>
          </cell>
        </row>
        <row r="3562">
          <cell r="C3562" t="str">
            <v>577.3_Incremental cost ($)</v>
          </cell>
          <cell r="D3562">
            <v>3</v>
          </cell>
          <cell r="E3562" t="str">
            <v>Incremental cost ($)</v>
          </cell>
          <cell r="F3562" t="str">
            <v>Cost Value Source</v>
          </cell>
          <cell r="G3562" t="str">
            <v/>
          </cell>
          <cell r="H3562" t="str">
            <v/>
          </cell>
          <cell r="I3562" t="str">
            <v/>
          </cell>
        </row>
        <row r="3563">
          <cell r="C3563" t="str">
            <v>577.3_Incremental cost ($)</v>
          </cell>
          <cell r="D3563">
            <v>3</v>
          </cell>
          <cell r="E3563" t="str">
            <v>Incremental cost ($)</v>
          </cell>
          <cell r="F3563" t="str">
            <v>Cost Value Source</v>
          </cell>
          <cell r="G3563" t="str">
            <v/>
          </cell>
          <cell r="H3563" t="str">
            <v/>
          </cell>
          <cell r="I3563" t="str">
            <v>AgGreenMotorRewind_v2_0.xlsm</v>
          </cell>
        </row>
        <row r="3564">
          <cell r="C3564" t="str">
            <v>789.2_Gross incremental annual electric savings (kWh/yr)</v>
          </cell>
          <cell r="D3564">
            <v>2</v>
          </cell>
          <cell r="E3564" t="str">
            <v>Gross incremental annual electric savings (kWh/yr)</v>
          </cell>
          <cell r="F3564" t="str">
            <v xml:space="preserve">Energy Savings Value Source </v>
          </cell>
          <cell r="G3564" t="str">
            <v/>
          </cell>
          <cell r="H3564" t="str">
            <v/>
          </cell>
          <cell r="I3564" t="str">
            <v>AgGreenMotorRewind_v2_0.xlsm</v>
          </cell>
        </row>
        <row r="3565">
          <cell r="C3565" t="str">
            <v>789.2_Gross Average Monthly Demand Reduction (kW/unit)</v>
          </cell>
          <cell r="D3565">
            <v>2</v>
          </cell>
          <cell r="E3565" t="str">
            <v>Gross Average Monthly Demand Reduction (kW/unit)</v>
          </cell>
          <cell r="F3565" t="str">
            <v>Demand Reduction Value Source</v>
          </cell>
          <cell r="G3565" t="str">
            <v/>
          </cell>
          <cell r="H3565" t="str">
            <v/>
          </cell>
          <cell r="I3565" t="str">
            <v>AgGreenMotorRewind_v2_0.xlsm</v>
          </cell>
        </row>
        <row r="3566">
          <cell r="C3566" t="str">
            <v>789.2_Measure life (years)</v>
          </cell>
          <cell r="D3566">
            <v>2</v>
          </cell>
          <cell r="E3566" t="str">
            <v>Measure life (years)</v>
          </cell>
          <cell r="F3566" t="str">
            <v>Measure Life Value Source</v>
          </cell>
          <cell r="G3566" t="str">
            <v/>
          </cell>
          <cell r="H3566" t="str">
            <v/>
          </cell>
          <cell r="I3566" t="str">
            <v>AgGreenMotorRewind_v2_0.xlsm</v>
          </cell>
        </row>
        <row r="3567">
          <cell r="C3567" t="str">
            <v>789.2_Incremental cost ($)</v>
          </cell>
          <cell r="D3567">
            <v>2</v>
          </cell>
          <cell r="E3567" t="str">
            <v>Incremental cost ($)</v>
          </cell>
          <cell r="F3567" t="str">
            <v>Cost Value Source</v>
          </cell>
          <cell r="G3567" t="str">
            <v/>
          </cell>
          <cell r="H3567" t="str">
            <v/>
          </cell>
          <cell r="I3567" t="str">
            <v>AgGreenMotorRewind_v2_0.xlsm</v>
          </cell>
        </row>
        <row r="3568">
          <cell r="C3568" t="str">
            <v>1002.3_Incremental cost ($)</v>
          </cell>
          <cell r="D3568">
            <v>3</v>
          </cell>
          <cell r="E3568" t="str">
            <v>Incremental cost ($)</v>
          </cell>
          <cell r="F3568" t="str">
            <v>Incremental Cost Value Source</v>
          </cell>
          <cell r="G3568" t="str">
            <v/>
          </cell>
          <cell r="H3568" t="str">
            <v/>
          </cell>
          <cell r="I3568" t="str">
            <v>AgGreenMotorRewind_v2_0.xlsm</v>
          </cell>
        </row>
        <row r="3569">
          <cell r="C3569" t="str">
            <v>1002.3_Gross Average Monthly Demand Reduction (kW/unit)</v>
          </cell>
          <cell r="D3569">
            <v>3</v>
          </cell>
          <cell r="E3569" t="str">
            <v>Gross Average Monthly Demand Reduction (kW/unit)</v>
          </cell>
          <cell r="F3569" t="str">
            <v>Demand Savings Value Source</v>
          </cell>
          <cell r="G3569" t="str">
            <v/>
          </cell>
          <cell r="H3569" t="str">
            <v/>
          </cell>
          <cell r="I3569" t="str">
            <v>AgGreenMotorRewind_v2_0.xlsm</v>
          </cell>
        </row>
        <row r="3570">
          <cell r="C3570" t="str">
            <v>1002.3_Planned Realization Rate</v>
          </cell>
          <cell r="D3570">
            <v>3</v>
          </cell>
          <cell r="E3570" t="str">
            <v>Planned Realization Rate</v>
          </cell>
          <cell r="F3570" t="str">
            <v>Realization Rate Value Source</v>
          </cell>
          <cell r="G3570" t="str">
            <v/>
          </cell>
          <cell r="H3570" t="str">
            <v>Table 1</v>
          </cell>
          <cell r="I3570" t="str">
            <v>DSM_WY_FinAnswerExpress_Report_2011.pdf</v>
          </cell>
        </row>
        <row r="3571">
          <cell r="C3571" t="str">
            <v>1002.3_Measure life (years)</v>
          </cell>
          <cell r="D3571">
            <v>3</v>
          </cell>
          <cell r="E3571" t="str">
            <v>Measure life (years)</v>
          </cell>
          <cell r="F3571" t="str">
            <v>Measure Life Value Source</v>
          </cell>
          <cell r="G3571" t="str">
            <v/>
          </cell>
          <cell r="H3571" t="str">
            <v/>
          </cell>
          <cell r="I3571" t="str">
            <v>AgGreenMotorRewind_v2_0.xlsm</v>
          </cell>
        </row>
        <row r="3572">
          <cell r="C3572" t="str">
            <v>1002.3_Gross incremental annual electric savings (kWh/yr)</v>
          </cell>
          <cell r="D3572">
            <v>3</v>
          </cell>
          <cell r="E3572" t="str">
            <v>Gross incremental annual electric savings (kWh/yr)</v>
          </cell>
          <cell r="F3572" t="str">
            <v>Energy Savings Value Source</v>
          </cell>
          <cell r="G3572" t="str">
            <v/>
          </cell>
          <cell r="H3572" t="str">
            <v/>
          </cell>
          <cell r="I3572" t="str">
            <v>AgGreenMotorRewind_v2_0.xlsm</v>
          </cell>
        </row>
        <row r="3573">
          <cell r="C3573" t="str">
            <v>1002.3_Planned Net to Gross Ratio</v>
          </cell>
          <cell r="D3573">
            <v>3</v>
          </cell>
          <cell r="E3573" t="str">
            <v>Planned Net to Gross Ratio</v>
          </cell>
          <cell r="F3573" t="str">
            <v>Net-to-Gross Value Source</v>
          </cell>
          <cell r="G3573" t="str">
            <v/>
          </cell>
          <cell r="H3573" t="str">
            <v>Page 10</v>
          </cell>
          <cell r="I3573" t="str">
            <v>DSM_WY_FinAnswerExpress_Report_2011.pdf</v>
          </cell>
        </row>
        <row r="3574">
          <cell r="C3574" t="str">
            <v>12202013-074.1_Measure life (years)</v>
          </cell>
          <cell r="D3574">
            <v>1</v>
          </cell>
          <cell r="E3574" t="str">
            <v>Measure life (years)</v>
          </cell>
          <cell r="F3574" t="str">
            <v>Measure Life Value Source</v>
          </cell>
          <cell r="G3574" t="str">
            <v/>
          </cell>
          <cell r="H3574" t="str">
            <v/>
          </cell>
          <cell r="I3574" t="str">
            <v>AgGreenMotorRewind_v2_0.xlsm</v>
          </cell>
        </row>
        <row r="3575">
          <cell r="C3575" t="str">
            <v>12202013-074.1_Gross incremental annual electric savings (kWh/yr)</v>
          </cell>
          <cell r="D3575">
            <v>1</v>
          </cell>
          <cell r="E3575" t="str">
            <v>Gross incremental annual electric savings (kWh/yr)</v>
          </cell>
          <cell r="F3575" t="str">
            <v xml:space="preserve">Energy Savings Value Source </v>
          </cell>
          <cell r="G3575" t="str">
            <v/>
          </cell>
          <cell r="H3575" t="str">
            <v/>
          </cell>
          <cell r="I3575" t="str">
            <v>AgGreenMotorRewind_v2_0.xlsm</v>
          </cell>
        </row>
        <row r="3576">
          <cell r="C3576" t="str">
            <v>12202013-074.1_Planned Realization Rate</v>
          </cell>
          <cell r="D3576">
            <v>1</v>
          </cell>
          <cell r="E3576" t="str">
            <v>Planned Realization Rate</v>
          </cell>
          <cell r="F3576" t="str">
            <v>Realization Rate Value Source</v>
          </cell>
          <cell r="G3576" t="str">
            <v/>
          </cell>
          <cell r="H3576" t="str">
            <v>page 2</v>
          </cell>
          <cell r="I3576" t="str">
            <v>CA_FinAnswer_Express_Program_Evaluation_2009-2011.pdf</v>
          </cell>
        </row>
        <row r="3577">
          <cell r="C3577" t="str">
            <v>12202013-074.1_Incremental cost ($)</v>
          </cell>
          <cell r="D3577">
            <v>1</v>
          </cell>
          <cell r="E3577" t="str">
            <v>Incremental cost ($)</v>
          </cell>
          <cell r="F3577" t="str">
            <v>Cost Value Source</v>
          </cell>
          <cell r="G3577" t="str">
            <v/>
          </cell>
          <cell r="H3577" t="str">
            <v/>
          </cell>
          <cell r="I3577" t="str">
            <v>AgGreenMotorRewind_v2_0.xlsm</v>
          </cell>
        </row>
        <row r="3578">
          <cell r="C3578" t="str">
            <v>12202013-074.1_Planned Net to Gross Ratio</v>
          </cell>
          <cell r="D3578">
            <v>1</v>
          </cell>
          <cell r="E3578" t="str">
            <v>Planned Net to Gross Ratio</v>
          </cell>
          <cell r="F3578" t="str">
            <v>Net-to-Gross Value Source</v>
          </cell>
          <cell r="G3578" t="str">
            <v/>
          </cell>
          <cell r="H3578" t="str">
            <v>page 2</v>
          </cell>
          <cell r="I3578" t="str">
            <v>CA_FinAnswer_Express_Program_Evaluation_2009-2011.pdf</v>
          </cell>
        </row>
        <row r="3579">
          <cell r="C3579" t="str">
            <v>12202013-074.1_Gross Average Monthly Demand Reduction (kW/unit)</v>
          </cell>
          <cell r="D3579">
            <v>1</v>
          </cell>
          <cell r="E3579" t="str">
            <v>Gross Average Monthly Demand Reduction (kW/unit)</v>
          </cell>
          <cell r="F3579" t="str">
            <v>Demand Reduction Value Source</v>
          </cell>
          <cell r="G3579" t="str">
            <v/>
          </cell>
          <cell r="H3579" t="str">
            <v/>
          </cell>
          <cell r="I3579" t="str">
            <v>AgGreenMotorRewind_v2_0.xlsm</v>
          </cell>
        </row>
        <row r="3580">
          <cell r="C3580" t="str">
            <v>12202013-010.2_Gross Average Monthly Demand Reduction (kW/unit)</v>
          </cell>
          <cell r="D3580">
            <v>2</v>
          </cell>
          <cell r="E3580" t="str">
            <v>Gross Average Monthly Demand Reduction (kW/unit)</v>
          </cell>
          <cell r="F3580" t="str">
            <v>Demand Reduction Value Source</v>
          </cell>
          <cell r="G3580" t="str">
            <v/>
          </cell>
          <cell r="H3580" t="str">
            <v/>
          </cell>
          <cell r="I3580" t="str">
            <v>AgGreenMotorRewind_v2_0.xlsm</v>
          </cell>
        </row>
        <row r="3581">
          <cell r="C3581" t="str">
            <v>12202013-010.2_Planned Net to Gross Ratio</v>
          </cell>
          <cell r="D3581">
            <v>2</v>
          </cell>
          <cell r="E3581" t="str">
            <v>Planned Net to Gross Ratio</v>
          </cell>
          <cell r="F3581" t="str">
            <v>Net-to-Gross Value Source</v>
          </cell>
          <cell r="G3581" t="str">
            <v/>
          </cell>
          <cell r="H3581" t="str">
            <v>Page 2</v>
          </cell>
          <cell r="I3581" t="str">
            <v>ID_FinAnswer_Express_Program_Evaluation_2009-2011.pdf</v>
          </cell>
        </row>
        <row r="3582">
          <cell r="C3582" t="str">
            <v>12202013-010.2_Gross incremental annual electric savings (kWh/yr)</v>
          </cell>
          <cell r="D3582">
            <v>2</v>
          </cell>
          <cell r="E3582" t="str">
            <v>Gross incremental annual electric savings (kWh/yr)</v>
          </cell>
          <cell r="F3582" t="str">
            <v xml:space="preserve">Energy Savings Value Source </v>
          </cell>
          <cell r="G3582" t="str">
            <v/>
          </cell>
          <cell r="H3582" t="str">
            <v/>
          </cell>
          <cell r="I3582" t="str">
            <v>AgGreenMotorRewind_v2_0.xlsm</v>
          </cell>
        </row>
        <row r="3583">
          <cell r="C3583" t="str">
            <v>12202013-010.2_Incremental cost ($)</v>
          </cell>
          <cell r="D3583">
            <v>2</v>
          </cell>
          <cell r="E3583" t="str">
            <v>Incremental cost ($)</v>
          </cell>
          <cell r="F3583" t="str">
            <v>Cost Value Source</v>
          </cell>
          <cell r="G3583" t="str">
            <v/>
          </cell>
          <cell r="H3583" t="str">
            <v/>
          </cell>
          <cell r="I3583" t="str">
            <v>AgGreenMotorRewind_v2_0.xlsm</v>
          </cell>
        </row>
        <row r="3584">
          <cell r="C3584" t="str">
            <v>12202013-010.2_Planned Realization Rate</v>
          </cell>
          <cell r="D3584">
            <v>2</v>
          </cell>
          <cell r="E3584" t="str">
            <v>Planned Realization Rate</v>
          </cell>
          <cell r="F3584" t="str">
            <v>Realization Rate Value Source</v>
          </cell>
          <cell r="G3584" t="str">
            <v/>
          </cell>
          <cell r="H3584" t="str">
            <v>Table 1</v>
          </cell>
          <cell r="I3584" t="str">
            <v>ID_FinAnswer_Express_Program_Evaluation_2009-2011.pdf</v>
          </cell>
        </row>
        <row r="3585">
          <cell r="C3585" t="str">
            <v>12202013-010.2_Measure life (years)</v>
          </cell>
          <cell r="D3585">
            <v>2</v>
          </cell>
          <cell r="E3585" t="str">
            <v>Measure life (years)</v>
          </cell>
          <cell r="F3585" t="str">
            <v>Measure Life Value Source</v>
          </cell>
          <cell r="G3585" t="str">
            <v/>
          </cell>
          <cell r="H3585" t="str">
            <v/>
          </cell>
          <cell r="I3585" t="str">
            <v>AgGreenMotorRewind_v2_0.xlsm</v>
          </cell>
        </row>
        <row r="3586">
          <cell r="C3586" t="str">
            <v>12132013-010.2_Gross incremental annual electric savings (kWh/yr)</v>
          </cell>
          <cell r="D3586">
            <v>2</v>
          </cell>
          <cell r="E3586" t="str">
            <v>Gross incremental annual electric savings (kWh/yr)</v>
          </cell>
          <cell r="F3586" t="str">
            <v xml:space="preserve">Energy Savings Value Source </v>
          </cell>
          <cell r="G3586" t="str">
            <v/>
          </cell>
          <cell r="H3586" t="str">
            <v/>
          </cell>
          <cell r="I3586" t="str">
            <v/>
          </cell>
        </row>
        <row r="3587">
          <cell r="C3587" t="str">
            <v>12132013-010.2_Gross incremental annual electric savings (kWh/yr)</v>
          </cell>
          <cell r="D3587">
            <v>2</v>
          </cell>
          <cell r="E3587" t="str">
            <v>Gross incremental annual electric savings (kWh/yr)</v>
          </cell>
          <cell r="F3587" t="str">
            <v xml:space="preserve">Energy Savings Value Source </v>
          </cell>
          <cell r="G3587" t="str">
            <v/>
          </cell>
          <cell r="H3587" t="str">
            <v/>
          </cell>
          <cell r="I3587" t="str">
            <v>AgGreenMotorRewind_v2_0.xlsm</v>
          </cell>
        </row>
        <row r="3588">
          <cell r="C3588" t="str">
            <v>12132013-010.2_Gross Average Monthly Demand Reduction (kW/unit)</v>
          </cell>
          <cell r="D3588">
            <v>2</v>
          </cell>
          <cell r="E3588" t="str">
            <v>Gross Average Monthly Demand Reduction (kW/unit)</v>
          </cell>
          <cell r="F3588" t="str">
            <v>Demand Reduction Value Source</v>
          </cell>
          <cell r="G3588" t="str">
            <v/>
          </cell>
          <cell r="H3588" t="str">
            <v/>
          </cell>
          <cell r="I3588" t="str">
            <v>AgGreenMotorRewind_v2_0.xlsm</v>
          </cell>
        </row>
        <row r="3589">
          <cell r="C3589" t="str">
            <v>12132013-010.2_Incremental cost ($)</v>
          </cell>
          <cell r="D3589">
            <v>2</v>
          </cell>
          <cell r="E3589" t="str">
            <v>Incremental cost ($)</v>
          </cell>
          <cell r="F3589" t="str">
            <v>Cost Value Source</v>
          </cell>
          <cell r="G3589" t="str">
            <v/>
          </cell>
          <cell r="H3589" t="str">
            <v/>
          </cell>
          <cell r="I3589" t="str">
            <v>AgGreenMotorRewind_v2_0.xlsm</v>
          </cell>
        </row>
        <row r="3590">
          <cell r="C3590" t="str">
            <v>12132013-010.2_Incentive Customer ($)</v>
          </cell>
          <cell r="D3590">
            <v>2</v>
          </cell>
          <cell r="E3590" t="str">
            <v>Incentive Customer ($)</v>
          </cell>
          <cell r="F3590" t="str">
            <v>Incentive Value Source</v>
          </cell>
          <cell r="G3590" t="str">
            <v/>
          </cell>
          <cell r="H3590" t="str">
            <v>Table 10-14</v>
          </cell>
          <cell r="I3590" t="str">
            <v>FinAnswer Express Market Characterization and Program Enhancements - Utah Service Territory 30 Nov 2011.pdf</v>
          </cell>
        </row>
        <row r="3591">
          <cell r="C3591" t="str">
            <v>12132013-010.2_Measure life (years)</v>
          </cell>
          <cell r="D3591">
            <v>2</v>
          </cell>
          <cell r="E3591" t="str">
            <v>Measure life (years)</v>
          </cell>
          <cell r="F3591" t="str">
            <v>Measure Life Value Source</v>
          </cell>
          <cell r="G3591" t="str">
            <v/>
          </cell>
          <cell r="H3591" t="str">
            <v>Table 2 on page 22 of Appendix 1</v>
          </cell>
          <cell r="I3591" t="str">
            <v>UT_2011_Annual_Report.pdf</v>
          </cell>
        </row>
        <row r="3592">
          <cell r="C3592" t="str">
            <v>12132013-010.2_Gross Average Monthly Demand Reduction (kW/unit)</v>
          </cell>
          <cell r="D3592">
            <v>2</v>
          </cell>
          <cell r="E3592" t="str">
            <v>Gross Average Monthly Demand Reduction (kW/unit)</v>
          </cell>
          <cell r="F3592" t="str">
            <v>Demand Reduction Value Source</v>
          </cell>
          <cell r="G3592" t="str">
            <v/>
          </cell>
          <cell r="H3592" t="str">
            <v/>
          </cell>
          <cell r="I3592" t="str">
            <v/>
          </cell>
        </row>
        <row r="3593">
          <cell r="C3593" t="str">
            <v>12132013-010.2_Incremental cost ($)</v>
          </cell>
          <cell r="D3593">
            <v>2</v>
          </cell>
          <cell r="E3593" t="str">
            <v>Incremental cost ($)</v>
          </cell>
          <cell r="F3593" t="str">
            <v>Cost Value Source</v>
          </cell>
          <cell r="G3593" t="str">
            <v/>
          </cell>
          <cell r="H3593" t="str">
            <v/>
          </cell>
          <cell r="I3593" t="str">
            <v/>
          </cell>
        </row>
        <row r="3594">
          <cell r="C3594" t="str">
            <v>12302013-033.1_Gross Average Monthly Demand Reduction (kW/unit)</v>
          </cell>
          <cell r="D3594">
            <v>1</v>
          </cell>
          <cell r="E3594" t="str">
            <v>Gross Average Monthly Demand Reduction (kW/unit)</v>
          </cell>
          <cell r="F3594" t="str">
            <v>Demand Reduction Value Source</v>
          </cell>
          <cell r="G3594" t="str">
            <v/>
          </cell>
          <cell r="H3594" t="str">
            <v/>
          </cell>
          <cell r="I3594" t="str">
            <v>AgGreenMotorRewind_v2_0.xlsm</v>
          </cell>
        </row>
        <row r="3595">
          <cell r="C3595" t="str">
            <v>12302013-033.1_Incremental cost ($)</v>
          </cell>
          <cell r="D3595">
            <v>1</v>
          </cell>
          <cell r="E3595" t="str">
            <v>Incremental cost ($)</v>
          </cell>
          <cell r="F3595" t="str">
            <v>Cost Value Source</v>
          </cell>
          <cell r="G3595" t="str">
            <v/>
          </cell>
          <cell r="H3595" t="str">
            <v/>
          </cell>
          <cell r="I3595" t="str">
            <v>AgGreenMotorRewind_v2_0.xlsm</v>
          </cell>
        </row>
        <row r="3596">
          <cell r="C3596" t="str">
            <v>12302013-033.1_Measure life (years)</v>
          </cell>
          <cell r="D3596">
            <v>1</v>
          </cell>
          <cell r="E3596" t="str">
            <v>Measure life (years)</v>
          </cell>
          <cell r="F3596" t="str">
            <v>Measure Life Value Source</v>
          </cell>
          <cell r="G3596" t="str">
            <v/>
          </cell>
          <cell r="H3596" t="str">
            <v/>
          </cell>
          <cell r="I3596" t="str">
            <v>AgGreenMotorRewind_v2_0.xlsm</v>
          </cell>
        </row>
        <row r="3597">
          <cell r="C3597" t="str">
            <v>12302013-033.1_Gross incremental annual electric savings (kWh/yr)</v>
          </cell>
          <cell r="D3597">
            <v>1</v>
          </cell>
          <cell r="E3597" t="str">
            <v>Gross incremental annual electric savings (kWh/yr)</v>
          </cell>
          <cell r="F3597" t="str">
            <v xml:space="preserve">Energy Savings Value Source </v>
          </cell>
          <cell r="G3597" t="str">
            <v/>
          </cell>
          <cell r="H3597" t="str">
            <v/>
          </cell>
          <cell r="I3597" t="str">
            <v>AgGreenMotorRewind_v2_0.xlsm</v>
          </cell>
        </row>
        <row r="3598">
          <cell r="C3598" t="str">
            <v>12202013-042.2_Gross Average Monthly Demand Reduction (kW/unit)</v>
          </cell>
          <cell r="D3598">
            <v>2</v>
          </cell>
          <cell r="E3598" t="str">
            <v>Gross Average Monthly Demand Reduction (kW/unit)</v>
          </cell>
          <cell r="F3598" t="str">
            <v>Demand Savings Value Source</v>
          </cell>
          <cell r="G3598" t="str">
            <v/>
          </cell>
          <cell r="H3598" t="str">
            <v/>
          </cell>
          <cell r="I3598" t="str">
            <v>AgGreenMotorRewind_v2_0.xlsm</v>
          </cell>
        </row>
        <row r="3599">
          <cell r="C3599" t="str">
            <v>12202013-042.2_Planned Realization Rate</v>
          </cell>
          <cell r="D3599">
            <v>2</v>
          </cell>
          <cell r="E3599" t="str">
            <v>Planned Realization Rate</v>
          </cell>
          <cell r="F3599" t="str">
            <v>Realization Rate Value Source</v>
          </cell>
          <cell r="G3599" t="str">
            <v/>
          </cell>
          <cell r="H3599" t="str">
            <v>Table 1</v>
          </cell>
          <cell r="I3599" t="str">
            <v>DSM_WY_FinAnswerExpress_Report_2011.pdf</v>
          </cell>
        </row>
        <row r="3600">
          <cell r="C3600" t="str">
            <v>12202013-042.2_Incremental cost ($)</v>
          </cell>
          <cell r="D3600">
            <v>2</v>
          </cell>
          <cell r="E3600" t="str">
            <v>Incremental cost ($)</v>
          </cell>
          <cell r="F3600" t="str">
            <v>Incremental Cost Value Source</v>
          </cell>
          <cell r="G3600" t="str">
            <v/>
          </cell>
          <cell r="H3600" t="str">
            <v/>
          </cell>
          <cell r="I3600" t="str">
            <v>AgGreenMotorRewind_v2_0.xlsm</v>
          </cell>
        </row>
        <row r="3601">
          <cell r="C3601" t="str">
            <v>12202013-042.2_Measure life (years)</v>
          </cell>
          <cell r="D3601">
            <v>2</v>
          </cell>
          <cell r="E3601" t="str">
            <v>Measure life (years)</v>
          </cell>
          <cell r="F3601" t="str">
            <v>Measure Life Value Source</v>
          </cell>
          <cell r="G3601" t="str">
            <v/>
          </cell>
          <cell r="H3601" t="str">
            <v/>
          </cell>
          <cell r="I3601" t="str">
            <v>AgGreenMotorRewind_v2_0.xlsm</v>
          </cell>
        </row>
        <row r="3602">
          <cell r="C3602" t="str">
            <v>12202013-042.2_Planned Net to Gross Ratio</v>
          </cell>
          <cell r="D3602">
            <v>2</v>
          </cell>
          <cell r="E3602" t="str">
            <v>Planned Net to Gross Ratio</v>
          </cell>
          <cell r="F3602" t="str">
            <v>Net-to-Gross Value Source</v>
          </cell>
          <cell r="G3602" t="str">
            <v/>
          </cell>
          <cell r="H3602" t="str">
            <v>Page 10</v>
          </cell>
          <cell r="I3602" t="str">
            <v>DSM_WY_FinAnswerExpress_Report_2011.pdf</v>
          </cell>
        </row>
        <row r="3603">
          <cell r="C3603" t="str">
            <v>12202013-042.2_Gross incremental annual electric savings (kWh/yr)</v>
          </cell>
          <cell r="D3603">
            <v>2</v>
          </cell>
          <cell r="E3603" t="str">
            <v>Gross incremental annual electric savings (kWh/yr)</v>
          </cell>
          <cell r="F3603" t="str">
            <v>Energy Savings Value Source</v>
          </cell>
          <cell r="G3603" t="str">
            <v/>
          </cell>
          <cell r="H3603" t="str">
            <v/>
          </cell>
          <cell r="I3603" t="str">
            <v>AgGreenMotorRewind_v2_0.xlsm</v>
          </cell>
        </row>
        <row r="3604">
          <cell r="C3604" t="str">
            <v>136.2_Gross incremental annual electric savings (kWh/yr)</v>
          </cell>
          <cell r="D3604">
            <v>2</v>
          </cell>
          <cell r="E3604" t="str">
            <v>Gross incremental annual electric savings (kWh/yr)</v>
          </cell>
          <cell r="F3604" t="str">
            <v xml:space="preserve">Energy Savings Value Source </v>
          </cell>
          <cell r="G3604" t="str">
            <v/>
          </cell>
          <cell r="H3604" t="str">
            <v/>
          </cell>
          <cell r="I3604" t="str">
            <v>AgGreenMotorRewind_v2_0.xlsm</v>
          </cell>
        </row>
        <row r="3605">
          <cell r="C3605" t="str">
            <v>136.2_Planned Net to Gross Ratio</v>
          </cell>
          <cell r="D3605">
            <v>2</v>
          </cell>
          <cell r="E3605" t="str">
            <v>Planned Net to Gross Ratio</v>
          </cell>
          <cell r="F3605" t="str">
            <v>Net-to-Gross Value Source</v>
          </cell>
          <cell r="G3605" t="str">
            <v/>
          </cell>
          <cell r="H3605" t="str">
            <v>page 2</v>
          </cell>
          <cell r="I3605" t="str">
            <v>CA_FinAnswer_Express_Program_Evaluation_2009-2011.pdf</v>
          </cell>
        </row>
        <row r="3606">
          <cell r="C3606" t="str">
            <v>136.2_Incremental cost ($)</v>
          </cell>
          <cell r="D3606">
            <v>2</v>
          </cell>
          <cell r="E3606" t="str">
            <v>Incremental cost ($)</v>
          </cell>
          <cell r="F3606" t="str">
            <v>Cost Value Source</v>
          </cell>
          <cell r="G3606" t="str">
            <v/>
          </cell>
          <cell r="H3606" t="str">
            <v/>
          </cell>
          <cell r="I3606" t="str">
            <v>AgGreenMotorRewind_v2_0.xlsm</v>
          </cell>
        </row>
        <row r="3607">
          <cell r="C3607" t="str">
            <v>136.2_Measure life (years)</v>
          </cell>
          <cell r="D3607">
            <v>2</v>
          </cell>
          <cell r="E3607" t="str">
            <v>Measure life (years)</v>
          </cell>
          <cell r="F3607" t="str">
            <v>Measure Life Value Source</v>
          </cell>
          <cell r="G3607" t="str">
            <v/>
          </cell>
          <cell r="H3607" t="str">
            <v/>
          </cell>
          <cell r="I3607" t="str">
            <v>AgGreenMotorRewind_v2_0.xlsm</v>
          </cell>
        </row>
        <row r="3608">
          <cell r="C3608" t="str">
            <v>136.2_Gross Average Monthly Demand Reduction (kW/unit)</v>
          </cell>
          <cell r="D3608">
            <v>2</v>
          </cell>
          <cell r="E3608" t="str">
            <v>Gross Average Monthly Demand Reduction (kW/unit)</v>
          </cell>
          <cell r="F3608" t="str">
            <v>Demand Reduction Value Source</v>
          </cell>
          <cell r="G3608" t="str">
            <v/>
          </cell>
          <cell r="H3608" t="str">
            <v/>
          </cell>
          <cell r="I3608" t="str">
            <v>AgGreenMotorRewind_v2_0.xlsm</v>
          </cell>
        </row>
        <row r="3609">
          <cell r="C3609" t="str">
            <v>136.2_Planned Realization Rate</v>
          </cell>
          <cell r="D3609">
            <v>2</v>
          </cell>
          <cell r="E3609" t="str">
            <v>Planned Realization Rate</v>
          </cell>
          <cell r="F3609" t="str">
            <v>Realization Rate Value Source</v>
          </cell>
          <cell r="G3609" t="str">
            <v/>
          </cell>
          <cell r="H3609" t="str">
            <v>page 2</v>
          </cell>
          <cell r="I3609" t="str">
            <v>CA_FinAnswer_Express_Program_Evaluation_2009-2011.pdf</v>
          </cell>
        </row>
        <row r="3610">
          <cell r="C3610" t="str">
            <v>346.3_Planned Net to Gross Ratio</v>
          </cell>
          <cell r="D3610">
            <v>3</v>
          </cell>
          <cell r="E3610" t="str">
            <v>Planned Net to Gross Ratio</v>
          </cell>
          <cell r="F3610" t="str">
            <v>Net-to-Gross Value Source</v>
          </cell>
          <cell r="G3610" t="str">
            <v/>
          </cell>
          <cell r="H3610" t="str">
            <v>Page 2</v>
          </cell>
          <cell r="I3610" t="str">
            <v>ID_FinAnswer_Express_Program_Evaluation_2009-2011.pdf</v>
          </cell>
        </row>
        <row r="3611">
          <cell r="C3611" t="str">
            <v>346.3_Gross incremental annual electric savings (kWh/yr)</v>
          </cell>
          <cell r="D3611">
            <v>3</v>
          </cell>
          <cell r="E3611" t="str">
            <v>Gross incremental annual electric savings (kWh/yr)</v>
          </cell>
          <cell r="F3611" t="str">
            <v xml:space="preserve">Energy Savings Value Source </v>
          </cell>
          <cell r="G3611" t="str">
            <v/>
          </cell>
          <cell r="H3611" t="str">
            <v/>
          </cell>
          <cell r="I3611" t="str">
            <v>AgGreenMotorRewind_v2_0.xlsm</v>
          </cell>
        </row>
        <row r="3612">
          <cell r="C3612" t="str">
            <v>346.3_Gross Average Monthly Demand Reduction (kW/unit)</v>
          </cell>
          <cell r="D3612">
            <v>3</v>
          </cell>
          <cell r="E3612" t="str">
            <v>Gross Average Monthly Demand Reduction (kW/unit)</v>
          </cell>
          <cell r="F3612" t="str">
            <v>Demand Reduction Value Source</v>
          </cell>
          <cell r="G3612" t="str">
            <v/>
          </cell>
          <cell r="H3612" t="str">
            <v/>
          </cell>
          <cell r="I3612" t="str">
            <v>AgGreenMotorRewind_v2_0.xlsm</v>
          </cell>
        </row>
        <row r="3613">
          <cell r="C3613" t="str">
            <v>346.3_Incremental cost ($)</v>
          </cell>
          <cell r="D3613">
            <v>3</v>
          </cell>
          <cell r="E3613" t="str">
            <v>Incremental cost ($)</v>
          </cell>
          <cell r="F3613" t="str">
            <v>Cost Value Source</v>
          </cell>
          <cell r="G3613" t="str">
            <v/>
          </cell>
          <cell r="H3613" t="str">
            <v/>
          </cell>
          <cell r="I3613" t="str">
            <v>AgGreenMotorRewind_v2_0.xlsm</v>
          </cell>
        </row>
        <row r="3614">
          <cell r="C3614" t="str">
            <v>346.3_Planned Realization Rate</v>
          </cell>
          <cell r="D3614">
            <v>3</v>
          </cell>
          <cell r="E3614" t="str">
            <v>Planned Realization Rate</v>
          </cell>
          <cell r="F3614" t="str">
            <v>Realization Rate Value Source</v>
          </cell>
          <cell r="G3614" t="str">
            <v/>
          </cell>
          <cell r="H3614" t="str">
            <v>Table 1</v>
          </cell>
          <cell r="I3614" t="str">
            <v>ID_FinAnswer_Express_Program_Evaluation_2009-2011.pdf</v>
          </cell>
        </row>
        <row r="3615">
          <cell r="C3615" t="str">
            <v>346.3_Measure life (years)</v>
          </cell>
          <cell r="D3615">
            <v>3</v>
          </cell>
          <cell r="E3615" t="str">
            <v>Measure life (years)</v>
          </cell>
          <cell r="F3615" t="str">
            <v>Measure Life Value Source</v>
          </cell>
          <cell r="G3615" t="str">
            <v/>
          </cell>
          <cell r="H3615" t="str">
            <v/>
          </cell>
          <cell r="I3615" t="str">
            <v>AgGreenMotorRewind_v2_0.xlsm</v>
          </cell>
        </row>
        <row r="3616">
          <cell r="C3616" t="str">
            <v>578.3_Measure life (years)</v>
          </cell>
          <cell r="D3616">
            <v>3</v>
          </cell>
          <cell r="E3616" t="str">
            <v>Measure life (years)</v>
          </cell>
          <cell r="F3616" t="str">
            <v>Measure Life Value Source</v>
          </cell>
          <cell r="G3616" t="str">
            <v/>
          </cell>
          <cell r="H3616" t="str">
            <v>Table 2 on page 22 of Appendix 1</v>
          </cell>
          <cell r="I3616" t="str">
            <v>UT_2011_Annual_Report.pdf</v>
          </cell>
        </row>
        <row r="3617">
          <cell r="C3617" t="str">
            <v>578.3_Incentive Customer ($)</v>
          </cell>
          <cell r="D3617">
            <v>3</v>
          </cell>
          <cell r="E3617" t="str">
            <v>Incentive Customer ($)</v>
          </cell>
          <cell r="F3617" t="str">
            <v>Incentive Value Source</v>
          </cell>
          <cell r="G3617" t="str">
            <v/>
          </cell>
          <cell r="H3617" t="str">
            <v>Table 10-13</v>
          </cell>
          <cell r="I3617" t="str">
            <v>FinAnswer Express Market Characterization and Program Enhancements - Utah Service Territory 30 Nov 2011.pdf</v>
          </cell>
        </row>
        <row r="3618">
          <cell r="C3618" t="str">
            <v>578.3_Gross Average Monthly Demand Reduction (kW/unit)</v>
          </cell>
          <cell r="D3618">
            <v>3</v>
          </cell>
          <cell r="E3618" t="str">
            <v>Gross Average Monthly Demand Reduction (kW/unit)</v>
          </cell>
          <cell r="F3618" t="str">
            <v>Demand Reduction Value Source</v>
          </cell>
          <cell r="G3618" t="str">
            <v/>
          </cell>
          <cell r="H3618" t="str">
            <v/>
          </cell>
          <cell r="I3618" t="str">
            <v/>
          </cell>
        </row>
        <row r="3619">
          <cell r="C3619" t="str">
            <v>578.3_Incremental cost ($)</v>
          </cell>
          <cell r="D3619">
            <v>3</v>
          </cell>
          <cell r="E3619" t="str">
            <v>Incremental cost ($)</v>
          </cell>
          <cell r="F3619" t="str">
            <v>Cost Value Source</v>
          </cell>
          <cell r="G3619" t="str">
            <v/>
          </cell>
          <cell r="H3619" t="str">
            <v/>
          </cell>
          <cell r="I3619" t="str">
            <v>AgGreenMotorRewind_v2_0.xlsm</v>
          </cell>
        </row>
        <row r="3620">
          <cell r="C3620" t="str">
            <v>578.3_Incremental cost ($)</v>
          </cell>
          <cell r="D3620">
            <v>3</v>
          </cell>
          <cell r="E3620" t="str">
            <v>Incremental cost ($)</v>
          </cell>
          <cell r="F3620" t="str">
            <v>Cost Value Source</v>
          </cell>
          <cell r="G3620" t="str">
            <v/>
          </cell>
          <cell r="H3620" t="str">
            <v/>
          </cell>
          <cell r="I3620" t="str">
            <v/>
          </cell>
        </row>
        <row r="3621">
          <cell r="C3621" t="str">
            <v>578.3_Gross incremental annual electric savings (kWh/yr)</v>
          </cell>
          <cell r="D3621">
            <v>3</v>
          </cell>
          <cell r="E3621" t="str">
            <v>Gross incremental annual electric savings (kWh/yr)</v>
          </cell>
          <cell r="F3621" t="str">
            <v xml:space="preserve">Energy Savings Value Source </v>
          </cell>
          <cell r="G3621" t="str">
            <v/>
          </cell>
          <cell r="H3621" t="str">
            <v/>
          </cell>
          <cell r="I3621" t="str">
            <v>AgGreenMotorRewind_v2_0.xlsm</v>
          </cell>
        </row>
        <row r="3622">
          <cell r="C3622" t="str">
            <v>578.3_Gross incremental annual electric savings (kWh/yr)</v>
          </cell>
          <cell r="D3622">
            <v>3</v>
          </cell>
          <cell r="E3622" t="str">
            <v>Gross incremental annual electric savings (kWh/yr)</v>
          </cell>
          <cell r="F3622" t="str">
            <v xml:space="preserve">Energy Savings Value Source </v>
          </cell>
          <cell r="G3622" t="str">
            <v/>
          </cell>
          <cell r="H3622" t="str">
            <v/>
          </cell>
          <cell r="I3622" t="str">
            <v/>
          </cell>
        </row>
        <row r="3623">
          <cell r="C3623" t="str">
            <v>578.3_Gross Average Monthly Demand Reduction (kW/unit)</v>
          </cell>
          <cell r="D3623">
            <v>3</v>
          </cell>
          <cell r="E3623" t="str">
            <v>Gross Average Monthly Demand Reduction (kW/unit)</v>
          </cell>
          <cell r="F3623" t="str">
            <v>Demand Reduction Value Source</v>
          </cell>
          <cell r="G3623" t="str">
            <v/>
          </cell>
          <cell r="H3623" t="str">
            <v/>
          </cell>
          <cell r="I3623" t="str">
            <v>AgGreenMotorRewind_v2_0.xlsm</v>
          </cell>
        </row>
        <row r="3624">
          <cell r="C3624" t="str">
            <v>790.2_Gross incremental annual electric savings (kWh/yr)</v>
          </cell>
          <cell r="D3624">
            <v>2</v>
          </cell>
          <cell r="E3624" t="str">
            <v>Gross incremental annual electric savings (kWh/yr)</v>
          </cell>
          <cell r="F3624" t="str">
            <v xml:space="preserve">Energy Savings Value Source </v>
          </cell>
          <cell r="G3624" t="str">
            <v/>
          </cell>
          <cell r="H3624" t="str">
            <v/>
          </cell>
          <cell r="I3624" t="str">
            <v>AgGreenMotorRewind_v2_0.xlsm</v>
          </cell>
        </row>
        <row r="3625">
          <cell r="C3625" t="str">
            <v>790.2_Incremental cost ($)</v>
          </cell>
          <cell r="D3625">
            <v>2</v>
          </cell>
          <cell r="E3625" t="str">
            <v>Incremental cost ($)</v>
          </cell>
          <cell r="F3625" t="str">
            <v>Cost Value Source</v>
          </cell>
          <cell r="G3625" t="str">
            <v/>
          </cell>
          <cell r="H3625" t="str">
            <v/>
          </cell>
          <cell r="I3625" t="str">
            <v>AgGreenMotorRewind_v2_0.xlsm</v>
          </cell>
        </row>
        <row r="3626">
          <cell r="C3626" t="str">
            <v>790.2_Gross Average Monthly Demand Reduction (kW/unit)</v>
          </cell>
          <cell r="D3626">
            <v>2</v>
          </cell>
          <cell r="E3626" t="str">
            <v>Gross Average Monthly Demand Reduction (kW/unit)</v>
          </cell>
          <cell r="F3626" t="str">
            <v>Demand Reduction Value Source</v>
          </cell>
          <cell r="G3626" t="str">
            <v/>
          </cell>
          <cell r="H3626" t="str">
            <v/>
          </cell>
          <cell r="I3626" t="str">
            <v>AgGreenMotorRewind_v2_0.xlsm</v>
          </cell>
        </row>
        <row r="3627">
          <cell r="C3627" t="str">
            <v>790.2_Measure life (years)</v>
          </cell>
          <cell r="D3627">
            <v>2</v>
          </cell>
          <cell r="E3627" t="str">
            <v>Measure life (years)</v>
          </cell>
          <cell r="F3627" t="str">
            <v>Measure Life Value Source</v>
          </cell>
          <cell r="G3627" t="str">
            <v/>
          </cell>
          <cell r="H3627" t="str">
            <v/>
          </cell>
          <cell r="I3627" t="str">
            <v>AgGreenMotorRewind_v2_0.xlsm</v>
          </cell>
        </row>
        <row r="3628">
          <cell r="C3628" t="str">
            <v>1003.3_Planned Net to Gross Ratio</v>
          </cell>
          <cell r="D3628">
            <v>3</v>
          </cell>
          <cell r="E3628" t="str">
            <v>Planned Net to Gross Ratio</v>
          </cell>
          <cell r="F3628" t="str">
            <v>Net-to-Gross Value Source</v>
          </cell>
          <cell r="G3628" t="str">
            <v/>
          </cell>
          <cell r="H3628" t="str">
            <v>Page 10</v>
          </cell>
          <cell r="I3628" t="str">
            <v>DSM_WY_FinAnswerExpress_Report_2011.pdf</v>
          </cell>
        </row>
        <row r="3629">
          <cell r="C3629" t="str">
            <v>1003.3_Gross Average Monthly Demand Reduction (kW/unit)</v>
          </cell>
          <cell r="D3629">
            <v>3</v>
          </cell>
          <cell r="E3629" t="str">
            <v>Gross Average Monthly Demand Reduction (kW/unit)</v>
          </cell>
          <cell r="F3629" t="str">
            <v>Demand Savings Value Source</v>
          </cell>
          <cell r="G3629" t="str">
            <v/>
          </cell>
          <cell r="H3629" t="str">
            <v/>
          </cell>
          <cell r="I3629" t="str">
            <v>AgGreenMotorRewind_v2_0.xlsm</v>
          </cell>
        </row>
        <row r="3630">
          <cell r="C3630" t="str">
            <v>1003.3_Planned Realization Rate</v>
          </cell>
          <cell r="D3630">
            <v>3</v>
          </cell>
          <cell r="E3630" t="str">
            <v>Planned Realization Rate</v>
          </cell>
          <cell r="F3630" t="str">
            <v>Realization Rate Value Source</v>
          </cell>
          <cell r="G3630" t="str">
            <v/>
          </cell>
          <cell r="H3630" t="str">
            <v>Table 1</v>
          </cell>
          <cell r="I3630" t="str">
            <v>DSM_WY_FinAnswerExpress_Report_2011.pdf</v>
          </cell>
        </row>
        <row r="3631">
          <cell r="C3631" t="str">
            <v>1003.3_Incremental cost ($)</v>
          </cell>
          <cell r="D3631">
            <v>3</v>
          </cell>
          <cell r="E3631" t="str">
            <v>Incremental cost ($)</v>
          </cell>
          <cell r="F3631" t="str">
            <v>Incremental Cost Value Source</v>
          </cell>
          <cell r="G3631" t="str">
            <v/>
          </cell>
          <cell r="H3631" t="str">
            <v/>
          </cell>
          <cell r="I3631" t="str">
            <v>AgGreenMotorRewind_v2_0.xlsm</v>
          </cell>
        </row>
        <row r="3632">
          <cell r="C3632" t="str">
            <v>1003.3_Gross incremental annual electric savings (kWh/yr)</v>
          </cell>
          <cell r="D3632">
            <v>3</v>
          </cell>
          <cell r="E3632" t="str">
            <v>Gross incremental annual electric savings (kWh/yr)</v>
          </cell>
          <cell r="F3632" t="str">
            <v>Energy Savings Value Source</v>
          </cell>
          <cell r="G3632" t="str">
            <v/>
          </cell>
          <cell r="H3632" t="str">
            <v/>
          </cell>
          <cell r="I3632" t="str">
            <v>AgGreenMotorRewind_v2_0.xlsm</v>
          </cell>
        </row>
        <row r="3633">
          <cell r="C3633" t="str">
            <v>1003.3_Measure life (years)</v>
          </cell>
          <cell r="D3633">
            <v>3</v>
          </cell>
          <cell r="E3633" t="str">
            <v>Measure life (years)</v>
          </cell>
          <cell r="F3633" t="str">
            <v>Measure Life Value Source</v>
          </cell>
          <cell r="G3633" t="str">
            <v/>
          </cell>
          <cell r="H3633" t="str">
            <v/>
          </cell>
          <cell r="I3633" t="str">
            <v>AgGreenMotorRewind_v2_0.xlsm</v>
          </cell>
        </row>
        <row r="3634">
          <cell r="C3634" t="str">
            <v>12202013-075.1_Planned Realization Rate</v>
          </cell>
          <cell r="D3634">
            <v>1</v>
          </cell>
          <cell r="E3634" t="str">
            <v>Planned Realization Rate</v>
          </cell>
          <cell r="F3634" t="str">
            <v>Realization Rate Value Source</v>
          </cell>
          <cell r="G3634" t="str">
            <v/>
          </cell>
          <cell r="H3634" t="str">
            <v>page 2</v>
          </cell>
          <cell r="I3634" t="str">
            <v>CA_FinAnswer_Express_Program_Evaluation_2009-2011.pdf</v>
          </cell>
        </row>
        <row r="3635">
          <cell r="C3635" t="str">
            <v>12202013-075.1_Measure life (years)</v>
          </cell>
          <cell r="D3635">
            <v>1</v>
          </cell>
          <cell r="E3635" t="str">
            <v>Measure life (years)</v>
          </cell>
          <cell r="F3635" t="str">
            <v>Measure Life Value Source</v>
          </cell>
          <cell r="G3635" t="str">
            <v/>
          </cell>
          <cell r="H3635" t="str">
            <v/>
          </cell>
          <cell r="I3635" t="str">
            <v>AgGreenMotorRewind_v2_0.xlsm</v>
          </cell>
        </row>
        <row r="3636">
          <cell r="C3636" t="str">
            <v>12202013-075.1_Gross incremental annual electric savings (kWh/yr)</v>
          </cell>
          <cell r="D3636">
            <v>1</v>
          </cell>
          <cell r="E3636" t="str">
            <v>Gross incremental annual electric savings (kWh/yr)</v>
          </cell>
          <cell r="F3636" t="str">
            <v xml:space="preserve">Energy Savings Value Source </v>
          </cell>
          <cell r="G3636" t="str">
            <v/>
          </cell>
          <cell r="H3636" t="str">
            <v/>
          </cell>
          <cell r="I3636" t="str">
            <v>AgGreenMotorRewind_v2_0.xlsm</v>
          </cell>
        </row>
        <row r="3637">
          <cell r="C3637" t="str">
            <v>12202013-075.1_Gross Average Monthly Demand Reduction (kW/unit)</v>
          </cell>
          <cell r="D3637">
            <v>1</v>
          </cell>
          <cell r="E3637" t="str">
            <v>Gross Average Monthly Demand Reduction (kW/unit)</v>
          </cell>
          <cell r="F3637" t="str">
            <v>Demand Reduction Value Source</v>
          </cell>
          <cell r="G3637" t="str">
            <v/>
          </cell>
          <cell r="H3637" t="str">
            <v/>
          </cell>
          <cell r="I3637" t="str">
            <v>AgGreenMotorRewind_v2_0.xlsm</v>
          </cell>
        </row>
        <row r="3638">
          <cell r="C3638" t="str">
            <v>12202013-075.1_Planned Net to Gross Ratio</v>
          </cell>
          <cell r="D3638">
            <v>1</v>
          </cell>
          <cell r="E3638" t="str">
            <v>Planned Net to Gross Ratio</v>
          </cell>
          <cell r="F3638" t="str">
            <v>Net-to-Gross Value Source</v>
          </cell>
          <cell r="G3638" t="str">
            <v/>
          </cell>
          <cell r="H3638" t="str">
            <v>page 2</v>
          </cell>
          <cell r="I3638" t="str">
            <v>CA_FinAnswer_Express_Program_Evaluation_2009-2011.pdf</v>
          </cell>
        </row>
        <row r="3639">
          <cell r="C3639" t="str">
            <v>12202013-075.1_Incremental cost ($)</v>
          </cell>
          <cell r="D3639">
            <v>1</v>
          </cell>
          <cell r="E3639" t="str">
            <v>Incremental cost ($)</v>
          </cell>
          <cell r="F3639" t="str">
            <v>Cost Value Source</v>
          </cell>
          <cell r="G3639" t="str">
            <v/>
          </cell>
          <cell r="H3639" t="str">
            <v/>
          </cell>
          <cell r="I3639" t="str">
            <v>AgGreenMotorRewind_v2_0.xlsm</v>
          </cell>
        </row>
        <row r="3640">
          <cell r="C3640" t="str">
            <v>12202013-011.2_Planned Realization Rate</v>
          </cell>
          <cell r="D3640">
            <v>2</v>
          </cell>
          <cell r="E3640" t="str">
            <v>Planned Realization Rate</v>
          </cell>
          <cell r="F3640" t="str">
            <v>Realization Rate Value Source</v>
          </cell>
          <cell r="G3640" t="str">
            <v/>
          </cell>
          <cell r="H3640" t="str">
            <v>Table 1</v>
          </cell>
          <cell r="I3640" t="str">
            <v>ID_FinAnswer_Express_Program_Evaluation_2009-2011.pdf</v>
          </cell>
        </row>
        <row r="3641">
          <cell r="C3641" t="str">
            <v>12202013-011.2_Planned Net to Gross Ratio</v>
          </cell>
          <cell r="D3641">
            <v>2</v>
          </cell>
          <cell r="E3641" t="str">
            <v>Planned Net to Gross Ratio</v>
          </cell>
          <cell r="F3641" t="str">
            <v>Net-to-Gross Value Source</v>
          </cell>
          <cell r="G3641" t="str">
            <v/>
          </cell>
          <cell r="H3641" t="str">
            <v>Page 2</v>
          </cell>
          <cell r="I3641" t="str">
            <v>ID_FinAnswer_Express_Program_Evaluation_2009-2011.pdf</v>
          </cell>
        </row>
        <row r="3642">
          <cell r="C3642" t="str">
            <v>12202013-011.2_Gross Average Monthly Demand Reduction (kW/unit)</v>
          </cell>
          <cell r="D3642">
            <v>2</v>
          </cell>
          <cell r="E3642" t="str">
            <v>Gross Average Monthly Demand Reduction (kW/unit)</v>
          </cell>
          <cell r="F3642" t="str">
            <v>Demand Reduction Value Source</v>
          </cell>
          <cell r="G3642" t="str">
            <v/>
          </cell>
          <cell r="H3642" t="str">
            <v/>
          </cell>
          <cell r="I3642" t="str">
            <v>AgGreenMotorRewind_v2_0.xlsm</v>
          </cell>
        </row>
        <row r="3643">
          <cell r="C3643" t="str">
            <v>12202013-011.2_Measure life (years)</v>
          </cell>
          <cell r="D3643">
            <v>2</v>
          </cell>
          <cell r="E3643" t="str">
            <v>Measure life (years)</v>
          </cell>
          <cell r="F3643" t="str">
            <v>Measure Life Value Source</v>
          </cell>
          <cell r="G3643" t="str">
            <v/>
          </cell>
          <cell r="H3643" t="str">
            <v/>
          </cell>
          <cell r="I3643" t="str">
            <v>AgGreenMotorRewind_v2_0.xlsm</v>
          </cell>
        </row>
        <row r="3644">
          <cell r="C3644" t="str">
            <v>12202013-011.2_Incremental cost ($)</v>
          </cell>
          <cell r="D3644">
            <v>2</v>
          </cell>
          <cell r="E3644" t="str">
            <v>Incremental cost ($)</v>
          </cell>
          <cell r="F3644" t="str">
            <v>Cost Value Source</v>
          </cell>
          <cell r="G3644" t="str">
            <v/>
          </cell>
          <cell r="H3644" t="str">
            <v/>
          </cell>
          <cell r="I3644" t="str">
            <v>AgGreenMotorRewind_v2_0.xlsm</v>
          </cell>
        </row>
        <row r="3645">
          <cell r="C3645" t="str">
            <v>12202013-011.2_Gross incremental annual electric savings (kWh/yr)</v>
          </cell>
          <cell r="D3645">
            <v>2</v>
          </cell>
          <cell r="E3645" t="str">
            <v>Gross incremental annual electric savings (kWh/yr)</v>
          </cell>
          <cell r="F3645" t="str">
            <v xml:space="preserve">Energy Savings Value Source </v>
          </cell>
          <cell r="G3645" t="str">
            <v/>
          </cell>
          <cell r="H3645" t="str">
            <v/>
          </cell>
          <cell r="I3645" t="str">
            <v>AgGreenMotorRewind_v2_0.xlsm</v>
          </cell>
        </row>
        <row r="3646">
          <cell r="C3646" t="str">
            <v>12132013-011.2_Incremental cost ($)</v>
          </cell>
          <cell r="D3646">
            <v>2</v>
          </cell>
          <cell r="E3646" t="str">
            <v>Incremental cost ($)</v>
          </cell>
          <cell r="F3646" t="str">
            <v>Cost Value Source</v>
          </cell>
          <cell r="G3646" t="str">
            <v/>
          </cell>
          <cell r="H3646" t="str">
            <v/>
          </cell>
          <cell r="I3646" t="str">
            <v>AgGreenMotorRewind_v2_0.xlsm</v>
          </cell>
        </row>
        <row r="3647">
          <cell r="C3647" t="str">
            <v>12132013-011.2_Gross Average Monthly Demand Reduction (kW/unit)</v>
          </cell>
          <cell r="D3647">
            <v>2</v>
          </cell>
          <cell r="E3647" t="str">
            <v>Gross Average Monthly Demand Reduction (kW/unit)</v>
          </cell>
          <cell r="F3647" t="str">
            <v>Demand Reduction Value Source</v>
          </cell>
          <cell r="G3647" t="str">
            <v/>
          </cell>
          <cell r="H3647" t="str">
            <v/>
          </cell>
          <cell r="I3647" t="str">
            <v>AgGreenMotorRewind_v2_0.xlsm</v>
          </cell>
        </row>
        <row r="3648">
          <cell r="C3648" t="str">
            <v>12132013-011.2_Gross incremental annual electric savings (kWh/yr)</v>
          </cell>
          <cell r="D3648">
            <v>2</v>
          </cell>
          <cell r="E3648" t="str">
            <v>Gross incremental annual electric savings (kWh/yr)</v>
          </cell>
          <cell r="F3648" t="str">
            <v xml:space="preserve">Energy Savings Value Source </v>
          </cell>
          <cell r="G3648" t="str">
            <v/>
          </cell>
          <cell r="H3648" t="str">
            <v/>
          </cell>
          <cell r="I3648" t="str">
            <v>AgGreenMotorRewind_v2_0.xlsm</v>
          </cell>
        </row>
        <row r="3649">
          <cell r="C3649" t="str">
            <v>12132013-011.2_Incremental cost ($)</v>
          </cell>
          <cell r="D3649">
            <v>2</v>
          </cell>
          <cell r="E3649" t="str">
            <v>Incremental cost ($)</v>
          </cell>
          <cell r="F3649" t="str">
            <v>Cost Value Source</v>
          </cell>
          <cell r="G3649" t="str">
            <v/>
          </cell>
          <cell r="H3649" t="str">
            <v/>
          </cell>
          <cell r="I3649" t="str">
            <v/>
          </cell>
        </row>
        <row r="3650">
          <cell r="C3650" t="str">
            <v>12132013-011.2_Gross Average Monthly Demand Reduction (kW/unit)</v>
          </cell>
          <cell r="D3650">
            <v>2</v>
          </cell>
          <cell r="E3650" t="str">
            <v>Gross Average Monthly Demand Reduction (kW/unit)</v>
          </cell>
          <cell r="F3650" t="str">
            <v>Demand Reduction Value Source</v>
          </cell>
          <cell r="G3650" t="str">
            <v/>
          </cell>
          <cell r="H3650" t="str">
            <v/>
          </cell>
          <cell r="I3650" t="str">
            <v/>
          </cell>
        </row>
        <row r="3651">
          <cell r="C3651" t="str">
            <v>12132013-011.2_Measure life (years)</v>
          </cell>
          <cell r="D3651">
            <v>2</v>
          </cell>
          <cell r="E3651" t="str">
            <v>Measure life (years)</v>
          </cell>
          <cell r="F3651" t="str">
            <v>Measure Life Value Source</v>
          </cell>
          <cell r="G3651" t="str">
            <v/>
          </cell>
          <cell r="H3651" t="str">
            <v>Table 2 on page 22 of Appendix 1</v>
          </cell>
          <cell r="I3651" t="str">
            <v>UT_2011_Annual_Report.pdf</v>
          </cell>
        </row>
        <row r="3652">
          <cell r="C3652" t="str">
            <v>12132013-011.2_Incentive Customer ($)</v>
          </cell>
          <cell r="D3652">
            <v>2</v>
          </cell>
          <cell r="E3652" t="str">
            <v>Incentive Customer ($)</v>
          </cell>
          <cell r="F3652" t="str">
            <v>Incentive Value Source</v>
          </cell>
          <cell r="G3652" t="str">
            <v/>
          </cell>
          <cell r="H3652" t="str">
            <v>Table 10-14</v>
          </cell>
          <cell r="I3652" t="str">
            <v>FinAnswer Express Market Characterization and Program Enhancements - Utah Service Territory 30 Nov 2011.pdf</v>
          </cell>
        </row>
        <row r="3653">
          <cell r="C3653" t="str">
            <v>12132013-011.2_Gross incremental annual electric savings (kWh/yr)</v>
          </cell>
          <cell r="D3653">
            <v>2</v>
          </cell>
          <cell r="E3653" t="str">
            <v>Gross incremental annual electric savings (kWh/yr)</v>
          </cell>
          <cell r="F3653" t="str">
            <v xml:space="preserve">Energy Savings Value Source </v>
          </cell>
          <cell r="G3653" t="str">
            <v/>
          </cell>
          <cell r="H3653" t="str">
            <v/>
          </cell>
          <cell r="I3653" t="str">
            <v/>
          </cell>
        </row>
        <row r="3654">
          <cell r="C3654" t="str">
            <v>12302013-034.1_Incremental cost ($)</v>
          </cell>
          <cell r="D3654">
            <v>1</v>
          </cell>
          <cell r="E3654" t="str">
            <v>Incremental cost ($)</v>
          </cell>
          <cell r="F3654" t="str">
            <v>Cost Value Source</v>
          </cell>
          <cell r="G3654" t="str">
            <v/>
          </cell>
          <cell r="H3654" t="str">
            <v/>
          </cell>
          <cell r="I3654" t="str">
            <v>AgGreenMotorRewind_v2_0.xlsm</v>
          </cell>
        </row>
        <row r="3655">
          <cell r="C3655" t="str">
            <v>12302013-034.1_Gross incremental annual electric savings (kWh/yr)</v>
          </cell>
          <cell r="D3655">
            <v>1</v>
          </cell>
          <cell r="E3655" t="str">
            <v>Gross incremental annual electric savings (kWh/yr)</v>
          </cell>
          <cell r="F3655" t="str">
            <v xml:space="preserve">Energy Savings Value Source </v>
          </cell>
          <cell r="G3655" t="str">
            <v/>
          </cell>
          <cell r="H3655" t="str">
            <v/>
          </cell>
          <cell r="I3655" t="str">
            <v>AgGreenMotorRewind_v2_0.xlsm</v>
          </cell>
        </row>
        <row r="3656">
          <cell r="C3656" t="str">
            <v>12302013-034.1_Measure life (years)</v>
          </cell>
          <cell r="D3656">
            <v>1</v>
          </cell>
          <cell r="E3656" t="str">
            <v>Measure life (years)</v>
          </cell>
          <cell r="F3656" t="str">
            <v>Measure Life Value Source</v>
          </cell>
          <cell r="G3656" t="str">
            <v/>
          </cell>
          <cell r="H3656" t="str">
            <v/>
          </cell>
          <cell r="I3656" t="str">
            <v>AgGreenMotorRewind_v2_0.xlsm</v>
          </cell>
        </row>
        <row r="3657">
          <cell r="C3657" t="str">
            <v>12302013-034.1_Gross Average Monthly Demand Reduction (kW/unit)</v>
          </cell>
          <cell r="D3657">
            <v>1</v>
          </cell>
          <cell r="E3657" t="str">
            <v>Gross Average Monthly Demand Reduction (kW/unit)</v>
          </cell>
          <cell r="F3657" t="str">
            <v>Demand Reduction Value Source</v>
          </cell>
          <cell r="G3657" t="str">
            <v/>
          </cell>
          <cell r="H3657" t="str">
            <v/>
          </cell>
          <cell r="I3657" t="str">
            <v>AgGreenMotorRewind_v2_0.xlsm</v>
          </cell>
        </row>
        <row r="3658">
          <cell r="C3658" t="str">
            <v>12202013-043.2_Planned Realization Rate</v>
          </cell>
          <cell r="D3658">
            <v>2</v>
          </cell>
          <cell r="E3658" t="str">
            <v>Planned Realization Rate</v>
          </cell>
          <cell r="F3658" t="str">
            <v>Realization Rate Value Source</v>
          </cell>
          <cell r="G3658" t="str">
            <v/>
          </cell>
          <cell r="H3658" t="str">
            <v>Table 1</v>
          </cell>
          <cell r="I3658" t="str">
            <v>DSM_WY_FinAnswerExpress_Report_2011.pdf</v>
          </cell>
        </row>
        <row r="3659">
          <cell r="C3659" t="str">
            <v>12202013-043.2_Measure life (years)</v>
          </cell>
          <cell r="D3659">
            <v>2</v>
          </cell>
          <cell r="E3659" t="str">
            <v>Measure life (years)</v>
          </cell>
          <cell r="F3659" t="str">
            <v>Measure Life Value Source</v>
          </cell>
          <cell r="G3659" t="str">
            <v/>
          </cell>
          <cell r="H3659" t="str">
            <v/>
          </cell>
          <cell r="I3659" t="str">
            <v>AgGreenMotorRewind_v2_0.xlsm</v>
          </cell>
        </row>
        <row r="3660">
          <cell r="C3660" t="str">
            <v>12202013-043.2_Planned Net to Gross Ratio</v>
          </cell>
          <cell r="D3660">
            <v>2</v>
          </cell>
          <cell r="E3660" t="str">
            <v>Planned Net to Gross Ratio</v>
          </cell>
          <cell r="F3660" t="str">
            <v>Net-to-Gross Value Source</v>
          </cell>
          <cell r="G3660" t="str">
            <v/>
          </cell>
          <cell r="H3660" t="str">
            <v>Page 10</v>
          </cell>
          <cell r="I3660" t="str">
            <v>DSM_WY_FinAnswerExpress_Report_2011.pdf</v>
          </cell>
        </row>
        <row r="3661">
          <cell r="C3661" t="str">
            <v>12202013-043.2_Gross incremental annual electric savings (kWh/yr)</v>
          </cell>
          <cell r="D3661">
            <v>2</v>
          </cell>
          <cell r="E3661" t="str">
            <v>Gross incremental annual electric savings (kWh/yr)</v>
          </cell>
          <cell r="F3661" t="str">
            <v>Energy Savings Value Source</v>
          </cell>
          <cell r="G3661" t="str">
            <v/>
          </cell>
          <cell r="H3661" t="str">
            <v/>
          </cell>
          <cell r="I3661" t="str">
            <v>AgGreenMotorRewind_v2_0.xlsm</v>
          </cell>
        </row>
        <row r="3662">
          <cell r="C3662" t="str">
            <v>12202013-043.2_Incremental cost ($)</v>
          </cell>
          <cell r="D3662">
            <v>2</v>
          </cell>
          <cell r="E3662" t="str">
            <v>Incremental cost ($)</v>
          </cell>
          <cell r="F3662" t="str">
            <v>Incremental Cost Value Source</v>
          </cell>
          <cell r="G3662" t="str">
            <v/>
          </cell>
          <cell r="H3662" t="str">
            <v/>
          </cell>
          <cell r="I3662" t="str">
            <v>AgGreenMotorRewind_v2_0.xlsm</v>
          </cell>
        </row>
        <row r="3663">
          <cell r="C3663" t="str">
            <v>12202013-043.2_Gross Average Monthly Demand Reduction (kW/unit)</v>
          </cell>
          <cell r="D3663">
            <v>2</v>
          </cell>
          <cell r="E3663" t="str">
            <v>Gross Average Monthly Demand Reduction (kW/unit)</v>
          </cell>
          <cell r="F3663" t="str">
            <v>Demand Savings Value Source</v>
          </cell>
          <cell r="G3663" t="str">
            <v/>
          </cell>
          <cell r="H3663" t="str">
            <v/>
          </cell>
          <cell r="I3663" t="str">
            <v>AgGreenMotorRewind_v2_0.xlsm</v>
          </cell>
        </row>
        <row r="3664">
          <cell r="C3664" t="str">
            <v>125.2_Gross Average Monthly Demand Reduction (kW/unit)</v>
          </cell>
          <cell r="D3664">
            <v>2</v>
          </cell>
          <cell r="E3664" t="str">
            <v>Gross Average Monthly Demand Reduction (kW/unit)</v>
          </cell>
          <cell r="F3664" t="str">
            <v>Demand Reduction Value Source</v>
          </cell>
          <cell r="G3664" t="str">
            <v/>
          </cell>
          <cell r="H3664" t="str">
            <v/>
          </cell>
          <cell r="I3664" t="str">
            <v>AgGreenMotorRewind_v2_0.xlsm</v>
          </cell>
        </row>
        <row r="3665">
          <cell r="C3665" t="str">
            <v>125.2_Planned Realization Rate</v>
          </cell>
          <cell r="D3665">
            <v>2</v>
          </cell>
          <cell r="E3665" t="str">
            <v>Planned Realization Rate</v>
          </cell>
          <cell r="F3665" t="str">
            <v>Realization Rate Value Source</v>
          </cell>
          <cell r="G3665" t="str">
            <v/>
          </cell>
          <cell r="H3665" t="str">
            <v>page 2</v>
          </cell>
          <cell r="I3665" t="str">
            <v>CA_FinAnswer_Express_Program_Evaluation_2009-2011.pdf</v>
          </cell>
        </row>
        <row r="3666">
          <cell r="C3666" t="str">
            <v>125.2_Measure life (years)</v>
          </cell>
          <cell r="D3666">
            <v>2</v>
          </cell>
          <cell r="E3666" t="str">
            <v>Measure life (years)</v>
          </cell>
          <cell r="F3666" t="str">
            <v>Measure Life Value Source</v>
          </cell>
          <cell r="G3666" t="str">
            <v/>
          </cell>
          <cell r="H3666" t="str">
            <v/>
          </cell>
          <cell r="I3666" t="str">
            <v>AgGreenMotorRewind_v2_0.xlsm</v>
          </cell>
        </row>
        <row r="3667">
          <cell r="C3667" t="str">
            <v>125.2_Gross incremental annual electric savings (kWh/yr)</v>
          </cell>
          <cell r="D3667">
            <v>2</v>
          </cell>
          <cell r="E3667" t="str">
            <v>Gross incremental annual electric savings (kWh/yr)</v>
          </cell>
          <cell r="F3667" t="str">
            <v xml:space="preserve">Energy Savings Value Source </v>
          </cell>
          <cell r="G3667" t="str">
            <v/>
          </cell>
          <cell r="H3667" t="str">
            <v/>
          </cell>
          <cell r="I3667" t="str">
            <v>AgGreenMotorRewind_v2_0.xlsm</v>
          </cell>
        </row>
        <row r="3668">
          <cell r="C3668" t="str">
            <v>125.2_Planned Net to Gross Ratio</v>
          </cell>
          <cell r="D3668">
            <v>2</v>
          </cell>
          <cell r="E3668" t="str">
            <v>Planned Net to Gross Ratio</v>
          </cell>
          <cell r="F3668" t="str">
            <v>Net-to-Gross Value Source</v>
          </cell>
          <cell r="G3668" t="str">
            <v/>
          </cell>
          <cell r="H3668" t="str">
            <v>page 2</v>
          </cell>
          <cell r="I3668" t="str">
            <v>CA_FinAnswer_Express_Program_Evaluation_2009-2011.pdf</v>
          </cell>
        </row>
        <row r="3669">
          <cell r="C3669" t="str">
            <v>125.2_Incremental cost ($)</v>
          </cell>
          <cell r="D3669">
            <v>2</v>
          </cell>
          <cell r="E3669" t="str">
            <v>Incremental cost ($)</v>
          </cell>
          <cell r="F3669" t="str">
            <v>Cost Value Source</v>
          </cell>
          <cell r="G3669" t="str">
            <v/>
          </cell>
          <cell r="H3669" t="str">
            <v/>
          </cell>
          <cell r="I3669" t="str">
            <v>AgGreenMotorRewind_v2_0.xlsm</v>
          </cell>
        </row>
        <row r="3670">
          <cell r="C3670" t="str">
            <v>334.3_Gross Average Monthly Demand Reduction (kW/unit)</v>
          </cell>
          <cell r="D3670">
            <v>3</v>
          </cell>
          <cell r="E3670" t="str">
            <v>Gross Average Monthly Demand Reduction (kW/unit)</v>
          </cell>
          <cell r="F3670" t="str">
            <v>Demand Reduction Value Source</v>
          </cell>
          <cell r="G3670" t="str">
            <v/>
          </cell>
          <cell r="H3670" t="str">
            <v/>
          </cell>
          <cell r="I3670" t="str">
            <v>AgGreenMotorRewind_v2_0.xlsm</v>
          </cell>
        </row>
        <row r="3671">
          <cell r="C3671" t="str">
            <v>334.3_Gross incremental annual electric savings (kWh/yr)</v>
          </cell>
          <cell r="D3671">
            <v>3</v>
          </cell>
          <cell r="E3671" t="str">
            <v>Gross incremental annual electric savings (kWh/yr)</v>
          </cell>
          <cell r="F3671" t="str">
            <v xml:space="preserve">Energy Savings Value Source </v>
          </cell>
          <cell r="G3671" t="str">
            <v/>
          </cell>
          <cell r="H3671" t="str">
            <v/>
          </cell>
          <cell r="I3671" t="str">
            <v>AgGreenMotorRewind_v2_0.xlsm</v>
          </cell>
        </row>
        <row r="3672">
          <cell r="C3672" t="str">
            <v>334.3_Measure life (years)</v>
          </cell>
          <cell r="D3672">
            <v>3</v>
          </cell>
          <cell r="E3672" t="str">
            <v>Measure life (years)</v>
          </cell>
          <cell r="F3672" t="str">
            <v>Measure Life Value Source</v>
          </cell>
          <cell r="G3672" t="str">
            <v/>
          </cell>
          <cell r="H3672" t="str">
            <v/>
          </cell>
          <cell r="I3672" t="str">
            <v>AgGreenMotorRewind_v2_0.xlsm</v>
          </cell>
        </row>
        <row r="3673">
          <cell r="C3673" t="str">
            <v>334.3_Incremental cost ($)</v>
          </cell>
          <cell r="D3673">
            <v>3</v>
          </cell>
          <cell r="E3673" t="str">
            <v>Incremental cost ($)</v>
          </cell>
          <cell r="F3673" t="str">
            <v>Cost Value Source</v>
          </cell>
          <cell r="G3673" t="str">
            <v/>
          </cell>
          <cell r="H3673" t="str">
            <v/>
          </cell>
          <cell r="I3673" t="str">
            <v>AgGreenMotorRewind_v2_0.xlsm</v>
          </cell>
        </row>
        <row r="3674">
          <cell r="C3674" t="str">
            <v>334.3_Planned Net to Gross Ratio</v>
          </cell>
          <cell r="D3674">
            <v>3</v>
          </cell>
          <cell r="E3674" t="str">
            <v>Planned Net to Gross Ratio</v>
          </cell>
          <cell r="F3674" t="str">
            <v>Net-to-Gross Value Source</v>
          </cell>
          <cell r="G3674" t="str">
            <v/>
          </cell>
          <cell r="H3674" t="str">
            <v>Page 2</v>
          </cell>
          <cell r="I3674" t="str">
            <v>ID_FinAnswer_Express_Program_Evaluation_2009-2011.pdf</v>
          </cell>
        </row>
        <row r="3675">
          <cell r="C3675" t="str">
            <v>334.3_Planned Realization Rate</v>
          </cell>
          <cell r="D3675">
            <v>3</v>
          </cell>
          <cell r="E3675" t="str">
            <v>Planned Realization Rate</v>
          </cell>
          <cell r="F3675" t="str">
            <v>Realization Rate Value Source</v>
          </cell>
          <cell r="G3675" t="str">
            <v/>
          </cell>
          <cell r="H3675" t="str">
            <v>Table 1</v>
          </cell>
          <cell r="I3675" t="str">
            <v>ID_FinAnswer_Express_Program_Evaluation_2009-2011.pdf</v>
          </cell>
        </row>
        <row r="3676">
          <cell r="C3676" t="str">
            <v>566.3_Gross incremental annual electric savings (kWh/yr)</v>
          </cell>
          <cell r="D3676">
            <v>3</v>
          </cell>
          <cell r="E3676" t="str">
            <v>Gross incremental annual electric savings (kWh/yr)</v>
          </cell>
          <cell r="F3676" t="str">
            <v xml:space="preserve">Energy Savings Value Source </v>
          </cell>
          <cell r="G3676" t="str">
            <v/>
          </cell>
          <cell r="H3676" t="str">
            <v/>
          </cell>
          <cell r="I3676" t="str">
            <v/>
          </cell>
        </row>
        <row r="3677">
          <cell r="C3677" t="str">
            <v>566.3_Incentive Customer ($)</v>
          </cell>
          <cell r="D3677">
            <v>3</v>
          </cell>
          <cell r="E3677" t="str">
            <v>Incentive Customer ($)</v>
          </cell>
          <cell r="F3677" t="str">
            <v>Incentive Value Source</v>
          </cell>
          <cell r="G3677" t="str">
            <v/>
          </cell>
          <cell r="H3677" t="str">
            <v>Table 10-13</v>
          </cell>
          <cell r="I3677" t="str">
            <v>FinAnswer Express Market Characterization and Program Enhancements - Utah Service Territory 30 Nov 2011.pdf</v>
          </cell>
        </row>
        <row r="3678">
          <cell r="C3678" t="str">
            <v>566.3_Gross Average Monthly Demand Reduction (kW/unit)</v>
          </cell>
          <cell r="D3678">
            <v>3</v>
          </cell>
          <cell r="E3678" t="str">
            <v>Gross Average Monthly Demand Reduction (kW/unit)</v>
          </cell>
          <cell r="F3678" t="str">
            <v>Demand Reduction Value Source</v>
          </cell>
          <cell r="G3678" t="str">
            <v/>
          </cell>
          <cell r="H3678" t="str">
            <v/>
          </cell>
          <cell r="I3678" t="str">
            <v/>
          </cell>
        </row>
        <row r="3679">
          <cell r="C3679" t="str">
            <v>566.3_Incremental cost ($)</v>
          </cell>
          <cell r="D3679">
            <v>3</v>
          </cell>
          <cell r="E3679" t="str">
            <v>Incremental cost ($)</v>
          </cell>
          <cell r="F3679" t="str">
            <v>Cost Value Source</v>
          </cell>
          <cell r="G3679" t="str">
            <v/>
          </cell>
          <cell r="H3679" t="str">
            <v/>
          </cell>
          <cell r="I3679" t="str">
            <v/>
          </cell>
        </row>
        <row r="3680">
          <cell r="C3680" t="str">
            <v>566.3_Gross incremental annual electric savings (kWh/yr)</v>
          </cell>
          <cell r="D3680">
            <v>3</v>
          </cell>
          <cell r="E3680" t="str">
            <v>Gross incremental annual electric savings (kWh/yr)</v>
          </cell>
          <cell r="F3680" t="str">
            <v xml:space="preserve">Energy Savings Value Source </v>
          </cell>
          <cell r="G3680" t="str">
            <v/>
          </cell>
          <cell r="H3680" t="str">
            <v/>
          </cell>
          <cell r="I3680" t="str">
            <v>AgGreenMotorRewind_v2_0.xlsm</v>
          </cell>
        </row>
        <row r="3681">
          <cell r="C3681" t="str">
            <v>566.3_Gross Average Monthly Demand Reduction (kW/unit)</v>
          </cell>
          <cell r="D3681">
            <v>3</v>
          </cell>
          <cell r="E3681" t="str">
            <v>Gross Average Monthly Demand Reduction (kW/unit)</v>
          </cell>
          <cell r="F3681" t="str">
            <v>Demand Reduction Value Source</v>
          </cell>
          <cell r="G3681" t="str">
            <v/>
          </cell>
          <cell r="H3681" t="str">
            <v/>
          </cell>
          <cell r="I3681" t="str">
            <v>AgGreenMotorRewind_v2_0.xlsm</v>
          </cell>
        </row>
        <row r="3682">
          <cell r="C3682" t="str">
            <v>566.3_Measure life (years)</v>
          </cell>
          <cell r="D3682">
            <v>3</v>
          </cell>
          <cell r="E3682" t="str">
            <v>Measure life (years)</v>
          </cell>
          <cell r="F3682" t="str">
            <v>Measure Life Value Source</v>
          </cell>
          <cell r="G3682" t="str">
            <v/>
          </cell>
          <cell r="H3682" t="str">
            <v>Table 2 on page 22 of Appendix 1</v>
          </cell>
          <cell r="I3682" t="str">
            <v>UT_2011_Annual_Report.pdf</v>
          </cell>
        </row>
        <row r="3683">
          <cell r="C3683" t="str">
            <v>566.3_Incremental cost ($)</v>
          </cell>
          <cell r="D3683">
            <v>3</v>
          </cell>
          <cell r="E3683" t="str">
            <v>Incremental cost ($)</v>
          </cell>
          <cell r="F3683" t="str">
            <v>Cost Value Source</v>
          </cell>
          <cell r="G3683" t="str">
            <v/>
          </cell>
          <cell r="H3683" t="str">
            <v/>
          </cell>
          <cell r="I3683" t="str">
            <v>AgGreenMotorRewind_v2_0.xlsm</v>
          </cell>
        </row>
        <row r="3684">
          <cell r="C3684" t="str">
            <v>779.2_Measure life (years)</v>
          </cell>
          <cell r="D3684">
            <v>2</v>
          </cell>
          <cell r="E3684" t="str">
            <v>Measure life (years)</v>
          </cell>
          <cell r="F3684" t="str">
            <v>Measure Life Value Source</v>
          </cell>
          <cell r="G3684" t="str">
            <v/>
          </cell>
          <cell r="H3684" t="str">
            <v/>
          </cell>
          <cell r="I3684" t="str">
            <v>AgGreenMotorRewind_v2_0.xlsm</v>
          </cell>
        </row>
        <row r="3685">
          <cell r="C3685" t="str">
            <v>779.2_Gross Average Monthly Demand Reduction (kW/unit)</v>
          </cell>
          <cell r="D3685">
            <v>2</v>
          </cell>
          <cell r="E3685" t="str">
            <v>Gross Average Monthly Demand Reduction (kW/unit)</v>
          </cell>
          <cell r="F3685" t="str">
            <v>Demand Reduction Value Source</v>
          </cell>
          <cell r="G3685" t="str">
            <v/>
          </cell>
          <cell r="H3685" t="str">
            <v/>
          </cell>
          <cell r="I3685" t="str">
            <v>AgGreenMotorRewind_v2_0.xlsm</v>
          </cell>
        </row>
        <row r="3686">
          <cell r="C3686" t="str">
            <v>779.2_Incremental cost ($)</v>
          </cell>
          <cell r="D3686">
            <v>2</v>
          </cell>
          <cell r="E3686" t="str">
            <v>Incremental cost ($)</v>
          </cell>
          <cell r="F3686" t="str">
            <v>Cost Value Source</v>
          </cell>
          <cell r="G3686" t="str">
            <v/>
          </cell>
          <cell r="H3686" t="str">
            <v/>
          </cell>
          <cell r="I3686" t="str">
            <v>AgGreenMotorRewind_v2_0.xlsm</v>
          </cell>
        </row>
        <row r="3687">
          <cell r="C3687" t="str">
            <v>779.2_Gross incremental annual electric savings (kWh/yr)</v>
          </cell>
          <cell r="D3687">
            <v>2</v>
          </cell>
          <cell r="E3687" t="str">
            <v>Gross incremental annual electric savings (kWh/yr)</v>
          </cell>
          <cell r="F3687" t="str">
            <v xml:space="preserve">Energy Savings Value Source </v>
          </cell>
          <cell r="G3687" t="str">
            <v/>
          </cell>
          <cell r="H3687" t="str">
            <v/>
          </cell>
          <cell r="I3687" t="str">
            <v>AgGreenMotorRewind_v2_0.xlsm</v>
          </cell>
        </row>
        <row r="3688">
          <cell r="C3688" t="str">
            <v>992.3_Gross Average Monthly Demand Reduction (kW/unit)</v>
          </cell>
          <cell r="D3688">
            <v>3</v>
          </cell>
          <cell r="E3688" t="str">
            <v>Gross Average Monthly Demand Reduction (kW/unit)</v>
          </cell>
          <cell r="F3688" t="str">
            <v>Demand Savings Value Source</v>
          </cell>
          <cell r="G3688" t="str">
            <v/>
          </cell>
          <cell r="H3688" t="str">
            <v/>
          </cell>
          <cell r="I3688" t="str">
            <v>AgGreenMotorRewind_v2_0.xlsm</v>
          </cell>
        </row>
        <row r="3689">
          <cell r="C3689" t="str">
            <v>992.3_Planned Net to Gross Ratio</v>
          </cell>
          <cell r="D3689">
            <v>3</v>
          </cell>
          <cell r="E3689" t="str">
            <v>Planned Net to Gross Ratio</v>
          </cell>
          <cell r="F3689" t="str">
            <v>Net-to-Gross Value Source</v>
          </cell>
          <cell r="G3689" t="str">
            <v/>
          </cell>
          <cell r="H3689" t="str">
            <v>Page 10</v>
          </cell>
          <cell r="I3689" t="str">
            <v>DSM_WY_FinAnswerExpress_Report_2011.pdf</v>
          </cell>
        </row>
        <row r="3690">
          <cell r="C3690" t="str">
            <v>992.3_Measure life (years)</v>
          </cell>
          <cell r="D3690">
            <v>3</v>
          </cell>
          <cell r="E3690" t="str">
            <v>Measure life (years)</v>
          </cell>
          <cell r="F3690" t="str">
            <v>Measure Life Value Source</v>
          </cell>
          <cell r="G3690" t="str">
            <v/>
          </cell>
          <cell r="H3690" t="str">
            <v/>
          </cell>
          <cell r="I3690" t="str">
            <v>AgGreenMotorRewind_v2_0.xlsm</v>
          </cell>
        </row>
        <row r="3691">
          <cell r="C3691" t="str">
            <v>992.3_Planned Realization Rate</v>
          </cell>
          <cell r="D3691">
            <v>3</v>
          </cell>
          <cell r="E3691" t="str">
            <v>Planned Realization Rate</v>
          </cell>
          <cell r="F3691" t="str">
            <v>Realization Rate Value Source</v>
          </cell>
          <cell r="G3691" t="str">
            <v/>
          </cell>
          <cell r="H3691" t="str">
            <v>Table 1</v>
          </cell>
          <cell r="I3691" t="str">
            <v>DSM_WY_FinAnswerExpress_Report_2011.pdf</v>
          </cell>
        </row>
        <row r="3692">
          <cell r="C3692" t="str">
            <v>992.3_Incremental cost ($)</v>
          </cell>
          <cell r="D3692">
            <v>3</v>
          </cell>
          <cell r="E3692" t="str">
            <v>Incremental cost ($)</v>
          </cell>
          <cell r="F3692" t="str">
            <v>Incremental Cost Value Source</v>
          </cell>
          <cell r="G3692" t="str">
            <v/>
          </cell>
          <cell r="H3692" t="str">
            <v/>
          </cell>
          <cell r="I3692" t="str">
            <v>AgGreenMotorRewind_v2_0.xlsm</v>
          </cell>
        </row>
        <row r="3693">
          <cell r="C3693" t="str">
            <v>992.3_Gross incremental annual electric savings (kWh/yr)</v>
          </cell>
          <cell r="D3693">
            <v>3</v>
          </cell>
          <cell r="E3693" t="str">
            <v>Gross incremental annual electric savings (kWh/yr)</v>
          </cell>
          <cell r="F3693" t="str">
            <v>Energy Savings Value Source</v>
          </cell>
          <cell r="G3693" t="str">
            <v/>
          </cell>
          <cell r="H3693" t="str">
            <v/>
          </cell>
          <cell r="I3693" t="str">
            <v>AgGreenMotorRewind_v2_0.xlsm</v>
          </cell>
        </row>
        <row r="3694">
          <cell r="C3694" t="str">
            <v>137.2_Measure life (years)</v>
          </cell>
          <cell r="D3694">
            <v>2</v>
          </cell>
          <cell r="E3694" t="str">
            <v>Measure life (years)</v>
          </cell>
          <cell r="F3694" t="str">
            <v>Measure Life Value Source</v>
          </cell>
          <cell r="G3694" t="str">
            <v/>
          </cell>
          <cell r="H3694" t="str">
            <v/>
          </cell>
          <cell r="I3694" t="str">
            <v>AgGreenMotorRewind_v2_0.xlsm</v>
          </cell>
        </row>
        <row r="3695">
          <cell r="C3695" t="str">
            <v>137.2_Incremental cost ($)</v>
          </cell>
          <cell r="D3695">
            <v>2</v>
          </cell>
          <cell r="E3695" t="str">
            <v>Incremental cost ($)</v>
          </cell>
          <cell r="F3695" t="str">
            <v>Cost Value Source</v>
          </cell>
          <cell r="G3695" t="str">
            <v/>
          </cell>
          <cell r="H3695" t="str">
            <v/>
          </cell>
          <cell r="I3695" t="str">
            <v>AgGreenMotorRewind_v2_0.xlsm</v>
          </cell>
        </row>
        <row r="3696">
          <cell r="C3696" t="str">
            <v>137.2_Gross Average Monthly Demand Reduction (kW/unit)</v>
          </cell>
          <cell r="D3696">
            <v>2</v>
          </cell>
          <cell r="E3696" t="str">
            <v>Gross Average Monthly Demand Reduction (kW/unit)</v>
          </cell>
          <cell r="F3696" t="str">
            <v>Demand Reduction Value Source</v>
          </cell>
          <cell r="G3696" t="str">
            <v/>
          </cell>
          <cell r="H3696" t="str">
            <v/>
          </cell>
          <cell r="I3696" t="str">
            <v>AgGreenMotorRewind_v2_0.xlsm</v>
          </cell>
        </row>
        <row r="3697">
          <cell r="C3697" t="str">
            <v>137.2_Gross incremental annual electric savings (kWh/yr)</v>
          </cell>
          <cell r="D3697">
            <v>2</v>
          </cell>
          <cell r="E3697" t="str">
            <v>Gross incremental annual electric savings (kWh/yr)</v>
          </cell>
          <cell r="F3697" t="str">
            <v xml:space="preserve">Energy Savings Value Source </v>
          </cell>
          <cell r="G3697" t="str">
            <v/>
          </cell>
          <cell r="H3697" t="str">
            <v/>
          </cell>
          <cell r="I3697" t="str">
            <v>AgGreenMotorRewind_v2_0.xlsm</v>
          </cell>
        </row>
        <row r="3698">
          <cell r="C3698" t="str">
            <v>137.2_Planned Net to Gross Ratio</v>
          </cell>
          <cell r="D3698">
            <v>2</v>
          </cell>
          <cell r="E3698" t="str">
            <v>Planned Net to Gross Ratio</v>
          </cell>
          <cell r="F3698" t="str">
            <v>Net-to-Gross Value Source</v>
          </cell>
          <cell r="G3698" t="str">
            <v/>
          </cell>
          <cell r="H3698" t="str">
            <v>page 2</v>
          </cell>
          <cell r="I3698" t="str">
            <v>CA_FinAnswer_Express_Program_Evaluation_2009-2011.pdf</v>
          </cell>
        </row>
        <row r="3699">
          <cell r="C3699" t="str">
            <v>137.2_Planned Realization Rate</v>
          </cell>
          <cell r="D3699">
            <v>2</v>
          </cell>
          <cell r="E3699" t="str">
            <v>Planned Realization Rate</v>
          </cell>
          <cell r="F3699" t="str">
            <v>Realization Rate Value Source</v>
          </cell>
          <cell r="G3699" t="str">
            <v/>
          </cell>
          <cell r="H3699" t="str">
            <v>page 2</v>
          </cell>
          <cell r="I3699" t="str">
            <v>CA_FinAnswer_Express_Program_Evaluation_2009-2011.pdf</v>
          </cell>
        </row>
        <row r="3700">
          <cell r="C3700" t="str">
            <v>347.3_Incremental cost ($)</v>
          </cell>
          <cell r="D3700">
            <v>3</v>
          </cell>
          <cell r="E3700" t="str">
            <v>Incremental cost ($)</v>
          </cell>
          <cell r="F3700" t="str">
            <v>Cost Value Source</v>
          </cell>
          <cell r="G3700" t="str">
            <v/>
          </cell>
          <cell r="H3700" t="str">
            <v/>
          </cell>
          <cell r="I3700" t="str">
            <v>AgGreenMotorRewind_v2_0.xlsm</v>
          </cell>
        </row>
        <row r="3701">
          <cell r="C3701" t="str">
            <v>347.3_Measure life (years)</v>
          </cell>
          <cell r="D3701">
            <v>3</v>
          </cell>
          <cell r="E3701" t="str">
            <v>Measure life (years)</v>
          </cell>
          <cell r="F3701" t="str">
            <v>Measure Life Value Source</v>
          </cell>
          <cell r="G3701" t="str">
            <v/>
          </cell>
          <cell r="H3701" t="str">
            <v/>
          </cell>
          <cell r="I3701" t="str">
            <v>AgGreenMotorRewind_v2_0.xlsm</v>
          </cell>
        </row>
        <row r="3702">
          <cell r="C3702" t="str">
            <v>347.3_Planned Realization Rate</v>
          </cell>
          <cell r="D3702">
            <v>3</v>
          </cell>
          <cell r="E3702" t="str">
            <v>Planned Realization Rate</v>
          </cell>
          <cell r="F3702" t="str">
            <v>Realization Rate Value Source</v>
          </cell>
          <cell r="G3702" t="str">
            <v/>
          </cell>
          <cell r="H3702" t="str">
            <v>Table 1</v>
          </cell>
          <cell r="I3702" t="str">
            <v>ID_FinAnswer_Express_Program_Evaluation_2009-2011.pdf</v>
          </cell>
        </row>
        <row r="3703">
          <cell r="C3703" t="str">
            <v>347.3_Gross Average Monthly Demand Reduction (kW/unit)</v>
          </cell>
          <cell r="D3703">
            <v>3</v>
          </cell>
          <cell r="E3703" t="str">
            <v>Gross Average Monthly Demand Reduction (kW/unit)</v>
          </cell>
          <cell r="F3703" t="str">
            <v>Demand Reduction Value Source</v>
          </cell>
          <cell r="G3703" t="str">
            <v/>
          </cell>
          <cell r="H3703" t="str">
            <v/>
          </cell>
          <cell r="I3703" t="str">
            <v>AgGreenMotorRewind_v2_0.xlsm</v>
          </cell>
        </row>
        <row r="3704">
          <cell r="C3704" t="str">
            <v>347.3_Gross incremental annual electric savings (kWh/yr)</v>
          </cell>
          <cell r="D3704">
            <v>3</v>
          </cell>
          <cell r="E3704" t="str">
            <v>Gross incremental annual electric savings (kWh/yr)</v>
          </cell>
          <cell r="F3704" t="str">
            <v xml:space="preserve">Energy Savings Value Source </v>
          </cell>
          <cell r="G3704" t="str">
            <v/>
          </cell>
          <cell r="H3704" t="str">
            <v/>
          </cell>
          <cell r="I3704" t="str">
            <v>AgGreenMotorRewind_v2_0.xlsm</v>
          </cell>
        </row>
        <row r="3705">
          <cell r="C3705" t="str">
            <v>347.3_Planned Net to Gross Ratio</v>
          </cell>
          <cell r="D3705">
            <v>3</v>
          </cell>
          <cell r="E3705" t="str">
            <v>Planned Net to Gross Ratio</v>
          </cell>
          <cell r="F3705" t="str">
            <v>Net-to-Gross Value Source</v>
          </cell>
          <cell r="G3705" t="str">
            <v/>
          </cell>
          <cell r="H3705" t="str">
            <v>Page 2</v>
          </cell>
          <cell r="I3705" t="str">
            <v>ID_FinAnswer_Express_Program_Evaluation_2009-2011.pdf</v>
          </cell>
        </row>
        <row r="3706">
          <cell r="C3706" t="str">
            <v>579.3_Incentive Customer ($)</v>
          </cell>
          <cell r="D3706">
            <v>3</v>
          </cell>
          <cell r="E3706" t="str">
            <v>Incentive Customer ($)</v>
          </cell>
          <cell r="F3706" t="str">
            <v>Incentive Value Source</v>
          </cell>
          <cell r="G3706" t="str">
            <v/>
          </cell>
          <cell r="H3706" t="str">
            <v>Table 10-13</v>
          </cell>
          <cell r="I3706" t="str">
            <v>FinAnswer Express Market Characterization and Program Enhancements - Utah Service Territory 30 Nov 2011.pdf</v>
          </cell>
        </row>
        <row r="3707">
          <cell r="C3707" t="str">
            <v>579.3_Measure life (years)</v>
          </cell>
          <cell r="D3707">
            <v>3</v>
          </cell>
          <cell r="E3707" t="str">
            <v>Measure life (years)</v>
          </cell>
          <cell r="F3707" t="str">
            <v>Measure Life Value Source</v>
          </cell>
          <cell r="G3707" t="str">
            <v/>
          </cell>
          <cell r="H3707" t="str">
            <v>Table 2 on page 22 of Appendix 1</v>
          </cell>
          <cell r="I3707" t="str">
            <v>UT_2011_Annual_Report.pdf</v>
          </cell>
        </row>
        <row r="3708">
          <cell r="C3708" t="str">
            <v>579.3_Gross incremental annual electric savings (kWh/yr)</v>
          </cell>
          <cell r="D3708">
            <v>3</v>
          </cell>
          <cell r="E3708" t="str">
            <v>Gross incremental annual electric savings (kWh/yr)</v>
          </cell>
          <cell r="F3708" t="str">
            <v xml:space="preserve">Energy Savings Value Source </v>
          </cell>
          <cell r="G3708" t="str">
            <v/>
          </cell>
          <cell r="H3708" t="str">
            <v/>
          </cell>
          <cell r="I3708" t="str">
            <v/>
          </cell>
        </row>
        <row r="3709">
          <cell r="C3709" t="str">
            <v>579.3_Incremental cost ($)</v>
          </cell>
          <cell r="D3709">
            <v>3</v>
          </cell>
          <cell r="E3709" t="str">
            <v>Incremental cost ($)</v>
          </cell>
          <cell r="F3709" t="str">
            <v>Cost Value Source</v>
          </cell>
          <cell r="G3709" t="str">
            <v/>
          </cell>
          <cell r="H3709" t="str">
            <v/>
          </cell>
          <cell r="I3709" t="str">
            <v>AgGreenMotorRewind_v2_0.xlsm</v>
          </cell>
        </row>
        <row r="3710">
          <cell r="C3710" t="str">
            <v>579.3_Gross Average Monthly Demand Reduction (kW/unit)</v>
          </cell>
          <cell r="D3710">
            <v>3</v>
          </cell>
          <cell r="E3710" t="str">
            <v>Gross Average Monthly Demand Reduction (kW/unit)</v>
          </cell>
          <cell r="F3710" t="str">
            <v>Demand Reduction Value Source</v>
          </cell>
          <cell r="G3710" t="str">
            <v/>
          </cell>
          <cell r="H3710" t="str">
            <v/>
          </cell>
          <cell r="I3710" t="str">
            <v/>
          </cell>
        </row>
        <row r="3711">
          <cell r="C3711" t="str">
            <v>579.3_Gross incremental annual electric savings (kWh/yr)</v>
          </cell>
          <cell r="D3711">
            <v>3</v>
          </cell>
          <cell r="E3711" t="str">
            <v>Gross incremental annual electric savings (kWh/yr)</v>
          </cell>
          <cell r="F3711" t="str">
            <v xml:space="preserve">Energy Savings Value Source </v>
          </cell>
          <cell r="G3711" t="str">
            <v/>
          </cell>
          <cell r="H3711" t="str">
            <v/>
          </cell>
          <cell r="I3711" t="str">
            <v>AgGreenMotorRewind_v2_0.xlsm</v>
          </cell>
        </row>
        <row r="3712">
          <cell r="C3712" t="str">
            <v>579.3_Gross Average Monthly Demand Reduction (kW/unit)</v>
          </cell>
          <cell r="D3712">
            <v>3</v>
          </cell>
          <cell r="E3712" t="str">
            <v>Gross Average Monthly Demand Reduction (kW/unit)</v>
          </cell>
          <cell r="F3712" t="str">
            <v>Demand Reduction Value Source</v>
          </cell>
          <cell r="G3712" t="str">
            <v/>
          </cell>
          <cell r="H3712" t="str">
            <v/>
          </cell>
          <cell r="I3712" t="str">
            <v>AgGreenMotorRewind_v2_0.xlsm</v>
          </cell>
        </row>
        <row r="3713">
          <cell r="C3713" t="str">
            <v>579.3_Incremental cost ($)</v>
          </cell>
          <cell r="D3713">
            <v>3</v>
          </cell>
          <cell r="E3713" t="str">
            <v>Incremental cost ($)</v>
          </cell>
          <cell r="F3713" t="str">
            <v>Cost Value Source</v>
          </cell>
          <cell r="G3713" t="str">
            <v/>
          </cell>
          <cell r="H3713" t="str">
            <v/>
          </cell>
          <cell r="I3713" t="str">
            <v/>
          </cell>
        </row>
        <row r="3714">
          <cell r="C3714" t="str">
            <v>791.2_Gross Average Monthly Demand Reduction (kW/unit)</v>
          </cell>
          <cell r="D3714">
            <v>2</v>
          </cell>
          <cell r="E3714" t="str">
            <v>Gross Average Monthly Demand Reduction (kW/unit)</v>
          </cell>
          <cell r="F3714" t="str">
            <v>Demand Reduction Value Source</v>
          </cell>
          <cell r="G3714" t="str">
            <v/>
          </cell>
          <cell r="H3714" t="str">
            <v/>
          </cell>
          <cell r="I3714" t="str">
            <v>AgGreenMotorRewind_v2_0.xlsm</v>
          </cell>
        </row>
        <row r="3715">
          <cell r="C3715" t="str">
            <v>791.2_Measure life (years)</v>
          </cell>
          <cell r="D3715">
            <v>2</v>
          </cell>
          <cell r="E3715" t="str">
            <v>Measure life (years)</v>
          </cell>
          <cell r="F3715" t="str">
            <v>Measure Life Value Source</v>
          </cell>
          <cell r="G3715" t="str">
            <v/>
          </cell>
          <cell r="H3715" t="str">
            <v/>
          </cell>
          <cell r="I3715" t="str">
            <v>AgGreenMotorRewind_v2_0.xlsm</v>
          </cell>
        </row>
        <row r="3716">
          <cell r="C3716" t="str">
            <v>791.2_Incremental cost ($)</v>
          </cell>
          <cell r="D3716">
            <v>2</v>
          </cell>
          <cell r="E3716" t="str">
            <v>Incremental cost ($)</v>
          </cell>
          <cell r="F3716" t="str">
            <v>Cost Value Source</v>
          </cell>
          <cell r="G3716" t="str">
            <v/>
          </cell>
          <cell r="H3716" t="str">
            <v/>
          </cell>
          <cell r="I3716" t="str">
            <v>AgGreenMotorRewind_v2_0.xlsm</v>
          </cell>
        </row>
        <row r="3717">
          <cell r="C3717" t="str">
            <v>791.2_Gross incremental annual electric savings (kWh/yr)</v>
          </cell>
          <cell r="D3717">
            <v>2</v>
          </cell>
          <cell r="E3717" t="str">
            <v>Gross incremental annual electric savings (kWh/yr)</v>
          </cell>
          <cell r="F3717" t="str">
            <v xml:space="preserve">Energy Savings Value Source </v>
          </cell>
          <cell r="G3717" t="str">
            <v/>
          </cell>
          <cell r="H3717" t="str">
            <v/>
          </cell>
          <cell r="I3717" t="str">
            <v>AgGreenMotorRewind_v2_0.xlsm</v>
          </cell>
        </row>
        <row r="3718">
          <cell r="C3718" t="str">
            <v>1004.3_Incremental cost ($)</v>
          </cell>
          <cell r="D3718">
            <v>3</v>
          </cell>
          <cell r="E3718" t="str">
            <v>Incremental cost ($)</v>
          </cell>
          <cell r="F3718" t="str">
            <v>Incremental Cost Value Source</v>
          </cell>
          <cell r="G3718" t="str">
            <v/>
          </cell>
          <cell r="H3718" t="str">
            <v/>
          </cell>
          <cell r="I3718" t="str">
            <v>AgGreenMotorRewind_v2_0.xlsm</v>
          </cell>
        </row>
        <row r="3719">
          <cell r="C3719" t="str">
            <v>1004.3_Planned Realization Rate</v>
          </cell>
          <cell r="D3719">
            <v>3</v>
          </cell>
          <cell r="E3719" t="str">
            <v>Planned Realization Rate</v>
          </cell>
          <cell r="F3719" t="str">
            <v>Realization Rate Value Source</v>
          </cell>
          <cell r="G3719" t="str">
            <v/>
          </cell>
          <cell r="H3719" t="str">
            <v>Table 1</v>
          </cell>
          <cell r="I3719" t="str">
            <v>DSM_WY_FinAnswerExpress_Report_2011.pdf</v>
          </cell>
        </row>
        <row r="3720">
          <cell r="C3720" t="str">
            <v>1004.3_Gross Average Monthly Demand Reduction (kW/unit)</v>
          </cell>
          <cell r="D3720">
            <v>3</v>
          </cell>
          <cell r="E3720" t="str">
            <v>Gross Average Monthly Demand Reduction (kW/unit)</v>
          </cell>
          <cell r="F3720" t="str">
            <v>Demand Savings Value Source</v>
          </cell>
          <cell r="G3720" t="str">
            <v/>
          </cell>
          <cell r="H3720" t="str">
            <v/>
          </cell>
          <cell r="I3720" t="str">
            <v>AgGreenMotorRewind_v2_0.xlsm</v>
          </cell>
        </row>
        <row r="3721">
          <cell r="C3721" t="str">
            <v>1004.3_Gross incremental annual electric savings (kWh/yr)</v>
          </cell>
          <cell r="D3721">
            <v>3</v>
          </cell>
          <cell r="E3721" t="str">
            <v>Gross incremental annual electric savings (kWh/yr)</v>
          </cell>
          <cell r="F3721" t="str">
            <v>Energy Savings Value Source</v>
          </cell>
          <cell r="G3721" t="str">
            <v/>
          </cell>
          <cell r="H3721" t="str">
            <v/>
          </cell>
          <cell r="I3721" t="str">
            <v>AgGreenMotorRewind_v2_0.xlsm</v>
          </cell>
        </row>
        <row r="3722">
          <cell r="C3722" t="str">
            <v>1004.3_Measure life (years)</v>
          </cell>
          <cell r="D3722">
            <v>3</v>
          </cell>
          <cell r="E3722" t="str">
            <v>Measure life (years)</v>
          </cell>
          <cell r="F3722" t="str">
            <v>Measure Life Value Source</v>
          </cell>
          <cell r="G3722" t="str">
            <v/>
          </cell>
          <cell r="H3722" t="str">
            <v/>
          </cell>
          <cell r="I3722" t="str">
            <v>AgGreenMotorRewind_v2_0.xlsm</v>
          </cell>
        </row>
        <row r="3723">
          <cell r="C3723" t="str">
            <v>1004.3_Planned Net to Gross Ratio</v>
          </cell>
          <cell r="D3723">
            <v>3</v>
          </cell>
          <cell r="E3723" t="str">
            <v>Planned Net to Gross Ratio</v>
          </cell>
          <cell r="F3723" t="str">
            <v>Net-to-Gross Value Source</v>
          </cell>
          <cell r="G3723" t="str">
            <v/>
          </cell>
          <cell r="H3723" t="str">
            <v>Page 10</v>
          </cell>
          <cell r="I3723" t="str">
            <v>DSM_WY_FinAnswerExpress_Report_2011.pdf</v>
          </cell>
        </row>
        <row r="3724">
          <cell r="C3724" t="str">
            <v>12202013-076.1_Gross Average Monthly Demand Reduction (kW/unit)</v>
          </cell>
          <cell r="D3724">
            <v>1</v>
          </cell>
          <cell r="E3724" t="str">
            <v>Gross Average Monthly Demand Reduction (kW/unit)</v>
          </cell>
          <cell r="F3724" t="str">
            <v>Demand Reduction Value Source</v>
          </cell>
          <cell r="G3724" t="str">
            <v/>
          </cell>
          <cell r="H3724" t="str">
            <v/>
          </cell>
          <cell r="I3724" t="str">
            <v>AgGreenMotorRewind_v2_0.xlsm</v>
          </cell>
        </row>
        <row r="3725">
          <cell r="C3725" t="str">
            <v>12202013-076.1_Planned Realization Rate</v>
          </cell>
          <cell r="D3725">
            <v>1</v>
          </cell>
          <cell r="E3725" t="str">
            <v>Planned Realization Rate</v>
          </cell>
          <cell r="F3725" t="str">
            <v>Realization Rate Value Source</v>
          </cell>
          <cell r="G3725" t="str">
            <v/>
          </cell>
          <cell r="H3725" t="str">
            <v>page 2</v>
          </cell>
          <cell r="I3725" t="str">
            <v>CA_FinAnswer_Express_Program_Evaluation_2009-2011.pdf</v>
          </cell>
        </row>
        <row r="3726">
          <cell r="C3726" t="str">
            <v>12202013-076.1_Gross incremental annual electric savings (kWh/yr)</v>
          </cell>
          <cell r="D3726">
            <v>1</v>
          </cell>
          <cell r="E3726" t="str">
            <v>Gross incremental annual electric savings (kWh/yr)</v>
          </cell>
          <cell r="F3726" t="str">
            <v xml:space="preserve">Energy Savings Value Source </v>
          </cell>
          <cell r="G3726" t="str">
            <v/>
          </cell>
          <cell r="H3726" t="str">
            <v/>
          </cell>
          <cell r="I3726" t="str">
            <v>AgGreenMotorRewind_v2_0.xlsm</v>
          </cell>
        </row>
        <row r="3727">
          <cell r="C3727" t="str">
            <v>12202013-076.1_Measure life (years)</v>
          </cell>
          <cell r="D3727">
            <v>1</v>
          </cell>
          <cell r="E3727" t="str">
            <v>Measure life (years)</v>
          </cell>
          <cell r="F3727" t="str">
            <v>Measure Life Value Source</v>
          </cell>
          <cell r="G3727" t="str">
            <v/>
          </cell>
          <cell r="H3727" t="str">
            <v/>
          </cell>
          <cell r="I3727" t="str">
            <v>AgGreenMotorRewind_v2_0.xlsm</v>
          </cell>
        </row>
        <row r="3728">
          <cell r="C3728" t="str">
            <v>12202013-076.1_Incremental cost ($)</v>
          </cell>
          <cell r="D3728">
            <v>1</v>
          </cell>
          <cell r="E3728" t="str">
            <v>Incremental cost ($)</v>
          </cell>
          <cell r="F3728" t="str">
            <v>Cost Value Source</v>
          </cell>
          <cell r="G3728" t="str">
            <v/>
          </cell>
          <cell r="H3728" t="str">
            <v/>
          </cell>
          <cell r="I3728" t="str">
            <v>AgGreenMotorRewind_v2_0.xlsm</v>
          </cell>
        </row>
        <row r="3729">
          <cell r="C3729" t="str">
            <v>12202013-076.1_Planned Net to Gross Ratio</v>
          </cell>
          <cell r="D3729">
            <v>1</v>
          </cell>
          <cell r="E3729" t="str">
            <v>Planned Net to Gross Ratio</v>
          </cell>
          <cell r="F3729" t="str">
            <v>Net-to-Gross Value Source</v>
          </cell>
          <cell r="G3729" t="str">
            <v/>
          </cell>
          <cell r="H3729" t="str">
            <v>page 2</v>
          </cell>
          <cell r="I3729" t="str">
            <v>CA_FinAnswer_Express_Program_Evaluation_2009-2011.pdf</v>
          </cell>
        </row>
        <row r="3730">
          <cell r="C3730" t="str">
            <v>12202013-012.2_Planned Realization Rate</v>
          </cell>
          <cell r="D3730">
            <v>2</v>
          </cell>
          <cell r="E3730" t="str">
            <v>Planned Realization Rate</v>
          </cell>
          <cell r="F3730" t="str">
            <v>Realization Rate Value Source</v>
          </cell>
          <cell r="G3730" t="str">
            <v/>
          </cell>
          <cell r="H3730" t="str">
            <v>Table 1</v>
          </cell>
          <cell r="I3730" t="str">
            <v>ID_FinAnswer_Express_Program_Evaluation_2009-2011.pdf</v>
          </cell>
        </row>
        <row r="3731">
          <cell r="C3731" t="str">
            <v>12202013-012.2_Gross incremental annual electric savings (kWh/yr)</v>
          </cell>
          <cell r="D3731">
            <v>2</v>
          </cell>
          <cell r="E3731" t="str">
            <v>Gross incremental annual electric savings (kWh/yr)</v>
          </cell>
          <cell r="F3731" t="str">
            <v xml:space="preserve">Energy Savings Value Source </v>
          </cell>
          <cell r="G3731" t="str">
            <v/>
          </cell>
          <cell r="H3731" t="str">
            <v/>
          </cell>
          <cell r="I3731" t="str">
            <v>AgGreenMotorRewind_v2_0.xlsm</v>
          </cell>
        </row>
        <row r="3732">
          <cell r="C3732" t="str">
            <v>12202013-012.2_Planned Net to Gross Ratio</v>
          </cell>
          <cell r="D3732">
            <v>2</v>
          </cell>
          <cell r="E3732" t="str">
            <v>Planned Net to Gross Ratio</v>
          </cell>
          <cell r="F3732" t="str">
            <v>Net-to-Gross Value Source</v>
          </cell>
          <cell r="G3732" t="str">
            <v/>
          </cell>
          <cell r="H3732" t="str">
            <v>Page 2</v>
          </cell>
          <cell r="I3732" t="str">
            <v>ID_FinAnswer_Express_Program_Evaluation_2009-2011.pdf</v>
          </cell>
        </row>
        <row r="3733">
          <cell r="C3733" t="str">
            <v>12202013-012.2_Incremental cost ($)</v>
          </cell>
          <cell r="D3733">
            <v>2</v>
          </cell>
          <cell r="E3733" t="str">
            <v>Incremental cost ($)</v>
          </cell>
          <cell r="F3733" t="str">
            <v>Cost Value Source</v>
          </cell>
          <cell r="G3733" t="str">
            <v/>
          </cell>
          <cell r="H3733" t="str">
            <v/>
          </cell>
          <cell r="I3733" t="str">
            <v>AgGreenMotorRewind_v2_0.xlsm</v>
          </cell>
        </row>
        <row r="3734">
          <cell r="C3734" t="str">
            <v>12202013-012.2_Gross Average Monthly Demand Reduction (kW/unit)</v>
          </cell>
          <cell r="D3734">
            <v>2</v>
          </cell>
          <cell r="E3734" t="str">
            <v>Gross Average Monthly Demand Reduction (kW/unit)</v>
          </cell>
          <cell r="F3734" t="str">
            <v>Demand Reduction Value Source</v>
          </cell>
          <cell r="G3734" t="str">
            <v/>
          </cell>
          <cell r="H3734" t="str">
            <v/>
          </cell>
          <cell r="I3734" t="str">
            <v>AgGreenMotorRewind_v2_0.xlsm</v>
          </cell>
        </row>
        <row r="3735">
          <cell r="C3735" t="str">
            <v>12202013-012.2_Measure life (years)</v>
          </cell>
          <cell r="D3735">
            <v>2</v>
          </cell>
          <cell r="E3735" t="str">
            <v>Measure life (years)</v>
          </cell>
          <cell r="F3735" t="str">
            <v>Measure Life Value Source</v>
          </cell>
          <cell r="G3735" t="str">
            <v/>
          </cell>
          <cell r="H3735" t="str">
            <v/>
          </cell>
          <cell r="I3735" t="str">
            <v>AgGreenMotorRewind_v2_0.xlsm</v>
          </cell>
        </row>
        <row r="3736">
          <cell r="C3736" t="str">
            <v>12132013-012.2_Incentive Customer ($)</v>
          </cell>
          <cell r="D3736">
            <v>2</v>
          </cell>
          <cell r="E3736" t="str">
            <v>Incentive Customer ($)</v>
          </cell>
          <cell r="F3736" t="str">
            <v>Incentive Value Source</v>
          </cell>
          <cell r="G3736" t="str">
            <v/>
          </cell>
          <cell r="H3736" t="str">
            <v>Table 10-14</v>
          </cell>
          <cell r="I3736" t="str">
            <v>FinAnswer Express Market Characterization and Program Enhancements - Utah Service Territory 30 Nov 2011.pdf</v>
          </cell>
        </row>
        <row r="3737">
          <cell r="C3737" t="str">
            <v>12132013-012.2_Incremental cost ($)</v>
          </cell>
          <cell r="D3737">
            <v>2</v>
          </cell>
          <cell r="E3737" t="str">
            <v>Incremental cost ($)</v>
          </cell>
          <cell r="F3737" t="str">
            <v>Cost Value Source</v>
          </cell>
          <cell r="G3737" t="str">
            <v/>
          </cell>
          <cell r="H3737" t="str">
            <v/>
          </cell>
          <cell r="I3737" t="str">
            <v/>
          </cell>
        </row>
        <row r="3738">
          <cell r="C3738" t="str">
            <v>12132013-012.2_Gross incremental annual electric savings (kWh/yr)</v>
          </cell>
          <cell r="D3738">
            <v>2</v>
          </cell>
          <cell r="E3738" t="str">
            <v>Gross incremental annual electric savings (kWh/yr)</v>
          </cell>
          <cell r="F3738" t="str">
            <v xml:space="preserve">Energy Savings Value Source </v>
          </cell>
          <cell r="G3738" t="str">
            <v/>
          </cell>
          <cell r="H3738" t="str">
            <v/>
          </cell>
          <cell r="I3738" t="str">
            <v>AgGreenMotorRewind_v2_0.xlsm</v>
          </cell>
        </row>
        <row r="3739">
          <cell r="C3739" t="str">
            <v>12132013-012.2_Measure life (years)</v>
          </cell>
          <cell r="D3739">
            <v>2</v>
          </cell>
          <cell r="E3739" t="str">
            <v>Measure life (years)</v>
          </cell>
          <cell r="F3739" t="str">
            <v>Measure Life Value Source</v>
          </cell>
          <cell r="G3739" t="str">
            <v/>
          </cell>
          <cell r="H3739" t="str">
            <v>Table 2 on page 22 of Appendix 1</v>
          </cell>
          <cell r="I3739" t="str">
            <v>UT_2011_Annual_Report.pdf</v>
          </cell>
        </row>
        <row r="3740">
          <cell r="C3740" t="str">
            <v>12132013-012.2_Gross Average Monthly Demand Reduction (kW/unit)</v>
          </cell>
          <cell r="D3740">
            <v>2</v>
          </cell>
          <cell r="E3740" t="str">
            <v>Gross Average Monthly Demand Reduction (kW/unit)</v>
          </cell>
          <cell r="F3740" t="str">
            <v>Demand Reduction Value Source</v>
          </cell>
          <cell r="G3740" t="str">
            <v/>
          </cell>
          <cell r="H3740" t="str">
            <v/>
          </cell>
          <cell r="I3740" t="str">
            <v>AgGreenMotorRewind_v2_0.xlsm</v>
          </cell>
        </row>
        <row r="3741">
          <cell r="C3741" t="str">
            <v>12132013-012.2_Incremental cost ($)</v>
          </cell>
          <cell r="D3741">
            <v>2</v>
          </cell>
          <cell r="E3741" t="str">
            <v>Incremental cost ($)</v>
          </cell>
          <cell r="F3741" t="str">
            <v>Cost Value Source</v>
          </cell>
          <cell r="G3741" t="str">
            <v/>
          </cell>
          <cell r="H3741" t="str">
            <v/>
          </cell>
          <cell r="I3741" t="str">
            <v>AgGreenMotorRewind_v2_0.xlsm</v>
          </cell>
        </row>
        <row r="3742">
          <cell r="C3742" t="str">
            <v>12132013-012.2_Gross incremental annual electric savings (kWh/yr)</v>
          </cell>
          <cell r="D3742">
            <v>2</v>
          </cell>
          <cell r="E3742" t="str">
            <v>Gross incremental annual electric savings (kWh/yr)</v>
          </cell>
          <cell r="F3742" t="str">
            <v xml:space="preserve">Energy Savings Value Source </v>
          </cell>
          <cell r="G3742" t="str">
            <v/>
          </cell>
          <cell r="H3742" t="str">
            <v/>
          </cell>
          <cell r="I3742" t="str">
            <v/>
          </cell>
        </row>
        <row r="3743">
          <cell r="C3743" t="str">
            <v>12132013-012.2_Gross Average Monthly Demand Reduction (kW/unit)</v>
          </cell>
          <cell r="D3743">
            <v>2</v>
          </cell>
          <cell r="E3743" t="str">
            <v>Gross Average Monthly Demand Reduction (kW/unit)</v>
          </cell>
          <cell r="F3743" t="str">
            <v>Demand Reduction Value Source</v>
          </cell>
          <cell r="G3743" t="str">
            <v/>
          </cell>
          <cell r="H3743" t="str">
            <v/>
          </cell>
          <cell r="I3743" t="str">
            <v/>
          </cell>
        </row>
        <row r="3744">
          <cell r="C3744" t="str">
            <v>12302013-035.1_Measure life (years)</v>
          </cell>
          <cell r="D3744">
            <v>1</v>
          </cell>
          <cell r="E3744" t="str">
            <v>Measure life (years)</v>
          </cell>
          <cell r="F3744" t="str">
            <v>Measure Life Value Source</v>
          </cell>
          <cell r="G3744" t="str">
            <v/>
          </cell>
          <cell r="H3744" t="str">
            <v/>
          </cell>
          <cell r="I3744" t="str">
            <v>AgGreenMotorRewind_v2_0.xlsm</v>
          </cell>
        </row>
        <row r="3745">
          <cell r="C3745" t="str">
            <v>12302013-035.1_Gross Average Monthly Demand Reduction (kW/unit)</v>
          </cell>
          <cell r="D3745">
            <v>1</v>
          </cell>
          <cell r="E3745" t="str">
            <v>Gross Average Monthly Demand Reduction (kW/unit)</v>
          </cell>
          <cell r="F3745" t="str">
            <v>Demand Reduction Value Source</v>
          </cell>
          <cell r="G3745" t="str">
            <v/>
          </cell>
          <cell r="H3745" t="str">
            <v/>
          </cell>
          <cell r="I3745" t="str">
            <v>AgGreenMotorRewind_v2_0.xlsm</v>
          </cell>
        </row>
        <row r="3746">
          <cell r="C3746" t="str">
            <v>12302013-035.1_Gross incremental annual electric savings (kWh/yr)</v>
          </cell>
          <cell r="D3746">
            <v>1</v>
          </cell>
          <cell r="E3746" t="str">
            <v>Gross incremental annual electric savings (kWh/yr)</v>
          </cell>
          <cell r="F3746" t="str">
            <v xml:space="preserve">Energy Savings Value Source </v>
          </cell>
          <cell r="G3746" t="str">
            <v/>
          </cell>
          <cell r="H3746" t="str">
            <v/>
          </cell>
          <cell r="I3746" t="str">
            <v>AgGreenMotorRewind_v2_0.xlsm</v>
          </cell>
        </row>
        <row r="3747">
          <cell r="C3747" t="str">
            <v>12302013-035.1_Incremental cost ($)</v>
          </cell>
          <cell r="D3747">
            <v>1</v>
          </cell>
          <cell r="E3747" t="str">
            <v>Incremental cost ($)</v>
          </cell>
          <cell r="F3747" t="str">
            <v>Cost Value Source</v>
          </cell>
          <cell r="G3747" t="str">
            <v/>
          </cell>
          <cell r="H3747" t="str">
            <v/>
          </cell>
          <cell r="I3747" t="str">
            <v>AgGreenMotorRewind_v2_0.xlsm</v>
          </cell>
        </row>
        <row r="3748">
          <cell r="C3748" t="str">
            <v>12202013-044.2_Measure life (years)</v>
          </cell>
          <cell r="D3748">
            <v>2</v>
          </cell>
          <cell r="E3748" t="str">
            <v>Measure life (years)</v>
          </cell>
          <cell r="F3748" t="str">
            <v>Measure Life Value Source</v>
          </cell>
          <cell r="G3748" t="str">
            <v/>
          </cell>
          <cell r="H3748" t="str">
            <v/>
          </cell>
          <cell r="I3748" t="str">
            <v>AgGreenMotorRewind_v2_0.xlsm</v>
          </cell>
        </row>
        <row r="3749">
          <cell r="C3749" t="str">
            <v>12202013-044.2_Gross Average Monthly Demand Reduction (kW/unit)</v>
          </cell>
          <cell r="D3749">
            <v>2</v>
          </cell>
          <cell r="E3749" t="str">
            <v>Gross Average Monthly Demand Reduction (kW/unit)</v>
          </cell>
          <cell r="F3749" t="str">
            <v>Demand Savings Value Source</v>
          </cell>
          <cell r="G3749" t="str">
            <v/>
          </cell>
          <cell r="H3749" t="str">
            <v/>
          </cell>
          <cell r="I3749" t="str">
            <v>AgGreenMotorRewind_v2_0.xlsm</v>
          </cell>
        </row>
        <row r="3750">
          <cell r="C3750" t="str">
            <v>12202013-044.2_Planned Net to Gross Ratio</v>
          </cell>
          <cell r="D3750">
            <v>2</v>
          </cell>
          <cell r="E3750" t="str">
            <v>Planned Net to Gross Ratio</v>
          </cell>
          <cell r="F3750" t="str">
            <v>Net-to-Gross Value Source</v>
          </cell>
          <cell r="G3750" t="str">
            <v/>
          </cell>
          <cell r="H3750" t="str">
            <v>Page 10</v>
          </cell>
          <cell r="I3750" t="str">
            <v>DSM_WY_FinAnswerExpress_Report_2011.pdf</v>
          </cell>
        </row>
        <row r="3751">
          <cell r="C3751" t="str">
            <v>12202013-044.2_Planned Realization Rate</v>
          </cell>
          <cell r="D3751">
            <v>2</v>
          </cell>
          <cell r="E3751" t="str">
            <v>Planned Realization Rate</v>
          </cell>
          <cell r="F3751" t="str">
            <v>Realization Rate Value Source</v>
          </cell>
          <cell r="G3751" t="str">
            <v/>
          </cell>
          <cell r="H3751" t="str">
            <v>Table 1</v>
          </cell>
          <cell r="I3751" t="str">
            <v>DSM_WY_FinAnswerExpress_Report_2011.pdf</v>
          </cell>
        </row>
        <row r="3752">
          <cell r="C3752" t="str">
            <v>12202013-044.2_Incremental cost ($)</v>
          </cell>
          <cell r="D3752">
            <v>2</v>
          </cell>
          <cell r="E3752" t="str">
            <v>Incremental cost ($)</v>
          </cell>
          <cell r="F3752" t="str">
            <v>Incremental Cost Value Source</v>
          </cell>
          <cell r="G3752" t="str">
            <v/>
          </cell>
          <cell r="H3752" t="str">
            <v/>
          </cell>
          <cell r="I3752" t="str">
            <v>AgGreenMotorRewind_v2_0.xlsm</v>
          </cell>
        </row>
        <row r="3753">
          <cell r="C3753" t="str">
            <v>12202013-044.2_Gross incremental annual electric savings (kWh/yr)</v>
          </cell>
          <cell r="D3753">
            <v>2</v>
          </cell>
          <cell r="E3753" t="str">
            <v>Gross incremental annual electric savings (kWh/yr)</v>
          </cell>
          <cell r="F3753" t="str">
            <v>Energy Savings Value Source</v>
          </cell>
          <cell r="G3753" t="str">
            <v/>
          </cell>
          <cell r="H3753" t="str">
            <v/>
          </cell>
          <cell r="I3753" t="str">
            <v>AgGreenMotorRewind_v2_0.xlsm</v>
          </cell>
        </row>
        <row r="3754">
          <cell r="C3754" t="str">
            <v>126.2_Gross incremental annual electric savings (kWh/yr)</v>
          </cell>
          <cell r="D3754">
            <v>2</v>
          </cell>
          <cell r="E3754" t="str">
            <v>Gross incremental annual electric savings (kWh/yr)</v>
          </cell>
          <cell r="F3754" t="str">
            <v xml:space="preserve">Energy Savings Value Source </v>
          </cell>
          <cell r="G3754" t="str">
            <v/>
          </cell>
          <cell r="H3754" t="str">
            <v/>
          </cell>
          <cell r="I3754" t="str">
            <v>AgGreenMotorRewind_v2_0.xlsm</v>
          </cell>
        </row>
        <row r="3755">
          <cell r="C3755" t="str">
            <v>126.2_Planned Realization Rate</v>
          </cell>
          <cell r="D3755">
            <v>2</v>
          </cell>
          <cell r="E3755" t="str">
            <v>Planned Realization Rate</v>
          </cell>
          <cell r="F3755" t="str">
            <v>Realization Rate Value Source</v>
          </cell>
          <cell r="G3755" t="str">
            <v/>
          </cell>
          <cell r="H3755" t="str">
            <v>page 2</v>
          </cell>
          <cell r="I3755" t="str">
            <v>CA_FinAnswer_Express_Program_Evaluation_2009-2011.pdf</v>
          </cell>
        </row>
        <row r="3756">
          <cell r="C3756" t="str">
            <v>126.2_Incremental cost ($)</v>
          </cell>
          <cell r="D3756">
            <v>2</v>
          </cell>
          <cell r="E3756" t="str">
            <v>Incremental cost ($)</v>
          </cell>
          <cell r="F3756" t="str">
            <v>Cost Value Source</v>
          </cell>
          <cell r="G3756" t="str">
            <v/>
          </cell>
          <cell r="H3756" t="str">
            <v/>
          </cell>
          <cell r="I3756" t="str">
            <v>AgGreenMotorRewind_v2_0.xlsm</v>
          </cell>
        </row>
        <row r="3757">
          <cell r="C3757" t="str">
            <v>126.2_Measure life (years)</v>
          </cell>
          <cell r="D3757">
            <v>2</v>
          </cell>
          <cell r="E3757" t="str">
            <v>Measure life (years)</v>
          </cell>
          <cell r="F3757" t="str">
            <v>Measure Life Value Source</v>
          </cell>
          <cell r="G3757" t="str">
            <v/>
          </cell>
          <cell r="H3757" t="str">
            <v/>
          </cell>
          <cell r="I3757" t="str">
            <v>AgGreenMotorRewind_v2_0.xlsm</v>
          </cell>
        </row>
        <row r="3758">
          <cell r="C3758" t="str">
            <v>126.2_Gross Average Monthly Demand Reduction (kW/unit)</v>
          </cell>
          <cell r="D3758">
            <v>2</v>
          </cell>
          <cell r="E3758" t="str">
            <v>Gross Average Monthly Demand Reduction (kW/unit)</v>
          </cell>
          <cell r="F3758" t="str">
            <v>Demand Reduction Value Source</v>
          </cell>
          <cell r="G3758" t="str">
            <v/>
          </cell>
          <cell r="H3758" t="str">
            <v/>
          </cell>
          <cell r="I3758" t="str">
            <v>AgGreenMotorRewind_v2_0.xlsm</v>
          </cell>
        </row>
        <row r="3759">
          <cell r="C3759" t="str">
            <v>126.2_Planned Net to Gross Ratio</v>
          </cell>
          <cell r="D3759">
            <v>2</v>
          </cell>
          <cell r="E3759" t="str">
            <v>Planned Net to Gross Ratio</v>
          </cell>
          <cell r="F3759" t="str">
            <v>Net-to-Gross Value Source</v>
          </cell>
          <cell r="G3759" t="str">
            <v/>
          </cell>
          <cell r="H3759" t="str">
            <v>page 2</v>
          </cell>
          <cell r="I3759" t="str">
            <v>CA_FinAnswer_Express_Program_Evaluation_2009-2011.pdf</v>
          </cell>
        </row>
        <row r="3760">
          <cell r="C3760" t="str">
            <v>335.3_Planned Realization Rate</v>
          </cell>
          <cell r="D3760">
            <v>3</v>
          </cell>
          <cell r="E3760" t="str">
            <v>Planned Realization Rate</v>
          </cell>
          <cell r="F3760" t="str">
            <v>Realization Rate Value Source</v>
          </cell>
          <cell r="G3760" t="str">
            <v/>
          </cell>
          <cell r="H3760" t="str">
            <v>Table 1</v>
          </cell>
          <cell r="I3760" t="str">
            <v>ID_FinAnswer_Express_Program_Evaluation_2009-2011.pdf</v>
          </cell>
        </row>
        <row r="3761">
          <cell r="C3761" t="str">
            <v>335.3_Planned Net to Gross Ratio</v>
          </cell>
          <cell r="D3761">
            <v>3</v>
          </cell>
          <cell r="E3761" t="str">
            <v>Planned Net to Gross Ratio</v>
          </cell>
          <cell r="F3761" t="str">
            <v>Net-to-Gross Value Source</v>
          </cell>
          <cell r="G3761" t="str">
            <v/>
          </cell>
          <cell r="H3761" t="str">
            <v>Page 2</v>
          </cell>
          <cell r="I3761" t="str">
            <v>ID_FinAnswer_Express_Program_Evaluation_2009-2011.pdf</v>
          </cell>
        </row>
        <row r="3762">
          <cell r="C3762" t="str">
            <v>335.3_Incremental cost ($)</v>
          </cell>
          <cell r="D3762">
            <v>3</v>
          </cell>
          <cell r="E3762" t="str">
            <v>Incremental cost ($)</v>
          </cell>
          <cell r="F3762" t="str">
            <v>Cost Value Source</v>
          </cell>
          <cell r="G3762" t="str">
            <v/>
          </cell>
          <cell r="H3762" t="str">
            <v/>
          </cell>
          <cell r="I3762" t="str">
            <v>AgGreenMotorRewind_v2_0.xlsm</v>
          </cell>
        </row>
        <row r="3763">
          <cell r="C3763" t="str">
            <v>335.3_Measure life (years)</v>
          </cell>
          <cell r="D3763">
            <v>3</v>
          </cell>
          <cell r="E3763" t="str">
            <v>Measure life (years)</v>
          </cell>
          <cell r="F3763" t="str">
            <v>Measure Life Value Source</v>
          </cell>
          <cell r="G3763" t="str">
            <v/>
          </cell>
          <cell r="H3763" t="str">
            <v/>
          </cell>
          <cell r="I3763" t="str">
            <v>AgGreenMotorRewind_v2_0.xlsm</v>
          </cell>
        </row>
        <row r="3764">
          <cell r="C3764" t="str">
            <v>335.3_Gross incremental annual electric savings (kWh/yr)</v>
          </cell>
          <cell r="D3764">
            <v>3</v>
          </cell>
          <cell r="E3764" t="str">
            <v>Gross incremental annual electric savings (kWh/yr)</v>
          </cell>
          <cell r="F3764" t="str">
            <v xml:space="preserve">Energy Savings Value Source </v>
          </cell>
          <cell r="G3764" t="str">
            <v/>
          </cell>
          <cell r="H3764" t="str">
            <v/>
          </cell>
          <cell r="I3764" t="str">
            <v>AgGreenMotorRewind_v2_0.xlsm</v>
          </cell>
        </row>
        <row r="3765">
          <cell r="C3765" t="str">
            <v>335.3_Gross Average Monthly Demand Reduction (kW/unit)</v>
          </cell>
          <cell r="D3765">
            <v>3</v>
          </cell>
          <cell r="E3765" t="str">
            <v>Gross Average Monthly Demand Reduction (kW/unit)</v>
          </cell>
          <cell r="F3765" t="str">
            <v>Demand Reduction Value Source</v>
          </cell>
          <cell r="G3765" t="str">
            <v/>
          </cell>
          <cell r="H3765" t="str">
            <v/>
          </cell>
          <cell r="I3765" t="str">
            <v>AgGreenMotorRewind_v2_0.xlsm</v>
          </cell>
        </row>
        <row r="3766">
          <cell r="C3766" t="str">
            <v>567.3_Measure life (years)</v>
          </cell>
          <cell r="D3766">
            <v>3</v>
          </cell>
          <cell r="E3766" t="str">
            <v>Measure life (years)</v>
          </cell>
          <cell r="F3766" t="str">
            <v>Measure Life Value Source</v>
          </cell>
          <cell r="G3766" t="str">
            <v/>
          </cell>
          <cell r="H3766" t="str">
            <v>Table 2 on page 22 of Appendix 1</v>
          </cell>
          <cell r="I3766" t="str">
            <v>UT_2011_Annual_Report.pdf</v>
          </cell>
        </row>
        <row r="3767">
          <cell r="C3767" t="str">
            <v>567.3_Gross Average Monthly Demand Reduction (kW/unit)</v>
          </cell>
          <cell r="D3767">
            <v>3</v>
          </cell>
          <cell r="E3767" t="str">
            <v>Gross Average Monthly Demand Reduction (kW/unit)</v>
          </cell>
          <cell r="F3767" t="str">
            <v>Demand Reduction Value Source</v>
          </cell>
          <cell r="G3767" t="str">
            <v/>
          </cell>
          <cell r="H3767" t="str">
            <v/>
          </cell>
          <cell r="I3767" t="str">
            <v>AgGreenMotorRewind_v2_0.xlsm</v>
          </cell>
        </row>
        <row r="3768">
          <cell r="C3768" t="str">
            <v>567.3_Incentive Customer ($)</v>
          </cell>
          <cell r="D3768">
            <v>3</v>
          </cell>
          <cell r="E3768" t="str">
            <v>Incentive Customer ($)</v>
          </cell>
          <cell r="F3768" t="str">
            <v>Incentive Value Source</v>
          </cell>
          <cell r="G3768" t="str">
            <v/>
          </cell>
          <cell r="H3768" t="str">
            <v>Table 10-13</v>
          </cell>
          <cell r="I3768" t="str">
            <v>FinAnswer Express Market Characterization and Program Enhancements - Utah Service Territory 30 Nov 2011.pdf</v>
          </cell>
        </row>
        <row r="3769">
          <cell r="C3769" t="str">
            <v>567.3_Gross incremental annual electric savings (kWh/yr)</v>
          </cell>
          <cell r="D3769">
            <v>3</v>
          </cell>
          <cell r="E3769" t="str">
            <v>Gross incremental annual electric savings (kWh/yr)</v>
          </cell>
          <cell r="F3769" t="str">
            <v xml:space="preserve">Energy Savings Value Source </v>
          </cell>
          <cell r="G3769" t="str">
            <v/>
          </cell>
          <cell r="H3769" t="str">
            <v/>
          </cell>
          <cell r="I3769" t="str">
            <v>AgGreenMotorRewind_v2_0.xlsm</v>
          </cell>
        </row>
        <row r="3770">
          <cell r="C3770" t="str">
            <v>567.3_Incremental cost ($)</v>
          </cell>
          <cell r="D3770">
            <v>3</v>
          </cell>
          <cell r="E3770" t="str">
            <v>Incremental cost ($)</v>
          </cell>
          <cell r="F3770" t="str">
            <v>Cost Value Source</v>
          </cell>
          <cell r="G3770" t="str">
            <v/>
          </cell>
          <cell r="H3770" t="str">
            <v/>
          </cell>
          <cell r="I3770" t="str">
            <v>AgGreenMotorRewind_v2_0.xlsm</v>
          </cell>
        </row>
        <row r="3771">
          <cell r="C3771" t="str">
            <v>567.3_Gross incremental annual electric savings (kWh/yr)</v>
          </cell>
          <cell r="D3771">
            <v>3</v>
          </cell>
          <cell r="E3771" t="str">
            <v>Gross incremental annual electric savings (kWh/yr)</v>
          </cell>
          <cell r="F3771" t="str">
            <v xml:space="preserve">Energy Savings Value Source </v>
          </cell>
          <cell r="G3771" t="str">
            <v/>
          </cell>
          <cell r="H3771" t="str">
            <v/>
          </cell>
          <cell r="I3771" t="str">
            <v/>
          </cell>
        </row>
        <row r="3772">
          <cell r="C3772" t="str">
            <v>567.3_Gross Average Monthly Demand Reduction (kW/unit)</v>
          </cell>
          <cell r="D3772">
            <v>3</v>
          </cell>
          <cell r="E3772" t="str">
            <v>Gross Average Monthly Demand Reduction (kW/unit)</v>
          </cell>
          <cell r="F3772" t="str">
            <v>Demand Reduction Value Source</v>
          </cell>
          <cell r="G3772" t="str">
            <v/>
          </cell>
          <cell r="H3772" t="str">
            <v/>
          </cell>
          <cell r="I3772" t="str">
            <v/>
          </cell>
        </row>
        <row r="3773">
          <cell r="C3773" t="str">
            <v>567.3_Incremental cost ($)</v>
          </cell>
          <cell r="D3773">
            <v>3</v>
          </cell>
          <cell r="E3773" t="str">
            <v>Incremental cost ($)</v>
          </cell>
          <cell r="F3773" t="str">
            <v>Cost Value Source</v>
          </cell>
          <cell r="G3773" t="str">
            <v/>
          </cell>
          <cell r="H3773" t="str">
            <v/>
          </cell>
          <cell r="I3773" t="str">
            <v/>
          </cell>
        </row>
        <row r="3774">
          <cell r="C3774" t="str">
            <v>780.2_Gross Average Monthly Demand Reduction (kW/unit)</v>
          </cell>
          <cell r="D3774">
            <v>2</v>
          </cell>
          <cell r="E3774" t="str">
            <v>Gross Average Monthly Demand Reduction (kW/unit)</v>
          </cell>
          <cell r="F3774" t="str">
            <v>Demand Reduction Value Source</v>
          </cell>
          <cell r="G3774" t="str">
            <v/>
          </cell>
          <cell r="H3774" t="str">
            <v/>
          </cell>
          <cell r="I3774" t="str">
            <v>AgGreenMotorRewind_v2_0.xlsm</v>
          </cell>
        </row>
        <row r="3775">
          <cell r="C3775" t="str">
            <v>780.2_Measure life (years)</v>
          </cell>
          <cell r="D3775">
            <v>2</v>
          </cell>
          <cell r="E3775" t="str">
            <v>Measure life (years)</v>
          </cell>
          <cell r="F3775" t="str">
            <v>Measure Life Value Source</v>
          </cell>
          <cell r="G3775" t="str">
            <v/>
          </cell>
          <cell r="H3775" t="str">
            <v/>
          </cell>
          <cell r="I3775" t="str">
            <v>AgGreenMotorRewind_v2_0.xlsm</v>
          </cell>
        </row>
        <row r="3776">
          <cell r="C3776" t="str">
            <v>780.2_Incremental cost ($)</v>
          </cell>
          <cell r="D3776">
            <v>2</v>
          </cell>
          <cell r="E3776" t="str">
            <v>Incremental cost ($)</v>
          </cell>
          <cell r="F3776" t="str">
            <v>Cost Value Source</v>
          </cell>
          <cell r="G3776" t="str">
            <v/>
          </cell>
          <cell r="H3776" t="str">
            <v/>
          </cell>
          <cell r="I3776" t="str">
            <v>AgGreenMotorRewind_v2_0.xlsm</v>
          </cell>
        </row>
        <row r="3777">
          <cell r="C3777" t="str">
            <v>780.2_Gross incremental annual electric savings (kWh/yr)</v>
          </cell>
          <cell r="D3777">
            <v>2</v>
          </cell>
          <cell r="E3777" t="str">
            <v>Gross incremental annual electric savings (kWh/yr)</v>
          </cell>
          <cell r="F3777" t="str">
            <v xml:space="preserve">Energy Savings Value Source </v>
          </cell>
          <cell r="G3777" t="str">
            <v/>
          </cell>
          <cell r="H3777" t="str">
            <v/>
          </cell>
          <cell r="I3777" t="str">
            <v>AgGreenMotorRewind_v2_0.xlsm</v>
          </cell>
        </row>
        <row r="3778">
          <cell r="C3778" t="str">
            <v>993.3_Incremental cost ($)</v>
          </cell>
          <cell r="D3778">
            <v>3</v>
          </cell>
          <cell r="E3778" t="str">
            <v>Incremental cost ($)</v>
          </cell>
          <cell r="F3778" t="str">
            <v>Incremental Cost Value Source</v>
          </cell>
          <cell r="G3778" t="str">
            <v/>
          </cell>
          <cell r="H3778" t="str">
            <v/>
          </cell>
          <cell r="I3778" t="str">
            <v>AgGreenMotorRewind_v2_0.xlsm</v>
          </cell>
        </row>
        <row r="3779">
          <cell r="C3779" t="str">
            <v>993.3_Planned Net to Gross Ratio</v>
          </cell>
          <cell r="D3779">
            <v>3</v>
          </cell>
          <cell r="E3779" t="str">
            <v>Planned Net to Gross Ratio</v>
          </cell>
          <cell r="F3779" t="str">
            <v>Net-to-Gross Value Source</v>
          </cell>
          <cell r="G3779" t="str">
            <v/>
          </cell>
          <cell r="H3779" t="str">
            <v>Page 10</v>
          </cell>
          <cell r="I3779" t="str">
            <v>DSM_WY_FinAnswerExpress_Report_2011.pdf</v>
          </cell>
        </row>
        <row r="3780">
          <cell r="C3780" t="str">
            <v>993.3_Planned Realization Rate</v>
          </cell>
          <cell r="D3780">
            <v>3</v>
          </cell>
          <cell r="E3780" t="str">
            <v>Planned Realization Rate</v>
          </cell>
          <cell r="F3780" t="str">
            <v>Realization Rate Value Source</v>
          </cell>
          <cell r="G3780" t="str">
            <v/>
          </cell>
          <cell r="H3780" t="str">
            <v>Table 1</v>
          </cell>
          <cell r="I3780" t="str">
            <v>DSM_WY_FinAnswerExpress_Report_2011.pdf</v>
          </cell>
        </row>
        <row r="3781">
          <cell r="C3781" t="str">
            <v>993.3_Gross Average Monthly Demand Reduction (kW/unit)</v>
          </cell>
          <cell r="D3781">
            <v>3</v>
          </cell>
          <cell r="E3781" t="str">
            <v>Gross Average Monthly Demand Reduction (kW/unit)</v>
          </cell>
          <cell r="F3781" t="str">
            <v>Demand Savings Value Source</v>
          </cell>
          <cell r="G3781" t="str">
            <v/>
          </cell>
          <cell r="H3781" t="str">
            <v/>
          </cell>
          <cell r="I3781" t="str">
            <v>AgGreenMotorRewind_v2_0.xlsm</v>
          </cell>
        </row>
        <row r="3782">
          <cell r="C3782" t="str">
            <v>993.3_Measure life (years)</v>
          </cell>
          <cell r="D3782">
            <v>3</v>
          </cell>
          <cell r="E3782" t="str">
            <v>Measure life (years)</v>
          </cell>
          <cell r="F3782" t="str">
            <v>Measure Life Value Source</v>
          </cell>
          <cell r="G3782" t="str">
            <v/>
          </cell>
          <cell r="H3782" t="str">
            <v/>
          </cell>
          <cell r="I3782" t="str">
            <v>AgGreenMotorRewind_v2_0.xlsm</v>
          </cell>
        </row>
        <row r="3783">
          <cell r="C3783" t="str">
            <v>993.3_Gross incremental annual electric savings (kWh/yr)</v>
          </cell>
          <cell r="D3783">
            <v>3</v>
          </cell>
          <cell r="E3783" t="str">
            <v>Gross incremental annual electric savings (kWh/yr)</v>
          </cell>
          <cell r="F3783" t="str">
            <v>Energy Savings Value Source</v>
          </cell>
          <cell r="G3783" t="str">
            <v/>
          </cell>
          <cell r="H3783" t="str">
            <v/>
          </cell>
          <cell r="I3783" t="str">
            <v>AgGreenMotorRewind_v2_0.xlsm</v>
          </cell>
        </row>
        <row r="3784">
          <cell r="C3784" t="str">
            <v>12202013-077.1_Planned Realization Rate</v>
          </cell>
          <cell r="D3784">
            <v>1</v>
          </cell>
          <cell r="E3784" t="str">
            <v>Planned Realization Rate</v>
          </cell>
          <cell r="F3784" t="str">
            <v>Realization Rate Value Source</v>
          </cell>
          <cell r="G3784" t="str">
            <v/>
          </cell>
          <cell r="H3784" t="str">
            <v>page 2</v>
          </cell>
          <cell r="I3784" t="str">
            <v>CA_FinAnswer_Express_Program_Evaluation_2009-2011.pdf</v>
          </cell>
        </row>
        <row r="3785">
          <cell r="C3785" t="str">
            <v>12202013-077.1_Gross incremental annual electric savings (kWh/yr)</v>
          </cell>
          <cell r="D3785">
            <v>1</v>
          </cell>
          <cell r="E3785" t="str">
            <v>Gross incremental annual electric savings (kWh/yr)</v>
          </cell>
          <cell r="F3785" t="str">
            <v xml:space="preserve">Energy Savings Value Source </v>
          </cell>
          <cell r="G3785" t="str">
            <v/>
          </cell>
          <cell r="H3785" t="str">
            <v/>
          </cell>
          <cell r="I3785" t="str">
            <v>AgGreenMotorRewind_v2_0.xlsm</v>
          </cell>
        </row>
        <row r="3786">
          <cell r="C3786" t="str">
            <v>12202013-077.1_Incremental cost ($)</v>
          </cell>
          <cell r="D3786">
            <v>1</v>
          </cell>
          <cell r="E3786" t="str">
            <v>Incremental cost ($)</v>
          </cell>
          <cell r="F3786" t="str">
            <v>Cost Value Source</v>
          </cell>
          <cell r="G3786" t="str">
            <v/>
          </cell>
          <cell r="H3786" t="str">
            <v/>
          </cell>
          <cell r="I3786" t="str">
            <v>AgGreenMotorRewind_v2_0.xlsm</v>
          </cell>
        </row>
        <row r="3787">
          <cell r="C3787" t="str">
            <v>12202013-077.1_Measure life (years)</v>
          </cell>
          <cell r="D3787">
            <v>1</v>
          </cell>
          <cell r="E3787" t="str">
            <v>Measure life (years)</v>
          </cell>
          <cell r="F3787" t="str">
            <v>Measure Life Value Source</v>
          </cell>
          <cell r="G3787" t="str">
            <v/>
          </cell>
          <cell r="H3787" t="str">
            <v/>
          </cell>
          <cell r="I3787" t="str">
            <v>AgGreenMotorRewind_v2_0.xlsm</v>
          </cell>
        </row>
        <row r="3788">
          <cell r="C3788" t="str">
            <v>12202013-077.1_Gross Average Monthly Demand Reduction (kW/unit)</v>
          </cell>
          <cell r="D3788">
            <v>1</v>
          </cell>
          <cell r="E3788" t="str">
            <v>Gross Average Monthly Demand Reduction (kW/unit)</v>
          </cell>
          <cell r="F3788" t="str">
            <v>Demand Reduction Value Source</v>
          </cell>
          <cell r="G3788" t="str">
            <v/>
          </cell>
          <cell r="H3788" t="str">
            <v/>
          </cell>
          <cell r="I3788" t="str">
            <v>AgGreenMotorRewind_v2_0.xlsm</v>
          </cell>
        </row>
        <row r="3789">
          <cell r="C3789" t="str">
            <v>12202013-077.1_Planned Net to Gross Ratio</v>
          </cell>
          <cell r="D3789">
            <v>1</v>
          </cell>
          <cell r="E3789" t="str">
            <v>Planned Net to Gross Ratio</v>
          </cell>
          <cell r="F3789" t="str">
            <v>Net-to-Gross Value Source</v>
          </cell>
          <cell r="G3789" t="str">
            <v/>
          </cell>
          <cell r="H3789" t="str">
            <v>page 2</v>
          </cell>
          <cell r="I3789" t="str">
            <v>CA_FinAnswer_Express_Program_Evaluation_2009-2011.pdf</v>
          </cell>
        </row>
        <row r="3790">
          <cell r="C3790" t="str">
            <v>12202013-013.2_Gross Average Monthly Demand Reduction (kW/unit)</v>
          </cell>
          <cell r="D3790">
            <v>2</v>
          </cell>
          <cell r="E3790" t="str">
            <v>Gross Average Monthly Demand Reduction (kW/unit)</v>
          </cell>
          <cell r="F3790" t="str">
            <v>Demand Reduction Value Source</v>
          </cell>
          <cell r="G3790" t="str">
            <v/>
          </cell>
          <cell r="H3790" t="str">
            <v/>
          </cell>
          <cell r="I3790" t="str">
            <v>AgGreenMotorRewind_v2_0.xlsm</v>
          </cell>
        </row>
        <row r="3791">
          <cell r="C3791" t="str">
            <v>12202013-013.2_Measure life (years)</v>
          </cell>
          <cell r="D3791">
            <v>2</v>
          </cell>
          <cell r="E3791" t="str">
            <v>Measure life (years)</v>
          </cell>
          <cell r="F3791" t="str">
            <v>Measure Life Value Source</v>
          </cell>
          <cell r="G3791" t="str">
            <v/>
          </cell>
          <cell r="H3791" t="str">
            <v/>
          </cell>
          <cell r="I3791" t="str">
            <v>AgGreenMotorRewind_v2_0.xlsm</v>
          </cell>
        </row>
        <row r="3792">
          <cell r="C3792" t="str">
            <v>12202013-013.2_Planned Net to Gross Ratio</v>
          </cell>
          <cell r="D3792">
            <v>2</v>
          </cell>
          <cell r="E3792" t="str">
            <v>Planned Net to Gross Ratio</v>
          </cell>
          <cell r="F3792" t="str">
            <v>Net-to-Gross Value Source</v>
          </cell>
          <cell r="G3792" t="str">
            <v/>
          </cell>
          <cell r="H3792" t="str">
            <v>Page 2</v>
          </cell>
          <cell r="I3792" t="str">
            <v>ID_FinAnswer_Express_Program_Evaluation_2009-2011.pdf</v>
          </cell>
        </row>
        <row r="3793">
          <cell r="C3793" t="str">
            <v>12202013-013.2_Incremental cost ($)</v>
          </cell>
          <cell r="D3793">
            <v>2</v>
          </cell>
          <cell r="E3793" t="str">
            <v>Incremental cost ($)</v>
          </cell>
          <cell r="F3793" t="str">
            <v>Cost Value Source</v>
          </cell>
          <cell r="G3793" t="str">
            <v/>
          </cell>
          <cell r="H3793" t="str">
            <v/>
          </cell>
          <cell r="I3793" t="str">
            <v>AgGreenMotorRewind_v2_0.xlsm</v>
          </cell>
        </row>
        <row r="3794">
          <cell r="C3794" t="str">
            <v>12202013-013.2_Gross incremental annual electric savings (kWh/yr)</v>
          </cell>
          <cell r="D3794">
            <v>2</v>
          </cell>
          <cell r="E3794" t="str">
            <v>Gross incremental annual electric savings (kWh/yr)</v>
          </cell>
          <cell r="F3794" t="str">
            <v xml:space="preserve">Energy Savings Value Source </v>
          </cell>
          <cell r="G3794" t="str">
            <v/>
          </cell>
          <cell r="H3794" t="str">
            <v/>
          </cell>
          <cell r="I3794" t="str">
            <v>AgGreenMotorRewind_v2_0.xlsm</v>
          </cell>
        </row>
        <row r="3795">
          <cell r="C3795" t="str">
            <v>12202013-013.2_Planned Realization Rate</v>
          </cell>
          <cell r="D3795">
            <v>2</v>
          </cell>
          <cell r="E3795" t="str">
            <v>Planned Realization Rate</v>
          </cell>
          <cell r="F3795" t="str">
            <v>Realization Rate Value Source</v>
          </cell>
          <cell r="G3795" t="str">
            <v/>
          </cell>
          <cell r="H3795" t="str">
            <v>Table 1</v>
          </cell>
          <cell r="I3795" t="str">
            <v>ID_FinAnswer_Express_Program_Evaluation_2009-2011.pdf</v>
          </cell>
        </row>
        <row r="3796">
          <cell r="C3796" t="str">
            <v>12132013-013.2_Gross incremental annual electric savings (kWh/yr)</v>
          </cell>
          <cell r="D3796">
            <v>2</v>
          </cell>
          <cell r="E3796" t="str">
            <v>Gross incremental annual electric savings (kWh/yr)</v>
          </cell>
          <cell r="F3796" t="str">
            <v xml:space="preserve">Energy Savings Value Source </v>
          </cell>
          <cell r="G3796" t="str">
            <v/>
          </cell>
          <cell r="H3796" t="str">
            <v/>
          </cell>
          <cell r="I3796" t="str">
            <v>AgGreenMotorRewind_v2_0.xlsm</v>
          </cell>
        </row>
        <row r="3797">
          <cell r="C3797" t="str">
            <v>12132013-013.2_Gross incremental annual electric savings (kWh/yr)</v>
          </cell>
          <cell r="D3797">
            <v>2</v>
          </cell>
          <cell r="E3797" t="str">
            <v>Gross incremental annual electric savings (kWh/yr)</v>
          </cell>
          <cell r="F3797" t="str">
            <v xml:space="preserve">Energy Savings Value Source </v>
          </cell>
          <cell r="G3797" t="str">
            <v/>
          </cell>
          <cell r="H3797" t="str">
            <v/>
          </cell>
          <cell r="I3797" t="str">
            <v/>
          </cell>
        </row>
        <row r="3798">
          <cell r="C3798" t="str">
            <v>12132013-013.2_Gross Average Monthly Demand Reduction (kW/unit)</v>
          </cell>
          <cell r="D3798">
            <v>2</v>
          </cell>
          <cell r="E3798" t="str">
            <v>Gross Average Monthly Demand Reduction (kW/unit)</v>
          </cell>
          <cell r="F3798" t="str">
            <v>Demand Reduction Value Source</v>
          </cell>
          <cell r="G3798" t="str">
            <v/>
          </cell>
          <cell r="H3798" t="str">
            <v/>
          </cell>
          <cell r="I3798" t="str">
            <v>AgGreenMotorRewind_v2_0.xlsm</v>
          </cell>
        </row>
        <row r="3799">
          <cell r="C3799" t="str">
            <v>12132013-013.2_Incremental cost ($)</v>
          </cell>
          <cell r="D3799">
            <v>2</v>
          </cell>
          <cell r="E3799" t="str">
            <v>Incremental cost ($)</v>
          </cell>
          <cell r="F3799" t="str">
            <v>Cost Value Source</v>
          </cell>
          <cell r="G3799" t="str">
            <v/>
          </cell>
          <cell r="H3799" t="str">
            <v/>
          </cell>
          <cell r="I3799" t="str">
            <v/>
          </cell>
        </row>
        <row r="3800">
          <cell r="C3800" t="str">
            <v>12132013-013.2_Incentive Customer ($)</v>
          </cell>
          <cell r="D3800">
            <v>2</v>
          </cell>
          <cell r="E3800" t="str">
            <v>Incentive Customer ($)</v>
          </cell>
          <cell r="F3800" t="str">
            <v>Incentive Value Source</v>
          </cell>
          <cell r="G3800" t="str">
            <v/>
          </cell>
          <cell r="H3800" t="str">
            <v>Table 10-14</v>
          </cell>
          <cell r="I3800" t="str">
            <v>FinAnswer Express Market Characterization and Program Enhancements - Utah Service Territory 30 Nov 2011.pdf</v>
          </cell>
        </row>
        <row r="3801">
          <cell r="C3801" t="str">
            <v>12132013-013.2_Gross Average Monthly Demand Reduction (kW/unit)</v>
          </cell>
          <cell r="D3801">
            <v>2</v>
          </cell>
          <cell r="E3801" t="str">
            <v>Gross Average Monthly Demand Reduction (kW/unit)</v>
          </cell>
          <cell r="F3801" t="str">
            <v>Demand Reduction Value Source</v>
          </cell>
          <cell r="G3801" t="str">
            <v/>
          </cell>
          <cell r="H3801" t="str">
            <v/>
          </cell>
          <cell r="I3801" t="str">
            <v/>
          </cell>
        </row>
        <row r="3802">
          <cell r="C3802" t="str">
            <v>12132013-013.2_Measure life (years)</v>
          </cell>
          <cell r="D3802">
            <v>2</v>
          </cell>
          <cell r="E3802" t="str">
            <v>Measure life (years)</v>
          </cell>
          <cell r="F3802" t="str">
            <v>Measure Life Value Source</v>
          </cell>
          <cell r="G3802" t="str">
            <v/>
          </cell>
          <cell r="H3802" t="str">
            <v>Table 2 on page 22 of Appendix 1</v>
          </cell>
          <cell r="I3802" t="str">
            <v>UT_2011_Annual_Report.pdf</v>
          </cell>
        </row>
        <row r="3803">
          <cell r="C3803" t="str">
            <v>12132013-013.2_Incremental cost ($)</v>
          </cell>
          <cell r="D3803">
            <v>2</v>
          </cell>
          <cell r="E3803" t="str">
            <v>Incremental cost ($)</v>
          </cell>
          <cell r="F3803" t="str">
            <v>Cost Value Source</v>
          </cell>
          <cell r="G3803" t="str">
            <v/>
          </cell>
          <cell r="H3803" t="str">
            <v/>
          </cell>
          <cell r="I3803" t="str">
            <v>AgGreenMotorRewind_v2_0.xlsm</v>
          </cell>
        </row>
        <row r="3804">
          <cell r="C3804" t="str">
            <v>12302013-036.1_Measure life (years)</v>
          </cell>
          <cell r="D3804">
            <v>1</v>
          </cell>
          <cell r="E3804" t="str">
            <v>Measure life (years)</v>
          </cell>
          <cell r="F3804" t="str">
            <v>Measure Life Value Source</v>
          </cell>
          <cell r="G3804" t="str">
            <v/>
          </cell>
          <cell r="H3804" t="str">
            <v/>
          </cell>
          <cell r="I3804" t="str">
            <v>AgGreenMotorRewind_v2_0.xlsm</v>
          </cell>
        </row>
        <row r="3805">
          <cell r="C3805" t="str">
            <v>12302013-036.1_Gross Average Monthly Demand Reduction (kW/unit)</v>
          </cell>
          <cell r="D3805">
            <v>1</v>
          </cell>
          <cell r="E3805" t="str">
            <v>Gross Average Monthly Demand Reduction (kW/unit)</v>
          </cell>
          <cell r="F3805" t="str">
            <v>Demand Reduction Value Source</v>
          </cell>
          <cell r="G3805" t="str">
            <v/>
          </cell>
          <cell r="H3805" t="str">
            <v/>
          </cell>
          <cell r="I3805" t="str">
            <v>AgGreenMotorRewind_v2_0.xlsm</v>
          </cell>
        </row>
        <row r="3806">
          <cell r="C3806" t="str">
            <v>12302013-036.1_Incremental cost ($)</v>
          </cell>
          <cell r="D3806">
            <v>1</v>
          </cell>
          <cell r="E3806" t="str">
            <v>Incremental cost ($)</v>
          </cell>
          <cell r="F3806" t="str">
            <v>Cost Value Source</v>
          </cell>
          <cell r="G3806" t="str">
            <v/>
          </cell>
          <cell r="H3806" t="str">
            <v/>
          </cell>
          <cell r="I3806" t="str">
            <v>AgGreenMotorRewind_v2_0.xlsm</v>
          </cell>
        </row>
        <row r="3807">
          <cell r="C3807" t="str">
            <v>12302013-036.1_Gross incremental annual electric savings (kWh/yr)</v>
          </cell>
          <cell r="D3807">
            <v>1</v>
          </cell>
          <cell r="E3807" t="str">
            <v>Gross incremental annual electric savings (kWh/yr)</v>
          </cell>
          <cell r="F3807" t="str">
            <v xml:space="preserve">Energy Savings Value Source </v>
          </cell>
          <cell r="G3807" t="str">
            <v/>
          </cell>
          <cell r="H3807" t="str">
            <v/>
          </cell>
          <cell r="I3807" t="str">
            <v>AgGreenMotorRewind_v2_0.xlsm</v>
          </cell>
        </row>
        <row r="3808">
          <cell r="C3808" t="str">
            <v>12202013-045.2_Planned Net to Gross Ratio</v>
          </cell>
          <cell r="D3808">
            <v>2</v>
          </cell>
          <cell r="E3808" t="str">
            <v>Planned Net to Gross Ratio</v>
          </cell>
          <cell r="F3808" t="str">
            <v>Net-to-Gross Value Source</v>
          </cell>
          <cell r="G3808" t="str">
            <v/>
          </cell>
          <cell r="H3808" t="str">
            <v>Page 10</v>
          </cell>
          <cell r="I3808" t="str">
            <v>DSM_WY_FinAnswerExpress_Report_2011.pdf</v>
          </cell>
        </row>
        <row r="3809">
          <cell r="C3809" t="str">
            <v>12202013-045.2_Gross Average Monthly Demand Reduction (kW/unit)</v>
          </cell>
          <cell r="D3809">
            <v>2</v>
          </cell>
          <cell r="E3809" t="str">
            <v>Gross Average Monthly Demand Reduction (kW/unit)</v>
          </cell>
          <cell r="F3809" t="str">
            <v>Demand Savings Value Source</v>
          </cell>
          <cell r="G3809" t="str">
            <v/>
          </cell>
          <cell r="H3809" t="str">
            <v/>
          </cell>
          <cell r="I3809" t="str">
            <v>AgGreenMotorRewind_v2_0.xlsm</v>
          </cell>
        </row>
        <row r="3810">
          <cell r="C3810" t="str">
            <v>12202013-045.2_Incremental cost ($)</v>
          </cell>
          <cell r="D3810">
            <v>2</v>
          </cell>
          <cell r="E3810" t="str">
            <v>Incremental cost ($)</v>
          </cell>
          <cell r="F3810" t="str">
            <v>Incremental Cost Value Source</v>
          </cell>
          <cell r="G3810" t="str">
            <v/>
          </cell>
          <cell r="H3810" t="str">
            <v/>
          </cell>
          <cell r="I3810" t="str">
            <v>AgGreenMotorRewind_v2_0.xlsm</v>
          </cell>
        </row>
        <row r="3811">
          <cell r="C3811" t="str">
            <v>12202013-045.2_Measure life (years)</v>
          </cell>
          <cell r="D3811">
            <v>2</v>
          </cell>
          <cell r="E3811" t="str">
            <v>Measure life (years)</v>
          </cell>
          <cell r="F3811" t="str">
            <v>Measure Life Value Source</v>
          </cell>
          <cell r="G3811" t="str">
            <v/>
          </cell>
          <cell r="H3811" t="str">
            <v/>
          </cell>
          <cell r="I3811" t="str">
            <v>AgGreenMotorRewind_v2_0.xlsm</v>
          </cell>
        </row>
        <row r="3812">
          <cell r="C3812" t="str">
            <v>12202013-045.2_Gross incremental annual electric savings (kWh/yr)</v>
          </cell>
          <cell r="D3812">
            <v>2</v>
          </cell>
          <cell r="E3812" t="str">
            <v>Gross incremental annual electric savings (kWh/yr)</v>
          </cell>
          <cell r="F3812" t="str">
            <v>Energy Savings Value Source</v>
          </cell>
          <cell r="G3812" t="str">
            <v/>
          </cell>
          <cell r="H3812" t="str">
            <v/>
          </cell>
          <cell r="I3812" t="str">
            <v>AgGreenMotorRewind_v2_0.xlsm</v>
          </cell>
        </row>
        <row r="3813">
          <cell r="C3813" t="str">
            <v>12202013-045.2_Planned Realization Rate</v>
          </cell>
          <cell r="D3813">
            <v>2</v>
          </cell>
          <cell r="E3813" t="str">
            <v>Planned Realization Rate</v>
          </cell>
          <cell r="F3813" t="str">
            <v>Realization Rate Value Source</v>
          </cell>
          <cell r="G3813" t="str">
            <v/>
          </cell>
          <cell r="H3813" t="str">
            <v>Table 1</v>
          </cell>
          <cell r="I3813" t="str">
            <v>DSM_WY_FinAnswerExpress_Report_2011.pdf</v>
          </cell>
        </row>
        <row r="3814">
          <cell r="C3814" t="str">
            <v>12202013-078.1_Planned Realization Rate</v>
          </cell>
          <cell r="D3814">
            <v>1</v>
          </cell>
          <cell r="E3814" t="str">
            <v>Planned Realization Rate</v>
          </cell>
          <cell r="F3814" t="str">
            <v>Realization Rate Value Source</v>
          </cell>
          <cell r="G3814" t="str">
            <v/>
          </cell>
          <cell r="H3814" t="str">
            <v>page 2</v>
          </cell>
          <cell r="I3814" t="str">
            <v>CA_FinAnswer_Express_Program_Evaluation_2009-2011.pdf</v>
          </cell>
        </row>
        <row r="3815">
          <cell r="C3815" t="str">
            <v>12202013-078.1_Incremental cost ($)</v>
          </cell>
          <cell r="D3815">
            <v>1</v>
          </cell>
          <cell r="E3815" t="str">
            <v>Incremental cost ($)</v>
          </cell>
          <cell r="F3815" t="str">
            <v>Cost Value Source</v>
          </cell>
          <cell r="G3815" t="str">
            <v/>
          </cell>
          <cell r="H3815" t="str">
            <v/>
          </cell>
          <cell r="I3815" t="str">
            <v>AgGreenMotorRewind_v2_0.xlsm</v>
          </cell>
        </row>
        <row r="3816">
          <cell r="C3816" t="str">
            <v>12202013-078.1_Measure life (years)</v>
          </cell>
          <cell r="D3816">
            <v>1</v>
          </cell>
          <cell r="E3816" t="str">
            <v>Measure life (years)</v>
          </cell>
          <cell r="F3816" t="str">
            <v>Measure Life Value Source</v>
          </cell>
          <cell r="G3816" t="str">
            <v/>
          </cell>
          <cell r="H3816" t="str">
            <v/>
          </cell>
          <cell r="I3816" t="str">
            <v>AgGreenMotorRewind_v2_0.xlsm</v>
          </cell>
        </row>
        <row r="3817">
          <cell r="C3817" t="str">
            <v>12202013-078.1_Planned Net to Gross Ratio</v>
          </cell>
          <cell r="D3817">
            <v>1</v>
          </cell>
          <cell r="E3817" t="str">
            <v>Planned Net to Gross Ratio</v>
          </cell>
          <cell r="F3817" t="str">
            <v>Net-to-Gross Value Source</v>
          </cell>
          <cell r="G3817" t="str">
            <v/>
          </cell>
          <cell r="H3817" t="str">
            <v>page 2</v>
          </cell>
          <cell r="I3817" t="str">
            <v>CA_FinAnswer_Express_Program_Evaluation_2009-2011.pdf</v>
          </cell>
        </row>
        <row r="3818">
          <cell r="C3818" t="str">
            <v>12202013-078.1_Gross incremental annual electric savings (kWh/yr)</v>
          </cell>
          <cell r="D3818">
            <v>1</v>
          </cell>
          <cell r="E3818" t="str">
            <v>Gross incremental annual electric savings (kWh/yr)</v>
          </cell>
          <cell r="F3818" t="str">
            <v xml:space="preserve">Energy Savings Value Source </v>
          </cell>
          <cell r="G3818" t="str">
            <v/>
          </cell>
          <cell r="H3818" t="str">
            <v/>
          </cell>
          <cell r="I3818" t="str">
            <v>AgGreenMotorRewind_v2_0.xlsm</v>
          </cell>
        </row>
        <row r="3819">
          <cell r="C3819" t="str">
            <v>12202013-078.1_Gross Average Monthly Demand Reduction (kW/unit)</v>
          </cell>
          <cell r="D3819">
            <v>1</v>
          </cell>
          <cell r="E3819" t="str">
            <v>Gross Average Monthly Demand Reduction (kW/unit)</v>
          </cell>
          <cell r="F3819" t="str">
            <v>Demand Reduction Value Source</v>
          </cell>
          <cell r="G3819" t="str">
            <v/>
          </cell>
          <cell r="H3819" t="str">
            <v/>
          </cell>
          <cell r="I3819" t="str">
            <v>AgGreenMotorRewind_v2_0.xlsm</v>
          </cell>
        </row>
        <row r="3820">
          <cell r="C3820" t="str">
            <v>12202013-014.2_Planned Realization Rate</v>
          </cell>
          <cell r="D3820">
            <v>2</v>
          </cell>
          <cell r="E3820" t="str">
            <v>Planned Realization Rate</v>
          </cell>
          <cell r="F3820" t="str">
            <v>Realization Rate Value Source</v>
          </cell>
          <cell r="G3820" t="str">
            <v/>
          </cell>
          <cell r="H3820" t="str">
            <v>Table 1</v>
          </cell>
          <cell r="I3820" t="str">
            <v>ID_FinAnswer_Express_Program_Evaluation_2009-2011.pdf</v>
          </cell>
        </row>
        <row r="3821">
          <cell r="C3821" t="str">
            <v>12202013-014.2_Gross Average Monthly Demand Reduction (kW/unit)</v>
          </cell>
          <cell r="D3821">
            <v>2</v>
          </cell>
          <cell r="E3821" t="str">
            <v>Gross Average Monthly Demand Reduction (kW/unit)</v>
          </cell>
          <cell r="F3821" t="str">
            <v>Demand Reduction Value Source</v>
          </cell>
          <cell r="G3821" t="str">
            <v/>
          </cell>
          <cell r="H3821" t="str">
            <v/>
          </cell>
          <cell r="I3821" t="str">
            <v>AgGreenMotorRewind_v2_0.xlsm</v>
          </cell>
        </row>
        <row r="3822">
          <cell r="C3822" t="str">
            <v>12202013-014.2_Measure life (years)</v>
          </cell>
          <cell r="D3822">
            <v>2</v>
          </cell>
          <cell r="E3822" t="str">
            <v>Measure life (years)</v>
          </cell>
          <cell r="F3822" t="str">
            <v>Measure Life Value Source</v>
          </cell>
          <cell r="G3822" t="str">
            <v/>
          </cell>
          <cell r="H3822" t="str">
            <v/>
          </cell>
          <cell r="I3822" t="str">
            <v>AgGreenMotorRewind_v2_0.xlsm</v>
          </cell>
        </row>
        <row r="3823">
          <cell r="C3823" t="str">
            <v>12202013-014.2_Gross incremental annual electric savings (kWh/yr)</v>
          </cell>
          <cell r="D3823">
            <v>2</v>
          </cell>
          <cell r="E3823" t="str">
            <v>Gross incremental annual electric savings (kWh/yr)</v>
          </cell>
          <cell r="F3823" t="str">
            <v xml:space="preserve">Energy Savings Value Source </v>
          </cell>
          <cell r="G3823" t="str">
            <v/>
          </cell>
          <cell r="H3823" t="str">
            <v/>
          </cell>
          <cell r="I3823" t="str">
            <v>AgGreenMotorRewind_v2_0.xlsm</v>
          </cell>
        </row>
        <row r="3824">
          <cell r="C3824" t="str">
            <v>12202013-014.2_Planned Net to Gross Ratio</v>
          </cell>
          <cell r="D3824">
            <v>2</v>
          </cell>
          <cell r="E3824" t="str">
            <v>Planned Net to Gross Ratio</v>
          </cell>
          <cell r="F3824" t="str">
            <v>Net-to-Gross Value Source</v>
          </cell>
          <cell r="G3824" t="str">
            <v/>
          </cell>
          <cell r="H3824" t="str">
            <v>Page 2</v>
          </cell>
          <cell r="I3824" t="str">
            <v>ID_FinAnswer_Express_Program_Evaluation_2009-2011.pdf</v>
          </cell>
        </row>
        <row r="3825">
          <cell r="C3825" t="str">
            <v>12202013-014.2_Incremental cost ($)</v>
          </cell>
          <cell r="D3825">
            <v>2</v>
          </cell>
          <cell r="E3825" t="str">
            <v>Incremental cost ($)</v>
          </cell>
          <cell r="F3825" t="str">
            <v>Cost Value Source</v>
          </cell>
          <cell r="G3825" t="str">
            <v/>
          </cell>
          <cell r="H3825" t="str">
            <v/>
          </cell>
          <cell r="I3825" t="str">
            <v>AgGreenMotorRewind_v2_0.xlsm</v>
          </cell>
        </row>
        <row r="3826">
          <cell r="C3826" t="str">
            <v>12132013-014.2_Incremental cost ($)</v>
          </cell>
          <cell r="D3826">
            <v>2</v>
          </cell>
          <cell r="E3826" t="str">
            <v>Incremental cost ($)</v>
          </cell>
          <cell r="F3826" t="str">
            <v>Cost Value Source</v>
          </cell>
          <cell r="G3826" t="str">
            <v/>
          </cell>
          <cell r="H3826" t="str">
            <v/>
          </cell>
          <cell r="I3826" t="str">
            <v/>
          </cell>
        </row>
        <row r="3827">
          <cell r="C3827" t="str">
            <v>12132013-014.2_Measure life (years)</v>
          </cell>
          <cell r="D3827">
            <v>2</v>
          </cell>
          <cell r="E3827" t="str">
            <v>Measure life (years)</v>
          </cell>
          <cell r="F3827" t="str">
            <v>Measure Life Value Source</v>
          </cell>
          <cell r="G3827" t="str">
            <v/>
          </cell>
          <cell r="H3827" t="str">
            <v>Table 2 on page 22 of Appendix 1</v>
          </cell>
          <cell r="I3827" t="str">
            <v>UT_2011_Annual_Report.pdf</v>
          </cell>
        </row>
        <row r="3828">
          <cell r="C3828" t="str">
            <v>12132013-014.2_Gross incremental annual electric savings (kWh/yr)</v>
          </cell>
          <cell r="D3828">
            <v>2</v>
          </cell>
          <cell r="E3828" t="str">
            <v>Gross incremental annual electric savings (kWh/yr)</v>
          </cell>
          <cell r="F3828" t="str">
            <v xml:space="preserve">Energy Savings Value Source </v>
          </cell>
          <cell r="G3828" t="str">
            <v/>
          </cell>
          <cell r="H3828" t="str">
            <v/>
          </cell>
          <cell r="I3828" t="str">
            <v>AgGreenMotorRewind_v2_0.xlsm</v>
          </cell>
        </row>
        <row r="3829">
          <cell r="C3829" t="str">
            <v>12132013-014.2_Incentive Customer ($)</v>
          </cell>
          <cell r="D3829">
            <v>2</v>
          </cell>
          <cell r="E3829" t="str">
            <v>Incentive Customer ($)</v>
          </cell>
          <cell r="F3829" t="str">
            <v>Incentive Value Source</v>
          </cell>
          <cell r="G3829" t="str">
            <v/>
          </cell>
          <cell r="H3829" t="str">
            <v>Table 10-14</v>
          </cell>
          <cell r="I3829" t="str">
            <v>FinAnswer Express Market Characterization and Program Enhancements - Utah Service Territory 30 Nov 2011.pdf</v>
          </cell>
        </row>
        <row r="3830">
          <cell r="C3830" t="str">
            <v>12132013-014.2_Gross incremental annual electric savings (kWh/yr)</v>
          </cell>
          <cell r="D3830">
            <v>2</v>
          </cell>
          <cell r="E3830" t="str">
            <v>Gross incremental annual electric savings (kWh/yr)</v>
          </cell>
          <cell r="F3830" t="str">
            <v xml:space="preserve">Energy Savings Value Source </v>
          </cell>
          <cell r="G3830" t="str">
            <v/>
          </cell>
          <cell r="H3830" t="str">
            <v/>
          </cell>
          <cell r="I3830" t="str">
            <v/>
          </cell>
        </row>
        <row r="3831">
          <cell r="C3831" t="str">
            <v>12132013-014.2_Gross Average Monthly Demand Reduction (kW/unit)</v>
          </cell>
          <cell r="D3831">
            <v>2</v>
          </cell>
          <cell r="E3831" t="str">
            <v>Gross Average Monthly Demand Reduction (kW/unit)</v>
          </cell>
          <cell r="F3831" t="str">
            <v>Demand Reduction Value Source</v>
          </cell>
          <cell r="G3831" t="str">
            <v/>
          </cell>
          <cell r="H3831" t="str">
            <v/>
          </cell>
          <cell r="I3831" t="str">
            <v>AgGreenMotorRewind_v2_0.xlsm</v>
          </cell>
        </row>
        <row r="3832">
          <cell r="C3832" t="str">
            <v>12132013-014.2_Gross Average Monthly Demand Reduction (kW/unit)</v>
          </cell>
          <cell r="D3832">
            <v>2</v>
          </cell>
          <cell r="E3832" t="str">
            <v>Gross Average Monthly Demand Reduction (kW/unit)</v>
          </cell>
          <cell r="F3832" t="str">
            <v>Demand Reduction Value Source</v>
          </cell>
          <cell r="G3832" t="str">
            <v/>
          </cell>
          <cell r="H3832" t="str">
            <v/>
          </cell>
          <cell r="I3832" t="str">
            <v/>
          </cell>
        </row>
        <row r="3833">
          <cell r="C3833" t="str">
            <v>12132013-014.2_Incremental cost ($)</v>
          </cell>
          <cell r="D3833">
            <v>2</v>
          </cell>
          <cell r="E3833" t="str">
            <v>Incremental cost ($)</v>
          </cell>
          <cell r="F3833" t="str">
            <v>Cost Value Source</v>
          </cell>
          <cell r="G3833" t="str">
            <v/>
          </cell>
          <cell r="H3833" t="str">
            <v/>
          </cell>
          <cell r="I3833" t="str">
            <v>AgGreenMotorRewind_v2_0.xlsm</v>
          </cell>
        </row>
        <row r="3834">
          <cell r="C3834" t="str">
            <v>12302013-037.1_Gross incremental annual electric savings (kWh/yr)</v>
          </cell>
          <cell r="D3834">
            <v>1</v>
          </cell>
          <cell r="E3834" t="str">
            <v>Gross incremental annual electric savings (kWh/yr)</v>
          </cell>
          <cell r="F3834" t="str">
            <v xml:space="preserve">Energy Savings Value Source </v>
          </cell>
          <cell r="G3834" t="str">
            <v/>
          </cell>
          <cell r="H3834" t="str">
            <v/>
          </cell>
          <cell r="I3834" t="str">
            <v>AgGreenMotorRewind_v2_0.xlsm</v>
          </cell>
        </row>
        <row r="3835">
          <cell r="C3835" t="str">
            <v>12302013-037.1_Gross Average Monthly Demand Reduction (kW/unit)</v>
          </cell>
          <cell r="D3835">
            <v>1</v>
          </cell>
          <cell r="E3835" t="str">
            <v>Gross Average Monthly Demand Reduction (kW/unit)</v>
          </cell>
          <cell r="F3835" t="str">
            <v>Demand Reduction Value Source</v>
          </cell>
          <cell r="G3835" t="str">
            <v/>
          </cell>
          <cell r="H3835" t="str">
            <v/>
          </cell>
          <cell r="I3835" t="str">
            <v>AgGreenMotorRewind_v2_0.xlsm</v>
          </cell>
        </row>
        <row r="3836">
          <cell r="C3836" t="str">
            <v>12302013-037.1_Incremental cost ($)</v>
          </cell>
          <cell r="D3836">
            <v>1</v>
          </cell>
          <cell r="E3836" t="str">
            <v>Incremental cost ($)</v>
          </cell>
          <cell r="F3836" t="str">
            <v>Cost Value Source</v>
          </cell>
          <cell r="G3836" t="str">
            <v/>
          </cell>
          <cell r="H3836" t="str">
            <v/>
          </cell>
          <cell r="I3836" t="str">
            <v>AgGreenMotorRewind_v2_0.xlsm</v>
          </cell>
        </row>
        <row r="3837">
          <cell r="C3837" t="str">
            <v>12302013-037.1_Measure life (years)</v>
          </cell>
          <cell r="D3837">
            <v>1</v>
          </cell>
          <cell r="E3837" t="str">
            <v>Measure life (years)</v>
          </cell>
          <cell r="F3837" t="str">
            <v>Measure Life Value Source</v>
          </cell>
          <cell r="G3837" t="str">
            <v/>
          </cell>
          <cell r="H3837" t="str">
            <v/>
          </cell>
          <cell r="I3837" t="str">
            <v>AgGreenMotorRewind_v2_0.xlsm</v>
          </cell>
        </row>
        <row r="3838">
          <cell r="C3838" t="str">
            <v>12202013-046.2_Measure life (years)</v>
          </cell>
          <cell r="D3838">
            <v>2</v>
          </cell>
          <cell r="E3838" t="str">
            <v>Measure life (years)</v>
          </cell>
          <cell r="F3838" t="str">
            <v>Measure Life Value Source</v>
          </cell>
          <cell r="G3838" t="str">
            <v/>
          </cell>
          <cell r="H3838" t="str">
            <v/>
          </cell>
          <cell r="I3838" t="str">
            <v>AgGreenMotorRewind_v2_0.xlsm</v>
          </cell>
        </row>
        <row r="3839">
          <cell r="C3839" t="str">
            <v>12202013-046.2_Incremental cost ($)</v>
          </cell>
          <cell r="D3839">
            <v>2</v>
          </cell>
          <cell r="E3839" t="str">
            <v>Incremental cost ($)</v>
          </cell>
          <cell r="F3839" t="str">
            <v>Incremental Cost Value Source</v>
          </cell>
          <cell r="G3839" t="str">
            <v/>
          </cell>
          <cell r="H3839" t="str">
            <v/>
          </cell>
          <cell r="I3839" t="str">
            <v>AgGreenMotorRewind_v2_0.xlsm</v>
          </cell>
        </row>
        <row r="3840">
          <cell r="C3840" t="str">
            <v>12202013-046.2_Gross Average Monthly Demand Reduction (kW/unit)</v>
          </cell>
          <cell r="D3840">
            <v>2</v>
          </cell>
          <cell r="E3840" t="str">
            <v>Gross Average Monthly Demand Reduction (kW/unit)</v>
          </cell>
          <cell r="F3840" t="str">
            <v>Demand Savings Value Source</v>
          </cell>
          <cell r="G3840" t="str">
            <v/>
          </cell>
          <cell r="H3840" t="str">
            <v/>
          </cell>
          <cell r="I3840" t="str">
            <v>AgGreenMotorRewind_v2_0.xlsm</v>
          </cell>
        </row>
        <row r="3841">
          <cell r="C3841" t="str">
            <v>12202013-046.2_Planned Realization Rate</v>
          </cell>
          <cell r="D3841">
            <v>2</v>
          </cell>
          <cell r="E3841" t="str">
            <v>Planned Realization Rate</v>
          </cell>
          <cell r="F3841" t="str">
            <v>Realization Rate Value Source</v>
          </cell>
          <cell r="G3841" t="str">
            <v/>
          </cell>
          <cell r="H3841" t="str">
            <v>Table 1</v>
          </cell>
          <cell r="I3841" t="str">
            <v>DSM_WY_FinAnswerExpress_Report_2011.pdf</v>
          </cell>
        </row>
        <row r="3842">
          <cell r="C3842" t="str">
            <v>12202013-046.2_Gross incremental annual electric savings (kWh/yr)</v>
          </cell>
          <cell r="D3842">
            <v>2</v>
          </cell>
          <cell r="E3842" t="str">
            <v>Gross incremental annual electric savings (kWh/yr)</v>
          </cell>
          <cell r="F3842" t="str">
            <v>Energy Savings Value Source</v>
          </cell>
          <cell r="G3842" t="str">
            <v/>
          </cell>
          <cell r="H3842" t="str">
            <v/>
          </cell>
          <cell r="I3842" t="str">
            <v>AgGreenMotorRewind_v2_0.xlsm</v>
          </cell>
        </row>
        <row r="3843">
          <cell r="C3843" t="str">
            <v>12202013-046.2_Planned Net to Gross Ratio</v>
          </cell>
          <cell r="D3843">
            <v>2</v>
          </cell>
          <cell r="E3843" t="str">
            <v>Planned Net to Gross Ratio</v>
          </cell>
          <cell r="F3843" t="str">
            <v>Net-to-Gross Value Source</v>
          </cell>
          <cell r="G3843" t="str">
            <v/>
          </cell>
          <cell r="H3843" t="str">
            <v>Page 10</v>
          </cell>
          <cell r="I3843" t="str">
            <v>DSM_WY_FinAnswerExpress_Report_2011.pdf</v>
          </cell>
        </row>
        <row r="3844">
          <cell r="C3844" t="str">
            <v>127.2_Planned Net to Gross Ratio</v>
          </cell>
          <cell r="D3844">
            <v>2</v>
          </cell>
          <cell r="E3844" t="str">
            <v>Planned Net to Gross Ratio</v>
          </cell>
          <cell r="F3844" t="str">
            <v>Net-to-Gross Value Source</v>
          </cell>
          <cell r="G3844" t="str">
            <v/>
          </cell>
          <cell r="H3844" t="str">
            <v>page 2</v>
          </cell>
          <cell r="I3844" t="str">
            <v>CA_FinAnswer_Express_Program_Evaluation_2009-2011.pdf</v>
          </cell>
        </row>
        <row r="3845">
          <cell r="C3845" t="str">
            <v>127.2_Gross incremental annual electric savings (kWh/yr)</v>
          </cell>
          <cell r="D3845">
            <v>2</v>
          </cell>
          <cell r="E3845" t="str">
            <v>Gross incremental annual electric savings (kWh/yr)</v>
          </cell>
          <cell r="F3845" t="str">
            <v xml:space="preserve">Energy Savings Value Source </v>
          </cell>
          <cell r="G3845" t="str">
            <v/>
          </cell>
          <cell r="H3845" t="str">
            <v/>
          </cell>
          <cell r="I3845" t="str">
            <v>AgGreenMotorRewind_v2_0.xlsm</v>
          </cell>
        </row>
        <row r="3846">
          <cell r="C3846" t="str">
            <v>127.2_Measure life (years)</v>
          </cell>
          <cell r="D3846">
            <v>2</v>
          </cell>
          <cell r="E3846" t="str">
            <v>Measure life (years)</v>
          </cell>
          <cell r="F3846" t="str">
            <v>Measure Life Value Source</v>
          </cell>
          <cell r="G3846" t="str">
            <v/>
          </cell>
          <cell r="H3846" t="str">
            <v/>
          </cell>
          <cell r="I3846" t="str">
            <v>AgGreenMotorRewind_v2_0.xlsm</v>
          </cell>
        </row>
        <row r="3847">
          <cell r="C3847" t="str">
            <v>127.2_Incremental cost ($)</v>
          </cell>
          <cell r="D3847">
            <v>2</v>
          </cell>
          <cell r="E3847" t="str">
            <v>Incremental cost ($)</v>
          </cell>
          <cell r="F3847" t="str">
            <v>Cost Value Source</v>
          </cell>
          <cell r="G3847" t="str">
            <v/>
          </cell>
          <cell r="H3847" t="str">
            <v/>
          </cell>
          <cell r="I3847" t="str">
            <v>AgGreenMotorRewind_v2_0.xlsm</v>
          </cell>
        </row>
        <row r="3848">
          <cell r="C3848" t="str">
            <v>127.2_Planned Realization Rate</v>
          </cell>
          <cell r="D3848">
            <v>2</v>
          </cell>
          <cell r="E3848" t="str">
            <v>Planned Realization Rate</v>
          </cell>
          <cell r="F3848" t="str">
            <v>Realization Rate Value Source</v>
          </cell>
          <cell r="G3848" t="str">
            <v/>
          </cell>
          <cell r="H3848" t="str">
            <v>page 2</v>
          </cell>
          <cell r="I3848" t="str">
            <v>CA_FinAnswer_Express_Program_Evaluation_2009-2011.pdf</v>
          </cell>
        </row>
        <row r="3849">
          <cell r="C3849" t="str">
            <v>127.2_Gross Average Monthly Demand Reduction (kW/unit)</v>
          </cell>
          <cell r="D3849">
            <v>2</v>
          </cell>
          <cell r="E3849" t="str">
            <v>Gross Average Monthly Demand Reduction (kW/unit)</v>
          </cell>
          <cell r="F3849" t="str">
            <v>Demand Reduction Value Source</v>
          </cell>
          <cell r="G3849" t="str">
            <v/>
          </cell>
          <cell r="H3849" t="str">
            <v/>
          </cell>
          <cell r="I3849" t="str">
            <v>AgGreenMotorRewind_v2_0.xlsm</v>
          </cell>
        </row>
        <row r="3850">
          <cell r="C3850" t="str">
            <v>336.3_Gross Average Monthly Demand Reduction (kW/unit)</v>
          </cell>
          <cell r="D3850">
            <v>3</v>
          </cell>
          <cell r="E3850" t="str">
            <v>Gross Average Monthly Demand Reduction (kW/unit)</v>
          </cell>
          <cell r="F3850" t="str">
            <v>Demand Reduction Value Source</v>
          </cell>
          <cell r="G3850" t="str">
            <v/>
          </cell>
          <cell r="H3850" t="str">
            <v/>
          </cell>
          <cell r="I3850" t="str">
            <v>AgGreenMotorRewind_v2_0.xlsm</v>
          </cell>
        </row>
        <row r="3851">
          <cell r="C3851" t="str">
            <v>336.3_Incremental cost ($)</v>
          </cell>
          <cell r="D3851">
            <v>3</v>
          </cell>
          <cell r="E3851" t="str">
            <v>Incremental cost ($)</v>
          </cell>
          <cell r="F3851" t="str">
            <v>Cost Value Source</v>
          </cell>
          <cell r="G3851" t="str">
            <v/>
          </cell>
          <cell r="H3851" t="str">
            <v/>
          </cell>
          <cell r="I3851" t="str">
            <v>AgGreenMotorRewind_v2_0.xlsm</v>
          </cell>
        </row>
        <row r="3852">
          <cell r="C3852" t="str">
            <v>336.3_Planned Net to Gross Ratio</v>
          </cell>
          <cell r="D3852">
            <v>3</v>
          </cell>
          <cell r="E3852" t="str">
            <v>Planned Net to Gross Ratio</v>
          </cell>
          <cell r="F3852" t="str">
            <v>Net-to-Gross Value Source</v>
          </cell>
          <cell r="G3852" t="str">
            <v/>
          </cell>
          <cell r="H3852" t="str">
            <v>Page 2</v>
          </cell>
          <cell r="I3852" t="str">
            <v>ID_FinAnswer_Express_Program_Evaluation_2009-2011.pdf</v>
          </cell>
        </row>
        <row r="3853">
          <cell r="C3853" t="str">
            <v>336.3_Measure life (years)</v>
          </cell>
          <cell r="D3853">
            <v>3</v>
          </cell>
          <cell r="E3853" t="str">
            <v>Measure life (years)</v>
          </cell>
          <cell r="F3853" t="str">
            <v>Measure Life Value Source</v>
          </cell>
          <cell r="G3853" t="str">
            <v/>
          </cell>
          <cell r="H3853" t="str">
            <v/>
          </cell>
          <cell r="I3853" t="str">
            <v>AgGreenMotorRewind_v2_0.xlsm</v>
          </cell>
        </row>
        <row r="3854">
          <cell r="C3854" t="str">
            <v>336.3_Gross incremental annual electric savings (kWh/yr)</v>
          </cell>
          <cell r="D3854">
            <v>3</v>
          </cell>
          <cell r="E3854" t="str">
            <v>Gross incremental annual electric savings (kWh/yr)</v>
          </cell>
          <cell r="F3854" t="str">
            <v xml:space="preserve">Energy Savings Value Source </v>
          </cell>
          <cell r="G3854" t="str">
            <v/>
          </cell>
          <cell r="H3854" t="str">
            <v/>
          </cell>
          <cell r="I3854" t="str">
            <v>AgGreenMotorRewind_v2_0.xlsm</v>
          </cell>
        </row>
        <row r="3855">
          <cell r="C3855" t="str">
            <v>336.3_Planned Realization Rate</v>
          </cell>
          <cell r="D3855">
            <v>3</v>
          </cell>
          <cell r="E3855" t="str">
            <v>Planned Realization Rate</v>
          </cell>
          <cell r="F3855" t="str">
            <v>Realization Rate Value Source</v>
          </cell>
          <cell r="G3855" t="str">
            <v/>
          </cell>
          <cell r="H3855" t="str">
            <v>Table 1</v>
          </cell>
          <cell r="I3855" t="str">
            <v>ID_FinAnswer_Express_Program_Evaluation_2009-2011.pdf</v>
          </cell>
        </row>
        <row r="3856">
          <cell r="C3856" t="str">
            <v>568.3_Incremental cost ($)</v>
          </cell>
          <cell r="D3856">
            <v>3</v>
          </cell>
          <cell r="E3856" t="str">
            <v>Incremental cost ($)</v>
          </cell>
          <cell r="F3856" t="str">
            <v>Cost Value Source</v>
          </cell>
          <cell r="G3856" t="str">
            <v/>
          </cell>
          <cell r="H3856" t="str">
            <v/>
          </cell>
          <cell r="I3856" t="str">
            <v/>
          </cell>
        </row>
        <row r="3857">
          <cell r="C3857" t="str">
            <v>568.3_Measure life (years)</v>
          </cell>
          <cell r="D3857">
            <v>3</v>
          </cell>
          <cell r="E3857" t="str">
            <v>Measure life (years)</v>
          </cell>
          <cell r="F3857" t="str">
            <v>Measure Life Value Source</v>
          </cell>
          <cell r="G3857" t="str">
            <v/>
          </cell>
          <cell r="H3857" t="str">
            <v>Table 2 on page 22 of Appendix 1</v>
          </cell>
          <cell r="I3857" t="str">
            <v>UT_2011_Annual_Report.pdf</v>
          </cell>
        </row>
        <row r="3858">
          <cell r="C3858" t="str">
            <v>568.3_Gross Average Monthly Demand Reduction (kW/unit)</v>
          </cell>
          <cell r="D3858">
            <v>3</v>
          </cell>
          <cell r="E3858" t="str">
            <v>Gross Average Monthly Demand Reduction (kW/unit)</v>
          </cell>
          <cell r="F3858" t="str">
            <v>Demand Reduction Value Source</v>
          </cell>
          <cell r="G3858" t="str">
            <v/>
          </cell>
          <cell r="H3858" t="str">
            <v/>
          </cell>
          <cell r="I3858" t="str">
            <v>AgGreenMotorRewind_v2_0.xlsm</v>
          </cell>
        </row>
        <row r="3859">
          <cell r="C3859" t="str">
            <v>568.3_Gross incremental annual electric savings (kWh/yr)</v>
          </cell>
          <cell r="D3859">
            <v>3</v>
          </cell>
          <cell r="E3859" t="str">
            <v>Gross incremental annual electric savings (kWh/yr)</v>
          </cell>
          <cell r="F3859" t="str">
            <v xml:space="preserve">Energy Savings Value Source </v>
          </cell>
          <cell r="G3859" t="str">
            <v/>
          </cell>
          <cell r="H3859" t="str">
            <v/>
          </cell>
          <cell r="I3859" t="str">
            <v/>
          </cell>
        </row>
        <row r="3860">
          <cell r="C3860" t="str">
            <v>568.3_Incentive Customer ($)</v>
          </cell>
          <cell r="D3860">
            <v>3</v>
          </cell>
          <cell r="E3860" t="str">
            <v>Incentive Customer ($)</v>
          </cell>
          <cell r="F3860" t="str">
            <v>Incentive Value Source</v>
          </cell>
          <cell r="G3860" t="str">
            <v/>
          </cell>
          <cell r="H3860" t="str">
            <v>Table 10-13</v>
          </cell>
          <cell r="I3860" t="str">
            <v>FinAnswer Express Market Characterization and Program Enhancements - Utah Service Territory 30 Nov 2011.pdf</v>
          </cell>
        </row>
        <row r="3861">
          <cell r="C3861" t="str">
            <v>568.3_Incremental cost ($)</v>
          </cell>
          <cell r="D3861">
            <v>3</v>
          </cell>
          <cell r="E3861" t="str">
            <v>Incremental cost ($)</v>
          </cell>
          <cell r="F3861" t="str">
            <v>Cost Value Source</v>
          </cell>
          <cell r="G3861" t="str">
            <v/>
          </cell>
          <cell r="H3861" t="str">
            <v/>
          </cell>
          <cell r="I3861" t="str">
            <v>AgGreenMotorRewind_v2_0.xlsm</v>
          </cell>
        </row>
        <row r="3862">
          <cell r="C3862" t="str">
            <v>568.3_Gross Average Monthly Demand Reduction (kW/unit)</v>
          </cell>
          <cell r="D3862">
            <v>3</v>
          </cell>
          <cell r="E3862" t="str">
            <v>Gross Average Monthly Demand Reduction (kW/unit)</v>
          </cell>
          <cell r="F3862" t="str">
            <v>Demand Reduction Value Source</v>
          </cell>
          <cell r="G3862" t="str">
            <v/>
          </cell>
          <cell r="H3862" t="str">
            <v/>
          </cell>
          <cell r="I3862" t="str">
            <v/>
          </cell>
        </row>
        <row r="3863">
          <cell r="C3863" t="str">
            <v>568.3_Gross incremental annual electric savings (kWh/yr)</v>
          </cell>
          <cell r="D3863">
            <v>3</v>
          </cell>
          <cell r="E3863" t="str">
            <v>Gross incremental annual electric savings (kWh/yr)</v>
          </cell>
          <cell r="F3863" t="str">
            <v xml:space="preserve">Energy Savings Value Source </v>
          </cell>
          <cell r="G3863" t="str">
            <v/>
          </cell>
          <cell r="H3863" t="str">
            <v/>
          </cell>
          <cell r="I3863" t="str">
            <v>AgGreenMotorRewind_v2_0.xlsm</v>
          </cell>
        </row>
        <row r="3864">
          <cell r="C3864" t="str">
            <v>781.2_Incremental cost ($)</v>
          </cell>
          <cell r="D3864">
            <v>2</v>
          </cell>
          <cell r="E3864" t="str">
            <v>Incremental cost ($)</v>
          </cell>
          <cell r="F3864" t="str">
            <v>Cost Value Source</v>
          </cell>
          <cell r="G3864" t="str">
            <v/>
          </cell>
          <cell r="H3864" t="str">
            <v/>
          </cell>
          <cell r="I3864" t="str">
            <v>AgGreenMotorRewind_v2_0.xlsm</v>
          </cell>
        </row>
        <row r="3865">
          <cell r="C3865" t="str">
            <v>781.2_Gross Average Monthly Demand Reduction (kW/unit)</v>
          </cell>
          <cell r="D3865">
            <v>2</v>
          </cell>
          <cell r="E3865" t="str">
            <v>Gross Average Monthly Demand Reduction (kW/unit)</v>
          </cell>
          <cell r="F3865" t="str">
            <v>Demand Reduction Value Source</v>
          </cell>
          <cell r="G3865" t="str">
            <v/>
          </cell>
          <cell r="H3865" t="str">
            <v/>
          </cell>
          <cell r="I3865" t="str">
            <v>AgGreenMotorRewind_v2_0.xlsm</v>
          </cell>
        </row>
        <row r="3866">
          <cell r="C3866" t="str">
            <v>781.2_Measure life (years)</v>
          </cell>
          <cell r="D3866">
            <v>2</v>
          </cell>
          <cell r="E3866" t="str">
            <v>Measure life (years)</v>
          </cell>
          <cell r="F3866" t="str">
            <v>Measure Life Value Source</v>
          </cell>
          <cell r="G3866" t="str">
            <v/>
          </cell>
          <cell r="H3866" t="str">
            <v/>
          </cell>
          <cell r="I3866" t="str">
            <v>AgGreenMotorRewind_v2_0.xlsm</v>
          </cell>
        </row>
        <row r="3867">
          <cell r="C3867" t="str">
            <v>781.2_Gross incremental annual electric savings (kWh/yr)</v>
          </cell>
          <cell r="D3867">
            <v>2</v>
          </cell>
          <cell r="E3867" t="str">
            <v>Gross incremental annual electric savings (kWh/yr)</v>
          </cell>
          <cell r="F3867" t="str">
            <v xml:space="preserve">Energy Savings Value Source </v>
          </cell>
          <cell r="G3867" t="str">
            <v/>
          </cell>
          <cell r="H3867" t="str">
            <v/>
          </cell>
          <cell r="I3867" t="str">
            <v>AgGreenMotorRewind_v2_0.xlsm</v>
          </cell>
        </row>
        <row r="3868">
          <cell r="C3868" t="str">
            <v>994.3_Incremental cost ($)</v>
          </cell>
          <cell r="D3868">
            <v>3</v>
          </cell>
          <cell r="E3868" t="str">
            <v>Incremental cost ($)</v>
          </cell>
          <cell r="F3868" t="str">
            <v>Incremental Cost Value Source</v>
          </cell>
          <cell r="G3868" t="str">
            <v/>
          </cell>
          <cell r="H3868" t="str">
            <v/>
          </cell>
          <cell r="I3868" t="str">
            <v>AgGreenMotorRewind_v2_0.xlsm</v>
          </cell>
        </row>
        <row r="3869">
          <cell r="C3869" t="str">
            <v>994.3_Planned Net to Gross Ratio</v>
          </cell>
          <cell r="D3869">
            <v>3</v>
          </cell>
          <cell r="E3869" t="str">
            <v>Planned Net to Gross Ratio</v>
          </cell>
          <cell r="F3869" t="str">
            <v>Net-to-Gross Value Source</v>
          </cell>
          <cell r="G3869" t="str">
            <v/>
          </cell>
          <cell r="H3869" t="str">
            <v>Page 10</v>
          </cell>
          <cell r="I3869" t="str">
            <v>DSM_WY_FinAnswerExpress_Report_2011.pdf</v>
          </cell>
        </row>
        <row r="3870">
          <cell r="C3870" t="str">
            <v>994.3_Measure life (years)</v>
          </cell>
          <cell r="D3870">
            <v>3</v>
          </cell>
          <cell r="E3870" t="str">
            <v>Measure life (years)</v>
          </cell>
          <cell r="F3870" t="str">
            <v>Measure Life Value Source</v>
          </cell>
          <cell r="G3870" t="str">
            <v/>
          </cell>
          <cell r="H3870" t="str">
            <v/>
          </cell>
          <cell r="I3870" t="str">
            <v>AgGreenMotorRewind_v2_0.xlsm</v>
          </cell>
        </row>
        <row r="3871">
          <cell r="C3871" t="str">
            <v>994.3_Gross Average Monthly Demand Reduction (kW/unit)</v>
          </cell>
          <cell r="D3871">
            <v>3</v>
          </cell>
          <cell r="E3871" t="str">
            <v>Gross Average Monthly Demand Reduction (kW/unit)</v>
          </cell>
          <cell r="F3871" t="str">
            <v>Demand Savings Value Source</v>
          </cell>
          <cell r="G3871" t="str">
            <v/>
          </cell>
          <cell r="H3871" t="str">
            <v/>
          </cell>
          <cell r="I3871" t="str">
            <v>AgGreenMotorRewind_v2_0.xlsm</v>
          </cell>
        </row>
        <row r="3872">
          <cell r="C3872" t="str">
            <v>994.3_Planned Realization Rate</v>
          </cell>
          <cell r="D3872">
            <v>3</v>
          </cell>
          <cell r="E3872" t="str">
            <v>Planned Realization Rate</v>
          </cell>
          <cell r="F3872" t="str">
            <v>Realization Rate Value Source</v>
          </cell>
          <cell r="G3872" t="str">
            <v/>
          </cell>
          <cell r="H3872" t="str">
            <v>Table 1</v>
          </cell>
          <cell r="I3872" t="str">
            <v>DSM_WY_FinAnswerExpress_Report_2011.pdf</v>
          </cell>
        </row>
        <row r="3873">
          <cell r="C3873" t="str">
            <v>994.3_Gross incremental annual electric savings (kWh/yr)</v>
          </cell>
          <cell r="D3873">
            <v>3</v>
          </cell>
          <cell r="E3873" t="str">
            <v>Gross incremental annual electric savings (kWh/yr)</v>
          </cell>
          <cell r="F3873" t="str">
            <v>Energy Savings Value Source</v>
          </cell>
          <cell r="G3873" t="str">
            <v/>
          </cell>
          <cell r="H3873" t="str">
            <v/>
          </cell>
          <cell r="I3873" t="str">
            <v>AgGreenMotorRewind_v2_0.xlsm</v>
          </cell>
        </row>
        <row r="3874">
          <cell r="C3874" t="str">
            <v>12202013-079.1_Gross incremental annual electric savings (kWh/yr)</v>
          </cell>
          <cell r="D3874">
            <v>1</v>
          </cell>
          <cell r="E3874" t="str">
            <v>Gross incremental annual electric savings (kWh/yr)</v>
          </cell>
          <cell r="F3874" t="str">
            <v xml:space="preserve">Energy Savings Value Source </v>
          </cell>
          <cell r="G3874" t="str">
            <v/>
          </cell>
          <cell r="H3874" t="str">
            <v/>
          </cell>
          <cell r="I3874" t="str">
            <v>AgGreenMotorRewind_v2_0.xlsm</v>
          </cell>
        </row>
        <row r="3875">
          <cell r="C3875" t="str">
            <v>12202013-079.1_Incremental cost ($)</v>
          </cell>
          <cell r="D3875">
            <v>1</v>
          </cell>
          <cell r="E3875" t="str">
            <v>Incremental cost ($)</v>
          </cell>
          <cell r="F3875" t="str">
            <v>Cost Value Source</v>
          </cell>
          <cell r="G3875" t="str">
            <v/>
          </cell>
          <cell r="H3875" t="str">
            <v/>
          </cell>
          <cell r="I3875" t="str">
            <v>AgGreenMotorRewind_v2_0.xlsm</v>
          </cell>
        </row>
        <row r="3876">
          <cell r="C3876" t="str">
            <v>12202013-079.1_Planned Realization Rate</v>
          </cell>
          <cell r="D3876">
            <v>1</v>
          </cell>
          <cell r="E3876" t="str">
            <v>Planned Realization Rate</v>
          </cell>
          <cell r="F3876" t="str">
            <v>Realization Rate Value Source</v>
          </cell>
          <cell r="G3876" t="str">
            <v/>
          </cell>
          <cell r="H3876" t="str">
            <v>page 2</v>
          </cell>
          <cell r="I3876" t="str">
            <v>CA_FinAnswer_Express_Program_Evaluation_2009-2011.pdf</v>
          </cell>
        </row>
        <row r="3877">
          <cell r="C3877" t="str">
            <v>12202013-079.1_Measure life (years)</v>
          </cell>
          <cell r="D3877">
            <v>1</v>
          </cell>
          <cell r="E3877" t="str">
            <v>Measure life (years)</v>
          </cell>
          <cell r="F3877" t="str">
            <v>Measure Life Value Source</v>
          </cell>
          <cell r="G3877" t="str">
            <v/>
          </cell>
          <cell r="H3877" t="str">
            <v/>
          </cell>
          <cell r="I3877" t="str">
            <v>AgGreenMotorRewind_v2_0.xlsm</v>
          </cell>
        </row>
        <row r="3878">
          <cell r="C3878" t="str">
            <v>12202013-079.1_Gross Average Monthly Demand Reduction (kW/unit)</v>
          </cell>
          <cell r="D3878">
            <v>1</v>
          </cell>
          <cell r="E3878" t="str">
            <v>Gross Average Monthly Demand Reduction (kW/unit)</v>
          </cell>
          <cell r="F3878" t="str">
            <v>Demand Reduction Value Source</v>
          </cell>
          <cell r="G3878" t="str">
            <v/>
          </cell>
          <cell r="H3878" t="str">
            <v/>
          </cell>
          <cell r="I3878" t="str">
            <v>AgGreenMotorRewind_v2_0.xlsm</v>
          </cell>
        </row>
        <row r="3879">
          <cell r="C3879" t="str">
            <v>12202013-079.1_Planned Net to Gross Ratio</v>
          </cell>
          <cell r="D3879">
            <v>1</v>
          </cell>
          <cell r="E3879" t="str">
            <v>Planned Net to Gross Ratio</v>
          </cell>
          <cell r="F3879" t="str">
            <v>Net-to-Gross Value Source</v>
          </cell>
          <cell r="G3879" t="str">
            <v/>
          </cell>
          <cell r="H3879" t="str">
            <v>page 2</v>
          </cell>
          <cell r="I3879" t="str">
            <v>CA_FinAnswer_Express_Program_Evaluation_2009-2011.pdf</v>
          </cell>
        </row>
        <row r="3880">
          <cell r="C3880" t="str">
            <v>12202013-015.2_Planned Net to Gross Ratio</v>
          </cell>
          <cell r="D3880">
            <v>2</v>
          </cell>
          <cell r="E3880" t="str">
            <v>Planned Net to Gross Ratio</v>
          </cell>
          <cell r="F3880" t="str">
            <v>Net-to-Gross Value Source</v>
          </cell>
          <cell r="G3880" t="str">
            <v/>
          </cell>
          <cell r="H3880" t="str">
            <v>Page 2</v>
          </cell>
          <cell r="I3880" t="str">
            <v>ID_FinAnswer_Express_Program_Evaluation_2009-2011.pdf</v>
          </cell>
        </row>
        <row r="3881">
          <cell r="C3881" t="str">
            <v>12202013-015.2_Planned Realization Rate</v>
          </cell>
          <cell r="D3881">
            <v>2</v>
          </cell>
          <cell r="E3881" t="str">
            <v>Planned Realization Rate</v>
          </cell>
          <cell r="F3881" t="str">
            <v>Realization Rate Value Source</v>
          </cell>
          <cell r="G3881" t="str">
            <v/>
          </cell>
          <cell r="H3881" t="str">
            <v>Table 1</v>
          </cell>
          <cell r="I3881" t="str">
            <v>ID_FinAnswer_Express_Program_Evaluation_2009-2011.pdf</v>
          </cell>
        </row>
        <row r="3882">
          <cell r="C3882" t="str">
            <v>12202013-015.2_Incremental cost ($)</v>
          </cell>
          <cell r="D3882">
            <v>2</v>
          </cell>
          <cell r="E3882" t="str">
            <v>Incremental cost ($)</v>
          </cell>
          <cell r="F3882" t="str">
            <v>Cost Value Source</v>
          </cell>
          <cell r="G3882" t="str">
            <v/>
          </cell>
          <cell r="H3882" t="str">
            <v/>
          </cell>
          <cell r="I3882" t="str">
            <v>AgGreenMotorRewind_v2_0.xlsm</v>
          </cell>
        </row>
        <row r="3883">
          <cell r="C3883" t="str">
            <v>12202013-015.2_Gross Average Monthly Demand Reduction (kW/unit)</v>
          </cell>
          <cell r="D3883">
            <v>2</v>
          </cell>
          <cell r="E3883" t="str">
            <v>Gross Average Monthly Demand Reduction (kW/unit)</v>
          </cell>
          <cell r="F3883" t="str">
            <v>Demand Reduction Value Source</v>
          </cell>
          <cell r="G3883" t="str">
            <v/>
          </cell>
          <cell r="H3883" t="str">
            <v/>
          </cell>
          <cell r="I3883" t="str">
            <v>AgGreenMotorRewind_v2_0.xlsm</v>
          </cell>
        </row>
        <row r="3884">
          <cell r="C3884" t="str">
            <v>12202013-015.2_Measure life (years)</v>
          </cell>
          <cell r="D3884">
            <v>2</v>
          </cell>
          <cell r="E3884" t="str">
            <v>Measure life (years)</v>
          </cell>
          <cell r="F3884" t="str">
            <v>Measure Life Value Source</v>
          </cell>
          <cell r="G3884" t="str">
            <v/>
          </cell>
          <cell r="H3884" t="str">
            <v/>
          </cell>
          <cell r="I3884" t="str">
            <v>AgGreenMotorRewind_v2_0.xlsm</v>
          </cell>
        </row>
        <row r="3885">
          <cell r="C3885" t="str">
            <v>12202013-015.2_Gross incremental annual electric savings (kWh/yr)</v>
          </cell>
          <cell r="D3885">
            <v>2</v>
          </cell>
          <cell r="E3885" t="str">
            <v>Gross incremental annual electric savings (kWh/yr)</v>
          </cell>
          <cell r="F3885" t="str">
            <v xml:space="preserve">Energy Savings Value Source </v>
          </cell>
          <cell r="G3885" t="str">
            <v/>
          </cell>
          <cell r="H3885" t="str">
            <v/>
          </cell>
          <cell r="I3885" t="str">
            <v>AgGreenMotorRewind_v2_0.xlsm</v>
          </cell>
        </row>
        <row r="3886">
          <cell r="C3886" t="str">
            <v>12132013-015.2_Incremental cost ($)</v>
          </cell>
          <cell r="D3886">
            <v>2</v>
          </cell>
          <cell r="E3886" t="str">
            <v>Incremental cost ($)</v>
          </cell>
          <cell r="F3886" t="str">
            <v>Cost Value Source</v>
          </cell>
          <cell r="G3886" t="str">
            <v/>
          </cell>
          <cell r="H3886" t="str">
            <v/>
          </cell>
          <cell r="I3886" t="str">
            <v>AgGreenMotorRewind_v2_0.xlsm</v>
          </cell>
        </row>
        <row r="3887">
          <cell r="C3887" t="str">
            <v>12132013-015.2_Measure life (years)</v>
          </cell>
          <cell r="D3887">
            <v>2</v>
          </cell>
          <cell r="E3887" t="str">
            <v>Measure life (years)</v>
          </cell>
          <cell r="F3887" t="str">
            <v>Measure Life Value Source</v>
          </cell>
          <cell r="G3887" t="str">
            <v/>
          </cell>
          <cell r="H3887" t="str">
            <v>Table 2 on page 22 of Appendix 1</v>
          </cell>
          <cell r="I3887" t="str">
            <v>UT_2011_Annual_Report.pdf</v>
          </cell>
        </row>
        <row r="3888">
          <cell r="C3888" t="str">
            <v>12132013-015.2_Gross Average Monthly Demand Reduction (kW/unit)</v>
          </cell>
          <cell r="D3888">
            <v>2</v>
          </cell>
          <cell r="E3888" t="str">
            <v>Gross Average Monthly Demand Reduction (kW/unit)</v>
          </cell>
          <cell r="F3888" t="str">
            <v>Demand Reduction Value Source</v>
          </cell>
          <cell r="G3888" t="str">
            <v/>
          </cell>
          <cell r="H3888" t="str">
            <v/>
          </cell>
          <cell r="I3888" t="str">
            <v/>
          </cell>
        </row>
        <row r="3889">
          <cell r="C3889" t="str">
            <v>12132013-015.2_Gross Average Monthly Demand Reduction (kW/unit)</v>
          </cell>
          <cell r="D3889">
            <v>2</v>
          </cell>
          <cell r="E3889" t="str">
            <v>Gross Average Monthly Demand Reduction (kW/unit)</v>
          </cell>
          <cell r="F3889" t="str">
            <v>Demand Reduction Value Source</v>
          </cell>
          <cell r="G3889" t="str">
            <v/>
          </cell>
          <cell r="H3889" t="str">
            <v/>
          </cell>
          <cell r="I3889" t="str">
            <v>AgGreenMotorRewind_v2_0.xlsm</v>
          </cell>
        </row>
        <row r="3890">
          <cell r="C3890" t="str">
            <v>12132013-015.2_Incentive Customer ($)</v>
          </cell>
          <cell r="D3890">
            <v>2</v>
          </cell>
          <cell r="E3890" t="str">
            <v>Incentive Customer ($)</v>
          </cell>
          <cell r="F3890" t="str">
            <v>Incentive Value Source</v>
          </cell>
          <cell r="G3890" t="str">
            <v/>
          </cell>
          <cell r="H3890" t="str">
            <v>Table 10-14</v>
          </cell>
          <cell r="I3890" t="str">
            <v>FinAnswer Express Market Characterization and Program Enhancements - Utah Service Territory 30 Nov 2011.pdf</v>
          </cell>
        </row>
        <row r="3891">
          <cell r="C3891" t="str">
            <v>12132013-015.2_Gross incremental annual electric savings (kWh/yr)</v>
          </cell>
          <cell r="D3891">
            <v>2</v>
          </cell>
          <cell r="E3891" t="str">
            <v>Gross incremental annual electric savings (kWh/yr)</v>
          </cell>
          <cell r="F3891" t="str">
            <v xml:space="preserve">Energy Savings Value Source </v>
          </cell>
          <cell r="G3891" t="str">
            <v/>
          </cell>
          <cell r="H3891" t="str">
            <v/>
          </cell>
          <cell r="I3891" t="str">
            <v/>
          </cell>
        </row>
        <row r="3892">
          <cell r="C3892" t="str">
            <v>12132013-015.2_Incremental cost ($)</v>
          </cell>
          <cell r="D3892">
            <v>2</v>
          </cell>
          <cell r="E3892" t="str">
            <v>Incremental cost ($)</v>
          </cell>
          <cell r="F3892" t="str">
            <v>Cost Value Source</v>
          </cell>
          <cell r="G3892" t="str">
            <v/>
          </cell>
          <cell r="H3892" t="str">
            <v/>
          </cell>
          <cell r="I3892" t="str">
            <v/>
          </cell>
        </row>
        <row r="3893">
          <cell r="C3893" t="str">
            <v>12132013-015.2_Gross incremental annual electric savings (kWh/yr)</v>
          </cell>
          <cell r="D3893">
            <v>2</v>
          </cell>
          <cell r="E3893" t="str">
            <v>Gross incremental annual electric savings (kWh/yr)</v>
          </cell>
          <cell r="F3893" t="str">
            <v xml:space="preserve">Energy Savings Value Source </v>
          </cell>
          <cell r="G3893" t="str">
            <v/>
          </cell>
          <cell r="H3893" t="str">
            <v/>
          </cell>
          <cell r="I3893" t="str">
            <v>AgGreenMotorRewind_v2_0.xlsm</v>
          </cell>
        </row>
        <row r="3894">
          <cell r="C3894" t="str">
            <v>12302013-038.1_Measure life (years)</v>
          </cell>
          <cell r="D3894">
            <v>1</v>
          </cell>
          <cell r="E3894" t="str">
            <v>Measure life (years)</v>
          </cell>
          <cell r="F3894" t="str">
            <v>Measure Life Value Source</v>
          </cell>
          <cell r="G3894" t="str">
            <v/>
          </cell>
          <cell r="H3894" t="str">
            <v/>
          </cell>
          <cell r="I3894" t="str">
            <v>AgGreenMotorRewind_v2_0.xlsm</v>
          </cell>
        </row>
        <row r="3895">
          <cell r="C3895" t="str">
            <v>12302013-038.1_Incremental cost ($)</v>
          </cell>
          <cell r="D3895">
            <v>1</v>
          </cell>
          <cell r="E3895" t="str">
            <v>Incremental cost ($)</v>
          </cell>
          <cell r="F3895" t="str">
            <v>Cost Value Source</v>
          </cell>
          <cell r="G3895" t="str">
            <v/>
          </cell>
          <cell r="H3895" t="str">
            <v/>
          </cell>
          <cell r="I3895" t="str">
            <v>AgGreenMotorRewind_v2_0.xlsm</v>
          </cell>
        </row>
        <row r="3896">
          <cell r="C3896" t="str">
            <v>12302013-038.1_Gross Average Monthly Demand Reduction (kW/unit)</v>
          </cell>
          <cell r="D3896">
            <v>1</v>
          </cell>
          <cell r="E3896" t="str">
            <v>Gross Average Monthly Demand Reduction (kW/unit)</v>
          </cell>
          <cell r="F3896" t="str">
            <v>Demand Reduction Value Source</v>
          </cell>
          <cell r="G3896" t="str">
            <v/>
          </cell>
          <cell r="H3896" t="str">
            <v/>
          </cell>
          <cell r="I3896" t="str">
            <v>AgGreenMotorRewind_v2_0.xlsm</v>
          </cell>
        </row>
        <row r="3897">
          <cell r="C3897" t="str">
            <v>12302013-038.1_Gross incremental annual electric savings (kWh/yr)</v>
          </cell>
          <cell r="D3897">
            <v>1</v>
          </cell>
          <cell r="E3897" t="str">
            <v>Gross incremental annual electric savings (kWh/yr)</v>
          </cell>
          <cell r="F3897" t="str">
            <v xml:space="preserve">Energy Savings Value Source </v>
          </cell>
          <cell r="G3897" t="str">
            <v/>
          </cell>
          <cell r="H3897" t="str">
            <v/>
          </cell>
          <cell r="I3897" t="str">
            <v>AgGreenMotorRewind_v2_0.xlsm</v>
          </cell>
        </row>
        <row r="3898">
          <cell r="C3898" t="str">
            <v>12202013-047.2_Measure life (years)</v>
          </cell>
          <cell r="D3898">
            <v>2</v>
          </cell>
          <cell r="E3898" t="str">
            <v>Measure life (years)</v>
          </cell>
          <cell r="F3898" t="str">
            <v>Measure Life Value Source</v>
          </cell>
          <cell r="G3898" t="str">
            <v/>
          </cell>
          <cell r="H3898" t="str">
            <v/>
          </cell>
          <cell r="I3898" t="str">
            <v>AgGreenMotorRewind_v2_0.xlsm</v>
          </cell>
        </row>
        <row r="3899">
          <cell r="C3899" t="str">
            <v>12202013-047.2_Planned Realization Rate</v>
          </cell>
          <cell r="D3899">
            <v>2</v>
          </cell>
          <cell r="E3899" t="str">
            <v>Planned Realization Rate</v>
          </cell>
          <cell r="F3899" t="str">
            <v>Realization Rate Value Source</v>
          </cell>
          <cell r="G3899" t="str">
            <v/>
          </cell>
          <cell r="H3899" t="str">
            <v>Table 1</v>
          </cell>
          <cell r="I3899" t="str">
            <v>DSM_WY_FinAnswerExpress_Report_2011.pdf</v>
          </cell>
        </row>
        <row r="3900">
          <cell r="C3900" t="str">
            <v>12202013-047.2_Incremental cost ($)</v>
          </cell>
          <cell r="D3900">
            <v>2</v>
          </cell>
          <cell r="E3900" t="str">
            <v>Incremental cost ($)</v>
          </cell>
          <cell r="F3900" t="str">
            <v>Incremental Cost Value Source</v>
          </cell>
          <cell r="G3900" t="str">
            <v/>
          </cell>
          <cell r="H3900" t="str">
            <v/>
          </cell>
          <cell r="I3900" t="str">
            <v>AgGreenMotorRewind_v2_0.xlsm</v>
          </cell>
        </row>
        <row r="3901">
          <cell r="C3901" t="str">
            <v>12202013-047.2_Gross Average Monthly Demand Reduction (kW/unit)</v>
          </cell>
          <cell r="D3901">
            <v>2</v>
          </cell>
          <cell r="E3901" t="str">
            <v>Gross Average Monthly Demand Reduction (kW/unit)</v>
          </cell>
          <cell r="F3901" t="str">
            <v>Demand Savings Value Source</v>
          </cell>
          <cell r="G3901" t="str">
            <v/>
          </cell>
          <cell r="H3901" t="str">
            <v/>
          </cell>
          <cell r="I3901" t="str">
            <v>AgGreenMotorRewind_v2_0.xlsm</v>
          </cell>
        </row>
        <row r="3902">
          <cell r="C3902" t="str">
            <v>12202013-047.2_Planned Net to Gross Ratio</v>
          </cell>
          <cell r="D3902">
            <v>2</v>
          </cell>
          <cell r="E3902" t="str">
            <v>Planned Net to Gross Ratio</v>
          </cell>
          <cell r="F3902" t="str">
            <v>Net-to-Gross Value Source</v>
          </cell>
          <cell r="G3902" t="str">
            <v/>
          </cell>
          <cell r="H3902" t="str">
            <v>Page 10</v>
          </cell>
          <cell r="I3902" t="str">
            <v>DSM_WY_FinAnswerExpress_Report_2011.pdf</v>
          </cell>
        </row>
        <row r="3903">
          <cell r="C3903" t="str">
            <v>12202013-047.2_Gross incremental annual electric savings (kWh/yr)</v>
          </cell>
          <cell r="D3903">
            <v>2</v>
          </cell>
          <cell r="E3903" t="str">
            <v>Gross incremental annual electric savings (kWh/yr)</v>
          </cell>
          <cell r="F3903" t="str">
            <v>Energy Savings Value Source</v>
          </cell>
          <cell r="G3903" t="str">
            <v/>
          </cell>
          <cell r="H3903" t="str">
            <v/>
          </cell>
          <cell r="I3903" t="str">
            <v>AgGreenMotorRewind_v2_0.xlsm</v>
          </cell>
        </row>
        <row r="3904">
          <cell r="C3904" t="str">
            <v>12202013-080.1_Incremental cost ($)</v>
          </cell>
          <cell r="D3904">
            <v>1</v>
          </cell>
          <cell r="E3904" t="str">
            <v>Incremental cost ($)</v>
          </cell>
          <cell r="F3904" t="str">
            <v>Cost Value Source</v>
          </cell>
          <cell r="G3904" t="str">
            <v/>
          </cell>
          <cell r="H3904" t="str">
            <v/>
          </cell>
          <cell r="I3904" t="str">
            <v>AgGreenMotorRewind_v2_0.xlsm</v>
          </cell>
        </row>
        <row r="3905">
          <cell r="C3905" t="str">
            <v>12202013-080.1_Planned Realization Rate</v>
          </cell>
          <cell r="D3905">
            <v>1</v>
          </cell>
          <cell r="E3905" t="str">
            <v>Planned Realization Rate</v>
          </cell>
          <cell r="F3905" t="str">
            <v>Realization Rate Value Source</v>
          </cell>
          <cell r="G3905" t="str">
            <v/>
          </cell>
          <cell r="H3905" t="str">
            <v>page 2</v>
          </cell>
          <cell r="I3905" t="str">
            <v>CA_FinAnswer_Express_Program_Evaluation_2009-2011.pdf</v>
          </cell>
        </row>
        <row r="3906">
          <cell r="C3906" t="str">
            <v>12202013-080.1_Gross incremental annual electric savings (kWh/yr)</v>
          </cell>
          <cell r="D3906">
            <v>1</v>
          </cell>
          <cell r="E3906" t="str">
            <v>Gross incremental annual electric savings (kWh/yr)</v>
          </cell>
          <cell r="F3906" t="str">
            <v xml:space="preserve">Energy Savings Value Source </v>
          </cell>
          <cell r="G3906" t="str">
            <v/>
          </cell>
          <cell r="H3906" t="str">
            <v/>
          </cell>
          <cell r="I3906" t="str">
            <v>AgGreenMotorRewind_v2_0.xlsm</v>
          </cell>
        </row>
        <row r="3907">
          <cell r="C3907" t="str">
            <v>12202013-080.1_Measure life (years)</v>
          </cell>
          <cell r="D3907">
            <v>1</v>
          </cell>
          <cell r="E3907" t="str">
            <v>Measure life (years)</v>
          </cell>
          <cell r="F3907" t="str">
            <v>Measure Life Value Source</v>
          </cell>
          <cell r="G3907" t="str">
            <v/>
          </cell>
          <cell r="H3907" t="str">
            <v/>
          </cell>
          <cell r="I3907" t="str">
            <v>AgGreenMotorRewind_v2_0.xlsm</v>
          </cell>
        </row>
        <row r="3908">
          <cell r="C3908" t="str">
            <v>12202013-080.1_Gross Average Monthly Demand Reduction (kW/unit)</v>
          </cell>
          <cell r="D3908">
            <v>1</v>
          </cell>
          <cell r="E3908" t="str">
            <v>Gross Average Monthly Demand Reduction (kW/unit)</v>
          </cell>
          <cell r="F3908" t="str">
            <v>Demand Reduction Value Source</v>
          </cell>
          <cell r="G3908" t="str">
            <v/>
          </cell>
          <cell r="H3908" t="str">
            <v/>
          </cell>
          <cell r="I3908" t="str">
            <v>AgGreenMotorRewind_v2_0.xlsm</v>
          </cell>
        </row>
        <row r="3909">
          <cell r="C3909" t="str">
            <v>12202013-080.1_Planned Net to Gross Ratio</v>
          </cell>
          <cell r="D3909">
            <v>1</v>
          </cell>
          <cell r="E3909" t="str">
            <v>Planned Net to Gross Ratio</v>
          </cell>
          <cell r="F3909" t="str">
            <v>Net-to-Gross Value Source</v>
          </cell>
          <cell r="G3909" t="str">
            <v/>
          </cell>
          <cell r="H3909" t="str">
            <v>page 2</v>
          </cell>
          <cell r="I3909" t="str">
            <v>CA_FinAnswer_Express_Program_Evaluation_2009-2011.pdf</v>
          </cell>
        </row>
        <row r="3910">
          <cell r="C3910" t="str">
            <v>12202013-016.2_Planned Realization Rate</v>
          </cell>
          <cell r="D3910">
            <v>2</v>
          </cell>
          <cell r="E3910" t="str">
            <v>Planned Realization Rate</v>
          </cell>
          <cell r="F3910" t="str">
            <v>Realization Rate Value Source</v>
          </cell>
          <cell r="G3910" t="str">
            <v/>
          </cell>
          <cell r="H3910" t="str">
            <v>Table 1</v>
          </cell>
          <cell r="I3910" t="str">
            <v>ID_FinAnswer_Express_Program_Evaluation_2009-2011.pdf</v>
          </cell>
        </row>
        <row r="3911">
          <cell r="C3911" t="str">
            <v>12202013-016.2_Incremental cost ($)</v>
          </cell>
          <cell r="D3911">
            <v>2</v>
          </cell>
          <cell r="E3911" t="str">
            <v>Incremental cost ($)</v>
          </cell>
          <cell r="F3911" t="str">
            <v>Cost Value Source</v>
          </cell>
          <cell r="G3911" t="str">
            <v/>
          </cell>
          <cell r="H3911" t="str">
            <v/>
          </cell>
          <cell r="I3911" t="str">
            <v>AgGreenMotorRewind_v2_0.xlsm</v>
          </cell>
        </row>
        <row r="3912">
          <cell r="C3912" t="str">
            <v>12202013-016.2_Gross Average Monthly Demand Reduction (kW/unit)</v>
          </cell>
          <cell r="D3912">
            <v>2</v>
          </cell>
          <cell r="E3912" t="str">
            <v>Gross Average Monthly Demand Reduction (kW/unit)</v>
          </cell>
          <cell r="F3912" t="str">
            <v>Demand Reduction Value Source</v>
          </cell>
          <cell r="G3912" t="str">
            <v/>
          </cell>
          <cell r="H3912" t="str">
            <v/>
          </cell>
          <cell r="I3912" t="str">
            <v>AgGreenMotorRewind_v2_0.xlsm</v>
          </cell>
        </row>
        <row r="3913">
          <cell r="C3913" t="str">
            <v>12202013-016.2_Gross incremental annual electric savings (kWh/yr)</v>
          </cell>
          <cell r="D3913">
            <v>2</v>
          </cell>
          <cell r="E3913" t="str">
            <v>Gross incremental annual electric savings (kWh/yr)</v>
          </cell>
          <cell r="F3913" t="str">
            <v xml:space="preserve">Energy Savings Value Source </v>
          </cell>
          <cell r="G3913" t="str">
            <v/>
          </cell>
          <cell r="H3913" t="str">
            <v/>
          </cell>
          <cell r="I3913" t="str">
            <v>AgGreenMotorRewind_v2_0.xlsm</v>
          </cell>
        </row>
        <row r="3914">
          <cell r="C3914" t="str">
            <v>12202013-016.2_Measure life (years)</v>
          </cell>
          <cell r="D3914">
            <v>2</v>
          </cell>
          <cell r="E3914" t="str">
            <v>Measure life (years)</v>
          </cell>
          <cell r="F3914" t="str">
            <v>Measure Life Value Source</v>
          </cell>
          <cell r="G3914" t="str">
            <v/>
          </cell>
          <cell r="H3914" t="str">
            <v/>
          </cell>
          <cell r="I3914" t="str">
            <v>AgGreenMotorRewind_v2_0.xlsm</v>
          </cell>
        </row>
        <row r="3915">
          <cell r="C3915" t="str">
            <v>12202013-016.2_Planned Net to Gross Ratio</v>
          </cell>
          <cell r="D3915">
            <v>2</v>
          </cell>
          <cell r="E3915" t="str">
            <v>Planned Net to Gross Ratio</v>
          </cell>
          <cell r="F3915" t="str">
            <v>Net-to-Gross Value Source</v>
          </cell>
          <cell r="G3915" t="str">
            <v/>
          </cell>
          <cell r="H3915" t="str">
            <v>Page 2</v>
          </cell>
          <cell r="I3915" t="str">
            <v>ID_FinAnswer_Express_Program_Evaluation_2009-2011.pdf</v>
          </cell>
        </row>
        <row r="3916">
          <cell r="C3916" t="str">
            <v>12132013-016.2_Gross incremental annual electric savings (kWh/yr)</v>
          </cell>
          <cell r="D3916">
            <v>2</v>
          </cell>
          <cell r="E3916" t="str">
            <v>Gross incremental annual electric savings (kWh/yr)</v>
          </cell>
          <cell r="F3916" t="str">
            <v xml:space="preserve">Energy Savings Value Source </v>
          </cell>
          <cell r="G3916" t="str">
            <v/>
          </cell>
          <cell r="H3916" t="str">
            <v/>
          </cell>
          <cell r="I3916" t="str">
            <v>AgGreenMotorRewind_v2_0.xlsm</v>
          </cell>
        </row>
        <row r="3917">
          <cell r="C3917" t="str">
            <v>12132013-016.2_Measure life (years)</v>
          </cell>
          <cell r="D3917">
            <v>2</v>
          </cell>
          <cell r="E3917" t="str">
            <v>Measure life (years)</v>
          </cell>
          <cell r="F3917" t="str">
            <v>Measure Life Value Source</v>
          </cell>
          <cell r="G3917" t="str">
            <v/>
          </cell>
          <cell r="H3917" t="str">
            <v>Table 2 on page 22 of Appendix 1</v>
          </cell>
          <cell r="I3917" t="str">
            <v>UT_2011_Annual_Report.pdf</v>
          </cell>
        </row>
        <row r="3918">
          <cell r="C3918" t="str">
            <v>12132013-016.2_Gross incremental annual electric savings (kWh/yr)</v>
          </cell>
          <cell r="D3918">
            <v>2</v>
          </cell>
          <cell r="E3918" t="str">
            <v>Gross incremental annual electric savings (kWh/yr)</v>
          </cell>
          <cell r="F3918" t="str">
            <v xml:space="preserve">Energy Savings Value Source </v>
          </cell>
          <cell r="G3918" t="str">
            <v/>
          </cell>
          <cell r="H3918" t="str">
            <v/>
          </cell>
          <cell r="I3918" t="str">
            <v/>
          </cell>
        </row>
        <row r="3919">
          <cell r="C3919" t="str">
            <v>12132013-016.2_Incentive Customer ($)</v>
          </cell>
          <cell r="D3919">
            <v>2</v>
          </cell>
          <cell r="E3919" t="str">
            <v>Incentive Customer ($)</v>
          </cell>
          <cell r="F3919" t="str">
            <v>Incentive Value Source</v>
          </cell>
          <cell r="G3919" t="str">
            <v/>
          </cell>
          <cell r="H3919" t="str">
            <v>Table 10-14</v>
          </cell>
          <cell r="I3919" t="str">
            <v>FinAnswer Express Market Characterization and Program Enhancements - Utah Service Territory 30 Nov 2011.pdf</v>
          </cell>
        </row>
        <row r="3920">
          <cell r="C3920" t="str">
            <v>12132013-016.2_Incremental cost ($)</v>
          </cell>
          <cell r="D3920">
            <v>2</v>
          </cell>
          <cell r="E3920" t="str">
            <v>Incremental cost ($)</v>
          </cell>
          <cell r="F3920" t="str">
            <v>Cost Value Source</v>
          </cell>
          <cell r="G3920" t="str">
            <v/>
          </cell>
          <cell r="H3920" t="str">
            <v/>
          </cell>
          <cell r="I3920" t="str">
            <v>AgGreenMotorRewind_v2_0.xlsm</v>
          </cell>
        </row>
        <row r="3921">
          <cell r="C3921" t="str">
            <v>12132013-016.2_Gross Average Monthly Demand Reduction (kW/unit)</v>
          </cell>
          <cell r="D3921">
            <v>2</v>
          </cell>
          <cell r="E3921" t="str">
            <v>Gross Average Monthly Demand Reduction (kW/unit)</v>
          </cell>
          <cell r="F3921" t="str">
            <v>Demand Reduction Value Source</v>
          </cell>
          <cell r="G3921" t="str">
            <v/>
          </cell>
          <cell r="H3921" t="str">
            <v/>
          </cell>
          <cell r="I3921" t="str">
            <v/>
          </cell>
        </row>
        <row r="3922">
          <cell r="C3922" t="str">
            <v>12132013-016.2_Incremental cost ($)</v>
          </cell>
          <cell r="D3922">
            <v>2</v>
          </cell>
          <cell r="E3922" t="str">
            <v>Incremental cost ($)</v>
          </cell>
          <cell r="F3922" t="str">
            <v>Cost Value Source</v>
          </cell>
          <cell r="G3922" t="str">
            <v/>
          </cell>
          <cell r="H3922" t="str">
            <v/>
          </cell>
          <cell r="I3922" t="str">
            <v/>
          </cell>
        </row>
        <row r="3923">
          <cell r="C3923" t="str">
            <v>12132013-016.2_Gross Average Monthly Demand Reduction (kW/unit)</v>
          </cell>
          <cell r="D3923">
            <v>2</v>
          </cell>
          <cell r="E3923" t="str">
            <v>Gross Average Monthly Demand Reduction (kW/unit)</v>
          </cell>
          <cell r="F3923" t="str">
            <v>Demand Reduction Value Source</v>
          </cell>
          <cell r="G3923" t="str">
            <v/>
          </cell>
          <cell r="H3923" t="str">
            <v/>
          </cell>
          <cell r="I3923" t="str">
            <v>AgGreenMotorRewind_v2_0.xlsm</v>
          </cell>
        </row>
        <row r="3924">
          <cell r="C3924" t="str">
            <v>12302013-039.1_Measure life (years)</v>
          </cell>
          <cell r="D3924">
            <v>1</v>
          </cell>
          <cell r="E3924" t="str">
            <v>Measure life (years)</v>
          </cell>
          <cell r="F3924" t="str">
            <v>Measure Life Value Source</v>
          </cell>
          <cell r="G3924" t="str">
            <v/>
          </cell>
          <cell r="H3924" t="str">
            <v/>
          </cell>
          <cell r="I3924" t="str">
            <v>AgGreenMotorRewind_v2_0.xlsm</v>
          </cell>
        </row>
        <row r="3925">
          <cell r="C3925" t="str">
            <v>12302013-039.1_Gross Average Monthly Demand Reduction (kW/unit)</v>
          </cell>
          <cell r="D3925">
            <v>1</v>
          </cell>
          <cell r="E3925" t="str">
            <v>Gross Average Monthly Demand Reduction (kW/unit)</v>
          </cell>
          <cell r="F3925" t="str">
            <v>Demand Reduction Value Source</v>
          </cell>
          <cell r="G3925" t="str">
            <v/>
          </cell>
          <cell r="H3925" t="str">
            <v/>
          </cell>
          <cell r="I3925" t="str">
            <v>AgGreenMotorRewind_v2_0.xlsm</v>
          </cell>
        </row>
        <row r="3926">
          <cell r="C3926" t="str">
            <v>12302013-039.1_Incremental cost ($)</v>
          </cell>
          <cell r="D3926">
            <v>1</v>
          </cell>
          <cell r="E3926" t="str">
            <v>Incremental cost ($)</v>
          </cell>
          <cell r="F3926" t="str">
            <v>Cost Value Source</v>
          </cell>
          <cell r="G3926" t="str">
            <v/>
          </cell>
          <cell r="H3926" t="str">
            <v/>
          </cell>
          <cell r="I3926" t="str">
            <v>AgGreenMotorRewind_v2_0.xlsm</v>
          </cell>
        </row>
        <row r="3927">
          <cell r="C3927" t="str">
            <v>12302013-039.1_Gross incremental annual electric savings (kWh/yr)</v>
          </cell>
          <cell r="D3927">
            <v>1</v>
          </cell>
          <cell r="E3927" t="str">
            <v>Gross incremental annual electric savings (kWh/yr)</v>
          </cell>
          <cell r="F3927" t="str">
            <v xml:space="preserve">Energy Savings Value Source </v>
          </cell>
          <cell r="G3927" t="str">
            <v/>
          </cell>
          <cell r="H3927" t="str">
            <v/>
          </cell>
          <cell r="I3927" t="str">
            <v>AgGreenMotorRewind_v2_0.xlsm</v>
          </cell>
        </row>
        <row r="3928">
          <cell r="C3928" t="str">
            <v>12202013-048.2_Incremental cost ($)</v>
          </cell>
          <cell r="D3928">
            <v>2</v>
          </cell>
          <cell r="E3928" t="str">
            <v>Incremental cost ($)</v>
          </cell>
          <cell r="F3928" t="str">
            <v>Incremental Cost Value Source</v>
          </cell>
          <cell r="G3928" t="str">
            <v/>
          </cell>
          <cell r="H3928" t="str">
            <v/>
          </cell>
          <cell r="I3928" t="str">
            <v>AgGreenMotorRewind_v2_0.xlsm</v>
          </cell>
        </row>
        <row r="3929">
          <cell r="C3929" t="str">
            <v>12202013-048.2_Measure life (years)</v>
          </cell>
          <cell r="D3929">
            <v>2</v>
          </cell>
          <cell r="E3929" t="str">
            <v>Measure life (years)</v>
          </cell>
          <cell r="F3929" t="str">
            <v>Measure Life Value Source</v>
          </cell>
          <cell r="G3929" t="str">
            <v/>
          </cell>
          <cell r="H3929" t="str">
            <v/>
          </cell>
          <cell r="I3929" t="str">
            <v>AgGreenMotorRewind_v2_0.xlsm</v>
          </cell>
        </row>
        <row r="3930">
          <cell r="C3930" t="str">
            <v>12202013-048.2_Planned Realization Rate</v>
          </cell>
          <cell r="D3930">
            <v>2</v>
          </cell>
          <cell r="E3930" t="str">
            <v>Planned Realization Rate</v>
          </cell>
          <cell r="F3930" t="str">
            <v>Realization Rate Value Source</v>
          </cell>
          <cell r="G3930" t="str">
            <v/>
          </cell>
          <cell r="H3930" t="str">
            <v>Table 1</v>
          </cell>
          <cell r="I3930" t="str">
            <v>DSM_WY_FinAnswerExpress_Report_2011.pdf</v>
          </cell>
        </row>
        <row r="3931">
          <cell r="C3931" t="str">
            <v>12202013-048.2_Gross incremental annual electric savings (kWh/yr)</v>
          </cell>
          <cell r="D3931">
            <v>2</v>
          </cell>
          <cell r="E3931" t="str">
            <v>Gross incremental annual electric savings (kWh/yr)</v>
          </cell>
          <cell r="F3931" t="str">
            <v>Energy Savings Value Source</v>
          </cell>
          <cell r="G3931" t="str">
            <v/>
          </cell>
          <cell r="H3931" t="str">
            <v/>
          </cell>
          <cell r="I3931" t="str">
            <v>AgGreenMotorRewind_v2_0.xlsm</v>
          </cell>
        </row>
        <row r="3932">
          <cell r="C3932" t="str">
            <v>12202013-048.2_Gross Average Monthly Demand Reduction (kW/unit)</v>
          </cell>
          <cell r="D3932">
            <v>2</v>
          </cell>
          <cell r="E3932" t="str">
            <v>Gross Average Monthly Demand Reduction (kW/unit)</v>
          </cell>
          <cell r="F3932" t="str">
            <v>Demand Savings Value Source</v>
          </cell>
          <cell r="G3932" t="str">
            <v/>
          </cell>
          <cell r="H3932" t="str">
            <v/>
          </cell>
          <cell r="I3932" t="str">
            <v>AgGreenMotorRewind_v2_0.xlsm</v>
          </cell>
        </row>
        <row r="3933">
          <cell r="C3933" t="str">
            <v>12202013-048.2_Planned Net to Gross Ratio</v>
          </cell>
          <cell r="D3933">
            <v>2</v>
          </cell>
          <cell r="E3933" t="str">
            <v>Planned Net to Gross Ratio</v>
          </cell>
          <cell r="F3933" t="str">
            <v>Net-to-Gross Value Source</v>
          </cell>
          <cell r="G3933" t="str">
            <v/>
          </cell>
          <cell r="H3933" t="str">
            <v>Page 10</v>
          </cell>
          <cell r="I3933" t="str">
            <v>DSM_WY_FinAnswerExpress_Report_2011.pdf</v>
          </cell>
        </row>
        <row r="3934">
          <cell r="C3934" t="str">
            <v>146.2_Planned Net to Gross Ratio</v>
          </cell>
          <cell r="D3934">
            <v>2</v>
          </cell>
          <cell r="E3934" t="str">
            <v>Planned Net to Gross Ratio</v>
          </cell>
          <cell r="F3934" t="str">
            <v>Net-to-Gross Value Source</v>
          </cell>
          <cell r="G3934" t="str">
            <v/>
          </cell>
          <cell r="H3934" t="str">
            <v>page 2</v>
          </cell>
          <cell r="I3934" t="str">
            <v>CA_FinAnswer_Express_Program_Evaluation_2009-2011.pdf</v>
          </cell>
        </row>
        <row r="3935">
          <cell r="C3935" t="str">
            <v>146.2_Planned Realization Rate</v>
          </cell>
          <cell r="D3935">
            <v>2</v>
          </cell>
          <cell r="E3935" t="str">
            <v>Planned Realization Rate</v>
          </cell>
          <cell r="F3935" t="str">
            <v>Realization Rate Value Source</v>
          </cell>
          <cell r="G3935" t="str">
            <v/>
          </cell>
          <cell r="H3935" t="str">
            <v>page 2</v>
          </cell>
          <cell r="I3935" t="str">
            <v>CA_FinAnswer_Express_Program_Evaluation_2009-2011.pdf</v>
          </cell>
        </row>
        <row r="3936">
          <cell r="C3936" t="str">
            <v>146.2_Measure life (years)</v>
          </cell>
          <cell r="D3936">
            <v>2</v>
          </cell>
          <cell r="E3936" t="str">
            <v>Measure life (years)</v>
          </cell>
          <cell r="F3936" t="str">
            <v>Measure Life Value Source</v>
          </cell>
          <cell r="G3936" t="str">
            <v/>
          </cell>
          <cell r="H3936" t="str">
            <v/>
          </cell>
          <cell r="I3936" t="str">
            <v>IndGreenMotorRewind_v2_0.xlsm</v>
          </cell>
        </row>
        <row r="3937">
          <cell r="C3937" t="str">
            <v>146.2_Incremental cost ($)</v>
          </cell>
          <cell r="D3937">
            <v>2</v>
          </cell>
          <cell r="E3937" t="str">
            <v>Incremental cost ($)</v>
          </cell>
          <cell r="F3937" t="str">
            <v>Cost Value Source</v>
          </cell>
          <cell r="G3937" t="str">
            <v/>
          </cell>
          <cell r="H3937" t="str">
            <v/>
          </cell>
          <cell r="I3937" t="str">
            <v>IndGreenMotorRewind_v2_0.xlsm</v>
          </cell>
        </row>
        <row r="3938">
          <cell r="C3938" t="str">
            <v>146.2_Gross Average Monthly Demand Reduction (kW/unit)</v>
          </cell>
          <cell r="D3938">
            <v>2</v>
          </cell>
          <cell r="E3938" t="str">
            <v>Gross Average Monthly Demand Reduction (kW/unit)</v>
          </cell>
          <cell r="F3938" t="str">
            <v>Demand Reduction Value Source</v>
          </cell>
          <cell r="G3938" t="str">
            <v/>
          </cell>
          <cell r="H3938" t="str">
            <v/>
          </cell>
          <cell r="I3938" t="str">
            <v>IndGreenMotorRewind_v2_0.xlsm</v>
          </cell>
        </row>
        <row r="3939">
          <cell r="C3939" t="str">
            <v>146.2_Gross incremental annual electric savings (kWh/yr)</v>
          </cell>
          <cell r="D3939">
            <v>2</v>
          </cell>
          <cell r="E3939" t="str">
            <v>Gross incremental annual electric savings (kWh/yr)</v>
          </cell>
          <cell r="F3939" t="str">
            <v xml:space="preserve">Energy Savings Value Source </v>
          </cell>
          <cell r="G3939" t="str">
            <v/>
          </cell>
          <cell r="H3939" t="str">
            <v/>
          </cell>
          <cell r="I3939" t="str">
            <v>IndGreenMotorRewind_v2_0.xlsm</v>
          </cell>
        </row>
        <row r="3940">
          <cell r="C3940" t="str">
            <v>357.3_Gross Average Monthly Demand Reduction (kW/unit)</v>
          </cell>
          <cell r="D3940">
            <v>3</v>
          </cell>
          <cell r="E3940" t="str">
            <v>Gross Average Monthly Demand Reduction (kW/unit)</v>
          </cell>
          <cell r="F3940" t="str">
            <v>Demand Reduction Value Source</v>
          </cell>
          <cell r="G3940" t="str">
            <v/>
          </cell>
          <cell r="H3940" t="str">
            <v/>
          </cell>
          <cell r="I3940" t="str">
            <v>IndGreenMotorRewind_v2_0.xlsm</v>
          </cell>
        </row>
        <row r="3941">
          <cell r="C3941" t="str">
            <v>357.3_Gross incremental annual electric savings (kWh/yr)</v>
          </cell>
          <cell r="D3941">
            <v>3</v>
          </cell>
          <cell r="E3941" t="str">
            <v>Gross incremental annual electric savings (kWh/yr)</v>
          </cell>
          <cell r="F3941" t="str">
            <v xml:space="preserve">Energy Savings Value Source </v>
          </cell>
          <cell r="G3941" t="str">
            <v/>
          </cell>
          <cell r="H3941" t="str">
            <v/>
          </cell>
          <cell r="I3941" t="str">
            <v>IndGreenMotorRewind_v2_0.xlsm</v>
          </cell>
        </row>
        <row r="3942">
          <cell r="C3942" t="str">
            <v>357.3_Planned Net to Gross Ratio</v>
          </cell>
          <cell r="D3942">
            <v>3</v>
          </cell>
          <cell r="E3942" t="str">
            <v>Planned Net to Gross Ratio</v>
          </cell>
          <cell r="F3942" t="str">
            <v>Net-to-Gross Value Source</v>
          </cell>
          <cell r="G3942" t="str">
            <v/>
          </cell>
          <cell r="H3942" t="str">
            <v>Page 2</v>
          </cell>
          <cell r="I3942" t="str">
            <v>ID_FinAnswer_Express_Program_Evaluation_2009-2011.pdf</v>
          </cell>
        </row>
        <row r="3943">
          <cell r="C3943" t="str">
            <v>357.3_Incremental cost ($)</v>
          </cell>
          <cell r="D3943">
            <v>3</v>
          </cell>
          <cell r="E3943" t="str">
            <v>Incremental cost ($)</v>
          </cell>
          <cell r="F3943" t="str">
            <v>Cost Value Source</v>
          </cell>
          <cell r="G3943" t="str">
            <v/>
          </cell>
          <cell r="H3943" t="str">
            <v/>
          </cell>
          <cell r="I3943" t="str">
            <v>IndGreenMotorRewind_v2_0.xlsm</v>
          </cell>
        </row>
        <row r="3944">
          <cell r="C3944" t="str">
            <v>357.3_Measure life (years)</v>
          </cell>
          <cell r="D3944">
            <v>3</v>
          </cell>
          <cell r="E3944" t="str">
            <v>Measure life (years)</v>
          </cell>
          <cell r="F3944" t="str">
            <v>Measure Life Value Source</v>
          </cell>
          <cell r="G3944" t="str">
            <v/>
          </cell>
          <cell r="H3944" t="str">
            <v/>
          </cell>
          <cell r="I3944" t="str">
            <v>IndGreenMotorRewind_v2_0.xlsm</v>
          </cell>
        </row>
        <row r="3945">
          <cell r="C3945" t="str">
            <v>357.3_Planned Realization Rate</v>
          </cell>
          <cell r="D3945">
            <v>3</v>
          </cell>
          <cell r="E3945" t="str">
            <v>Planned Realization Rate</v>
          </cell>
          <cell r="F3945" t="str">
            <v>Realization Rate Value Source</v>
          </cell>
          <cell r="G3945" t="str">
            <v/>
          </cell>
          <cell r="H3945" t="str">
            <v>Table 1</v>
          </cell>
          <cell r="I3945" t="str">
            <v>ID_FinAnswer_Express_Program_Evaluation_2009-2011.pdf</v>
          </cell>
        </row>
        <row r="3946">
          <cell r="C3946" t="str">
            <v>589.3_Incremental cost ($)</v>
          </cell>
          <cell r="D3946">
            <v>3</v>
          </cell>
          <cell r="E3946" t="str">
            <v>Incremental cost ($)</v>
          </cell>
          <cell r="F3946" t="str">
            <v>Cost Value Source</v>
          </cell>
          <cell r="G3946" t="str">
            <v/>
          </cell>
          <cell r="H3946" t="str">
            <v/>
          </cell>
          <cell r="I3946" t="str">
            <v>IndGreenMotorRewind_v2_0.xlsm</v>
          </cell>
        </row>
        <row r="3947">
          <cell r="C3947" t="str">
            <v>589.3_Gross Average Monthly Demand Reduction (kW/unit)</v>
          </cell>
          <cell r="D3947">
            <v>3</v>
          </cell>
          <cell r="E3947" t="str">
            <v>Gross Average Monthly Demand Reduction (kW/unit)</v>
          </cell>
          <cell r="F3947" t="str">
            <v>Demand Reduction Value Source</v>
          </cell>
          <cell r="G3947" t="str">
            <v/>
          </cell>
          <cell r="H3947" t="str">
            <v/>
          </cell>
          <cell r="I3947" t="str">
            <v/>
          </cell>
        </row>
        <row r="3948">
          <cell r="C3948" t="str">
            <v>589.3_Gross incremental annual electric savings (kWh/yr)</v>
          </cell>
          <cell r="D3948">
            <v>3</v>
          </cell>
          <cell r="E3948" t="str">
            <v>Gross incremental annual electric savings (kWh/yr)</v>
          </cell>
          <cell r="F3948" t="str">
            <v xml:space="preserve">Energy Savings Value Source </v>
          </cell>
          <cell r="G3948" t="str">
            <v/>
          </cell>
          <cell r="H3948" t="str">
            <v/>
          </cell>
          <cell r="I3948" t="str">
            <v/>
          </cell>
        </row>
        <row r="3949">
          <cell r="C3949" t="str">
            <v>589.3_Incremental cost ($)</v>
          </cell>
          <cell r="D3949">
            <v>3</v>
          </cell>
          <cell r="E3949" t="str">
            <v>Incremental cost ($)</v>
          </cell>
          <cell r="F3949" t="str">
            <v>Cost Value Source</v>
          </cell>
          <cell r="G3949" t="str">
            <v/>
          </cell>
          <cell r="H3949" t="str">
            <v/>
          </cell>
          <cell r="I3949" t="str">
            <v/>
          </cell>
        </row>
        <row r="3950">
          <cell r="C3950" t="str">
            <v>589.3_Gross Average Monthly Demand Reduction (kW/unit)</v>
          </cell>
          <cell r="D3950">
            <v>3</v>
          </cell>
          <cell r="E3950" t="str">
            <v>Gross Average Monthly Demand Reduction (kW/unit)</v>
          </cell>
          <cell r="F3950" t="str">
            <v>Demand Reduction Value Source</v>
          </cell>
          <cell r="G3950" t="str">
            <v/>
          </cell>
          <cell r="H3950" t="str">
            <v/>
          </cell>
          <cell r="I3950" t="str">
            <v>IndGreenMotorRewind_v2_0.xlsm</v>
          </cell>
        </row>
        <row r="3951">
          <cell r="C3951" t="str">
            <v>589.3_Incentive Customer ($)</v>
          </cell>
          <cell r="D3951">
            <v>3</v>
          </cell>
          <cell r="E3951" t="str">
            <v>Incentive Customer ($)</v>
          </cell>
          <cell r="F3951" t="str">
            <v>Incentive Value Source</v>
          </cell>
          <cell r="G3951" t="str">
            <v/>
          </cell>
          <cell r="H3951" t="str">
            <v>Table 10-14</v>
          </cell>
          <cell r="I3951" t="str">
            <v>FinAnswer Express Market Characterization and Program Enhancements - Utah Service Territory 30 Nov 2011.pdf</v>
          </cell>
        </row>
        <row r="3952">
          <cell r="C3952" t="str">
            <v>589.3_Gross incremental annual electric savings (kWh/yr)</v>
          </cell>
          <cell r="D3952">
            <v>3</v>
          </cell>
          <cell r="E3952" t="str">
            <v>Gross incremental annual electric savings (kWh/yr)</v>
          </cell>
          <cell r="F3952" t="str">
            <v xml:space="preserve">Energy Savings Value Source </v>
          </cell>
          <cell r="G3952" t="str">
            <v/>
          </cell>
          <cell r="H3952" t="str">
            <v/>
          </cell>
          <cell r="I3952" t="str">
            <v>AgGreenMotorRewind_v2_0.xlsm</v>
          </cell>
        </row>
        <row r="3953">
          <cell r="C3953" t="str">
            <v>589.3_Measure life (years)</v>
          </cell>
          <cell r="D3953">
            <v>3</v>
          </cell>
          <cell r="E3953" t="str">
            <v>Measure life (years)</v>
          </cell>
          <cell r="F3953" t="str">
            <v>Measure Life Value Source</v>
          </cell>
          <cell r="G3953" t="str">
            <v/>
          </cell>
          <cell r="H3953" t="str">
            <v>Table 2 on page 22 of Appendix 1</v>
          </cell>
          <cell r="I3953" t="str">
            <v>UT_2011_Annual_Report.pdf</v>
          </cell>
        </row>
        <row r="3954">
          <cell r="C3954" t="str">
            <v>800.2_Gross Average Monthly Demand Reduction (kW/unit)</v>
          </cell>
          <cell r="D3954">
            <v>2</v>
          </cell>
          <cell r="E3954" t="str">
            <v>Gross Average Monthly Demand Reduction (kW/unit)</v>
          </cell>
          <cell r="F3954" t="str">
            <v>Demand Reduction Value Source</v>
          </cell>
          <cell r="G3954" t="str">
            <v/>
          </cell>
          <cell r="H3954" t="str">
            <v/>
          </cell>
          <cell r="I3954" t="str">
            <v>IndGreenMotorRewind_v2_0.xlsm</v>
          </cell>
        </row>
        <row r="3955">
          <cell r="C3955" t="str">
            <v>800.2_Measure life (years)</v>
          </cell>
          <cell r="D3955">
            <v>2</v>
          </cell>
          <cell r="E3955" t="str">
            <v>Measure life (years)</v>
          </cell>
          <cell r="F3955" t="str">
            <v>Measure Life Value Source</v>
          </cell>
          <cell r="G3955" t="str">
            <v/>
          </cell>
          <cell r="H3955" t="str">
            <v/>
          </cell>
          <cell r="I3955" t="str">
            <v>IndGreenMotorRewind_v2_0.xlsm</v>
          </cell>
        </row>
        <row r="3956">
          <cell r="C3956" t="str">
            <v>800.2_Gross incremental annual electric savings (kWh/yr)</v>
          </cell>
          <cell r="D3956">
            <v>2</v>
          </cell>
          <cell r="E3956" t="str">
            <v>Gross incremental annual electric savings (kWh/yr)</v>
          </cell>
          <cell r="F3956" t="str">
            <v xml:space="preserve">Energy Savings Value Source </v>
          </cell>
          <cell r="G3956" t="str">
            <v/>
          </cell>
          <cell r="H3956" t="str">
            <v/>
          </cell>
          <cell r="I3956" t="str">
            <v>IndGreenMotorRewind_v2_0.xlsm</v>
          </cell>
        </row>
        <row r="3957">
          <cell r="C3957" t="str">
            <v>800.2_Incremental cost ($)</v>
          </cell>
          <cell r="D3957">
            <v>2</v>
          </cell>
          <cell r="E3957" t="str">
            <v>Incremental cost ($)</v>
          </cell>
          <cell r="F3957" t="str">
            <v>Cost Value Source</v>
          </cell>
          <cell r="G3957" t="str">
            <v/>
          </cell>
          <cell r="H3957" t="str">
            <v/>
          </cell>
          <cell r="I3957" t="str">
            <v>IndGreenMotorRewind_v2_0.xlsm</v>
          </cell>
        </row>
        <row r="3958">
          <cell r="C3958" t="str">
            <v>1013.3_Measure life (years)</v>
          </cell>
          <cell r="D3958">
            <v>3</v>
          </cell>
          <cell r="E3958" t="str">
            <v>Measure life (years)</v>
          </cell>
          <cell r="F3958" t="str">
            <v>Measure Life Value Source</v>
          </cell>
          <cell r="G3958" t="str">
            <v/>
          </cell>
          <cell r="H3958" t="str">
            <v/>
          </cell>
          <cell r="I3958" t="str">
            <v>IndGreenMotorRewind_v2_0.xlsm</v>
          </cell>
        </row>
        <row r="3959">
          <cell r="C3959" t="str">
            <v>1013.3_Gross incremental annual electric savings (kWh/yr)</v>
          </cell>
          <cell r="D3959">
            <v>3</v>
          </cell>
          <cell r="E3959" t="str">
            <v>Gross incremental annual electric savings (kWh/yr)</v>
          </cell>
          <cell r="F3959" t="str">
            <v>Energy Savings Value Source</v>
          </cell>
          <cell r="G3959" t="str">
            <v/>
          </cell>
          <cell r="H3959" t="str">
            <v/>
          </cell>
          <cell r="I3959" t="str">
            <v>IndGreenMotorRewind_v2_0.xlsm</v>
          </cell>
        </row>
        <row r="3960">
          <cell r="C3960" t="str">
            <v>1013.3_Planned Net to Gross Ratio</v>
          </cell>
          <cell r="D3960">
            <v>3</v>
          </cell>
          <cell r="E3960" t="str">
            <v>Planned Net to Gross Ratio</v>
          </cell>
          <cell r="F3960" t="str">
            <v>Net-to-Gross Value Source</v>
          </cell>
          <cell r="G3960" t="str">
            <v/>
          </cell>
          <cell r="H3960" t="str">
            <v>Page 10</v>
          </cell>
          <cell r="I3960" t="str">
            <v>DSM_WY_FinAnswerExpress_Report_2011.pdf</v>
          </cell>
        </row>
        <row r="3961">
          <cell r="C3961" t="str">
            <v>1013.3_Gross Average Monthly Demand Reduction (kW/unit)</v>
          </cell>
          <cell r="D3961">
            <v>3</v>
          </cell>
          <cell r="E3961" t="str">
            <v>Gross Average Monthly Demand Reduction (kW/unit)</v>
          </cell>
          <cell r="F3961" t="str">
            <v>Demand Savings Value Source</v>
          </cell>
          <cell r="G3961" t="str">
            <v/>
          </cell>
          <cell r="H3961" t="str">
            <v/>
          </cell>
          <cell r="I3961" t="str">
            <v>IndGreenMotorRewind_v2_0.xlsm</v>
          </cell>
        </row>
        <row r="3962">
          <cell r="C3962" t="str">
            <v>1013.3_Planned Realization Rate</v>
          </cell>
          <cell r="D3962">
            <v>3</v>
          </cell>
          <cell r="E3962" t="str">
            <v>Planned Realization Rate</v>
          </cell>
          <cell r="F3962" t="str">
            <v>Realization Rate Value Source</v>
          </cell>
          <cell r="G3962" t="str">
            <v/>
          </cell>
          <cell r="H3962" t="str">
            <v>Table 1</v>
          </cell>
          <cell r="I3962" t="str">
            <v>DSM_WY_FinAnswerExpress_Report_2011.pdf</v>
          </cell>
        </row>
        <row r="3963">
          <cell r="C3963" t="str">
            <v>1013.3_Incremental cost ($)</v>
          </cell>
          <cell r="D3963">
            <v>3</v>
          </cell>
          <cell r="E3963" t="str">
            <v>Incremental cost ($)</v>
          </cell>
          <cell r="F3963" t="str">
            <v>Incremental Cost Value Source</v>
          </cell>
          <cell r="G3963" t="str">
            <v/>
          </cell>
          <cell r="H3963" t="str">
            <v/>
          </cell>
          <cell r="I3963" t="str">
            <v>IndGreenMotorRewind_v2_0.xlsm</v>
          </cell>
        </row>
        <row r="3964">
          <cell r="C3964" t="str">
            <v>12202013-081.1_Gross incremental annual electric savings (kWh/yr)</v>
          </cell>
          <cell r="D3964">
            <v>1</v>
          </cell>
          <cell r="E3964" t="str">
            <v>Gross incremental annual electric savings (kWh/yr)</v>
          </cell>
          <cell r="F3964" t="str">
            <v xml:space="preserve">Energy Savings Value Source </v>
          </cell>
          <cell r="G3964" t="str">
            <v/>
          </cell>
          <cell r="H3964" t="str">
            <v/>
          </cell>
          <cell r="I3964" t="str">
            <v>IndGreenMotorRewind_v2_0.xlsm</v>
          </cell>
        </row>
        <row r="3965">
          <cell r="C3965" t="str">
            <v>12202013-081.1_Planned Net to Gross Ratio</v>
          </cell>
          <cell r="D3965">
            <v>1</v>
          </cell>
          <cell r="E3965" t="str">
            <v>Planned Net to Gross Ratio</v>
          </cell>
          <cell r="F3965" t="str">
            <v>Net-to-Gross Value Source</v>
          </cell>
          <cell r="G3965" t="str">
            <v/>
          </cell>
          <cell r="H3965" t="str">
            <v>page 2</v>
          </cell>
          <cell r="I3965" t="str">
            <v>CA_FinAnswer_Express_Program_Evaluation_2009-2011.pdf</v>
          </cell>
        </row>
        <row r="3966">
          <cell r="C3966" t="str">
            <v>12202013-081.1_Measure life (years)</v>
          </cell>
          <cell r="D3966">
            <v>1</v>
          </cell>
          <cell r="E3966" t="str">
            <v>Measure life (years)</v>
          </cell>
          <cell r="F3966" t="str">
            <v>Measure Life Value Source</v>
          </cell>
          <cell r="G3966" t="str">
            <v/>
          </cell>
          <cell r="H3966" t="str">
            <v/>
          </cell>
          <cell r="I3966" t="str">
            <v>IndGreenMotorRewind_v2_0.xlsm</v>
          </cell>
        </row>
        <row r="3967">
          <cell r="C3967" t="str">
            <v>12202013-081.1_Incremental cost ($)</v>
          </cell>
          <cell r="D3967">
            <v>1</v>
          </cell>
          <cell r="E3967" t="str">
            <v>Incremental cost ($)</v>
          </cell>
          <cell r="F3967" t="str">
            <v>Cost Value Source</v>
          </cell>
          <cell r="G3967" t="str">
            <v/>
          </cell>
          <cell r="H3967" t="str">
            <v/>
          </cell>
          <cell r="I3967" t="str">
            <v>IndGreenMotorRewind_v2_0.xlsm</v>
          </cell>
        </row>
        <row r="3968">
          <cell r="C3968" t="str">
            <v>12202013-081.1_Gross Average Monthly Demand Reduction (kW/unit)</v>
          </cell>
          <cell r="D3968">
            <v>1</v>
          </cell>
          <cell r="E3968" t="str">
            <v>Gross Average Monthly Demand Reduction (kW/unit)</v>
          </cell>
          <cell r="F3968" t="str">
            <v>Demand Reduction Value Source</v>
          </cell>
          <cell r="G3968" t="str">
            <v/>
          </cell>
          <cell r="H3968" t="str">
            <v/>
          </cell>
          <cell r="I3968" t="str">
            <v>IndGreenMotorRewind_v2_0.xlsm</v>
          </cell>
        </row>
        <row r="3969">
          <cell r="C3969" t="str">
            <v>12202013-081.1_Planned Realization Rate</v>
          </cell>
          <cell r="D3969">
            <v>1</v>
          </cell>
          <cell r="E3969" t="str">
            <v>Planned Realization Rate</v>
          </cell>
          <cell r="F3969" t="str">
            <v>Realization Rate Value Source</v>
          </cell>
          <cell r="G3969" t="str">
            <v/>
          </cell>
          <cell r="H3969" t="str">
            <v>page 2</v>
          </cell>
          <cell r="I3969" t="str">
            <v>CA_FinAnswer_Express_Program_Evaluation_2009-2011.pdf</v>
          </cell>
        </row>
        <row r="3970">
          <cell r="C3970" t="str">
            <v>12202013-017.2_Measure life (years)</v>
          </cell>
          <cell r="D3970">
            <v>2</v>
          </cell>
          <cell r="E3970" t="str">
            <v>Measure life (years)</v>
          </cell>
          <cell r="F3970" t="str">
            <v>Measure Life Value Source</v>
          </cell>
          <cell r="G3970" t="str">
            <v/>
          </cell>
          <cell r="H3970" t="str">
            <v/>
          </cell>
          <cell r="I3970" t="str">
            <v>IndGreenMotorRewind_v2_0.xlsm</v>
          </cell>
        </row>
        <row r="3971">
          <cell r="C3971" t="str">
            <v>12202013-017.2_Incremental cost ($)</v>
          </cell>
          <cell r="D3971">
            <v>2</v>
          </cell>
          <cell r="E3971" t="str">
            <v>Incremental cost ($)</v>
          </cell>
          <cell r="F3971" t="str">
            <v>Cost Value Source</v>
          </cell>
          <cell r="G3971" t="str">
            <v/>
          </cell>
          <cell r="H3971" t="str">
            <v/>
          </cell>
          <cell r="I3971" t="str">
            <v>IndGreenMotorRewind_v2_0.xlsm</v>
          </cell>
        </row>
        <row r="3972">
          <cell r="C3972" t="str">
            <v>12202013-017.2_Gross incremental annual electric savings (kWh/yr)</v>
          </cell>
          <cell r="D3972">
            <v>2</v>
          </cell>
          <cell r="E3972" t="str">
            <v>Gross incremental annual electric savings (kWh/yr)</v>
          </cell>
          <cell r="F3972" t="str">
            <v xml:space="preserve">Energy Savings Value Source </v>
          </cell>
          <cell r="G3972" t="str">
            <v/>
          </cell>
          <cell r="H3972" t="str">
            <v/>
          </cell>
          <cell r="I3972" t="str">
            <v>IndGreenMotorRewind_v2_0.xlsm</v>
          </cell>
        </row>
        <row r="3973">
          <cell r="C3973" t="str">
            <v>12202013-017.2_Planned Realization Rate</v>
          </cell>
          <cell r="D3973">
            <v>2</v>
          </cell>
          <cell r="E3973" t="str">
            <v>Planned Realization Rate</v>
          </cell>
          <cell r="F3973" t="str">
            <v>Realization Rate Value Source</v>
          </cell>
          <cell r="G3973" t="str">
            <v/>
          </cell>
          <cell r="H3973" t="str">
            <v>Table 1</v>
          </cell>
          <cell r="I3973" t="str">
            <v>ID_FinAnswer_Express_Program_Evaluation_2009-2011.pdf</v>
          </cell>
        </row>
        <row r="3974">
          <cell r="C3974" t="str">
            <v>12202013-017.2_Planned Net to Gross Ratio</v>
          </cell>
          <cell r="D3974">
            <v>2</v>
          </cell>
          <cell r="E3974" t="str">
            <v>Planned Net to Gross Ratio</v>
          </cell>
          <cell r="F3974" t="str">
            <v>Net-to-Gross Value Source</v>
          </cell>
          <cell r="G3974" t="str">
            <v/>
          </cell>
          <cell r="H3974" t="str">
            <v>Page 2</v>
          </cell>
          <cell r="I3974" t="str">
            <v>ID_FinAnswer_Express_Program_Evaluation_2009-2011.pdf</v>
          </cell>
        </row>
        <row r="3975">
          <cell r="C3975" t="str">
            <v>12202013-017.2_Gross Average Monthly Demand Reduction (kW/unit)</v>
          </cell>
          <cell r="D3975">
            <v>2</v>
          </cell>
          <cell r="E3975" t="str">
            <v>Gross Average Monthly Demand Reduction (kW/unit)</v>
          </cell>
          <cell r="F3975" t="str">
            <v>Demand Reduction Value Source</v>
          </cell>
          <cell r="G3975" t="str">
            <v/>
          </cell>
          <cell r="H3975" t="str">
            <v/>
          </cell>
          <cell r="I3975" t="str">
            <v>IndGreenMotorRewind_v2_0.xlsm</v>
          </cell>
        </row>
        <row r="3976">
          <cell r="C3976" t="str">
            <v>12132013-017.2_Measure life (years)</v>
          </cell>
          <cell r="D3976">
            <v>2</v>
          </cell>
          <cell r="E3976" t="str">
            <v>Measure life (years)</v>
          </cell>
          <cell r="F3976" t="str">
            <v>Measure Life Value Source</v>
          </cell>
          <cell r="G3976" t="str">
            <v/>
          </cell>
          <cell r="H3976" t="str">
            <v>Table 2 on page 22 of Appendix 1</v>
          </cell>
          <cell r="I3976" t="str">
            <v>UT_2011_Annual_Report.pdf</v>
          </cell>
        </row>
        <row r="3977">
          <cell r="C3977" t="str">
            <v>12132013-017.2_Gross Average Monthly Demand Reduction (kW/unit)</v>
          </cell>
          <cell r="D3977">
            <v>2</v>
          </cell>
          <cell r="E3977" t="str">
            <v>Gross Average Monthly Demand Reduction (kW/unit)</v>
          </cell>
          <cell r="F3977" t="str">
            <v>Demand Reduction Value Source</v>
          </cell>
          <cell r="G3977" t="str">
            <v/>
          </cell>
          <cell r="H3977" t="str">
            <v/>
          </cell>
          <cell r="I3977" t="str">
            <v/>
          </cell>
        </row>
        <row r="3978">
          <cell r="C3978" t="str">
            <v>12132013-017.2_Gross incremental annual electric savings (kWh/yr)</v>
          </cell>
          <cell r="D3978">
            <v>2</v>
          </cell>
          <cell r="E3978" t="str">
            <v>Gross incremental annual electric savings (kWh/yr)</v>
          </cell>
          <cell r="F3978" t="str">
            <v xml:space="preserve">Energy Savings Value Source </v>
          </cell>
          <cell r="G3978" t="str">
            <v/>
          </cell>
          <cell r="H3978" t="str">
            <v/>
          </cell>
          <cell r="I3978" t="str">
            <v>IndGreenMotorRewind_v2_0.xlsm</v>
          </cell>
        </row>
        <row r="3979">
          <cell r="C3979" t="str">
            <v>12132013-017.2_Incremental cost ($)</v>
          </cell>
          <cell r="D3979">
            <v>2</v>
          </cell>
          <cell r="E3979" t="str">
            <v>Incremental cost ($)</v>
          </cell>
          <cell r="F3979" t="str">
            <v>Cost Value Source</v>
          </cell>
          <cell r="G3979" t="str">
            <v/>
          </cell>
          <cell r="H3979" t="str">
            <v/>
          </cell>
          <cell r="I3979" t="str">
            <v/>
          </cell>
        </row>
        <row r="3980">
          <cell r="C3980" t="str">
            <v>12132013-017.2_Gross Average Monthly Demand Reduction (kW/unit)</v>
          </cell>
          <cell r="D3980">
            <v>2</v>
          </cell>
          <cell r="E3980" t="str">
            <v>Gross Average Monthly Demand Reduction (kW/unit)</v>
          </cell>
          <cell r="F3980" t="str">
            <v>Demand Reduction Value Source</v>
          </cell>
          <cell r="G3980" t="str">
            <v/>
          </cell>
          <cell r="H3980" t="str">
            <v/>
          </cell>
          <cell r="I3980" t="str">
            <v>IndGreenMotorRewind_v2_0.xlsm</v>
          </cell>
        </row>
        <row r="3981">
          <cell r="C3981" t="str">
            <v>12132013-017.2_Gross incremental annual electric savings (kWh/yr)</v>
          </cell>
          <cell r="D3981">
            <v>2</v>
          </cell>
          <cell r="E3981" t="str">
            <v>Gross incremental annual electric savings (kWh/yr)</v>
          </cell>
          <cell r="F3981" t="str">
            <v xml:space="preserve">Energy Savings Value Source </v>
          </cell>
          <cell r="G3981" t="str">
            <v/>
          </cell>
          <cell r="H3981" t="str">
            <v/>
          </cell>
          <cell r="I3981" t="str">
            <v/>
          </cell>
        </row>
        <row r="3982">
          <cell r="C3982" t="str">
            <v>12132013-017.2_Incremental cost ($)</v>
          </cell>
          <cell r="D3982">
            <v>2</v>
          </cell>
          <cell r="E3982" t="str">
            <v>Incremental cost ($)</v>
          </cell>
          <cell r="F3982" t="str">
            <v>Cost Value Source</v>
          </cell>
          <cell r="G3982" t="str">
            <v/>
          </cell>
          <cell r="H3982" t="str">
            <v/>
          </cell>
          <cell r="I3982" t="str">
            <v>IndGreenMotorRewind_v2_0.xlsm</v>
          </cell>
        </row>
        <row r="3983">
          <cell r="C3983" t="str">
            <v>12132013-017.2_Incentive Customer ($)</v>
          </cell>
          <cell r="D3983">
            <v>2</v>
          </cell>
          <cell r="E3983" t="str">
            <v>Incentive Customer ($)</v>
          </cell>
          <cell r="F3983" t="str">
            <v>Incentive Value Source</v>
          </cell>
          <cell r="G3983" t="str">
            <v/>
          </cell>
          <cell r="H3983" t="str">
            <v>Table 10-14</v>
          </cell>
          <cell r="I3983" t="str">
            <v>FinAnswer Express Market Characterization and Program Enhancements - Utah Service Territory 30 Nov 2011.pdf</v>
          </cell>
        </row>
        <row r="3984">
          <cell r="C3984" t="str">
            <v>12302013-040.1_Gross incremental annual electric savings (kWh/yr)</v>
          </cell>
          <cell r="D3984">
            <v>1</v>
          </cell>
          <cell r="E3984" t="str">
            <v>Gross incremental annual electric savings (kWh/yr)</v>
          </cell>
          <cell r="F3984" t="str">
            <v xml:space="preserve">Energy Savings Value Source </v>
          </cell>
          <cell r="G3984" t="str">
            <v/>
          </cell>
          <cell r="H3984" t="str">
            <v/>
          </cell>
          <cell r="I3984" t="str">
            <v>IndGreenMotorRewind_v2_0.xlsm</v>
          </cell>
        </row>
        <row r="3985">
          <cell r="C3985" t="str">
            <v>12302013-040.1_Measure life (years)</v>
          </cell>
          <cell r="D3985">
            <v>1</v>
          </cell>
          <cell r="E3985" t="str">
            <v>Measure life (years)</v>
          </cell>
          <cell r="F3985" t="str">
            <v>Measure Life Value Source</v>
          </cell>
          <cell r="G3985" t="str">
            <v/>
          </cell>
          <cell r="H3985" t="str">
            <v/>
          </cell>
          <cell r="I3985" t="str">
            <v>IndGreenMotorRewind_v2_0.xlsm</v>
          </cell>
        </row>
        <row r="3986">
          <cell r="C3986" t="str">
            <v>12302013-040.1_Incremental cost ($)</v>
          </cell>
          <cell r="D3986">
            <v>1</v>
          </cell>
          <cell r="E3986" t="str">
            <v>Incremental cost ($)</v>
          </cell>
          <cell r="F3986" t="str">
            <v>Cost Value Source</v>
          </cell>
          <cell r="G3986" t="str">
            <v/>
          </cell>
          <cell r="H3986" t="str">
            <v/>
          </cell>
          <cell r="I3986" t="str">
            <v>IndGreenMotorRewind_v2_0.xlsm</v>
          </cell>
        </row>
        <row r="3987">
          <cell r="C3987" t="str">
            <v>12302013-040.1_Gross Average Monthly Demand Reduction (kW/unit)</v>
          </cell>
          <cell r="D3987">
            <v>1</v>
          </cell>
          <cell r="E3987" t="str">
            <v>Gross Average Monthly Demand Reduction (kW/unit)</v>
          </cell>
          <cell r="F3987" t="str">
            <v>Demand Reduction Value Source</v>
          </cell>
          <cell r="G3987" t="str">
            <v/>
          </cell>
          <cell r="H3987" t="str">
            <v/>
          </cell>
          <cell r="I3987" t="str">
            <v>IndGreenMotorRewind_v2_0.xlsm</v>
          </cell>
        </row>
        <row r="3988">
          <cell r="C3988" t="str">
            <v>12202013-049.2_Planned Net to Gross Ratio</v>
          </cell>
          <cell r="D3988">
            <v>2</v>
          </cell>
          <cell r="E3988" t="str">
            <v>Planned Net to Gross Ratio</v>
          </cell>
          <cell r="F3988" t="str">
            <v>Net-to-Gross Value Source</v>
          </cell>
          <cell r="G3988" t="str">
            <v/>
          </cell>
          <cell r="H3988" t="str">
            <v>Page 10</v>
          </cell>
          <cell r="I3988" t="str">
            <v>DSM_WY_FinAnswerExpress_Report_2011.pdf</v>
          </cell>
        </row>
        <row r="3989">
          <cell r="C3989" t="str">
            <v>12202013-049.2_Incremental cost ($)</v>
          </cell>
          <cell r="D3989">
            <v>2</v>
          </cell>
          <cell r="E3989" t="str">
            <v>Incremental cost ($)</v>
          </cell>
          <cell r="F3989" t="str">
            <v>Incremental Cost Value Source</v>
          </cell>
          <cell r="G3989" t="str">
            <v/>
          </cell>
          <cell r="H3989" t="str">
            <v/>
          </cell>
          <cell r="I3989" t="str">
            <v>IndGreenMotorRewind_v2_0.xlsm</v>
          </cell>
        </row>
        <row r="3990">
          <cell r="C3990" t="str">
            <v>12202013-049.2_Measure life (years)</v>
          </cell>
          <cell r="D3990">
            <v>2</v>
          </cell>
          <cell r="E3990" t="str">
            <v>Measure life (years)</v>
          </cell>
          <cell r="F3990" t="str">
            <v>Measure Life Value Source</v>
          </cell>
          <cell r="G3990" t="str">
            <v/>
          </cell>
          <cell r="H3990" t="str">
            <v/>
          </cell>
          <cell r="I3990" t="str">
            <v>IndGreenMotorRewind_v2_0.xlsm</v>
          </cell>
        </row>
        <row r="3991">
          <cell r="C3991" t="str">
            <v>12202013-049.2_Planned Realization Rate</v>
          </cell>
          <cell r="D3991">
            <v>2</v>
          </cell>
          <cell r="E3991" t="str">
            <v>Planned Realization Rate</v>
          </cell>
          <cell r="F3991" t="str">
            <v>Realization Rate Value Source</v>
          </cell>
          <cell r="G3991" t="str">
            <v/>
          </cell>
          <cell r="H3991" t="str">
            <v>Table 1</v>
          </cell>
          <cell r="I3991" t="str">
            <v>DSM_WY_FinAnswerExpress_Report_2011.pdf</v>
          </cell>
        </row>
        <row r="3992">
          <cell r="C3992" t="str">
            <v>12202013-049.2_Gross Average Monthly Demand Reduction (kW/unit)</v>
          </cell>
          <cell r="D3992">
            <v>2</v>
          </cell>
          <cell r="E3992" t="str">
            <v>Gross Average Monthly Demand Reduction (kW/unit)</v>
          </cell>
          <cell r="F3992" t="str">
            <v>Demand Savings Value Source</v>
          </cell>
          <cell r="G3992" t="str">
            <v/>
          </cell>
          <cell r="H3992" t="str">
            <v/>
          </cell>
          <cell r="I3992" t="str">
            <v>IndGreenMotorRewind_v2_0.xlsm</v>
          </cell>
        </row>
        <row r="3993">
          <cell r="C3993" t="str">
            <v>12202013-049.2_Gross incremental annual electric savings (kWh/yr)</v>
          </cell>
          <cell r="D3993">
            <v>2</v>
          </cell>
          <cell r="E3993" t="str">
            <v>Gross incremental annual electric savings (kWh/yr)</v>
          </cell>
          <cell r="F3993" t="str">
            <v>Energy Savings Value Source</v>
          </cell>
          <cell r="G3993" t="str">
            <v/>
          </cell>
          <cell r="H3993" t="str">
            <v/>
          </cell>
          <cell r="I3993" t="str">
            <v>IndGreenMotorRewind_v2_0.xlsm</v>
          </cell>
        </row>
        <row r="3994">
          <cell r="C3994" t="str">
            <v>147.2_Measure life (years)</v>
          </cell>
          <cell r="D3994">
            <v>2</v>
          </cell>
          <cell r="E3994" t="str">
            <v>Measure life (years)</v>
          </cell>
          <cell r="F3994" t="str">
            <v>Measure Life Value Source</v>
          </cell>
          <cell r="G3994" t="str">
            <v/>
          </cell>
          <cell r="H3994" t="str">
            <v/>
          </cell>
          <cell r="I3994" t="str">
            <v>IndGreenMotorRewind_v2_0.xlsm</v>
          </cell>
        </row>
        <row r="3995">
          <cell r="C3995" t="str">
            <v>147.2_Gross incremental annual electric savings (kWh/yr)</v>
          </cell>
          <cell r="D3995">
            <v>2</v>
          </cell>
          <cell r="E3995" t="str">
            <v>Gross incremental annual electric savings (kWh/yr)</v>
          </cell>
          <cell r="F3995" t="str">
            <v xml:space="preserve">Energy Savings Value Source </v>
          </cell>
          <cell r="G3995" t="str">
            <v/>
          </cell>
          <cell r="H3995" t="str">
            <v/>
          </cell>
          <cell r="I3995" t="str">
            <v>IndGreenMotorRewind_v2_0.xlsm</v>
          </cell>
        </row>
        <row r="3996">
          <cell r="C3996" t="str">
            <v>147.2_Planned Net to Gross Ratio</v>
          </cell>
          <cell r="D3996">
            <v>2</v>
          </cell>
          <cell r="E3996" t="str">
            <v>Planned Net to Gross Ratio</v>
          </cell>
          <cell r="F3996" t="str">
            <v>Net-to-Gross Value Source</v>
          </cell>
          <cell r="G3996" t="str">
            <v/>
          </cell>
          <cell r="H3996" t="str">
            <v>page 2</v>
          </cell>
          <cell r="I3996" t="str">
            <v>CA_FinAnswer_Express_Program_Evaluation_2009-2011.pdf</v>
          </cell>
        </row>
        <row r="3997">
          <cell r="C3997" t="str">
            <v>147.2_Planned Realization Rate</v>
          </cell>
          <cell r="D3997">
            <v>2</v>
          </cell>
          <cell r="E3997" t="str">
            <v>Planned Realization Rate</v>
          </cell>
          <cell r="F3997" t="str">
            <v>Realization Rate Value Source</v>
          </cell>
          <cell r="G3997" t="str">
            <v/>
          </cell>
          <cell r="H3997" t="str">
            <v>page 2</v>
          </cell>
          <cell r="I3997" t="str">
            <v>CA_FinAnswer_Express_Program_Evaluation_2009-2011.pdf</v>
          </cell>
        </row>
        <row r="3998">
          <cell r="C3998" t="str">
            <v>147.2_Gross Average Monthly Demand Reduction (kW/unit)</v>
          </cell>
          <cell r="D3998">
            <v>2</v>
          </cell>
          <cell r="E3998" t="str">
            <v>Gross Average Monthly Demand Reduction (kW/unit)</v>
          </cell>
          <cell r="F3998" t="str">
            <v>Demand Reduction Value Source</v>
          </cell>
          <cell r="G3998" t="str">
            <v/>
          </cell>
          <cell r="H3998" t="str">
            <v/>
          </cell>
          <cell r="I3998" t="str">
            <v>IndGreenMotorRewind_v2_0.xlsm</v>
          </cell>
        </row>
        <row r="3999">
          <cell r="C3999" t="str">
            <v>147.2_Incremental cost ($)</v>
          </cell>
          <cell r="D3999">
            <v>2</v>
          </cell>
          <cell r="E3999" t="str">
            <v>Incremental cost ($)</v>
          </cell>
          <cell r="F3999" t="str">
            <v>Cost Value Source</v>
          </cell>
          <cell r="G3999" t="str">
            <v/>
          </cell>
          <cell r="H3999" t="str">
            <v/>
          </cell>
          <cell r="I3999" t="str">
            <v>IndGreenMotorRewind_v2_0.xlsm</v>
          </cell>
        </row>
        <row r="4000">
          <cell r="C4000" t="str">
            <v>358.3_Gross Average Monthly Demand Reduction (kW/unit)</v>
          </cell>
          <cell r="D4000">
            <v>3</v>
          </cell>
          <cell r="E4000" t="str">
            <v>Gross Average Monthly Demand Reduction (kW/unit)</v>
          </cell>
          <cell r="F4000" t="str">
            <v>Demand Reduction Value Source</v>
          </cell>
          <cell r="G4000" t="str">
            <v/>
          </cell>
          <cell r="H4000" t="str">
            <v/>
          </cell>
          <cell r="I4000" t="str">
            <v>IndGreenMotorRewind_v2_0.xlsm</v>
          </cell>
        </row>
        <row r="4001">
          <cell r="C4001" t="str">
            <v>358.3_Incremental cost ($)</v>
          </cell>
          <cell r="D4001">
            <v>3</v>
          </cell>
          <cell r="E4001" t="str">
            <v>Incremental cost ($)</v>
          </cell>
          <cell r="F4001" t="str">
            <v>Cost Value Source</v>
          </cell>
          <cell r="G4001" t="str">
            <v/>
          </cell>
          <cell r="H4001" t="str">
            <v/>
          </cell>
          <cell r="I4001" t="str">
            <v>IndGreenMotorRewind_v2_0.xlsm</v>
          </cell>
        </row>
        <row r="4002">
          <cell r="C4002" t="str">
            <v>358.3_Measure life (years)</v>
          </cell>
          <cell r="D4002">
            <v>3</v>
          </cell>
          <cell r="E4002" t="str">
            <v>Measure life (years)</v>
          </cell>
          <cell r="F4002" t="str">
            <v>Measure Life Value Source</v>
          </cell>
          <cell r="G4002" t="str">
            <v/>
          </cell>
          <cell r="H4002" t="str">
            <v/>
          </cell>
          <cell r="I4002" t="str">
            <v>IndGreenMotorRewind_v2_0.xlsm</v>
          </cell>
        </row>
        <row r="4003">
          <cell r="C4003" t="str">
            <v>358.3_Gross incremental annual electric savings (kWh/yr)</v>
          </cell>
          <cell r="D4003">
            <v>3</v>
          </cell>
          <cell r="E4003" t="str">
            <v>Gross incremental annual electric savings (kWh/yr)</v>
          </cell>
          <cell r="F4003" t="str">
            <v xml:space="preserve">Energy Savings Value Source </v>
          </cell>
          <cell r="G4003" t="str">
            <v/>
          </cell>
          <cell r="H4003" t="str">
            <v/>
          </cell>
          <cell r="I4003" t="str">
            <v>IndGreenMotorRewind_v2_0.xlsm</v>
          </cell>
        </row>
        <row r="4004">
          <cell r="C4004" t="str">
            <v>358.3_Planned Realization Rate</v>
          </cell>
          <cell r="D4004">
            <v>3</v>
          </cell>
          <cell r="E4004" t="str">
            <v>Planned Realization Rate</v>
          </cell>
          <cell r="F4004" t="str">
            <v>Realization Rate Value Source</v>
          </cell>
          <cell r="G4004" t="str">
            <v/>
          </cell>
          <cell r="H4004" t="str">
            <v>Table 1</v>
          </cell>
          <cell r="I4004" t="str">
            <v>ID_FinAnswer_Express_Program_Evaluation_2009-2011.pdf</v>
          </cell>
        </row>
        <row r="4005">
          <cell r="C4005" t="str">
            <v>358.3_Planned Net to Gross Ratio</v>
          </cell>
          <cell r="D4005">
            <v>3</v>
          </cell>
          <cell r="E4005" t="str">
            <v>Planned Net to Gross Ratio</v>
          </cell>
          <cell r="F4005" t="str">
            <v>Net-to-Gross Value Source</v>
          </cell>
          <cell r="G4005" t="str">
            <v/>
          </cell>
          <cell r="H4005" t="str">
            <v>Page 2</v>
          </cell>
          <cell r="I4005" t="str">
            <v>ID_FinAnswer_Express_Program_Evaluation_2009-2011.pdf</v>
          </cell>
        </row>
        <row r="4006">
          <cell r="C4006" t="str">
            <v>590.3_Incentive Customer ($)</v>
          </cell>
          <cell r="D4006">
            <v>3</v>
          </cell>
          <cell r="E4006" t="str">
            <v>Incentive Customer ($)</v>
          </cell>
          <cell r="F4006" t="str">
            <v>Incentive Value Source</v>
          </cell>
          <cell r="G4006" t="str">
            <v/>
          </cell>
          <cell r="H4006" t="str">
            <v>Table 10-14</v>
          </cell>
          <cell r="I4006" t="str">
            <v>FinAnswer Express Market Characterization and Program Enhancements - Utah Service Territory 30 Nov 2011.pdf</v>
          </cell>
        </row>
        <row r="4007">
          <cell r="C4007" t="str">
            <v>590.3_Incremental cost ($)</v>
          </cell>
          <cell r="D4007">
            <v>3</v>
          </cell>
          <cell r="E4007" t="str">
            <v>Incremental cost ($)</v>
          </cell>
          <cell r="F4007" t="str">
            <v>Cost Value Source</v>
          </cell>
          <cell r="G4007" t="str">
            <v/>
          </cell>
          <cell r="H4007" t="str">
            <v/>
          </cell>
          <cell r="I4007" t="str">
            <v/>
          </cell>
        </row>
        <row r="4008">
          <cell r="C4008" t="str">
            <v>590.3_Gross incremental annual electric savings (kWh/yr)</v>
          </cell>
          <cell r="D4008">
            <v>3</v>
          </cell>
          <cell r="E4008" t="str">
            <v>Gross incremental annual electric savings (kWh/yr)</v>
          </cell>
          <cell r="F4008" t="str">
            <v xml:space="preserve">Energy Savings Value Source </v>
          </cell>
          <cell r="G4008" t="str">
            <v/>
          </cell>
          <cell r="H4008" t="str">
            <v/>
          </cell>
          <cell r="I4008" t="str">
            <v/>
          </cell>
        </row>
        <row r="4009">
          <cell r="C4009" t="str">
            <v>590.3_Incremental cost ($)</v>
          </cell>
          <cell r="D4009">
            <v>3</v>
          </cell>
          <cell r="E4009" t="str">
            <v>Incremental cost ($)</v>
          </cell>
          <cell r="F4009" t="str">
            <v>Cost Value Source</v>
          </cell>
          <cell r="G4009" t="str">
            <v/>
          </cell>
          <cell r="H4009" t="str">
            <v/>
          </cell>
          <cell r="I4009" t="str">
            <v>IndGreenMotorRewind_v2_0.xlsm</v>
          </cell>
        </row>
        <row r="4010">
          <cell r="C4010" t="str">
            <v>590.3_Gross Average Monthly Demand Reduction (kW/unit)</v>
          </cell>
          <cell r="D4010">
            <v>3</v>
          </cell>
          <cell r="E4010" t="str">
            <v>Gross Average Monthly Demand Reduction (kW/unit)</v>
          </cell>
          <cell r="F4010" t="str">
            <v>Demand Reduction Value Source</v>
          </cell>
          <cell r="G4010" t="str">
            <v/>
          </cell>
          <cell r="H4010" t="str">
            <v/>
          </cell>
          <cell r="I4010" t="str">
            <v>IndGreenMotorRewind_v2_0.xlsm</v>
          </cell>
        </row>
        <row r="4011">
          <cell r="C4011" t="str">
            <v>590.3_Gross incremental annual electric savings (kWh/yr)</v>
          </cell>
          <cell r="D4011">
            <v>3</v>
          </cell>
          <cell r="E4011" t="str">
            <v>Gross incremental annual electric savings (kWh/yr)</v>
          </cell>
          <cell r="F4011" t="str">
            <v xml:space="preserve">Energy Savings Value Source </v>
          </cell>
          <cell r="G4011" t="str">
            <v/>
          </cell>
          <cell r="H4011" t="str">
            <v/>
          </cell>
          <cell r="I4011" t="str">
            <v>AgGreenMotorRewind_v2_0.xlsm</v>
          </cell>
        </row>
        <row r="4012">
          <cell r="C4012" t="str">
            <v>590.3_Gross Average Monthly Demand Reduction (kW/unit)</v>
          </cell>
          <cell r="D4012">
            <v>3</v>
          </cell>
          <cell r="E4012" t="str">
            <v>Gross Average Monthly Demand Reduction (kW/unit)</v>
          </cell>
          <cell r="F4012" t="str">
            <v>Demand Reduction Value Source</v>
          </cell>
          <cell r="G4012" t="str">
            <v/>
          </cell>
          <cell r="H4012" t="str">
            <v/>
          </cell>
          <cell r="I4012" t="str">
            <v/>
          </cell>
        </row>
        <row r="4013">
          <cell r="C4013" t="str">
            <v>590.3_Measure life (years)</v>
          </cell>
          <cell r="D4013">
            <v>3</v>
          </cell>
          <cell r="E4013" t="str">
            <v>Measure life (years)</v>
          </cell>
          <cell r="F4013" t="str">
            <v>Measure Life Value Source</v>
          </cell>
          <cell r="G4013" t="str">
            <v/>
          </cell>
          <cell r="H4013" t="str">
            <v>Table 2 on page 22 of Appendix 1</v>
          </cell>
          <cell r="I4013" t="str">
            <v>UT_2011_Annual_Report.pdf</v>
          </cell>
        </row>
        <row r="4014">
          <cell r="C4014" t="str">
            <v>801.2_Incremental cost ($)</v>
          </cell>
          <cell r="D4014">
            <v>2</v>
          </cell>
          <cell r="E4014" t="str">
            <v>Incremental cost ($)</v>
          </cell>
          <cell r="F4014" t="str">
            <v>Cost Value Source</v>
          </cell>
          <cell r="G4014" t="str">
            <v/>
          </cell>
          <cell r="H4014" t="str">
            <v/>
          </cell>
          <cell r="I4014" t="str">
            <v>IndGreenMotorRewind_v2_0.xlsm</v>
          </cell>
        </row>
        <row r="4015">
          <cell r="C4015" t="str">
            <v>801.2_Gross Average Monthly Demand Reduction (kW/unit)</v>
          </cell>
          <cell r="D4015">
            <v>2</v>
          </cell>
          <cell r="E4015" t="str">
            <v>Gross Average Monthly Demand Reduction (kW/unit)</v>
          </cell>
          <cell r="F4015" t="str">
            <v>Demand Reduction Value Source</v>
          </cell>
          <cell r="G4015" t="str">
            <v/>
          </cell>
          <cell r="H4015" t="str">
            <v/>
          </cell>
          <cell r="I4015" t="str">
            <v>IndGreenMotorRewind_v2_0.xlsm</v>
          </cell>
        </row>
        <row r="4016">
          <cell r="C4016" t="str">
            <v>801.2_Gross incremental annual electric savings (kWh/yr)</v>
          </cell>
          <cell r="D4016">
            <v>2</v>
          </cell>
          <cell r="E4016" t="str">
            <v>Gross incremental annual electric savings (kWh/yr)</v>
          </cell>
          <cell r="F4016" t="str">
            <v xml:space="preserve">Energy Savings Value Source </v>
          </cell>
          <cell r="G4016" t="str">
            <v/>
          </cell>
          <cell r="H4016" t="str">
            <v/>
          </cell>
          <cell r="I4016" t="str">
            <v>IndGreenMotorRewind_v2_0.xlsm</v>
          </cell>
        </row>
        <row r="4017">
          <cell r="C4017" t="str">
            <v>801.2_Measure life (years)</v>
          </cell>
          <cell r="D4017">
            <v>2</v>
          </cell>
          <cell r="E4017" t="str">
            <v>Measure life (years)</v>
          </cell>
          <cell r="F4017" t="str">
            <v>Measure Life Value Source</v>
          </cell>
          <cell r="G4017" t="str">
            <v/>
          </cell>
          <cell r="H4017" t="str">
            <v/>
          </cell>
          <cell r="I4017" t="str">
            <v>IndGreenMotorRewind_v2_0.xlsm</v>
          </cell>
        </row>
        <row r="4018">
          <cell r="C4018" t="str">
            <v>1014.3_Incremental cost ($)</v>
          </cell>
          <cell r="D4018">
            <v>3</v>
          </cell>
          <cell r="E4018" t="str">
            <v>Incremental cost ($)</v>
          </cell>
          <cell r="F4018" t="str">
            <v>Incremental Cost Value Source</v>
          </cell>
          <cell r="G4018" t="str">
            <v/>
          </cell>
          <cell r="H4018" t="str">
            <v/>
          </cell>
          <cell r="I4018" t="str">
            <v>IndGreenMotorRewind_v2_0.xlsm</v>
          </cell>
        </row>
        <row r="4019">
          <cell r="C4019" t="str">
            <v>1014.3_Planned Net to Gross Ratio</v>
          </cell>
          <cell r="D4019">
            <v>3</v>
          </cell>
          <cell r="E4019" t="str">
            <v>Planned Net to Gross Ratio</v>
          </cell>
          <cell r="F4019" t="str">
            <v>Net-to-Gross Value Source</v>
          </cell>
          <cell r="G4019" t="str">
            <v/>
          </cell>
          <cell r="H4019" t="str">
            <v>Page 10</v>
          </cell>
          <cell r="I4019" t="str">
            <v>DSM_WY_FinAnswerExpress_Report_2011.pdf</v>
          </cell>
        </row>
        <row r="4020">
          <cell r="C4020" t="str">
            <v>1014.3_Gross incremental annual electric savings (kWh/yr)</v>
          </cell>
          <cell r="D4020">
            <v>3</v>
          </cell>
          <cell r="E4020" t="str">
            <v>Gross incremental annual electric savings (kWh/yr)</v>
          </cell>
          <cell r="F4020" t="str">
            <v>Energy Savings Value Source</v>
          </cell>
          <cell r="G4020" t="str">
            <v/>
          </cell>
          <cell r="H4020" t="str">
            <v/>
          </cell>
          <cell r="I4020" t="str">
            <v>IndGreenMotorRewind_v2_0.xlsm</v>
          </cell>
        </row>
        <row r="4021">
          <cell r="C4021" t="str">
            <v>1014.3_Planned Realization Rate</v>
          </cell>
          <cell r="D4021">
            <v>3</v>
          </cell>
          <cell r="E4021" t="str">
            <v>Planned Realization Rate</v>
          </cell>
          <cell r="F4021" t="str">
            <v>Realization Rate Value Source</v>
          </cell>
          <cell r="G4021" t="str">
            <v/>
          </cell>
          <cell r="H4021" t="str">
            <v>Table 1</v>
          </cell>
          <cell r="I4021" t="str">
            <v>DSM_WY_FinAnswerExpress_Report_2011.pdf</v>
          </cell>
        </row>
        <row r="4022">
          <cell r="C4022" t="str">
            <v>1014.3_Gross Average Monthly Demand Reduction (kW/unit)</v>
          </cell>
          <cell r="D4022">
            <v>3</v>
          </cell>
          <cell r="E4022" t="str">
            <v>Gross Average Monthly Demand Reduction (kW/unit)</v>
          </cell>
          <cell r="F4022" t="str">
            <v>Demand Savings Value Source</v>
          </cell>
          <cell r="G4022" t="str">
            <v/>
          </cell>
          <cell r="H4022" t="str">
            <v/>
          </cell>
          <cell r="I4022" t="str">
            <v>IndGreenMotorRewind_v2_0.xlsm</v>
          </cell>
        </row>
        <row r="4023">
          <cell r="C4023" t="str">
            <v>1014.3_Measure life (years)</v>
          </cell>
          <cell r="D4023">
            <v>3</v>
          </cell>
          <cell r="E4023" t="str">
            <v>Measure life (years)</v>
          </cell>
          <cell r="F4023" t="str">
            <v>Measure Life Value Source</v>
          </cell>
          <cell r="G4023" t="str">
            <v/>
          </cell>
          <cell r="H4023" t="str">
            <v/>
          </cell>
          <cell r="I4023" t="str">
            <v>IndGreenMotorRewind_v2_0.xlsm</v>
          </cell>
        </row>
        <row r="4024">
          <cell r="C4024" t="str">
            <v>12202013-082.1_Measure life (years)</v>
          </cell>
          <cell r="D4024">
            <v>1</v>
          </cell>
          <cell r="E4024" t="str">
            <v>Measure life (years)</v>
          </cell>
          <cell r="F4024" t="str">
            <v>Measure Life Value Source</v>
          </cell>
          <cell r="G4024" t="str">
            <v/>
          </cell>
          <cell r="H4024" t="str">
            <v/>
          </cell>
          <cell r="I4024" t="str">
            <v>IndGreenMotorRewind_v2_0.xlsm</v>
          </cell>
        </row>
        <row r="4025">
          <cell r="C4025" t="str">
            <v>12202013-082.1_Gross incremental annual electric savings (kWh/yr)</v>
          </cell>
          <cell r="D4025">
            <v>1</v>
          </cell>
          <cell r="E4025" t="str">
            <v>Gross incremental annual electric savings (kWh/yr)</v>
          </cell>
          <cell r="F4025" t="str">
            <v xml:space="preserve">Energy Savings Value Source </v>
          </cell>
          <cell r="G4025" t="str">
            <v/>
          </cell>
          <cell r="H4025" t="str">
            <v/>
          </cell>
          <cell r="I4025" t="str">
            <v>IndGreenMotorRewind_v2_0.xlsm</v>
          </cell>
        </row>
        <row r="4026">
          <cell r="C4026" t="str">
            <v>12202013-082.1_Planned Realization Rate</v>
          </cell>
          <cell r="D4026">
            <v>1</v>
          </cell>
          <cell r="E4026" t="str">
            <v>Planned Realization Rate</v>
          </cell>
          <cell r="F4026" t="str">
            <v>Realization Rate Value Source</v>
          </cell>
          <cell r="G4026" t="str">
            <v/>
          </cell>
          <cell r="H4026" t="str">
            <v>page 2</v>
          </cell>
          <cell r="I4026" t="str">
            <v>CA_FinAnswer_Express_Program_Evaluation_2009-2011.pdf</v>
          </cell>
        </row>
        <row r="4027">
          <cell r="C4027" t="str">
            <v>12202013-082.1_Incremental cost ($)</v>
          </cell>
          <cell r="D4027">
            <v>1</v>
          </cell>
          <cell r="E4027" t="str">
            <v>Incremental cost ($)</v>
          </cell>
          <cell r="F4027" t="str">
            <v>Cost Value Source</v>
          </cell>
          <cell r="G4027" t="str">
            <v/>
          </cell>
          <cell r="H4027" t="str">
            <v/>
          </cell>
          <cell r="I4027" t="str">
            <v>IndGreenMotorRewind_v2_0.xlsm</v>
          </cell>
        </row>
        <row r="4028">
          <cell r="C4028" t="str">
            <v>12202013-082.1_Gross Average Monthly Demand Reduction (kW/unit)</v>
          </cell>
          <cell r="D4028">
            <v>1</v>
          </cell>
          <cell r="E4028" t="str">
            <v>Gross Average Monthly Demand Reduction (kW/unit)</v>
          </cell>
          <cell r="F4028" t="str">
            <v>Demand Reduction Value Source</v>
          </cell>
          <cell r="G4028" t="str">
            <v/>
          </cell>
          <cell r="H4028" t="str">
            <v/>
          </cell>
          <cell r="I4028" t="str">
            <v>IndGreenMotorRewind_v2_0.xlsm</v>
          </cell>
        </row>
        <row r="4029">
          <cell r="C4029" t="str">
            <v>12202013-082.1_Planned Net to Gross Ratio</v>
          </cell>
          <cell r="D4029">
            <v>1</v>
          </cell>
          <cell r="E4029" t="str">
            <v>Planned Net to Gross Ratio</v>
          </cell>
          <cell r="F4029" t="str">
            <v>Net-to-Gross Value Source</v>
          </cell>
          <cell r="G4029" t="str">
            <v/>
          </cell>
          <cell r="H4029" t="str">
            <v>page 2</v>
          </cell>
          <cell r="I4029" t="str">
            <v>CA_FinAnswer_Express_Program_Evaluation_2009-2011.pdf</v>
          </cell>
        </row>
        <row r="4030">
          <cell r="C4030" t="str">
            <v>12202013-018.2_Planned Realization Rate</v>
          </cell>
          <cell r="D4030">
            <v>2</v>
          </cell>
          <cell r="E4030" t="str">
            <v>Planned Realization Rate</v>
          </cell>
          <cell r="F4030" t="str">
            <v>Realization Rate Value Source</v>
          </cell>
          <cell r="G4030" t="str">
            <v/>
          </cell>
          <cell r="H4030" t="str">
            <v>Table 1</v>
          </cell>
          <cell r="I4030" t="str">
            <v>ID_FinAnswer_Express_Program_Evaluation_2009-2011.pdf</v>
          </cell>
        </row>
        <row r="4031">
          <cell r="C4031" t="str">
            <v>12202013-018.2_Planned Net to Gross Ratio</v>
          </cell>
          <cell r="D4031">
            <v>2</v>
          </cell>
          <cell r="E4031" t="str">
            <v>Planned Net to Gross Ratio</v>
          </cell>
          <cell r="F4031" t="str">
            <v>Net-to-Gross Value Source</v>
          </cell>
          <cell r="G4031" t="str">
            <v/>
          </cell>
          <cell r="H4031" t="str">
            <v>Page 2</v>
          </cell>
          <cell r="I4031" t="str">
            <v>ID_FinAnswer_Express_Program_Evaluation_2009-2011.pdf</v>
          </cell>
        </row>
        <row r="4032">
          <cell r="C4032" t="str">
            <v>12202013-018.2_Gross Average Monthly Demand Reduction (kW/unit)</v>
          </cell>
          <cell r="D4032">
            <v>2</v>
          </cell>
          <cell r="E4032" t="str">
            <v>Gross Average Monthly Demand Reduction (kW/unit)</v>
          </cell>
          <cell r="F4032" t="str">
            <v>Demand Reduction Value Source</v>
          </cell>
          <cell r="G4032" t="str">
            <v/>
          </cell>
          <cell r="H4032" t="str">
            <v/>
          </cell>
          <cell r="I4032" t="str">
            <v>IndGreenMotorRewind_v2_0.xlsm</v>
          </cell>
        </row>
        <row r="4033">
          <cell r="C4033" t="str">
            <v>12202013-018.2_Gross incremental annual electric savings (kWh/yr)</v>
          </cell>
          <cell r="D4033">
            <v>2</v>
          </cell>
          <cell r="E4033" t="str">
            <v>Gross incremental annual electric savings (kWh/yr)</v>
          </cell>
          <cell r="F4033" t="str">
            <v xml:space="preserve">Energy Savings Value Source </v>
          </cell>
          <cell r="G4033" t="str">
            <v/>
          </cell>
          <cell r="H4033" t="str">
            <v/>
          </cell>
          <cell r="I4033" t="str">
            <v>IndGreenMotorRewind_v2_0.xlsm</v>
          </cell>
        </row>
        <row r="4034">
          <cell r="C4034" t="str">
            <v>12202013-018.2_Measure life (years)</v>
          </cell>
          <cell r="D4034">
            <v>2</v>
          </cell>
          <cell r="E4034" t="str">
            <v>Measure life (years)</v>
          </cell>
          <cell r="F4034" t="str">
            <v>Measure Life Value Source</v>
          </cell>
          <cell r="G4034" t="str">
            <v/>
          </cell>
          <cell r="H4034" t="str">
            <v/>
          </cell>
          <cell r="I4034" t="str">
            <v>IndGreenMotorRewind_v2_0.xlsm</v>
          </cell>
        </row>
        <row r="4035">
          <cell r="C4035" t="str">
            <v>12202013-018.2_Incremental cost ($)</v>
          </cell>
          <cell r="D4035">
            <v>2</v>
          </cell>
          <cell r="E4035" t="str">
            <v>Incremental cost ($)</v>
          </cell>
          <cell r="F4035" t="str">
            <v>Cost Value Source</v>
          </cell>
          <cell r="G4035" t="str">
            <v/>
          </cell>
          <cell r="H4035" t="str">
            <v/>
          </cell>
          <cell r="I4035" t="str">
            <v>IndGreenMotorRewind_v2_0.xlsm</v>
          </cell>
        </row>
        <row r="4036">
          <cell r="C4036" t="str">
            <v>12132013-018.2_Gross incremental annual electric savings (kWh/yr)</v>
          </cell>
          <cell r="D4036">
            <v>2</v>
          </cell>
          <cell r="E4036" t="str">
            <v>Gross incremental annual electric savings (kWh/yr)</v>
          </cell>
          <cell r="F4036" t="str">
            <v xml:space="preserve">Energy Savings Value Source </v>
          </cell>
          <cell r="G4036" t="str">
            <v/>
          </cell>
          <cell r="H4036" t="str">
            <v/>
          </cell>
          <cell r="I4036" t="str">
            <v/>
          </cell>
        </row>
        <row r="4037">
          <cell r="C4037" t="str">
            <v>12132013-018.2_Gross incremental annual electric savings (kWh/yr)</v>
          </cell>
          <cell r="D4037">
            <v>2</v>
          </cell>
          <cell r="E4037" t="str">
            <v>Gross incremental annual electric savings (kWh/yr)</v>
          </cell>
          <cell r="F4037" t="str">
            <v xml:space="preserve">Energy Savings Value Source </v>
          </cell>
          <cell r="G4037" t="str">
            <v/>
          </cell>
          <cell r="H4037" t="str">
            <v/>
          </cell>
          <cell r="I4037" t="str">
            <v>IndGreenMotorRewind_v2_0.xlsm</v>
          </cell>
        </row>
        <row r="4038">
          <cell r="C4038" t="str">
            <v>12132013-018.2_Measure life (years)</v>
          </cell>
          <cell r="D4038">
            <v>2</v>
          </cell>
          <cell r="E4038" t="str">
            <v>Measure life (years)</v>
          </cell>
          <cell r="F4038" t="str">
            <v>Measure Life Value Source</v>
          </cell>
          <cell r="G4038" t="str">
            <v/>
          </cell>
          <cell r="H4038" t="str">
            <v>Table 2 on page 22 of Appendix 1</v>
          </cell>
          <cell r="I4038" t="str">
            <v>UT_2011_Annual_Report.pdf</v>
          </cell>
        </row>
        <row r="4039">
          <cell r="C4039" t="str">
            <v>12132013-018.2_Gross Average Monthly Demand Reduction (kW/unit)</v>
          </cell>
          <cell r="D4039">
            <v>2</v>
          </cell>
          <cell r="E4039" t="str">
            <v>Gross Average Monthly Demand Reduction (kW/unit)</v>
          </cell>
          <cell r="F4039" t="str">
            <v>Demand Reduction Value Source</v>
          </cell>
          <cell r="G4039" t="str">
            <v/>
          </cell>
          <cell r="H4039" t="str">
            <v/>
          </cell>
          <cell r="I4039" t="str">
            <v>IndGreenMotorRewind_v2_0.xlsm</v>
          </cell>
        </row>
        <row r="4040">
          <cell r="C4040" t="str">
            <v>12132013-018.2_Incentive Customer ($)</v>
          </cell>
          <cell r="D4040">
            <v>2</v>
          </cell>
          <cell r="E4040" t="str">
            <v>Incentive Customer ($)</v>
          </cell>
          <cell r="F4040" t="str">
            <v>Incentive Value Source</v>
          </cell>
          <cell r="G4040" t="str">
            <v/>
          </cell>
          <cell r="H4040" t="str">
            <v>Table 10-14</v>
          </cell>
          <cell r="I4040" t="str">
            <v>FinAnswer Express Market Characterization and Program Enhancements - Utah Service Territory 30 Nov 2011.pdf</v>
          </cell>
        </row>
        <row r="4041">
          <cell r="C4041" t="str">
            <v>12132013-018.2_Gross Average Monthly Demand Reduction (kW/unit)</v>
          </cell>
          <cell r="D4041">
            <v>2</v>
          </cell>
          <cell r="E4041" t="str">
            <v>Gross Average Monthly Demand Reduction (kW/unit)</v>
          </cell>
          <cell r="F4041" t="str">
            <v>Demand Reduction Value Source</v>
          </cell>
          <cell r="G4041" t="str">
            <v/>
          </cell>
          <cell r="H4041" t="str">
            <v/>
          </cell>
          <cell r="I4041" t="str">
            <v/>
          </cell>
        </row>
        <row r="4042">
          <cell r="C4042" t="str">
            <v>12132013-018.2_Incremental cost ($)</v>
          </cell>
          <cell r="D4042">
            <v>2</v>
          </cell>
          <cell r="E4042" t="str">
            <v>Incremental cost ($)</v>
          </cell>
          <cell r="F4042" t="str">
            <v>Cost Value Source</v>
          </cell>
          <cell r="G4042" t="str">
            <v/>
          </cell>
          <cell r="H4042" t="str">
            <v/>
          </cell>
          <cell r="I4042" t="str">
            <v/>
          </cell>
        </row>
        <row r="4043">
          <cell r="C4043" t="str">
            <v>12132013-018.2_Incremental cost ($)</v>
          </cell>
          <cell r="D4043">
            <v>2</v>
          </cell>
          <cell r="E4043" t="str">
            <v>Incremental cost ($)</v>
          </cell>
          <cell r="F4043" t="str">
            <v>Cost Value Source</v>
          </cell>
          <cell r="G4043" t="str">
            <v/>
          </cell>
          <cell r="H4043" t="str">
            <v/>
          </cell>
          <cell r="I4043" t="str">
            <v>IndGreenMotorRewind_v2_0.xlsm</v>
          </cell>
        </row>
        <row r="4044">
          <cell r="C4044" t="str">
            <v>12302013-041.1_Gross Average Monthly Demand Reduction (kW/unit)</v>
          </cell>
          <cell r="D4044">
            <v>1</v>
          </cell>
          <cell r="E4044" t="str">
            <v>Gross Average Monthly Demand Reduction (kW/unit)</v>
          </cell>
          <cell r="F4044" t="str">
            <v>Demand Reduction Value Source</v>
          </cell>
          <cell r="G4044" t="str">
            <v/>
          </cell>
          <cell r="H4044" t="str">
            <v/>
          </cell>
          <cell r="I4044" t="str">
            <v>IndGreenMotorRewind_v2_0.xlsm</v>
          </cell>
        </row>
        <row r="4045">
          <cell r="C4045" t="str">
            <v>12302013-041.1_Gross incremental annual electric savings (kWh/yr)</v>
          </cell>
          <cell r="D4045">
            <v>1</v>
          </cell>
          <cell r="E4045" t="str">
            <v>Gross incremental annual electric savings (kWh/yr)</v>
          </cell>
          <cell r="F4045" t="str">
            <v xml:space="preserve">Energy Savings Value Source </v>
          </cell>
          <cell r="G4045" t="str">
            <v/>
          </cell>
          <cell r="H4045" t="str">
            <v/>
          </cell>
          <cell r="I4045" t="str">
            <v>IndGreenMotorRewind_v2_0.xlsm</v>
          </cell>
        </row>
        <row r="4046">
          <cell r="C4046" t="str">
            <v>12302013-041.1_Incremental cost ($)</v>
          </cell>
          <cell r="D4046">
            <v>1</v>
          </cell>
          <cell r="E4046" t="str">
            <v>Incremental cost ($)</v>
          </cell>
          <cell r="F4046" t="str">
            <v>Cost Value Source</v>
          </cell>
          <cell r="G4046" t="str">
            <v/>
          </cell>
          <cell r="H4046" t="str">
            <v/>
          </cell>
          <cell r="I4046" t="str">
            <v>IndGreenMotorRewind_v2_0.xlsm</v>
          </cell>
        </row>
        <row r="4047">
          <cell r="C4047" t="str">
            <v>12302013-041.1_Measure life (years)</v>
          </cell>
          <cell r="D4047">
            <v>1</v>
          </cell>
          <cell r="E4047" t="str">
            <v>Measure life (years)</v>
          </cell>
          <cell r="F4047" t="str">
            <v>Measure Life Value Source</v>
          </cell>
          <cell r="G4047" t="str">
            <v/>
          </cell>
          <cell r="H4047" t="str">
            <v/>
          </cell>
          <cell r="I4047" t="str">
            <v>IndGreenMotorRewind_v2_0.xlsm</v>
          </cell>
        </row>
        <row r="4048">
          <cell r="C4048" t="str">
            <v>12202013-050.2_Gross Average Monthly Demand Reduction (kW/unit)</v>
          </cell>
          <cell r="D4048">
            <v>2</v>
          </cell>
          <cell r="E4048" t="str">
            <v>Gross Average Monthly Demand Reduction (kW/unit)</v>
          </cell>
          <cell r="F4048" t="str">
            <v>Demand Savings Value Source</v>
          </cell>
          <cell r="G4048" t="str">
            <v/>
          </cell>
          <cell r="H4048" t="str">
            <v/>
          </cell>
          <cell r="I4048" t="str">
            <v>IndGreenMotorRewind_v2_0.xlsm</v>
          </cell>
        </row>
        <row r="4049">
          <cell r="C4049" t="str">
            <v>12202013-050.2_Gross incremental annual electric savings (kWh/yr)</v>
          </cell>
          <cell r="D4049">
            <v>2</v>
          </cell>
          <cell r="E4049" t="str">
            <v>Gross incremental annual electric savings (kWh/yr)</v>
          </cell>
          <cell r="F4049" t="str">
            <v>Energy Savings Value Source</v>
          </cell>
          <cell r="G4049" t="str">
            <v/>
          </cell>
          <cell r="H4049" t="str">
            <v/>
          </cell>
          <cell r="I4049" t="str">
            <v>IndGreenMotorRewind_v2_0.xlsm</v>
          </cell>
        </row>
        <row r="4050">
          <cell r="C4050" t="str">
            <v>12202013-050.2_Planned Net to Gross Ratio</v>
          </cell>
          <cell r="D4050">
            <v>2</v>
          </cell>
          <cell r="E4050" t="str">
            <v>Planned Net to Gross Ratio</v>
          </cell>
          <cell r="F4050" t="str">
            <v>Net-to-Gross Value Source</v>
          </cell>
          <cell r="G4050" t="str">
            <v/>
          </cell>
          <cell r="H4050" t="str">
            <v>Page 10</v>
          </cell>
          <cell r="I4050" t="str">
            <v>DSM_WY_FinAnswerExpress_Report_2011.pdf</v>
          </cell>
        </row>
        <row r="4051">
          <cell r="C4051" t="str">
            <v>12202013-050.2_Measure life (years)</v>
          </cell>
          <cell r="D4051">
            <v>2</v>
          </cell>
          <cell r="E4051" t="str">
            <v>Measure life (years)</v>
          </cell>
          <cell r="F4051" t="str">
            <v>Measure Life Value Source</v>
          </cell>
          <cell r="G4051" t="str">
            <v/>
          </cell>
          <cell r="H4051" t="str">
            <v/>
          </cell>
          <cell r="I4051" t="str">
            <v>IndGreenMotorRewind_v2_0.xlsm</v>
          </cell>
        </row>
        <row r="4052">
          <cell r="C4052" t="str">
            <v>12202013-050.2_Incremental cost ($)</v>
          </cell>
          <cell r="D4052">
            <v>2</v>
          </cell>
          <cell r="E4052" t="str">
            <v>Incremental cost ($)</v>
          </cell>
          <cell r="F4052" t="str">
            <v>Incremental Cost Value Source</v>
          </cell>
          <cell r="G4052" t="str">
            <v/>
          </cell>
          <cell r="H4052" t="str">
            <v/>
          </cell>
          <cell r="I4052" t="str">
            <v>IndGreenMotorRewind_v2_0.xlsm</v>
          </cell>
        </row>
        <row r="4053">
          <cell r="C4053" t="str">
            <v>12202013-050.2_Planned Realization Rate</v>
          </cell>
          <cell r="D4053">
            <v>2</v>
          </cell>
          <cell r="E4053" t="str">
            <v>Planned Realization Rate</v>
          </cell>
          <cell r="F4053" t="str">
            <v>Realization Rate Value Source</v>
          </cell>
          <cell r="G4053" t="str">
            <v/>
          </cell>
          <cell r="H4053" t="str">
            <v>Table 1</v>
          </cell>
          <cell r="I4053" t="str">
            <v>DSM_WY_FinAnswerExpress_Report_2011.pdf</v>
          </cell>
        </row>
        <row r="4054">
          <cell r="C4054" t="str">
            <v>138.2_Planned Net to Gross Ratio</v>
          </cell>
          <cell r="D4054">
            <v>2</v>
          </cell>
          <cell r="E4054" t="str">
            <v>Planned Net to Gross Ratio</v>
          </cell>
          <cell r="F4054" t="str">
            <v>Net-to-Gross Value Source</v>
          </cell>
          <cell r="G4054" t="str">
            <v/>
          </cell>
          <cell r="H4054" t="str">
            <v>page 2</v>
          </cell>
          <cell r="I4054" t="str">
            <v>CA_FinAnswer_Express_Program_Evaluation_2009-2011.pdf</v>
          </cell>
        </row>
        <row r="4055">
          <cell r="C4055" t="str">
            <v>138.2_Gross incremental annual electric savings (kWh/yr)</v>
          </cell>
          <cell r="D4055">
            <v>2</v>
          </cell>
          <cell r="E4055" t="str">
            <v>Gross incremental annual electric savings (kWh/yr)</v>
          </cell>
          <cell r="F4055" t="str">
            <v xml:space="preserve">Energy Savings Value Source </v>
          </cell>
          <cell r="G4055" t="str">
            <v/>
          </cell>
          <cell r="H4055" t="str">
            <v/>
          </cell>
          <cell r="I4055" t="str">
            <v>IndGreenMotorRewind_v2_0.xlsm</v>
          </cell>
        </row>
        <row r="4056">
          <cell r="C4056" t="str">
            <v>138.2_Measure life (years)</v>
          </cell>
          <cell r="D4056">
            <v>2</v>
          </cell>
          <cell r="E4056" t="str">
            <v>Measure life (years)</v>
          </cell>
          <cell r="F4056" t="str">
            <v>Measure Life Value Source</v>
          </cell>
          <cell r="G4056" t="str">
            <v/>
          </cell>
          <cell r="H4056" t="str">
            <v/>
          </cell>
          <cell r="I4056" t="str">
            <v>IndGreenMotorRewind_v2_0.xlsm</v>
          </cell>
        </row>
        <row r="4057">
          <cell r="C4057" t="str">
            <v>138.2_Gross Average Monthly Demand Reduction (kW/unit)</v>
          </cell>
          <cell r="D4057">
            <v>2</v>
          </cell>
          <cell r="E4057" t="str">
            <v>Gross Average Monthly Demand Reduction (kW/unit)</v>
          </cell>
          <cell r="F4057" t="str">
            <v>Demand Reduction Value Source</v>
          </cell>
          <cell r="G4057" t="str">
            <v/>
          </cell>
          <cell r="H4057" t="str">
            <v/>
          </cell>
          <cell r="I4057" t="str">
            <v>IndGreenMotorRewind_v2_0.xlsm</v>
          </cell>
        </row>
        <row r="4058">
          <cell r="C4058" t="str">
            <v>138.2_Incremental cost ($)</v>
          </cell>
          <cell r="D4058">
            <v>2</v>
          </cell>
          <cell r="E4058" t="str">
            <v>Incremental cost ($)</v>
          </cell>
          <cell r="F4058" t="str">
            <v>Cost Value Source</v>
          </cell>
          <cell r="G4058" t="str">
            <v/>
          </cell>
          <cell r="H4058" t="str">
            <v/>
          </cell>
          <cell r="I4058" t="str">
            <v>IndGreenMotorRewind_v2_0.xlsm</v>
          </cell>
        </row>
        <row r="4059">
          <cell r="C4059" t="str">
            <v>138.2_Planned Realization Rate</v>
          </cell>
          <cell r="D4059">
            <v>2</v>
          </cell>
          <cell r="E4059" t="str">
            <v>Planned Realization Rate</v>
          </cell>
          <cell r="F4059" t="str">
            <v>Realization Rate Value Source</v>
          </cell>
          <cell r="G4059" t="str">
            <v/>
          </cell>
          <cell r="H4059" t="str">
            <v>page 2</v>
          </cell>
          <cell r="I4059" t="str">
            <v>CA_FinAnswer_Express_Program_Evaluation_2009-2011.pdf</v>
          </cell>
        </row>
        <row r="4060">
          <cell r="C4060" t="str">
            <v>348.3_Measure life (years)</v>
          </cell>
          <cell r="D4060">
            <v>3</v>
          </cell>
          <cell r="E4060" t="str">
            <v>Measure life (years)</v>
          </cell>
          <cell r="F4060" t="str">
            <v>Measure Life Value Source</v>
          </cell>
          <cell r="G4060" t="str">
            <v/>
          </cell>
          <cell r="H4060" t="str">
            <v/>
          </cell>
          <cell r="I4060" t="str">
            <v>IndGreenMotorRewind_v2_0.xlsm</v>
          </cell>
        </row>
        <row r="4061">
          <cell r="C4061" t="str">
            <v>348.3_Gross incremental annual electric savings (kWh/yr)</v>
          </cell>
          <cell r="D4061">
            <v>3</v>
          </cell>
          <cell r="E4061" t="str">
            <v>Gross incremental annual electric savings (kWh/yr)</v>
          </cell>
          <cell r="F4061" t="str">
            <v xml:space="preserve">Energy Savings Value Source </v>
          </cell>
          <cell r="G4061" t="str">
            <v/>
          </cell>
          <cell r="H4061" t="str">
            <v/>
          </cell>
          <cell r="I4061" t="str">
            <v>IndGreenMotorRewind_v2_0.xlsm</v>
          </cell>
        </row>
        <row r="4062">
          <cell r="C4062" t="str">
            <v>348.3_Planned Realization Rate</v>
          </cell>
          <cell r="D4062">
            <v>3</v>
          </cell>
          <cell r="E4062" t="str">
            <v>Planned Realization Rate</v>
          </cell>
          <cell r="F4062" t="str">
            <v>Realization Rate Value Source</v>
          </cell>
          <cell r="G4062" t="str">
            <v/>
          </cell>
          <cell r="H4062" t="str">
            <v>Table 1</v>
          </cell>
          <cell r="I4062" t="str">
            <v>ID_FinAnswer_Express_Program_Evaluation_2009-2011.pdf</v>
          </cell>
        </row>
        <row r="4063">
          <cell r="C4063" t="str">
            <v>348.3_Incremental cost ($)</v>
          </cell>
          <cell r="D4063">
            <v>3</v>
          </cell>
          <cell r="E4063" t="str">
            <v>Incremental cost ($)</v>
          </cell>
          <cell r="F4063" t="str">
            <v>Cost Value Source</v>
          </cell>
          <cell r="G4063" t="str">
            <v/>
          </cell>
          <cell r="H4063" t="str">
            <v/>
          </cell>
          <cell r="I4063" t="str">
            <v>IndGreenMotorRewind_v2_0.xlsm</v>
          </cell>
        </row>
        <row r="4064">
          <cell r="C4064" t="str">
            <v>348.3_Planned Net to Gross Ratio</v>
          </cell>
          <cell r="D4064">
            <v>3</v>
          </cell>
          <cell r="E4064" t="str">
            <v>Planned Net to Gross Ratio</v>
          </cell>
          <cell r="F4064" t="str">
            <v>Net-to-Gross Value Source</v>
          </cell>
          <cell r="G4064" t="str">
            <v/>
          </cell>
          <cell r="H4064" t="str">
            <v>Page 2</v>
          </cell>
          <cell r="I4064" t="str">
            <v>ID_FinAnswer_Express_Program_Evaluation_2009-2011.pdf</v>
          </cell>
        </row>
        <row r="4065">
          <cell r="C4065" t="str">
            <v>348.3_Gross Average Monthly Demand Reduction (kW/unit)</v>
          </cell>
          <cell r="D4065">
            <v>3</v>
          </cell>
          <cell r="E4065" t="str">
            <v>Gross Average Monthly Demand Reduction (kW/unit)</v>
          </cell>
          <cell r="F4065" t="str">
            <v>Demand Reduction Value Source</v>
          </cell>
          <cell r="G4065" t="str">
            <v/>
          </cell>
          <cell r="H4065" t="str">
            <v/>
          </cell>
          <cell r="I4065" t="str">
            <v>IndGreenMotorRewind_v2_0.xlsm</v>
          </cell>
        </row>
        <row r="4066">
          <cell r="C4066" t="str">
            <v>580.3_Incentive Customer ($)</v>
          </cell>
          <cell r="D4066">
            <v>3</v>
          </cell>
          <cell r="E4066" t="str">
            <v>Incentive Customer ($)</v>
          </cell>
          <cell r="F4066" t="str">
            <v>Incentive Value Source</v>
          </cell>
          <cell r="G4066" t="str">
            <v/>
          </cell>
          <cell r="H4066" t="str">
            <v>Table 10-14</v>
          </cell>
          <cell r="I4066" t="str">
            <v>FinAnswer Express Market Characterization and Program Enhancements - Utah Service Territory 30 Nov 2011.pdf</v>
          </cell>
        </row>
        <row r="4067">
          <cell r="C4067" t="str">
            <v>580.3_Measure life (years)</v>
          </cell>
          <cell r="D4067">
            <v>3</v>
          </cell>
          <cell r="E4067" t="str">
            <v>Measure life (years)</v>
          </cell>
          <cell r="F4067" t="str">
            <v>Measure Life Value Source</v>
          </cell>
          <cell r="G4067" t="str">
            <v/>
          </cell>
          <cell r="H4067" t="str">
            <v>Table 2 on page 22 of Appendix 1</v>
          </cell>
          <cell r="I4067" t="str">
            <v>UT_2011_Annual_Report.pdf</v>
          </cell>
        </row>
        <row r="4068">
          <cell r="C4068" t="str">
            <v>580.3_Gross Average Monthly Demand Reduction (kW/unit)</v>
          </cell>
          <cell r="D4068">
            <v>3</v>
          </cell>
          <cell r="E4068" t="str">
            <v>Gross Average Monthly Demand Reduction (kW/unit)</v>
          </cell>
          <cell r="F4068" t="str">
            <v>Demand Reduction Value Source</v>
          </cell>
          <cell r="G4068" t="str">
            <v/>
          </cell>
          <cell r="H4068" t="str">
            <v/>
          </cell>
          <cell r="I4068" t="str">
            <v/>
          </cell>
        </row>
        <row r="4069">
          <cell r="C4069" t="str">
            <v>580.3_Gross Average Monthly Demand Reduction (kW/unit)</v>
          </cell>
          <cell r="D4069">
            <v>3</v>
          </cell>
          <cell r="E4069" t="str">
            <v>Gross Average Monthly Demand Reduction (kW/unit)</v>
          </cell>
          <cell r="F4069" t="str">
            <v>Demand Reduction Value Source</v>
          </cell>
          <cell r="G4069" t="str">
            <v/>
          </cell>
          <cell r="H4069" t="str">
            <v/>
          </cell>
          <cell r="I4069" t="str">
            <v>IndGreenMotorRewind_v2_0.xlsm</v>
          </cell>
        </row>
        <row r="4070">
          <cell r="C4070" t="str">
            <v>580.3_Incremental cost ($)</v>
          </cell>
          <cell r="D4070">
            <v>3</v>
          </cell>
          <cell r="E4070" t="str">
            <v>Incremental cost ($)</v>
          </cell>
          <cell r="F4070" t="str">
            <v>Cost Value Source</v>
          </cell>
          <cell r="G4070" t="str">
            <v/>
          </cell>
          <cell r="H4070" t="str">
            <v/>
          </cell>
          <cell r="I4070" t="str">
            <v>IndGreenMotorRewind_v2_0.xlsm</v>
          </cell>
        </row>
        <row r="4071">
          <cell r="C4071" t="str">
            <v>580.3_Gross incremental annual electric savings (kWh/yr)</v>
          </cell>
          <cell r="D4071">
            <v>3</v>
          </cell>
          <cell r="E4071" t="str">
            <v>Gross incremental annual electric savings (kWh/yr)</v>
          </cell>
          <cell r="F4071" t="str">
            <v xml:space="preserve">Energy Savings Value Source </v>
          </cell>
          <cell r="G4071" t="str">
            <v/>
          </cell>
          <cell r="H4071" t="str">
            <v/>
          </cell>
          <cell r="I4071" t="str">
            <v/>
          </cell>
        </row>
        <row r="4072">
          <cell r="C4072" t="str">
            <v>580.3_Incremental cost ($)</v>
          </cell>
          <cell r="D4072">
            <v>3</v>
          </cell>
          <cell r="E4072" t="str">
            <v>Incremental cost ($)</v>
          </cell>
          <cell r="F4072" t="str">
            <v>Cost Value Source</v>
          </cell>
          <cell r="G4072" t="str">
            <v/>
          </cell>
          <cell r="H4072" t="str">
            <v/>
          </cell>
          <cell r="I4072" t="str">
            <v/>
          </cell>
        </row>
        <row r="4073">
          <cell r="C4073" t="str">
            <v>580.3_Gross incremental annual electric savings (kWh/yr)</v>
          </cell>
          <cell r="D4073">
            <v>3</v>
          </cell>
          <cell r="E4073" t="str">
            <v>Gross incremental annual electric savings (kWh/yr)</v>
          </cell>
          <cell r="F4073" t="str">
            <v xml:space="preserve">Energy Savings Value Source </v>
          </cell>
          <cell r="G4073" t="str">
            <v/>
          </cell>
          <cell r="H4073" t="str">
            <v/>
          </cell>
          <cell r="I4073" t="str">
            <v>AgGreenMotorRewind_v2_0.xlsm</v>
          </cell>
        </row>
        <row r="4074">
          <cell r="C4074" t="str">
            <v>792.2_Gross incremental annual electric savings (kWh/yr)</v>
          </cell>
          <cell r="D4074">
            <v>2</v>
          </cell>
          <cell r="E4074" t="str">
            <v>Gross incremental annual electric savings (kWh/yr)</v>
          </cell>
          <cell r="F4074" t="str">
            <v xml:space="preserve">Energy Savings Value Source </v>
          </cell>
          <cell r="G4074" t="str">
            <v/>
          </cell>
          <cell r="H4074" t="str">
            <v/>
          </cell>
          <cell r="I4074" t="str">
            <v>IndGreenMotorRewind_v2_0.xlsm</v>
          </cell>
        </row>
        <row r="4075">
          <cell r="C4075" t="str">
            <v>792.2_Measure life (years)</v>
          </cell>
          <cell r="D4075">
            <v>2</v>
          </cell>
          <cell r="E4075" t="str">
            <v>Measure life (years)</v>
          </cell>
          <cell r="F4075" t="str">
            <v>Measure Life Value Source</v>
          </cell>
          <cell r="G4075" t="str">
            <v/>
          </cell>
          <cell r="H4075" t="str">
            <v/>
          </cell>
          <cell r="I4075" t="str">
            <v>IndGreenMotorRewind_v2_0.xlsm</v>
          </cell>
        </row>
        <row r="4076">
          <cell r="C4076" t="str">
            <v>792.2_Incremental cost ($)</v>
          </cell>
          <cell r="D4076">
            <v>2</v>
          </cell>
          <cell r="E4076" t="str">
            <v>Incremental cost ($)</v>
          </cell>
          <cell r="F4076" t="str">
            <v>Cost Value Source</v>
          </cell>
          <cell r="G4076" t="str">
            <v/>
          </cell>
          <cell r="H4076" t="str">
            <v/>
          </cell>
          <cell r="I4076" t="str">
            <v>IndGreenMotorRewind_v2_0.xlsm</v>
          </cell>
        </row>
        <row r="4077">
          <cell r="C4077" t="str">
            <v>792.2_Gross Average Monthly Demand Reduction (kW/unit)</v>
          </cell>
          <cell r="D4077">
            <v>2</v>
          </cell>
          <cell r="E4077" t="str">
            <v>Gross Average Monthly Demand Reduction (kW/unit)</v>
          </cell>
          <cell r="F4077" t="str">
            <v>Demand Reduction Value Source</v>
          </cell>
          <cell r="G4077" t="str">
            <v/>
          </cell>
          <cell r="H4077" t="str">
            <v/>
          </cell>
          <cell r="I4077" t="str">
            <v>IndGreenMotorRewind_v2_0.xlsm</v>
          </cell>
        </row>
        <row r="4078">
          <cell r="C4078" t="str">
            <v>1005.3_Gross Average Monthly Demand Reduction (kW/unit)</v>
          </cell>
          <cell r="D4078">
            <v>3</v>
          </cell>
          <cell r="E4078" t="str">
            <v>Gross Average Monthly Demand Reduction (kW/unit)</v>
          </cell>
          <cell r="F4078" t="str">
            <v>Demand Savings Value Source</v>
          </cell>
          <cell r="G4078" t="str">
            <v/>
          </cell>
          <cell r="H4078" t="str">
            <v/>
          </cell>
          <cell r="I4078" t="str">
            <v>IndGreenMotorRewind_v2_0.xlsm</v>
          </cell>
        </row>
        <row r="4079">
          <cell r="C4079" t="str">
            <v>1005.3_Planned Realization Rate</v>
          </cell>
          <cell r="D4079">
            <v>3</v>
          </cell>
          <cell r="E4079" t="str">
            <v>Planned Realization Rate</v>
          </cell>
          <cell r="F4079" t="str">
            <v>Realization Rate Value Source</v>
          </cell>
          <cell r="G4079" t="str">
            <v/>
          </cell>
          <cell r="H4079" t="str">
            <v>Table 1</v>
          </cell>
          <cell r="I4079" t="str">
            <v>DSM_WY_FinAnswerExpress_Report_2011.pdf</v>
          </cell>
        </row>
        <row r="4080">
          <cell r="C4080" t="str">
            <v>1005.3_Gross incremental annual electric savings (kWh/yr)</v>
          </cell>
          <cell r="D4080">
            <v>3</v>
          </cell>
          <cell r="E4080" t="str">
            <v>Gross incremental annual electric savings (kWh/yr)</v>
          </cell>
          <cell r="F4080" t="str">
            <v>Energy Savings Value Source</v>
          </cell>
          <cell r="G4080" t="str">
            <v/>
          </cell>
          <cell r="H4080" t="str">
            <v/>
          </cell>
          <cell r="I4080" t="str">
            <v>IndGreenMotorRewind_v2_0.xlsm</v>
          </cell>
        </row>
        <row r="4081">
          <cell r="C4081" t="str">
            <v>1005.3_Measure life (years)</v>
          </cell>
          <cell r="D4081">
            <v>3</v>
          </cell>
          <cell r="E4081" t="str">
            <v>Measure life (years)</v>
          </cell>
          <cell r="F4081" t="str">
            <v>Measure Life Value Source</v>
          </cell>
          <cell r="G4081" t="str">
            <v/>
          </cell>
          <cell r="H4081" t="str">
            <v/>
          </cell>
          <cell r="I4081" t="str">
            <v>IndGreenMotorRewind_v2_0.xlsm</v>
          </cell>
        </row>
        <row r="4082">
          <cell r="C4082" t="str">
            <v>1005.3_Planned Net to Gross Ratio</v>
          </cell>
          <cell r="D4082">
            <v>3</v>
          </cell>
          <cell r="E4082" t="str">
            <v>Planned Net to Gross Ratio</v>
          </cell>
          <cell r="F4082" t="str">
            <v>Net-to-Gross Value Source</v>
          </cell>
          <cell r="G4082" t="str">
            <v/>
          </cell>
          <cell r="H4082" t="str">
            <v>Page 10</v>
          </cell>
          <cell r="I4082" t="str">
            <v>DSM_WY_FinAnswerExpress_Report_2011.pdf</v>
          </cell>
        </row>
        <row r="4083">
          <cell r="C4083" t="str">
            <v>1005.3_Incremental cost ($)</v>
          </cell>
          <cell r="D4083">
            <v>3</v>
          </cell>
          <cell r="E4083" t="str">
            <v>Incremental cost ($)</v>
          </cell>
          <cell r="F4083" t="str">
            <v>Incremental Cost Value Source</v>
          </cell>
          <cell r="G4083" t="str">
            <v/>
          </cell>
          <cell r="H4083" t="str">
            <v/>
          </cell>
          <cell r="I4083" t="str">
            <v>IndGreenMotorRewind_v2_0.xlsm</v>
          </cell>
        </row>
        <row r="4084">
          <cell r="C4084" t="str">
            <v>148.2_Measure life (years)</v>
          </cell>
          <cell r="D4084">
            <v>2</v>
          </cell>
          <cell r="E4084" t="str">
            <v>Measure life (years)</v>
          </cell>
          <cell r="F4084" t="str">
            <v>Measure Life Value Source</v>
          </cell>
          <cell r="G4084" t="str">
            <v/>
          </cell>
          <cell r="H4084" t="str">
            <v/>
          </cell>
          <cell r="I4084" t="str">
            <v>IndGreenMotorRewind_v2_0.xlsm</v>
          </cell>
        </row>
        <row r="4085">
          <cell r="C4085" t="str">
            <v>148.2_Gross incremental annual electric savings (kWh/yr)</v>
          </cell>
          <cell r="D4085">
            <v>2</v>
          </cell>
          <cell r="E4085" t="str">
            <v>Gross incremental annual electric savings (kWh/yr)</v>
          </cell>
          <cell r="F4085" t="str">
            <v xml:space="preserve">Energy Savings Value Source </v>
          </cell>
          <cell r="G4085" t="str">
            <v/>
          </cell>
          <cell r="H4085" t="str">
            <v/>
          </cell>
          <cell r="I4085" t="str">
            <v>IndGreenMotorRewind_v2_0.xlsm</v>
          </cell>
        </row>
        <row r="4086">
          <cell r="C4086" t="str">
            <v>148.2_Planned Net to Gross Ratio</v>
          </cell>
          <cell r="D4086">
            <v>2</v>
          </cell>
          <cell r="E4086" t="str">
            <v>Planned Net to Gross Ratio</v>
          </cell>
          <cell r="F4086" t="str">
            <v>Net-to-Gross Value Source</v>
          </cell>
          <cell r="G4086" t="str">
            <v/>
          </cell>
          <cell r="H4086" t="str">
            <v>page 2</v>
          </cell>
          <cell r="I4086" t="str">
            <v>CA_FinAnswer_Express_Program_Evaluation_2009-2011.pdf</v>
          </cell>
        </row>
        <row r="4087">
          <cell r="C4087" t="str">
            <v>148.2_Planned Realization Rate</v>
          </cell>
          <cell r="D4087">
            <v>2</v>
          </cell>
          <cell r="E4087" t="str">
            <v>Planned Realization Rate</v>
          </cell>
          <cell r="F4087" t="str">
            <v>Realization Rate Value Source</v>
          </cell>
          <cell r="G4087" t="str">
            <v/>
          </cell>
          <cell r="H4087" t="str">
            <v>page 2</v>
          </cell>
          <cell r="I4087" t="str">
            <v>CA_FinAnswer_Express_Program_Evaluation_2009-2011.pdf</v>
          </cell>
        </row>
        <row r="4088">
          <cell r="C4088" t="str">
            <v>148.2_Gross Average Monthly Demand Reduction (kW/unit)</v>
          </cell>
          <cell r="D4088">
            <v>2</v>
          </cell>
          <cell r="E4088" t="str">
            <v>Gross Average Monthly Demand Reduction (kW/unit)</v>
          </cell>
          <cell r="F4088" t="str">
            <v>Demand Reduction Value Source</v>
          </cell>
          <cell r="G4088" t="str">
            <v/>
          </cell>
          <cell r="H4088" t="str">
            <v/>
          </cell>
          <cell r="I4088" t="str">
            <v>IndGreenMotorRewind_v2_0.xlsm</v>
          </cell>
        </row>
        <row r="4089">
          <cell r="C4089" t="str">
            <v>148.2_Incremental cost ($)</v>
          </cell>
          <cell r="D4089">
            <v>2</v>
          </cell>
          <cell r="E4089" t="str">
            <v>Incremental cost ($)</v>
          </cell>
          <cell r="F4089" t="str">
            <v>Cost Value Source</v>
          </cell>
          <cell r="G4089" t="str">
            <v/>
          </cell>
          <cell r="H4089" t="str">
            <v/>
          </cell>
          <cell r="I4089" t="str">
            <v>IndGreenMotorRewind_v2_0.xlsm</v>
          </cell>
        </row>
        <row r="4090">
          <cell r="C4090" t="str">
            <v>359.3_Incremental cost ($)</v>
          </cell>
          <cell r="D4090">
            <v>3</v>
          </cell>
          <cell r="E4090" t="str">
            <v>Incremental cost ($)</v>
          </cell>
          <cell r="F4090" t="str">
            <v>Cost Value Source</v>
          </cell>
          <cell r="G4090" t="str">
            <v/>
          </cell>
          <cell r="H4090" t="str">
            <v/>
          </cell>
          <cell r="I4090" t="str">
            <v>IndGreenMotorRewind_v2_0.xlsm</v>
          </cell>
        </row>
        <row r="4091">
          <cell r="C4091" t="str">
            <v>359.3_Planned Realization Rate</v>
          </cell>
          <cell r="D4091">
            <v>3</v>
          </cell>
          <cell r="E4091" t="str">
            <v>Planned Realization Rate</v>
          </cell>
          <cell r="F4091" t="str">
            <v>Realization Rate Value Source</v>
          </cell>
          <cell r="G4091" t="str">
            <v/>
          </cell>
          <cell r="H4091" t="str">
            <v>Table 1</v>
          </cell>
          <cell r="I4091" t="str">
            <v>ID_FinAnswer_Express_Program_Evaluation_2009-2011.pdf</v>
          </cell>
        </row>
        <row r="4092">
          <cell r="C4092" t="str">
            <v>359.3_Planned Net to Gross Ratio</v>
          </cell>
          <cell r="D4092">
            <v>3</v>
          </cell>
          <cell r="E4092" t="str">
            <v>Planned Net to Gross Ratio</v>
          </cell>
          <cell r="F4092" t="str">
            <v>Net-to-Gross Value Source</v>
          </cell>
          <cell r="G4092" t="str">
            <v/>
          </cell>
          <cell r="H4092" t="str">
            <v>Page 2</v>
          </cell>
          <cell r="I4092" t="str">
            <v>ID_FinAnswer_Express_Program_Evaluation_2009-2011.pdf</v>
          </cell>
        </row>
        <row r="4093">
          <cell r="C4093" t="str">
            <v>359.3_Gross Average Monthly Demand Reduction (kW/unit)</v>
          </cell>
          <cell r="D4093">
            <v>3</v>
          </cell>
          <cell r="E4093" t="str">
            <v>Gross Average Monthly Demand Reduction (kW/unit)</v>
          </cell>
          <cell r="F4093" t="str">
            <v>Demand Reduction Value Source</v>
          </cell>
          <cell r="G4093" t="str">
            <v/>
          </cell>
          <cell r="H4093" t="str">
            <v/>
          </cell>
          <cell r="I4093" t="str">
            <v>IndGreenMotorRewind_v2_0.xlsm</v>
          </cell>
        </row>
        <row r="4094">
          <cell r="C4094" t="str">
            <v>359.3_Measure life (years)</v>
          </cell>
          <cell r="D4094">
            <v>3</v>
          </cell>
          <cell r="E4094" t="str">
            <v>Measure life (years)</v>
          </cell>
          <cell r="F4094" t="str">
            <v>Measure Life Value Source</v>
          </cell>
          <cell r="G4094" t="str">
            <v/>
          </cell>
          <cell r="H4094" t="str">
            <v/>
          </cell>
          <cell r="I4094" t="str">
            <v>IndGreenMotorRewind_v2_0.xlsm</v>
          </cell>
        </row>
        <row r="4095">
          <cell r="C4095" t="str">
            <v>359.3_Gross incremental annual electric savings (kWh/yr)</v>
          </cell>
          <cell r="D4095">
            <v>3</v>
          </cell>
          <cell r="E4095" t="str">
            <v>Gross incremental annual electric savings (kWh/yr)</v>
          </cell>
          <cell r="F4095" t="str">
            <v xml:space="preserve">Energy Savings Value Source </v>
          </cell>
          <cell r="G4095" t="str">
            <v/>
          </cell>
          <cell r="H4095" t="str">
            <v/>
          </cell>
          <cell r="I4095" t="str">
            <v>IndGreenMotorRewind_v2_0.xlsm</v>
          </cell>
        </row>
        <row r="4096">
          <cell r="C4096" t="str">
            <v>591.3_Gross incremental annual electric savings (kWh/yr)</v>
          </cell>
          <cell r="D4096">
            <v>3</v>
          </cell>
          <cell r="E4096" t="str">
            <v>Gross incremental annual electric savings (kWh/yr)</v>
          </cell>
          <cell r="F4096" t="str">
            <v xml:space="preserve">Energy Savings Value Source </v>
          </cell>
          <cell r="G4096" t="str">
            <v/>
          </cell>
          <cell r="H4096" t="str">
            <v/>
          </cell>
          <cell r="I4096" t="str">
            <v/>
          </cell>
        </row>
        <row r="4097">
          <cell r="C4097" t="str">
            <v>591.3_Measure life (years)</v>
          </cell>
          <cell r="D4097">
            <v>3</v>
          </cell>
          <cell r="E4097" t="str">
            <v>Measure life (years)</v>
          </cell>
          <cell r="F4097" t="str">
            <v>Measure Life Value Source</v>
          </cell>
          <cell r="G4097" t="str">
            <v/>
          </cell>
          <cell r="H4097" t="str">
            <v>Table 2 on page 22 of Appendix 1</v>
          </cell>
          <cell r="I4097" t="str">
            <v>UT_2011_Annual_Report.pdf</v>
          </cell>
        </row>
        <row r="4098">
          <cell r="C4098" t="str">
            <v>591.3_Incentive Customer ($)</v>
          </cell>
          <cell r="D4098">
            <v>3</v>
          </cell>
          <cell r="E4098" t="str">
            <v>Incentive Customer ($)</v>
          </cell>
          <cell r="F4098" t="str">
            <v>Incentive Value Source</v>
          </cell>
          <cell r="G4098" t="str">
            <v/>
          </cell>
          <cell r="H4098" t="str">
            <v>Table 10-14</v>
          </cell>
          <cell r="I4098" t="str">
            <v>FinAnswer Express Market Characterization and Program Enhancements - Utah Service Territory 30 Nov 2011.pdf</v>
          </cell>
        </row>
        <row r="4099">
          <cell r="C4099" t="str">
            <v>591.3_Incremental cost ($)</v>
          </cell>
          <cell r="D4099">
            <v>3</v>
          </cell>
          <cell r="E4099" t="str">
            <v>Incremental cost ($)</v>
          </cell>
          <cell r="F4099" t="str">
            <v>Cost Value Source</v>
          </cell>
          <cell r="G4099" t="str">
            <v/>
          </cell>
          <cell r="H4099" t="str">
            <v/>
          </cell>
          <cell r="I4099" t="str">
            <v/>
          </cell>
        </row>
        <row r="4100">
          <cell r="C4100" t="str">
            <v>591.3_Gross Average Monthly Demand Reduction (kW/unit)</v>
          </cell>
          <cell r="D4100">
            <v>3</v>
          </cell>
          <cell r="E4100" t="str">
            <v>Gross Average Monthly Demand Reduction (kW/unit)</v>
          </cell>
          <cell r="F4100" t="str">
            <v>Demand Reduction Value Source</v>
          </cell>
          <cell r="G4100" t="str">
            <v/>
          </cell>
          <cell r="H4100" t="str">
            <v/>
          </cell>
          <cell r="I4100" t="str">
            <v>IndGreenMotorRewind_v2_0.xlsm</v>
          </cell>
        </row>
        <row r="4101">
          <cell r="C4101" t="str">
            <v>591.3_Incremental cost ($)</v>
          </cell>
          <cell r="D4101">
            <v>3</v>
          </cell>
          <cell r="E4101" t="str">
            <v>Incremental cost ($)</v>
          </cell>
          <cell r="F4101" t="str">
            <v>Cost Value Source</v>
          </cell>
          <cell r="G4101" t="str">
            <v/>
          </cell>
          <cell r="H4101" t="str">
            <v/>
          </cell>
          <cell r="I4101" t="str">
            <v>IndGreenMotorRewind_v2_0.xlsm</v>
          </cell>
        </row>
        <row r="4102">
          <cell r="C4102" t="str">
            <v>591.3_Gross incremental annual electric savings (kWh/yr)</v>
          </cell>
          <cell r="D4102">
            <v>3</v>
          </cell>
          <cell r="E4102" t="str">
            <v>Gross incremental annual electric savings (kWh/yr)</v>
          </cell>
          <cell r="F4102" t="str">
            <v xml:space="preserve">Energy Savings Value Source </v>
          </cell>
          <cell r="G4102" t="str">
            <v/>
          </cell>
          <cell r="H4102" t="str">
            <v/>
          </cell>
          <cell r="I4102" t="str">
            <v>AgGreenMotorRewind_v2_0.xlsm</v>
          </cell>
        </row>
        <row r="4103">
          <cell r="C4103" t="str">
            <v>591.3_Gross Average Monthly Demand Reduction (kW/unit)</v>
          </cell>
          <cell r="D4103">
            <v>3</v>
          </cell>
          <cell r="E4103" t="str">
            <v>Gross Average Monthly Demand Reduction (kW/unit)</v>
          </cell>
          <cell r="F4103" t="str">
            <v>Demand Reduction Value Source</v>
          </cell>
          <cell r="G4103" t="str">
            <v/>
          </cell>
          <cell r="H4103" t="str">
            <v/>
          </cell>
          <cell r="I4103" t="str">
            <v/>
          </cell>
        </row>
        <row r="4104">
          <cell r="C4104" t="str">
            <v>802.2_Incremental cost ($)</v>
          </cell>
          <cell r="D4104">
            <v>2</v>
          </cell>
          <cell r="E4104" t="str">
            <v>Incremental cost ($)</v>
          </cell>
          <cell r="F4104" t="str">
            <v>Cost Value Source</v>
          </cell>
          <cell r="G4104" t="str">
            <v/>
          </cell>
          <cell r="H4104" t="str">
            <v/>
          </cell>
          <cell r="I4104" t="str">
            <v>IndGreenMotorRewind_v2_0.xlsm</v>
          </cell>
        </row>
        <row r="4105">
          <cell r="C4105" t="str">
            <v>802.2_Gross Average Monthly Demand Reduction (kW/unit)</v>
          </cell>
          <cell r="D4105">
            <v>2</v>
          </cell>
          <cell r="E4105" t="str">
            <v>Gross Average Monthly Demand Reduction (kW/unit)</v>
          </cell>
          <cell r="F4105" t="str">
            <v>Demand Reduction Value Source</v>
          </cell>
          <cell r="G4105" t="str">
            <v/>
          </cell>
          <cell r="H4105" t="str">
            <v/>
          </cell>
          <cell r="I4105" t="str">
            <v>IndGreenMotorRewind_v2_0.xlsm</v>
          </cell>
        </row>
        <row r="4106">
          <cell r="C4106" t="str">
            <v>802.2_Measure life (years)</v>
          </cell>
          <cell r="D4106">
            <v>2</v>
          </cell>
          <cell r="E4106" t="str">
            <v>Measure life (years)</v>
          </cell>
          <cell r="F4106" t="str">
            <v>Measure Life Value Source</v>
          </cell>
          <cell r="G4106" t="str">
            <v/>
          </cell>
          <cell r="H4106" t="str">
            <v/>
          </cell>
          <cell r="I4106" t="str">
            <v>IndGreenMotorRewind_v2_0.xlsm</v>
          </cell>
        </row>
        <row r="4107">
          <cell r="C4107" t="str">
            <v>802.2_Gross incremental annual electric savings (kWh/yr)</v>
          </cell>
          <cell r="D4107">
            <v>2</v>
          </cell>
          <cell r="E4107" t="str">
            <v>Gross incremental annual electric savings (kWh/yr)</v>
          </cell>
          <cell r="F4107" t="str">
            <v xml:space="preserve">Energy Savings Value Source </v>
          </cell>
          <cell r="G4107" t="str">
            <v/>
          </cell>
          <cell r="H4107" t="str">
            <v/>
          </cell>
          <cell r="I4107" t="str">
            <v>IndGreenMotorRewind_v2_0.xlsm</v>
          </cell>
        </row>
        <row r="4108">
          <cell r="C4108" t="str">
            <v>1015.3_Gross incremental annual electric savings (kWh/yr)</v>
          </cell>
          <cell r="D4108">
            <v>3</v>
          </cell>
          <cell r="E4108" t="str">
            <v>Gross incremental annual electric savings (kWh/yr)</v>
          </cell>
          <cell r="F4108" t="str">
            <v>Energy Savings Value Source</v>
          </cell>
          <cell r="G4108" t="str">
            <v/>
          </cell>
          <cell r="H4108" t="str">
            <v/>
          </cell>
          <cell r="I4108" t="str">
            <v>IndGreenMotorRewind_v2_0.xlsm</v>
          </cell>
        </row>
        <row r="4109">
          <cell r="C4109" t="str">
            <v>1015.3_Planned Net to Gross Ratio</v>
          </cell>
          <cell r="D4109">
            <v>3</v>
          </cell>
          <cell r="E4109" t="str">
            <v>Planned Net to Gross Ratio</v>
          </cell>
          <cell r="F4109" t="str">
            <v>Net-to-Gross Value Source</v>
          </cell>
          <cell r="G4109" t="str">
            <v/>
          </cell>
          <cell r="H4109" t="str">
            <v>Page 10</v>
          </cell>
          <cell r="I4109" t="str">
            <v>DSM_WY_FinAnswerExpress_Report_2011.pdf</v>
          </cell>
        </row>
        <row r="4110">
          <cell r="C4110" t="str">
            <v>1015.3_Planned Realization Rate</v>
          </cell>
          <cell r="D4110">
            <v>3</v>
          </cell>
          <cell r="E4110" t="str">
            <v>Planned Realization Rate</v>
          </cell>
          <cell r="F4110" t="str">
            <v>Realization Rate Value Source</v>
          </cell>
          <cell r="G4110" t="str">
            <v/>
          </cell>
          <cell r="H4110" t="str">
            <v>Table 1</v>
          </cell>
          <cell r="I4110" t="str">
            <v>DSM_WY_FinAnswerExpress_Report_2011.pdf</v>
          </cell>
        </row>
        <row r="4111">
          <cell r="C4111" t="str">
            <v>1015.3_Incremental cost ($)</v>
          </cell>
          <cell r="D4111">
            <v>3</v>
          </cell>
          <cell r="E4111" t="str">
            <v>Incremental cost ($)</v>
          </cell>
          <cell r="F4111" t="str">
            <v>Incremental Cost Value Source</v>
          </cell>
          <cell r="G4111" t="str">
            <v/>
          </cell>
          <cell r="H4111" t="str">
            <v/>
          </cell>
          <cell r="I4111" t="str">
            <v>IndGreenMotorRewind_v2_0.xlsm</v>
          </cell>
        </row>
        <row r="4112">
          <cell r="C4112" t="str">
            <v>1015.3_Gross Average Monthly Demand Reduction (kW/unit)</v>
          </cell>
          <cell r="D4112">
            <v>3</v>
          </cell>
          <cell r="E4112" t="str">
            <v>Gross Average Monthly Demand Reduction (kW/unit)</v>
          </cell>
          <cell r="F4112" t="str">
            <v>Demand Savings Value Source</v>
          </cell>
          <cell r="G4112" t="str">
            <v/>
          </cell>
          <cell r="H4112" t="str">
            <v/>
          </cell>
          <cell r="I4112" t="str">
            <v>IndGreenMotorRewind_v2_0.xlsm</v>
          </cell>
        </row>
        <row r="4113">
          <cell r="C4113" t="str">
            <v>1015.3_Measure life (years)</v>
          </cell>
          <cell r="D4113">
            <v>3</v>
          </cell>
          <cell r="E4113" t="str">
            <v>Measure life (years)</v>
          </cell>
          <cell r="F4113" t="str">
            <v>Measure Life Value Source</v>
          </cell>
          <cell r="G4113" t="str">
            <v/>
          </cell>
          <cell r="H4113" t="str">
            <v/>
          </cell>
          <cell r="I4113" t="str">
            <v>IndGreenMotorRewind_v2_0.xlsm</v>
          </cell>
        </row>
        <row r="4114">
          <cell r="C4114" t="str">
            <v>12202013-083.1_Incremental cost ($)</v>
          </cell>
          <cell r="D4114">
            <v>1</v>
          </cell>
          <cell r="E4114" t="str">
            <v>Incremental cost ($)</v>
          </cell>
          <cell r="F4114" t="str">
            <v>Cost Value Source</v>
          </cell>
          <cell r="G4114" t="str">
            <v/>
          </cell>
          <cell r="H4114" t="str">
            <v/>
          </cell>
          <cell r="I4114" t="str">
            <v>IndGreenMotorRewind_v2_0.xlsm</v>
          </cell>
        </row>
        <row r="4115">
          <cell r="C4115" t="str">
            <v>12202013-083.1_Gross Average Monthly Demand Reduction (kW/unit)</v>
          </cell>
          <cell r="D4115">
            <v>1</v>
          </cell>
          <cell r="E4115" t="str">
            <v>Gross Average Monthly Demand Reduction (kW/unit)</v>
          </cell>
          <cell r="F4115" t="str">
            <v>Demand Reduction Value Source</v>
          </cell>
          <cell r="G4115" t="str">
            <v/>
          </cell>
          <cell r="H4115" t="str">
            <v/>
          </cell>
          <cell r="I4115" t="str">
            <v>IndGreenMotorRewind_v2_0.xlsm</v>
          </cell>
        </row>
        <row r="4116">
          <cell r="C4116" t="str">
            <v>12202013-083.1_Planned Net to Gross Ratio</v>
          </cell>
          <cell r="D4116">
            <v>1</v>
          </cell>
          <cell r="E4116" t="str">
            <v>Planned Net to Gross Ratio</v>
          </cell>
          <cell r="F4116" t="str">
            <v>Net-to-Gross Value Source</v>
          </cell>
          <cell r="G4116" t="str">
            <v/>
          </cell>
          <cell r="H4116" t="str">
            <v>page 2</v>
          </cell>
          <cell r="I4116" t="str">
            <v>CA_FinAnswer_Express_Program_Evaluation_2009-2011.pdf</v>
          </cell>
        </row>
        <row r="4117">
          <cell r="C4117" t="str">
            <v>12202013-083.1_Gross incremental annual electric savings (kWh/yr)</v>
          </cell>
          <cell r="D4117">
            <v>1</v>
          </cell>
          <cell r="E4117" t="str">
            <v>Gross incremental annual electric savings (kWh/yr)</v>
          </cell>
          <cell r="F4117" t="str">
            <v xml:space="preserve">Energy Savings Value Source </v>
          </cell>
          <cell r="G4117" t="str">
            <v/>
          </cell>
          <cell r="H4117" t="str">
            <v/>
          </cell>
          <cell r="I4117" t="str">
            <v>IndGreenMotorRewind_v2_0.xlsm</v>
          </cell>
        </row>
        <row r="4118">
          <cell r="C4118" t="str">
            <v>12202013-083.1_Planned Realization Rate</v>
          </cell>
          <cell r="D4118">
            <v>1</v>
          </cell>
          <cell r="E4118" t="str">
            <v>Planned Realization Rate</v>
          </cell>
          <cell r="F4118" t="str">
            <v>Realization Rate Value Source</v>
          </cell>
          <cell r="G4118" t="str">
            <v/>
          </cell>
          <cell r="H4118" t="str">
            <v>page 2</v>
          </cell>
          <cell r="I4118" t="str">
            <v>CA_FinAnswer_Express_Program_Evaluation_2009-2011.pdf</v>
          </cell>
        </row>
        <row r="4119">
          <cell r="C4119" t="str">
            <v>12202013-083.1_Measure life (years)</v>
          </cell>
          <cell r="D4119">
            <v>1</v>
          </cell>
          <cell r="E4119" t="str">
            <v>Measure life (years)</v>
          </cell>
          <cell r="F4119" t="str">
            <v>Measure Life Value Source</v>
          </cell>
          <cell r="G4119" t="str">
            <v/>
          </cell>
          <cell r="H4119" t="str">
            <v/>
          </cell>
          <cell r="I4119" t="str">
            <v>IndGreenMotorRewind_v2_0.xlsm</v>
          </cell>
        </row>
        <row r="4120">
          <cell r="C4120" t="str">
            <v>12202013-019.2_Gross Average Monthly Demand Reduction (kW/unit)</v>
          </cell>
          <cell r="D4120">
            <v>2</v>
          </cell>
          <cell r="E4120" t="str">
            <v>Gross Average Monthly Demand Reduction (kW/unit)</v>
          </cell>
          <cell r="F4120" t="str">
            <v>Demand Reduction Value Source</v>
          </cell>
          <cell r="G4120" t="str">
            <v/>
          </cell>
          <cell r="H4120" t="str">
            <v/>
          </cell>
          <cell r="I4120" t="str">
            <v>IndGreenMotorRewind_v2_0.xlsm</v>
          </cell>
        </row>
        <row r="4121">
          <cell r="C4121" t="str">
            <v>12202013-019.2_Measure life (years)</v>
          </cell>
          <cell r="D4121">
            <v>2</v>
          </cell>
          <cell r="E4121" t="str">
            <v>Measure life (years)</v>
          </cell>
          <cell r="F4121" t="str">
            <v>Measure Life Value Source</v>
          </cell>
          <cell r="G4121" t="str">
            <v/>
          </cell>
          <cell r="H4121" t="str">
            <v/>
          </cell>
          <cell r="I4121" t="str">
            <v>IndGreenMotorRewind_v2_0.xlsm</v>
          </cell>
        </row>
        <row r="4122">
          <cell r="C4122" t="str">
            <v>12202013-019.2_Planned Realization Rate</v>
          </cell>
          <cell r="D4122">
            <v>2</v>
          </cell>
          <cell r="E4122" t="str">
            <v>Planned Realization Rate</v>
          </cell>
          <cell r="F4122" t="str">
            <v>Realization Rate Value Source</v>
          </cell>
          <cell r="G4122" t="str">
            <v/>
          </cell>
          <cell r="H4122" t="str">
            <v>Table 1</v>
          </cell>
          <cell r="I4122" t="str">
            <v>ID_FinAnswer_Express_Program_Evaluation_2009-2011.pdf</v>
          </cell>
        </row>
        <row r="4123">
          <cell r="C4123" t="str">
            <v>12202013-019.2_Incremental cost ($)</v>
          </cell>
          <cell r="D4123">
            <v>2</v>
          </cell>
          <cell r="E4123" t="str">
            <v>Incremental cost ($)</v>
          </cell>
          <cell r="F4123" t="str">
            <v>Cost Value Source</v>
          </cell>
          <cell r="G4123" t="str">
            <v/>
          </cell>
          <cell r="H4123" t="str">
            <v/>
          </cell>
          <cell r="I4123" t="str">
            <v>IndGreenMotorRewind_v2_0.xlsm</v>
          </cell>
        </row>
        <row r="4124">
          <cell r="C4124" t="str">
            <v>12202013-019.2_Gross incremental annual electric savings (kWh/yr)</v>
          </cell>
          <cell r="D4124">
            <v>2</v>
          </cell>
          <cell r="E4124" t="str">
            <v>Gross incremental annual electric savings (kWh/yr)</v>
          </cell>
          <cell r="F4124" t="str">
            <v xml:space="preserve">Energy Savings Value Source </v>
          </cell>
          <cell r="G4124" t="str">
            <v/>
          </cell>
          <cell r="H4124" t="str">
            <v/>
          </cell>
          <cell r="I4124" t="str">
            <v>IndGreenMotorRewind_v2_0.xlsm</v>
          </cell>
        </row>
        <row r="4125">
          <cell r="C4125" t="str">
            <v>12202013-019.2_Planned Net to Gross Ratio</v>
          </cell>
          <cell r="D4125">
            <v>2</v>
          </cell>
          <cell r="E4125" t="str">
            <v>Planned Net to Gross Ratio</v>
          </cell>
          <cell r="F4125" t="str">
            <v>Net-to-Gross Value Source</v>
          </cell>
          <cell r="G4125" t="str">
            <v/>
          </cell>
          <cell r="H4125" t="str">
            <v>Page 2</v>
          </cell>
          <cell r="I4125" t="str">
            <v>ID_FinAnswer_Express_Program_Evaluation_2009-2011.pdf</v>
          </cell>
        </row>
        <row r="4126">
          <cell r="C4126" t="str">
            <v>12132013-019.2_Gross incremental annual electric savings (kWh/yr)</v>
          </cell>
          <cell r="D4126">
            <v>2</v>
          </cell>
          <cell r="E4126" t="str">
            <v>Gross incremental annual electric savings (kWh/yr)</v>
          </cell>
          <cell r="F4126" t="str">
            <v xml:space="preserve">Energy Savings Value Source </v>
          </cell>
          <cell r="G4126" t="str">
            <v/>
          </cell>
          <cell r="H4126" t="str">
            <v/>
          </cell>
          <cell r="I4126" t="str">
            <v>IndGreenMotorRewind_v2_0.xlsm</v>
          </cell>
        </row>
        <row r="4127">
          <cell r="C4127" t="str">
            <v>12132013-019.2_Incremental cost ($)</v>
          </cell>
          <cell r="D4127">
            <v>2</v>
          </cell>
          <cell r="E4127" t="str">
            <v>Incremental cost ($)</v>
          </cell>
          <cell r="F4127" t="str">
            <v>Cost Value Source</v>
          </cell>
          <cell r="G4127" t="str">
            <v/>
          </cell>
          <cell r="H4127" t="str">
            <v/>
          </cell>
          <cell r="I4127" t="str">
            <v>IndGreenMotorRewind_v2_0.xlsm</v>
          </cell>
        </row>
        <row r="4128">
          <cell r="C4128" t="str">
            <v>12132013-019.2_Incentive Customer ($)</v>
          </cell>
          <cell r="D4128">
            <v>2</v>
          </cell>
          <cell r="E4128" t="str">
            <v>Incentive Customer ($)</v>
          </cell>
          <cell r="F4128" t="str">
            <v>Incentive Value Source</v>
          </cell>
          <cell r="G4128" t="str">
            <v/>
          </cell>
          <cell r="H4128" t="str">
            <v>Table 10-14</v>
          </cell>
          <cell r="I4128" t="str">
            <v>FinAnswer Express Market Characterization and Program Enhancements - Utah Service Territory 30 Nov 2011.pdf</v>
          </cell>
        </row>
        <row r="4129">
          <cell r="C4129" t="str">
            <v>12132013-019.2_Gross incremental annual electric savings (kWh/yr)</v>
          </cell>
          <cell r="D4129">
            <v>2</v>
          </cell>
          <cell r="E4129" t="str">
            <v>Gross incremental annual electric savings (kWh/yr)</v>
          </cell>
          <cell r="F4129" t="str">
            <v xml:space="preserve">Energy Savings Value Source </v>
          </cell>
          <cell r="G4129" t="str">
            <v/>
          </cell>
          <cell r="H4129" t="str">
            <v/>
          </cell>
          <cell r="I4129" t="str">
            <v/>
          </cell>
        </row>
        <row r="4130">
          <cell r="C4130" t="str">
            <v>12132013-019.2_Gross Average Monthly Demand Reduction (kW/unit)</v>
          </cell>
          <cell r="D4130">
            <v>2</v>
          </cell>
          <cell r="E4130" t="str">
            <v>Gross Average Monthly Demand Reduction (kW/unit)</v>
          </cell>
          <cell r="F4130" t="str">
            <v>Demand Reduction Value Source</v>
          </cell>
          <cell r="G4130" t="str">
            <v/>
          </cell>
          <cell r="H4130" t="str">
            <v/>
          </cell>
          <cell r="I4130" t="str">
            <v/>
          </cell>
        </row>
        <row r="4131">
          <cell r="C4131" t="str">
            <v>12132013-019.2_Measure life (years)</v>
          </cell>
          <cell r="D4131">
            <v>2</v>
          </cell>
          <cell r="E4131" t="str">
            <v>Measure life (years)</v>
          </cell>
          <cell r="F4131" t="str">
            <v>Measure Life Value Source</v>
          </cell>
          <cell r="G4131" t="str">
            <v/>
          </cell>
          <cell r="H4131" t="str">
            <v>Table 2 on page 22 of Appendix 1</v>
          </cell>
          <cell r="I4131" t="str">
            <v>UT_2011_Annual_Report.pdf</v>
          </cell>
        </row>
        <row r="4132">
          <cell r="C4132" t="str">
            <v>12132013-019.2_Incremental cost ($)</v>
          </cell>
          <cell r="D4132">
            <v>2</v>
          </cell>
          <cell r="E4132" t="str">
            <v>Incremental cost ($)</v>
          </cell>
          <cell r="F4132" t="str">
            <v>Cost Value Source</v>
          </cell>
          <cell r="G4132" t="str">
            <v/>
          </cell>
          <cell r="H4132" t="str">
            <v/>
          </cell>
          <cell r="I4132" t="str">
            <v/>
          </cell>
        </row>
        <row r="4133">
          <cell r="C4133" t="str">
            <v>12132013-019.2_Gross Average Monthly Demand Reduction (kW/unit)</v>
          </cell>
          <cell r="D4133">
            <v>2</v>
          </cell>
          <cell r="E4133" t="str">
            <v>Gross Average Monthly Demand Reduction (kW/unit)</v>
          </cell>
          <cell r="F4133" t="str">
            <v>Demand Reduction Value Source</v>
          </cell>
          <cell r="G4133" t="str">
            <v/>
          </cell>
          <cell r="H4133" t="str">
            <v/>
          </cell>
          <cell r="I4133" t="str">
            <v>IndGreenMotorRewind_v2_0.xlsm</v>
          </cell>
        </row>
        <row r="4134">
          <cell r="C4134" t="str">
            <v>12302013-042.1_Incremental cost ($)</v>
          </cell>
          <cell r="D4134">
            <v>1</v>
          </cell>
          <cell r="E4134" t="str">
            <v>Incremental cost ($)</v>
          </cell>
          <cell r="F4134" t="str">
            <v>Cost Value Source</v>
          </cell>
          <cell r="G4134" t="str">
            <v/>
          </cell>
          <cell r="H4134" t="str">
            <v/>
          </cell>
          <cell r="I4134" t="str">
            <v>IndGreenMotorRewind_v2_0.xlsm</v>
          </cell>
        </row>
        <row r="4135">
          <cell r="C4135" t="str">
            <v>12302013-042.1_Gross Average Monthly Demand Reduction (kW/unit)</v>
          </cell>
          <cell r="D4135">
            <v>1</v>
          </cell>
          <cell r="E4135" t="str">
            <v>Gross Average Monthly Demand Reduction (kW/unit)</v>
          </cell>
          <cell r="F4135" t="str">
            <v>Demand Reduction Value Source</v>
          </cell>
          <cell r="G4135" t="str">
            <v/>
          </cell>
          <cell r="H4135" t="str">
            <v/>
          </cell>
          <cell r="I4135" t="str">
            <v>IndGreenMotorRewind_v2_0.xlsm</v>
          </cell>
        </row>
        <row r="4136">
          <cell r="C4136" t="str">
            <v>12302013-042.1_Measure life (years)</v>
          </cell>
          <cell r="D4136">
            <v>1</v>
          </cell>
          <cell r="E4136" t="str">
            <v>Measure life (years)</v>
          </cell>
          <cell r="F4136" t="str">
            <v>Measure Life Value Source</v>
          </cell>
          <cell r="G4136" t="str">
            <v/>
          </cell>
          <cell r="H4136" t="str">
            <v/>
          </cell>
          <cell r="I4136" t="str">
            <v>IndGreenMotorRewind_v2_0.xlsm</v>
          </cell>
        </row>
        <row r="4137">
          <cell r="C4137" t="str">
            <v>12302013-042.1_Gross incremental annual electric savings (kWh/yr)</v>
          </cell>
          <cell r="D4137">
            <v>1</v>
          </cell>
          <cell r="E4137" t="str">
            <v>Gross incremental annual electric savings (kWh/yr)</v>
          </cell>
          <cell r="F4137" t="str">
            <v xml:space="preserve">Energy Savings Value Source </v>
          </cell>
          <cell r="G4137" t="str">
            <v/>
          </cell>
          <cell r="H4137" t="str">
            <v/>
          </cell>
          <cell r="I4137" t="str">
            <v>IndGreenMotorRewind_v2_0.xlsm</v>
          </cell>
        </row>
        <row r="4138">
          <cell r="C4138" t="str">
            <v>12202013-051.2_Incremental cost ($)</v>
          </cell>
          <cell r="D4138">
            <v>2</v>
          </cell>
          <cell r="E4138" t="str">
            <v>Incremental cost ($)</v>
          </cell>
          <cell r="F4138" t="str">
            <v>Incremental Cost Value Source</v>
          </cell>
          <cell r="G4138" t="str">
            <v/>
          </cell>
          <cell r="H4138" t="str">
            <v/>
          </cell>
          <cell r="I4138" t="str">
            <v>IndGreenMotorRewind_v2_0.xlsm</v>
          </cell>
        </row>
        <row r="4139">
          <cell r="C4139" t="str">
            <v>12202013-051.2_Measure life (years)</v>
          </cell>
          <cell r="D4139">
            <v>2</v>
          </cell>
          <cell r="E4139" t="str">
            <v>Measure life (years)</v>
          </cell>
          <cell r="F4139" t="str">
            <v>Measure Life Value Source</v>
          </cell>
          <cell r="G4139" t="str">
            <v/>
          </cell>
          <cell r="H4139" t="str">
            <v/>
          </cell>
          <cell r="I4139" t="str">
            <v>IndGreenMotorRewind_v2_0.xlsm</v>
          </cell>
        </row>
        <row r="4140">
          <cell r="C4140" t="str">
            <v>12202013-051.2_Gross Average Monthly Demand Reduction (kW/unit)</v>
          </cell>
          <cell r="D4140">
            <v>2</v>
          </cell>
          <cell r="E4140" t="str">
            <v>Gross Average Monthly Demand Reduction (kW/unit)</v>
          </cell>
          <cell r="F4140" t="str">
            <v>Demand Savings Value Source</v>
          </cell>
          <cell r="G4140" t="str">
            <v/>
          </cell>
          <cell r="H4140" t="str">
            <v/>
          </cell>
          <cell r="I4140" t="str">
            <v>IndGreenMotorRewind_v2_0.xlsm</v>
          </cell>
        </row>
        <row r="4141">
          <cell r="C4141" t="str">
            <v>12202013-051.2_Gross incremental annual electric savings (kWh/yr)</v>
          </cell>
          <cell r="D4141">
            <v>2</v>
          </cell>
          <cell r="E4141" t="str">
            <v>Gross incremental annual electric savings (kWh/yr)</v>
          </cell>
          <cell r="F4141" t="str">
            <v>Energy Savings Value Source</v>
          </cell>
          <cell r="G4141" t="str">
            <v/>
          </cell>
          <cell r="H4141" t="str">
            <v/>
          </cell>
          <cell r="I4141" t="str">
            <v>IndGreenMotorRewind_v2_0.xlsm</v>
          </cell>
        </row>
        <row r="4142">
          <cell r="C4142" t="str">
            <v>12202013-051.2_Planned Realization Rate</v>
          </cell>
          <cell r="D4142">
            <v>2</v>
          </cell>
          <cell r="E4142" t="str">
            <v>Planned Realization Rate</v>
          </cell>
          <cell r="F4142" t="str">
            <v>Realization Rate Value Source</v>
          </cell>
          <cell r="G4142" t="str">
            <v/>
          </cell>
          <cell r="H4142" t="str">
            <v>Table 1</v>
          </cell>
          <cell r="I4142" t="str">
            <v>DSM_WY_FinAnswerExpress_Report_2011.pdf</v>
          </cell>
        </row>
        <row r="4143">
          <cell r="C4143" t="str">
            <v>12202013-051.2_Planned Net to Gross Ratio</v>
          </cell>
          <cell r="D4143">
            <v>2</v>
          </cell>
          <cell r="E4143" t="str">
            <v>Planned Net to Gross Ratio</v>
          </cell>
          <cell r="F4143" t="str">
            <v>Net-to-Gross Value Source</v>
          </cell>
          <cell r="G4143" t="str">
            <v/>
          </cell>
          <cell r="H4143" t="str">
            <v>Page 10</v>
          </cell>
          <cell r="I4143" t="str">
            <v>DSM_WY_FinAnswerExpress_Report_2011.pdf</v>
          </cell>
        </row>
        <row r="4144">
          <cell r="C4144" t="str">
            <v>12202013-084.1_Measure life (years)</v>
          </cell>
          <cell r="D4144">
            <v>1</v>
          </cell>
          <cell r="E4144" t="str">
            <v>Measure life (years)</v>
          </cell>
          <cell r="F4144" t="str">
            <v>Measure Life Value Source</v>
          </cell>
          <cell r="G4144" t="str">
            <v/>
          </cell>
          <cell r="H4144" t="str">
            <v/>
          </cell>
          <cell r="I4144" t="str">
            <v>IndGreenMotorRewind_v2_0.xlsm</v>
          </cell>
        </row>
        <row r="4145">
          <cell r="C4145" t="str">
            <v>12202013-084.1_Incremental cost ($)</v>
          </cell>
          <cell r="D4145">
            <v>1</v>
          </cell>
          <cell r="E4145" t="str">
            <v>Incremental cost ($)</v>
          </cell>
          <cell r="F4145" t="str">
            <v>Cost Value Source</v>
          </cell>
          <cell r="G4145" t="str">
            <v/>
          </cell>
          <cell r="H4145" t="str">
            <v/>
          </cell>
          <cell r="I4145" t="str">
            <v>IndGreenMotorRewind_v2_0.xlsm</v>
          </cell>
        </row>
        <row r="4146">
          <cell r="C4146" t="str">
            <v>12202013-084.1_Gross Average Monthly Demand Reduction (kW/unit)</v>
          </cell>
          <cell r="D4146">
            <v>1</v>
          </cell>
          <cell r="E4146" t="str">
            <v>Gross Average Monthly Demand Reduction (kW/unit)</v>
          </cell>
          <cell r="F4146" t="str">
            <v>Demand Reduction Value Source</v>
          </cell>
          <cell r="G4146" t="str">
            <v/>
          </cell>
          <cell r="H4146" t="str">
            <v/>
          </cell>
          <cell r="I4146" t="str">
            <v>IndGreenMotorRewind_v2_0.xlsm</v>
          </cell>
        </row>
        <row r="4147">
          <cell r="C4147" t="str">
            <v>12202013-084.1_Gross incremental annual electric savings (kWh/yr)</v>
          </cell>
          <cell r="D4147">
            <v>1</v>
          </cell>
          <cell r="E4147" t="str">
            <v>Gross incremental annual electric savings (kWh/yr)</v>
          </cell>
          <cell r="F4147" t="str">
            <v xml:space="preserve">Energy Savings Value Source </v>
          </cell>
          <cell r="G4147" t="str">
            <v/>
          </cell>
          <cell r="H4147" t="str">
            <v/>
          </cell>
          <cell r="I4147" t="str">
            <v>IndGreenMotorRewind_v2_0.xlsm</v>
          </cell>
        </row>
        <row r="4148">
          <cell r="C4148" t="str">
            <v>12202013-084.1_Planned Net to Gross Ratio</v>
          </cell>
          <cell r="D4148">
            <v>1</v>
          </cell>
          <cell r="E4148" t="str">
            <v>Planned Net to Gross Ratio</v>
          </cell>
          <cell r="F4148" t="str">
            <v>Net-to-Gross Value Source</v>
          </cell>
          <cell r="G4148" t="str">
            <v/>
          </cell>
          <cell r="H4148" t="str">
            <v>page 2</v>
          </cell>
          <cell r="I4148" t="str">
            <v>CA_FinAnswer_Express_Program_Evaluation_2009-2011.pdf</v>
          </cell>
        </row>
        <row r="4149">
          <cell r="C4149" t="str">
            <v>12202013-084.1_Planned Realization Rate</v>
          </cell>
          <cell r="D4149">
            <v>1</v>
          </cell>
          <cell r="E4149" t="str">
            <v>Planned Realization Rate</v>
          </cell>
          <cell r="F4149" t="str">
            <v>Realization Rate Value Source</v>
          </cell>
          <cell r="G4149" t="str">
            <v/>
          </cell>
          <cell r="H4149" t="str">
            <v>page 2</v>
          </cell>
          <cell r="I4149" t="str">
            <v>CA_FinAnswer_Express_Program_Evaluation_2009-2011.pdf</v>
          </cell>
        </row>
        <row r="4150">
          <cell r="C4150" t="str">
            <v>12202013-020.2_Gross Average Monthly Demand Reduction (kW/unit)</v>
          </cell>
          <cell r="D4150">
            <v>2</v>
          </cell>
          <cell r="E4150" t="str">
            <v>Gross Average Monthly Demand Reduction (kW/unit)</v>
          </cell>
          <cell r="F4150" t="str">
            <v>Demand Reduction Value Source</v>
          </cell>
          <cell r="G4150" t="str">
            <v/>
          </cell>
          <cell r="H4150" t="str">
            <v/>
          </cell>
          <cell r="I4150" t="str">
            <v>IndGreenMotorRewind_v2_0.xlsm</v>
          </cell>
        </row>
        <row r="4151">
          <cell r="C4151" t="str">
            <v>12202013-020.2_Planned Realization Rate</v>
          </cell>
          <cell r="D4151">
            <v>2</v>
          </cell>
          <cell r="E4151" t="str">
            <v>Planned Realization Rate</v>
          </cell>
          <cell r="F4151" t="str">
            <v>Realization Rate Value Source</v>
          </cell>
          <cell r="G4151" t="str">
            <v/>
          </cell>
          <cell r="H4151" t="str">
            <v>Table 1</v>
          </cell>
          <cell r="I4151" t="str">
            <v>ID_FinAnswer_Express_Program_Evaluation_2009-2011.pdf</v>
          </cell>
        </row>
        <row r="4152">
          <cell r="C4152" t="str">
            <v>12202013-020.2_Gross incremental annual electric savings (kWh/yr)</v>
          </cell>
          <cell r="D4152">
            <v>2</v>
          </cell>
          <cell r="E4152" t="str">
            <v>Gross incremental annual electric savings (kWh/yr)</v>
          </cell>
          <cell r="F4152" t="str">
            <v xml:space="preserve">Energy Savings Value Source </v>
          </cell>
          <cell r="G4152" t="str">
            <v/>
          </cell>
          <cell r="H4152" t="str">
            <v/>
          </cell>
          <cell r="I4152" t="str">
            <v>IndGreenMotorRewind_v2_0.xlsm</v>
          </cell>
        </row>
        <row r="4153">
          <cell r="C4153" t="str">
            <v>12202013-020.2_Incremental cost ($)</v>
          </cell>
          <cell r="D4153">
            <v>2</v>
          </cell>
          <cell r="E4153" t="str">
            <v>Incremental cost ($)</v>
          </cell>
          <cell r="F4153" t="str">
            <v>Cost Value Source</v>
          </cell>
          <cell r="G4153" t="str">
            <v/>
          </cell>
          <cell r="H4153" t="str">
            <v/>
          </cell>
          <cell r="I4153" t="str">
            <v>IndGreenMotorRewind_v2_0.xlsm</v>
          </cell>
        </row>
        <row r="4154">
          <cell r="C4154" t="str">
            <v>12202013-020.2_Measure life (years)</v>
          </cell>
          <cell r="D4154">
            <v>2</v>
          </cell>
          <cell r="E4154" t="str">
            <v>Measure life (years)</v>
          </cell>
          <cell r="F4154" t="str">
            <v>Measure Life Value Source</v>
          </cell>
          <cell r="G4154" t="str">
            <v/>
          </cell>
          <cell r="H4154" t="str">
            <v/>
          </cell>
          <cell r="I4154" t="str">
            <v>IndGreenMotorRewind_v2_0.xlsm</v>
          </cell>
        </row>
        <row r="4155">
          <cell r="C4155" t="str">
            <v>12202013-020.2_Planned Net to Gross Ratio</v>
          </cell>
          <cell r="D4155">
            <v>2</v>
          </cell>
          <cell r="E4155" t="str">
            <v>Planned Net to Gross Ratio</v>
          </cell>
          <cell r="F4155" t="str">
            <v>Net-to-Gross Value Source</v>
          </cell>
          <cell r="G4155" t="str">
            <v/>
          </cell>
          <cell r="H4155" t="str">
            <v>Page 2</v>
          </cell>
          <cell r="I4155" t="str">
            <v>ID_FinAnswer_Express_Program_Evaluation_2009-2011.pdf</v>
          </cell>
        </row>
        <row r="4156">
          <cell r="C4156" t="str">
            <v>12132013-020.2_Measure life (years)</v>
          </cell>
          <cell r="D4156">
            <v>2</v>
          </cell>
          <cell r="E4156" t="str">
            <v>Measure life (years)</v>
          </cell>
          <cell r="F4156" t="str">
            <v>Measure Life Value Source</v>
          </cell>
          <cell r="G4156" t="str">
            <v/>
          </cell>
          <cell r="H4156" t="str">
            <v>Table 2 on page 22 of Appendix 1</v>
          </cell>
          <cell r="I4156" t="str">
            <v>UT_2011_Annual_Report.pdf</v>
          </cell>
        </row>
        <row r="4157">
          <cell r="C4157" t="str">
            <v>12132013-020.2_Incremental cost ($)</v>
          </cell>
          <cell r="D4157">
            <v>2</v>
          </cell>
          <cell r="E4157" t="str">
            <v>Incremental cost ($)</v>
          </cell>
          <cell r="F4157" t="str">
            <v>Cost Value Source</v>
          </cell>
          <cell r="G4157" t="str">
            <v/>
          </cell>
          <cell r="H4157" t="str">
            <v/>
          </cell>
          <cell r="I4157" t="str">
            <v>IndGreenMotorRewind_v2_0.xlsm</v>
          </cell>
        </row>
        <row r="4158">
          <cell r="C4158" t="str">
            <v>12132013-020.2_Gross incremental annual electric savings (kWh/yr)</v>
          </cell>
          <cell r="D4158">
            <v>2</v>
          </cell>
          <cell r="E4158" t="str">
            <v>Gross incremental annual electric savings (kWh/yr)</v>
          </cell>
          <cell r="F4158" t="str">
            <v xml:space="preserve">Energy Savings Value Source </v>
          </cell>
          <cell r="G4158" t="str">
            <v/>
          </cell>
          <cell r="H4158" t="str">
            <v/>
          </cell>
          <cell r="I4158" t="str">
            <v/>
          </cell>
        </row>
        <row r="4159">
          <cell r="C4159" t="str">
            <v>12132013-020.2_Gross Average Monthly Demand Reduction (kW/unit)</v>
          </cell>
          <cell r="D4159">
            <v>2</v>
          </cell>
          <cell r="E4159" t="str">
            <v>Gross Average Monthly Demand Reduction (kW/unit)</v>
          </cell>
          <cell r="F4159" t="str">
            <v>Demand Reduction Value Source</v>
          </cell>
          <cell r="G4159" t="str">
            <v/>
          </cell>
          <cell r="H4159" t="str">
            <v/>
          </cell>
          <cell r="I4159" t="str">
            <v/>
          </cell>
        </row>
        <row r="4160">
          <cell r="C4160" t="str">
            <v>12132013-020.2_Gross incremental annual electric savings (kWh/yr)</v>
          </cell>
          <cell r="D4160">
            <v>2</v>
          </cell>
          <cell r="E4160" t="str">
            <v>Gross incremental annual electric savings (kWh/yr)</v>
          </cell>
          <cell r="F4160" t="str">
            <v xml:space="preserve">Energy Savings Value Source </v>
          </cell>
          <cell r="G4160" t="str">
            <v/>
          </cell>
          <cell r="H4160" t="str">
            <v/>
          </cell>
          <cell r="I4160" t="str">
            <v>IndGreenMotorRewind_v2_0.xlsm</v>
          </cell>
        </row>
        <row r="4161">
          <cell r="C4161" t="str">
            <v>12132013-020.2_Incremental cost ($)</v>
          </cell>
          <cell r="D4161">
            <v>2</v>
          </cell>
          <cell r="E4161" t="str">
            <v>Incremental cost ($)</v>
          </cell>
          <cell r="F4161" t="str">
            <v>Cost Value Source</v>
          </cell>
          <cell r="G4161" t="str">
            <v/>
          </cell>
          <cell r="H4161" t="str">
            <v/>
          </cell>
          <cell r="I4161" t="str">
            <v/>
          </cell>
        </row>
        <row r="4162">
          <cell r="C4162" t="str">
            <v>12132013-020.2_Incentive Customer ($)</v>
          </cell>
          <cell r="D4162">
            <v>2</v>
          </cell>
          <cell r="E4162" t="str">
            <v>Incentive Customer ($)</v>
          </cell>
          <cell r="F4162" t="str">
            <v>Incentive Value Source</v>
          </cell>
          <cell r="G4162" t="str">
            <v/>
          </cell>
          <cell r="H4162" t="str">
            <v>Table 10-14</v>
          </cell>
          <cell r="I4162" t="str">
            <v>FinAnswer Express Market Characterization and Program Enhancements - Utah Service Territory 30 Nov 2011.pdf</v>
          </cell>
        </row>
        <row r="4163">
          <cell r="C4163" t="str">
            <v>12132013-020.2_Gross Average Monthly Demand Reduction (kW/unit)</v>
          </cell>
          <cell r="D4163">
            <v>2</v>
          </cell>
          <cell r="E4163" t="str">
            <v>Gross Average Monthly Demand Reduction (kW/unit)</v>
          </cell>
          <cell r="F4163" t="str">
            <v>Demand Reduction Value Source</v>
          </cell>
          <cell r="G4163" t="str">
            <v/>
          </cell>
          <cell r="H4163" t="str">
            <v/>
          </cell>
          <cell r="I4163" t="str">
            <v>IndGreenMotorRewind_v2_0.xlsm</v>
          </cell>
        </row>
        <row r="4164">
          <cell r="C4164" t="str">
            <v>12302013-043.1_Incremental cost ($)</v>
          </cell>
          <cell r="D4164">
            <v>1</v>
          </cell>
          <cell r="E4164" t="str">
            <v>Incremental cost ($)</v>
          </cell>
          <cell r="F4164" t="str">
            <v>Cost Value Source</v>
          </cell>
          <cell r="G4164" t="str">
            <v/>
          </cell>
          <cell r="H4164" t="str">
            <v/>
          </cell>
          <cell r="I4164" t="str">
            <v>IndGreenMotorRewind_v2_0.xlsm</v>
          </cell>
        </row>
        <row r="4165">
          <cell r="C4165" t="str">
            <v>12302013-043.1_Gross incremental annual electric savings (kWh/yr)</v>
          </cell>
          <cell r="D4165">
            <v>1</v>
          </cell>
          <cell r="E4165" t="str">
            <v>Gross incremental annual electric savings (kWh/yr)</v>
          </cell>
          <cell r="F4165" t="str">
            <v xml:space="preserve">Energy Savings Value Source </v>
          </cell>
          <cell r="G4165" t="str">
            <v/>
          </cell>
          <cell r="H4165" t="str">
            <v/>
          </cell>
          <cell r="I4165" t="str">
            <v>IndGreenMotorRewind_v2_0.xlsm</v>
          </cell>
        </row>
        <row r="4166">
          <cell r="C4166" t="str">
            <v>12302013-043.1_Gross Average Monthly Demand Reduction (kW/unit)</v>
          </cell>
          <cell r="D4166">
            <v>1</v>
          </cell>
          <cell r="E4166" t="str">
            <v>Gross Average Monthly Demand Reduction (kW/unit)</v>
          </cell>
          <cell r="F4166" t="str">
            <v>Demand Reduction Value Source</v>
          </cell>
          <cell r="G4166" t="str">
            <v/>
          </cell>
          <cell r="H4166" t="str">
            <v/>
          </cell>
          <cell r="I4166" t="str">
            <v>IndGreenMotorRewind_v2_0.xlsm</v>
          </cell>
        </row>
        <row r="4167">
          <cell r="C4167" t="str">
            <v>12302013-043.1_Measure life (years)</v>
          </cell>
          <cell r="D4167">
            <v>1</v>
          </cell>
          <cell r="E4167" t="str">
            <v>Measure life (years)</v>
          </cell>
          <cell r="F4167" t="str">
            <v>Measure Life Value Source</v>
          </cell>
          <cell r="G4167" t="str">
            <v/>
          </cell>
          <cell r="H4167" t="str">
            <v/>
          </cell>
          <cell r="I4167" t="str">
            <v>IndGreenMotorRewind_v2_0.xlsm</v>
          </cell>
        </row>
        <row r="4168">
          <cell r="C4168" t="str">
            <v>12202013-052.2_Incremental cost ($)</v>
          </cell>
          <cell r="D4168">
            <v>2</v>
          </cell>
          <cell r="E4168" t="str">
            <v>Incremental cost ($)</v>
          </cell>
          <cell r="F4168" t="str">
            <v>Incremental Cost Value Source</v>
          </cell>
          <cell r="G4168" t="str">
            <v/>
          </cell>
          <cell r="H4168" t="str">
            <v/>
          </cell>
          <cell r="I4168" t="str">
            <v>IndGreenMotorRewind_v2_0.xlsm</v>
          </cell>
        </row>
        <row r="4169">
          <cell r="C4169" t="str">
            <v>12202013-052.2_Gross Average Monthly Demand Reduction (kW/unit)</v>
          </cell>
          <cell r="D4169">
            <v>2</v>
          </cell>
          <cell r="E4169" t="str">
            <v>Gross Average Monthly Demand Reduction (kW/unit)</v>
          </cell>
          <cell r="F4169" t="str">
            <v>Demand Savings Value Source</v>
          </cell>
          <cell r="G4169" t="str">
            <v/>
          </cell>
          <cell r="H4169" t="str">
            <v/>
          </cell>
          <cell r="I4169" t="str">
            <v>IndGreenMotorRewind_v2_0.xlsm</v>
          </cell>
        </row>
        <row r="4170">
          <cell r="C4170" t="str">
            <v>12202013-052.2_Planned Net to Gross Ratio</v>
          </cell>
          <cell r="D4170">
            <v>2</v>
          </cell>
          <cell r="E4170" t="str">
            <v>Planned Net to Gross Ratio</v>
          </cell>
          <cell r="F4170" t="str">
            <v>Net-to-Gross Value Source</v>
          </cell>
          <cell r="G4170" t="str">
            <v/>
          </cell>
          <cell r="H4170" t="str">
            <v>Page 10</v>
          </cell>
          <cell r="I4170" t="str">
            <v>DSM_WY_FinAnswerExpress_Report_2011.pdf</v>
          </cell>
        </row>
        <row r="4171">
          <cell r="C4171" t="str">
            <v>12202013-052.2_Gross incremental annual electric savings (kWh/yr)</v>
          </cell>
          <cell r="D4171">
            <v>2</v>
          </cell>
          <cell r="E4171" t="str">
            <v>Gross incremental annual electric savings (kWh/yr)</v>
          </cell>
          <cell r="F4171" t="str">
            <v>Energy Savings Value Source</v>
          </cell>
          <cell r="G4171" t="str">
            <v/>
          </cell>
          <cell r="H4171" t="str">
            <v/>
          </cell>
          <cell r="I4171" t="str">
            <v>IndGreenMotorRewind_v2_0.xlsm</v>
          </cell>
        </row>
        <row r="4172">
          <cell r="C4172" t="str">
            <v>12202013-052.2_Planned Realization Rate</v>
          </cell>
          <cell r="D4172">
            <v>2</v>
          </cell>
          <cell r="E4172" t="str">
            <v>Planned Realization Rate</v>
          </cell>
          <cell r="F4172" t="str">
            <v>Realization Rate Value Source</v>
          </cell>
          <cell r="G4172" t="str">
            <v/>
          </cell>
          <cell r="H4172" t="str">
            <v>Table 1</v>
          </cell>
          <cell r="I4172" t="str">
            <v>DSM_WY_FinAnswerExpress_Report_2011.pdf</v>
          </cell>
        </row>
        <row r="4173">
          <cell r="C4173" t="str">
            <v>12202013-052.2_Measure life (years)</v>
          </cell>
          <cell r="D4173">
            <v>2</v>
          </cell>
          <cell r="E4173" t="str">
            <v>Measure life (years)</v>
          </cell>
          <cell r="F4173" t="str">
            <v>Measure Life Value Source</v>
          </cell>
          <cell r="G4173" t="str">
            <v/>
          </cell>
          <cell r="H4173" t="str">
            <v/>
          </cell>
          <cell r="I4173" t="str">
            <v>IndGreenMotorRewind_v2_0.xlsm</v>
          </cell>
        </row>
        <row r="4174">
          <cell r="C4174" t="str">
            <v>139.2_Incremental cost ($)</v>
          </cell>
          <cell r="D4174">
            <v>2</v>
          </cell>
          <cell r="E4174" t="str">
            <v>Incremental cost ($)</v>
          </cell>
          <cell r="F4174" t="str">
            <v>Cost Value Source</v>
          </cell>
          <cell r="G4174" t="str">
            <v/>
          </cell>
          <cell r="H4174" t="str">
            <v/>
          </cell>
          <cell r="I4174" t="str">
            <v>IndGreenMotorRewind_v2_0.xlsm</v>
          </cell>
        </row>
        <row r="4175">
          <cell r="C4175" t="str">
            <v>139.2_Gross Average Monthly Demand Reduction (kW/unit)</v>
          </cell>
          <cell r="D4175">
            <v>2</v>
          </cell>
          <cell r="E4175" t="str">
            <v>Gross Average Monthly Demand Reduction (kW/unit)</v>
          </cell>
          <cell r="F4175" t="str">
            <v>Demand Reduction Value Source</v>
          </cell>
          <cell r="G4175" t="str">
            <v/>
          </cell>
          <cell r="H4175" t="str">
            <v/>
          </cell>
          <cell r="I4175" t="str">
            <v>IndGreenMotorRewind_v2_0.xlsm</v>
          </cell>
        </row>
        <row r="4176">
          <cell r="C4176" t="str">
            <v>139.2_Planned Net to Gross Ratio</v>
          </cell>
          <cell r="D4176">
            <v>2</v>
          </cell>
          <cell r="E4176" t="str">
            <v>Planned Net to Gross Ratio</v>
          </cell>
          <cell r="F4176" t="str">
            <v>Net-to-Gross Value Source</v>
          </cell>
          <cell r="G4176" t="str">
            <v/>
          </cell>
          <cell r="H4176" t="str">
            <v>page 2</v>
          </cell>
          <cell r="I4176" t="str">
            <v>CA_FinAnswer_Express_Program_Evaluation_2009-2011.pdf</v>
          </cell>
        </row>
        <row r="4177">
          <cell r="C4177" t="str">
            <v>139.2_Planned Realization Rate</v>
          </cell>
          <cell r="D4177">
            <v>2</v>
          </cell>
          <cell r="E4177" t="str">
            <v>Planned Realization Rate</v>
          </cell>
          <cell r="F4177" t="str">
            <v>Realization Rate Value Source</v>
          </cell>
          <cell r="G4177" t="str">
            <v/>
          </cell>
          <cell r="H4177" t="str">
            <v>page 2</v>
          </cell>
          <cell r="I4177" t="str">
            <v>CA_FinAnswer_Express_Program_Evaluation_2009-2011.pdf</v>
          </cell>
        </row>
        <row r="4178">
          <cell r="C4178" t="str">
            <v>139.2_Measure life (years)</v>
          </cell>
          <cell r="D4178">
            <v>2</v>
          </cell>
          <cell r="E4178" t="str">
            <v>Measure life (years)</v>
          </cell>
          <cell r="F4178" t="str">
            <v>Measure Life Value Source</v>
          </cell>
          <cell r="G4178" t="str">
            <v/>
          </cell>
          <cell r="H4178" t="str">
            <v/>
          </cell>
          <cell r="I4178" t="str">
            <v>IndGreenMotorRewind_v2_0.xlsm</v>
          </cell>
        </row>
        <row r="4179">
          <cell r="C4179" t="str">
            <v>139.2_Gross incremental annual electric savings (kWh/yr)</v>
          </cell>
          <cell r="D4179">
            <v>2</v>
          </cell>
          <cell r="E4179" t="str">
            <v>Gross incremental annual electric savings (kWh/yr)</v>
          </cell>
          <cell r="F4179" t="str">
            <v xml:space="preserve">Energy Savings Value Source </v>
          </cell>
          <cell r="G4179" t="str">
            <v/>
          </cell>
          <cell r="H4179" t="str">
            <v/>
          </cell>
          <cell r="I4179" t="str">
            <v>IndGreenMotorRewind_v2_0.xlsm</v>
          </cell>
        </row>
        <row r="4180">
          <cell r="C4180" t="str">
            <v>349.3_Measure life (years)</v>
          </cell>
          <cell r="D4180">
            <v>3</v>
          </cell>
          <cell r="E4180" t="str">
            <v>Measure life (years)</v>
          </cell>
          <cell r="F4180" t="str">
            <v>Measure Life Value Source</v>
          </cell>
          <cell r="G4180" t="str">
            <v/>
          </cell>
          <cell r="H4180" t="str">
            <v/>
          </cell>
          <cell r="I4180" t="str">
            <v>IndGreenMotorRewind_v2_0.xlsm</v>
          </cell>
        </row>
        <row r="4181">
          <cell r="C4181" t="str">
            <v>349.3_Incremental cost ($)</v>
          </cell>
          <cell r="D4181">
            <v>3</v>
          </cell>
          <cell r="E4181" t="str">
            <v>Incremental cost ($)</v>
          </cell>
          <cell r="F4181" t="str">
            <v>Cost Value Source</v>
          </cell>
          <cell r="G4181" t="str">
            <v/>
          </cell>
          <cell r="H4181" t="str">
            <v/>
          </cell>
          <cell r="I4181" t="str">
            <v>IndGreenMotorRewind_v2_0.xlsm</v>
          </cell>
        </row>
        <row r="4182">
          <cell r="C4182" t="str">
            <v>349.3_Gross Average Monthly Demand Reduction (kW/unit)</v>
          </cell>
          <cell r="D4182">
            <v>3</v>
          </cell>
          <cell r="E4182" t="str">
            <v>Gross Average Monthly Demand Reduction (kW/unit)</v>
          </cell>
          <cell r="F4182" t="str">
            <v>Demand Reduction Value Source</v>
          </cell>
          <cell r="G4182" t="str">
            <v/>
          </cell>
          <cell r="H4182" t="str">
            <v/>
          </cell>
          <cell r="I4182" t="str">
            <v>IndGreenMotorRewind_v2_0.xlsm</v>
          </cell>
        </row>
        <row r="4183">
          <cell r="C4183" t="str">
            <v>349.3_Planned Net to Gross Ratio</v>
          </cell>
          <cell r="D4183">
            <v>3</v>
          </cell>
          <cell r="E4183" t="str">
            <v>Planned Net to Gross Ratio</v>
          </cell>
          <cell r="F4183" t="str">
            <v>Net-to-Gross Value Source</v>
          </cell>
          <cell r="G4183" t="str">
            <v/>
          </cell>
          <cell r="H4183" t="str">
            <v>Page 2</v>
          </cell>
          <cell r="I4183" t="str">
            <v>ID_FinAnswer_Express_Program_Evaluation_2009-2011.pdf</v>
          </cell>
        </row>
        <row r="4184">
          <cell r="C4184" t="str">
            <v>349.3_Planned Realization Rate</v>
          </cell>
          <cell r="D4184">
            <v>3</v>
          </cell>
          <cell r="E4184" t="str">
            <v>Planned Realization Rate</v>
          </cell>
          <cell r="F4184" t="str">
            <v>Realization Rate Value Source</v>
          </cell>
          <cell r="G4184" t="str">
            <v/>
          </cell>
          <cell r="H4184" t="str">
            <v>Table 1</v>
          </cell>
          <cell r="I4184" t="str">
            <v>ID_FinAnswer_Express_Program_Evaluation_2009-2011.pdf</v>
          </cell>
        </row>
        <row r="4185">
          <cell r="C4185" t="str">
            <v>349.3_Gross incremental annual electric savings (kWh/yr)</v>
          </cell>
          <cell r="D4185">
            <v>3</v>
          </cell>
          <cell r="E4185" t="str">
            <v>Gross incremental annual electric savings (kWh/yr)</v>
          </cell>
          <cell r="F4185" t="str">
            <v xml:space="preserve">Energy Savings Value Source </v>
          </cell>
          <cell r="G4185" t="str">
            <v/>
          </cell>
          <cell r="H4185" t="str">
            <v/>
          </cell>
          <cell r="I4185" t="str">
            <v>IndGreenMotorRewind_v2_0.xlsm</v>
          </cell>
        </row>
        <row r="4186">
          <cell r="C4186" t="str">
            <v>581.3_Incentive Customer ($)</v>
          </cell>
          <cell r="D4186">
            <v>3</v>
          </cell>
          <cell r="E4186" t="str">
            <v>Incentive Customer ($)</v>
          </cell>
          <cell r="F4186" t="str">
            <v>Incentive Value Source</v>
          </cell>
          <cell r="G4186" t="str">
            <v/>
          </cell>
          <cell r="H4186" t="str">
            <v>Table 10-14</v>
          </cell>
          <cell r="I4186" t="str">
            <v>FinAnswer Express Market Characterization and Program Enhancements - Utah Service Territory 30 Nov 2011.pdf</v>
          </cell>
        </row>
        <row r="4187">
          <cell r="C4187" t="str">
            <v>581.3_Incremental cost ($)</v>
          </cell>
          <cell r="D4187">
            <v>3</v>
          </cell>
          <cell r="E4187" t="str">
            <v>Incremental cost ($)</v>
          </cell>
          <cell r="F4187" t="str">
            <v>Cost Value Source</v>
          </cell>
          <cell r="G4187" t="str">
            <v/>
          </cell>
          <cell r="H4187" t="str">
            <v/>
          </cell>
          <cell r="I4187" t="str">
            <v/>
          </cell>
        </row>
        <row r="4188">
          <cell r="C4188" t="str">
            <v>581.3_Gross Average Monthly Demand Reduction (kW/unit)</v>
          </cell>
          <cell r="D4188">
            <v>3</v>
          </cell>
          <cell r="E4188" t="str">
            <v>Gross Average Monthly Demand Reduction (kW/unit)</v>
          </cell>
          <cell r="F4188" t="str">
            <v>Demand Reduction Value Source</v>
          </cell>
          <cell r="G4188" t="str">
            <v/>
          </cell>
          <cell r="H4188" t="str">
            <v/>
          </cell>
          <cell r="I4188" t="str">
            <v/>
          </cell>
        </row>
        <row r="4189">
          <cell r="C4189" t="str">
            <v>581.3_Gross incremental annual electric savings (kWh/yr)</v>
          </cell>
          <cell r="D4189">
            <v>3</v>
          </cell>
          <cell r="E4189" t="str">
            <v>Gross incremental annual electric savings (kWh/yr)</v>
          </cell>
          <cell r="F4189" t="str">
            <v xml:space="preserve">Energy Savings Value Source </v>
          </cell>
          <cell r="G4189" t="str">
            <v/>
          </cell>
          <cell r="H4189" t="str">
            <v/>
          </cell>
          <cell r="I4189" t="str">
            <v/>
          </cell>
        </row>
        <row r="4190">
          <cell r="C4190" t="str">
            <v>581.3_Measure life (years)</v>
          </cell>
          <cell r="D4190">
            <v>3</v>
          </cell>
          <cell r="E4190" t="str">
            <v>Measure life (years)</v>
          </cell>
          <cell r="F4190" t="str">
            <v>Measure Life Value Source</v>
          </cell>
          <cell r="G4190" t="str">
            <v/>
          </cell>
          <cell r="H4190" t="str">
            <v>Table 2 on page 22 of Appendix 1</v>
          </cell>
          <cell r="I4190" t="str">
            <v>UT_2011_Annual_Report.pdf</v>
          </cell>
        </row>
        <row r="4191">
          <cell r="C4191" t="str">
            <v>581.3_Gross incremental annual electric savings (kWh/yr)</v>
          </cell>
          <cell r="D4191">
            <v>3</v>
          </cell>
          <cell r="E4191" t="str">
            <v>Gross incremental annual electric savings (kWh/yr)</v>
          </cell>
          <cell r="F4191" t="str">
            <v xml:space="preserve">Energy Savings Value Source </v>
          </cell>
          <cell r="G4191" t="str">
            <v/>
          </cell>
          <cell r="H4191" t="str">
            <v/>
          </cell>
          <cell r="I4191" t="str">
            <v>AgGreenMotorRewind_v2_0.xlsm</v>
          </cell>
        </row>
        <row r="4192">
          <cell r="C4192" t="str">
            <v>581.3_Incremental cost ($)</v>
          </cell>
          <cell r="D4192">
            <v>3</v>
          </cell>
          <cell r="E4192" t="str">
            <v>Incremental cost ($)</v>
          </cell>
          <cell r="F4192" t="str">
            <v>Cost Value Source</v>
          </cell>
          <cell r="G4192" t="str">
            <v/>
          </cell>
          <cell r="H4192" t="str">
            <v/>
          </cell>
          <cell r="I4192" t="str">
            <v>IndGreenMotorRewind_v2_0.xlsm</v>
          </cell>
        </row>
        <row r="4193">
          <cell r="C4193" t="str">
            <v>581.3_Gross Average Monthly Demand Reduction (kW/unit)</v>
          </cell>
          <cell r="D4193">
            <v>3</v>
          </cell>
          <cell r="E4193" t="str">
            <v>Gross Average Monthly Demand Reduction (kW/unit)</v>
          </cell>
          <cell r="F4193" t="str">
            <v>Demand Reduction Value Source</v>
          </cell>
          <cell r="G4193" t="str">
            <v/>
          </cell>
          <cell r="H4193" t="str">
            <v/>
          </cell>
          <cell r="I4193" t="str">
            <v>IndGreenMotorRewind_v2_0.xlsm</v>
          </cell>
        </row>
        <row r="4194">
          <cell r="C4194" t="str">
            <v>793.2_Gross incremental annual electric savings (kWh/yr)</v>
          </cell>
          <cell r="D4194">
            <v>2</v>
          </cell>
          <cell r="E4194" t="str">
            <v>Gross incremental annual electric savings (kWh/yr)</v>
          </cell>
          <cell r="F4194" t="str">
            <v xml:space="preserve">Energy Savings Value Source </v>
          </cell>
          <cell r="G4194" t="str">
            <v/>
          </cell>
          <cell r="H4194" t="str">
            <v/>
          </cell>
          <cell r="I4194" t="str">
            <v>IndGreenMotorRewind_v2_0.xlsm</v>
          </cell>
        </row>
        <row r="4195">
          <cell r="C4195" t="str">
            <v>793.2_Measure life (years)</v>
          </cell>
          <cell r="D4195">
            <v>2</v>
          </cell>
          <cell r="E4195" t="str">
            <v>Measure life (years)</v>
          </cell>
          <cell r="F4195" t="str">
            <v>Measure Life Value Source</v>
          </cell>
          <cell r="G4195" t="str">
            <v/>
          </cell>
          <cell r="H4195" t="str">
            <v/>
          </cell>
          <cell r="I4195" t="str">
            <v>IndGreenMotorRewind_v2_0.xlsm</v>
          </cell>
        </row>
        <row r="4196">
          <cell r="C4196" t="str">
            <v>793.2_Incremental cost ($)</v>
          </cell>
          <cell r="D4196">
            <v>2</v>
          </cell>
          <cell r="E4196" t="str">
            <v>Incremental cost ($)</v>
          </cell>
          <cell r="F4196" t="str">
            <v>Cost Value Source</v>
          </cell>
          <cell r="G4196" t="str">
            <v/>
          </cell>
          <cell r="H4196" t="str">
            <v/>
          </cell>
          <cell r="I4196" t="str">
            <v>IndGreenMotorRewind_v2_0.xlsm</v>
          </cell>
        </row>
        <row r="4197">
          <cell r="C4197" t="str">
            <v>793.2_Gross Average Monthly Demand Reduction (kW/unit)</v>
          </cell>
          <cell r="D4197">
            <v>2</v>
          </cell>
          <cell r="E4197" t="str">
            <v>Gross Average Monthly Demand Reduction (kW/unit)</v>
          </cell>
          <cell r="F4197" t="str">
            <v>Demand Reduction Value Source</v>
          </cell>
          <cell r="G4197" t="str">
            <v/>
          </cell>
          <cell r="H4197" t="str">
            <v/>
          </cell>
          <cell r="I4197" t="str">
            <v>IndGreenMotorRewind_v2_0.xlsm</v>
          </cell>
        </row>
        <row r="4198">
          <cell r="C4198" t="str">
            <v>1006.3_Measure life (years)</v>
          </cell>
          <cell r="D4198">
            <v>3</v>
          </cell>
          <cell r="E4198" t="str">
            <v>Measure life (years)</v>
          </cell>
          <cell r="F4198" t="str">
            <v>Measure Life Value Source</v>
          </cell>
          <cell r="G4198" t="str">
            <v/>
          </cell>
          <cell r="H4198" t="str">
            <v/>
          </cell>
          <cell r="I4198" t="str">
            <v>IndGreenMotorRewind_v2_0.xlsm</v>
          </cell>
        </row>
        <row r="4199">
          <cell r="C4199" t="str">
            <v>1006.3_Planned Realization Rate</v>
          </cell>
          <cell r="D4199">
            <v>3</v>
          </cell>
          <cell r="E4199" t="str">
            <v>Planned Realization Rate</v>
          </cell>
          <cell r="F4199" t="str">
            <v>Realization Rate Value Source</v>
          </cell>
          <cell r="G4199" t="str">
            <v/>
          </cell>
          <cell r="H4199" t="str">
            <v>Table 1</v>
          </cell>
          <cell r="I4199" t="str">
            <v>DSM_WY_FinAnswerExpress_Report_2011.pdf</v>
          </cell>
        </row>
        <row r="4200">
          <cell r="C4200" t="str">
            <v>1006.3_Incremental cost ($)</v>
          </cell>
          <cell r="D4200">
            <v>3</v>
          </cell>
          <cell r="E4200" t="str">
            <v>Incremental cost ($)</v>
          </cell>
          <cell r="F4200" t="str">
            <v>Incremental Cost Value Source</v>
          </cell>
          <cell r="G4200" t="str">
            <v/>
          </cell>
          <cell r="H4200" t="str">
            <v/>
          </cell>
          <cell r="I4200" t="str">
            <v>IndGreenMotorRewind_v2_0.xlsm</v>
          </cell>
        </row>
        <row r="4201">
          <cell r="C4201" t="str">
            <v>1006.3_Gross Average Monthly Demand Reduction (kW/unit)</v>
          </cell>
          <cell r="D4201">
            <v>3</v>
          </cell>
          <cell r="E4201" t="str">
            <v>Gross Average Monthly Demand Reduction (kW/unit)</v>
          </cell>
          <cell r="F4201" t="str">
            <v>Demand Savings Value Source</v>
          </cell>
          <cell r="G4201" t="str">
            <v/>
          </cell>
          <cell r="H4201" t="str">
            <v/>
          </cell>
          <cell r="I4201" t="str">
            <v>IndGreenMotorRewind_v2_0.xlsm</v>
          </cell>
        </row>
        <row r="4202">
          <cell r="C4202" t="str">
            <v>1006.3_Planned Net to Gross Ratio</v>
          </cell>
          <cell r="D4202">
            <v>3</v>
          </cell>
          <cell r="E4202" t="str">
            <v>Planned Net to Gross Ratio</v>
          </cell>
          <cell r="F4202" t="str">
            <v>Net-to-Gross Value Source</v>
          </cell>
          <cell r="G4202" t="str">
            <v/>
          </cell>
          <cell r="H4202" t="str">
            <v>Page 10</v>
          </cell>
          <cell r="I4202" t="str">
            <v>DSM_WY_FinAnswerExpress_Report_2011.pdf</v>
          </cell>
        </row>
        <row r="4203">
          <cell r="C4203" t="str">
            <v>1006.3_Gross incremental annual electric savings (kWh/yr)</v>
          </cell>
          <cell r="D4203">
            <v>3</v>
          </cell>
          <cell r="E4203" t="str">
            <v>Gross incremental annual electric savings (kWh/yr)</v>
          </cell>
          <cell r="F4203" t="str">
            <v>Energy Savings Value Source</v>
          </cell>
          <cell r="G4203" t="str">
            <v/>
          </cell>
          <cell r="H4203" t="str">
            <v/>
          </cell>
          <cell r="I4203" t="str">
            <v>IndGreenMotorRewind_v2_0.xlsm</v>
          </cell>
        </row>
        <row r="4204">
          <cell r="C4204" t="str">
            <v>149.2_Measure life (years)</v>
          </cell>
          <cell r="D4204">
            <v>2</v>
          </cell>
          <cell r="E4204" t="str">
            <v>Measure life (years)</v>
          </cell>
          <cell r="F4204" t="str">
            <v>Measure Life Value Source</v>
          </cell>
          <cell r="G4204" t="str">
            <v/>
          </cell>
          <cell r="H4204" t="str">
            <v/>
          </cell>
          <cell r="I4204" t="str">
            <v>IndGreenMotorRewind_v2_0.xlsm</v>
          </cell>
        </row>
        <row r="4205">
          <cell r="C4205" t="str">
            <v>149.2_Incremental cost ($)</v>
          </cell>
          <cell r="D4205">
            <v>2</v>
          </cell>
          <cell r="E4205" t="str">
            <v>Incremental cost ($)</v>
          </cell>
          <cell r="F4205" t="str">
            <v>Cost Value Source</v>
          </cell>
          <cell r="G4205" t="str">
            <v/>
          </cell>
          <cell r="H4205" t="str">
            <v/>
          </cell>
          <cell r="I4205" t="str">
            <v>IndGreenMotorRewind_v2_0.xlsm</v>
          </cell>
        </row>
        <row r="4206">
          <cell r="C4206" t="str">
            <v>149.2_Gross incremental annual electric savings (kWh/yr)</v>
          </cell>
          <cell r="D4206">
            <v>2</v>
          </cell>
          <cell r="E4206" t="str">
            <v>Gross incremental annual electric savings (kWh/yr)</v>
          </cell>
          <cell r="F4206" t="str">
            <v xml:space="preserve">Energy Savings Value Source </v>
          </cell>
          <cell r="G4206" t="str">
            <v/>
          </cell>
          <cell r="H4206" t="str">
            <v/>
          </cell>
          <cell r="I4206" t="str">
            <v>IndGreenMotorRewind_v2_0.xlsm</v>
          </cell>
        </row>
        <row r="4207">
          <cell r="C4207" t="str">
            <v>149.2_Planned Net to Gross Ratio</v>
          </cell>
          <cell r="D4207">
            <v>2</v>
          </cell>
          <cell r="E4207" t="str">
            <v>Planned Net to Gross Ratio</v>
          </cell>
          <cell r="F4207" t="str">
            <v>Net-to-Gross Value Source</v>
          </cell>
          <cell r="G4207" t="str">
            <v/>
          </cell>
          <cell r="H4207" t="str">
            <v>page 2</v>
          </cell>
          <cell r="I4207" t="str">
            <v>CA_FinAnswer_Express_Program_Evaluation_2009-2011.pdf</v>
          </cell>
        </row>
        <row r="4208">
          <cell r="C4208" t="str">
            <v>149.2_Planned Realization Rate</v>
          </cell>
          <cell r="D4208">
            <v>2</v>
          </cell>
          <cell r="E4208" t="str">
            <v>Planned Realization Rate</v>
          </cell>
          <cell r="F4208" t="str">
            <v>Realization Rate Value Source</v>
          </cell>
          <cell r="G4208" t="str">
            <v/>
          </cell>
          <cell r="H4208" t="str">
            <v>page 2</v>
          </cell>
          <cell r="I4208" t="str">
            <v>CA_FinAnswer_Express_Program_Evaluation_2009-2011.pdf</v>
          </cell>
        </row>
        <row r="4209">
          <cell r="C4209" t="str">
            <v>149.2_Gross Average Monthly Demand Reduction (kW/unit)</v>
          </cell>
          <cell r="D4209">
            <v>2</v>
          </cell>
          <cell r="E4209" t="str">
            <v>Gross Average Monthly Demand Reduction (kW/unit)</v>
          </cell>
          <cell r="F4209" t="str">
            <v>Demand Reduction Value Source</v>
          </cell>
          <cell r="G4209" t="str">
            <v/>
          </cell>
          <cell r="H4209" t="str">
            <v/>
          </cell>
          <cell r="I4209" t="str">
            <v>IndGreenMotorRewind_v2_0.xlsm</v>
          </cell>
        </row>
        <row r="4210">
          <cell r="C4210" t="str">
            <v>360.3_Incremental cost ($)</v>
          </cell>
          <cell r="D4210">
            <v>3</v>
          </cell>
          <cell r="E4210" t="str">
            <v>Incremental cost ($)</v>
          </cell>
          <cell r="F4210" t="str">
            <v>Cost Value Source</v>
          </cell>
          <cell r="G4210" t="str">
            <v/>
          </cell>
          <cell r="H4210" t="str">
            <v/>
          </cell>
          <cell r="I4210" t="str">
            <v>IndGreenMotorRewind_v2_0.xlsm</v>
          </cell>
        </row>
        <row r="4211">
          <cell r="C4211" t="str">
            <v>360.3_Gross Average Monthly Demand Reduction (kW/unit)</v>
          </cell>
          <cell r="D4211">
            <v>3</v>
          </cell>
          <cell r="E4211" t="str">
            <v>Gross Average Monthly Demand Reduction (kW/unit)</v>
          </cell>
          <cell r="F4211" t="str">
            <v>Demand Reduction Value Source</v>
          </cell>
          <cell r="G4211" t="str">
            <v/>
          </cell>
          <cell r="H4211" t="str">
            <v/>
          </cell>
          <cell r="I4211" t="str">
            <v>IndGreenMotorRewind_v2_0.xlsm</v>
          </cell>
        </row>
        <row r="4212">
          <cell r="C4212" t="str">
            <v>360.3_Gross incremental annual electric savings (kWh/yr)</v>
          </cell>
          <cell r="D4212">
            <v>3</v>
          </cell>
          <cell r="E4212" t="str">
            <v>Gross incremental annual electric savings (kWh/yr)</v>
          </cell>
          <cell r="F4212" t="str">
            <v xml:space="preserve">Energy Savings Value Source </v>
          </cell>
          <cell r="G4212" t="str">
            <v/>
          </cell>
          <cell r="H4212" t="str">
            <v/>
          </cell>
          <cell r="I4212" t="str">
            <v>IndGreenMotorRewind_v2_0.xlsm</v>
          </cell>
        </row>
        <row r="4213">
          <cell r="C4213" t="str">
            <v>360.3_Measure life (years)</v>
          </cell>
          <cell r="D4213">
            <v>3</v>
          </cell>
          <cell r="E4213" t="str">
            <v>Measure life (years)</v>
          </cell>
          <cell r="F4213" t="str">
            <v>Measure Life Value Source</v>
          </cell>
          <cell r="G4213" t="str">
            <v/>
          </cell>
          <cell r="H4213" t="str">
            <v/>
          </cell>
          <cell r="I4213" t="str">
            <v>IndGreenMotorRewind_v2_0.xlsm</v>
          </cell>
        </row>
        <row r="4214">
          <cell r="C4214" t="str">
            <v>360.3_Planned Net to Gross Ratio</v>
          </cell>
          <cell r="D4214">
            <v>3</v>
          </cell>
          <cell r="E4214" t="str">
            <v>Planned Net to Gross Ratio</v>
          </cell>
          <cell r="F4214" t="str">
            <v>Net-to-Gross Value Source</v>
          </cell>
          <cell r="G4214" t="str">
            <v/>
          </cell>
          <cell r="H4214" t="str">
            <v>Page 2</v>
          </cell>
          <cell r="I4214" t="str">
            <v>ID_FinAnswer_Express_Program_Evaluation_2009-2011.pdf</v>
          </cell>
        </row>
        <row r="4215">
          <cell r="C4215" t="str">
            <v>360.3_Planned Realization Rate</v>
          </cell>
          <cell r="D4215">
            <v>3</v>
          </cell>
          <cell r="E4215" t="str">
            <v>Planned Realization Rate</v>
          </cell>
          <cell r="F4215" t="str">
            <v>Realization Rate Value Source</v>
          </cell>
          <cell r="G4215" t="str">
            <v/>
          </cell>
          <cell r="H4215" t="str">
            <v>Table 1</v>
          </cell>
          <cell r="I4215" t="str">
            <v>ID_FinAnswer_Express_Program_Evaluation_2009-2011.pdf</v>
          </cell>
        </row>
        <row r="4216">
          <cell r="C4216" t="str">
            <v>592.3_Measure life (years)</v>
          </cell>
          <cell r="D4216">
            <v>3</v>
          </cell>
          <cell r="E4216" t="str">
            <v>Measure life (years)</v>
          </cell>
          <cell r="F4216" t="str">
            <v>Measure Life Value Source</v>
          </cell>
          <cell r="G4216" t="str">
            <v/>
          </cell>
          <cell r="H4216" t="str">
            <v>Table 2 on page 22 of Appendix 1</v>
          </cell>
          <cell r="I4216" t="str">
            <v>UT_2011_Annual_Report.pdf</v>
          </cell>
        </row>
        <row r="4217">
          <cell r="C4217" t="str">
            <v>592.3_Gross incremental annual electric savings (kWh/yr)</v>
          </cell>
          <cell r="D4217">
            <v>3</v>
          </cell>
          <cell r="E4217" t="str">
            <v>Gross incremental annual electric savings (kWh/yr)</v>
          </cell>
          <cell r="F4217" t="str">
            <v xml:space="preserve">Energy Savings Value Source </v>
          </cell>
          <cell r="G4217" t="str">
            <v/>
          </cell>
          <cell r="H4217" t="str">
            <v/>
          </cell>
          <cell r="I4217" t="str">
            <v>AgGreenMotorRewind_v2_0.xlsm</v>
          </cell>
        </row>
        <row r="4218">
          <cell r="C4218" t="str">
            <v>592.3_Gross Average Monthly Demand Reduction (kW/unit)</v>
          </cell>
          <cell r="D4218">
            <v>3</v>
          </cell>
          <cell r="E4218" t="str">
            <v>Gross Average Monthly Demand Reduction (kW/unit)</v>
          </cell>
          <cell r="F4218" t="str">
            <v>Demand Reduction Value Source</v>
          </cell>
          <cell r="G4218" t="str">
            <v/>
          </cell>
          <cell r="H4218" t="str">
            <v/>
          </cell>
          <cell r="I4218" t="str">
            <v/>
          </cell>
        </row>
        <row r="4219">
          <cell r="C4219" t="str">
            <v>592.3_Incentive Customer ($)</v>
          </cell>
          <cell r="D4219">
            <v>3</v>
          </cell>
          <cell r="E4219" t="str">
            <v>Incentive Customer ($)</v>
          </cell>
          <cell r="F4219" t="str">
            <v>Incentive Value Source</v>
          </cell>
          <cell r="G4219" t="str">
            <v/>
          </cell>
          <cell r="H4219" t="str">
            <v>Table 10-14</v>
          </cell>
          <cell r="I4219" t="str">
            <v>FinAnswer Express Market Characterization and Program Enhancements - Utah Service Territory 30 Nov 2011.pdf</v>
          </cell>
        </row>
        <row r="4220">
          <cell r="C4220" t="str">
            <v>592.3_Gross Average Monthly Demand Reduction (kW/unit)</v>
          </cell>
          <cell r="D4220">
            <v>3</v>
          </cell>
          <cell r="E4220" t="str">
            <v>Gross Average Monthly Demand Reduction (kW/unit)</v>
          </cell>
          <cell r="F4220" t="str">
            <v>Demand Reduction Value Source</v>
          </cell>
          <cell r="G4220" t="str">
            <v/>
          </cell>
          <cell r="H4220" t="str">
            <v/>
          </cell>
          <cell r="I4220" t="str">
            <v>IndGreenMotorRewind_v2_0.xlsm</v>
          </cell>
        </row>
        <row r="4221">
          <cell r="C4221" t="str">
            <v>592.3_Gross incremental annual electric savings (kWh/yr)</v>
          </cell>
          <cell r="D4221">
            <v>3</v>
          </cell>
          <cell r="E4221" t="str">
            <v>Gross incremental annual electric savings (kWh/yr)</v>
          </cell>
          <cell r="F4221" t="str">
            <v xml:space="preserve">Energy Savings Value Source </v>
          </cell>
          <cell r="G4221" t="str">
            <v/>
          </cell>
          <cell r="H4221" t="str">
            <v/>
          </cell>
          <cell r="I4221" t="str">
            <v/>
          </cell>
        </row>
        <row r="4222">
          <cell r="C4222" t="str">
            <v>592.3_Incremental cost ($)</v>
          </cell>
          <cell r="D4222">
            <v>3</v>
          </cell>
          <cell r="E4222" t="str">
            <v>Incremental cost ($)</v>
          </cell>
          <cell r="F4222" t="str">
            <v>Cost Value Source</v>
          </cell>
          <cell r="G4222" t="str">
            <v/>
          </cell>
          <cell r="H4222" t="str">
            <v/>
          </cell>
          <cell r="I4222" t="str">
            <v>IndGreenMotorRewind_v2_0.xlsm</v>
          </cell>
        </row>
        <row r="4223">
          <cell r="C4223" t="str">
            <v>592.3_Incremental cost ($)</v>
          </cell>
          <cell r="D4223">
            <v>3</v>
          </cell>
          <cell r="E4223" t="str">
            <v>Incremental cost ($)</v>
          </cell>
          <cell r="F4223" t="str">
            <v>Cost Value Source</v>
          </cell>
          <cell r="G4223" t="str">
            <v/>
          </cell>
          <cell r="H4223" t="str">
            <v/>
          </cell>
          <cell r="I4223" t="str">
            <v/>
          </cell>
        </row>
        <row r="4224">
          <cell r="C4224" t="str">
            <v>803.2_Incremental cost ($)</v>
          </cell>
          <cell r="D4224">
            <v>2</v>
          </cell>
          <cell r="E4224" t="str">
            <v>Incremental cost ($)</v>
          </cell>
          <cell r="F4224" t="str">
            <v>Cost Value Source</v>
          </cell>
          <cell r="G4224" t="str">
            <v/>
          </cell>
          <cell r="H4224" t="str">
            <v/>
          </cell>
          <cell r="I4224" t="str">
            <v>IndGreenMotorRewind_v2_0.xlsm</v>
          </cell>
        </row>
        <row r="4225">
          <cell r="C4225" t="str">
            <v>803.2_Gross incremental annual electric savings (kWh/yr)</v>
          </cell>
          <cell r="D4225">
            <v>2</v>
          </cell>
          <cell r="E4225" t="str">
            <v>Gross incremental annual electric savings (kWh/yr)</v>
          </cell>
          <cell r="F4225" t="str">
            <v xml:space="preserve">Energy Savings Value Source </v>
          </cell>
          <cell r="G4225" t="str">
            <v/>
          </cell>
          <cell r="H4225" t="str">
            <v/>
          </cell>
          <cell r="I4225" t="str">
            <v>IndGreenMotorRewind_v2_0.xlsm</v>
          </cell>
        </row>
        <row r="4226">
          <cell r="C4226" t="str">
            <v>803.2_Measure life (years)</v>
          </cell>
          <cell r="D4226">
            <v>2</v>
          </cell>
          <cell r="E4226" t="str">
            <v>Measure life (years)</v>
          </cell>
          <cell r="F4226" t="str">
            <v>Measure Life Value Source</v>
          </cell>
          <cell r="G4226" t="str">
            <v/>
          </cell>
          <cell r="H4226" t="str">
            <v/>
          </cell>
          <cell r="I4226" t="str">
            <v>IndGreenMotorRewind_v2_0.xlsm</v>
          </cell>
        </row>
        <row r="4227">
          <cell r="C4227" t="str">
            <v>803.2_Gross Average Monthly Demand Reduction (kW/unit)</v>
          </cell>
          <cell r="D4227">
            <v>2</v>
          </cell>
          <cell r="E4227" t="str">
            <v>Gross Average Monthly Demand Reduction (kW/unit)</v>
          </cell>
          <cell r="F4227" t="str">
            <v>Demand Reduction Value Source</v>
          </cell>
          <cell r="G4227" t="str">
            <v/>
          </cell>
          <cell r="H4227" t="str">
            <v/>
          </cell>
          <cell r="I4227" t="str">
            <v>IndGreenMotorRewind_v2_0.xlsm</v>
          </cell>
        </row>
        <row r="4228">
          <cell r="C4228" t="str">
            <v>1017.3_Planned Realization Rate</v>
          </cell>
          <cell r="D4228">
            <v>3</v>
          </cell>
          <cell r="E4228" t="str">
            <v>Planned Realization Rate</v>
          </cell>
          <cell r="F4228" t="str">
            <v>Realization Rate Value Source</v>
          </cell>
          <cell r="G4228" t="str">
            <v/>
          </cell>
          <cell r="H4228" t="str">
            <v>Table 1</v>
          </cell>
          <cell r="I4228" t="str">
            <v>DSM_WY_FinAnswerExpress_Report_2011.pdf</v>
          </cell>
        </row>
        <row r="4229">
          <cell r="C4229" t="str">
            <v>1017.3_Planned Net to Gross Ratio</v>
          </cell>
          <cell r="D4229">
            <v>3</v>
          </cell>
          <cell r="E4229" t="str">
            <v>Planned Net to Gross Ratio</v>
          </cell>
          <cell r="F4229" t="str">
            <v>Net-to-Gross Value Source</v>
          </cell>
          <cell r="G4229" t="str">
            <v/>
          </cell>
          <cell r="H4229" t="str">
            <v>Page 10</v>
          </cell>
          <cell r="I4229" t="str">
            <v>DSM_WY_FinAnswerExpress_Report_2011.pdf</v>
          </cell>
        </row>
        <row r="4230">
          <cell r="C4230" t="str">
            <v>1017.3_Gross Average Monthly Demand Reduction (kW/unit)</v>
          </cell>
          <cell r="D4230">
            <v>3</v>
          </cell>
          <cell r="E4230" t="str">
            <v>Gross Average Monthly Demand Reduction (kW/unit)</v>
          </cell>
          <cell r="F4230" t="str">
            <v>Demand Savings Value Source</v>
          </cell>
          <cell r="G4230" t="str">
            <v/>
          </cell>
          <cell r="H4230" t="str">
            <v/>
          </cell>
          <cell r="I4230" t="str">
            <v>IndGreenMotorRewind_v2_0.xlsm</v>
          </cell>
        </row>
        <row r="4231">
          <cell r="C4231" t="str">
            <v>1017.3_Measure life (years)</v>
          </cell>
          <cell r="D4231">
            <v>3</v>
          </cell>
          <cell r="E4231" t="str">
            <v>Measure life (years)</v>
          </cell>
          <cell r="F4231" t="str">
            <v>Measure Life Value Source</v>
          </cell>
          <cell r="G4231" t="str">
            <v/>
          </cell>
          <cell r="H4231" t="str">
            <v/>
          </cell>
          <cell r="I4231" t="str">
            <v>IndGreenMotorRewind_v2_0.xlsm</v>
          </cell>
        </row>
        <row r="4232">
          <cell r="C4232" t="str">
            <v>1017.3_Incremental cost ($)</v>
          </cell>
          <cell r="D4232">
            <v>3</v>
          </cell>
          <cell r="E4232" t="str">
            <v>Incremental cost ($)</v>
          </cell>
          <cell r="F4232" t="str">
            <v>Incremental Cost Value Source</v>
          </cell>
          <cell r="G4232" t="str">
            <v/>
          </cell>
          <cell r="H4232" t="str">
            <v/>
          </cell>
          <cell r="I4232" t="str">
            <v>IndGreenMotorRewind_v2_0.xlsm</v>
          </cell>
        </row>
        <row r="4233">
          <cell r="C4233" t="str">
            <v>1017.3_Gross incremental annual electric savings (kWh/yr)</v>
          </cell>
          <cell r="D4233">
            <v>3</v>
          </cell>
          <cell r="E4233" t="str">
            <v>Gross incremental annual electric savings (kWh/yr)</v>
          </cell>
          <cell r="F4233" t="str">
            <v>Energy Savings Value Source</v>
          </cell>
          <cell r="G4233" t="str">
            <v/>
          </cell>
          <cell r="H4233" t="str">
            <v/>
          </cell>
          <cell r="I4233" t="str">
            <v>IndGreenMotorRewind_v2_0.xlsm</v>
          </cell>
        </row>
        <row r="4234">
          <cell r="C4234" t="str">
            <v>12202013-085.1_Measure life (years)</v>
          </cell>
          <cell r="D4234">
            <v>1</v>
          </cell>
          <cell r="E4234" t="str">
            <v>Measure life (years)</v>
          </cell>
          <cell r="F4234" t="str">
            <v>Measure Life Value Source</v>
          </cell>
          <cell r="G4234" t="str">
            <v/>
          </cell>
          <cell r="H4234" t="str">
            <v/>
          </cell>
          <cell r="I4234" t="str">
            <v>IndGreenMotorRewind_v2_0.xlsm</v>
          </cell>
        </row>
        <row r="4235">
          <cell r="C4235" t="str">
            <v>12202013-085.1_Incremental cost ($)</v>
          </cell>
          <cell r="D4235">
            <v>1</v>
          </cell>
          <cell r="E4235" t="str">
            <v>Incremental cost ($)</v>
          </cell>
          <cell r="F4235" t="str">
            <v>Cost Value Source</v>
          </cell>
          <cell r="G4235" t="str">
            <v/>
          </cell>
          <cell r="H4235" t="str">
            <v/>
          </cell>
          <cell r="I4235" t="str">
            <v>IndGreenMotorRewind_v2_0.xlsm</v>
          </cell>
        </row>
        <row r="4236">
          <cell r="C4236" t="str">
            <v>12202013-085.1_Gross incremental annual electric savings (kWh/yr)</v>
          </cell>
          <cell r="D4236">
            <v>1</v>
          </cell>
          <cell r="E4236" t="str">
            <v>Gross incremental annual electric savings (kWh/yr)</v>
          </cell>
          <cell r="F4236" t="str">
            <v xml:space="preserve">Energy Savings Value Source </v>
          </cell>
          <cell r="G4236" t="str">
            <v/>
          </cell>
          <cell r="H4236" t="str">
            <v/>
          </cell>
          <cell r="I4236" t="str">
            <v>IndGreenMotorRewind_v2_0.xlsm</v>
          </cell>
        </row>
        <row r="4237">
          <cell r="C4237" t="str">
            <v>12202013-085.1_Planned Realization Rate</v>
          </cell>
          <cell r="D4237">
            <v>1</v>
          </cell>
          <cell r="E4237" t="str">
            <v>Planned Realization Rate</v>
          </cell>
          <cell r="F4237" t="str">
            <v>Realization Rate Value Source</v>
          </cell>
          <cell r="G4237" t="str">
            <v/>
          </cell>
          <cell r="H4237" t="str">
            <v>page 2</v>
          </cell>
          <cell r="I4237" t="str">
            <v>CA_FinAnswer_Express_Program_Evaluation_2009-2011.pdf</v>
          </cell>
        </row>
        <row r="4238">
          <cell r="C4238" t="str">
            <v>12202013-085.1_Planned Net to Gross Ratio</v>
          </cell>
          <cell r="D4238">
            <v>1</v>
          </cell>
          <cell r="E4238" t="str">
            <v>Planned Net to Gross Ratio</v>
          </cell>
          <cell r="F4238" t="str">
            <v>Net-to-Gross Value Source</v>
          </cell>
          <cell r="G4238" t="str">
            <v/>
          </cell>
          <cell r="H4238" t="str">
            <v>page 2</v>
          </cell>
          <cell r="I4238" t="str">
            <v>CA_FinAnswer_Express_Program_Evaluation_2009-2011.pdf</v>
          </cell>
        </row>
        <row r="4239">
          <cell r="C4239" t="str">
            <v>12202013-085.1_Gross Average Monthly Demand Reduction (kW/unit)</v>
          </cell>
          <cell r="D4239">
            <v>1</v>
          </cell>
          <cell r="E4239" t="str">
            <v>Gross Average Monthly Demand Reduction (kW/unit)</v>
          </cell>
          <cell r="F4239" t="str">
            <v>Demand Reduction Value Source</v>
          </cell>
          <cell r="G4239" t="str">
            <v/>
          </cell>
          <cell r="H4239" t="str">
            <v/>
          </cell>
          <cell r="I4239" t="str">
            <v>IndGreenMotorRewind_v2_0.xlsm</v>
          </cell>
        </row>
        <row r="4240">
          <cell r="C4240" t="str">
            <v>12202013-021.2_Gross Average Monthly Demand Reduction (kW/unit)</v>
          </cell>
          <cell r="D4240">
            <v>2</v>
          </cell>
          <cell r="E4240" t="str">
            <v>Gross Average Monthly Demand Reduction (kW/unit)</v>
          </cell>
          <cell r="F4240" t="str">
            <v>Demand Reduction Value Source</v>
          </cell>
          <cell r="G4240" t="str">
            <v/>
          </cell>
          <cell r="H4240" t="str">
            <v/>
          </cell>
          <cell r="I4240" t="str">
            <v>IndGreenMotorRewind_v2_0.xlsm</v>
          </cell>
        </row>
        <row r="4241">
          <cell r="C4241" t="str">
            <v>12202013-021.2_Planned Realization Rate</v>
          </cell>
          <cell r="D4241">
            <v>2</v>
          </cell>
          <cell r="E4241" t="str">
            <v>Planned Realization Rate</v>
          </cell>
          <cell r="F4241" t="str">
            <v>Realization Rate Value Source</v>
          </cell>
          <cell r="G4241" t="str">
            <v/>
          </cell>
          <cell r="H4241" t="str">
            <v>Table 1</v>
          </cell>
          <cell r="I4241" t="str">
            <v>ID_FinAnswer_Express_Program_Evaluation_2009-2011.pdf</v>
          </cell>
        </row>
        <row r="4242">
          <cell r="C4242" t="str">
            <v>12202013-021.2_Incremental cost ($)</v>
          </cell>
          <cell r="D4242">
            <v>2</v>
          </cell>
          <cell r="E4242" t="str">
            <v>Incremental cost ($)</v>
          </cell>
          <cell r="F4242" t="str">
            <v>Cost Value Source</v>
          </cell>
          <cell r="G4242" t="str">
            <v/>
          </cell>
          <cell r="H4242" t="str">
            <v/>
          </cell>
          <cell r="I4242" t="str">
            <v>IndGreenMotorRewind_v2_0.xlsm</v>
          </cell>
        </row>
        <row r="4243">
          <cell r="C4243" t="str">
            <v>12202013-021.2_Planned Net to Gross Ratio</v>
          </cell>
          <cell r="D4243">
            <v>2</v>
          </cell>
          <cell r="E4243" t="str">
            <v>Planned Net to Gross Ratio</v>
          </cell>
          <cell r="F4243" t="str">
            <v>Net-to-Gross Value Source</v>
          </cell>
          <cell r="G4243" t="str">
            <v/>
          </cell>
          <cell r="H4243" t="str">
            <v>Page 2</v>
          </cell>
          <cell r="I4243" t="str">
            <v>ID_FinAnswer_Express_Program_Evaluation_2009-2011.pdf</v>
          </cell>
        </row>
        <row r="4244">
          <cell r="C4244" t="str">
            <v>12202013-021.2_Measure life (years)</v>
          </cell>
          <cell r="D4244">
            <v>2</v>
          </cell>
          <cell r="E4244" t="str">
            <v>Measure life (years)</v>
          </cell>
          <cell r="F4244" t="str">
            <v>Measure Life Value Source</v>
          </cell>
          <cell r="G4244" t="str">
            <v/>
          </cell>
          <cell r="H4244" t="str">
            <v/>
          </cell>
          <cell r="I4244" t="str">
            <v>IndGreenMotorRewind_v2_0.xlsm</v>
          </cell>
        </row>
        <row r="4245">
          <cell r="C4245" t="str">
            <v>12202013-021.2_Gross incremental annual electric savings (kWh/yr)</v>
          </cell>
          <cell r="D4245">
            <v>2</v>
          </cell>
          <cell r="E4245" t="str">
            <v>Gross incremental annual electric savings (kWh/yr)</v>
          </cell>
          <cell r="F4245" t="str">
            <v xml:space="preserve">Energy Savings Value Source </v>
          </cell>
          <cell r="G4245" t="str">
            <v/>
          </cell>
          <cell r="H4245" t="str">
            <v/>
          </cell>
          <cell r="I4245" t="str">
            <v>IndGreenMotorRewind_v2_0.xlsm</v>
          </cell>
        </row>
        <row r="4246">
          <cell r="C4246" t="str">
            <v>12132013-021.2_Incremental cost ($)</v>
          </cell>
          <cell r="D4246">
            <v>2</v>
          </cell>
          <cell r="E4246" t="str">
            <v>Incremental cost ($)</v>
          </cell>
          <cell r="F4246" t="str">
            <v>Cost Value Source</v>
          </cell>
          <cell r="G4246" t="str">
            <v/>
          </cell>
          <cell r="H4246" t="str">
            <v/>
          </cell>
          <cell r="I4246" t="str">
            <v>IndGreenMotorRewind_v2_0.xlsm</v>
          </cell>
        </row>
        <row r="4247">
          <cell r="C4247" t="str">
            <v>12132013-021.2_Gross incremental annual electric savings (kWh/yr)</v>
          </cell>
          <cell r="D4247">
            <v>2</v>
          </cell>
          <cell r="E4247" t="str">
            <v>Gross incremental annual electric savings (kWh/yr)</v>
          </cell>
          <cell r="F4247" t="str">
            <v xml:space="preserve">Energy Savings Value Source </v>
          </cell>
          <cell r="G4247" t="str">
            <v/>
          </cell>
          <cell r="H4247" t="str">
            <v/>
          </cell>
          <cell r="I4247" t="str">
            <v/>
          </cell>
        </row>
        <row r="4248">
          <cell r="C4248" t="str">
            <v>12132013-021.2_Incentive Customer ($)</v>
          </cell>
          <cell r="D4248">
            <v>2</v>
          </cell>
          <cell r="E4248" t="str">
            <v>Incentive Customer ($)</v>
          </cell>
          <cell r="F4248" t="str">
            <v>Incentive Value Source</v>
          </cell>
          <cell r="G4248" t="str">
            <v/>
          </cell>
          <cell r="H4248" t="str">
            <v>Table 10-14</v>
          </cell>
          <cell r="I4248" t="str">
            <v>FinAnswer Express Market Characterization and Program Enhancements - Utah Service Territory 30 Nov 2011.pdf</v>
          </cell>
        </row>
        <row r="4249">
          <cell r="C4249" t="str">
            <v>12132013-021.2_Gross Average Monthly Demand Reduction (kW/unit)</v>
          </cell>
          <cell r="D4249">
            <v>2</v>
          </cell>
          <cell r="E4249" t="str">
            <v>Gross Average Monthly Demand Reduction (kW/unit)</v>
          </cell>
          <cell r="F4249" t="str">
            <v>Demand Reduction Value Source</v>
          </cell>
          <cell r="G4249" t="str">
            <v/>
          </cell>
          <cell r="H4249" t="str">
            <v/>
          </cell>
          <cell r="I4249" t="str">
            <v/>
          </cell>
        </row>
        <row r="4250">
          <cell r="C4250" t="str">
            <v>12132013-021.2_Gross Average Monthly Demand Reduction (kW/unit)</v>
          </cell>
          <cell r="D4250">
            <v>2</v>
          </cell>
          <cell r="E4250" t="str">
            <v>Gross Average Monthly Demand Reduction (kW/unit)</v>
          </cell>
          <cell r="F4250" t="str">
            <v>Demand Reduction Value Source</v>
          </cell>
          <cell r="G4250" t="str">
            <v/>
          </cell>
          <cell r="H4250" t="str">
            <v/>
          </cell>
          <cell r="I4250" t="str">
            <v>IndGreenMotorRewind_v2_0.xlsm</v>
          </cell>
        </row>
        <row r="4251">
          <cell r="C4251" t="str">
            <v>12132013-021.2_Incremental cost ($)</v>
          </cell>
          <cell r="D4251">
            <v>2</v>
          </cell>
          <cell r="E4251" t="str">
            <v>Incremental cost ($)</v>
          </cell>
          <cell r="F4251" t="str">
            <v>Cost Value Source</v>
          </cell>
          <cell r="G4251" t="str">
            <v/>
          </cell>
          <cell r="H4251" t="str">
            <v/>
          </cell>
          <cell r="I4251" t="str">
            <v/>
          </cell>
        </row>
        <row r="4252">
          <cell r="C4252" t="str">
            <v>12132013-021.2_Gross incremental annual electric savings (kWh/yr)</v>
          </cell>
          <cell r="D4252">
            <v>2</v>
          </cell>
          <cell r="E4252" t="str">
            <v>Gross incremental annual electric savings (kWh/yr)</v>
          </cell>
          <cell r="F4252" t="str">
            <v xml:space="preserve">Energy Savings Value Source </v>
          </cell>
          <cell r="G4252" t="str">
            <v/>
          </cell>
          <cell r="H4252" t="str">
            <v/>
          </cell>
          <cell r="I4252" t="str">
            <v>IndGreenMotorRewind_v2_0.xlsm</v>
          </cell>
        </row>
        <row r="4253">
          <cell r="C4253" t="str">
            <v>12132013-021.2_Measure life (years)</v>
          </cell>
          <cell r="D4253">
            <v>2</v>
          </cell>
          <cell r="E4253" t="str">
            <v>Measure life (years)</v>
          </cell>
          <cell r="F4253" t="str">
            <v>Measure Life Value Source</v>
          </cell>
          <cell r="G4253" t="str">
            <v/>
          </cell>
          <cell r="H4253" t="str">
            <v>Table 2 on page 22 of Appendix 1</v>
          </cell>
          <cell r="I4253" t="str">
            <v>UT_2011_Annual_Report.pdf</v>
          </cell>
        </row>
        <row r="4254">
          <cell r="C4254" t="str">
            <v>12302013-044.1_Incremental cost ($)</v>
          </cell>
          <cell r="D4254">
            <v>1</v>
          </cell>
          <cell r="E4254" t="str">
            <v>Incremental cost ($)</v>
          </cell>
          <cell r="F4254" t="str">
            <v>Cost Value Source</v>
          </cell>
          <cell r="G4254" t="str">
            <v/>
          </cell>
          <cell r="H4254" t="str">
            <v/>
          </cell>
          <cell r="I4254" t="str">
            <v>IndGreenMotorRewind_v2_0.xlsm</v>
          </cell>
        </row>
        <row r="4255">
          <cell r="C4255" t="str">
            <v>12302013-044.1_Measure life (years)</v>
          </cell>
          <cell r="D4255">
            <v>1</v>
          </cell>
          <cell r="E4255" t="str">
            <v>Measure life (years)</v>
          </cell>
          <cell r="F4255" t="str">
            <v>Measure Life Value Source</v>
          </cell>
          <cell r="G4255" t="str">
            <v/>
          </cell>
          <cell r="H4255" t="str">
            <v/>
          </cell>
          <cell r="I4255" t="str">
            <v>IndGreenMotorRewind_v2_0.xlsm</v>
          </cell>
        </row>
        <row r="4256">
          <cell r="C4256" t="str">
            <v>12302013-044.1_Gross Average Monthly Demand Reduction (kW/unit)</v>
          </cell>
          <cell r="D4256">
            <v>1</v>
          </cell>
          <cell r="E4256" t="str">
            <v>Gross Average Monthly Demand Reduction (kW/unit)</v>
          </cell>
          <cell r="F4256" t="str">
            <v>Demand Reduction Value Source</v>
          </cell>
          <cell r="G4256" t="str">
            <v/>
          </cell>
          <cell r="H4256" t="str">
            <v/>
          </cell>
          <cell r="I4256" t="str">
            <v>IndGreenMotorRewind_v2_0.xlsm</v>
          </cell>
        </row>
        <row r="4257">
          <cell r="C4257" t="str">
            <v>12302013-044.1_Gross incremental annual electric savings (kWh/yr)</v>
          </cell>
          <cell r="D4257">
            <v>1</v>
          </cell>
          <cell r="E4257" t="str">
            <v>Gross incremental annual electric savings (kWh/yr)</v>
          </cell>
          <cell r="F4257" t="str">
            <v xml:space="preserve">Energy Savings Value Source </v>
          </cell>
          <cell r="G4257" t="str">
            <v/>
          </cell>
          <cell r="H4257" t="str">
            <v/>
          </cell>
          <cell r="I4257" t="str">
            <v>IndGreenMotorRewind_v2_0.xlsm</v>
          </cell>
        </row>
        <row r="4258">
          <cell r="C4258" t="str">
            <v>12202013-053.2_Measure life (years)</v>
          </cell>
          <cell r="D4258">
            <v>2</v>
          </cell>
          <cell r="E4258" t="str">
            <v>Measure life (years)</v>
          </cell>
          <cell r="F4258" t="str">
            <v>Measure Life Value Source</v>
          </cell>
          <cell r="G4258" t="str">
            <v/>
          </cell>
          <cell r="H4258" t="str">
            <v/>
          </cell>
          <cell r="I4258" t="str">
            <v>IndGreenMotorRewind_v2_0.xlsm</v>
          </cell>
        </row>
        <row r="4259">
          <cell r="C4259" t="str">
            <v>12202013-053.2_Planned Net to Gross Ratio</v>
          </cell>
          <cell r="D4259">
            <v>2</v>
          </cell>
          <cell r="E4259" t="str">
            <v>Planned Net to Gross Ratio</v>
          </cell>
          <cell r="F4259" t="str">
            <v>Net-to-Gross Value Source</v>
          </cell>
          <cell r="G4259" t="str">
            <v/>
          </cell>
          <cell r="H4259" t="str">
            <v>Page 10</v>
          </cell>
          <cell r="I4259" t="str">
            <v>DSM_WY_FinAnswerExpress_Report_2011.pdf</v>
          </cell>
        </row>
        <row r="4260">
          <cell r="C4260" t="str">
            <v>12202013-053.2_Gross Average Monthly Demand Reduction (kW/unit)</v>
          </cell>
          <cell r="D4260">
            <v>2</v>
          </cell>
          <cell r="E4260" t="str">
            <v>Gross Average Monthly Demand Reduction (kW/unit)</v>
          </cell>
          <cell r="F4260" t="str">
            <v>Demand Savings Value Source</v>
          </cell>
          <cell r="G4260" t="str">
            <v/>
          </cell>
          <cell r="H4260" t="str">
            <v/>
          </cell>
          <cell r="I4260" t="str">
            <v>IndGreenMotorRewind_v2_0.xlsm</v>
          </cell>
        </row>
        <row r="4261">
          <cell r="C4261" t="str">
            <v>12202013-053.2_Incremental cost ($)</v>
          </cell>
          <cell r="D4261">
            <v>2</v>
          </cell>
          <cell r="E4261" t="str">
            <v>Incremental cost ($)</v>
          </cell>
          <cell r="F4261" t="str">
            <v>Incremental Cost Value Source</v>
          </cell>
          <cell r="G4261" t="str">
            <v/>
          </cell>
          <cell r="H4261" t="str">
            <v/>
          </cell>
          <cell r="I4261" t="str">
            <v>IndGreenMotorRewind_v2_0.xlsm</v>
          </cell>
        </row>
        <row r="4262">
          <cell r="C4262" t="str">
            <v>12202013-053.2_Gross incremental annual electric savings (kWh/yr)</v>
          </cell>
          <cell r="D4262">
            <v>2</v>
          </cell>
          <cell r="E4262" t="str">
            <v>Gross incremental annual electric savings (kWh/yr)</v>
          </cell>
          <cell r="F4262" t="str">
            <v>Energy Savings Value Source</v>
          </cell>
          <cell r="G4262" t="str">
            <v/>
          </cell>
          <cell r="H4262" t="str">
            <v/>
          </cell>
          <cell r="I4262" t="str">
            <v>IndGreenMotorRewind_v2_0.xlsm</v>
          </cell>
        </row>
        <row r="4263">
          <cell r="C4263" t="str">
            <v>12202013-053.2_Planned Realization Rate</v>
          </cell>
          <cell r="D4263">
            <v>2</v>
          </cell>
          <cell r="E4263" t="str">
            <v>Planned Realization Rate</v>
          </cell>
          <cell r="F4263" t="str">
            <v>Realization Rate Value Source</v>
          </cell>
          <cell r="G4263" t="str">
            <v/>
          </cell>
          <cell r="H4263" t="str">
            <v>Table 1</v>
          </cell>
          <cell r="I4263" t="str">
            <v>DSM_WY_FinAnswerExpress_Report_2011.pdf</v>
          </cell>
        </row>
        <row r="4264">
          <cell r="C4264" t="str">
            <v>12202013-086.1_Gross incremental annual electric savings (kWh/yr)</v>
          </cell>
          <cell r="D4264">
            <v>1</v>
          </cell>
          <cell r="E4264" t="str">
            <v>Gross incremental annual electric savings (kWh/yr)</v>
          </cell>
          <cell r="F4264" t="str">
            <v xml:space="preserve">Energy Savings Value Source </v>
          </cell>
          <cell r="G4264" t="str">
            <v/>
          </cell>
          <cell r="H4264" t="str">
            <v/>
          </cell>
          <cell r="I4264" t="str">
            <v>IndGreenMotorRewind_v2_0.xlsm</v>
          </cell>
        </row>
        <row r="4265">
          <cell r="C4265" t="str">
            <v>12202013-086.1_Incremental cost ($)</v>
          </cell>
          <cell r="D4265">
            <v>1</v>
          </cell>
          <cell r="E4265" t="str">
            <v>Incremental cost ($)</v>
          </cell>
          <cell r="F4265" t="str">
            <v>Cost Value Source</v>
          </cell>
          <cell r="G4265" t="str">
            <v/>
          </cell>
          <cell r="H4265" t="str">
            <v/>
          </cell>
          <cell r="I4265" t="str">
            <v>IndGreenMotorRewind_v2_0.xlsm</v>
          </cell>
        </row>
        <row r="4266">
          <cell r="C4266" t="str">
            <v>12202013-086.1_Measure life (years)</v>
          </cell>
          <cell r="D4266">
            <v>1</v>
          </cell>
          <cell r="E4266" t="str">
            <v>Measure life (years)</v>
          </cell>
          <cell r="F4266" t="str">
            <v>Measure Life Value Source</v>
          </cell>
          <cell r="G4266" t="str">
            <v/>
          </cell>
          <cell r="H4266" t="str">
            <v/>
          </cell>
          <cell r="I4266" t="str">
            <v>IndGreenMotorRewind_v2_0.xlsm</v>
          </cell>
        </row>
        <row r="4267">
          <cell r="C4267" t="str">
            <v>12202013-086.1_Planned Net to Gross Ratio</v>
          </cell>
          <cell r="D4267">
            <v>1</v>
          </cell>
          <cell r="E4267" t="str">
            <v>Planned Net to Gross Ratio</v>
          </cell>
          <cell r="F4267" t="str">
            <v>Net-to-Gross Value Source</v>
          </cell>
          <cell r="G4267" t="str">
            <v/>
          </cell>
          <cell r="H4267" t="str">
            <v>page 2</v>
          </cell>
          <cell r="I4267" t="str">
            <v>CA_FinAnswer_Express_Program_Evaluation_2009-2011.pdf</v>
          </cell>
        </row>
        <row r="4268">
          <cell r="C4268" t="str">
            <v>12202013-086.1_Planned Realization Rate</v>
          </cell>
          <cell r="D4268">
            <v>1</v>
          </cell>
          <cell r="E4268" t="str">
            <v>Planned Realization Rate</v>
          </cell>
          <cell r="F4268" t="str">
            <v>Realization Rate Value Source</v>
          </cell>
          <cell r="G4268" t="str">
            <v/>
          </cell>
          <cell r="H4268" t="str">
            <v>page 2</v>
          </cell>
          <cell r="I4268" t="str">
            <v>CA_FinAnswer_Express_Program_Evaluation_2009-2011.pdf</v>
          </cell>
        </row>
        <row r="4269">
          <cell r="C4269" t="str">
            <v>12202013-086.1_Gross Average Monthly Demand Reduction (kW/unit)</v>
          </cell>
          <cell r="D4269">
            <v>1</v>
          </cell>
          <cell r="E4269" t="str">
            <v>Gross Average Monthly Demand Reduction (kW/unit)</v>
          </cell>
          <cell r="F4269" t="str">
            <v>Demand Reduction Value Source</v>
          </cell>
          <cell r="G4269" t="str">
            <v/>
          </cell>
          <cell r="H4269" t="str">
            <v/>
          </cell>
          <cell r="I4269" t="str">
            <v>IndGreenMotorRewind_v2_0.xlsm</v>
          </cell>
        </row>
        <row r="4270">
          <cell r="C4270" t="str">
            <v>12202013-022.2_Incremental cost ($)</v>
          </cell>
          <cell r="D4270">
            <v>2</v>
          </cell>
          <cell r="E4270" t="str">
            <v>Incremental cost ($)</v>
          </cell>
          <cell r="F4270" t="str">
            <v>Cost Value Source</v>
          </cell>
          <cell r="G4270" t="str">
            <v/>
          </cell>
          <cell r="H4270" t="str">
            <v/>
          </cell>
          <cell r="I4270" t="str">
            <v>IndGreenMotorRewind_v2_0.xlsm</v>
          </cell>
        </row>
        <row r="4271">
          <cell r="C4271" t="str">
            <v>12202013-022.2_Planned Realization Rate</v>
          </cell>
          <cell r="D4271">
            <v>2</v>
          </cell>
          <cell r="E4271" t="str">
            <v>Planned Realization Rate</v>
          </cell>
          <cell r="F4271" t="str">
            <v>Realization Rate Value Source</v>
          </cell>
          <cell r="G4271" t="str">
            <v/>
          </cell>
          <cell r="H4271" t="str">
            <v>Table 1</v>
          </cell>
          <cell r="I4271" t="str">
            <v>ID_FinAnswer_Express_Program_Evaluation_2009-2011.pdf</v>
          </cell>
        </row>
        <row r="4272">
          <cell r="C4272" t="str">
            <v>12202013-022.2_Gross incremental annual electric savings (kWh/yr)</v>
          </cell>
          <cell r="D4272">
            <v>2</v>
          </cell>
          <cell r="E4272" t="str">
            <v>Gross incremental annual electric savings (kWh/yr)</v>
          </cell>
          <cell r="F4272" t="str">
            <v xml:space="preserve">Energy Savings Value Source </v>
          </cell>
          <cell r="G4272" t="str">
            <v/>
          </cell>
          <cell r="H4272" t="str">
            <v/>
          </cell>
          <cell r="I4272" t="str">
            <v>IndGreenMotorRewind_v2_0.xlsm</v>
          </cell>
        </row>
        <row r="4273">
          <cell r="C4273" t="str">
            <v>12202013-022.2_Gross Average Monthly Demand Reduction (kW/unit)</v>
          </cell>
          <cell r="D4273">
            <v>2</v>
          </cell>
          <cell r="E4273" t="str">
            <v>Gross Average Monthly Demand Reduction (kW/unit)</v>
          </cell>
          <cell r="F4273" t="str">
            <v>Demand Reduction Value Source</v>
          </cell>
          <cell r="G4273" t="str">
            <v/>
          </cell>
          <cell r="H4273" t="str">
            <v/>
          </cell>
          <cell r="I4273" t="str">
            <v>IndGreenMotorRewind_v2_0.xlsm</v>
          </cell>
        </row>
        <row r="4274">
          <cell r="C4274" t="str">
            <v>12202013-022.2_Measure life (years)</v>
          </cell>
          <cell r="D4274">
            <v>2</v>
          </cell>
          <cell r="E4274" t="str">
            <v>Measure life (years)</v>
          </cell>
          <cell r="F4274" t="str">
            <v>Measure Life Value Source</v>
          </cell>
          <cell r="G4274" t="str">
            <v/>
          </cell>
          <cell r="H4274" t="str">
            <v/>
          </cell>
          <cell r="I4274" t="str">
            <v>IndGreenMotorRewind_v2_0.xlsm</v>
          </cell>
        </row>
        <row r="4275">
          <cell r="C4275" t="str">
            <v>12202013-022.2_Planned Net to Gross Ratio</v>
          </cell>
          <cell r="D4275">
            <v>2</v>
          </cell>
          <cell r="E4275" t="str">
            <v>Planned Net to Gross Ratio</v>
          </cell>
          <cell r="F4275" t="str">
            <v>Net-to-Gross Value Source</v>
          </cell>
          <cell r="G4275" t="str">
            <v/>
          </cell>
          <cell r="H4275" t="str">
            <v>Page 2</v>
          </cell>
          <cell r="I4275" t="str">
            <v>ID_FinAnswer_Express_Program_Evaluation_2009-2011.pdf</v>
          </cell>
        </row>
        <row r="4276">
          <cell r="C4276" t="str">
            <v>12132013-022.2_Incentive Customer ($)</v>
          </cell>
          <cell r="D4276">
            <v>2</v>
          </cell>
          <cell r="E4276" t="str">
            <v>Incentive Customer ($)</v>
          </cell>
          <cell r="F4276" t="str">
            <v>Incentive Value Source</v>
          </cell>
          <cell r="G4276" t="str">
            <v/>
          </cell>
          <cell r="H4276" t="str">
            <v>Table 10-14</v>
          </cell>
          <cell r="I4276" t="str">
            <v>FinAnswer Express Market Characterization and Program Enhancements - Utah Service Territory 30 Nov 2011.pdf</v>
          </cell>
        </row>
        <row r="4277">
          <cell r="C4277" t="str">
            <v>12132013-022.2_Incremental cost ($)</v>
          </cell>
          <cell r="D4277">
            <v>2</v>
          </cell>
          <cell r="E4277" t="str">
            <v>Incremental cost ($)</v>
          </cell>
          <cell r="F4277" t="str">
            <v>Cost Value Source</v>
          </cell>
          <cell r="G4277" t="str">
            <v/>
          </cell>
          <cell r="H4277" t="str">
            <v/>
          </cell>
          <cell r="I4277" t="str">
            <v>IndGreenMotorRewind_v2_0.xlsm</v>
          </cell>
        </row>
        <row r="4278">
          <cell r="C4278" t="str">
            <v>12132013-022.2_Incremental cost ($)</v>
          </cell>
          <cell r="D4278">
            <v>2</v>
          </cell>
          <cell r="E4278" t="str">
            <v>Incremental cost ($)</v>
          </cell>
          <cell r="F4278" t="str">
            <v>Cost Value Source</v>
          </cell>
          <cell r="G4278" t="str">
            <v/>
          </cell>
          <cell r="H4278" t="str">
            <v/>
          </cell>
          <cell r="I4278" t="str">
            <v/>
          </cell>
        </row>
        <row r="4279">
          <cell r="C4279" t="str">
            <v>12132013-022.2_Gross Average Monthly Demand Reduction (kW/unit)</v>
          </cell>
          <cell r="D4279">
            <v>2</v>
          </cell>
          <cell r="E4279" t="str">
            <v>Gross Average Monthly Demand Reduction (kW/unit)</v>
          </cell>
          <cell r="F4279" t="str">
            <v>Demand Reduction Value Source</v>
          </cell>
          <cell r="G4279" t="str">
            <v/>
          </cell>
          <cell r="H4279" t="str">
            <v/>
          </cell>
          <cell r="I4279" t="str">
            <v>IndGreenMotorRewind_v2_0.xlsm</v>
          </cell>
        </row>
        <row r="4280">
          <cell r="C4280" t="str">
            <v>12132013-022.2_Gross incremental annual electric savings (kWh/yr)</v>
          </cell>
          <cell r="D4280">
            <v>2</v>
          </cell>
          <cell r="E4280" t="str">
            <v>Gross incremental annual electric savings (kWh/yr)</v>
          </cell>
          <cell r="F4280" t="str">
            <v xml:space="preserve">Energy Savings Value Source </v>
          </cell>
          <cell r="G4280" t="str">
            <v/>
          </cell>
          <cell r="H4280" t="str">
            <v/>
          </cell>
          <cell r="I4280" t="str">
            <v>IndGreenMotorRewind_v2_0.xlsm</v>
          </cell>
        </row>
        <row r="4281">
          <cell r="C4281" t="str">
            <v>12132013-022.2_Gross Average Monthly Demand Reduction (kW/unit)</v>
          </cell>
          <cell r="D4281">
            <v>2</v>
          </cell>
          <cell r="E4281" t="str">
            <v>Gross Average Monthly Demand Reduction (kW/unit)</v>
          </cell>
          <cell r="F4281" t="str">
            <v>Demand Reduction Value Source</v>
          </cell>
          <cell r="G4281" t="str">
            <v/>
          </cell>
          <cell r="H4281" t="str">
            <v/>
          </cell>
          <cell r="I4281" t="str">
            <v/>
          </cell>
        </row>
        <row r="4282">
          <cell r="C4282" t="str">
            <v>12132013-022.2_Gross incremental annual electric savings (kWh/yr)</v>
          </cell>
          <cell r="D4282">
            <v>2</v>
          </cell>
          <cell r="E4282" t="str">
            <v>Gross incremental annual electric savings (kWh/yr)</v>
          </cell>
          <cell r="F4282" t="str">
            <v xml:space="preserve">Energy Savings Value Source </v>
          </cell>
          <cell r="G4282" t="str">
            <v/>
          </cell>
          <cell r="H4282" t="str">
            <v/>
          </cell>
          <cell r="I4282" t="str">
            <v/>
          </cell>
        </row>
        <row r="4283">
          <cell r="C4283" t="str">
            <v>12132013-022.2_Measure life (years)</v>
          </cell>
          <cell r="D4283">
            <v>2</v>
          </cell>
          <cell r="E4283" t="str">
            <v>Measure life (years)</v>
          </cell>
          <cell r="F4283" t="str">
            <v>Measure Life Value Source</v>
          </cell>
          <cell r="G4283" t="str">
            <v/>
          </cell>
          <cell r="H4283" t="str">
            <v>Table 2 on page 22 of Appendix 1</v>
          </cell>
          <cell r="I4283" t="str">
            <v>UT_2011_Annual_Report.pdf</v>
          </cell>
        </row>
        <row r="4284">
          <cell r="C4284" t="str">
            <v>12302013-045.1_Measure life (years)</v>
          </cell>
          <cell r="D4284">
            <v>1</v>
          </cell>
          <cell r="E4284" t="str">
            <v>Measure life (years)</v>
          </cell>
          <cell r="F4284" t="str">
            <v>Measure Life Value Source</v>
          </cell>
          <cell r="G4284" t="str">
            <v/>
          </cell>
          <cell r="H4284" t="str">
            <v/>
          </cell>
          <cell r="I4284" t="str">
            <v>IndGreenMotorRewind_v2_0.xlsm</v>
          </cell>
        </row>
        <row r="4285">
          <cell r="C4285" t="str">
            <v>12302013-045.1_Incremental cost ($)</v>
          </cell>
          <cell r="D4285">
            <v>1</v>
          </cell>
          <cell r="E4285" t="str">
            <v>Incremental cost ($)</v>
          </cell>
          <cell r="F4285" t="str">
            <v>Cost Value Source</v>
          </cell>
          <cell r="G4285" t="str">
            <v/>
          </cell>
          <cell r="H4285" t="str">
            <v/>
          </cell>
          <cell r="I4285" t="str">
            <v>IndGreenMotorRewind_v2_0.xlsm</v>
          </cell>
        </row>
        <row r="4286">
          <cell r="C4286" t="str">
            <v>12302013-045.1_Gross incremental annual electric savings (kWh/yr)</v>
          </cell>
          <cell r="D4286">
            <v>1</v>
          </cell>
          <cell r="E4286" t="str">
            <v>Gross incremental annual electric savings (kWh/yr)</v>
          </cell>
          <cell r="F4286" t="str">
            <v xml:space="preserve">Energy Savings Value Source </v>
          </cell>
          <cell r="G4286" t="str">
            <v/>
          </cell>
          <cell r="H4286" t="str">
            <v/>
          </cell>
          <cell r="I4286" t="str">
            <v>IndGreenMotorRewind_v2_0.xlsm</v>
          </cell>
        </row>
        <row r="4287">
          <cell r="C4287" t="str">
            <v>12302013-045.1_Gross Average Monthly Demand Reduction (kW/unit)</v>
          </cell>
          <cell r="D4287">
            <v>1</v>
          </cell>
          <cell r="E4287" t="str">
            <v>Gross Average Monthly Demand Reduction (kW/unit)</v>
          </cell>
          <cell r="F4287" t="str">
            <v>Demand Reduction Value Source</v>
          </cell>
          <cell r="G4287" t="str">
            <v/>
          </cell>
          <cell r="H4287" t="str">
            <v/>
          </cell>
          <cell r="I4287" t="str">
            <v>IndGreenMotorRewind_v2_0.xlsm</v>
          </cell>
        </row>
        <row r="4288">
          <cell r="C4288" t="str">
            <v>12202013-054.2_Planned Net to Gross Ratio</v>
          </cell>
          <cell r="D4288">
            <v>2</v>
          </cell>
          <cell r="E4288" t="str">
            <v>Planned Net to Gross Ratio</v>
          </cell>
          <cell r="F4288" t="str">
            <v>Net-to-Gross Value Source</v>
          </cell>
          <cell r="G4288" t="str">
            <v/>
          </cell>
          <cell r="H4288" t="str">
            <v>Page 10</v>
          </cell>
          <cell r="I4288" t="str">
            <v>DSM_WY_FinAnswerExpress_Report_2011.pdf</v>
          </cell>
        </row>
        <row r="4289">
          <cell r="C4289" t="str">
            <v>12202013-054.2_Incremental cost ($)</v>
          </cell>
          <cell r="D4289">
            <v>2</v>
          </cell>
          <cell r="E4289" t="str">
            <v>Incremental cost ($)</v>
          </cell>
          <cell r="F4289" t="str">
            <v>Incremental Cost Value Source</v>
          </cell>
          <cell r="G4289" t="str">
            <v/>
          </cell>
          <cell r="H4289" t="str">
            <v/>
          </cell>
          <cell r="I4289" t="str">
            <v>IndGreenMotorRewind_v2_0.xlsm</v>
          </cell>
        </row>
        <row r="4290">
          <cell r="C4290" t="str">
            <v>12202013-054.2_Gross Average Monthly Demand Reduction (kW/unit)</v>
          </cell>
          <cell r="D4290">
            <v>2</v>
          </cell>
          <cell r="E4290" t="str">
            <v>Gross Average Monthly Demand Reduction (kW/unit)</v>
          </cell>
          <cell r="F4290" t="str">
            <v>Demand Savings Value Source</v>
          </cell>
          <cell r="G4290" t="str">
            <v/>
          </cell>
          <cell r="H4290" t="str">
            <v/>
          </cell>
          <cell r="I4290" t="str">
            <v>IndGreenMotorRewind_v2_0.xlsm</v>
          </cell>
        </row>
        <row r="4291">
          <cell r="C4291" t="str">
            <v>12202013-054.2_Gross incremental annual electric savings (kWh/yr)</v>
          </cell>
          <cell r="D4291">
            <v>2</v>
          </cell>
          <cell r="E4291" t="str">
            <v>Gross incremental annual electric savings (kWh/yr)</v>
          </cell>
          <cell r="F4291" t="str">
            <v>Energy Savings Value Source</v>
          </cell>
          <cell r="G4291" t="str">
            <v/>
          </cell>
          <cell r="H4291" t="str">
            <v/>
          </cell>
          <cell r="I4291" t="str">
            <v>IndGreenMotorRewind_v2_0.xlsm</v>
          </cell>
        </row>
        <row r="4292">
          <cell r="C4292" t="str">
            <v>12202013-054.2_Planned Realization Rate</v>
          </cell>
          <cell r="D4292">
            <v>2</v>
          </cell>
          <cell r="E4292" t="str">
            <v>Planned Realization Rate</v>
          </cell>
          <cell r="F4292" t="str">
            <v>Realization Rate Value Source</v>
          </cell>
          <cell r="G4292" t="str">
            <v/>
          </cell>
          <cell r="H4292" t="str">
            <v>Table 1</v>
          </cell>
          <cell r="I4292" t="str">
            <v>DSM_WY_FinAnswerExpress_Report_2011.pdf</v>
          </cell>
        </row>
        <row r="4293">
          <cell r="C4293" t="str">
            <v>12202013-054.2_Measure life (years)</v>
          </cell>
          <cell r="D4293">
            <v>2</v>
          </cell>
          <cell r="E4293" t="str">
            <v>Measure life (years)</v>
          </cell>
          <cell r="F4293" t="str">
            <v>Measure Life Value Source</v>
          </cell>
          <cell r="G4293" t="str">
            <v/>
          </cell>
          <cell r="H4293" t="str">
            <v/>
          </cell>
          <cell r="I4293" t="str">
            <v>IndGreenMotorRewind_v2_0.xlsm</v>
          </cell>
        </row>
        <row r="4294">
          <cell r="C4294" t="str">
            <v>140.2_Planned Net to Gross Ratio</v>
          </cell>
          <cell r="D4294">
            <v>2</v>
          </cell>
          <cell r="E4294" t="str">
            <v>Planned Net to Gross Ratio</v>
          </cell>
          <cell r="F4294" t="str">
            <v>Net-to-Gross Value Source</v>
          </cell>
          <cell r="G4294" t="str">
            <v/>
          </cell>
          <cell r="H4294" t="str">
            <v>page 2</v>
          </cell>
          <cell r="I4294" t="str">
            <v>CA_FinAnswer_Express_Program_Evaluation_2009-2011.pdf</v>
          </cell>
        </row>
        <row r="4295">
          <cell r="C4295" t="str">
            <v>140.2_Incremental cost ($)</v>
          </cell>
          <cell r="D4295">
            <v>2</v>
          </cell>
          <cell r="E4295" t="str">
            <v>Incremental cost ($)</v>
          </cell>
          <cell r="F4295" t="str">
            <v>Cost Value Source</v>
          </cell>
          <cell r="G4295" t="str">
            <v/>
          </cell>
          <cell r="H4295" t="str">
            <v/>
          </cell>
          <cell r="I4295" t="str">
            <v>IndGreenMotorRewind_v2_0.xlsm</v>
          </cell>
        </row>
        <row r="4296">
          <cell r="C4296" t="str">
            <v>140.2_Gross Average Monthly Demand Reduction (kW/unit)</v>
          </cell>
          <cell r="D4296">
            <v>2</v>
          </cell>
          <cell r="E4296" t="str">
            <v>Gross Average Monthly Demand Reduction (kW/unit)</v>
          </cell>
          <cell r="F4296" t="str">
            <v>Demand Reduction Value Source</v>
          </cell>
          <cell r="G4296" t="str">
            <v/>
          </cell>
          <cell r="H4296" t="str">
            <v/>
          </cell>
          <cell r="I4296" t="str">
            <v>IndGreenMotorRewind_v2_0.xlsm</v>
          </cell>
        </row>
        <row r="4297">
          <cell r="C4297" t="str">
            <v>140.2_Measure life (years)</v>
          </cell>
          <cell r="D4297">
            <v>2</v>
          </cell>
          <cell r="E4297" t="str">
            <v>Measure life (years)</v>
          </cell>
          <cell r="F4297" t="str">
            <v>Measure Life Value Source</v>
          </cell>
          <cell r="G4297" t="str">
            <v/>
          </cell>
          <cell r="H4297" t="str">
            <v/>
          </cell>
          <cell r="I4297" t="str">
            <v>IndGreenMotorRewind_v2_0.xlsm</v>
          </cell>
        </row>
        <row r="4298">
          <cell r="C4298" t="str">
            <v>140.2_Gross incremental annual electric savings (kWh/yr)</v>
          </cell>
          <cell r="D4298">
            <v>2</v>
          </cell>
          <cell r="E4298" t="str">
            <v>Gross incremental annual electric savings (kWh/yr)</v>
          </cell>
          <cell r="F4298" t="str">
            <v xml:space="preserve">Energy Savings Value Source </v>
          </cell>
          <cell r="G4298" t="str">
            <v/>
          </cell>
          <cell r="H4298" t="str">
            <v/>
          </cell>
          <cell r="I4298" t="str">
            <v>IndGreenMotorRewind_v2_0.xlsm</v>
          </cell>
        </row>
        <row r="4299">
          <cell r="C4299" t="str">
            <v>140.2_Planned Realization Rate</v>
          </cell>
          <cell r="D4299">
            <v>2</v>
          </cell>
          <cell r="E4299" t="str">
            <v>Planned Realization Rate</v>
          </cell>
          <cell r="F4299" t="str">
            <v>Realization Rate Value Source</v>
          </cell>
          <cell r="G4299" t="str">
            <v/>
          </cell>
          <cell r="H4299" t="str">
            <v>page 2</v>
          </cell>
          <cell r="I4299" t="str">
            <v>CA_FinAnswer_Express_Program_Evaluation_2009-2011.pdf</v>
          </cell>
        </row>
        <row r="4300">
          <cell r="C4300" t="str">
            <v>350.3_Planned Realization Rate</v>
          </cell>
          <cell r="D4300">
            <v>3</v>
          </cell>
          <cell r="E4300" t="str">
            <v>Planned Realization Rate</v>
          </cell>
          <cell r="F4300" t="str">
            <v>Realization Rate Value Source</v>
          </cell>
          <cell r="G4300" t="str">
            <v/>
          </cell>
          <cell r="H4300" t="str">
            <v>Table 1</v>
          </cell>
          <cell r="I4300" t="str">
            <v>ID_FinAnswer_Express_Program_Evaluation_2009-2011.pdf</v>
          </cell>
        </row>
        <row r="4301">
          <cell r="C4301" t="str">
            <v>350.3_Incremental cost ($)</v>
          </cell>
          <cell r="D4301">
            <v>3</v>
          </cell>
          <cell r="E4301" t="str">
            <v>Incremental cost ($)</v>
          </cell>
          <cell r="F4301" t="str">
            <v>Cost Value Source</v>
          </cell>
          <cell r="G4301" t="str">
            <v/>
          </cell>
          <cell r="H4301" t="str">
            <v/>
          </cell>
          <cell r="I4301" t="str">
            <v>IndGreenMotorRewind_v2_0.xlsm</v>
          </cell>
        </row>
        <row r="4302">
          <cell r="C4302" t="str">
            <v>350.3_Measure life (years)</v>
          </cell>
          <cell r="D4302">
            <v>3</v>
          </cell>
          <cell r="E4302" t="str">
            <v>Measure life (years)</v>
          </cell>
          <cell r="F4302" t="str">
            <v>Measure Life Value Source</v>
          </cell>
          <cell r="G4302" t="str">
            <v/>
          </cell>
          <cell r="H4302" t="str">
            <v/>
          </cell>
          <cell r="I4302" t="str">
            <v>IndGreenMotorRewind_v2_0.xlsm</v>
          </cell>
        </row>
        <row r="4303">
          <cell r="C4303" t="str">
            <v>350.3_Gross incremental annual electric savings (kWh/yr)</v>
          </cell>
          <cell r="D4303">
            <v>3</v>
          </cell>
          <cell r="E4303" t="str">
            <v>Gross incremental annual electric savings (kWh/yr)</v>
          </cell>
          <cell r="F4303" t="str">
            <v xml:space="preserve">Energy Savings Value Source </v>
          </cell>
          <cell r="G4303" t="str">
            <v/>
          </cell>
          <cell r="H4303" t="str">
            <v/>
          </cell>
          <cell r="I4303" t="str">
            <v>IndGreenMotorRewind_v2_0.xlsm</v>
          </cell>
        </row>
        <row r="4304">
          <cell r="C4304" t="str">
            <v>350.3_Planned Net to Gross Ratio</v>
          </cell>
          <cell r="D4304">
            <v>3</v>
          </cell>
          <cell r="E4304" t="str">
            <v>Planned Net to Gross Ratio</v>
          </cell>
          <cell r="F4304" t="str">
            <v>Net-to-Gross Value Source</v>
          </cell>
          <cell r="G4304" t="str">
            <v/>
          </cell>
          <cell r="H4304" t="str">
            <v>Page 2</v>
          </cell>
          <cell r="I4304" t="str">
            <v>ID_FinAnswer_Express_Program_Evaluation_2009-2011.pdf</v>
          </cell>
        </row>
        <row r="4305">
          <cell r="C4305" t="str">
            <v>350.3_Gross Average Monthly Demand Reduction (kW/unit)</v>
          </cell>
          <cell r="D4305">
            <v>3</v>
          </cell>
          <cell r="E4305" t="str">
            <v>Gross Average Monthly Demand Reduction (kW/unit)</v>
          </cell>
          <cell r="F4305" t="str">
            <v>Demand Reduction Value Source</v>
          </cell>
          <cell r="G4305" t="str">
            <v/>
          </cell>
          <cell r="H4305" t="str">
            <v/>
          </cell>
          <cell r="I4305" t="str">
            <v>IndGreenMotorRewind_v2_0.xlsm</v>
          </cell>
        </row>
        <row r="4306">
          <cell r="C4306" t="str">
            <v>582.3_Gross incremental annual electric savings (kWh/yr)</v>
          </cell>
          <cell r="D4306">
            <v>3</v>
          </cell>
          <cell r="E4306" t="str">
            <v>Gross incremental annual electric savings (kWh/yr)</v>
          </cell>
          <cell r="F4306" t="str">
            <v xml:space="preserve">Energy Savings Value Source </v>
          </cell>
          <cell r="G4306" t="str">
            <v/>
          </cell>
          <cell r="H4306" t="str">
            <v/>
          </cell>
          <cell r="I4306" t="str">
            <v/>
          </cell>
        </row>
        <row r="4307">
          <cell r="C4307" t="str">
            <v>582.3_Gross Average Monthly Demand Reduction (kW/unit)</v>
          </cell>
          <cell r="D4307">
            <v>3</v>
          </cell>
          <cell r="E4307" t="str">
            <v>Gross Average Monthly Demand Reduction (kW/unit)</v>
          </cell>
          <cell r="F4307" t="str">
            <v>Demand Reduction Value Source</v>
          </cell>
          <cell r="G4307" t="str">
            <v/>
          </cell>
          <cell r="H4307" t="str">
            <v/>
          </cell>
          <cell r="I4307" t="str">
            <v/>
          </cell>
        </row>
        <row r="4308">
          <cell r="C4308" t="str">
            <v>582.3_Gross incremental annual electric savings (kWh/yr)</v>
          </cell>
          <cell r="D4308">
            <v>3</v>
          </cell>
          <cell r="E4308" t="str">
            <v>Gross incremental annual electric savings (kWh/yr)</v>
          </cell>
          <cell r="F4308" t="str">
            <v xml:space="preserve">Energy Savings Value Source </v>
          </cell>
          <cell r="G4308" t="str">
            <v/>
          </cell>
          <cell r="H4308" t="str">
            <v/>
          </cell>
          <cell r="I4308" t="str">
            <v>AgGreenMotorRewind_v2_0.xlsm</v>
          </cell>
        </row>
        <row r="4309">
          <cell r="C4309" t="str">
            <v>582.3_Incremental cost ($)</v>
          </cell>
          <cell r="D4309">
            <v>3</v>
          </cell>
          <cell r="E4309" t="str">
            <v>Incremental cost ($)</v>
          </cell>
          <cell r="F4309" t="str">
            <v>Cost Value Source</v>
          </cell>
          <cell r="G4309" t="str">
            <v/>
          </cell>
          <cell r="H4309" t="str">
            <v/>
          </cell>
          <cell r="I4309" t="str">
            <v/>
          </cell>
        </row>
        <row r="4310">
          <cell r="C4310" t="str">
            <v>582.3_Incentive Customer ($)</v>
          </cell>
          <cell r="D4310">
            <v>3</v>
          </cell>
          <cell r="E4310" t="str">
            <v>Incentive Customer ($)</v>
          </cell>
          <cell r="F4310" t="str">
            <v>Incentive Value Source</v>
          </cell>
          <cell r="G4310" t="str">
            <v/>
          </cell>
          <cell r="H4310" t="str">
            <v>Table 10-14</v>
          </cell>
          <cell r="I4310" t="str">
            <v>FinAnswer Express Market Characterization and Program Enhancements - Utah Service Territory 30 Nov 2011.pdf</v>
          </cell>
        </row>
        <row r="4311">
          <cell r="C4311" t="str">
            <v>582.3_Gross Average Monthly Demand Reduction (kW/unit)</v>
          </cell>
          <cell r="D4311">
            <v>3</v>
          </cell>
          <cell r="E4311" t="str">
            <v>Gross Average Monthly Demand Reduction (kW/unit)</v>
          </cell>
          <cell r="F4311" t="str">
            <v>Demand Reduction Value Source</v>
          </cell>
          <cell r="G4311" t="str">
            <v/>
          </cell>
          <cell r="H4311" t="str">
            <v/>
          </cell>
          <cell r="I4311" t="str">
            <v>IndGreenMotorRewind_v2_0.xlsm</v>
          </cell>
        </row>
        <row r="4312">
          <cell r="C4312" t="str">
            <v>582.3_Measure life (years)</v>
          </cell>
          <cell r="D4312">
            <v>3</v>
          </cell>
          <cell r="E4312" t="str">
            <v>Measure life (years)</v>
          </cell>
          <cell r="F4312" t="str">
            <v>Measure Life Value Source</v>
          </cell>
          <cell r="G4312" t="str">
            <v/>
          </cell>
          <cell r="H4312" t="str">
            <v>Table 2 on page 22 of Appendix 1</v>
          </cell>
          <cell r="I4312" t="str">
            <v>UT_2011_Annual_Report.pdf</v>
          </cell>
        </row>
        <row r="4313">
          <cell r="C4313" t="str">
            <v>582.3_Incremental cost ($)</v>
          </cell>
          <cell r="D4313">
            <v>3</v>
          </cell>
          <cell r="E4313" t="str">
            <v>Incremental cost ($)</v>
          </cell>
          <cell r="F4313" t="str">
            <v>Cost Value Source</v>
          </cell>
          <cell r="G4313" t="str">
            <v/>
          </cell>
          <cell r="H4313" t="str">
            <v/>
          </cell>
          <cell r="I4313" t="str">
            <v>IndGreenMotorRewind_v2_0.xlsm</v>
          </cell>
        </row>
        <row r="4314">
          <cell r="C4314" t="str">
            <v>794.2_Gross incremental annual electric savings (kWh/yr)</v>
          </cell>
          <cell r="D4314">
            <v>2</v>
          </cell>
          <cell r="E4314" t="str">
            <v>Gross incremental annual electric savings (kWh/yr)</v>
          </cell>
          <cell r="F4314" t="str">
            <v xml:space="preserve">Energy Savings Value Source </v>
          </cell>
          <cell r="G4314" t="str">
            <v/>
          </cell>
          <cell r="H4314" t="str">
            <v/>
          </cell>
          <cell r="I4314" t="str">
            <v>IndGreenMotorRewind_v2_0.xlsm</v>
          </cell>
        </row>
        <row r="4315">
          <cell r="C4315" t="str">
            <v>794.2_Incremental cost ($)</v>
          </cell>
          <cell r="D4315">
            <v>2</v>
          </cell>
          <cell r="E4315" t="str">
            <v>Incremental cost ($)</v>
          </cell>
          <cell r="F4315" t="str">
            <v>Cost Value Source</v>
          </cell>
          <cell r="G4315" t="str">
            <v/>
          </cell>
          <cell r="H4315" t="str">
            <v/>
          </cell>
          <cell r="I4315" t="str">
            <v>IndGreenMotorRewind_v2_0.xlsm</v>
          </cell>
        </row>
        <row r="4316">
          <cell r="C4316" t="str">
            <v>794.2_Measure life (years)</v>
          </cell>
          <cell r="D4316">
            <v>2</v>
          </cell>
          <cell r="E4316" t="str">
            <v>Measure life (years)</v>
          </cell>
          <cell r="F4316" t="str">
            <v>Measure Life Value Source</v>
          </cell>
          <cell r="G4316" t="str">
            <v/>
          </cell>
          <cell r="H4316" t="str">
            <v/>
          </cell>
          <cell r="I4316" t="str">
            <v>IndGreenMotorRewind_v2_0.xlsm</v>
          </cell>
        </row>
        <row r="4317">
          <cell r="C4317" t="str">
            <v>794.2_Gross Average Monthly Demand Reduction (kW/unit)</v>
          </cell>
          <cell r="D4317">
            <v>2</v>
          </cell>
          <cell r="E4317" t="str">
            <v>Gross Average Monthly Demand Reduction (kW/unit)</v>
          </cell>
          <cell r="F4317" t="str">
            <v>Demand Reduction Value Source</v>
          </cell>
          <cell r="G4317" t="str">
            <v/>
          </cell>
          <cell r="H4317" t="str">
            <v/>
          </cell>
          <cell r="I4317" t="str">
            <v>IndGreenMotorRewind_v2_0.xlsm</v>
          </cell>
        </row>
        <row r="4318">
          <cell r="C4318" t="str">
            <v>1007.3_Planned Realization Rate</v>
          </cell>
          <cell r="D4318">
            <v>3</v>
          </cell>
          <cell r="E4318" t="str">
            <v>Planned Realization Rate</v>
          </cell>
          <cell r="F4318" t="str">
            <v>Realization Rate Value Source</v>
          </cell>
          <cell r="G4318" t="str">
            <v/>
          </cell>
          <cell r="H4318" t="str">
            <v>Table 1</v>
          </cell>
          <cell r="I4318" t="str">
            <v>DSM_WY_FinAnswerExpress_Report_2011.pdf</v>
          </cell>
        </row>
        <row r="4319">
          <cell r="C4319" t="str">
            <v>1007.3_Gross Average Monthly Demand Reduction (kW/unit)</v>
          </cell>
          <cell r="D4319">
            <v>3</v>
          </cell>
          <cell r="E4319" t="str">
            <v>Gross Average Monthly Demand Reduction (kW/unit)</v>
          </cell>
          <cell r="F4319" t="str">
            <v>Demand Savings Value Source</v>
          </cell>
          <cell r="G4319" t="str">
            <v/>
          </cell>
          <cell r="H4319" t="str">
            <v/>
          </cell>
          <cell r="I4319" t="str">
            <v>IndGreenMotorRewind_v2_0.xlsm</v>
          </cell>
        </row>
        <row r="4320">
          <cell r="C4320" t="str">
            <v>1007.3_Measure life (years)</v>
          </cell>
          <cell r="D4320">
            <v>3</v>
          </cell>
          <cell r="E4320" t="str">
            <v>Measure life (years)</v>
          </cell>
          <cell r="F4320" t="str">
            <v>Measure Life Value Source</v>
          </cell>
          <cell r="G4320" t="str">
            <v/>
          </cell>
          <cell r="H4320" t="str">
            <v/>
          </cell>
          <cell r="I4320" t="str">
            <v>IndGreenMotorRewind_v2_0.xlsm</v>
          </cell>
        </row>
        <row r="4321">
          <cell r="C4321" t="str">
            <v>1007.3_Incremental cost ($)</v>
          </cell>
          <cell r="D4321">
            <v>3</v>
          </cell>
          <cell r="E4321" t="str">
            <v>Incremental cost ($)</v>
          </cell>
          <cell r="F4321" t="str">
            <v>Incremental Cost Value Source</v>
          </cell>
          <cell r="G4321" t="str">
            <v/>
          </cell>
          <cell r="H4321" t="str">
            <v/>
          </cell>
          <cell r="I4321" t="str">
            <v>IndGreenMotorRewind_v2_0.xlsm</v>
          </cell>
        </row>
        <row r="4322">
          <cell r="C4322" t="str">
            <v>1007.3_Planned Net to Gross Ratio</v>
          </cell>
          <cell r="D4322">
            <v>3</v>
          </cell>
          <cell r="E4322" t="str">
            <v>Planned Net to Gross Ratio</v>
          </cell>
          <cell r="F4322" t="str">
            <v>Net-to-Gross Value Source</v>
          </cell>
          <cell r="G4322" t="str">
            <v/>
          </cell>
          <cell r="H4322" t="str">
            <v>Page 10</v>
          </cell>
          <cell r="I4322" t="str">
            <v>DSM_WY_FinAnswerExpress_Report_2011.pdf</v>
          </cell>
        </row>
        <row r="4323">
          <cell r="C4323" t="str">
            <v>1007.3_Gross incremental annual electric savings (kWh/yr)</v>
          </cell>
          <cell r="D4323">
            <v>3</v>
          </cell>
          <cell r="E4323" t="str">
            <v>Gross incremental annual electric savings (kWh/yr)</v>
          </cell>
          <cell r="F4323" t="str">
            <v>Energy Savings Value Source</v>
          </cell>
          <cell r="G4323" t="str">
            <v/>
          </cell>
          <cell r="H4323" t="str">
            <v/>
          </cell>
          <cell r="I4323" t="str">
            <v>IndGreenMotorRewind_v2_0.xlsm</v>
          </cell>
        </row>
        <row r="4324">
          <cell r="C4324" t="str">
            <v>150.2_Measure life (years)</v>
          </cell>
          <cell r="D4324">
            <v>2</v>
          </cell>
          <cell r="E4324" t="str">
            <v>Measure life (years)</v>
          </cell>
          <cell r="F4324" t="str">
            <v>Measure Life Value Source</v>
          </cell>
          <cell r="G4324" t="str">
            <v/>
          </cell>
          <cell r="H4324" t="str">
            <v/>
          </cell>
          <cell r="I4324" t="str">
            <v>IndGreenMotorRewind_v2_0.xlsm</v>
          </cell>
        </row>
        <row r="4325">
          <cell r="C4325" t="str">
            <v>150.2_Gross Average Monthly Demand Reduction (kW/unit)</v>
          </cell>
          <cell r="D4325">
            <v>2</v>
          </cell>
          <cell r="E4325" t="str">
            <v>Gross Average Monthly Demand Reduction (kW/unit)</v>
          </cell>
          <cell r="F4325" t="str">
            <v>Demand Reduction Value Source</v>
          </cell>
          <cell r="G4325" t="str">
            <v/>
          </cell>
          <cell r="H4325" t="str">
            <v/>
          </cell>
          <cell r="I4325" t="str">
            <v>IndGreenMotorRewind_v2_0.xlsm</v>
          </cell>
        </row>
        <row r="4326">
          <cell r="C4326" t="str">
            <v>150.2_Planned Net to Gross Ratio</v>
          </cell>
          <cell r="D4326">
            <v>2</v>
          </cell>
          <cell r="E4326" t="str">
            <v>Planned Net to Gross Ratio</v>
          </cell>
          <cell r="F4326" t="str">
            <v>Net-to-Gross Value Source</v>
          </cell>
          <cell r="G4326" t="str">
            <v/>
          </cell>
          <cell r="H4326" t="str">
            <v>page 2</v>
          </cell>
          <cell r="I4326" t="str">
            <v>CA_FinAnswer_Express_Program_Evaluation_2009-2011.pdf</v>
          </cell>
        </row>
        <row r="4327">
          <cell r="C4327" t="str">
            <v>150.2_Gross incremental annual electric savings (kWh/yr)</v>
          </cell>
          <cell r="D4327">
            <v>2</v>
          </cell>
          <cell r="E4327" t="str">
            <v>Gross incremental annual electric savings (kWh/yr)</v>
          </cell>
          <cell r="F4327" t="str">
            <v xml:space="preserve">Energy Savings Value Source </v>
          </cell>
          <cell r="G4327" t="str">
            <v/>
          </cell>
          <cell r="H4327" t="str">
            <v/>
          </cell>
          <cell r="I4327" t="str">
            <v>IndGreenMotorRewind_v2_0.xlsm</v>
          </cell>
        </row>
        <row r="4328">
          <cell r="C4328" t="str">
            <v>150.2_Planned Realization Rate</v>
          </cell>
          <cell r="D4328">
            <v>2</v>
          </cell>
          <cell r="E4328" t="str">
            <v>Planned Realization Rate</v>
          </cell>
          <cell r="F4328" t="str">
            <v>Realization Rate Value Source</v>
          </cell>
          <cell r="G4328" t="str">
            <v/>
          </cell>
          <cell r="H4328" t="str">
            <v>page 2</v>
          </cell>
          <cell r="I4328" t="str">
            <v>CA_FinAnswer_Express_Program_Evaluation_2009-2011.pdf</v>
          </cell>
        </row>
        <row r="4329">
          <cell r="C4329" t="str">
            <v>150.2_Incremental cost ($)</v>
          </cell>
          <cell r="D4329">
            <v>2</v>
          </cell>
          <cell r="E4329" t="str">
            <v>Incremental cost ($)</v>
          </cell>
          <cell r="F4329" t="str">
            <v>Cost Value Source</v>
          </cell>
          <cell r="G4329" t="str">
            <v/>
          </cell>
          <cell r="H4329" t="str">
            <v/>
          </cell>
          <cell r="I4329" t="str">
            <v>IndGreenMotorRewind_v2_0.xlsm</v>
          </cell>
        </row>
        <row r="4330">
          <cell r="C4330" t="str">
            <v>361.3_Planned Net to Gross Ratio</v>
          </cell>
          <cell r="D4330">
            <v>3</v>
          </cell>
          <cell r="E4330" t="str">
            <v>Planned Net to Gross Ratio</v>
          </cell>
          <cell r="F4330" t="str">
            <v>Net-to-Gross Value Source</v>
          </cell>
          <cell r="G4330" t="str">
            <v/>
          </cell>
          <cell r="H4330" t="str">
            <v>Page 2</v>
          </cell>
          <cell r="I4330" t="str">
            <v>ID_FinAnswer_Express_Program_Evaluation_2009-2011.pdf</v>
          </cell>
        </row>
        <row r="4331">
          <cell r="C4331" t="str">
            <v>361.3_Incremental cost ($)</v>
          </cell>
          <cell r="D4331">
            <v>3</v>
          </cell>
          <cell r="E4331" t="str">
            <v>Incremental cost ($)</v>
          </cell>
          <cell r="F4331" t="str">
            <v>Cost Value Source</v>
          </cell>
          <cell r="G4331" t="str">
            <v/>
          </cell>
          <cell r="H4331" t="str">
            <v/>
          </cell>
          <cell r="I4331" t="str">
            <v>IndGreenMotorRewind_v2_0.xlsm</v>
          </cell>
        </row>
        <row r="4332">
          <cell r="C4332" t="str">
            <v>361.3_Planned Realization Rate</v>
          </cell>
          <cell r="D4332">
            <v>3</v>
          </cell>
          <cell r="E4332" t="str">
            <v>Planned Realization Rate</v>
          </cell>
          <cell r="F4332" t="str">
            <v>Realization Rate Value Source</v>
          </cell>
          <cell r="G4332" t="str">
            <v/>
          </cell>
          <cell r="H4332" t="str">
            <v>Table 1</v>
          </cell>
          <cell r="I4332" t="str">
            <v>ID_FinAnswer_Express_Program_Evaluation_2009-2011.pdf</v>
          </cell>
        </row>
        <row r="4333">
          <cell r="C4333" t="str">
            <v>361.3_Gross incremental annual electric savings (kWh/yr)</v>
          </cell>
          <cell r="D4333">
            <v>3</v>
          </cell>
          <cell r="E4333" t="str">
            <v>Gross incremental annual electric savings (kWh/yr)</v>
          </cell>
          <cell r="F4333" t="str">
            <v xml:space="preserve">Energy Savings Value Source </v>
          </cell>
          <cell r="G4333" t="str">
            <v/>
          </cell>
          <cell r="H4333" t="str">
            <v/>
          </cell>
          <cell r="I4333" t="str">
            <v>IndGreenMotorRewind_v2_0.xlsm</v>
          </cell>
        </row>
        <row r="4334">
          <cell r="C4334" t="str">
            <v>361.3_Measure life (years)</v>
          </cell>
          <cell r="D4334">
            <v>3</v>
          </cell>
          <cell r="E4334" t="str">
            <v>Measure life (years)</v>
          </cell>
          <cell r="F4334" t="str">
            <v>Measure Life Value Source</v>
          </cell>
          <cell r="G4334" t="str">
            <v/>
          </cell>
          <cell r="H4334" t="str">
            <v/>
          </cell>
          <cell r="I4334" t="str">
            <v>IndGreenMotorRewind_v2_0.xlsm</v>
          </cell>
        </row>
        <row r="4335">
          <cell r="C4335" t="str">
            <v>361.3_Gross Average Monthly Demand Reduction (kW/unit)</v>
          </cell>
          <cell r="D4335">
            <v>3</v>
          </cell>
          <cell r="E4335" t="str">
            <v>Gross Average Monthly Demand Reduction (kW/unit)</v>
          </cell>
          <cell r="F4335" t="str">
            <v>Demand Reduction Value Source</v>
          </cell>
          <cell r="G4335" t="str">
            <v/>
          </cell>
          <cell r="H4335" t="str">
            <v/>
          </cell>
          <cell r="I4335" t="str">
            <v>IndGreenMotorRewind_v2_0.xlsm</v>
          </cell>
        </row>
        <row r="4336">
          <cell r="C4336" t="str">
            <v>593.3_Incentive Customer ($)</v>
          </cell>
          <cell r="D4336">
            <v>3</v>
          </cell>
          <cell r="E4336" t="str">
            <v>Incentive Customer ($)</v>
          </cell>
          <cell r="F4336" t="str">
            <v>Incentive Value Source</v>
          </cell>
          <cell r="G4336" t="str">
            <v/>
          </cell>
          <cell r="H4336" t="str">
            <v>Table 10-14</v>
          </cell>
          <cell r="I4336" t="str">
            <v>FinAnswer Express Market Characterization and Program Enhancements - Utah Service Territory 30 Nov 2011.pdf</v>
          </cell>
        </row>
        <row r="4337">
          <cell r="C4337" t="str">
            <v>593.3_Measure life (years)</v>
          </cell>
          <cell r="D4337">
            <v>3</v>
          </cell>
          <cell r="E4337" t="str">
            <v>Measure life (years)</v>
          </cell>
          <cell r="F4337" t="str">
            <v>Measure Life Value Source</v>
          </cell>
          <cell r="G4337" t="str">
            <v/>
          </cell>
          <cell r="H4337" t="str">
            <v>Table 2 on page 22 of Appendix 1</v>
          </cell>
          <cell r="I4337" t="str">
            <v>UT_2011_Annual_Report.pdf</v>
          </cell>
        </row>
        <row r="4338">
          <cell r="C4338" t="str">
            <v>593.3_Gross Average Monthly Demand Reduction (kW/unit)</v>
          </cell>
          <cell r="D4338">
            <v>3</v>
          </cell>
          <cell r="E4338" t="str">
            <v>Gross Average Monthly Demand Reduction (kW/unit)</v>
          </cell>
          <cell r="F4338" t="str">
            <v>Demand Reduction Value Source</v>
          </cell>
          <cell r="G4338" t="str">
            <v/>
          </cell>
          <cell r="H4338" t="str">
            <v/>
          </cell>
          <cell r="I4338" t="str">
            <v/>
          </cell>
        </row>
        <row r="4339">
          <cell r="C4339" t="str">
            <v>593.3_Gross incremental annual electric savings (kWh/yr)</v>
          </cell>
          <cell r="D4339">
            <v>3</v>
          </cell>
          <cell r="E4339" t="str">
            <v>Gross incremental annual electric savings (kWh/yr)</v>
          </cell>
          <cell r="F4339" t="str">
            <v xml:space="preserve">Energy Savings Value Source </v>
          </cell>
          <cell r="G4339" t="str">
            <v/>
          </cell>
          <cell r="H4339" t="str">
            <v/>
          </cell>
          <cell r="I4339" t="str">
            <v>AgGreenMotorRewind_v2_0.xlsm</v>
          </cell>
        </row>
        <row r="4340">
          <cell r="C4340" t="str">
            <v>593.3_Incremental cost ($)</v>
          </cell>
          <cell r="D4340">
            <v>3</v>
          </cell>
          <cell r="E4340" t="str">
            <v>Incremental cost ($)</v>
          </cell>
          <cell r="F4340" t="str">
            <v>Cost Value Source</v>
          </cell>
          <cell r="G4340" t="str">
            <v/>
          </cell>
          <cell r="H4340" t="str">
            <v/>
          </cell>
          <cell r="I4340" t="str">
            <v/>
          </cell>
        </row>
        <row r="4341">
          <cell r="C4341" t="str">
            <v>593.3_Gross incremental annual electric savings (kWh/yr)</v>
          </cell>
          <cell r="D4341">
            <v>3</v>
          </cell>
          <cell r="E4341" t="str">
            <v>Gross incremental annual electric savings (kWh/yr)</v>
          </cell>
          <cell r="F4341" t="str">
            <v xml:space="preserve">Energy Savings Value Source </v>
          </cell>
          <cell r="G4341" t="str">
            <v/>
          </cell>
          <cell r="H4341" t="str">
            <v/>
          </cell>
          <cell r="I4341" t="str">
            <v/>
          </cell>
        </row>
        <row r="4342">
          <cell r="C4342" t="str">
            <v>593.3_Incremental cost ($)</v>
          </cell>
          <cell r="D4342">
            <v>3</v>
          </cell>
          <cell r="E4342" t="str">
            <v>Incremental cost ($)</v>
          </cell>
          <cell r="F4342" t="str">
            <v>Cost Value Source</v>
          </cell>
          <cell r="G4342" t="str">
            <v/>
          </cell>
          <cell r="H4342" t="str">
            <v/>
          </cell>
          <cell r="I4342" t="str">
            <v>IndGreenMotorRewind_v2_0.xlsm</v>
          </cell>
        </row>
        <row r="4343">
          <cell r="C4343" t="str">
            <v>593.3_Gross Average Monthly Demand Reduction (kW/unit)</v>
          </cell>
          <cell r="D4343">
            <v>3</v>
          </cell>
          <cell r="E4343" t="str">
            <v>Gross Average Monthly Demand Reduction (kW/unit)</v>
          </cell>
          <cell r="F4343" t="str">
            <v>Demand Reduction Value Source</v>
          </cell>
          <cell r="G4343" t="str">
            <v/>
          </cell>
          <cell r="H4343" t="str">
            <v/>
          </cell>
          <cell r="I4343" t="str">
            <v>IndGreenMotorRewind_v2_0.xlsm</v>
          </cell>
        </row>
        <row r="4344">
          <cell r="C4344" t="str">
            <v>804.2_Gross incremental annual electric savings (kWh/yr)</v>
          </cell>
          <cell r="D4344">
            <v>2</v>
          </cell>
          <cell r="E4344" t="str">
            <v>Gross incremental annual electric savings (kWh/yr)</v>
          </cell>
          <cell r="F4344" t="str">
            <v xml:space="preserve">Energy Savings Value Source </v>
          </cell>
          <cell r="G4344" t="str">
            <v/>
          </cell>
          <cell r="H4344" t="str">
            <v/>
          </cell>
          <cell r="I4344" t="str">
            <v>IndGreenMotorRewind_v2_0.xlsm</v>
          </cell>
        </row>
        <row r="4345">
          <cell r="C4345" t="str">
            <v>804.2_Incremental cost ($)</v>
          </cell>
          <cell r="D4345">
            <v>2</v>
          </cell>
          <cell r="E4345" t="str">
            <v>Incremental cost ($)</v>
          </cell>
          <cell r="F4345" t="str">
            <v>Cost Value Source</v>
          </cell>
          <cell r="G4345" t="str">
            <v/>
          </cell>
          <cell r="H4345" t="str">
            <v/>
          </cell>
          <cell r="I4345" t="str">
            <v>IndGreenMotorRewind_v2_0.xlsm</v>
          </cell>
        </row>
        <row r="4346">
          <cell r="C4346" t="str">
            <v>804.2_Measure life (years)</v>
          </cell>
          <cell r="D4346">
            <v>2</v>
          </cell>
          <cell r="E4346" t="str">
            <v>Measure life (years)</v>
          </cell>
          <cell r="F4346" t="str">
            <v>Measure Life Value Source</v>
          </cell>
          <cell r="G4346" t="str">
            <v/>
          </cell>
          <cell r="H4346" t="str">
            <v/>
          </cell>
          <cell r="I4346" t="str">
            <v>IndGreenMotorRewind_v2_0.xlsm</v>
          </cell>
        </row>
        <row r="4347">
          <cell r="C4347" t="str">
            <v>804.2_Gross Average Monthly Demand Reduction (kW/unit)</v>
          </cell>
          <cell r="D4347">
            <v>2</v>
          </cell>
          <cell r="E4347" t="str">
            <v>Gross Average Monthly Demand Reduction (kW/unit)</v>
          </cell>
          <cell r="F4347" t="str">
            <v>Demand Reduction Value Source</v>
          </cell>
          <cell r="G4347" t="str">
            <v/>
          </cell>
          <cell r="H4347" t="str">
            <v/>
          </cell>
          <cell r="I4347" t="str">
            <v>IndGreenMotorRewind_v2_0.xlsm</v>
          </cell>
        </row>
        <row r="4348">
          <cell r="C4348" t="str">
            <v>1018.3_Planned Realization Rate</v>
          </cell>
          <cell r="D4348">
            <v>3</v>
          </cell>
          <cell r="E4348" t="str">
            <v>Planned Realization Rate</v>
          </cell>
          <cell r="F4348" t="str">
            <v>Realization Rate Value Source</v>
          </cell>
          <cell r="G4348" t="str">
            <v/>
          </cell>
          <cell r="H4348" t="str">
            <v>Table 1</v>
          </cell>
          <cell r="I4348" t="str">
            <v>DSM_WY_FinAnswerExpress_Report_2011.pdf</v>
          </cell>
        </row>
        <row r="4349">
          <cell r="C4349" t="str">
            <v>1018.3_Incremental cost ($)</v>
          </cell>
          <cell r="D4349">
            <v>3</v>
          </cell>
          <cell r="E4349" t="str">
            <v>Incremental cost ($)</v>
          </cell>
          <cell r="F4349" t="str">
            <v>Incremental Cost Value Source</v>
          </cell>
          <cell r="G4349" t="str">
            <v/>
          </cell>
          <cell r="H4349" t="str">
            <v/>
          </cell>
          <cell r="I4349" t="str">
            <v>IndGreenMotorRewind_v2_0.xlsm</v>
          </cell>
        </row>
        <row r="4350">
          <cell r="C4350" t="str">
            <v>1018.3_Planned Net to Gross Ratio</v>
          </cell>
          <cell r="D4350">
            <v>3</v>
          </cell>
          <cell r="E4350" t="str">
            <v>Planned Net to Gross Ratio</v>
          </cell>
          <cell r="F4350" t="str">
            <v>Net-to-Gross Value Source</v>
          </cell>
          <cell r="G4350" t="str">
            <v/>
          </cell>
          <cell r="H4350" t="str">
            <v>Page 10</v>
          </cell>
          <cell r="I4350" t="str">
            <v>DSM_WY_FinAnswerExpress_Report_2011.pdf</v>
          </cell>
        </row>
        <row r="4351">
          <cell r="C4351" t="str">
            <v>1018.3_Measure life (years)</v>
          </cell>
          <cell r="D4351">
            <v>3</v>
          </cell>
          <cell r="E4351" t="str">
            <v>Measure life (years)</v>
          </cell>
          <cell r="F4351" t="str">
            <v>Measure Life Value Source</v>
          </cell>
          <cell r="G4351" t="str">
            <v/>
          </cell>
          <cell r="H4351" t="str">
            <v/>
          </cell>
          <cell r="I4351" t="str">
            <v>IndGreenMotorRewind_v2_0.xlsm</v>
          </cell>
        </row>
        <row r="4352">
          <cell r="C4352" t="str">
            <v>1018.3_Gross incremental annual electric savings (kWh/yr)</v>
          </cell>
          <cell r="D4352">
            <v>3</v>
          </cell>
          <cell r="E4352" t="str">
            <v>Gross incremental annual electric savings (kWh/yr)</v>
          </cell>
          <cell r="F4352" t="str">
            <v>Energy Savings Value Source</v>
          </cell>
          <cell r="G4352" t="str">
            <v/>
          </cell>
          <cell r="H4352" t="str">
            <v/>
          </cell>
          <cell r="I4352" t="str">
            <v>IndGreenMotorRewind_v2_0.xlsm</v>
          </cell>
        </row>
        <row r="4353">
          <cell r="C4353" t="str">
            <v>1018.3_Gross Average Monthly Demand Reduction (kW/unit)</v>
          </cell>
          <cell r="D4353">
            <v>3</v>
          </cell>
          <cell r="E4353" t="str">
            <v>Gross Average Monthly Demand Reduction (kW/unit)</v>
          </cell>
          <cell r="F4353" t="str">
            <v>Demand Savings Value Source</v>
          </cell>
          <cell r="G4353" t="str">
            <v/>
          </cell>
          <cell r="H4353" t="str">
            <v/>
          </cell>
          <cell r="I4353" t="str">
            <v>IndGreenMotorRewind_v2_0.xlsm</v>
          </cell>
        </row>
        <row r="4354">
          <cell r="C4354" t="str">
            <v>12202013-087.1_Planned Net to Gross Ratio</v>
          </cell>
          <cell r="D4354">
            <v>1</v>
          </cell>
          <cell r="E4354" t="str">
            <v>Planned Net to Gross Ratio</v>
          </cell>
          <cell r="F4354" t="str">
            <v>Net-to-Gross Value Source</v>
          </cell>
          <cell r="G4354" t="str">
            <v/>
          </cell>
          <cell r="H4354" t="str">
            <v>page 2</v>
          </cell>
          <cell r="I4354" t="str">
            <v>CA_FinAnswer_Express_Program_Evaluation_2009-2011.pdf</v>
          </cell>
        </row>
        <row r="4355">
          <cell r="C4355" t="str">
            <v>12202013-087.1_Measure life (years)</v>
          </cell>
          <cell r="D4355">
            <v>1</v>
          </cell>
          <cell r="E4355" t="str">
            <v>Measure life (years)</v>
          </cell>
          <cell r="F4355" t="str">
            <v>Measure Life Value Source</v>
          </cell>
          <cell r="G4355" t="str">
            <v/>
          </cell>
          <cell r="H4355" t="str">
            <v/>
          </cell>
          <cell r="I4355" t="str">
            <v>IndGreenMotorRewind_v2_0.xlsm</v>
          </cell>
        </row>
        <row r="4356">
          <cell r="C4356" t="str">
            <v>12202013-087.1_Gross Average Monthly Demand Reduction (kW/unit)</v>
          </cell>
          <cell r="D4356">
            <v>1</v>
          </cell>
          <cell r="E4356" t="str">
            <v>Gross Average Monthly Demand Reduction (kW/unit)</v>
          </cell>
          <cell r="F4356" t="str">
            <v>Demand Reduction Value Source</v>
          </cell>
          <cell r="G4356" t="str">
            <v/>
          </cell>
          <cell r="H4356" t="str">
            <v/>
          </cell>
          <cell r="I4356" t="str">
            <v>IndGreenMotorRewind_v2_0.xlsm</v>
          </cell>
        </row>
        <row r="4357">
          <cell r="C4357" t="str">
            <v>12202013-087.1_Planned Realization Rate</v>
          </cell>
          <cell r="D4357">
            <v>1</v>
          </cell>
          <cell r="E4357" t="str">
            <v>Planned Realization Rate</v>
          </cell>
          <cell r="F4357" t="str">
            <v>Realization Rate Value Source</v>
          </cell>
          <cell r="G4357" t="str">
            <v/>
          </cell>
          <cell r="H4357" t="str">
            <v>page 2</v>
          </cell>
          <cell r="I4357" t="str">
            <v>CA_FinAnswer_Express_Program_Evaluation_2009-2011.pdf</v>
          </cell>
        </row>
        <row r="4358">
          <cell r="C4358" t="str">
            <v>12202013-087.1_Gross incremental annual electric savings (kWh/yr)</v>
          </cell>
          <cell r="D4358">
            <v>1</v>
          </cell>
          <cell r="E4358" t="str">
            <v>Gross incremental annual electric savings (kWh/yr)</v>
          </cell>
          <cell r="F4358" t="str">
            <v xml:space="preserve">Energy Savings Value Source </v>
          </cell>
          <cell r="G4358" t="str">
            <v/>
          </cell>
          <cell r="H4358" t="str">
            <v/>
          </cell>
          <cell r="I4358" t="str">
            <v>IndGreenMotorRewind_v2_0.xlsm</v>
          </cell>
        </row>
        <row r="4359">
          <cell r="C4359" t="str">
            <v>12202013-087.1_Incremental cost ($)</v>
          </cell>
          <cell r="D4359">
            <v>1</v>
          </cell>
          <cell r="E4359" t="str">
            <v>Incremental cost ($)</v>
          </cell>
          <cell r="F4359" t="str">
            <v>Cost Value Source</v>
          </cell>
          <cell r="G4359" t="str">
            <v/>
          </cell>
          <cell r="H4359" t="str">
            <v/>
          </cell>
          <cell r="I4359" t="str">
            <v>IndGreenMotorRewind_v2_0.xlsm</v>
          </cell>
        </row>
        <row r="4360">
          <cell r="C4360" t="str">
            <v>12202013-023.2_Planned Realization Rate</v>
          </cell>
          <cell r="D4360">
            <v>2</v>
          </cell>
          <cell r="E4360" t="str">
            <v>Planned Realization Rate</v>
          </cell>
          <cell r="F4360" t="str">
            <v>Realization Rate Value Source</v>
          </cell>
          <cell r="G4360" t="str">
            <v/>
          </cell>
          <cell r="H4360" t="str">
            <v>Table 1</v>
          </cell>
          <cell r="I4360" t="str">
            <v>ID_FinAnswer_Express_Program_Evaluation_2009-2011.pdf</v>
          </cell>
        </row>
        <row r="4361">
          <cell r="C4361" t="str">
            <v>12202013-023.2_Planned Net to Gross Ratio</v>
          </cell>
          <cell r="D4361">
            <v>2</v>
          </cell>
          <cell r="E4361" t="str">
            <v>Planned Net to Gross Ratio</v>
          </cell>
          <cell r="F4361" t="str">
            <v>Net-to-Gross Value Source</v>
          </cell>
          <cell r="G4361" t="str">
            <v/>
          </cell>
          <cell r="H4361" t="str">
            <v>Page 2</v>
          </cell>
          <cell r="I4361" t="str">
            <v>ID_FinAnswer_Express_Program_Evaluation_2009-2011.pdf</v>
          </cell>
        </row>
        <row r="4362">
          <cell r="C4362" t="str">
            <v>12202013-023.2_Incremental cost ($)</v>
          </cell>
          <cell r="D4362">
            <v>2</v>
          </cell>
          <cell r="E4362" t="str">
            <v>Incremental cost ($)</v>
          </cell>
          <cell r="F4362" t="str">
            <v>Cost Value Source</v>
          </cell>
          <cell r="G4362" t="str">
            <v/>
          </cell>
          <cell r="H4362" t="str">
            <v/>
          </cell>
          <cell r="I4362" t="str">
            <v>IndGreenMotorRewind_v2_0.xlsm</v>
          </cell>
        </row>
        <row r="4363">
          <cell r="C4363" t="str">
            <v>12202013-023.2_Measure life (years)</v>
          </cell>
          <cell r="D4363">
            <v>2</v>
          </cell>
          <cell r="E4363" t="str">
            <v>Measure life (years)</v>
          </cell>
          <cell r="F4363" t="str">
            <v>Measure Life Value Source</v>
          </cell>
          <cell r="G4363" t="str">
            <v/>
          </cell>
          <cell r="H4363" t="str">
            <v/>
          </cell>
          <cell r="I4363" t="str">
            <v>IndGreenMotorRewind_v2_0.xlsm</v>
          </cell>
        </row>
        <row r="4364">
          <cell r="C4364" t="str">
            <v>12202013-023.2_Gross Average Monthly Demand Reduction (kW/unit)</v>
          </cell>
          <cell r="D4364">
            <v>2</v>
          </cell>
          <cell r="E4364" t="str">
            <v>Gross Average Monthly Demand Reduction (kW/unit)</v>
          </cell>
          <cell r="F4364" t="str">
            <v>Demand Reduction Value Source</v>
          </cell>
          <cell r="G4364" t="str">
            <v/>
          </cell>
          <cell r="H4364" t="str">
            <v/>
          </cell>
          <cell r="I4364" t="str">
            <v>IndGreenMotorRewind_v2_0.xlsm</v>
          </cell>
        </row>
        <row r="4365">
          <cell r="C4365" t="str">
            <v>12202013-023.2_Gross incremental annual electric savings (kWh/yr)</v>
          </cell>
          <cell r="D4365">
            <v>2</v>
          </cell>
          <cell r="E4365" t="str">
            <v>Gross incremental annual electric savings (kWh/yr)</v>
          </cell>
          <cell r="F4365" t="str">
            <v xml:space="preserve">Energy Savings Value Source </v>
          </cell>
          <cell r="G4365" t="str">
            <v/>
          </cell>
          <cell r="H4365" t="str">
            <v/>
          </cell>
          <cell r="I4365" t="str">
            <v>IndGreenMotorRewind_v2_0.xlsm</v>
          </cell>
        </row>
        <row r="4366">
          <cell r="C4366" t="str">
            <v>12132013-023.2_Gross Average Monthly Demand Reduction (kW/unit)</v>
          </cell>
          <cell r="D4366">
            <v>2</v>
          </cell>
          <cell r="E4366" t="str">
            <v>Gross Average Monthly Demand Reduction (kW/unit)</v>
          </cell>
          <cell r="F4366" t="str">
            <v>Demand Reduction Value Source</v>
          </cell>
          <cell r="G4366" t="str">
            <v/>
          </cell>
          <cell r="H4366" t="str">
            <v/>
          </cell>
          <cell r="I4366" t="str">
            <v/>
          </cell>
        </row>
        <row r="4367">
          <cell r="C4367" t="str">
            <v>12132013-023.2_Gross Average Monthly Demand Reduction (kW/unit)</v>
          </cell>
          <cell r="D4367">
            <v>2</v>
          </cell>
          <cell r="E4367" t="str">
            <v>Gross Average Monthly Demand Reduction (kW/unit)</v>
          </cell>
          <cell r="F4367" t="str">
            <v>Demand Reduction Value Source</v>
          </cell>
          <cell r="G4367" t="str">
            <v/>
          </cell>
          <cell r="H4367" t="str">
            <v/>
          </cell>
          <cell r="I4367" t="str">
            <v>IndGreenMotorRewind_v2_0.xlsm</v>
          </cell>
        </row>
        <row r="4368">
          <cell r="C4368" t="str">
            <v>12132013-023.2_Measure life (years)</v>
          </cell>
          <cell r="D4368">
            <v>2</v>
          </cell>
          <cell r="E4368" t="str">
            <v>Measure life (years)</v>
          </cell>
          <cell r="F4368" t="str">
            <v>Measure Life Value Source</v>
          </cell>
          <cell r="G4368" t="str">
            <v/>
          </cell>
          <cell r="H4368" t="str">
            <v>Table 2 on page 22 of Appendix 1</v>
          </cell>
          <cell r="I4368" t="str">
            <v>UT_2011_Annual_Report.pdf</v>
          </cell>
        </row>
        <row r="4369">
          <cell r="C4369" t="str">
            <v>12132013-023.2_Incremental cost ($)</v>
          </cell>
          <cell r="D4369">
            <v>2</v>
          </cell>
          <cell r="E4369" t="str">
            <v>Incremental cost ($)</v>
          </cell>
          <cell r="F4369" t="str">
            <v>Cost Value Source</v>
          </cell>
          <cell r="G4369" t="str">
            <v/>
          </cell>
          <cell r="H4369" t="str">
            <v/>
          </cell>
          <cell r="I4369" t="str">
            <v>IndGreenMotorRewind_v2_0.xlsm</v>
          </cell>
        </row>
        <row r="4370">
          <cell r="C4370" t="str">
            <v>12132013-023.2_Incremental cost ($)</v>
          </cell>
          <cell r="D4370">
            <v>2</v>
          </cell>
          <cell r="E4370" t="str">
            <v>Incremental cost ($)</v>
          </cell>
          <cell r="F4370" t="str">
            <v>Cost Value Source</v>
          </cell>
          <cell r="G4370" t="str">
            <v/>
          </cell>
          <cell r="H4370" t="str">
            <v/>
          </cell>
          <cell r="I4370" t="str">
            <v/>
          </cell>
        </row>
        <row r="4371">
          <cell r="C4371" t="str">
            <v>12132013-023.2_Gross incremental annual electric savings (kWh/yr)</v>
          </cell>
          <cell r="D4371">
            <v>2</v>
          </cell>
          <cell r="E4371" t="str">
            <v>Gross incremental annual electric savings (kWh/yr)</v>
          </cell>
          <cell r="F4371" t="str">
            <v xml:space="preserve">Energy Savings Value Source </v>
          </cell>
          <cell r="G4371" t="str">
            <v/>
          </cell>
          <cell r="H4371" t="str">
            <v/>
          </cell>
          <cell r="I4371" t="str">
            <v>IndGreenMotorRewind_v2_0.xlsm</v>
          </cell>
        </row>
        <row r="4372">
          <cell r="C4372" t="str">
            <v>12132013-023.2_Incentive Customer ($)</v>
          </cell>
          <cell r="D4372">
            <v>2</v>
          </cell>
          <cell r="E4372" t="str">
            <v>Incentive Customer ($)</v>
          </cell>
          <cell r="F4372" t="str">
            <v>Incentive Value Source</v>
          </cell>
          <cell r="G4372" t="str">
            <v/>
          </cell>
          <cell r="H4372" t="str">
            <v>Table 10-14</v>
          </cell>
          <cell r="I4372" t="str">
            <v>FinAnswer Express Market Characterization and Program Enhancements - Utah Service Territory 30 Nov 2011.pdf</v>
          </cell>
        </row>
        <row r="4373">
          <cell r="C4373" t="str">
            <v>12132013-023.2_Gross incremental annual electric savings (kWh/yr)</v>
          </cell>
          <cell r="D4373">
            <v>2</v>
          </cell>
          <cell r="E4373" t="str">
            <v>Gross incremental annual electric savings (kWh/yr)</v>
          </cell>
          <cell r="F4373" t="str">
            <v xml:space="preserve">Energy Savings Value Source </v>
          </cell>
          <cell r="G4373" t="str">
            <v/>
          </cell>
          <cell r="H4373" t="str">
            <v/>
          </cell>
          <cell r="I4373" t="str">
            <v/>
          </cell>
        </row>
        <row r="4374">
          <cell r="C4374" t="str">
            <v>12302013-046.1_Gross Average Monthly Demand Reduction (kW/unit)</v>
          </cell>
          <cell r="D4374">
            <v>1</v>
          </cell>
          <cell r="E4374" t="str">
            <v>Gross Average Monthly Demand Reduction (kW/unit)</v>
          </cell>
          <cell r="F4374" t="str">
            <v>Demand Reduction Value Source</v>
          </cell>
          <cell r="G4374" t="str">
            <v/>
          </cell>
          <cell r="H4374" t="str">
            <v/>
          </cell>
          <cell r="I4374" t="str">
            <v>IndGreenMotorRewind_v2_0.xlsm</v>
          </cell>
        </row>
        <row r="4375">
          <cell r="C4375" t="str">
            <v>12302013-046.1_Gross incremental annual electric savings (kWh/yr)</v>
          </cell>
          <cell r="D4375">
            <v>1</v>
          </cell>
          <cell r="E4375" t="str">
            <v>Gross incremental annual electric savings (kWh/yr)</v>
          </cell>
          <cell r="F4375" t="str">
            <v xml:space="preserve">Energy Savings Value Source </v>
          </cell>
          <cell r="G4375" t="str">
            <v/>
          </cell>
          <cell r="H4375" t="str">
            <v/>
          </cell>
          <cell r="I4375" t="str">
            <v>IndGreenMotorRewind_v2_0.xlsm</v>
          </cell>
        </row>
        <row r="4376">
          <cell r="C4376" t="str">
            <v>12302013-046.1_Incremental cost ($)</v>
          </cell>
          <cell r="D4376">
            <v>1</v>
          </cell>
          <cell r="E4376" t="str">
            <v>Incremental cost ($)</v>
          </cell>
          <cell r="F4376" t="str">
            <v>Cost Value Source</v>
          </cell>
          <cell r="G4376" t="str">
            <v/>
          </cell>
          <cell r="H4376" t="str">
            <v/>
          </cell>
          <cell r="I4376" t="str">
            <v>IndGreenMotorRewind_v2_0.xlsm</v>
          </cell>
        </row>
        <row r="4377">
          <cell r="C4377" t="str">
            <v>12302013-046.1_Measure life (years)</v>
          </cell>
          <cell r="D4377">
            <v>1</v>
          </cell>
          <cell r="E4377" t="str">
            <v>Measure life (years)</v>
          </cell>
          <cell r="F4377" t="str">
            <v>Measure Life Value Source</v>
          </cell>
          <cell r="G4377" t="str">
            <v/>
          </cell>
          <cell r="H4377" t="str">
            <v/>
          </cell>
          <cell r="I4377" t="str">
            <v>IndGreenMotorRewind_v2_0.xlsm</v>
          </cell>
        </row>
        <row r="4378">
          <cell r="C4378" t="str">
            <v>12202013-055.2_Planned Net to Gross Ratio</v>
          </cell>
          <cell r="D4378">
            <v>2</v>
          </cell>
          <cell r="E4378" t="str">
            <v>Planned Net to Gross Ratio</v>
          </cell>
          <cell r="F4378" t="str">
            <v>Net-to-Gross Value Source</v>
          </cell>
          <cell r="G4378" t="str">
            <v/>
          </cell>
          <cell r="H4378" t="str">
            <v>Page 10</v>
          </cell>
          <cell r="I4378" t="str">
            <v>DSM_WY_FinAnswerExpress_Report_2011.pdf</v>
          </cell>
        </row>
        <row r="4379">
          <cell r="C4379" t="str">
            <v>12202013-055.2_Gross Average Monthly Demand Reduction (kW/unit)</v>
          </cell>
          <cell r="D4379">
            <v>2</v>
          </cell>
          <cell r="E4379" t="str">
            <v>Gross Average Monthly Demand Reduction (kW/unit)</v>
          </cell>
          <cell r="F4379" t="str">
            <v>Demand Savings Value Source</v>
          </cell>
          <cell r="G4379" t="str">
            <v/>
          </cell>
          <cell r="H4379" t="str">
            <v/>
          </cell>
          <cell r="I4379" t="str">
            <v>IndGreenMotorRewind_v2_0.xlsm</v>
          </cell>
        </row>
        <row r="4380">
          <cell r="C4380" t="str">
            <v>12202013-055.2_Measure life (years)</v>
          </cell>
          <cell r="D4380">
            <v>2</v>
          </cell>
          <cell r="E4380" t="str">
            <v>Measure life (years)</v>
          </cell>
          <cell r="F4380" t="str">
            <v>Measure Life Value Source</v>
          </cell>
          <cell r="G4380" t="str">
            <v/>
          </cell>
          <cell r="H4380" t="str">
            <v/>
          </cell>
          <cell r="I4380" t="str">
            <v>IndGreenMotorRewind_v2_0.xlsm</v>
          </cell>
        </row>
        <row r="4381">
          <cell r="C4381" t="str">
            <v>12202013-055.2_Incremental cost ($)</v>
          </cell>
          <cell r="D4381">
            <v>2</v>
          </cell>
          <cell r="E4381" t="str">
            <v>Incremental cost ($)</v>
          </cell>
          <cell r="F4381" t="str">
            <v>Incremental Cost Value Source</v>
          </cell>
          <cell r="G4381" t="str">
            <v/>
          </cell>
          <cell r="H4381" t="str">
            <v/>
          </cell>
          <cell r="I4381" t="str">
            <v>IndGreenMotorRewind_v2_0.xlsm</v>
          </cell>
        </row>
        <row r="4382">
          <cell r="C4382" t="str">
            <v>12202013-055.2_Gross incremental annual electric savings (kWh/yr)</v>
          </cell>
          <cell r="D4382">
            <v>2</v>
          </cell>
          <cell r="E4382" t="str">
            <v>Gross incremental annual electric savings (kWh/yr)</v>
          </cell>
          <cell r="F4382" t="str">
            <v>Energy Savings Value Source</v>
          </cell>
          <cell r="G4382" t="str">
            <v/>
          </cell>
          <cell r="H4382" t="str">
            <v/>
          </cell>
          <cell r="I4382" t="str">
            <v>IndGreenMotorRewind_v2_0.xlsm</v>
          </cell>
        </row>
        <row r="4383">
          <cell r="C4383" t="str">
            <v>12202013-055.2_Planned Realization Rate</v>
          </cell>
          <cell r="D4383">
            <v>2</v>
          </cell>
          <cell r="E4383" t="str">
            <v>Planned Realization Rate</v>
          </cell>
          <cell r="F4383" t="str">
            <v>Realization Rate Value Source</v>
          </cell>
          <cell r="G4383" t="str">
            <v/>
          </cell>
          <cell r="H4383" t="str">
            <v>Table 1</v>
          </cell>
          <cell r="I4383" t="str">
            <v>DSM_WY_FinAnswerExpress_Report_2011.pdf</v>
          </cell>
        </row>
        <row r="4384">
          <cell r="C4384" t="str">
            <v>141.2_Incremental cost ($)</v>
          </cell>
          <cell r="D4384">
            <v>2</v>
          </cell>
          <cell r="E4384" t="str">
            <v>Incremental cost ($)</v>
          </cell>
          <cell r="F4384" t="str">
            <v>Cost Value Source</v>
          </cell>
          <cell r="G4384" t="str">
            <v/>
          </cell>
          <cell r="H4384" t="str">
            <v/>
          </cell>
          <cell r="I4384" t="str">
            <v>IndGreenMotorRewind_v2_0.xlsm</v>
          </cell>
        </row>
        <row r="4385">
          <cell r="C4385" t="str">
            <v>141.2_Planned Net to Gross Ratio</v>
          </cell>
          <cell r="D4385">
            <v>2</v>
          </cell>
          <cell r="E4385" t="str">
            <v>Planned Net to Gross Ratio</v>
          </cell>
          <cell r="F4385" t="str">
            <v>Net-to-Gross Value Source</v>
          </cell>
          <cell r="G4385" t="str">
            <v/>
          </cell>
          <cell r="H4385" t="str">
            <v>page 2</v>
          </cell>
          <cell r="I4385" t="str">
            <v>CA_FinAnswer_Express_Program_Evaluation_2009-2011.pdf</v>
          </cell>
        </row>
        <row r="4386">
          <cell r="C4386" t="str">
            <v>141.2_Gross incremental annual electric savings (kWh/yr)</v>
          </cell>
          <cell r="D4386">
            <v>2</v>
          </cell>
          <cell r="E4386" t="str">
            <v>Gross incremental annual electric savings (kWh/yr)</v>
          </cell>
          <cell r="F4386" t="str">
            <v xml:space="preserve">Energy Savings Value Source </v>
          </cell>
          <cell r="G4386" t="str">
            <v/>
          </cell>
          <cell r="H4386" t="str">
            <v/>
          </cell>
          <cell r="I4386" t="str">
            <v>IndGreenMotorRewind_v2_0.xlsm</v>
          </cell>
        </row>
        <row r="4387">
          <cell r="C4387" t="str">
            <v>141.2_Measure life (years)</v>
          </cell>
          <cell r="D4387">
            <v>2</v>
          </cell>
          <cell r="E4387" t="str">
            <v>Measure life (years)</v>
          </cell>
          <cell r="F4387" t="str">
            <v>Measure Life Value Source</v>
          </cell>
          <cell r="G4387" t="str">
            <v/>
          </cell>
          <cell r="H4387" t="str">
            <v/>
          </cell>
          <cell r="I4387" t="str">
            <v>IndGreenMotorRewind_v2_0.xlsm</v>
          </cell>
        </row>
        <row r="4388">
          <cell r="C4388" t="str">
            <v>141.2_Planned Realization Rate</v>
          </cell>
          <cell r="D4388">
            <v>2</v>
          </cell>
          <cell r="E4388" t="str">
            <v>Planned Realization Rate</v>
          </cell>
          <cell r="F4388" t="str">
            <v>Realization Rate Value Source</v>
          </cell>
          <cell r="G4388" t="str">
            <v/>
          </cell>
          <cell r="H4388" t="str">
            <v>page 2</v>
          </cell>
          <cell r="I4388" t="str">
            <v>CA_FinAnswer_Express_Program_Evaluation_2009-2011.pdf</v>
          </cell>
        </row>
        <row r="4389">
          <cell r="C4389" t="str">
            <v>141.2_Gross Average Monthly Demand Reduction (kW/unit)</v>
          </cell>
          <cell r="D4389">
            <v>2</v>
          </cell>
          <cell r="E4389" t="str">
            <v>Gross Average Monthly Demand Reduction (kW/unit)</v>
          </cell>
          <cell r="F4389" t="str">
            <v>Demand Reduction Value Source</v>
          </cell>
          <cell r="G4389" t="str">
            <v/>
          </cell>
          <cell r="H4389" t="str">
            <v/>
          </cell>
          <cell r="I4389" t="str">
            <v>IndGreenMotorRewind_v2_0.xlsm</v>
          </cell>
        </row>
        <row r="4390">
          <cell r="C4390" t="str">
            <v>351.3_Planned Net to Gross Ratio</v>
          </cell>
          <cell r="D4390">
            <v>3</v>
          </cell>
          <cell r="E4390" t="str">
            <v>Planned Net to Gross Ratio</v>
          </cell>
          <cell r="F4390" t="str">
            <v>Net-to-Gross Value Source</v>
          </cell>
          <cell r="G4390" t="str">
            <v/>
          </cell>
          <cell r="H4390" t="str">
            <v>Page 2</v>
          </cell>
          <cell r="I4390" t="str">
            <v>ID_FinAnswer_Express_Program_Evaluation_2009-2011.pdf</v>
          </cell>
        </row>
        <row r="4391">
          <cell r="C4391" t="str">
            <v>351.3_Gross Average Monthly Demand Reduction (kW/unit)</v>
          </cell>
          <cell r="D4391">
            <v>3</v>
          </cell>
          <cell r="E4391" t="str">
            <v>Gross Average Monthly Demand Reduction (kW/unit)</v>
          </cell>
          <cell r="F4391" t="str">
            <v>Demand Reduction Value Source</v>
          </cell>
          <cell r="G4391" t="str">
            <v/>
          </cell>
          <cell r="H4391" t="str">
            <v/>
          </cell>
          <cell r="I4391" t="str">
            <v>IndGreenMotorRewind_v2_0.xlsm</v>
          </cell>
        </row>
        <row r="4392">
          <cell r="C4392" t="str">
            <v>351.3_Measure life (years)</v>
          </cell>
          <cell r="D4392">
            <v>3</v>
          </cell>
          <cell r="E4392" t="str">
            <v>Measure life (years)</v>
          </cell>
          <cell r="F4392" t="str">
            <v>Measure Life Value Source</v>
          </cell>
          <cell r="G4392" t="str">
            <v/>
          </cell>
          <cell r="H4392" t="str">
            <v/>
          </cell>
          <cell r="I4392" t="str">
            <v>IndGreenMotorRewind_v2_0.xlsm</v>
          </cell>
        </row>
        <row r="4393">
          <cell r="C4393" t="str">
            <v>351.3_Planned Realization Rate</v>
          </cell>
          <cell r="D4393">
            <v>3</v>
          </cell>
          <cell r="E4393" t="str">
            <v>Planned Realization Rate</v>
          </cell>
          <cell r="F4393" t="str">
            <v>Realization Rate Value Source</v>
          </cell>
          <cell r="G4393" t="str">
            <v/>
          </cell>
          <cell r="H4393" t="str">
            <v>Table 1</v>
          </cell>
          <cell r="I4393" t="str">
            <v>ID_FinAnswer_Express_Program_Evaluation_2009-2011.pdf</v>
          </cell>
        </row>
        <row r="4394">
          <cell r="C4394" t="str">
            <v>351.3_Incremental cost ($)</v>
          </cell>
          <cell r="D4394">
            <v>3</v>
          </cell>
          <cell r="E4394" t="str">
            <v>Incremental cost ($)</v>
          </cell>
          <cell r="F4394" t="str">
            <v>Cost Value Source</v>
          </cell>
          <cell r="G4394" t="str">
            <v/>
          </cell>
          <cell r="H4394" t="str">
            <v/>
          </cell>
          <cell r="I4394" t="str">
            <v>IndGreenMotorRewind_v2_0.xlsm</v>
          </cell>
        </row>
        <row r="4395">
          <cell r="C4395" t="str">
            <v>351.3_Gross incremental annual electric savings (kWh/yr)</v>
          </cell>
          <cell r="D4395">
            <v>3</v>
          </cell>
          <cell r="E4395" t="str">
            <v>Gross incremental annual electric savings (kWh/yr)</v>
          </cell>
          <cell r="F4395" t="str">
            <v xml:space="preserve">Energy Savings Value Source </v>
          </cell>
          <cell r="G4395" t="str">
            <v/>
          </cell>
          <cell r="H4395" t="str">
            <v/>
          </cell>
          <cell r="I4395" t="str">
            <v>IndGreenMotorRewind_v2_0.xlsm</v>
          </cell>
        </row>
        <row r="4396">
          <cell r="C4396" t="str">
            <v>584.3_Gross Average Monthly Demand Reduction (kW/unit)</v>
          </cell>
          <cell r="D4396">
            <v>3</v>
          </cell>
          <cell r="E4396" t="str">
            <v>Gross Average Monthly Demand Reduction (kW/unit)</v>
          </cell>
          <cell r="F4396" t="str">
            <v>Demand Reduction Value Source</v>
          </cell>
          <cell r="G4396" t="str">
            <v/>
          </cell>
          <cell r="H4396" t="str">
            <v/>
          </cell>
          <cell r="I4396" t="str">
            <v>IndGreenMotorRewind_v2_0.xlsm</v>
          </cell>
        </row>
        <row r="4397">
          <cell r="C4397" t="str">
            <v>584.3_Measure life (years)</v>
          </cell>
          <cell r="D4397">
            <v>3</v>
          </cell>
          <cell r="E4397" t="str">
            <v>Measure life (years)</v>
          </cell>
          <cell r="F4397" t="str">
            <v>Measure Life Value Source</v>
          </cell>
          <cell r="G4397" t="str">
            <v/>
          </cell>
          <cell r="H4397" t="str">
            <v>Table 2 on page 22 of Appendix 1</v>
          </cell>
          <cell r="I4397" t="str">
            <v>UT_2011_Annual_Report.pdf</v>
          </cell>
        </row>
        <row r="4398">
          <cell r="C4398" t="str">
            <v>584.3_Gross Average Monthly Demand Reduction (kW/unit)</v>
          </cell>
          <cell r="D4398">
            <v>3</v>
          </cell>
          <cell r="E4398" t="str">
            <v>Gross Average Monthly Demand Reduction (kW/unit)</v>
          </cell>
          <cell r="F4398" t="str">
            <v>Demand Reduction Value Source</v>
          </cell>
          <cell r="G4398" t="str">
            <v/>
          </cell>
          <cell r="H4398" t="str">
            <v/>
          </cell>
          <cell r="I4398" t="str">
            <v/>
          </cell>
        </row>
        <row r="4399">
          <cell r="C4399" t="str">
            <v>584.3_Gross incremental annual electric savings (kWh/yr)</v>
          </cell>
          <cell r="D4399">
            <v>3</v>
          </cell>
          <cell r="E4399" t="str">
            <v>Gross incremental annual electric savings (kWh/yr)</v>
          </cell>
          <cell r="F4399" t="str">
            <v xml:space="preserve">Energy Savings Value Source </v>
          </cell>
          <cell r="G4399" t="str">
            <v/>
          </cell>
          <cell r="H4399" t="str">
            <v/>
          </cell>
          <cell r="I4399" t="str">
            <v/>
          </cell>
        </row>
        <row r="4400">
          <cell r="C4400" t="str">
            <v>584.3_Incremental cost ($)</v>
          </cell>
          <cell r="D4400">
            <v>3</v>
          </cell>
          <cell r="E4400" t="str">
            <v>Incremental cost ($)</v>
          </cell>
          <cell r="F4400" t="str">
            <v>Cost Value Source</v>
          </cell>
          <cell r="G4400" t="str">
            <v/>
          </cell>
          <cell r="H4400" t="str">
            <v/>
          </cell>
          <cell r="I4400" t="str">
            <v/>
          </cell>
        </row>
        <row r="4401">
          <cell r="C4401" t="str">
            <v>584.3_Incremental cost ($)</v>
          </cell>
          <cell r="D4401">
            <v>3</v>
          </cell>
          <cell r="E4401" t="str">
            <v>Incremental cost ($)</v>
          </cell>
          <cell r="F4401" t="str">
            <v>Cost Value Source</v>
          </cell>
          <cell r="G4401" t="str">
            <v/>
          </cell>
          <cell r="H4401" t="str">
            <v/>
          </cell>
          <cell r="I4401" t="str">
            <v>IndGreenMotorRewind_v2_0.xlsm</v>
          </cell>
        </row>
        <row r="4402">
          <cell r="C4402" t="str">
            <v>584.3_Gross incremental annual electric savings (kWh/yr)</v>
          </cell>
          <cell r="D4402">
            <v>3</v>
          </cell>
          <cell r="E4402" t="str">
            <v>Gross incremental annual electric savings (kWh/yr)</v>
          </cell>
          <cell r="F4402" t="str">
            <v xml:space="preserve">Energy Savings Value Source </v>
          </cell>
          <cell r="G4402" t="str">
            <v/>
          </cell>
          <cell r="H4402" t="str">
            <v/>
          </cell>
          <cell r="I4402" t="str">
            <v>AgGreenMotorRewind_v2_0.xlsm</v>
          </cell>
        </row>
        <row r="4403">
          <cell r="C4403" t="str">
            <v>584.3_Incentive Customer ($)</v>
          </cell>
          <cell r="D4403">
            <v>3</v>
          </cell>
          <cell r="E4403" t="str">
            <v>Incentive Customer ($)</v>
          </cell>
          <cell r="F4403" t="str">
            <v>Incentive Value Source</v>
          </cell>
          <cell r="G4403" t="str">
            <v/>
          </cell>
          <cell r="H4403" t="str">
            <v>Table 10-14</v>
          </cell>
          <cell r="I4403" t="str">
            <v>FinAnswer Express Market Characterization and Program Enhancements - Utah Service Territory 30 Nov 2011.pdf</v>
          </cell>
        </row>
        <row r="4404">
          <cell r="C4404" t="str">
            <v>795.2_Gross Average Monthly Demand Reduction (kW/unit)</v>
          </cell>
          <cell r="D4404">
            <v>2</v>
          </cell>
          <cell r="E4404" t="str">
            <v>Gross Average Monthly Demand Reduction (kW/unit)</v>
          </cell>
          <cell r="F4404" t="str">
            <v>Demand Reduction Value Source</v>
          </cell>
          <cell r="G4404" t="str">
            <v/>
          </cell>
          <cell r="H4404" t="str">
            <v/>
          </cell>
          <cell r="I4404" t="str">
            <v>IndGreenMotorRewind_v2_0.xlsm</v>
          </cell>
        </row>
        <row r="4405">
          <cell r="C4405" t="str">
            <v>795.2_Gross incremental annual electric savings (kWh/yr)</v>
          </cell>
          <cell r="D4405">
            <v>2</v>
          </cell>
          <cell r="E4405" t="str">
            <v>Gross incremental annual electric savings (kWh/yr)</v>
          </cell>
          <cell r="F4405" t="str">
            <v xml:space="preserve">Energy Savings Value Source </v>
          </cell>
          <cell r="G4405" t="str">
            <v/>
          </cell>
          <cell r="H4405" t="str">
            <v/>
          </cell>
          <cell r="I4405" t="str">
            <v>IndGreenMotorRewind_v2_0.xlsm</v>
          </cell>
        </row>
        <row r="4406">
          <cell r="C4406" t="str">
            <v>795.2_Incremental cost ($)</v>
          </cell>
          <cell r="D4406">
            <v>2</v>
          </cell>
          <cell r="E4406" t="str">
            <v>Incremental cost ($)</v>
          </cell>
          <cell r="F4406" t="str">
            <v>Cost Value Source</v>
          </cell>
          <cell r="G4406" t="str">
            <v/>
          </cell>
          <cell r="H4406" t="str">
            <v/>
          </cell>
          <cell r="I4406" t="str">
            <v>IndGreenMotorRewind_v2_0.xlsm</v>
          </cell>
        </row>
        <row r="4407">
          <cell r="C4407" t="str">
            <v>795.2_Measure life (years)</v>
          </cell>
          <cell r="D4407">
            <v>2</v>
          </cell>
          <cell r="E4407" t="str">
            <v>Measure life (years)</v>
          </cell>
          <cell r="F4407" t="str">
            <v>Measure Life Value Source</v>
          </cell>
          <cell r="G4407" t="str">
            <v/>
          </cell>
          <cell r="H4407" t="str">
            <v/>
          </cell>
          <cell r="I4407" t="str">
            <v>IndGreenMotorRewind_v2_0.xlsm</v>
          </cell>
        </row>
        <row r="4408">
          <cell r="C4408" t="str">
            <v>1008.3_Gross incremental annual electric savings (kWh/yr)</v>
          </cell>
          <cell r="D4408">
            <v>3</v>
          </cell>
          <cell r="E4408" t="str">
            <v>Gross incremental annual electric savings (kWh/yr)</v>
          </cell>
          <cell r="F4408" t="str">
            <v>Energy Savings Value Source</v>
          </cell>
          <cell r="G4408" t="str">
            <v/>
          </cell>
          <cell r="H4408" t="str">
            <v/>
          </cell>
          <cell r="I4408" t="str">
            <v>IndGreenMotorRewind_v2_0.xlsm</v>
          </cell>
        </row>
        <row r="4409">
          <cell r="C4409" t="str">
            <v>1008.3_Planned Realization Rate</v>
          </cell>
          <cell r="D4409">
            <v>3</v>
          </cell>
          <cell r="E4409" t="str">
            <v>Planned Realization Rate</v>
          </cell>
          <cell r="F4409" t="str">
            <v>Realization Rate Value Source</v>
          </cell>
          <cell r="G4409" t="str">
            <v/>
          </cell>
          <cell r="H4409" t="str">
            <v>Table 1</v>
          </cell>
          <cell r="I4409" t="str">
            <v>DSM_WY_FinAnswerExpress_Report_2011.pdf</v>
          </cell>
        </row>
        <row r="4410">
          <cell r="C4410" t="str">
            <v>1008.3_Incremental cost ($)</v>
          </cell>
          <cell r="D4410">
            <v>3</v>
          </cell>
          <cell r="E4410" t="str">
            <v>Incremental cost ($)</v>
          </cell>
          <cell r="F4410" t="str">
            <v>Incremental Cost Value Source</v>
          </cell>
          <cell r="G4410" t="str">
            <v/>
          </cell>
          <cell r="H4410" t="str">
            <v/>
          </cell>
          <cell r="I4410" t="str">
            <v>IndGreenMotorRewind_v2_0.xlsm</v>
          </cell>
        </row>
        <row r="4411">
          <cell r="C4411" t="str">
            <v>1008.3_Gross Average Monthly Demand Reduction (kW/unit)</v>
          </cell>
          <cell r="D4411">
            <v>3</v>
          </cell>
          <cell r="E4411" t="str">
            <v>Gross Average Monthly Demand Reduction (kW/unit)</v>
          </cell>
          <cell r="F4411" t="str">
            <v>Demand Savings Value Source</v>
          </cell>
          <cell r="G4411" t="str">
            <v/>
          </cell>
          <cell r="H4411" t="str">
            <v/>
          </cell>
          <cell r="I4411" t="str">
            <v>IndGreenMotorRewind_v2_0.xlsm</v>
          </cell>
        </row>
        <row r="4412">
          <cell r="C4412" t="str">
            <v>1008.3_Measure life (years)</v>
          </cell>
          <cell r="D4412">
            <v>3</v>
          </cell>
          <cell r="E4412" t="str">
            <v>Measure life (years)</v>
          </cell>
          <cell r="F4412" t="str">
            <v>Measure Life Value Source</v>
          </cell>
          <cell r="G4412" t="str">
            <v/>
          </cell>
          <cell r="H4412" t="str">
            <v/>
          </cell>
          <cell r="I4412" t="str">
            <v>IndGreenMotorRewind_v2_0.xlsm</v>
          </cell>
        </row>
        <row r="4413">
          <cell r="C4413" t="str">
            <v>1008.3_Planned Net to Gross Ratio</v>
          </cell>
          <cell r="D4413">
            <v>3</v>
          </cell>
          <cell r="E4413" t="str">
            <v>Planned Net to Gross Ratio</v>
          </cell>
          <cell r="F4413" t="str">
            <v>Net-to-Gross Value Source</v>
          </cell>
          <cell r="G4413" t="str">
            <v/>
          </cell>
          <cell r="H4413" t="str">
            <v>Page 10</v>
          </cell>
          <cell r="I4413" t="str">
            <v>DSM_WY_FinAnswerExpress_Report_2011.pdf</v>
          </cell>
        </row>
        <row r="4414">
          <cell r="C4414" t="str">
            <v>151.2_Planned Net to Gross Ratio</v>
          </cell>
          <cell r="D4414">
            <v>2</v>
          </cell>
          <cell r="E4414" t="str">
            <v>Planned Net to Gross Ratio</v>
          </cell>
          <cell r="F4414" t="str">
            <v>Net-to-Gross Value Source</v>
          </cell>
          <cell r="G4414" t="str">
            <v/>
          </cell>
          <cell r="H4414" t="str">
            <v>page 2</v>
          </cell>
          <cell r="I4414" t="str">
            <v>CA_FinAnswer_Express_Program_Evaluation_2009-2011.pdf</v>
          </cell>
        </row>
        <row r="4415">
          <cell r="C4415" t="str">
            <v>151.2_Incremental cost ($)</v>
          </cell>
          <cell r="D4415">
            <v>2</v>
          </cell>
          <cell r="E4415" t="str">
            <v>Incremental cost ($)</v>
          </cell>
          <cell r="F4415" t="str">
            <v>Cost Value Source</v>
          </cell>
          <cell r="G4415" t="str">
            <v/>
          </cell>
          <cell r="H4415" t="str">
            <v/>
          </cell>
          <cell r="I4415" t="str">
            <v>IndGreenMotorRewind_v2_0.xlsm</v>
          </cell>
        </row>
        <row r="4416">
          <cell r="C4416" t="str">
            <v>151.2_Gross Average Monthly Demand Reduction (kW/unit)</v>
          </cell>
          <cell r="D4416">
            <v>2</v>
          </cell>
          <cell r="E4416" t="str">
            <v>Gross Average Monthly Demand Reduction (kW/unit)</v>
          </cell>
          <cell r="F4416" t="str">
            <v>Demand Reduction Value Source</v>
          </cell>
          <cell r="G4416" t="str">
            <v/>
          </cell>
          <cell r="H4416" t="str">
            <v/>
          </cell>
          <cell r="I4416" t="str">
            <v>IndGreenMotorRewind_v2_0.xlsm</v>
          </cell>
        </row>
        <row r="4417">
          <cell r="C4417" t="str">
            <v>151.2_Measure life (years)</v>
          </cell>
          <cell r="D4417">
            <v>2</v>
          </cell>
          <cell r="E4417" t="str">
            <v>Measure life (years)</v>
          </cell>
          <cell r="F4417" t="str">
            <v>Measure Life Value Source</v>
          </cell>
          <cell r="G4417" t="str">
            <v/>
          </cell>
          <cell r="H4417" t="str">
            <v/>
          </cell>
          <cell r="I4417" t="str">
            <v>IndGreenMotorRewind_v2_0.xlsm</v>
          </cell>
        </row>
        <row r="4418">
          <cell r="C4418" t="str">
            <v>151.2_Gross incremental annual electric savings (kWh/yr)</v>
          </cell>
          <cell r="D4418">
            <v>2</v>
          </cell>
          <cell r="E4418" t="str">
            <v>Gross incremental annual electric savings (kWh/yr)</v>
          </cell>
          <cell r="F4418" t="str">
            <v xml:space="preserve">Energy Savings Value Source </v>
          </cell>
          <cell r="G4418" t="str">
            <v/>
          </cell>
          <cell r="H4418" t="str">
            <v/>
          </cell>
          <cell r="I4418" t="str">
            <v>IndGreenMotorRewind_v2_0.xlsm</v>
          </cell>
        </row>
        <row r="4419">
          <cell r="C4419" t="str">
            <v>151.2_Planned Realization Rate</v>
          </cell>
          <cell r="D4419">
            <v>2</v>
          </cell>
          <cell r="E4419" t="str">
            <v>Planned Realization Rate</v>
          </cell>
          <cell r="F4419" t="str">
            <v>Realization Rate Value Source</v>
          </cell>
          <cell r="G4419" t="str">
            <v/>
          </cell>
          <cell r="H4419" t="str">
            <v>page 2</v>
          </cell>
          <cell r="I4419" t="str">
            <v>CA_FinAnswer_Express_Program_Evaluation_2009-2011.pdf</v>
          </cell>
        </row>
        <row r="4420">
          <cell r="C4420" t="str">
            <v>362.3_Planned Realization Rate</v>
          </cell>
          <cell r="D4420">
            <v>3</v>
          </cell>
          <cell r="E4420" t="str">
            <v>Planned Realization Rate</v>
          </cell>
          <cell r="F4420" t="str">
            <v>Realization Rate Value Source</v>
          </cell>
          <cell r="G4420" t="str">
            <v/>
          </cell>
          <cell r="H4420" t="str">
            <v>Table 1</v>
          </cell>
          <cell r="I4420" t="str">
            <v>ID_FinAnswer_Express_Program_Evaluation_2009-2011.pdf</v>
          </cell>
        </row>
        <row r="4421">
          <cell r="C4421" t="str">
            <v>362.3_Planned Net to Gross Ratio</v>
          </cell>
          <cell r="D4421">
            <v>3</v>
          </cell>
          <cell r="E4421" t="str">
            <v>Planned Net to Gross Ratio</v>
          </cell>
          <cell r="F4421" t="str">
            <v>Net-to-Gross Value Source</v>
          </cell>
          <cell r="G4421" t="str">
            <v/>
          </cell>
          <cell r="H4421" t="str">
            <v>Page 2</v>
          </cell>
          <cell r="I4421" t="str">
            <v>ID_FinAnswer_Express_Program_Evaluation_2009-2011.pdf</v>
          </cell>
        </row>
        <row r="4422">
          <cell r="C4422" t="str">
            <v>362.3_Measure life (years)</v>
          </cell>
          <cell r="D4422">
            <v>3</v>
          </cell>
          <cell r="E4422" t="str">
            <v>Measure life (years)</v>
          </cell>
          <cell r="F4422" t="str">
            <v>Measure Life Value Source</v>
          </cell>
          <cell r="G4422" t="str">
            <v/>
          </cell>
          <cell r="H4422" t="str">
            <v/>
          </cell>
          <cell r="I4422" t="str">
            <v>IndGreenMotorRewind_v2_0.xlsm</v>
          </cell>
        </row>
        <row r="4423">
          <cell r="C4423" t="str">
            <v>362.3_Gross incremental annual electric savings (kWh/yr)</v>
          </cell>
          <cell r="D4423">
            <v>3</v>
          </cell>
          <cell r="E4423" t="str">
            <v>Gross incremental annual electric savings (kWh/yr)</v>
          </cell>
          <cell r="F4423" t="str">
            <v xml:space="preserve">Energy Savings Value Source </v>
          </cell>
          <cell r="G4423" t="str">
            <v/>
          </cell>
          <cell r="H4423" t="str">
            <v/>
          </cell>
          <cell r="I4423" t="str">
            <v>IndGreenMotorRewind_v2_0.xlsm</v>
          </cell>
        </row>
        <row r="4424">
          <cell r="C4424" t="str">
            <v>362.3_Gross Average Monthly Demand Reduction (kW/unit)</v>
          </cell>
          <cell r="D4424">
            <v>3</v>
          </cell>
          <cell r="E4424" t="str">
            <v>Gross Average Monthly Demand Reduction (kW/unit)</v>
          </cell>
          <cell r="F4424" t="str">
            <v>Demand Reduction Value Source</v>
          </cell>
          <cell r="G4424" t="str">
            <v/>
          </cell>
          <cell r="H4424" t="str">
            <v/>
          </cell>
          <cell r="I4424" t="str">
            <v>IndGreenMotorRewind_v2_0.xlsm</v>
          </cell>
        </row>
        <row r="4425">
          <cell r="C4425" t="str">
            <v>362.3_Incremental cost ($)</v>
          </cell>
          <cell r="D4425">
            <v>3</v>
          </cell>
          <cell r="E4425" t="str">
            <v>Incremental cost ($)</v>
          </cell>
          <cell r="F4425" t="str">
            <v>Cost Value Source</v>
          </cell>
          <cell r="G4425" t="str">
            <v/>
          </cell>
          <cell r="H4425" t="str">
            <v/>
          </cell>
          <cell r="I4425" t="str">
            <v>IndGreenMotorRewind_v2_0.xlsm</v>
          </cell>
        </row>
        <row r="4426">
          <cell r="C4426" t="str">
            <v>595.3_Gross Average Monthly Demand Reduction (kW/unit)</v>
          </cell>
          <cell r="D4426">
            <v>3</v>
          </cell>
          <cell r="E4426" t="str">
            <v>Gross Average Monthly Demand Reduction (kW/unit)</v>
          </cell>
          <cell r="F4426" t="str">
            <v>Demand Reduction Value Source</v>
          </cell>
          <cell r="G4426" t="str">
            <v/>
          </cell>
          <cell r="H4426" t="str">
            <v/>
          </cell>
          <cell r="I4426" t="str">
            <v>IndGreenMotorRewind_v2_0.xlsm</v>
          </cell>
        </row>
        <row r="4427">
          <cell r="C4427" t="str">
            <v>595.3_Gross incremental annual electric savings (kWh/yr)</v>
          </cell>
          <cell r="D4427">
            <v>3</v>
          </cell>
          <cell r="E4427" t="str">
            <v>Gross incremental annual electric savings (kWh/yr)</v>
          </cell>
          <cell r="F4427" t="str">
            <v xml:space="preserve">Energy Savings Value Source </v>
          </cell>
          <cell r="G4427" t="str">
            <v/>
          </cell>
          <cell r="H4427" t="str">
            <v/>
          </cell>
          <cell r="I4427" t="str">
            <v>AgGreenMotorRewind_v2_0.xlsm</v>
          </cell>
        </row>
        <row r="4428">
          <cell r="C4428" t="str">
            <v>595.3_Incentive Customer ($)</v>
          </cell>
          <cell r="D4428">
            <v>3</v>
          </cell>
          <cell r="E4428" t="str">
            <v>Incentive Customer ($)</v>
          </cell>
          <cell r="F4428" t="str">
            <v>Incentive Value Source</v>
          </cell>
          <cell r="G4428" t="str">
            <v/>
          </cell>
          <cell r="H4428" t="str">
            <v>Table 10-14</v>
          </cell>
          <cell r="I4428" t="str">
            <v>FinAnswer Express Market Characterization and Program Enhancements - Utah Service Territory 30 Nov 2011.pdf</v>
          </cell>
        </row>
        <row r="4429">
          <cell r="C4429" t="str">
            <v>595.3_Incremental cost ($)</v>
          </cell>
          <cell r="D4429">
            <v>3</v>
          </cell>
          <cell r="E4429" t="str">
            <v>Incremental cost ($)</v>
          </cell>
          <cell r="F4429" t="str">
            <v>Cost Value Source</v>
          </cell>
          <cell r="G4429" t="str">
            <v/>
          </cell>
          <cell r="H4429" t="str">
            <v/>
          </cell>
          <cell r="I4429" t="str">
            <v/>
          </cell>
        </row>
        <row r="4430">
          <cell r="C4430" t="str">
            <v>595.3_Gross incremental annual electric savings (kWh/yr)</v>
          </cell>
          <cell r="D4430">
            <v>3</v>
          </cell>
          <cell r="E4430" t="str">
            <v>Gross incremental annual electric savings (kWh/yr)</v>
          </cell>
          <cell r="F4430" t="str">
            <v xml:space="preserve">Energy Savings Value Source </v>
          </cell>
          <cell r="G4430" t="str">
            <v/>
          </cell>
          <cell r="H4430" t="str">
            <v/>
          </cell>
          <cell r="I4430" t="str">
            <v/>
          </cell>
        </row>
        <row r="4431">
          <cell r="C4431" t="str">
            <v>595.3_Gross Average Monthly Demand Reduction (kW/unit)</v>
          </cell>
          <cell r="D4431">
            <v>3</v>
          </cell>
          <cell r="E4431" t="str">
            <v>Gross Average Monthly Demand Reduction (kW/unit)</v>
          </cell>
          <cell r="F4431" t="str">
            <v>Demand Reduction Value Source</v>
          </cell>
          <cell r="G4431" t="str">
            <v/>
          </cell>
          <cell r="H4431" t="str">
            <v/>
          </cell>
          <cell r="I4431" t="str">
            <v/>
          </cell>
        </row>
        <row r="4432">
          <cell r="C4432" t="str">
            <v>595.3_Measure life (years)</v>
          </cell>
          <cell r="D4432">
            <v>3</v>
          </cell>
          <cell r="E4432" t="str">
            <v>Measure life (years)</v>
          </cell>
          <cell r="F4432" t="str">
            <v>Measure Life Value Source</v>
          </cell>
          <cell r="G4432" t="str">
            <v/>
          </cell>
          <cell r="H4432" t="str">
            <v>Table 2 on page 22 of Appendix 1</v>
          </cell>
          <cell r="I4432" t="str">
            <v>UT_2011_Annual_Report.pdf</v>
          </cell>
        </row>
        <row r="4433">
          <cell r="C4433" t="str">
            <v>595.3_Incremental cost ($)</v>
          </cell>
          <cell r="D4433">
            <v>3</v>
          </cell>
          <cell r="E4433" t="str">
            <v>Incremental cost ($)</v>
          </cell>
          <cell r="F4433" t="str">
            <v>Cost Value Source</v>
          </cell>
          <cell r="G4433" t="str">
            <v/>
          </cell>
          <cell r="H4433" t="str">
            <v/>
          </cell>
          <cell r="I4433" t="str">
            <v>IndGreenMotorRewind_v2_0.xlsm</v>
          </cell>
        </row>
        <row r="4434">
          <cell r="C4434" t="str">
            <v>805.2_Incremental cost ($)</v>
          </cell>
          <cell r="D4434">
            <v>2</v>
          </cell>
          <cell r="E4434" t="str">
            <v>Incremental cost ($)</v>
          </cell>
          <cell r="F4434" t="str">
            <v>Cost Value Source</v>
          </cell>
          <cell r="G4434" t="str">
            <v/>
          </cell>
          <cell r="H4434" t="str">
            <v/>
          </cell>
          <cell r="I4434" t="str">
            <v>IndGreenMotorRewind_v2_0.xlsm</v>
          </cell>
        </row>
        <row r="4435">
          <cell r="C4435" t="str">
            <v>805.2_Gross incremental annual electric savings (kWh/yr)</v>
          </cell>
          <cell r="D4435">
            <v>2</v>
          </cell>
          <cell r="E4435" t="str">
            <v>Gross incremental annual electric savings (kWh/yr)</v>
          </cell>
          <cell r="F4435" t="str">
            <v xml:space="preserve">Energy Savings Value Source </v>
          </cell>
          <cell r="G4435" t="str">
            <v/>
          </cell>
          <cell r="H4435" t="str">
            <v/>
          </cell>
          <cell r="I4435" t="str">
            <v>IndGreenMotorRewind_v2_0.xlsm</v>
          </cell>
        </row>
        <row r="4436">
          <cell r="C4436" t="str">
            <v>805.2_Measure life (years)</v>
          </cell>
          <cell r="D4436">
            <v>2</v>
          </cell>
          <cell r="E4436" t="str">
            <v>Measure life (years)</v>
          </cell>
          <cell r="F4436" t="str">
            <v>Measure Life Value Source</v>
          </cell>
          <cell r="G4436" t="str">
            <v/>
          </cell>
          <cell r="H4436" t="str">
            <v/>
          </cell>
          <cell r="I4436" t="str">
            <v>IndGreenMotorRewind_v2_0.xlsm</v>
          </cell>
        </row>
        <row r="4437">
          <cell r="C4437" t="str">
            <v>805.2_Gross Average Monthly Demand Reduction (kW/unit)</v>
          </cell>
          <cell r="D4437">
            <v>2</v>
          </cell>
          <cell r="E4437" t="str">
            <v>Gross Average Monthly Demand Reduction (kW/unit)</v>
          </cell>
          <cell r="F4437" t="str">
            <v>Demand Reduction Value Source</v>
          </cell>
          <cell r="G4437" t="str">
            <v/>
          </cell>
          <cell r="H4437" t="str">
            <v/>
          </cell>
          <cell r="I4437" t="str">
            <v>IndGreenMotorRewind_v2_0.xlsm</v>
          </cell>
        </row>
        <row r="4438">
          <cell r="C4438" t="str">
            <v>1019.3_Measure life (years)</v>
          </cell>
          <cell r="D4438">
            <v>3</v>
          </cell>
          <cell r="E4438" t="str">
            <v>Measure life (years)</v>
          </cell>
          <cell r="F4438" t="str">
            <v>Measure Life Value Source</v>
          </cell>
          <cell r="G4438" t="str">
            <v/>
          </cell>
          <cell r="H4438" t="str">
            <v/>
          </cell>
          <cell r="I4438" t="str">
            <v>IndGreenMotorRewind_v2_0.xlsm</v>
          </cell>
        </row>
        <row r="4439">
          <cell r="C4439" t="str">
            <v>1019.3_Gross incremental annual electric savings (kWh/yr)</v>
          </cell>
          <cell r="D4439">
            <v>3</v>
          </cell>
          <cell r="E4439" t="str">
            <v>Gross incremental annual electric savings (kWh/yr)</v>
          </cell>
          <cell r="F4439" t="str">
            <v>Energy Savings Value Source</v>
          </cell>
          <cell r="G4439" t="str">
            <v/>
          </cell>
          <cell r="H4439" t="str">
            <v/>
          </cell>
          <cell r="I4439" t="str">
            <v>IndGreenMotorRewind_v2_0.xlsm</v>
          </cell>
        </row>
        <row r="4440">
          <cell r="C4440" t="str">
            <v>1019.3_Planned Net to Gross Ratio</v>
          </cell>
          <cell r="D4440">
            <v>3</v>
          </cell>
          <cell r="E4440" t="str">
            <v>Planned Net to Gross Ratio</v>
          </cell>
          <cell r="F4440" t="str">
            <v>Net-to-Gross Value Source</v>
          </cell>
          <cell r="G4440" t="str">
            <v/>
          </cell>
          <cell r="H4440" t="str">
            <v>Page 10</v>
          </cell>
          <cell r="I4440" t="str">
            <v>DSM_WY_FinAnswerExpress_Report_2011.pdf</v>
          </cell>
        </row>
        <row r="4441">
          <cell r="C4441" t="str">
            <v>1019.3_Incremental cost ($)</v>
          </cell>
          <cell r="D4441">
            <v>3</v>
          </cell>
          <cell r="E4441" t="str">
            <v>Incremental cost ($)</v>
          </cell>
          <cell r="F4441" t="str">
            <v>Incremental Cost Value Source</v>
          </cell>
          <cell r="G4441" t="str">
            <v/>
          </cell>
          <cell r="H4441" t="str">
            <v/>
          </cell>
          <cell r="I4441" t="str">
            <v>IndGreenMotorRewind_v2_0.xlsm</v>
          </cell>
        </row>
        <row r="4442">
          <cell r="C4442" t="str">
            <v>1019.3_Gross Average Monthly Demand Reduction (kW/unit)</v>
          </cell>
          <cell r="D4442">
            <v>3</v>
          </cell>
          <cell r="E4442" t="str">
            <v>Gross Average Monthly Demand Reduction (kW/unit)</v>
          </cell>
          <cell r="F4442" t="str">
            <v>Demand Savings Value Source</v>
          </cell>
          <cell r="G4442" t="str">
            <v/>
          </cell>
          <cell r="H4442" t="str">
            <v/>
          </cell>
          <cell r="I4442" t="str">
            <v>IndGreenMotorRewind_v2_0.xlsm</v>
          </cell>
        </row>
        <row r="4443">
          <cell r="C4443" t="str">
            <v>1019.3_Planned Realization Rate</v>
          </cell>
          <cell r="D4443">
            <v>3</v>
          </cell>
          <cell r="E4443" t="str">
            <v>Planned Realization Rate</v>
          </cell>
          <cell r="F4443" t="str">
            <v>Realization Rate Value Source</v>
          </cell>
          <cell r="G4443" t="str">
            <v/>
          </cell>
          <cell r="H4443" t="str">
            <v>Table 1</v>
          </cell>
          <cell r="I4443" t="str">
            <v>DSM_WY_FinAnswerExpress_Report_2011.pdf</v>
          </cell>
        </row>
        <row r="4444">
          <cell r="C4444" t="str">
            <v>12202013-088.1_Measure life (years)</v>
          </cell>
          <cell r="D4444">
            <v>1</v>
          </cell>
          <cell r="E4444" t="str">
            <v>Measure life (years)</v>
          </cell>
          <cell r="F4444" t="str">
            <v>Measure Life Value Source</v>
          </cell>
          <cell r="G4444" t="str">
            <v/>
          </cell>
          <cell r="H4444" t="str">
            <v/>
          </cell>
          <cell r="I4444" t="str">
            <v>IndGreenMotorRewind_v2_0.xlsm</v>
          </cell>
        </row>
        <row r="4445">
          <cell r="C4445" t="str">
            <v>12202013-088.1_Gross Average Monthly Demand Reduction (kW/unit)</v>
          </cell>
          <cell r="D4445">
            <v>1</v>
          </cell>
          <cell r="E4445" t="str">
            <v>Gross Average Monthly Demand Reduction (kW/unit)</v>
          </cell>
          <cell r="F4445" t="str">
            <v>Demand Reduction Value Source</v>
          </cell>
          <cell r="G4445" t="str">
            <v/>
          </cell>
          <cell r="H4445" t="str">
            <v/>
          </cell>
          <cell r="I4445" t="str">
            <v>IndGreenMotorRewind_v2_0.xlsm</v>
          </cell>
        </row>
        <row r="4446">
          <cell r="C4446" t="str">
            <v>12202013-088.1_Incremental cost ($)</v>
          </cell>
          <cell r="D4446">
            <v>1</v>
          </cell>
          <cell r="E4446" t="str">
            <v>Incremental cost ($)</v>
          </cell>
          <cell r="F4446" t="str">
            <v>Cost Value Source</v>
          </cell>
          <cell r="G4446" t="str">
            <v/>
          </cell>
          <cell r="H4446" t="str">
            <v/>
          </cell>
          <cell r="I4446" t="str">
            <v>IndGreenMotorRewind_v2_0.xlsm</v>
          </cell>
        </row>
        <row r="4447">
          <cell r="C4447" t="str">
            <v>12202013-088.1_Planned Net to Gross Ratio</v>
          </cell>
          <cell r="D4447">
            <v>1</v>
          </cell>
          <cell r="E4447" t="str">
            <v>Planned Net to Gross Ratio</v>
          </cell>
          <cell r="F4447" t="str">
            <v>Net-to-Gross Value Source</v>
          </cell>
          <cell r="G4447" t="str">
            <v/>
          </cell>
          <cell r="H4447" t="str">
            <v>page 2</v>
          </cell>
          <cell r="I4447" t="str">
            <v>CA_FinAnswer_Express_Program_Evaluation_2009-2011.pdf</v>
          </cell>
        </row>
        <row r="4448">
          <cell r="C4448" t="str">
            <v>12202013-088.1_Planned Realization Rate</v>
          </cell>
          <cell r="D4448">
            <v>1</v>
          </cell>
          <cell r="E4448" t="str">
            <v>Planned Realization Rate</v>
          </cell>
          <cell r="F4448" t="str">
            <v>Realization Rate Value Source</v>
          </cell>
          <cell r="G4448" t="str">
            <v/>
          </cell>
          <cell r="H4448" t="str">
            <v>page 2</v>
          </cell>
          <cell r="I4448" t="str">
            <v>CA_FinAnswer_Express_Program_Evaluation_2009-2011.pdf</v>
          </cell>
        </row>
        <row r="4449">
          <cell r="C4449" t="str">
            <v>12202013-088.1_Gross incremental annual electric savings (kWh/yr)</v>
          </cell>
          <cell r="D4449">
            <v>1</v>
          </cell>
          <cell r="E4449" t="str">
            <v>Gross incremental annual electric savings (kWh/yr)</v>
          </cell>
          <cell r="F4449" t="str">
            <v xml:space="preserve">Energy Savings Value Source </v>
          </cell>
          <cell r="G4449" t="str">
            <v/>
          </cell>
          <cell r="H4449" t="str">
            <v/>
          </cell>
          <cell r="I4449" t="str">
            <v>IndGreenMotorRewind_v2_0.xlsm</v>
          </cell>
        </row>
        <row r="4450">
          <cell r="C4450" t="str">
            <v>12202013-024.2_Measure life (years)</v>
          </cell>
          <cell r="D4450">
            <v>2</v>
          </cell>
          <cell r="E4450" t="str">
            <v>Measure life (years)</v>
          </cell>
          <cell r="F4450" t="str">
            <v>Measure Life Value Source</v>
          </cell>
          <cell r="G4450" t="str">
            <v/>
          </cell>
          <cell r="H4450" t="str">
            <v/>
          </cell>
          <cell r="I4450" t="str">
            <v>IndGreenMotorRewind_v2_0.xlsm</v>
          </cell>
        </row>
        <row r="4451">
          <cell r="C4451" t="str">
            <v>12202013-024.2_Gross incremental annual electric savings (kWh/yr)</v>
          </cell>
          <cell r="D4451">
            <v>2</v>
          </cell>
          <cell r="E4451" t="str">
            <v>Gross incremental annual electric savings (kWh/yr)</v>
          </cell>
          <cell r="F4451" t="str">
            <v xml:space="preserve">Energy Savings Value Source </v>
          </cell>
          <cell r="G4451" t="str">
            <v/>
          </cell>
          <cell r="H4451" t="str">
            <v/>
          </cell>
          <cell r="I4451" t="str">
            <v>IndGreenMotorRewind_v2_0.xlsm</v>
          </cell>
        </row>
        <row r="4452">
          <cell r="C4452" t="str">
            <v>12202013-024.2_Gross Average Monthly Demand Reduction (kW/unit)</v>
          </cell>
          <cell r="D4452">
            <v>2</v>
          </cell>
          <cell r="E4452" t="str">
            <v>Gross Average Monthly Demand Reduction (kW/unit)</v>
          </cell>
          <cell r="F4452" t="str">
            <v>Demand Reduction Value Source</v>
          </cell>
          <cell r="G4452" t="str">
            <v/>
          </cell>
          <cell r="H4452" t="str">
            <v/>
          </cell>
          <cell r="I4452" t="str">
            <v>IndGreenMotorRewind_v2_0.xlsm</v>
          </cell>
        </row>
        <row r="4453">
          <cell r="C4453" t="str">
            <v>12202013-024.2_Planned Realization Rate</v>
          </cell>
          <cell r="D4453">
            <v>2</v>
          </cell>
          <cell r="E4453" t="str">
            <v>Planned Realization Rate</v>
          </cell>
          <cell r="F4453" t="str">
            <v>Realization Rate Value Source</v>
          </cell>
          <cell r="G4453" t="str">
            <v/>
          </cell>
          <cell r="H4453" t="str">
            <v>Table 1</v>
          </cell>
          <cell r="I4453" t="str">
            <v>ID_FinAnswer_Express_Program_Evaluation_2009-2011.pdf</v>
          </cell>
        </row>
        <row r="4454">
          <cell r="C4454" t="str">
            <v>12202013-024.2_Planned Net to Gross Ratio</v>
          </cell>
          <cell r="D4454">
            <v>2</v>
          </cell>
          <cell r="E4454" t="str">
            <v>Planned Net to Gross Ratio</v>
          </cell>
          <cell r="F4454" t="str">
            <v>Net-to-Gross Value Source</v>
          </cell>
          <cell r="G4454" t="str">
            <v/>
          </cell>
          <cell r="H4454" t="str">
            <v>Page 2</v>
          </cell>
          <cell r="I4454" t="str">
            <v>ID_FinAnswer_Express_Program_Evaluation_2009-2011.pdf</v>
          </cell>
        </row>
        <row r="4455">
          <cell r="C4455" t="str">
            <v>12202013-024.2_Incremental cost ($)</v>
          </cell>
          <cell r="D4455">
            <v>2</v>
          </cell>
          <cell r="E4455" t="str">
            <v>Incremental cost ($)</v>
          </cell>
          <cell r="F4455" t="str">
            <v>Cost Value Source</v>
          </cell>
          <cell r="G4455" t="str">
            <v/>
          </cell>
          <cell r="H4455" t="str">
            <v/>
          </cell>
          <cell r="I4455" t="str">
            <v>IndGreenMotorRewind_v2_0.xlsm</v>
          </cell>
        </row>
        <row r="4456">
          <cell r="C4456" t="str">
            <v>12132013-024.2_Incremental cost ($)</v>
          </cell>
          <cell r="D4456">
            <v>2</v>
          </cell>
          <cell r="E4456" t="str">
            <v>Incremental cost ($)</v>
          </cell>
          <cell r="F4456" t="str">
            <v>Cost Value Source</v>
          </cell>
          <cell r="G4456" t="str">
            <v/>
          </cell>
          <cell r="H4456" t="str">
            <v/>
          </cell>
          <cell r="I4456" t="str">
            <v/>
          </cell>
        </row>
        <row r="4457">
          <cell r="C4457" t="str">
            <v>12132013-024.2_Gross Average Monthly Demand Reduction (kW/unit)</v>
          </cell>
          <cell r="D4457">
            <v>2</v>
          </cell>
          <cell r="E4457" t="str">
            <v>Gross Average Monthly Demand Reduction (kW/unit)</v>
          </cell>
          <cell r="F4457" t="str">
            <v>Demand Reduction Value Source</v>
          </cell>
          <cell r="G4457" t="str">
            <v/>
          </cell>
          <cell r="H4457" t="str">
            <v/>
          </cell>
          <cell r="I4457" t="str">
            <v>IndGreenMotorRewind_v2_0.xlsm</v>
          </cell>
        </row>
        <row r="4458">
          <cell r="C4458" t="str">
            <v>12132013-024.2_Incremental cost ($)</v>
          </cell>
          <cell r="D4458">
            <v>2</v>
          </cell>
          <cell r="E4458" t="str">
            <v>Incremental cost ($)</v>
          </cell>
          <cell r="F4458" t="str">
            <v>Cost Value Source</v>
          </cell>
          <cell r="G4458" t="str">
            <v/>
          </cell>
          <cell r="H4458" t="str">
            <v/>
          </cell>
          <cell r="I4458" t="str">
            <v>IndGreenMotorRewind_v2_0.xlsm</v>
          </cell>
        </row>
        <row r="4459">
          <cell r="C4459" t="str">
            <v>12132013-024.2_Measure life (years)</v>
          </cell>
          <cell r="D4459">
            <v>2</v>
          </cell>
          <cell r="E4459" t="str">
            <v>Measure life (years)</v>
          </cell>
          <cell r="F4459" t="str">
            <v>Measure Life Value Source</v>
          </cell>
          <cell r="G4459" t="str">
            <v/>
          </cell>
          <cell r="H4459" t="str">
            <v>Table 2 on page 22 of Appendix 1</v>
          </cell>
          <cell r="I4459" t="str">
            <v>UT_2011_Annual_Report.pdf</v>
          </cell>
        </row>
        <row r="4460">
          <cell r="C4460" t="str">
            <v>12132013-024.2_Incentive Customer ($)</v>
          </cell>
          <cell r="D4460">
            <v>2</v>
          </cell>
          <cell r="E4460" t="str">
            <v>Incentive Customer ($)</v>
          </cell>
          <cell r="F4460" t="str">
            <v>Incentive Value Source</v>
          </cell>
          <cell r="G4460" t="str">
            <v/>
          </cell>
          <cell r="H4460" t="str">
            <v>Table 10-14</v>
          </cell>
          <cell r="I4460" t="str">
            <v>FinAnswer Express Market Characterization and Program Enhancements - Utah Service Territory 30 Nov 2011.pdf</v>
          </cell>
        </row>
        <row r="4461">
          <cell r="C4461" t="str">
            <v>12132013-024.2_Gross incremental annual electric savings (kWh/yr)</v>
          </cell>
          <cell r="D4461">
            <v>2</v>
          </cell>
          <cell r="E4461" t="str">
            <v>Gross incremental annual electric savings (kWh/yr)</v>
          </cell>
          <cell r="F4461" t="str">
            <v xml:space="preserve">Energy Savings Value Source </v>
          </cell>
          <cell r="G4461" t="str">
            <v/>
          </cell>
          <cell r="H4461" t="str">
            <v/>
          </cell>
          <cell r="I4461" t="str">
            <v/>
          </cell>
        </row>
        <row r="4462">
          <cell r="C4462" t="str">
            <v>12132013-024.2_Gross Average Monthly Demand Reduction (kW/unit)</v>
          </cell>
          <cell r="D4462">
            <v>2</v>
          </cell>
          <cell r="E4462" t="str">
            <v>Gross Average Monthly Demand Reduction (kW/unit)</v>
          </cell>
          <cell r="F4462" t="str">
            <v>Demand Reduction Value Source</v>
          </cell>
          <cell r="G4462" t="str">
            <v/>
          </cell>
          <cell r="H4462" t="str">
            <v/>
          </cell>
          <cell r="I4462" t="str">
            <v/>
          </cell>
        </row>
        <row r="4463">
          <cell r="C4463" t="str">
            <v>12132013-024.2_Gross incremental annual electric savings (kWh/yr)</v>
          </cell>
          <cell r="D4463">
            <v>2</v>
          </cell>
          <cell r="E4463" t="str">
            <v>Gross incremental annual electric savings (kWh/yr)</v>
          </cell>
          <cell r="F4463" t="str">
            <v xml:space="preserve">Energy Savings Value Source </v>
          </cell>
          <cell r="G4463" t="str">
            <v/>
          </cell>
          <cell r="H4463" t="str">
            <v/>
          </cell>
          <cell r="I4463" t="str">
            <v>IndGreenMotorRewind_v2_0.xlsm</v>
          </cell>
        </row>
        <row r="4464">
          <cell r="C4464" t="str">
            <v>12302013-047.1_Incremental cost ($)</v>
          </cell>
          <cell r="D4464">
            <v>1</v>
          </cell>
          <cell r="E4464" t="str">
            <v>Incremental cost ($)</v>
          </cell>
          <cell r="F4464" t="str">
            <v>Cost Value Source</v>
          </cell>
          <cell r="G4464" t="str">
            <v/>
          </cell>
          <cell r="H4464" t="str">
            <v/>
          </cell>
          <cell r="I4464" t="str">
            <v>IndGreenMotorRewind_v2_0.xlsm</v>
          </cell>
        </row>
        <row r="4465">
          <cell r="C4465" t="str">
            <v>12302013-047.1_Gross incremental annual electric savings (kWh/yr)</v>
          </cell>
          <cell r="D4465">
            <v>1</v>
          </cell>
          <cell r="E4465" t="str">
            <v>Gross incremental annual electric savings (kWh/yr)</v>
          </cell>
          <cell r="F4465" t="str">
            <v xml:space="preserve">Energy Savings Value Source </v>
          </cell>
          <cell r="G4465" t="str">
            <v/>
          </cell>
          <cell r="H4465" t="str">
            <v/>
          </cell>
          <cell r="I4465" t="str">
            <v>IndGreenMotorRewind_v2_0.xlsm</v>
          </cell>
        </row>
        <row r="4466">
          <cell r="C4466" t="str">
            <v>12302013-047.1_Gross Average Monthly Demand Reduction (kW/unit)</v>
          </cell>
          <cell r="D4466">
            <v>1</v>
          </cell>
          <cell r="E4466" t="str">
            <v>Gross Average Monthly Demand Reduction (kW/unit)</v>
          </cell>
          <cell r="F4466" t="str">
            <v>Demand Reduction Value Source</v>
          </cell>
          <cell r="G4466" t="str">
            <v/>
          </cell>
          <cell r="H4466" t="str">
            <v/>
          </cell>
          <cell r="I4466" t="str">
            <v>IndGreenMotorRewind_v2_0.xlsm</v>
          </cell>
        </row>
        <row r="4467">
          <cell r="C4467" t="str">
            <v>12302013-047.1_Measure life (years)</v>
          </cell>
          <cell r="D4467">
            <v>1</v>
          </cell>
          <cell r="E4467" t="str">
            <v>Measure life (years)</v>
          </cell>
          <cell r="F4467" t="str">
            <v>Measure Life Value Source</v>
          </cell>
          <cell r="G4467" t="str">
            <v/>
          </cell>
          <cell r="H4467" t="str">
            <v/>
          </cell>
          <cell r="I4467" t="str">
            <v>IndGreenMotorRewind_v2_0.xlsm</v>
          </cell>
        </row>
        <row r="4468">
          <cell r="C4468" t="str">
            <v>12202013-056.2_Incremental cost ($)</v>
          </cell>
          <cell r="D4468">
            <v>2</v>
          </cell>
          <cell r="E4468" t="str">
            <v>Incremental cost ($)</v>
          </cell>
          <cell r="F4468" t="str">
            <v>Incremental Cost Value Source</v>
          </cell>
          <cell r="G4468" t="str">
            <v/>
          </cell>
          <cell r="H4468" t="str">
            <v/>
          </cell>
          <cell r="I4468" t="str">
            <v>IndGreenMotorRewind_v2_0.xlsm</v>
          </cell>
        </row>
        <row r="4469">
          <cell r="C4469" t="str">
            <v>12202013-056.2_Gross incremental annual electric savings (kWh/yr)</v>
          </cell>
          <cell r="D4469">
            <v>2</v>
          </cell>
          <cell r="E4469" t="str">
            <v>Gross incremental annual electric savings (kWh/yr)</v>
          </cell>
          <cell r="F4469" t="str">
            <v>Energy Savings Value Source</v>
          </cell>
          <cell r="G4469" t="str">
            <v/>
          </cell>
          <cell r="H4469" t="str">
            <v/>
          </cell>
          <cell r="I4469" t="str">
            <v>IndGreenMotorRewind_v2_0.xlsm</v>
          </cell>
        </row>
        <row r="4470">
          <cell r="C4470" t="str">
            <v>12202013-056.2_Measure life (years)</v>
          </cell>
          <cell r="D4470">
            <v>2</v>
          </cell>
          <cell r="E4470" t="str">
            <v>Measure life (years)</v>
          </cell>
          <cell r="F4470" t="str">
            <v>Measure Life Value Source</v>
          </cell>
          <cell r="G4470" t="str">
            <v/>
          </cell>
          <cell r="H4470" t="str">
            <v/>
          </cell>
          <cell r="I4470" t="str">
            <v>IndGreenMotorRewind_v2_0.xlsm</v>
          </cell>
        </row>
        <row r="4471">
          <cell r="C4471" t="str">
            <v>12202013-056.2_Planned Net to Gross Ratio</v>
          </cell>
          <cell r="D4471">
            <v>2</v>
          </cell>
          <cell r="E4471" t="str">
            <v>Planned Net to Gross Ratio</v>
          </cell>
          <cell r="F4471" t="str">
            <v>Net-to-Gross Value Source</v>
          </cell>
          <cell r="G4471" t="str">
            <v/>
          </cell>
          <cell r="H4471" t="str">
            <v>Page 10</v>
          </cell>
          <cell r="I4471" t="str">
            <v>DSM_WY_FinAnswerExpress_Report_2011.pdf</v>
          </cell>
        </row>
        <row r="4472">
          <cell r="C4472" t="str">
            <v>12202013-056.2_Planned Realization Rate</v>
          </cell>
          <cell r="D4472">
            <v>2</v>
          </cell>
          <cell r="E4472" t="str">
            <v>Planned Realization Rate</v>
          </cell>
          <cell r="F4472" t="str">
            <v>Realization Rate Value Source</v>
          </cell>
          <cell r="G4472" t="str">
            <v/>
          </cell>
          <cell r="H4472" t="str">
            <v>Table 1</v>
          </cell>
          <cell r="I4472" t="str">
            <v>DSM_WY_FinAnswerExpress_Report_2011.pdf</v>
          </cell>
        </row>
        <row r="4473">
          <cell r="C4473" t="str">
            <v>12202013-056.2_Gross Average Monthly Demand Reduction (kW/unit)</v>
          </cell>
          <cell r="D4473">
            <v>2</v>
          </cell>
          <cell r="E4473" t="str">
            <v>Gross Average Monthly Demand Reduction (kW/unit)</v>
          </cell>
          <cell r="F4473" t="str">
            <v>Demand Savings Value Source</v>
          </cell>
          <cell r="G4473" t="str">
            <v/>
          </cell>
          <cell r="H4473" t="str">
            <v/>
          </cell>
          <cell r="I4473" t="str">
            <v>IndGreenMotorRewind_v2_0.xlsm</v>
          </cell>
        </row>
        <row r="4474">
          <cell r="C4474" t="str">
            <v>152.2_Gross Average Monthly Demand Reduction (kW/unit)</v>
          </cell>
          <cell r="D4474">
            <v>2</v>
          </cell>
          <cell r="E4474" t="str">
            <v>Gross Average Monthly Demand Reduction (kW/unit)</v>
          </cell>
          <cell r="F4474" t="str">
            <v>Demand Reduction Value Source</v>
          </cell>
          <cell r="G4474" t="str">
            <v/>
          </cell>
          <cell r="H4474" t="str">
            <v/>
          </cell>
          <cell r="I4474" t="str">
            <v>IndGreenMotorRewind_v2_0.xlsm</v>
          </cell>
        </row>
        <row r="4475">
          <cell r="C4475" t="str">
            <v>152.2_Incremental cost ($)</v>
          </cell>
          <cell r="D4475">
            <v>2</v>
          </cell>
          <cell r="E4475" t="str">
            <v>Incremental cost ($)</v>
          </cell>
          <cell r="F4475" t="str">
            <v>Cost Value Source</v>
          </cell>
          <cell r="G4475" t="str">
            <v/>
          </cell>
          <cell r="H4475" t="str">
            <v/>
          </cell>
          <cell r="I4475" t="str">
            <v>IndGreenMotorRewind_v2_0.xlsm</v>
          </cell>
        </row>
        <row r="4476">
          <cell r="C4476" t="str">
            <v>152.2_Planned Net to Gross Ratio</v>
          </cell>
          <cell r="D4476">
            <v>2</v>
          </cell>
          <cell r="E4476" t="str">
            <v>Planned Net to Gross Ratio</v>
          </cell>
          <cell r="F4476" t="str">
            <v>Net-to-Gross Value Source</v>
          </cell>
          <cell r="G4476" t="str">
            <v/>
          </cell>
          <cell r="H4476" t="str">
            <v>page 2</v>
          </cell>
          <cell r="I4476" t="str">
            <v>CA_FinAnswer_Express_Program_Evaluation_2009-2011.pdf</v>
          </cell>
        </row>
        <row r="4477">
          <cell r="C4477" t="str">
            <v>152.2_Measure life (years)</v>
          </cell>
          <cell r="D4477">
            <v>2</v>
          </cell>
          <cell r="E4477" t="str">
            <v>Measure life (years)</v>
          </cell>
          <cell r="F4477" t="str">
            <v>Measure Life Value Source</v>
          </cell>
          <cell r="G4477" t="str">
            <v/>
          </cell>
          <cell r="H4477" t="str">
            <v/>
          </cell>
          <cell r="I4477" t="str">
            <v>IndGreenMotorRewind_v2_0.xlsm</v>
          </cell>
        </row>
        <row r="4478">
          <cell r="C4478" t="str">
            <v>152.2_Planned Realization Rate</v>
          </cell>
          <cell r="D4478">
            <v>2</v>
          </cell>
          <cell r="E4478" t="str">
            <v>Planned Realization Rate</v>
          </cell>
          <cell r="F4478" t="str">
            <v>Realization Rate Value Source</v>
          </cell>
          <cell r="G4478" t="str">
            <v/>
          </cell>
          <cell r="H4478" t="str">
            <v>page 2</v>
          </cell>
          <cell r="I4478" t="str">
            <v>CA_FinAnswer_Express_Program_Evaluation_2009-2011.pdf</v>
          </cell>
        </row>
        <row r="4479">
          <cell r="C4479" t="str">
            <v>152.2_Gross incremental annual electric savings (kWh/yr)</v>
          </cell>
          <cell r="D4479">
            <v>2</v>
          </cell>
          <cell r="E4479" t="str">
            <v>Gross incremental annual electric savings (kWh/yr)</v>
          </cell>
          <cell r="F4479" t="str">
            <v xml:space="preserve">Energy Savings Value Source </v>
          </cell>
          <cell r="G4479" t="str">
            <v/>
          </cell>
          <cell r="H4479" t="str">
            <v/>
          </cell>
          <cell r="I4479" t="str">
            <v>IndGreenMotorRewind_v2_0.xlsm</v>
          </cell>
        </row>
        <row r="4480">
          <cell r="C4480" t="str">
            <v>363.3_Planned Realization Rate</v>
          </cell>
          <cell r="D4480">
            <v>3</v>
          </cell>
          <cell r="E4480" t="str">
            <v>Planned Realization Rate</v>
          </cell>
          <cell r="F4480" t="str">
            <v>Realization Rate Value Source</v>
          </cell>
          <cell r="G4480" t="str">
            <v/>
          </cell>
          <cell r="H4480" t="str">
            <v>Table 1</v>
          </cell>
          <cell r="I4480" t="str">
            <v>ID_FinAnswer_Express_Program_Evaluation_2009-2011.pdf</v>
          </cell>
        </row>
        <row r="4481">
          <cell r="C4481" t="str">
            <v>363.3_Measure life (years)</v>
          </cell>
          <cell r="D4481">
            <v>3</v>
          </cell>
          <cell r="E4481" t="str">
            <v>Measure life (years)</v>
          </cell>
          <cell r="F4481" t="str">
            <v>Measure Life Value Source</v>
          </cell>
          <cell r="G4481" t="str">
            <v/>
          </cell>
          <cell r="H4481" t="str">
            <v/>
          </cell>
          <cell r="I4481" t="str">
            <v>IndGreenMotorRewind_v2_0.xlsm</v>
          </cell>
        </row>
        <row r="4482">
          <cell r="C4482" t="str">
            <v>363.3_Gross incremental annual electric savings (kWh/yr)</v>
          </cell>
          <cell r="D4482">
            <v>3</v>
          </cell>
          <cell r="E4482" t="str">
            <v>Gross incremental annual electric savings (kWh/yr)</v>
          </cell>
          <cell r="F4482" t="str">
            <v xml:space="preserve">Energy Savings Value Source </v>
          </cell>
          <cell r="G4482" t="str">
            <v/>
          </cell>
          <cell r="H4482" t="str">
            <v/>
          </cell>
          <cell r="I4482" t="str">
            <v>IndGreenMotorRewind_v2_0.xlsm</v>
          </cell>
        </row>
        <row r="4483">
          <cell r="C4483" t="str">
            <v>363.3_Incremental cost ($)</v>
          </cell>
          <cell r="D4483">
            <v>3</v>
          </cell>
          <cell r="E4483" t="str">
            <v>Incremental cost ($)</v>
          </cell>
          <cell r="F4483" t="str">
            <v>Cost Value Source</v>
          </cell>
          <cell r="G4483" t="str">
            <v/>
          </cell>
          <cell r="H4483" t="str">
            <v/>
          </cell>
          <cell r="I4483" t="str">
            <v>IndGreenMotorRewind_v2_0.xlsm</v>
          </cell>
        </row>
        <row r="4484">
          <cell r="C4484" t="str">
            <v>363.3_Gross Average Monthly Demand Reduction (kW/unit)</v>
          </cell>
          <cell r="D4484">
            <v>3</v>
          </cell>
          <cell r="E4484" t="str">
            <v>Gross Average Monthly Demand Reduction (kW/unit)</v>
          </cell>
          <cell r="F4484" t="str">
            <v>Demand Reduction Value Source</v>
          </cell>
          <cell r="G4484" t="str">
            <v/>
          </cell>
          <cell r="H4484" t="str">
            <v/>
          </cell>
          <cell r="I4484" t="str">
            <v>IndGreenMotorRewind_v2_0.xlsm</v>
          </cell>
        </row>
        <row r="4485">
          <cell r="C4485" t="str">
            <v>363.3_Planned Net to Gross Ratio</v>
          </cell>
          <cell r="D4485">
            <v>3</v>
          </cell>
          <cell r="E4485" t="str">
            <v>Planned Net to Gross Ratio</v>
          </cell>
          <cell r="F4485" t="str">
            <v>Net-to-Gross Value Source</v>
          </cell>
          <cell r="G4485" t="str">
            <v/>
          </cell>
          <cell r="H4485" t="str">
            <v>Page 2</v>
          </cell>
          <cell r="I4485" t="str">
            <v>ID_FinAnswer_Express_Program_Evaluation_2009-2011.pdf</v>
          </cell>
        </row>
        <row r="4486">
          <cell r="C4486" t="str">
            <v>596.3_Incremental cost ($)</v>
          </cell>
          <cell r="D4486">
            <v>3</v>
          </cell>
          <cell r="E4486" t="str">
            <v>Incremental cost ($)</v>
          </cell>
          <cell r="F4486" t="str">
            <v>Cost Value Source</v>
          </cell>
          <cell r="G4486" t="str">
            <v/>
          </cell>
          <cell r="H4486" t="str">
            <v/>
          </cell>
          <cell r="I4486" t="str">
            <v>IndGreenMotorRewind_v2_0.xlsm</v>
          </cell>
        </row>
        <row r="4487">
          <cell r="C4487" t="str">
            <v>596.3_Gross Average Monthly Demand Reduction (kW/unit)</v>
          </cell>
          <cell r="D4487">
            <v>3</v>
          </cell>
          <cell r="E4487" t="str">
            <v>Gross Average Monthly Demand Reduction (kW/unit)</v>
          </cell>
          <cell r="F4487" t="str">
            <v>Demand Reduction Value Source</v>
          </cell>
          <cell r="G4487" t="str">
            <v/>
          </cell>
          <cell r="H4487" t="str">
            <v/>
          </cell>
          <cell r="I4487" t="str">
            <v>IndGreenMotorRewind_v2_0.xlsm</v>
          </cell>
        </row>
        <row r="4488">
          <cell r="C4488" t="str">
            <v>596.3_Gross Average Monthly Demand Reduction (kW/unit)</v>
          </cell>
          <cell r="D4488">
            <v>3</v>
          </cell>
          <cell r="E4488" t="str">
            <v>Gross Average Monthly Demand Reduction (kW/unit)</v>
          </cell>
          <cell r="F4488" t="str">
            <v>Demand Reduction Value Source</v>
          </cell>
          <cell r="G4488" t="str">
            <v/>
          </cell>
          <cell r="H4488" t="str">
            <v/>
          </cell>
          <cell r="I4488" t="str">
            <v/>
          </cell>
        </row>
        <row r="4489">
          <cell r="C4489" t="str">
            <v>596.3_Gross incremental annual electric savings (kWh/yr)</v>
          </cell>
          <cell r="D4489">
            <v>3</v>
          </cell>
          <cell r="E4489" t="str">
            <v>Gross incremental annual electric savings (kWh/yr)</v>
          </cell>
          <cell r="F4489" t="str">
            <v xml:space="preserve">Energy Savings Value Source </v>
          </cell>
          <cell r="G4489" t="str">
            <v/>
          </cell>
          <cell r="H4489" t="str">
            <v/>
          </cell>
          <cell r="I4489" t="str">
            <v>AgGreenMotorRewind_v2_0.xlsm</v>
          </cell>
        </row>
        <row r="4490">
          <cell r="C4490" t="str">
            <v>596.3_Measure life (years)</v>
          </cell>
          <cell r="D4490">
            <v>3</v>
          </cell>
          <cell r="E4490" t="str">
            <v>Measure life (years)</v>
          </cell>
          <cell r="F4490" t="str">
            <v>Measure Life Value Source</v>
          </cell>
          <cell r="G4490" t="str">
            <v/>
          </cell>
          <cell r="H4490" t="str">
            <v>Table 2 on page 22 of Appendix 1</v>
          </cell>
          <cell r="I4490" t="str">
            <v>UT_2011_Annual_Report.pdf</v>
          </cell>
        </row>
        <row r="4491">
          <cell r="C4491" t="str">
            <v>596.3_Incremental cost ($)</v>
          </cell>
          <cell r="D4491">
            <v>3</v>
          </cell>
          <cell r="E4491" t="str">
            <v>Incremental cost ($)</v>
          </cell>
          <cell r="F4491" t="str">
            <v>Cost Value Source</v>
          </cell>
          <cell r="G4491" t="str">
            <v/>
          </cell>
          <cell r="H4491" t="str">
            <v/>
          </cell>
          <cell r="I4491" t="str">
            <v/>
          </cell>
        </row>
        <row r="4492">
          <cell r="C4492" t="str">
            <v>596.3_Gross incremental annual electric savings (kWh/yr)</v>
          </cell>
          <cell r="D4492">
            <v>3</v>
          </cell>
          <cell r="E4492" t="str">
            <v>Gross incremental annual electric savings (kWh/yr)</v>
          </cell>
          <cell r="F4492" t="str">
            <v xml:space="preserve">Energy Savings Value Source </v>
          </cell>
          <cell r="G4492" t="str">
            <v/>
          </cell>
          <cell r="H4492" t="str">
            <v/>
          </cell>
          <cell r="I4492" t="str">
            <v/>
          </cell>
        </row>
        <row r="4493">
          <cell r="C4493" t="str">
            <v>596.3_Incentive Customer ($)</v>
          </cell>
          <cell r="D4493">
            <v>3</v>
          </cell>
          <cell r="E4493" t="str">
            <v>Incentive Customer ($)</v>
          </cell>
          <cell r="F4493" t="str">
            <v>Incentive Value Source</v>
          </cell>
          <cell r="G4493" t="str">
            <v/>
          </cell>
          <cell r="H4493" t="str">
            <v>Table 10-14</v>
          </cell>
          <cell r="I4493" t="str">
            <v>FinAnswer Express Market Characterization and Program Enhancements - Utah Service Territory 30 Nov 2011.pdf</v>
          </cell>
        </row>
        <row r="4494">
          <cell r="C4494" t="str">
            <v>806.2_Gross Average Monthly Demand Reduction (kW/unit)</v>
          </cell>
          <cell r="D4494">
            <v>2</v>
          </cell>
          <cell r="E4494" t="str">
            <v>Gross Average Monthly Demand Reduction (kW/unit)</v>
          </cell>
          <cell r="F4494" t="str">
            <v>Demand Reduction Value Source</v>
          </cell>
          <cell r="G4494" t="str">
            <v/>
          </cell>
          <cell r="H4494" t="str">
            <v/>
          </cell>
          <cell r="I4494" t="str">
            <v>IndGreenMotorRewind_v2_0.xlsm</v>
          </cell>
        </row>
        <row r="4495">
          <cell r="C4495" t="str">
            <v>806.2_Gross incremental annual electric savings (kWh/yr)</v>
          </cell>
          <cell r="D4495">
            <v>2</v>
          </cell>
          <cell r="E4495" t="str">
            <v>Gross incremental annual electric savings (kWh/yr)</v>
          </cell>
          <cell r="F4495" t="str">
            <v xml:space="preserve">Energy Savings Value Source </v>
          </cell>
          <cell r="G4495" t="str">
            <v/>
          </cell>
          <cell r="H4495" t="str">
            <v/>
          </cell>
          <cell r="I4495" t="str">
            <v>IndGreenMotorRewind_v2_0.xlsm</v>
          </cell>
        </row>
        <row r="4496">
          <cell r="C4496" t="str">
            <v>806.2_Measure life (years)</v>
          </cell>
          <cell r="D4496">
            <v>2</v>
          </cell>
          <cell r="E4496" t="str">
            <v>Measure life (years)</v>
          </cell>
          <cell r="F4496" t="str">
            <v>Measure Life Value Source</v>
          </cell>
          <cell r="G4496" t="str">
            <v/>
          </cell>
          <cell r="H4496" t="str">
            <v/>
          </cell>
          <cell r="I4496" t="str">
            <v>IndGreenMotorRewind_v2_0.xlsm</v>
          </cell>
        </row>
        <row r="4497">
          <cell r="C4497" t="str">
            <v>806.2_Incremental cost ($)</v>
          </cell>
          <cell r="D4497">
            <v>2</v>
          </cell>
          <cell r="E4497" t="str">
            <v>Incremental cost ($)</v>
          </cell>
          <cell r="F4497" t="str">
            <v>Cost Value Source</v>
          </cell>
          <cell r="G4497" t="str">
            <v/>
          </cell>
          <cell r="H4497" t="str">
            <v/>
          </cell>
          <cell r="I4497" t="str">
            <v>IndGreenMotorRewind_v2_0.xlsm</v>
          </cell>
        </row>
        <row r="4498">
          <cell r="C4498" t="str">
            <v>1020.3_Gross Average Monthly Demand Reduction (kW/unit)</v>
          </cell>
          <cell r="D4498">
            <v>3</v>
          </cell>
          <cell r="E4498" t="str">
            <v>Gross Average Monthly Demand Reduction (kW/unit)</v>
          </cell>
          <cell r="F4498" t="str">
            <v>Demand Savings Value Source</v>
          </cell>
          <cell r="G4498" t="str">
            <v/>
          </cell>
          <cell r="H4498" t="str">
            <v/>
          </cell>
          <cell r="I4498" t="str">
            <v>IndGreenMotorRewind_v2_0.xlsm</v>
          </cell>
        </row>
        <row r="4499">
          <cell r="C4499" t="str">
            <v>1020.3_Planned Net to Gross Ratio</v>
          </cell>
          <cell r="D4499">
            <v>3</v>
          </cell>
          <cell r="E4499" t="str">
            <v>Planned Net to Gross Ratio</v>
          </cell>
          <cell r="F4499" t="str">
            <v>Net-to-Gross Value Source</v>
          </cell>
          <cell r="G4499" t="str">
            <v/>
          </cell>
          <cell r="H4499" t="str">
            <v>Page 10</v>
          </cell>
          <cell r="I4499" t="str">
            <v>DSM_WY_FinAnswerExpress_Report_2011.pdf</v>
          </cell>
        </row>
        <row r="4500">
          <cell r="C4500" t="str">
            <v>1020.3_Planned Realization Rate</v>
          </cell>
          <cell r="D4500">
            <v>3</v>
          </cell>
          <cell r="E4500" t="str">
            <v>Planned Realization Rate</v>
          </cell>
          <cell r="F4500" t="str">
            <v>Realization Rate Value Source</v>
          </cell>
          <cell r="G4500" t="str">
            <v/>
          </cell>
          <cell r="H4500" t="str">
            <v>Table 1</v>
          </cell>
          <cell r="I4500" t="str">
            <v>DSM_WY_FinAnswerExpress_Report_2011.pdf</v>
          </cell>
        </row>
        <row r="4501">
          <cell r="C4501" t="str">
            <v>1020.3_Measure life (years)</v>
          </cell>
          <cell r="D4501">
            <v>3</v>
          </cell>
          <cell r="E4501" t="str">
            <v>Measure life (years)</v>
          </cell>
          <cell r="F4501" t="str">
            <v>Measure Life Value Source</v>
          </cell>
          <cell r="G4501" t="str">
            <v/>
          </cell>
          <cell r="H4501" t="str">
            <v/>
          </cell>
          <cell r="I4501" t="str">
            <v>IndGreenMotorRewind_v2_0.xlsm</v>
          </cell>
        </row>
        <row r="4502">
          <cell r="C4502" t="str">
            <v>1020.3_Incremental cost ($)</v>
          </cell>
          <cell r="D4502">
            <v>3</v>
          </cell>
          <cell r="E4502" t="str">
            <v>Incremental cost ($)</v>
          </cell>
          <cell r="F4502" t="str">
            <v>Incremental Cost Value Source</v>
          </cell>
          <cell r="G4502" t="str">
            <v/>
          </cell>
          <cell r="H4502" t="str">
            <v/>
          </cell>
          <cell r="I4502" t="str">
            <v>IndGreenMotorRewind_v2_0.xlsm</v>
          </cell>
        </row>
        <row r="4503">
          <cell r="C4503" t="str">
            <v>1020.3_Gross incremental annual electric savings (kWh/yr)</v>
          </cell>
          <cell r="D4503">
            <v>3</v>
          </cell>
          <cell r="E4503" t="str">
            <v>Gross incremental annual electric savings (kWh/yr)</v>
          </cell>
          <cell r="F4503" t="str">
            <v>Energy Savings Value Source</v>
          </cell>
          <cell r="G4503" t="str">
            <v/>
          </cell>
          <cell r="H4503" t="str">
            <v/>
          </cell>
          <cell r="I4503" t="str">
            <v>IndGreenMotorRewind_v2_0.xlsm</v>
          </cell>
        </row>
        <row r="4504">
          <cell r="C4504" t="str">
            <v>12202013-089.1_Planned Net to Gross Ratio</v>
          </cell>
          <cell r="D4504">
            <v>1</v>
          </cell>
          <cell r="E4504" t="str">
            <v>Planned Net to Gross Ratio</v>
          </cell>
          <cell r="F4504" t="str">
            <v>Net-to-Gross Value Source</v>
          </cell>
          <cell r="G4504" t="str">
            <v/>
          </cell>
          <cell r="H4504" t="str">
            <v>page 2</v>
          </cell>
          <cell r="I4504" t="str">
            <v>CA_FinAnswer_Express_Program_Evaluation_2009-2011.pdf</v>
          </cell>
        </row>
        <row r="4505">
          <cell r="C4505" t="str">
            <v>12202013-089.1_Incremental cost ($)</v>
          </cell>
          <cell r="D4505">
            <v>1</v>
          </cell>
          <cell r="E4505" t="str">
            <v>Incremental cost ($)</v>
          </cell>
          <cell r="F4505" t="str">
            <v>Cost Value Source</v>
          </cell>
          <cell r="G4505" t="str">
            <v/>
          </cell>
          <cell r="H4505" t="str">
            <v/>
          </cell>
          <cell r="I4505" t="str">
            <v>IndGreenMotorRewind_v2_0.xlsm</v>
          </cell>
        </row>
        <row r="4506">
          <cell r="C4506" t="str">
            <v>12202013-089.1_Gross incremental annual electric savings (kWh/yr)</v>
          </cell>
          <cell r="D4506">
            <v>1</v>
          </cell>
          <cell r="E4506" t="str">
            <v>Gross incremental annual electric savings (kWh/yr)</v>
          </cell>
          <cell r="F4506" t="str">
            <v xml:space="preserve">Energy Savings Value Source </v>
          </cell>
          <cell r="G4506" t="str">
            <v/>
          </cell>
          <cell r="H4506" t="str">
            <v/>
          </cell>
          <cell r="I4506" t="str">
            <v>IndGreenMotorRewind_v2_0.xlsm</v>
          </cell>
        </row>
        <row r="4507">
          <cell r="C4507" t="str">
            <v>12202013-089.1_Gross Average Monthly Demand Reduction (kW/unit)</v>
          </cell>
          <cell r="D4507">
            <v>1</v>
          </cell>
          <cell r="E4507" t="str">
            <v>Gross Average Monthly Demand Reduction (kW/unit)</v>
          </cell>
          <cell r="F4507" t="str">
            <v>Demand Reduction Value Source</v>
          </cell>
          <cell r="G4507" t="str">
            <v/>
          </cell>
          <cell r="H4507" t="str">
            <v/>
          </cell>
          <cell r="I4507" t="str">
            <v>IndGreenMotorRewind_v2_0.xlsm</v>
          </cell>
        </row>
        <row r="4508">
          <cell r="C4508" t="str">
            <v>12202013-089.1_Measure life (years)</v>
          </cell>
          <cell r="D4508">
            <v>1</v>
          </cell>
          <cell r="E4508" t="str">
            <v>Measure life (years)</v>
          </cell>
          <cell r="F4508" t="str">
            <v>Measure Life Value Source</v>
          </cell>
          <cell r="G4508" t="str">
            <v/>
          </cell>
          <cell r="H4508" t="str">
            <v/>
          </cell>
          <cell r="I4508" t="str">
            <v>IndGreenMotorRewind_v2_0.xlsm</v>
          </cell>
        </row>
        <row r="4509">
          <cell r="C4509" t="str">
            <v>12202013-089.1_Planned Realization Rate</v>
          </cell>
          <cell r="D4509">
            <v>1</v>
          </cell>
          <cell r="E4509" t="str">
            <v>Planned Realization Rate</v>
          </cell>
          <cell r="F4509" t="str">
            <v>Realization Rate Value Source</v>
          </cell>
          <cell r="G4509" t="str">
            <v/>
          </cell>
          <cell r="H4509" t="str">
            <v>page 2</v>
          </cell>
          <cell r="I4509" t="str">
            <v>CA_FinAnswer_Express_Program_Evaluation_2009-2011.pdf</v>
          </cell>
        </row>
        <row r="4510">
          <cell r="C4510" t="str">
            <v>12202013-025.2_Gross incremental annual electric savings (kWh/yr)</v>
          </cell>
          <cell r="D4510">
            <v>2</v>
          </cell>
          <cell r="E4510" t="str">
            <v>Gross incremental annual electric savings (kWh/yr)</v>
          </cell>
          <cell r="F4510" t="str">
            <v xml:space="preserve">Energy Savings Value Source </v>
          </cell>
          <cell r="G4510" t="str">
            <v/>
          </cell>
          <cell r="H4510" t="str">
            <v/>
          </cell>
          <cell r="I4510" t="str">
            <v>IndGreenMotorRewind_v2_0.xlsm</v>
          </cell>
        </row>
        <row r="4511">
          <cell r="C4511" t="str">
            <v>12202013-025.2_Measure life (years)</v>
          </cell>
          <cell r="D4511">
            <v>2</v>
          </cell>
          <cell r="E4511" t="str">
            <v>Measure life (years)</v>
          </cell>
          <cell r="F4511" t="str">
            <v>Measure Life Value Source</v>
          </cell>
          <cell r="G4511" t="str">
            <v/>
          </cell>
          <cell r="H4511" t="str">
            <v/>
          </cell>
          <cell r="I4511" t="str">
            <v>IndGreenMotorRewind_v2_0.xlsm</v>
          </cell>
        </row>
        <row r="4512">
          <cell r="C4512" t="str">
            <v>12202013-025.2_Planned Realization Rate</v>
          </cell>
          <cell r="D4512">
            <v>2</v>
          </cell>
          <cell r="E4512" t="str">
            <v>Planned Realization Rate</v>
          </cell>
          <cell r="F4512" t="str">
            <v>Realization Rate Value Source</v>
          </cell>
          <cell r="G4512" t="str">
            <v/>
          </cell>
          <cell r="H4512" t="str">
            <v>Table 1</v>
          </cell>
          <cell r="I4512" t="str">
            <v>ID_FinAnswer_Express_Program_Evaluation_2009-2011.pdf</v>
          </cell>
        </row>
        <row r="4513">
          <cell r="C4513" t="str">
            <v>12202013-025.2_Incremental cost ($)</v>
          </cell>
          <cell r="D4513">
            <v>2</v>
          </cell>
          <cell r="E4513" t="str">
            <v>Incremental cost ($)</v>
          </cell>
          <cell r="F4513" t="str">
            <v>Cost Value Source</v>
          </cell>
          <cell r="G4513" t="str">
            <v/>
          </cell>
          <cell r="H4513" t="str">
            <v/>
          </cell>
          <cell r="I4513" t="str">
            <v>IndGreenMotorRewind_v2_0.xlsm</v>
          </cell>
        </row>
        <row r="4514">
          <cell r="C4514" t="str">
            <v>12202013-025.2_Gross Average Monthly Demand Reduction (kW/unit)</v>
          </cell>
          <cell r="D4514">
            <v>2</v>
          </cell>
          <cell r="E4514" t="str">
            <v>Gross Average Monthly Demand Reduction (kW/unit)</v>
          </cell>
          <cell r="F4514" t="str">
            <v>Demand Reduction Value Source</v>
          </cell>
          <cell r="G4514" t="str">
            <v/>
          </cell>
          <cell r="H4514" t="str">
            <v/>
          </cell>
          <cell r="I4514" t="str">
            <v>IndGreenMotorRewind_v2_0.xlsm</v>
          </cell>
        </row>
        <row r="4515">
          <cell r="C4515" t="str">
            <v>12202013-025.2_Planned Net to Gross Ratio</v>
          </cell>
          <cell r="D4515">
            <v>2</v>
          </cell>
          <cell r="E4515" t="str">
            <v>Planned Net to Gross Ratio</v>
          </cell>
          <cell r="F4515" t="str">
            <v>Net-to-Gross Value Source</v>
          </cell>
          <cell r="G4515" t="str">
            <v/>
          </cell>
          <cell r="H4515" t="str">
            <v>Page 2</v>
          </cell>
          <cell r="I4515" t="str">
            <v>ID_FinAnswer_Express_Program_Evaluation_2009-2011.pdf</v>
          </cell>
        </row>
        <row r="4516">
          <cell r="C4516" t="str">
            <v>12132013-025.2_Gross Average Monthly Demand Reduction (kW/unit)</v>
          </cell>
          <cell r="D4516">
            <v>2</v>
          </cell>
          <cell r="E4516" t="str">
            <v>Gross Average Monthly Demand Reduction (kW/unit)</v>
          </cell>
          <cell r="F4516" t="str">
            <v>Demand Reduction Value Source</v>
          </cell>
          <cell r="G4516" t="str">
            <v/>
          </cell>
          <cell r="H4516" t="str">
            <v/>
          </cell>
          <cell r="I4516" t="str">
            <v/>
          </cell>
        </row>
        <row r="4517">
          <cell r="C4517" t="str">
            <v>12132013-025.2_Incentive Customer ($)</v>
          </cell>
          <cell r="D4517">
            <v>2</v>
          </cell>
          <cell r="E4517" t="str">
            <v>Incentive Customer ($)</v>
          </cell>
          <cell r="F4517" t="str">
            <v>Incentive Value Source</v>
          </cell>
          <cell r="G4517" t="str">
            <v/>
          </cell>
          <cell r="H4517" t="str">
            <v>Table 10-14</v>
          </cell>
          <cell r="I4517" t="str">
            <v>FinAnswer Express Market Characterization and Program Enhancements - Utah Service Territory 30 Nov 2011.pdf</v>
          </cell>
        </row>
        <row r="4518">
          <cell r="C4518" t="str">
            <v>12132013-025.2_Incremental cost ($)</v>
          </cell>
          <cell r="D4518">
            <v>2</v>
          </cell>
          <cell r="E4518" t="str">
            <v>Incremental cost ($)</v>
          </cell>
          <cell r="F4518" t="str">
            <v>Cost Value Source</v>
          </cell>
          <cell r="G4518" t="str">
            <v/>
          </cell>
          <cell r="H4518" t="str">
            <v/>
          </cell>
          <cell r="I4518" t="str">
            <v/>
          </cell>
        </row>
        <row r="4519">
          <cell r="C4519" t="str">
            <v>12132013-025.2_Measure life (years)</v>
          </cell>
          <cell r="D4519">
            <v>2</v>
          </cell>
          <cell r="E4519" t="str">
            <v>Measure life (years)</v>
          </cell>
          <cell r="F4519" t="str">
            <v>Measure Life Value Source</v>
          </cell>
          <cell r="G4519" t="str">
            <v/>
          </cell>
          <cell r="H4519" t="str">
            <v>Table 2 on page 22 of Appendix 1</v>
          </cell>
          <cell r="I4519" t="str">
            <v>UT_2011_Annual_Report.pdf</v>
          </cell>
        </row>
        <row r="4520">
          <cell r="C4520" t="str">
            <v>12132013-025.2_Gross Average Monthly Demand Reduction (kW/unit)</v>
          </cell>
          <cell r="D4520">
            <v>2</v>
          </cell>
          <cell r="E4520" t="str">
            <v>Gross Average Monthly Demand Reduction (kW/unit)</v>
          </cell>
          <cell r="F4520" t="str">
            <v>Demand Reduction Value Source</v>
          </cell>
          <cell r="G4520" t="str">
            <v/>
          </cell>
          <cell r="H4520" t="str">
            <v/>
          </cell>
          <cell r="I4520" t="str">
            <v>IndGreenMotorRewind_v2_0.xlsm</v>
          </cell>
        </row>
        <row r="4521">
          <cell r="C4521" t="str">
            <v>12132013-025.2_Gross incremental annual electric savings (kWh/yr)</v>
          </cell>
          <cell r="D4521">
            <v>2</v>
          </cell>
          <cell r="E4521" t="str">
            <v>Gross incremental annual electric savings (kWh/yr)</v>
          </cell>
          <cell r="F4521" t="str">
            <v xml:space="preserve">Energy Savings Value Source </v>
          </cell>
          <cell r="G4521" t="str">
            <v/>
          </cell>
          <cell r="H4521" t="str">
            <v/>
          </cell>
          <cell r="I4521" t="str">
            <v/>
          </cell>
        </row>
        <row r="4522">
          <cell r="C4522" t="str">
            <v>12132013-025.2_Incremental cost ($)</v>
          </cell>
          <cell r="D4522">
            <v>2</v>
          </cell>
          <cell r="E4522" t="str">
            <v>Incremental cost ($)</v>
          </cell>
          <cell r="F4522" t="str">
            <v>Cost Value Source</v>
          </cell>
          <cell r="G4522" t="str">
            <v/>
          </cell>
          <cell r="H4522" t="str">
            <v/>
          </cell>
          <cell r="I4522" t="str">
            <v>IndGreenMotorRewind_v2_0.xlsm</v>
          </cell>
        </row>
        <row r="4523">
          <cell r="C4523" t="str">
            <v>12132013-025.2_Gross incremental annual electric savings (kWh/yr)</v>
          </cell>
          <cell r="D4523">
            <v>2</v>
          </cell>
          <cell r="E4523" t="str">
            <v>Gross incremental annual electric savings (kWh/yr)</v>
          </cell>
          <cell r="F4523" t="str">
            <v xml:space="preserve">Energy Savings Value Source </v>
          </cell>
          <cell r="G4523" t="str">
            <v/>
          </cell>
          <cell r="H4523" t="str">
            <v/>
          </cell>
          <cell r="I4523" t="str">
            <v>IndGreenMotorRewind_v2_0.xlsm</v>
          </cell>
        </row>
        <row r="4524">
          <cell r="C4524" t="str">
            <v>12302013-048.1_Gross Average Monthly Demand Reduction (kW/unit)</v>
          </cell>
          <cell r="D4524">
            <v>1</v>
          </cell>
          <cell r="E4524" t="str">
            <v>Gross Average Monthly Demand Reduction (kW/unit)</v>
          </cell>
          <cell r="F4524" t="str">
            <v>Demand Reduction Value Source</v>
          </cell>
          <cell r="G4524" t="str">
            <v/>
          </cell>
          <cell r="H4524" t="str">
            <v/>
          </cell>
          <cell r="I4524" t="str">
            <v>IndGreenMotorRewind_v2_0.xlsm</v>
          </cell>
        </row>
        <row r="4525">
          <cell r="C4525" t="str">
            <v>12302013-048.1_Measure life (years)</v>
          </cell>
          <cell r="D4525">
            <v>1</v>
          </cell>
          <cell r="E4525" t="str">
            <v>Measure life (years)</v>
          </cell>
          <cell r="F4525" t="str">
            <v>Measure Life Value Source</v>
          </cell>
          <cell r="G4525" t="str">
            <v/>
          </cell>
          <cell r="H4525" t="str">
            <v/>
          </cell>
          <cell r="I4525" t="str">
            <v>IndGreenMotorRewind_v2_0.xlsm</v>
          </cell>
        </row>
        <row r="4526">
          <cell r="C4526" t="str">
            <v>12302013-048.1_Incremental cost ($)</v>
          </cell>
          <cell r="D4526">
            <v>1</v>
          </cell>
          <cell r="E4526" t="str">
            <v>Incremental cost ($)</v>
          </cell>
          <cell r="F4526" t="str">
            <v>Cost Value Source</v>
          </cell>
          <cell r="G4526" t="str">
            <v/>
          </cell>
          <cell r="H4526" t="str">
            <v/>
          </cell>
          <cell r="I4526" t="str">
            <v>IndGreenMotorRewind_v2_0.xlsm</v>
          </cell>
        </row>
        <row r="4527">
          <cell r="C4527" t="str">
            <v>12302013-048.1_Gross incremental annual electric savings (kWh/yr)</v>
          </cell>
          <cell r="D4527">
            <v>1</v>
          </cell>
          <cell r="E4527" t="str">
            <v>Gross incremental annual electric savings (kWh/yr)</v>
          </cell>
          <cell r="F4527" t="str">
            <v xml:space="preserve">Energy Savings Value Source </v>
          </cell>
          <cell r="G4527" t="str">
            <v/>
          </cell>
          <cell r="H4527" t="str">
            <v/>
          </cell>
          <cell r="I4527" t="str">
            <v>IndGreenMotorRewind_v2_0.xlsm</v>
          </cell>
        </row>
        <row r="4528">
          <cell r="C4528" t="str">
            <v>12202013-057.2_Planned Net to Gross Ratio</v>
          </cell>
          <cell r="D4528">
            <v>2</v>
          </cell>
          <cell r="E4528" t="str">
            <v>Planned Net to Gross Ratio</v>
          </cell>
          <cell r="F4528" t="str">
            <v>Net-to-Gross Value Source</v>
          </cell>
          <cell r="G4528" t="str">
            <v/>
          </cell>
          <cell r="H4528" t="str">
            <v>Page 10</v>
          </cell>
          <cell r="I4528" t="str">
            <v>DSM_WY_FinAnswerExpress_Report_2011.pdf</v>
          </cell>
        </row>
        <row r="4529">
          <cell r="C4529" t="str">
            <v>12202013-057.2_Measure life (years)</v>
          </cell>
          <cell r="D4529">
            <v>2</v>
          </cell>
          <cell r="E4529" t="str">
            <v>Measure life (years)</v>
          </cell>
          <cell r="F4529" t="str">
            <v>Measure Life Value Source</v>
          </cell>
          <cell r="G4529" t="str">
            <v/>
          </cell>
          <cell r="H4529" t="str">
            <v/>
          </cell>
          <cell r="I4529" t="str">
            <v>IndGreenMotorRewind_v2_0.xlsm</v>
          </cell>
        </row>
        <row r="4530">
          <cell r="C4530" t="str">
            <v>12202013-057.2_Gross Average Monthly Demand Reduction (kW/unit)</v>
          </cell>
          <cell r="D4530">
            <v>2</v>
          </cell>
          <cell r="E4530" t="str">
            <v>Gross Average Monthly Demand Reduction (kW/unit)</v>
          </cell>
          <cell r="F4530" t="str">
            <v>Demand Savings Value Source</v>
          </cell>
          <cell r="G4530" t="str">
            <v/>
          </cell>
          <cell r="H4530" t="str">
            <v/>
          </cell>
          <cell r="I4530" t="str">
            <v>IndGreenMotorRewind_v2_0.xlsm</v>
          </cell>
        </row>
        <row r="4531">
          <cell r="C4531" t="str">
            <v>12202013-057.2_Gross incremental annual electric savings (kWh/yr)</v>
          </cell>
          <cell r="D4531">
            <v>2</v>
          </cell>
          <cell r="E4531" t="str">
            <v>Gross incremental annual electric savings (kWh/yr)</v>
          </cell>
          <cell r="F4531" t="str">
            <v>Energy Savings Value Source</v>
          </cell>
          <cell r="G4531" t="str">
            <v/>
          </cell>
          <cell r="H4531" t="str">
            <v/>
          </cell>
          <cell r="I4531" t="str">
            <v>IndGreenMotorRewind_v2_0.xlsm</v>
          </cell>
        </row>
        <row r="4532">
          <cell r="C4532" t="str">
            <v>12202013-057.2_Planned Realization Rate</v>
          </cell>
          <cell r="D4532">
            <v>2</v>
          </cell>
          <cell r="E4532" t="str">
            <v>Planned Realization Rate</v>
          </cell>
          <cell r="F4532" t="str">
            <v>Realization Rate Value Source</v>
          </cell>
          <cell r="G4532" t="str">
            <v/>
          </cell>
          <cell r="H4532" t="str">
            <v>Table 1</v>
          </cell>
          <cell r="I4532" t="str">
            <v>DSM_WY_FinAnswerExpress_Report_2011.pdf</v>
          </cell>
        </row>
        <row r="4533">
          <cell r="C4533" t="str">
            <v>12202013-057.2_Incremental cost ($)</v>
          </cell>
          <cell r="D4533">
            <v>2</v>
          </cell>
          <cell r="E4533" t="str">
            <v>Incremental cost ($)</v>
          </cell>
          <cell r="F4533" t="str">
            <v>Incremental Cost Value Source</v>
          </cell>
          <cell r="G4533" t="str">
            <v/>
          </cell>
          <cell r="H4533" t="str">
            <v/>
          </cell>
          <cell r="I4533" t="str">
            <v>IndGreenMotorRewind_v2_0.xlsm</v>
          </cell>
        </row>
        <row r="4534">
          <cell r="C4534" t="str">
            <v>142.2_Planned Net to Gross Ratio</v>
          </cell>
          <cell r="D4534">
            <v>2</v>
          </cell>
          <cell r="E4534" t="str">
            <v>Planned Net to Gross Ratio</v>
          </cell>
          <cell r="F4534" t="str">
            <v>Net-to-Gross Value Source</v>
          </cell>
          <cell r="G4534" t="str">
            <v/>
          </cell>
          <cell r="H4534" t="str">
            <v>page 2</v>
          </cell>
          <cell r="I4534" t="str">
            <v>CA_FinAnswer_Express_Program_Evaluation_2009-2011.pdf</v>
          </cell>
        </row>
        <row r="4535">
          <cell r="C4535" t="str">
            <v>142.2_Incremental cost ($)</v>
          </cell>
          <cell r="D4535">
            <v>2</v>
          </cell>
          <cell r="E4535" t="str">
            <v>Incremental cost ($)</v>
          </cell>
          <cell r="F4535" t="str">
            <v>Cost Value Source</v>
          </cell>
          <cell r="G4535" t="str">
            <v/>
          </cell>
          <cell r="H4535" t="str">
            <v/>
          </cell>
          <cell r="I4535" t="str">
            <v>IndGreenMotorRewind_v2_0.xlsm</v>
          </cell>
        </row>
        <row r="4536">
          <cell r="C4536" t="str">
            <v>142.2_Measure life (years)</v>
          </cell>
          <cell r="D4536">
            <v>2</v>
          </cell>
          <cell r="E4536" t="str">
            <v>Measure life (years)</v>
          </cell>
          <cell r="F4536" t="str">
            <v>Measure Life Value Source</v>
          </cell>
          <cell r="G4536" t="str">
            <v/>
          </cell>
          <cell r="H4536" t="str">
            <v/>
          </cell>
          <cell r="I4536" t="str">
            <v>IndGreenMotorRewind_v2_0.xlsm</v>
          </cell>
        </row>
        <row r="4537">
          <cell r="C4537" t="str">
            <v>142.2_Gross Average Monthly Demand Reduction (kW/unit)</v>
          </cell>
          <cell r="D4537">
            <v>2</v>
          </cell>
          <cell r="E4537" t="str">
            <v>Gross Average Monthly Demand Reduction (kW/unit)</v>
          </cell>
          <cell r="F4537" t="str">
            <v>Demand Reduction Value Source</v>
          </cell>
          <cell r="G4537" t="str">
            <v/>
          </cell>
          <cell r="H4537" t="str">
            <v/>
          </cell>
          <cell r="I4537" t="str">
            <v>IndGreenMotorRewind_v2_0.xlsm</v>
          </cell>
        </row>
        <row r="4538">
          <cell r="C4538" t="str">
            <v>142.2_Planned Realization Rate</v>
          </cell>
          <cell r="D4538">
            <v>2</v>
          </cell>
          <cell r="E4538" t="str">
            <v>Planned Realization Rate</v>
          </cell>
          <cell r="F4538" t="str">
            <v>Realization Rate Value Source</v>
          </cell>
          <cell r="G4538" t="str">
            <v/>
          </cell>
          <cell r="H4538" t="str">
            <v>page 2</v>
          </cell>
          <cell r="I4538" t="str">
            <v>CA_FinAnswer_Express_Program_Evaluation_2009-2011.pdf</v>
          </cell>
        </row>
        <row r="4539">
          <cell r="C4539" t="str">
            <v>142.2_Gross incremental annual electric savings (kWh/yr)</v>
          </cell>
          <cell r="D4539">
            <v>2</v>
          </cell>
          <cell r="E4539" t="str">
            <v>Gross incremental annual electric savings (kWh/yr)</v>
          </cell>
          <cell r="F4539" t="str">
            <v xml:space="preserve">Energy Savings Value Source </v>
          </cell>
          <cell r="G4539" t="str">
            <v/>
          </cell>
          <cell r="H4539" t="str">
            <v/>
          </cell>
          <cell r="I4539" t="str">
            <v>IndGreenMotorRewind_v2_0.xlsm</v>
          </cell>
        </row>
        <row r="4540">
          <cell r="C4540" t="str">
            <v>352.3_Planned Realization Rate</v>
          </cell>
          <cell r="D4540">
            <v>3</v>
          </cell>
          <cell r="E4540" t="str">
            <v>Planned Realization Rate</v>
          </cell>
          <cell r="F4540" t="str">
            <v>Realization Rate Value Source</v>
          </cell>
          <cell r="G4540" t="str">
            <v/>
          </cell>
          <cell r="H4540" t="str">
            <v>Table 1</v>
          </cell>
          <cell r="I4540" t="str">
            <v>ID_FinAnswer_Express_Program_Evaluation_2009-2011.pdf</v>
          </cell>
        </row>
        <row r="4541">
          <cell r="C4541" t="str">
            <v>352.3_Incremental cost ($)</v>
          </cell>
          <cell r="D4541">
            <v>3</v>
          </cell>
          <cell r="E4541" t="str">
            <v>Incremental cost ($)</v>
          </cell>
          <cell r="F4541" t="str">
            <v>Cost Value Source</v>
          </cell>
          <cell r="G4541" t="str">
            <v/>
          </cell>
          <cell r="H4541" t="str">
            <v/>
          </cell>
          <cell r="I4541" t="str">
            <v>IndGreenMotorRewind_v2_0.xlsm</v>
          </cell>
        </row>
        <row r="4542">
          <cell r="C4542" t="str">
            <v>352.3_Gross incremental annual electric savings (kWh/yr)</v>
          </cell>
          <cell r="D4542">
            <v>3</v>
          </cell>
          <cell r="E4542" t="str">
            <v>Gross incremental annual electric savings (kWh/yr)</v>
          </cell>
          <cell r="F4542" t="str">
            <v xml:space="preserve">Energy Savings Value Source </v>
          </cell>
          <cell r="G4542" t="str">
            <v/>
          </cell>
          <cell r="H4542" t="str">
            <v/>
          </cell>
          <cell r="I4542" t="str">
            <v>IndGreenMotorRewind_v2_0.xlsm</v>
          </cell>
        </row>
        <row r="4543">
          <cell r="C4543" t="str">
            <v>352.3_Measure life (years)</v>
          </cell>
          <cell r="D4543">
            <v>3</v>
          </cell>
          <cell r="E4543" t="str">
            <v>Measure life (years)</v>
          </cell>
          <cell r="F4543" t="str">
            <v>Measure Life Value Source</v>
          </cell>
          <cell r="G4543" t="str">
            <v/>
          </cell>
          <cell r="H4543" t="str">
            <v/>
          </cell>
          <cell r="I4543" t="str">
            <v>IndGreenMotorRewind_v2_0.xlsm</v>
          </cell>
        </row>
        <row r="4544">
          <cell r="C4544" t="str">
            <v>352.3_Planned Net to Gross Ratio</v>
          </cell>
          <cell r="D4544">
            <v>3</v>
          </cell>
          <cell r="E4544" t="str">
            <v>Planned Net to Gross Ratio</v>
          </cell>
          <cell r="F4544" t="str">
            <v>Net-to-Gross Value Source</v>
          </cell>
          <cell r="G4544" t="str">
            <v/>
          </cell>
          <cell r="H4544" t="str">
            <v>Page 2</v>
          </cell>
          <cell r="I4544" t="str">
            <v>ID_FinAnswer_Express_Program_Evaluation_2009-2011.pdf</v>
          </cell>
        </row>
        <row r="4545">
          <cell r="C4545" t="str">
            <v>352.3_Gross Average Monthly Demand Reduction (kW/unit)</v>
          </cell>
          <cell r="D4545">
            <v>3</v>
          </cell>
          <cell r="E4545" t="str">
            <v>Gross Average Monthly Demand Reduction (kW/unit)</v>
          </cell>
          <cell r="F4545" t="str">
            <v>Demand Reduction Value Source</v>
          </cell>
          <cell r="G4545" t="str">
            <v/>
          </cell>
          <cell r="H4545" t="str">
            <v/>
          </cell>
          <cell r="I4545" t="str">
            <v>IndGreenMotorRewind_v2_0.xlsm</v>
          </cell>
        </row>
        <row r="4546">
          <cell r="C4546" t="str">
            <v>585.3_Gross Average Monthly Demand Reduction (kW/unit)</v>
          </cell>
          <cell r="D4546">
            <v>3</v>
          </cell>
          <cell r="E4546" t="str">
            <v>Gross Average Monthly Demand Reduction (kW/unit)</v>
          </cell>
          <cell r="F4546" t="str">
            <v>Demand Reduction Value Source</v>
          </cell>
          <cell r="G4546" t="str">
            <v/>
          </cell>
          <cell r="H4546" t="str">
            <v/>
          </cell>
          <cell r="I4546" t="str">
            <v/>
          </cell>
        </row>
        <row r="4547">
          <cell r="C4547" t="str">
            <v>585.3_Measure life (years)</v>
          </cell>
          <cell r="D4547">
            <v>3</v>
          </cell>
          <cell r="E4547" t="str">
            <v>Measure life (years)</v>
          </cell>
          <cell r="F4547" t="str">
            <v>Measure Life Value Source</v>
          </cell>
          <cell r="G4547" t="str">
            <v/>
          </cell>
          <cell r="H4547" t="str">
            <v>Table 2 on page 22 of Appendix 1</v>
          </cell>
          <cell r="I4547" t="str">
            <v>UT_2011_Annual_Report.pdf</v>
          </cell>
        </row>
        <row r="4548">
          <cell r="C4548" t="str">
            <v>585.3_Incremental cost ($)</v>
          </cell>
          <cell r="D4548">
            <v>3</v>
          </cell>
          <cell r="E4548" t="str">
            <v>Incremental cost ($)</v>
          </cell>
          <cell r="F4548" t="str">
            <v>Cost Value Source</v>
          </cell>
          <cell r="G4548" t="str">
            <v/>
          </cell>
          <cell r="H4548" t="str">
            <v/>
          </cell>
          <cell r="I4548" t="str">
            <v/>
          </cell>
        </row>
        <row r="4549">
          <cell r="C4549" t="str">
            <v>585.3_Gross Average Monthly Demand Reduction (kW/unit)</v>
          </cell>
          <cell r="D4549">
            <v>3</v>
          </cell>
          <cell r="E4549" t="str">
            <v>Gross Average Monthly Demand Reduction (kW/unit)</v>
          </cell>
          <cell r="F4549" t="str">
            <v>Demand Reduction Value Source</v>
          </cell>
          <cell r="G4549" t="str">
            <v/>
          </cell>
          <cell r="H4549" t="str">
            <v/>
          </cell>
          <cell r="I4549" t="str">
            <v>IndGreenMotorRewind_v2_0.xlsm</v>
          </cell>
        </row>
        <row r="4550">
          <cell r="C4550" t="str">
            <v>585.3_Gross incremental annual electric savings (kWh/yr)</v>
          </cell>
          <cell r="D4550">
            <v>3</v>
          </cell>
          <cell r="E4550" t="str">
            <v>Gross incremental annual electric savings (kWh/yr)</v>
          </cell>
          <cell r="F4550" t="str">
            <v xml:space="preserve">Energy Savings Value Source </v>
          </cell>
          <cell r="G4550" t="str">
            <v/>
          </cell>
          <cell r="H4550" t="str">
            <v/>
          </cell>
          <cell r="I4550" t="str">
            <v/>
          </cell>
        </row>
        <row r="4551">
          <cell r="C4551" t="str">
            <v>585.3_Incremental cost ($)</v>
          </cell>
          <cell r="D4551">
            <v>3</v>
          </cell>
          <cell r="E4551" t="str">
            <v>Incremental cost ($)</v>
          </cell>
          <cell r="F4551" t="str">
            <v>Cost Value Source</v>
          </cell>
          <cell r="G4551" t="str">
            <v/>
          </cell>
          <cell r="H4551" t="str">
            <v/>
          </cell>
          <cell r="I4551" t="str">
            <v>IndGreenMotorRewind_v2_0.xlsm</v>
          </cell>
        </row>
        <row r="4552">
          <cell r="C4552" t="str">
            <v>585.3_Incentive Customer ($)</v>
          </cell>
          <cell r="D4552">
            <v>3</v>
          </cell>
          <cell r="E4552" t="str">
            <v>Incentive Customer ($)</v>
          </cell>
          <cell r="F4552" t="str">
            <v>Incentive Value Source</v>
          </cell>
          <cell r="G4552" t="str">
            <v/>
          </cell>
          <cell r="H4552" t="str">
            <v>Table 10-14</v>
          </cell>
          <cell r="I4552" t="str">
            <v>FinAnswer Express Market Characterization and Program Enhancements - Utah Service Territory 30 Nov 2011.pdf</v>
          </cell>
        </row>
        <row r="4553">
          <cell r="C4553" t="str">
            <v>585.3_Gross incremental annual electric savings (kWh/yr)</v>
          </cell>
          <cell r="D4553">
            <v>3</v>
          </cell>
          <cell r="E4553" t="str">
            <v>Gross incremental annual electric savings (kWh/yr)</v>
          </cell>
          <cell r="F4553" t="str">
            <v xml:space="preserve">Energy Savings Value Source </v>
          </cell>
          <cell r="G4553" t="str">
            <v/>
          </cell>
          <cell r="H4553" t="str">
            <v/>
          </cell>
          <cell r="I4553" t="str">
            <v>AgGreenMotorRewind_v2_0.xlsm</v>
          </cell>
        </row>
        <row r="4554">
          <cell r="C4554" t="str">
            <v>796.2_Gross Average Monthly Demand Reduction (kW/unit)</v>
          </cell>
          <cell r="D4554">
            <v>2</v>
          </cell>
          <cell r="E4554" t="str">
            <v>Gross Average Monthly Demand Reduction (kW/unit)</v>
          </cell>
          <cell r="F4554" t="str">
            <v>Demand Reduction Value Source</v>
          </cell>
          <cell r="G4554" t="str">
            <v/>
          </cell>
          <cell r="H4554" t="str">
            <v/>
          </cell>
          <cell r="I4554" t="str">
            <v>IndGreenMotorRewind_v2_0.xlsm</v>
          </cell>
        </row>
        <row r="4555">
          <cell r="C4555" t="str">
            <v>796.2_Measure life (years)</v>
          </cell>
          <cell r="D4555">
            <v>2</v>
          </cell>
          <cell r="E4555" t="str">
            <v>Measure life (years)</v>
          </cell>
          <cell r="F4555" t="str">
            <v>Measure Life Value Source</v>
          </cell>
          <cell r="G4555" t="str">
            <v/>
          </cell>
          <cell r="H4555" t="str">
            <v/>
          </cell>
          <cell r="I4555" t="str">
            <v>IndGreenMotorRewind_v2_0.xlsm</v>
          </cell>
        </row>
        <row r="4556">
          <cell r="C4556" t="str">
            <v>796.2_Incremental cost ($)</v>
          </cell>
          <cell r="D4556">
            <v>2</v>
          </cell>
          <cell r="E4556" t="str">
            <v>Incremental cost ($)</v>
          </cell>
          <cell r="F4556" t="str">
            <v>Cost Value Source</v>
          </cell>
          <cell r="G4556" t="str">
            <v/>
          </cell>
          <cell r="H4556" t="str">
            <v/>
          </cell>
          <cell r="I4556" t="str">
            <v>IndGreenMotorRewind_v2_0.xlsm</v>
          </cell>
        </row>
        <row r="4557">
          <cell r="C4557" t="str">
            <v>796.2_Gross incremental annual electric savings (kWh/yr)</v>
          </cell>
          <cell r="D4557">
            <v>2</v>
          </cell>
          <cell r="E4557" t="str">
            <v>Gross incremental annual electric savings (kWh/yr)</v>
          </cell>
          <cell r="F4557" t="str">
            <v xml:space="preserve">Energy Savings Value Source </v>
          </cell>
          <cell r="G4557" t="str">
            <v/>
          </cell>
          <cell r="H4557" t="str">
            <v/>
          </cell>
          <cell r="I4557" t="str">
            <v>IndGreenMotorRewind_v2_0.xlsm</v>
          </cell>
        </row>
        <row r="4558">
          <cell r="C4558" t="str">
            <v>1009.3_Planned Realization Rate</v>
          </cell>
          <cell r="D4558">
            <v>3</v>
          </cell>
          <cell r="E4558" t="str">
            <v>Planned Realization Rate</v>
          </cell>
          <cell r="F4558" t="str">
            <v>Realization Rate Value Source</v>
          </cell>
          <cell r="G4558" t="str">
            <v/>
          </cell>
          <cell r="H4558" t="str">
            <v>Table 1</v>
          </cell>
          <cell r="I4558" t="str">
            <v>DSM_WY_FinAnswerExpress_Report_2011.pdf</v>
          </cell>
        </row>
        <row r="4559">
          <cell r="C4559" t="str">
            <v>1009.3_Gross Average Monthly Demand Reduction (kW/unit)</v>
          </cell>
          <cell r="D4559">
            <v>3</v>
          </cell>
          <cell r="E4559" t="str">
            <v>Gross Average Monthly Demand Reduction (kW/unit)</v>
          </cell>
          <cell r="F4559" t="str">
            <v>Demand Savings Value Source</v>
          </cell>
          <cell r="G4559" t="str">
            <v/>
          </cell>
          <cell r="H4559" t="str">
            <v/>
          </cell>
          <cell r="I4559" t="str">
            <v>IndGreenMotorRewind_v2_0.xlsm</v>
          </cell>
        </row>
        <row r="4560">
          <cell r="C4560" t="str">
            <v>1009.3_Gross incremental annual electric savings (kWh/yr)</v>
          </cell>
          <cell r="D4560">
            <v>3</v>
          </cell>
          <cell r="E4560" t="str">
            <v>Gross incremental annual electric savings (kWh/yr)</v>
          </cell>
          <cell r="F4560" t="str">
            <v>Energy Savings Value Source</v>
          </cell>
          <cell r="G4560" t="str">
            <v/>
          </cell>
          <cell r="H4560" t="str">
            <v/>
          </cell>
          <cell r="I4560" t="str">
            <v>IndGreenMotorRewind_v2_0.xlsm</v>
          </cell>
        </row>
        <row r="4561">
          <cell r="C4561" t="str">
            <v>1009.3_Planned Net to Gross Ratio</v>
          </cell>
          <cell r="D4561">
            <v>3</v>
          </cell>
          <cell r="E4561" t="str">
            <v>Planned Net to Gross Ratio</v>
          </cell>
          <cell r="F4561" t="str">
            <v>Net-to-Gross Value Source</v>
          </cell>
          <cell r="G4561" t="str">
            <v/>
          </cell>
          <cell r="H4561" t="str">
            <v>Page 10</v>
          </cell>
          <cell r="I4561" t="str">
            <v>DSM_WY_FinAnswerExpress_Report_2011.pdf</v>
          </cell>
        </row>
        <row r="4562">
          <cell r="C4562" t="str">
            <v>1009.3_Measure life (years)</v>
          </cell>
          <cell r="D4562">
            <v>3</v>
          </cell>
          <cell r="E4562" t="str">
            <v>Measure life (years)</v>
          </cell>
          <cell r="F4562" t="str">
            <v>Measure Life Value Source</v>
          </cell>
          <cell r="G4562" t="str">
            <v/>
          </cell>
          <cell r="H4562" t="str">
            <v/>
          </cell>
          <cell r="I4562" t="str">
            <v>IndGreenMotorRewind_v2_0.xlsm</v>
          </cell>
        </row>
        <row r="4563">
          <cell r="C4563" t="str">
            <v>1009.3_Incremental cost ($)</v>
          </cell>
          <cell r="D4563">
            <v>3</v>
          </cell>
          <cell r="E4563" t="str">
            <v>Incremental cost ($)</v>
          </cell>
          <cell r="F4563" t="str">
            <v>Incremental Cost Value Source</v>
          </cell>
          <cell r="G4563" t="str">
            <v/>
          </cell>
          <cell r="H4563" t="str">
            <v/>
          </cell>
          <cell r="I4563" t="str">
            <v>IndGreenMotorRewind_v2_0.xlsm</v>
          </cell>
        </row>
        <row r="4564">
          <cell r="C4564" t="str">
            <v>153.2_Planned Realization Rate</v>
          </cell>
          <cell r="D4564">
            <v>2</v>
          </cell>
          <cell r="E4564" t="str">
            <v>Planned Realization Rate</v>
          </cell>
          <cell r="F4564" t="str">
            <v>Realization Rate Value Source</v>
          </cell>
          <cell r="G4564" t="str">
            <v/>
          </cell>
          <cell r="H4564" t="str">
            <v>page 2</v>
          </cell>
          <cell r="I4564" t="str">
            <v>CA_FinAnswer_Express_Program_Evaluation_2009-2011.pdf</v>
          </cell>
        </row>
        <row r="4565">
          <cell r="C4565" t="str">
            <v>153.2_Gross Average Monthly Demand Reduction (kW/unit)</v>
          </cell>
          <cell r="D4565">
            <v>2</v>
          </cell>
          <cell r="E4565" t="str">
            <v>Gross Average Monthly Demand Reduction (kW/unit)</v>
          </cell>
          <cell r="F4565" t="str">
            <v>Demand Reduction Value Source</v>
          </cell>
          <cell r="G4565" t="str">
            <v/>
          </cell>
          <cell r="H4565" t="str">
            <v/>
          </cell>
          <cell r="I4565" t="str">
            <v>IndGreenMotorRewind_v2_0.xlsm</v>
          </cell>
        </row>
        <row r="4566">
          <cell r="C4566" t="str">
            <v>153.2_Gross incremental annual electric savings (kWh/yr)</v>
          </cell>
          <cell r="D4566">
            <v>2</v>
          </cell>
          <cell r="E4566" t="str">
            <v>Gross incremental annual electric savings (kWh/yr)</v>
          </cell>
          <cell r="F4566" t="str">
            <v xml:space="preserve">Energy Savings Value Source </v>
          </cell>
          <cell r="G4566" t="str">
            <v/>
          </cell>
          <cell r="H4566" t="str">
            <v/>
          </cell>
          <cell r="I4566" t="str">
            <v>IndGreenMotorRewind_v2_0.xlsm</v>
          </cell>
        </row>
        <row r="4567">
          <cell r="C4567" t="str">
            <v>153.2_Measure life (years)</v>
          </cell>
          <cell r="D4567">
            <v>2</v>
          </cell>
          <cell r="E4567" t="str">
            <v>Measure life (years)</v>
          </cell>
          <cell r="F4567" t="str">
            <v>Measure Life Value Source</v>
          </cell>
          <cell r="G4567" t="str">
            <v/>
          </cell>
          <cell r="H4567" t="str">
            <v/>
          </cell>
          <cell r="I4567" t="str">
            <v>IndGreenMotorRewind_v2_0.xlsm</v>
          </cell>
        </row>
        <row r="4568">
          <cell r="C4568" t="str">
            <v>153.2_Planned Net to Gross Ratio</v>
          </cell>
          <cell r="D4568">
            <v>2</v>
          </cell>
          <cell r="E4568" t="str">
            <v>Planned Net to Gross Ratio</v>
          </cell>
          <cell r="F4568" t="str">
            <v>Net-to-Gross Value Source</v>
          </cell>
          <cell r="G4568" t="str">
            <v/>
          </cell>
          <cell r="H4568" t="str">
            <v>page 2</v>
          </cell>
          <cell r="I4568" t="str">
            <v>CA_FinAnswer_Express_Program_Evaluation_2009-2011.pdf</v>
          </cell>
        </row>
        <row r="4569">
          <cell r="C4569" t="str">
            <v>153.2_Incremental cost ($)</v>
          </cell>
          <cell r="D4569">
            <v>2</v>
          </cell>
          <cell r="E4569" t="str">
            <v>Incremental cost ($)</v>
          </cell>
          <cell r="F4569" t="str">
            <v>Cost Value Source</v>
          </cell>
          <cell r="G4569" t="str">
            <v/>
          </cell>
          <cell r="H4569" t="str">
            <v/>
          </cell>
          <cell r="I4569" t="str">
            <v>IndGreenMotorRewind_v2_0.xlsm</v>
          </cell>
        </row>
        <row r="4570">
          <cell r="C4570" t="str">
            <v>364.3_Planned Realization Rate</v>
          </cell>
          <cell r="D4570">
            <v>3</v>
          </cell>
          <cell r="E4570" t="str">
            <v>Planned Realization Rate</v>
          </cell>
          <cell r="F4570" t="str">
            <v>Realization Rate Value Source</v>
          </cell>
          <cell r="G4570" t="str">
            <v/>
          </cell>
          <cell r="H4570" t="str">
            <v>Table 1</v>
          </cell>
          <cell r="I4570" t="str">
            <v>ID_FinAnswer_Express_Program_Evaluation_2009-2011.pdf</v>
          </cell>
        </row>
        <row r="4571">
          <cell r="C4571" t="str">
            <v>364.3_Incremental cost ($)</v>
          </cell>
          <cell r="D4571">
            <v>3</v>
          </cell>
          <cell r="E4571" t="str">
            <v>Incremental cost ($)</v>
          </cell>
          <cell r="F4571" t="str">
            <v>Cost Value Source</v>
          </cell>
          <cell r="G4571" t="str">
            <v/>
          </cell>
          <cell r="H4571" t="str">
            <v/>
          </cell>
          <cell r="I4571" t="str">
            <v>IndGreenMotorRewind_v2_0.xlsm</v>
          </cell>
        </row>
        <row r="4572">
          <cell r="C4572" t="str">
            <v>364.3_Gross Average Monthly Demand Reduction (kW/unit)</v>
          </cell>
          <cell r="D4572">
            <v>3</v>
          </cell>
          <cell r="E4572" t="str">
            <v>Gross Average Monthly Demand Reduction (kW/unit)</v>
          </cell>
          <cell r="F4572" t="str">
            <v>Demand Reduction Value Source</v>
          </cell>
          <cell r="G4572" t="str">
            <v/>
          </cell>
          <cell r="H4572" t="str">
            <v/>
          </cell>
          <cell r="I4572" t="str">
            <v>IndGreenMotorRewind_v2_0.xlsm</v>
          </cell>
        </row>
        <row r="4573">
          <cell r="C4573" t="str">
            <v>364.3_Measure life (years)</v>
          </cell>
          <cell r="D4573">
            <v>3</v>
          </cell>
          <cell r="E4573" t="str">
            <v>Measure life (years)</v>
          </cell>
          <cell r="F4573" t="str">
            <v>Measure Life Value Source</v>
          </cell>
          <cell r="G4573" t="str">
            <v/>
          </cell>
          <cell r="H4573" t="str">
            <v/>
          </cell>
          <cell r="I4573" t="str">
            <v>IndGreenMotorRewind_v2_0.xlsm</v>
          </cell>
        </row>
        <row r="4574">
          <cell r="C4574" t="str">
            <v>364.3_Planned Net to Gross Ratio</v>
          </cell>
          <cell r="D4574">
            <v>3</v>
          </cell>
          <cell r="E4574" t="str">
            <v>Planned Net to Gross Ratio</v>
          </cell>
          <cell r="F4574" t="str">
            <v>Net-to-Gross Value Source</v>
          </cell>
          <cell r="G4574" t="str">
            <v/>
          </cell>
          <cell r="H4574" t="str">
            <v>Page 2</v>
          </cell>
          <cell r="I4574" t="str">
            <v>ID_FinAnswer_Express_Program_Evaluation_2009-2011.pdf</v>
          </cell>
        </row>
        <row r="4575">
          <cell r="C4575" t="str">
            <v>364.3_Gross incremental annual electric savings (kWh/yr)</v>
          </cell>
          <cell r="D4575">
            <v>3</v>
          </cell>
          <cell r="E4575" t="str">
            <v>Gross incremental annual electric savings (kWh/yr)</v>
          </cell>
          <cell r="F4575" t="str">
            <v xml:space="preserve">Energy Savings Value Source </v>
          </cell>
          <cell r="G4575" t="str">
            <v/>
          </cell>
          <cell r="H4575" t="str">
            <v/>
          </cell>
          <cell r="I4575" t="str">
            <v>IndGreenMotorRewind_v2_0.xlsm</v>
          </cell>
        </row>
        <row r="4576">
          <cell r="C4576" t="str">
            <v>597.3_Incremental cost ($)</v>
          </cell>
          <cell r="D4576">
            <v>3</v>
          </cell>
          <cell r="E4576" t="str">
            <v>Incremental cost ($)</v>
          </cell>
          <cell r="F4576" t="str">
            <v>Cost Value Source</v>
          </cell>
          <cell r="G4576" t="str">
            <v/>
          </cell>
          <cell r="H4576" t="str">
            <v/>
          </cell>
          <cell r="I4576" t="str">
            <v>IndGreenMotorRewind_v2_0.xlsm</v>
          </cell>
        </row>
        <row r="4577">
          <cell r="C4577" t="str">
            <v>597.3_Gross incremental annual electric savings (kWh/yr)</v>
          </cell>
          <cell r="D4577">
            <v>3</v>
          </cell>
          <cell r="E4577" t="str">
            <v>Gross incremental annual electric savings (kWh/yr)</v>
          </cell>
          <cell r="F4577" t="str">
            <v xml:space="preserve">Energy Savings Value Source </v>
          </cell>
          <cell r="G4577" t="str">
            <v/>
          </cell>
          <cell r="H4577" t="str">
            <v/>
          </cell>
          <cell r="I4577" t="str">
            <v>AgGreenMotorRewind_v2_0.xlsm</v>
          </cell>
        </row>
        <row r="4578">
          <cell r="C4578" t="str">
            <v>597.3_Gross Average Monthly Demand Reduction (kW/unit)</v>
          </cell>
          <cell r="D4578">
            <v>3</v>
          </cell>
          <cell r="E4578" t="str">
            <v>Gross Average Monthly Demand Reduction (kW/unit)</v>
          </cell>
          <cell r="F4578" t="str">
            <v>Demand Reduction Value Source</v>
          </cell>
          <cell r="G4578" t="str">
            <v/>
          </cell>
          <cell r="H4578" t="str">
            <v/>
          </cell>
          <cell r="I4578" t="str">
            <v>IndGreenMotorRewind_v2_0.xlsm</v>
          </cell>
        </row>
        <row r="4579">
          <cell r="C4579" t="str">
            <v>597.3_Gross Average Monthly Demand Reduction (kW/unit)</v>
          </cell>
          <cell r="D4579">
            <v>3</v>
          </cell>
          <cell r="E4579" t="str">
            <v>Gross Average Monthly Demand Reduction (kW/unit)</v>
          </cell>
          <cell r="F4579" t="str">
            <v>Demand Reduction Value Source</v>
          </cell>
          <cell r="G4579" t="str">
            <v/>
          </cell>
          <cell r="H4579" t="str">
            <v/>
          </cell>
          <cell r="I4579" t="str">
            <v/>
          </cell>
        </row>
        <row r="4580">
          <cell r="C4580" t="str">
            <v>597.3_Incremental cost ($)</v>
          </cell>
          <cell r="D4580">
            <v>3</v>
          </cell>
          <cell r="E4580" t="str">
            <v>Incremental cost ($)</v>
          </cell>
          <cell r="F4580" t="str">
            <v>Cost Value Source</v>
          </cell>
          <cell r="G4580" t="str">
            <v/>
          </cell>
          <cell r="H4580" t="str">
            <v/>
          </cell>
          <cell r="I4580" t="str">
            <v/>
          </cell>
        </row>
        <row r="4581">
          <cell r="C4581" t="str">
            <v>597.3_Incentive Customer ($)</v>
          </cell>
          <cell r="D4581">
            <v>3</v>
          </cell>
          <cell r="E4581" t="str">
            <v>Incentive Customer ($)</v>
          </cell>
          <cell r="F4581" t="str">
            <v>Incentive Value Source</v>
          </cell>
          <cell r="G4581" t="str">
            <v/>
          </cell>
          <cell r="H4581" t="str">
            <v>Table 10-14</v>
          </cell>
          <cell r="I4581" t="str">
            <v>FinAnswer Express Market Characterization and Program Enhancements - Utah Service Territory 30 Nov 2011.pdf</v>
          </cell>
        </row>
        <row r="4582">
          <cell r="C4582" t="str">
            <v>597.3_Measure life (years)</v>
          </cell>
          <cell r="D4582">
            <v>3</v>
          </cell>
          <cell r="E4582" t="str">
            <v>Measure life (years)</v>
          </cell>
          <cell r="F4582" t="str">
            <v>Measure Life Value Source</v>
          </cell>
          <cell r="G4582" t="str">
            <v/>
          </cell>
          <cell r="H4582" t="str">
            <v>Table 2 on page 22 of Appendix 1</v>
          </cell>
          <cell r="I4582" t="str">
            <v>UT_2011_Annual_Report.pdf</v>
          </cell>
        </row>
        <row r="4583">
          <cell r="C4583" t="str">
            <v>597.3_Gross incremental annual electric savings (kWh/yr)</v>
          </cell>
          <cell r="D4583">
            <v>3</v>
          </cell>
          <cell r="E4583" t="str">
            <v>Gross incremental annual electric savings (kWh/yr)</v>
          </cell>
          <cell r="F4583" t="str">
            <v xml:space="preserve">Energy Savings Value Source </v>
          </cell>
          <cell r="G4583" t="str">
            <v/>
          </cell>
          <cell r="H4583" t="str">
            <v/>
          </cell>
          <cell r="I4583" t="str">
            <v/>
          </cell>
        </row>
        <row r="4584">
          <cell r="C4584" t="str">
            <v>807.2_Incremental cost ($)</v>
          </cell>
          <cell r="D4584">
            <v>2</v>
          </cell>
          <cell r="E4584" t="str">
            <v>Incremental cost ($)</v>
          </cell>
          <cell r="F4584" t="str">
            <v>Cost Value Source</v>
          </cell>
          <cell r="G4584" t="str">
            <v/>
          </cell>
          <cell r="H4584" t="str">
            <v/>
          </cell>
          <cell r="I4584" t="str">
            <v>IndGreenMotorRewind_v2_0.xlsm</v>
          </cell>
        </row>
        <row r="4585">
          <cell r="C4585" t="str">
            <v>807.2_Gross Average Monthly Demand Reduction (kW/unit)</v>
          </cell>
          <cell r="D4585">
            <v>2</v>
          </cell>
          <cell r="E4585" t="str">
            <v>Gross Average Monthly Demand Reduction (kW/unit)</v>
          </cell>
          <cell r="F4585" t="str">
            <v>Demand Reduction Value Source</v>
          </cell>
          <cell r="G4585" t="str">
            <v/>
          </cell>
          <cell r="H4585" t="str">
            <v/>
          </cell>
          <cell r="I4585" t="str">
            <v>IndGreenMotorRewind_v2_0.xlsm</v>
          </cell>
        </row>
        <row r="4586">
          <cell r="C4586" t="str">
            <v>807.2_Measure life (years)</v>
          </cell>
          <cell r="D4586">
            <v>2</v>
          </cell>
          <cell r="E4586" t="str">
            <v>Measure life (years)</v>
          </cell>
          <cell r="F4586" t="str">
            <v>Measure Life Value Source</v>
          </cell>
          <cell r="G4586" t="str">
            <v/>
          </cell>
          <cell r="H4586" t="str">
            <v/>
          </cell>
          <cell r="I4586" t="str">
            <v>IndGreenMotorRewind_v2_0.xlsm</v>
          </cell>
        </row>
        <row r="4587">
          <cell r="C4587" t="str">
            <v>807.2_Gross incremental annual electric savings (kWh/yr)</v>
          </cell>
          <cell r="D4587">
            <v>2</v>
          </cell>
          <cell r="E4587" t="str">
            <v>Gross incremental annual electric savings (kWh/yr)</v>
          </cell>
          <cell r="F4587" t="str">
            <v xml:space="preserve">Energy Savings Value Source </v>
          </cell>
          <cell r="G4587" t="str">
            <v/>
          </cell>
          <cell r="H4587" t="str">
            <v/>
          </cell>
          <cell r="I4587" t="str">
            <v>IndGreenMotorRewind_v2_0.xlsm</v>
          </cell>
        </row>
        <row r="4588">
          <cell r="C4588" t="str">
            <v>1021.3_Planned Net to Gross Ratio</v>
          </cell>
          <cell r="D4588">
            <v>3</v>
          </cell>
          <cell r="E4588" t="str">
            <v>Planned Net to Gross Ratio</v>
          </cell>
          <cell r="F4588" t="str">
            <v>Net-to-Gross Value Source</v>
          </cell>
          <cell r="G4588" t="str">
            <v/>
          </cell>
          <cell r="H4588" t="str">
            <v>Page 10</v>
          </cell>
          <cell r="I4588" t="str">
            <v>DSM_WY_FinAnswerExpress_Report_2011.pdf</v>
          </cell>
        </row>
        <row r="4589">
          <cell r="C4589" t="str">
            <v>1021.3_Measure life (years)</v>
          </cell>
          <cell r="D4589">
            <v>3</v>
          </cell>
          <cell r="E4589" t="str">
            <v>Measure life (years)</v>
          </cell>
          <cell r="F4589" t="str">
            <v>Measure Life Value Source</v>
          </cell>
          <cell r="G4589" t="str">
            <v/>
          </cell>
          <cell r="H4589" t="str">
            <v/>
          </cell>
          <cell r="I4589" t="str">
            <v>IndGreenMotorRewind_v2_0.xlsm</v>
          </cell>
        </row>
        <row r="4590">
          <cell r="C4590" t="str">
            <v>1021.3_Incremental cost ($)</v>
          </cell>
          <cell r="D4590">
            <v>3</v>
          </cell>
          <cell r="E4590" t="str">
            <v>Incremental cost ($)</v>
          </cell>
          <cell r="F4590" t="str">
            <v>Incremental Cost Value Source</v>
          </cell>
          <cell r="G4590" t="str">
            <v/>
          </cell>
          <cell r="H4590" t="str">
            <v/>
          </cell>
          <cell r="I4590" t="str">
            <v>IndGreenMotorRewind_v2_0.xlsm</v>
          </cell>
        </row>
        <row r="4591">
          <cell r="C4591" t="str">
            <v>1021.3_Gross incremental annual electric savings (kWh/yr)</v>
          </cell>
          <cell r="D4591">
            <v>3</v>
          </cell>
          <cell r="E4591" t="str">
            <v>Gross incremental annual electric savings (kWh/yr)</v>
          </cell>
          <cell r="F4591" t="str">
            <v>Energy Savings Value Source</v>
          </cell>
          <cell r="G4591" t="str">
            <v/>
          </cell>
          <cell r="H4591" t="str">
            <v/>
          </cell>
          <cell r="I4591" t="str">
            <v>IndGreenMotorRewind_v2_0.xlsm</v>
          </cell>
        </row>
        <row r="4592">
          <cell r="C4592" t="str">
            <v>1021.3_Planned Realization Rate</v>
          </cell>
          <cell r="D4592">
            <v>3</v>
          </cell>
          <cell r="E4592" t="str">
            <v>Planned Realization Rate</v>
          </cell>
          <cell r="F4592" t="str">
            <v>Realization Rate Value Source</v>
          </cell>
          <cell r="G4592" t="str">
            <v/>
          </cell>
          <cell r="H4592" t="str">
            <v>Table 1</v>
          </cell>
          <cell r="I4592" t="str">
            <v>DSM_WY_FinAnswerExpress_Report_2011.pdf</v>
          </cell>
        </row>
        <row r="4593">
          <cell r="C4593" t="str">
            <v>1021.3_Gross Average Monthly Demand Reduction (kW/unit)</v>
          </cell>
          <cell r="D4593">
            <v>3</v>
          </cell>
          <cell r="E4593" t="str">
            <v>Gross Average Monthly Demand Reduction (kW/unit)</v>
          </cell>
          <cell r="F4593" t="str">
            <v>Demand Savings Value Source</v>
          </cell>
          <cell r="G4593" t="str">
            <v/>
          </cell>
          <cell r="H4593" t="str">
            <v/>
          </cell>
          <cell r="I4593" t="str">
            <v>IndGreenMotorRewind_v2_0.xlsm</v>
          </cell>
        </row>
        <row r="4594">
          <cell r="C4594" t="str">
            <v>12202013-090.1_Measure life (years)</v>
          </cell>
          <cell r="D4594">
            <v>1</v>
          </cell>
          <cell r="E4594" t="str">
            <v>Measure life (years)</v>
          </cell>
          <cell r="F4594" t="str">
            <v>Measure Life Value Source</v>
          </cell>
          <cell r="G4594" t="str">
            <v/>
          </cell>
          <cell r="H4594" t="str">
            <v/>
          </cell>
          <cell r="I4594" t="str">
            <v>IndGreenMotorRewind_v2_0.xlsm</v>
          </cell>
        </row>
        <row r="4595">
          <cell r="C4595" t="str">
            <v>12202013-090.1_Incremental cost ($)</v>
          </cell>
          <cell r="D4595">
            <v>1</v>
          </cell>
          <cell r="E4595" t="str">
            <v>Incremental cost ($)</v>
          </cell>
          <cell r="F4595" t="str">
            <v>Cost Value Source</v>
          </cell>
          <cell r="G4595" t="str">
            <v/>
          </cell>
          <cell r="H4595" t="str">
            <v/>
          </cell>
          <cell r="I4595" t="str">
            <v>IndGreenMotorRewind_v2_0.xlsm</v>
          </cell>
        </row>
        <row r="4596">
          <cell r="C4596" t="str">
            <v>12202013-090.1_Gross incremental annual electric savings (kWh/yr)</v>
          </cell>
          <cell r="D4596">
            <v>1</v>
          </cell>
          <cell r="E4596" t="str">
            <v>Gross incremental annual electric savings (kWh/yr)</v>
          </cell>
          <cell r="F4596" t="str">
            <v xml:space="preserve">Energy Savings Value Source </v>
          </cell>
          <cell r="G4596" t="str">
            <v/>
          </cell>
          <cell r="H4596" t="str">
            <v/>
          </cell>
          <cell r="I4596" t="str">
            <v>IndGreenMotorRewind_v2_0.xlsm</v>
          </cell>
        </row>
        <row r="4597">
          <cell r="C4597" t="str">
            <v>12202013-090.1_Planned Realization Rate</v>
          </cell>
          <cell r="D4597">
            <v>1</v>
          </cell>
          <cell r="E4597" t="str">
            <v>Planned Realization Rate</v>
          </cell>
          <cell r="F4597" t="str">
            <v>Realization Rate Value Source</v>
          </cell>
          <cell r="G4597" t="str">
            <v/>
          </cell>
          <cell r="H4597" t="str">
            <v>page 2</v>
          </cell>
          <cell r="I4597" t="str">
            <v>CA_FinAnswer_Express_Program_Evaluation_2009-2011.pdf</v>
          </cell>
        </row>
        <row r="4598">
          <cell r="C4598" t="str">
            <v>12202013-090.1_Planned Net to Gross Ratio</v>
          </cell>
          <cell r="D4598">
            <v>1</v>
          </cell>
          <cell r="E4598" t="str">
            <v>Planned Net to Gross Ratio</v>
          </cell>
          <cell r="F4598" t="str">
            <v>Net-to-Gross Value Source</v>
          </cell>
          <cell r="G4598" t="str">
            <v/>
          </cell>
          <cell r="H4598" t="str">
            <v>page 2</v>
          </cell>
          <cell r="I4598" t="str">
            <v>CA_FinAnswer_Express_Program_Evaluation_2009-2011.pdf</v>
          </cell>
        </row>
        <row r="4599">
          <cell r="C4599" t="str">
            <v>12202013-090.1_Gross Average Monthly Demand Reduction (kW/unit)</v>
          </cell>
          <cell r="D4599">
            <v>1</v>
          </cell>
          <cell r="E4599" t="str">
            <v>Gross Average Monthly Demand Reduction (kW/unit)</v>
          </cell>
          <cell r="F4599" t="str">
            <v>Demand Reduction Value Source</v>
          </cell>
          <cell r="G4599" t="str">
            <v/>
          </cell>
          <cell r="H4599" t="str">
            <v/>
          </cell>
          <cell r="I4599" t="str">
            <v>IndGreenMotorRewind_v2_0.xlsm</v>
          </cell>
        </row>
        <row r="4600">
          <cell r="C4600" t="str">
            <v>12202013-026.2_Measure life (years)</v>
          </cell>
          <cell r="D4600">
            <v>2</v>
          </cell>
          <cell r="E4600" t="str">
            <v>Measure life (years)</v>
          </cell>
          <cell r="F4600" t="str">
            <v>Measure Life Value Source</v>
          </cell>
          <cell r="G4600" t="str">
            <v/>
          </cell>
          <cell r="H4600" t="str">
            <v/>
          </cell>
          <cell r="I4600" t="str">
            <v>IndGreenMotorRewind_v2_0.xlsm</v>
          </cell>
        </row>
        <row r="4601">
          <cell r="C4601" t="str">
            <v>12202013-026.2_Planned Net to Gross Ratio</v>
          </cell>
          <cell r="D4601">
            <v>2</v>
          </cell>
          <cell r="E4601" t="str">
            <v>Planned Net to Gross Ratio</v>
          </cell>
          <cell r="F4601" t="str">
            <v>Net-to-Gross Value Source</v>
          </cell>
          <cell r="G4601" t="str">
            <v/>
          </cell>
          <cell r="H4601" t="str">
            <v>Page 2</v>
          </cell>
          <cell r="I4601" t="str">
            <v>ID_FinAnswer_Express_Program_Evaluation_2009-2011.pdf</v>
          </cell>
        </row>
        <row r="4602">
          <cell r="C4602" t="str">
            <v>12202013-026.2_Gross Average Monthly Demand Reduction (kW/unit)</v>
          </cell>
          <cell r="D4602">
            <v>2</v>
          </cell>
          <cell r="E4602" t="str">
            <v>Gross Average Monthly Demand Reduction (kW/unit)</v>
          </cell>
          <cell r="F4602" t="str">
            <v>Demand Reduction Value Source</v>
          </cell>
          <cell r="G4602" t="str">
            <v/>
          </cell>
          <cell r="H4602" t="str">
            <v/>
          </cell>
          <cell r="I4602" t="str">
            <v>IndGreenMotorRewind_v2_0.xlsm</v>
          </cell>
        </row>
        <row r="4603">
          <cell r="C4603" t="str">
            <v>12202013-026.2_Gross incremental annual electric savings (kWh/yr)</v>
          </cell>
          <cell r="D4603">
            <v>2</v>
          </cell>
          <cell r="E4603" t="str">
            <v>Gross incremental annual electric savings (kWh/yr)</v>
          </cell>
          <cell r="F4603" t="str">
            <v xml:space="preserve">Energy Savings Value Source </v>
          </cell>
          <cell r="G4603" t="str">
            <v/>
          </cell>
          <cell r="H4603" t="str">
            <v/>
          </cell>
          <cell r="I4603" t="str">
            <v>IndGreenMotorRewind_v2_0.xlsm</v>
          </cell>
        </row>
        <row r="4604">
          <cell r="C4604" t="str">
            <v>12202013-026.2_Incremental cost ($)</v>
          </cell>
          <cell r="D4604">
            <v>2</v>
          </cell>
          <cell r="E4604" t="str">
            <v>Incremental cost ($)</v>
          </cell>
          <cell r="F4604" t="str">
            <v>Cost Value Source</v>
          </cell>
          <cell r="G4604" t="str">
            <v/>
          </cell>
          <cell r="H4604" t="str">
            <v/>
          </cell>
          <cell r="I4604" t="str">
            <v>IndGreenMotorRewind_v2_0.xlsm</v>
          </cell>
        </row>
        <row r="4605">
          <cell r="C4605" t="str">
            <v>12202013-026.2_Planned Realization Rate</v>
          </cell>
          <cell r="D4605">
            <v>2</v>
          </cell>
          <cell r="E4605" t="str">
            <v>Planned Realization Rate</v>
          </cell>
          <cell r="F4605" t="str">
            <v>Realization Rate Value Source</v>
          </cell>
          <cell r="G4605" t="str">
            <v/>
          </cell>
          <cell r="H4605" t="str">
            <v>Table 1</v>
          </cell>
          <cell r="I4605" t="str">
            <v>ID_FinAnswer_Express_Program_Evaluation_2009-2011.pdf</v>
          </cell>
        </row>
        <row r="4606">
          <cell r="C4606" t="str">
            <v>12132013-026.2_Measure life (years)</v>
          </cell>
          <cell r="D4606">
            <v>2</v>
          </cell>
          <cell r="E4606" t="str">
            <v>Measure life (years)</v>
          </cell>
          <cell r="F4606" t="str">
            <v>Measure Life Value Source</v>
          </cell>
          <cell r="G4606" t="str">
            <v/>
          </cell>
          <cell r="H4606" t="str">
            <v>Table 2 on page 22 of Appendix 1</v>
          </cell>
          <cell r="I4606" t="str">
            <v>UT_2011_Annual_Report.pdf</v>
          </cell>
        </row>
        <row r="4607">
          <cell r="C4607" t="str">
            <v>12132013-026.2_Incremental cost ($)</v>
          </cell>
          <cell r="D4607">
            <v>2</v>
          </cell>
          <cell r="E4607" t="str">
            <v>Incremental cost ($)</v>
          </cell>
          <cell r="F4607" t="str">
            <v>Cost Value Source</v>
          </cell>
          <cell r="G4607" t="str">
            <v/>
          </cell>
          <cell r="H4607" t="str">
            <v/>
          </cell>
          <cell r="I4607" t="str">
            <v>IndGreenMotorRewind_v2_0.xlsm</v>
          </cell>
        </row>
        <row r="4608">
          <cell r="C4608" t="str">
            <v>12132013-026.2_Incremental cost ($)</v>
          </cell>
          <cell r="D4608">
            <v>2</v>
          </cell>
          <cell r="E4608" t="str">
            <v>Incremental cost ($)</v>
          </cell>
          <cell r="F4608" t="str">
            <v>Cost Value Source</v>
          </cell>
          <cell r="G4608" t="str">
            <v/>
          </cell>
          <cell r="H4608" t="str">
            <v/>
          </cell>
          <cell r="I4608" t="str">
            <v/>
          </cell>
        </row>
        <row r="4609">
          <cell r="C4609" t="str">
            <v>12132013-026.2_Gross Average Monthly Demand Reduction (kW/unit)</v>
          </cell>
          <cell r="D4609">
            <v>2</v>
          </cell>
          <cell r="E4609" t="str">
            <v>Gross Average Monthly Demand Reduction (kW/unit)</v>
          </cell>
          <cell r="F4609" t="str">
            <v>Demand Reduction Value Source</v>
          </cell>
          <cell r="G4609" t="str">
            <v/>
          </cell>
          <cell r="H4609" t="str">
            <v/>
          </cell>
          <cell r="I4609" t="str">
            <v>IndGreenMotorRewind_v2_0.xlsm</v>
          </cell>
        </row>
        <row r="4610">
          <cell r="C4610" t="str">
            <v>12132013-026.2_Gross incremental annual electric savings (kWh/yr)</v>
          </cell>
          <cell r="D4610">
            <v>2</v>
          </cell>
          <cell r="E4610" t="str">
            <v>Gross incremental annual electric savings (kWh/yr)</v>
          </cell>
          <cell r="F4610" t="str">
            <v xml:space="preserve">Energy Savings Value Source </v>
          </cell>
          <cell r="G4610" t="str">
            <v/>
          </cell>
          <cell r="H4610" t="str">
            <v/>
          </cell>
          <cell r="I4610" t="str">
            <v>IndGreenMotorRewind_v2_0.xlsm</v>
          </cell>
        </row>
        <row r="4611">
          <cell r="C4611" t="str">
            <v>12132013-026.2_Gross incremental annual electric savings (kWh/yr)</v>
          </cell>
          <cell r="D4611">
            <v>2</v>
          </cell>
          <cell r="E4611" t="str">
            <v>Gross incremental annual electric savings (kWh/yr)</v>
          </cell>
          <cell r="F4611" t="str">
            <v xml:space="preserve">Energy Savings Value Source </v>
          </cell>
          <cell r="G4611" t="str">
            <v/>
          </cell>
          <cell r="H4611" t="str">
            <v/>
          </cell>
          <cell r="I4611" t="str">
            <v/>
          </cell>
        </row>
        <row r="4612">
          <cell r="C4612" t="str">
            <v>12132013-026.2_Incentive Customer ($)</v>
          </cell>
          <cell r="D4612">
            <v>2</v>
          </cell>
          <cell r="E4612" t="str">
            <v>Incentive Customer ($)</v>
          </cell>
          <cell r="F4612" t="str">
            <v>Incentive Value Source</v>
          </cell>
          <cell r="G4612" t="str">
            <v/>
          </cell>
          <cell r="H4612" t="str">
            <v>Table 10-14</v>
          </cell>
          <cell r="I4612" t="str">
            <v>FinAnswer Express Market Characterization and Program Enhancements - Utah Service Territory 30 Nov 2011.pdf</v>
          </cell>
        </row>
        <row r="4613">
          <cell r="C4613" t="str">
            <v>12132013-026.2_Gross Average Monthly Demand Reduction (kW/unit)</v>
          </cell>
          <cell r="D4613">
            <v>2</v>
          </cell>
          <cell r="E4613" t="str">
            <v>Gross Average Monthly Demand Reduction (kW/unit)</v>
          </cell>
          <cell r="F4613" t="str">
            <v>Demand Reduction Value Source</v>
          </cell>
          <cell r="G4613" t="str">
            <v/>
          </cell>
          <cell r="H4613" t="str">
            <v/>
          </cell>
          <cell r="I4613" t="str">
            <v/>
          </cell>
        </row>
        <row r="4614">
          <cell r="C4614" t="str">
            <v>12302013-049.1_Incremental cost ($)</v>
          </cell>
          <cell r="D4614">
            <v>1</v>
          </cell>
          <cell r="E4614" t="str">
            <v>Incremental cost ($)</v>
          </cell>
          <cell r="F4614" t="str">
            <v>Cost Value Source</v>
          </cell>
          <cell r="G4614" t="str">
            <v/>
          </cell>
          <cell r="H4614" t="str">
            <v/>
          </cell>
          <cell r="I4614" t="str">
            <v>IndGreenMotorRewind_v2_0.xlsm</v>
          </cell>
        </row>
        <row r="4615">
          <cell r="C4615" t="str">
            <v>12302013-049.1_Measure life (years)</v>
          </cell>
          <cell r="D4615">
            <v>1</v>
          </cell>
          <cell r="E4615" t="str">
            <v>Measure life (years)</v>
          </cell>
          <cell r="F4615" t="str">
            <v>Measure Life Value Source</v>
          </cell>
          <cell r="G4615" t="str">
            <v/>
          </cell>
          <cell r="H4615" t="str">
            <v/>
          </cell>
          <cell r="I4615" t="str">
            <v>IndGreenMotorRewind_v2_0.xlsm</v>
          </cell>
        </row>
        <row r="4616">
          <cell r="C4616" t="str">
            <v>12302013-049.1_Gross incremental annual electric savings (kWh/yr)</v>
          </cell>
          <cell r="D4616">
            <v>1</v>
          </cell>
          <cell r="E4616" t="str">
            <v>Gross incremental annual electric savings (kWh/yr)</v>
          </cell>
          <cell r="F4616" t="str">
            <v xml:space="preserve">Energy Savings Value Source </v>
          </cell>
          <cell r="G4616" t="str">
            <v/>
          </cell>
          <cell r="H4616" t="str">
            <v/>
          </cell>
          <cell r="I4616" t="str">
            <v>IndGreenMotorRewind_v2_0.xlsm</v>
          </cell>
        </row>
        <row r="4617">
          <cell r="C4617" t="str">
            <v>12302013-049.1_Gross Average Monthly Demand Reduction (kW/unit)</v>
          </cell>
          <cell r="D4617">
            <v>1</v>
          </cell>
          <cell r="E4617" t="str">
            <v>Gross Average Monthly Demand Reduction (kW/unit)</v>
          </cell>
          <cell r="F4617" t="str">
            <v>Demand Reduction Value Source</v>
          </cell>
          <cell r="G4617" t="str">
            <v/>
          </cell>
          <cell r="H4617" t="str">
            <v/>
          </cell>
          <cell r="I4617" t="str">
            <v>IndGreenMotorRewind_v2_0.xlsm</v>
          </cell>
        </row>
        <row r="4618">
          <cell r="C4618" t="str">
            <v>12202013-058.2_Measure life (years)</v>
          </cell>
          <cell r="D4618">
            <v>2</v>
          </cell>
          <cell r="E4618" t="str">
            <v>Measure life (years)</v>
          </cell>
          <cell r="F4618" t="str">
            <v>Measure Life Value Source</v>
          </cell>
          <cell r="G4618" t="str">
            <v/>
          </cell>
          <cell r="H4618" t="str">
            <v/>
          </cell>
          <cell r="I4618" t="str">
            <v>IndGreenMotorRewind_v2_0.xlsm</v>
          </cell>
        </row>
        <row r="4619">
          <cell r="C4619" t="str">
            <v>12202013-058.2_Gross Average Monthly Demand Reduction (kW/unit)</v>
          </cell>
          <cell r="D4619">
            <v>2</v>
          </cell>
          <cell r="E4619" t="str">
            <v>Gross Average Monthly Demand Reduction (kW/unit)</v>
          </cell>
          <cell r="F4619" t="str">
            <v>Demand Savings Value Source</v>
          </cell>
          <cell r="G4619" t="str">
            <v/>
          </cell>
          <cell r="H4619" t="str">
            <v/>
          </cell>
          <cell r="I4619" t="str">
            <v>IndGreenMotorRewind_v2_0.xlsm</v>
          </cell>
        </row>
        <row r="4620">
          <cell r="C4620" t="str">
            <v>12202013-058.2_Planned Realization Rate</v>
          </cell>
          <cell r="D4620">
            <v>2</v>
          </cell>
          <cell r="E4620" t="str">
            <v>Planned Realization Rate</v>
          </cell>
          <cell r="F4620" t="str">
            <v>Realization Rate Value Source</v>
          </cell>
          <cell r="G4620" t="str">
            <v/>
          </cell>
          <cell r="H4620" t="str">
            <v>Table 1</v>
          </cell>
          <cell r="I4620" t="str">
            <v>DSM_WY_FinAnswerExpress_Report_2011.pdf</v>
          </cell>
        </row>
        <row r="4621">
          <cell r="C4621" t="str">
            <v>12202013-058.2_Gross incremental annual electric savings (kWh/yr)</v>
          </cell>
          <cell r="D4621">
            <v>2</v>
          </cell>
          <cell r="E4621" t="str">
            <v>Gross incremental annual electric savings (kWh/yr)</v>
          </cell>
          <cell r="F4621" t="str">
            <v>Energy Savings Value Source</v>
          </cell>
          <cell r="G4621" t="str">
            <v/>
          </cell>
          <cell r="H4621" t="str">
            <v/>
          </cell>
          <cell r="I4621" t="str">
            <v>IndGreenMotorRewind_v2_0.xlsm</v>
          </cell>
        </row>
        <row r="4622">
          <cell r="C4622" t="str">
            <v>12202013-058.2_Incremental cost ($)</v>
          </cell>
          <cell r="D4622">
            <v>2</v>
          </cell>
          <cell r="E4622" t="str">
            <v>Incremental cost ($)</v>
          </cell>
          <cell r="F4622" t="str">
            <v>Incremental Cost Value Source</v>
          </cell>
          <cell r="G4622" t="str">
            <v/>
          </cell>
          <cell r="H4622" t="str">
            <v/>
          </cell>
          <cell r="I4622" t="str">
            <v>IndGreenMotorRewind_v2_0.xlsm</v>
          </cell>
        </row>
        <row r="4623">
          <cell r="C4623" t="str">
            <v>12202013-058.2_Planned Net to Gross Ratio</v>
          </cell>
          <cell r="D4623">
            <v>2</v>
          </cell>
          <cell r="E4623" t="str">
            <v>Planned Net to Gross Ratio</v>
          </cell>
          <cell r="F4623" t="str">
            <v>Net-to-Gross Value Source</v>
          </cell>
          <cell r="G4623" t="str">
            <v/>
          </cell>
          <cell r="H4623" t="str">
            <v>Page 10</v>
          </cell>
          <cell r="I4623" t="str">
            <v>DSM_WY_FinAnswerExpress_Report_2011.pdf</v>
          </cell>
        </row>
        <row r="4624">
          <cell r="C4624" t="str">
            <v>154.2_Incremental cost ($)</v>
          </cell>
          <cell r="D4624">
            <v>2</v>
          </cell>
          <cell r="E4624" t="str">
            <v>Incremental cost ($)</v>
          </cell>
          <cell r="F4624" t="str">
            <v>Cost Value Source</v>
          </cell>
          <cell r="G4624" t="str">
            <v/>
          </cell>
          <cell r="H4624" t="str">
            <v/>
          </cell>
          <cell r="I4624" t="str">
            <v>IndGreenMotorRewind_v2_0.xlsm</v>
          </cell>
        </row>
        <row r="4625">
          <cell r="C4625" t="str">
            <v>154.2_Gross incremental annual electric savings (kWh/yr)</v>
          </cell>
          <cell r="D4625">
            <v>2</v>
          </cell>
          <cell r="E4625" t="str">
            <v>Gross incremental annual electric savings (kWh/yr)</v>
          </cell>
          <cell r="F4625" t="str">
            <v xml:space="preserve">Energy Savings Value Source </v>
          </cell>
          <cell r="G4625" t="str">
            <v/>
          </cell>
          <cell r="H4625" t="str">
            <v/>
          </cell>
          <cell r="I4625" t="str">
            <v>IndGreenMotorRewind_v2_0.xlsm</v>
          </cell>
        </row>
        <row r="4626">
          <cell r="C4626" t="str">
            <v>154.2_Planned Net to Gross Ratio</v>
          </cell>
          <cell r="D4626">
            <v>2</v>
          </cell>
          <cell r="E4626" t="str">
            <v>Planned Net to Gross Ratio</v>
          </cell>
          <cell r="F4626" t="str">
            <v>Net-to-Gross Value Source</v>
          </cell>
          <cell r="G4626" t="str">
            <v/>
          </cell>
          <cell r="H4626" t="str">
            <v>page 2</v>
          </cell>
          <cell r="I4626" t="str">
            <v>CA_FinAnswer_Express_Program_Evaluation_2009-2011.pdf</v>
          </cell>
        </row>
        <row r="4627">
          <cell r="C4627" t="str">
            <v>154.2_Measure life (years)</v>
          </cell>
          <cell r="D4627">
            <v>2</v>
          </cell>
          <cell r="E4627" t="str">
            <v>Measure life (years)</v>
          </cell>
          <cell r="F4627" t="str">
            <v>Measure Life Value Source</v>
          </cell>
          <cell r="G4627" t="str">
            <v/>
          </cell>
          <cell r="H4627" t="str">
            <v/>
          </cell>
          <cell r="I4627" t="str">
            <v>IndGreenMotorRewind_v2_0.xlsm</v>
          </cell>
        </row>
        <row r="4628">
          <cell r="C4628" t="str">
            <v>154.2_Planned Realization Rate</v>
          </cell>
          <cell r="D4628">
            <v>2</v>
          </cell>
          <cell r="E4628" t="str">
            <v>Planned Realization Rate</v>
          </cell>
          <cell r="F4628" t="str">
            <v>Realization Rate Value Source</v>
          </cell>
          <cell r="G4628" t="str">
            <v/>
          </cell>
          <cell r="H4628" t="str">
            <v>page 2</v>
          </cell>
          <cell r="I4628" t="str">
            <v>CA_FinAnswer_Express_Program_Evaluation_2009-2011.pdf</v>
          </cell>
        </row>
        <row r="4629">
          <cell r="C4629" t="str">
            <v>154.2_Gross Average Monthly Demand Reduction (kW/unit)</v>
          </cell>
          <cell r="D4629">
            <v>2</v>
          </cell>
          <cell r="E4629" t="str">
            <v>Gross Average Monthly Demand Reduction (kW/unit)</v>
          </cell>
          <cell r="F4629" t="str">
            <v>Demand Reduction Value Source</v>
          </cell>
          <cell r="G4629" t="str">
            <v/>
          </cell>
          <cell r="H4629" t="str">
            <v/>
          </cell>
          <cell r="I4629" t="str">
            <v>IndGreenMotorRewind_v2_0.xlsm</v>
          </cell>
        </row>
        <row r="4630">
          <cell r="C4630" t="str">
            <v>365.3_Incremental cost ($)</v>
          </cell>
          <cell r="D4630">
            <v>3</v>
          </cell>
          <cell r="E4630" t="str">
            <v>Incremental cost ($)</v>
          </cell>
          <cell r="F4630" t="str">
            <v>Cost Value Source</v>
          </cell>
          <cell r="G4630" t="str">
            <v/>
          </cell>
          <cell r="H4630" t="str">
            <v/>
          </cell>
          <cell r="I4630" t="str">
            <v>IndGreenMotorRewind_v2_0.xlsm</v>
          </cell>
        </row>
        <row r="4631">
          <cell r="C4631" t="str">
            <v>365.3_Gross Average Monthly Demand Reduction (kW/unit)</v>
          </cell>
          <cell r="D4631">
            <v>3</v>
          </cell>
          <cell r="E4631" t="str">
            <v>Gross Average Monthly Demand Reduction (kW/unit)</v>
          </cell>
          <cell r="F4631" t="str">
            <v>Demand Reduction Value Source</v>
          </cell>
          <cell r="G4631" t="str">
            <v/>
          </cell>
          <cell r="H4631" t="str">
            <v/>
          </cell>
          <cell r="I4631" t="str">
            <v>IndGreenMotorRewind_v2_0.xlsm</v>
          </cell>
        </row>
        <row r="4632">
          <cell r="C4632" t="str">
            <v>365.3_Gross incremental annual electric savings (kWh/yr)</v>
          </cell>
          <cell r="D4632">
            <v>3</v>
          </cell>
          <cell r="E4632" t="str">
            <v>Gross incremental annual electric savings (kWh/yr)</v>
          </cell>
          <cell r="F4632" t="str">
            <v xml:space="preserve">Energy Savings Value Source </v>
          </cell>
          <cell r="G4632" t="str">
            <v/>
          </cell>
          <cell r="H4632" t="str">
            <v/>
          </cell>
          <cell r="I4632" t="str">
            <v>IndGreenMotorRewind_v2_0.xlsm</v>
          </cell>
        </row>
        <row r="4633">
          <cell r="C4633" t="str">
            <v>365.3_Measure life (years)</v>
          </cell>
          <cell r="D4633">
            <v>3</v>
          </cell>
          <cell r="E4633" t="str">
            <v>Measure life (years)</v>
          </cell>
          <cell r="F4633" t="str">
            <v>Measure Life Value Source</v>
          </cell>
          <cell r="G4633" t="str">
            <v/>
          </cell>
          <cell r="H4633" t="str">
            <v/>
          </cell>
          <cell r="I4633" t="str">
            <v>IndGreenMotorRewind_v2_0.xlsm</v>
          </cell>
        </row>
        <row r="4634">
          <cell r="C4634" t="str">
            <v>365.3_Planned Net to Gross Ratio</v>
          </cell>
          <cell r="D4634">
            <v>3</v>
          </cell>
          <cell r="E4634" t="str">
            <v>Planned Net to Gross Ratio</v>
          </cell>
          <cell r="F4634" t="str">
            <v>Net-to-Gross Value Source</v>
          </cell>
          <cell r="G4634" t="str">
            <v/>
          </cell>
          <cell r="H4634" t="str">
            <v>Page 2</v>
          </cell>
          <cell r="I4634" t="str">
            <v>ID_FinAnswer_Express_Program_Evaluation_2009-2011.pdf</v>
          </cell>
        </row>
        <row r="4635">
          <cell r="C4635" t="str">
            <v>365.3_Planned Realization Rate</v>
          </cell>
          <cell r="D4635">
            <v>3</v>
          </cell>
          <cell r="E4635" t="str">
            <v>Planned Realization Rate</v>
          </cell>
          <cell r="F4635" t="str">
            <v>Realization Rate Value Source</v>
          </cell>
          <cell r="G4635" t="str">
            <v/>
          </cell>
          <cell r="H4635" t="str">
            <v>Table 1</v>
          </cell>
          <cell r="I4635" t="str">
            <v>ID_FinAnswer_Express_Program_Evaluation_2009-2011.pdf</v>
          </cell>
        </row>
        <row r="4636">
          <cell r="C4636" t="str">
            <v>598.3_Incremental cost ($)</v>
          </cell>
          <cell r="D4636">
            <v>3</v>
          </cell>
          <cell r="E4636" t="str">
            <v>Incremental cost ($)</v>
          </cell>
          <cell r="F4636" t="str">
            <v>Cost Value Source</v>
          </cell>
          <cell r="G4636" t="str">
            <v/>
          </cell>
          <cell r="H4636" t="str">
            <v/>
          </cell>
          <cell r="I4636" t="str">
            <v/>
          </cell>
        </row>
        <row r="4637">
          <cell r="C4637" t="str">
            <v>598.3_Incentive Customer ($)</v>
          </cell>
          <cell r="D4637">
            <v>3</v>
          </cell>
          <cell r="E4637" t="str">
            <v>Incentive Customer ($)</v>
          </cell>
          <cell r="F4637" t="str">
            <v>Incentive Value Source</v>
          </cell>
          <cell r="G4637" t="str">
            <v/>
          </cell>
          <cell r="H4637" t="str">
            <v>Table 10-14</v>
          </cell>
          <cell r="I4637" t="str">
            <v>FinAnswer Express Market Characterization and Program Enhancements - Utah Service Territory 30 Nov 2011.pdf</v>
          </cell>
        </row>
        <row r="4638">
          <cell r="C4638" t="str">
            <v>598.3_Gross incremental annual electric savings (kWh/yr)</v>
          </cell>
          <cell r="D4638">
            <v>3</v>
          </cell>
          <cell r="E4638" t="str">
            <v>Gross incremental annual electric savings (kWh/yr)</v>
          </cell>
          <cell r="F4638" t="str">
            <v xml:space="preserve">Energy Savings Value Source </v>
          </cell>
          <cell r="G4638" t="str">
            <v/>
          </cell>
          <cell r="H4638" t="str">
            <v/>
          </cell>
          <cell r="I4638" t="str">
            <v>AgGreenMotorRewind_v2_0.xlsm</v>
          </cell>
        </row>
        <row r="4639">
          <cell r="C4639" t="str">
            <v>598.3_Gross incremental annual electric savings (kWh/yr)</v>
          </cell>
          <cell r="D4639">
            <v>3</v>
          </cell>
          <cell r="E4639" t="str">
            <v>Gross incremental annual electric savings (kWh/yr)</v>
          </cell>
          <cell r="F4639" t="str">
            <v xml:space="preserve">Energy Savings Value Source </v>
          </cell>
          <cell r="G4639" t="str">
            <v/>
          </cell>
          <cell r="H4639" t="str">
            <v/>
          </cell>
          <cell r="I4639" t="str">
            <v/>
          </cell>
        </row>
        <row r="4640">
          <cell r="C4640" t="str">
            <v>598.3_Incremental cost ($)</v>
          </cell>
          <cell r="D4640">
            <v>3</v>
          </cell>
          <cell r="E4640" t="str">
            <v>Incremental cost ($)</v>
          </cell>
          <cell r="F4640" t="str">
            <v>Cost Value Source</v>
          </cell>
          <cell r="G4640" t="str">
            <v/>
          </cell>
          <cell r="H4640" t="str">
            <v/>
          </cell>
          <cell r="I4640" t="str">
            <v>IndGreenMotorRewind_v2_0.xlsm</v>
          </cell>
        </row>
        <row r="4641">
          <cell r="C4641" t="str">
            <v>598.3_Gross Average Monthly Demand Reduction (kW/unit)</v>
          </cell>
          <cell r="D4641">
            <v>3</v>
          </cell>
          <cell r="E4641" t="str">
            <v>Gross Average Monthly Demand Reduction (kW/unit)</v>
          </cell>
          <cell r="F4641" t="str">
            <v>Demand Reduction Value Source</v>
          </cell>
          <cell r="G4641" t="str">
            <v/>
          </cell>
          <cell r="H4641" t="str">
            <v/>
          </cell>
          <cell r="I4641" t="str">
            <v>IndGreenMotorRewind_v2_0.xlsm</v>
          </cell>
        </row>
        <row r="4642">
          <cell r="C4642" t="str">
            <v>598.3_Measure life (years)</v>
          </cell>
          <cell r="D4642">
            <v>3</v>
          </cell>
          <cell r="E4642" t="str">
            <v>Measure life (years)</v>
          </cell>
          <cell r="F4642" t="str">
            <v>Measure Life Value Source</v>
          </cell>
          <cell r="G4642" t="str">
            <v/>
          </cell>
          <cell r="H4642" t="str">
            <v>Table 2 on page 22 of Appendix 1</v>
          </cell>
          <cell r="I4642" t="str">
            <v>UT_2011_Annual_Report.pdf</v>
          </cell>
        </row>
        <row r="4643">
          <cell r="C4643" t="str">
            <v>598.3_Gross Average Monthly Demand Reduction (kW/unit)</v>
          </cell>
          <cell r="D4643">
            <v>3</v>
          </cell>
          <cell r="E4643" t="str">
            <v>Gross Average Monthly Demand Reduction (kW/unit)</v>
          </cell>
          <cell r="F4643" t="str">
            <v>Demand Reduction Value Source</v>
          </cell>
          <cell r="G4643" t="str">
            <v/>
          </cell>
          <cell r="H4643" t="str">
            <v/>
          </cell>
          <cell r="I4643" t="str">
            <v/>
          </cell>
        </row>
        <row r="4644">
          <cell r="C4644" t="str">
            <v>808.2_Incremental cost ($)</v>
          </cell>
          <cell r="D4644">
            <v>2</v>
          </cell>
          <cell r="E4644" t="str">
            <v>Incremental cost ($)</v>
          </cell>
          <cell r="F4644" t="str">
            <v>Cost Value Source</v>
          </cell>
          <cell r="G4644" t="str">
            <v/>
          </cell>
          <cell r="H4644" t="str">
            <v/>
          </cell>
          <cell r="I4644" t="str">
            <v>IndGreenMotorRewind_v2_0.xlsm</v>
          </cell>
        </row>
        <row r="4645">
          <cell r="C4645" t="str">
            <v>808.2_Gross Average Monthly Demand Reduction (kW/unit)</v>
          </cell>
          <cell r="D4645">
            <v>2</v>
          </cell>
          <cell r="E4645" t="str">
            <v>Gross Average Monthly Demand Reduction (kW/unit)</v>
          </cell>
          <cell r="F4645" t="str">
            <v>Demand Reduction Value Source</v>
          </cell>
          <cell r="G4645" t="str">
            <v/>
          </cell>
          <cell r="H4645" t="str">
            <v/>
          </cell>
          <cell r="I4645" t="str">
            <v>IndGreenMotorRewind_v2_0.xlsm</v>
          </cell>
        </row>
        <row r="4646">
          <cell r="C4646" t="str">
            <v>808.2_Gross incremental annual electric savings (kWh/yr)</v>
          </cell>
          <cell r="D4646">
            <v>2</v>
          </cell>
          <cell r="E4646" t="str">
            <v>Gross incremental annual electric savings (kWh/yr)</v>
          </cell>
          <cell r="F4646" t="str">
            <v xml:space="preserve">Energy Savings Value Source </v>
          </cell>
          <cell r="G4646" t="str">
            <v/>
          </cell>
          <cell r="H4646" t="str">
            <v/>
          </cell>
          <cell r="I4646" t="str">
            <v>IndGreenMotorRewind_v2_0.xlsm</v>
          </cell>
        </row>
        <row r="4647">
          <cell r="C4647" t="str">
            <v>808.2_Measure life (years)</v>
          </cell>
          <cell r="D4647">
            <v>2</v>
          </cell>
          <cell r="E4647" t="str">
            <v>Measure life (years)</v>
          </cell>
          <cell r="F4647" t="str">
            <v>Measure Life Value Source</v>
          </cell>
          <cell r="G4647" t="str">
            <v/>
          </cell>
          <cell r="H4647" t="str">
            <v/>
          </cell>
          <cell r="I4647" t="str">
            <v>IndGreenMotorRewind_v2_0.xlsm</v>
          </cell>
        </row>
        <row r="4648">
          <cell r="C4648" t="str">
            <v>1022.3_Planned Realization Rate</v>
          </cell>
          <cell r="D4648">
            <v>3</v>
          </cell>
          <cell r="E4648" t="str">
            <v>Planned Realization Rate</v>
          </cell>
          <cell r="F4648" t="str">
            <v>Realization Rate Value Source</v>
          </cell>
          <cell r="G4648" t="str">
            <v/>
          </cell>
          <cell r="H4648" t="str">
            <v>Table 1</v>
          </cell>
          <cell r="I4648" t="str">
            <v>DSM_WY_FinAnswerExpress_Report_2011.pdf</v>
          </cell>
        </row>
        <row r="4649">
          <cell r="C4649" t="str">
            <v>1022.3_Measure life (years)</v>
          </cell>
          <cell r="D4649">
            <v>3</v>
          </cell>
          <cell r="E4649" t="str">
            <v>Measure life (years)</v>
          </cell>
          <cell r="F4649" t="str">
            <v>Measure Life Value Source</v>
          </cell>
          <cell r="G4649" t="str">
            <v/>
          </cell>
          <cell r="H4649" t="str">
            <v/>
          </cell>
          <cell r="I4649" t="str">
            <v>IndGreenMotorRewind_v2_0.xlsm</v>
          </cell>
        </row>
        <row r="4650">
          <cell r="C4650" t="str">
            <v>1022.3_Planned Net to Gross Ratio</v>
          </cell>
          <cell r="D4650">
            <v>3</v>
          </cell>
          <cell r="E4650" t="str">
            <v>Planned Net to Gross Ratio</v>
          </cell>
          <cell r="F4650" t="str">
            <v>Net-to-Gross Value Source</v>
          </cell>
          <cell r="G4650" t="str">
            <v/>
          </cell>
          <cell r="H4650" t="str">
            <v>Page 10</v>
          </cell>
          <cell r="I4650" t="str">
            <v>DSM_WY_FinAnswerExpress_Report_2011.pdf</v>
          </cell>
        </row>
        <row r="4651">
          <cell r="C4651" t="str">
            <v>1022.3_Gross incremental annual electric savings (kWh/yr)</v>
          </cell>
          <cell r="D4651">
            <v>3</v>
          </cell>
          <cell r="E4651" t="str">
            <v>Gross incremental annual electric savings (kWh/yr)</v>
          </cell>
          <cell r="F4651" t="str">
            <v>Energy Savings Value Source</v>
          </cell>
          <cell r="G4651" t="str">
            <v/>
          </cell>
          <cell r="H4651" t="str">
            <v/>
          </cell>
          <cell r="I4651" t="str">
            <v>IndGreenMotorRewind_v2_0.xlsm</v>
          </cell>
        </row>
        <row r="4652">
          <cell r="C4652" t="str">
            <v>1022.3_Incremental cost ($)</v>
          </cell>
          <cell r="D4652">
            <v>3</v>
          </cell>
          <cell r="E4652" t="str">
            <v>Incremental cost ($)</v>
          </cell>
          <cell r="F4652" t="str">
            <v>Incremental Cost Value Source</v>
          </cell>
          <cell r="G4652" t="str">
            <v/>
          </cell>
          <cell r="H4652" t="str">
            <v/>
          </cell>
          <cell r="I4652" t="str">
            <v>IndGreenMotorRewind_v2_0.xlsm</v>
          </cell>
        </row>
        <row r="4653">
          <cell r="C4653" t="str">
            <v>1022.3_Gross Average Monthly Demand Reduction (kW/unit)</v>
          </cell>
          <cell r="D4653">
            <v>3</v>
          </cell>
          <cell r="E4653" t="str">
            <v>Gross Average Monthly Demand Reduction (kW/unit)</v>
          </cell>
          <cell r="F4653" t="str">
            <v>Demand Savings Value Source</v>
          </cell>
          <cell r="G4653" t="str">
            <v/>
          </cell>
          <cell r="H4653" t="str">
            <v/>
          </cell>
          <cell r="I4653" t="str">
            <v>IndGreenMotorRewind_v2_0.xlsm</v>
          </cell>
        </row>
        <row r="4654">
          <cell r="C4654" t="str">
            <v>12202013-091.1_Gross incremental annual electric savings (kWh/yr)</v>
          </cell>
          <cell r="D4654">
            <v>1</v>
          </cell>
          <cell r="E4654" t="str">
            <v>Gross incremental annual electric savings (kWh/yr)</v>
          </cell>
          <cell r="F4654" t="str">
            <v xml:space="preserve">Energy Savings Value Source </v>
          </cell>
          <cell r="G4654" t="str">
            <v/>
          </cell>
          <cell r="H4654" t="str">
            <v/>
          </cell>
          <cell r="I4654" t="str">
            <v>IndGreenMotorRewind_v2_0.xlsm</v>
          </cell>
        </row>
        <row r="4655">
          <cell r="C4655" t="str">
            <v>12202013-091.1_Gross Average Monthly Demand Reduction (kW/unit)</v>
          </cell>
          <cell r="D4655">
            <v>1</v>
          </cell>
          <cell r="E4655" t="str">
            <v>Gross Average Monthly Demand Reduction (kW/unit)</v>
          </cell>
          <cell r="F4655" t="str">
            <v>Demand Reduction Value Source</v>
          </cell>
          <cell r="G4655" t="str">
            <v/>
          </cell>
          <cell r="H4655" t="str">
            <v/>
          </cell>
          <cell r="I4655" t="str">
            <v>IndGreenMotorRewind_v2_0.xlsm</v>
          </cell>
        </row>
        <row r="4656">
          <cell r="C4656" t="str">
            <v>12202013-091.1_Measure life (years)</v>
          </cell>
          <cell r="D4656">
            <v>1</v>
          </cell>
          <cell r="E4656" t="str">
            <v>Measure life (years)</v>
          </cell>
          <cell r="F4656" t="str">
            <v>Measure Life Value Source</v>
          </cell>
          <cell r="G4656" t="str">
            <v/>
          </cell>
          <cell r="H4656" t="str">
            <v/>
          </cell>
          <cell r="I4656" t="str">
            <v>IndGreenMotorRewind_v2_0.xlsm</v>
          </cell>
        </row>
        <row r="4657">
          <cell r="C4657" t="str">
            <v>12202013-091.1_Planned Realization Rate</v>
          </cell>
          <cell r="D4657">
            <v>1</v>
          </cell>
          <cell r="E4657" t="str">
            <v>Planned Realization Rate</v>
          </cell>
          <cell r="F4657" t="str">
            <v>Realization Rate Value Source</v>
          </cell>
          <cell r="G4657" t="str">
            <v/>
          </cell>
          <cell r="H4657" t="str">
            <v>page 2</v>
          </cell>
          <cell r="I4657" t="str">
            <v>CA_FinAnswer_Express_Program_Evaluation_2009-2011.pdf</v>
          </cell>
        </row>
        <row r="4658">
          <cell r="C4658" t="str">
            <v>12202013-091.1_Incremental cost ($)</v>
          </cell>
          <cell r="D4658">
            <v>1</v>
          </cell>
          <cell r="E4658" t="str">
            <v>Incremental cost ($)</v>
          </cell>
          <cell r="F4658" t="str">
            <v>Cost Value Source</v>
          </cell>
          <cell r="G4658" t="str">
            <v/>
          </cell>
          <cell r="H4658" t="str">
            <v/>
          </cell>
          <cell r="I4658" t="str">
            <v>IndGreenMotorRewind_v2_0.xlsm</v>
          </cell>
        </row>
        <row r="4659">
          <cell r="C4659" t="str">
            <v>12202013-091.1_Planned Net to Gross Ratio</v>
          </cell>
          <cell r="D4659">
            <v>1</v>
          </cell>
          <cell r="E4659" t="str">
            <v>Planned Net to Gross Ratio</v>
          </cell>
          <cell r="F4659" t="str">
            <v>Net-to-Gross Value Source</v>
          </cell>
          <cell r="G4659" t="str">
            <v/>
          </cell>
          <cell r="H4659" t="str">
            <v>page 2</v>
          </cell>
          <cell r="I4659" t="str">
            <v>CA_FinAnswer_Express_Program_Evaluation_2009-2011.pdf</v>
          </cell>
        </row>
        <row r="4660">
          <cell r="C4660" t="str">
            <v>12202013-027.2_Gross incremental annual electric savings (kWh/yr)</v>
          </cell>
          <cell r="D4660">
            <v>2</v>
          </cell>
          <cell r="E4660" t="str">
            <v>Gross incremental annual electric savings (kWh/yr)</v>
          </cell>
          <cell r="F4660" t="str">
            <v xml:space="preserve">Energy Savings Value Source </v>
          </cell>
          <cell r="G4660" t="str">
            <v/>
          </cell>
          <cell r="H4660" t="str">
            <v/>
          </cell>
          <cell r="I4660" t="str">
            <v>IndGreenMotorRewind_v2_0.xlsm</v>
          </cell>
        </row>
        <row r="4661">
          <cell r="C4661" t="str">
            <v>12202013-027.2_Planned Net to Gross Ratio</v>
          </cell>
          <cell r="D4661">
            <v>2</v>
          </cell>
          <cell r="E4661" t="str">
            <v>Planned Net to Gross Ratio</v>
          </cell>
          <cell r="F4661" t="str">
            <v>Net-to-Gross Value Source</v>
          </cell>
          <cell r="G4661" t="str">
            <v/>
          </cell>
          <cell r="H4661" t="str">
            <v>Page 2</v>
          </cell>
          <cell r="I4661" t="str">
            <v>ID_FinAnswer_Express_Program_Evaluation_2009-2011.pdf</v>
          </cell>
        </row>
        <row r="4662">
          <cell r="C4662" t="str">
            <v>12202013-027.2_Incremental cost ($)</v>
          </cell>
          <cell r="D4662">
            <v>2</v>
          </cell>
          <cell r="E4662" t="str">
            <v>Incremental cost ($)</v>
          </cell>
          <cell r="F4662" t="str">
            <v>Cost Value Source</v>
          </cell>
          <cell r="G4662" t="str">
            <v/>
          </cell>
          <cell r="H4662" t="str">
            <v/>
          </cell>
          <cell r="I4662" t="str">
            <v>IndGreenMotorRewind_v2_0.xlsm</v>
          </cell>
        </row>
        <row r="4663">
          <cell r="C4663" t="str">
            <v>12202013-027.2_Gross Average Monthly Demand Reduction (kW/unit)</v>
          </cell>
          <cell r="D4663">
            <v>2</v>
          </cell>
          <cell r="E4663" t="str">
            <v>Gross Average Monthly Demand Reduction (kW/unit)</v>
          </cell>
          <cell r="F4663" t="str">
            <v>Demand Reduction Value Source</v>
          </cell>
          <cell r="G4663" t="str">
            <v/>
          </cell>
          <cell r="H4663" t="str">
            <v/>
          </cell>
          <cell r="I4663" t="str">
            <v>IndGreenMotorRewind_v2_0.xlsm</v>
          </cell>
        </row>
        <row r="4664">
          <cell r="C4664" t="str">
            <v>12202013-027.2_Planned Realization Rate</v>
          </cell>
          <cell r="D4664">
            <v>2</v>
          </cell>
          <cell r="E4664" t="str">
            <v>Planned Realization Rate</v>
          </cell>
          <cell r="F4664" t="str">
            <v>Realization Rate Value Source</v>
          </cell>
          <cell r="G4664" t="str">
            <v/>
          </cell>
          <cell r="H4664" t="str">
            <v>Table 1</v>
          </cell>
          <cell r="I4664" t="str">
            <v>ID_FinAnswer_Express_Program_Evaluation_2009-2011.pdf</v>
          </cell>
        </row>
        <row r="4665">
          <cell r="C4665" t="str">
            <v>12202013-027.2_Measure life (years)</v>
          </cell>
          <cell r="D4665">
            <v>2</v>
          </cell>
          <cell r="E4665" t="str">
            <v>Measure life (years)</v>
          </cell>
          <cell r="F4665" t="str">
            <v>Measure Life Value Source</v>
          </cell>
          <cell r="G4665" t="str">
            <v/>
          </cell>
          <cell r="H4665" t="str">
            <v/>
          </cell>
          <cell r="I4665" t="str">
            <v>IndGreenMotorRewind_v2_0.xlsm</v>
          </cell>
        </row>
        <row r="4666">
          <cell r="C4666" t="str">
            <v>12132013-027.2_Measure life (years)</v>
          </cell>
          <cell r="D4666">
            <v>2</v>
          </cell>
          <cell r="E4666" t="str">
            <v>Measure life (years)</v>
          </cell>
          <cell r="F4666" t="str">
            <v>Measure Life Value Source</v>
          </cell>
          <cell r="G4666" t="str">
            <v/>
          </cell>
          <cell r="H4666" t="str">
            <v>Table 2 on page 22 of Appendix 1</v>
          </cell>
          <cell r="I4666" t="str">
            <v>UT_2011_Annual_Report.pdf</v>
          </cell>
        </row>
        <row r="4667">
          <cell r="C4667" t="str">
            <v>12132013-027.2_Incremental cost ($)</v>
          </cell>
          <cell r="D4667">
            <v>2</v>
          </cell>
          <cell r="E4667" t="str">
            <v>Incremental cost ($)</v>
          </cell>
          <cell r="F4667" t="str">
            <v>Cost Value Source</v>
          </cell>
          <cell r="G4667" t="str">
            <v/>
          </cell>
          <cell r="H4667" t="str">
            <v/>
          </cell>
          <cell r="I4667" t="str">
            <v/>
          </cell>
        </row>
        <row r="4668">
          <cell r="C4668" t="str">
            <v>12132013-027.2_Gross Average Monthly Demand Reduction (kW/unit)</v>
          </cell>
          <cell r="D4668">
            <v>2</v>
          </cell>
          <cell r="E4668" t="str">
            <v>Gross Average Monthly Demand Reduction (kW/unit)</v>
          </cell>
          <cell r="F4668" t="str">
            <v>Demand Reduction Value Source</v>
          </cell>
          <cell r="G4668" t="str">
            <v/>
          </cell>
          <cell r="H4668" t="str">
            <v/>
          </cell>
          <cell r="I4668" t="str">
            <v>IndGreenMotorRewind_v2_0.xlsm</v>
          </cell>
        </row>
        <row r="4669">
          <cell r="C4669" t="str">
            <v>12132013-027.2_Gross Average Monthly Demand Reduction (kW/unit)</v>
          </cell>
          <cell r="D4669">
            <v>2</v>
          </cell>
          <cell r="E4669" t="str">
            <v>Gross Average Monthly Demand Reduction (kW/unit)</v>
          </cell>
          <cell r="F4669" t="str">
            <v>Demand Reduction Value Source</v>
          </cell>
          <cell r="G4669" t="str">
            <v/>
          </cell>
          <cell r="H4669" t="str">
            <v/>
          </cell>
          <cell r="I4669" t="str">
            <v/>
          </cell>
        </row>
        <row r="4670">
          <cell r="C4670" t="str">
            <v>12132013-027.2_Incentive Customer ($)</v>
          </cell>
          <cell r="D4670">
            <v>2</v>
          </cell>
          <cell r="E4670" t="str">
            <v>Incentive Customer ($)</v>
          </cell>
          <cell r="F4670" t="str">
            <v>Incentive Value Source</v>
          </cell>
          <cell r="G4670" t="str">
            <v/>
          </cell>
          <cell r="H4670" t="str">
            <v>Table 10-14</v>
          </cell>
          <cell r="I4670" t="str">
            <v>FinAnswer Express Market Characterization and Program Enhancements - Utah Service Territory 30 Nov 2011.pdf</v>
          </cell>
        </row>
        <row r="4671">
          <cell r="C4671" t="str">
            <v>12132013-027.2_Incremental cost ($)</v>
          </cell>
          <cell r="D4671">
            <v>2</v>
          </cell>
          <cell r="E4671" t="str">
            <v>Incremental cost ($)</v>
          </cell>
          <cell r="F4671" t="str">
            <v>Cost Value Source</v>
          </cell>
          <cell r="G4671" t="str">
            <v/>
          </cell>
          <cell r="H4671" t="str">
            <v/>
          </cell>
          <cell r="I4671" t="str">
            <v>IndGreenMotorRewind_v2_0.xlsm</v>
          </cell>
        </row>
        <row r="4672">
          <cell r="C4672" t="str">
            <v>12132013-027.2_Gross incremental annual electric savings (kWh/yr)</v>
          </cell>
          <cell r="D4672">
            <v>2</v>
          </cell>
          <cell r="E4672" t="str">
            <v>Gross incremental annual electric savings (kWh/yr)</v>
          </cell>
          <cell r="F4672" t="str">
            <v xml:space="preserve">Energy Savings Value Source </v>
          </cell>
          <cell r="G4672" t="str">
            <v/>
          </cell>
          <cell r="H4672" t="str">
            <v/>
          </cell>
          <cell r="I4672" t="str">
            <v>IndGreenMotorRewind_v2_0.xlsm</v>
          </cell>
        </row>
        <row r="4673">
          <cell r="C4673" t="str">
            <v>12132013-027.2_Gross incremental annual electric savings (kWh/yr)</v>
          </cell>
          <cell r="D4673">
            <v>2</v>
          </cell>
          <cell r="E4673" t="str">
            <v>Gross incremental annual electric savings (kWh/yr)</v>
          </cell>
          <cell r="F4673" t="str">
            <v xml:space="preserve">Energy Savings Value Source </v>
          </cell>
          <cell r="G4673" t="str">
            <v/>
          </cell>
          <cell r="H4673" t="str">
            <v/>
          </cell>
          <cell r="I4673" t="str">
            <v/>
          </cell>
        </row>
        <row r="4674">
          <cell r="C4674" t="str">
            <v>12302013-050.1_Measure life (years)</v>
          </cell>
          <cell r="D4674">
            <v>1</v>
          </cell>
          <cell r="E4674" t="str">
            <v>Measure life (years)</v>
          </cell>
          <cell r="F4674" t="str">
            <v>Measure Life Value Source</v>
          </cell>
          <cell r="G4674" t="str">
            <v/>
          </cell>
          <cell r="H4674" t="str">
            <v/>
          </cell>
          <cell r="I4674" t="str">
            <v>IndGreenMotorRewind_v2_0.xlsm</v>
          </cell>
        </row>
        <row r="4675">
          <cell r="C4675" t="str">
            <v>12302013-050.1_Gross incremental annual electric savings (kWh/yr)</v>
          </cell>
          <cell r="D4675">
            <v>1</v>
          </cell>
          <cell r="E4675" t="str">
            <v>Gross incremental annual electric savings (kWh/yr)</v>
          </cell>
          <cell r="F4675" t="str">
            <v xml:space="preserve">Energy Savings Value Source </v>
          </cell>
          <cell r="G4675" t="str">
            <v/>
          </cell>
          <cell r="H4675" t="str">
            <v/>
          </cell>
          <cell r="I4675" t="str">
            <v>IndGreenMotorRewind_v2_0.xlsm</v>
          </cell>
        </row>
        <row r="4676">
          <cell r="C4676" t="str">
            <v>12302013-050.1_Gross Average Monthly Demand Reduction (kW/unit)</v>
          </cell>
          <cell r="D4676">
            <v>1</v>
          </cell>
          <cell r="E4676" t="str">
            <v>Gross Average Monthly Demand Reduction (kW/unit)</v>
          </cell>
          <cell r="F4676" t="str">
            <v>Demand Reduction Value Source</v>
          </cell>
          <cell r="G4676" t="str">
            <v/>
          </cell>
          <cell r="H4676" t="str">
            <v/>
          </cell>
          <cell r="I4676" t="str">
            <v>IndGreenMotorRewind_v2_0.xlsm</v>
          </cell>
        </row>
        <row r="4677">
          <cell r="C4677" t="str">
            <v>12302013-050.1_Incremental cost ($)</v>
          </cell>
          <cell r="D4677">
            <v>1</v>
          </cell>
          <cell r="E4677" t="str">
            <v>Incremental cost ($)</v>
          </cell>
          <cell r="F4677" t="str">
            <v>Cost Value Source</v>
          </cell>
          <cell r="G4677" t="str">
            <v/>
          </cell>
          <cell r="H4677" t="str">
            <v/>
          </cell>
          <cell r="I4677" t="str">
            <v>IndGreenMotorRewind_v2_0.xlsm</v>
          </cell>
        </row>
        <row r="4678">
          <cell r="C4678" t="str">
            <v>12202013-059.2_Gross incremental annual electric savings (kWh/yr)</v>
          </cell>
          <cell r="D4678">
            <v>2</v>
          </cell>
          <cell r="E4678" t="str">
            <v>Gross incremental annual electric savings (kWh/yr)</v>
          </cell>
          <cell r="F4678" t="str">
            <v>Energy Savings Value Source</v>
          </cell>
          <cell r="G4678" t="str">
            <v/>
          </cell>
          <cell r="H4678" t="str">
            <v/>
          </cell>
          <cell r="I4678" t="str">
            <v>IndGreenMotorRewind_v2_0.xlsm</v>
          </cell>
        </row>
        <row r="4679">
          <cell r="C4679" t="str">
            <v>12202013-059.2_Gross Average Monthly Demand Reduction (kW/unit)</v>
          </cell>
          <cell r="D4679">
            <v>2</v>
          </cell>
          <cell r="E4679" t="str">
            <v>Gross Average Monthly Demand Reduction (kW/unit)</v>
          </cell>
          <cell r="F4679" t="str">
            <v>Demand Savings Value Source</v>
          </cell>
          <cell r="G4679" t="str">
            <v/>
          </cell>
          <cell r="H4679" t="str">
            <v/>
          </cell>
          <cell r="I4679" t="str">
            <v>IndGreenMotorRewind_v2_0.xlsm</v>
          </cell>
        </row>
        <row r="4680">
          <cell r="C4680" t="str">
            <v>12202013-059.2_Planned Realization Rate</v>
          </cell>
          <cell r="D4680">
            <v>2</v>
          </cell>
          <cell r="E4680" t="str">
            <v>Planned Realization Rate</v>
          </cell>
          <cell r="F4680" t="str">
            <v>Realization Rate Value Source</v>
          </cell>
          <cell r="G4680" t="str">
            <v/>
          </cell>
          <cell r="H4680" t="str">
            <v>Table 1</v>
          </cell>
          <cell r="I4680" t="str">
            <v>DSM_WY_FinAnswerExpress_Report_2011.pdf</v>
          </cell>
        </row>
        <row r="4681">
          <cell r="C4681" t="str">
            <v>12202013-059.2_Incremental cost ($)</v>
          </cell>
          <cell r="D4681">
            <v>2</v>
          </cell>
          <cell r="E4681" t="str">
            <v>Incremental cost ($)</v>
          </cell>
          <cell r="F4681" t="str">
            <v>Incremental Cost Value Source</v>
          </cell>
          <cell r="G4681" t="str">
            <v/>
          </cell>
          <cell r="H4681" t="str">
            <v/>
          </cell>
          <cell r="I4681" t="str">
            <v>IndGreenMotorRewind_v2_0.xlsm</v>
          </cell>
        </row>
        <row r="4682">
          <cell r="C4682" t="str">
            <v>12202013-059.2_Measure life (years)</v>
          </cell>
          <cell r="D4682">
            <v>2</v>
          </cell>
          <cell r="E4682" t="str">
            <v>Measure life (years)</v>
          </cell>
          <cell r="F4682" t="str">
            <v>Measure Life Value Source</v>
          </cell>
          <cell r="G4682" t="str">
            <v/>
          </cell>
          <cell r="H4682" t="str">
            <v/>
          </cell>
          <cell r="I4682" t="str">
            <v>IndGreenMotorRewind_v2_0.xlsm</v>
          </cell>
        </row>
        <row r="4683">
          <cell r="C4683" t="str">
            <v>12202013-059.2_Planned Net to Gross Ratio</v>
          </cell>
          <cell r="D4683">
            <v>2</v>
          </cell>
          <cell r="E4683" t="str">
            <v>Planned Net to Gross Ratio</v>
          </cell>
          <cell r="F4683" t="str">
            <v>Net-to-Gross Value Source</v>
          </cell>
          <cell r="G4683" t="str">
            <v/>
          </cell>
          <cell r="H4683" t="str">
            <v>Page 10</v>
          </cell>
          <cell r="I4683" t="str">
            <v>DSM_WY_FinAnswerExpress_Report_2011.pdf</v>
          </cell>
        </row>
        <row r="4684">
          <cell r="C4684" t="str">
            <v>143.2_Planned Realization Rate</v>
          </cell>
          <cell r="D4684">
            <v>2</v>
          </cell>
          <cell r="E4684" t="str">
            <v>Planned Realization Rate</v>
          </cell>
          <cell r="F4684" t="str">
            <v>Realization Rate Value Source</v>
          </cell>
          <cell r="G4684" t="str">
            <v/>
          </cell>
          <cell r="H4684" t="str">
            <v>page 2</v>
          </cell>
          <cell r="I4684" t="str">
            <v>CA_FinAnswer_Express_Program_Evaluation_2009-2011.pdf</v>
          </cell>
        </row>
        <row r="4685">
          <cell r="C4685" t="str">
            <v>143.2_Measure life (years)</v>
          </cell>
          <cell r="D4685">
            <v>2</v>
          </cell>
          <cell r="E4685" t="str">
            <v>Measure life (years)</v>
          </cell>
          <cell r="F4685" t="str">
            <v>Measure Life Value Source</v>
          </cell>
          <cell r="G4685" t="str">
            <v/>
          </cell>
          <cell r="H4685" t="str">
            <v/>
          </cell>
          <cell r="I4685" t="str">
            <v>IndGreenMotorRewind_v2_0.xlsm</v>
          </cell>
        </row>
        <row r="4686">
          <cell r="C4686" t="str">
            <v>143.2_Gross Average Monthly Demand Reduction (kW/unit)</v>
          </cell>
          <cell r="D4686">
            <v>2</v>
          </cell>
          <cell r="E4686" t="str">
            <v>Gross Average Monthly Demand Reduction (kW/unit)</v>
          </cell>
          <cell r="F4686" t="str">
            <v>Demand Reduction Value Source</v>
          </cell>
          <cell r="G4686" t="str">
            <v/>
          </cell>
          <cell r="H4686" t="str">
            <v/>
          </cell>
          <cell r="I4686" t="str">
            <v>IndGreenMotorRewind_v2_0.xlsm</v>
          </cell>
        </row>
        <row r="4687">
          <cell r="C4687" t="str">
            <v>143.2_Planned Net to Gross Ratio</v>
          </cell>
          <cell r="D4687">
            <v>2</v>
          </cell>
          <cell r="E4687" t="str">
            <v>Planned Net to Gross Ratio</v>
          </cell>
          <cell r="F4687" t="str">
            <v>Net-to-Gross Value Source</v>
          </cell>
          <cell r="G4687" t="str">
            <v/>
          </cell>
          <cell r="H4687" t="str">
            <v>page 2</v>
          </cell>
          <cell r="I4687" t="str">
            <v>CA_FinAnswer_Express_Program_Evaluation_2009-2011.pdf</v>
          </cell>
        </row>
        <row r="4688">
          <cell r="C4688" t="str">
            <v>143.2_Incremental cost ($)</v>
          </cell>
          <cell r="D4688">
            <v>2</v>
          </cell>
          <cell r="E4688" t="str">
            <v>Incremental cost ($)</v>
          </cell>
          <cell r="F4688" t="str">
            <v>Cost Value Source</v>
          </cell>
          <cell r="G4688" t="str">
            <v/>
          </cell>
          <cell r="H4688" t="str">
            <v/>
          </cell>
          <cell r="I4688" t="str">
            <v>IndGreenMotorRewind_v2_0.xlsm</v>
          </cell>
        </row>
        <row r="4689">
          <cell r="C4689" t="str">
            <v>143.2_Gross incremental annual electric savings (kWh/yr)</v>
          </cell>
          <cell r="D4689">
            <v>2</v>
          </cell>
          <cell r="E4689" t="str">
            <v>Gross incremental annual electric savings (kWh/yr)</v>
          </cell>
          <cell r="F4689" t="str">
            <v xml:space="preserve">Energy Savings Value Source </v>
          </cell>
          <cell r="G4689" t="str">
            <v/>
          </cell>
          <cell r="H4689" t="str">
            <v/>
          </cell>
          <cell r="I4689" t="str">
            <v>IndGreenMotorRewind_v2_0.xlsm</v>
          </cell>
        </row>
        <row r="4690">
          <cell r="C4690" t="str">
            <v>353.3_Gross Average Monthly Demand Reduction (kW/unit)</v>
          </cell>
          <cell r="D4690">
            <v>3</v>
          </cell>
          <cell r="E4690" t="str">
            <v>Gross Average Monthly Demand Reduction (kW/unit)</v>
          </cell>
          <cell r="F4690" t="str">
            <v>Demand Reduction Value Source</v>
          </cell>
          <cell r="G4690" t="str">
            <v/>
          </cell>
          <cell r="H4690" t="str">
            <v/>
          </cell>
          <cell r="I4690" t="str">
            <v>IndGreenMotorRewind_v2_0.xlsm</v>
          </cell>
        </row>
        <row r="4691">
          <cell r="C4691" t="str">
            <v>353.3_Measure life (years)</v>
          </cell>
          <cell r="D4691">
            <v>3</v>
          </cell>
          <cell r="E4691" t="str">
            <v>Measure life (years)</v>
          </cell>
          <cell r="F4691" t="str">
            <v>Measure Life Value Source</v>
          </cell>
          <cell r="G4691" t="str">
            <v/>
          </cell>
          <cell r="H4691" t="str">
            <v/>
          </cell>
          <cell r="I4691" t="str">
            <v>IndGreenMotorRewind_v2_0.xlsm</v>
          </cell>
        </row>
        <row r="4692">
          <cell r="C4692" t="str">
            <v>353.3_Gross incremental annual electric savings (kWh/yr)</v>
          </cell>
          <cell r="D4692">
            <v>3</v>
          </cell>
          <cell r="E4692" t="str">
            <v>Gross incremental annual electric savings (kWh/yr)</v>
          </cell>
          <cell r="F4692" t="str">
            <v xml:space="preserve">Energy Savings Value Source </v>
          </cell>
          <cell r="G4692" t="str">
            <v/>
          </cell>
          <cell r="H4692" t="str">
            <v/>
          </cell>
          <cell r="I4692" t="str">
            <v>IndGreenMotorRewind_v2_0.xlsm</v>
          </cell>
        </row>
        <row r="4693">
          <cell r="C4693" t="str">
            <v>353.3_Planned Realization Rate</v>
          </cell>
          <cell r="D4693">
            <v>3</v>
          </cell>
          <cell r="E4693" t="str">
            <v>Planned Realization Rate</v>
          </cell>
          <cell r="F4693" t="str">
            <v>Realization Rate Value Source</v>
          </cell>
          <cell r="G4693" t="str">
            <v/>
          </cell>
          <cell r="H4693" t="str">
            <v>Table 1</v>
          </cell>
          <cell r="I4693" t="str">
            <v>ID_FinAnswer_Express_Program_Evaluation_2009-2011.pdf</v>
          </cell>
        </row>
        <row r="4694">
          <cell r="C4694" t="str">
            <v>353.3_Incremental cost ($)</v>
          </cell>
          <cell r="D4694">
            <v>3</v>
          </cell>
          <cell r="E4694" t="str">
            <v>Incremental cost ($)</v>
          </cell>
          <cell r="F4694" t="str">
            <v>Cost Value Source</v>
          </cell>
          <cell r="G4694" t="str">
            <v/>
          </cell>
          <cell r="H4694" t="str">
            <v/>
          </cell>
          <cell r="I4694" t="str">
            <v>IndGreenMotorRewind_v2_0.xlsm</v>
          </cell>
        </row>
        <row r="4695">
          <cell r="C4695" t="str">
            <v>353.3_Planned Net to Gross Ratio</v>
          </cell>
          <cell r="D4695">
            <v>3</v>
          </cell>
          <cell r="E4695" t="str">
            <v>Planned Net to Gross Ratio</v>
          </cell>
          <cell r="F4695" t="str">
            <v>Net-to-Gross Value Source</v>
          </cell>
          <cell r="G4695" t="str">
            <v/>
          </cell>
          <cell r="H4695" t="str">
            <v>Page 2</v>
          </cell>
          <cell r="I4695" t="str">
            <v>ID_FinAnswer_Express_Program_Evaluation_2009-2011.pdf</v>
          </cell>
        </row>
        <row r="4696">
          <cell r="C4696" t="str">
            <v>586.3_Gross incremental annual electric savings (kWh/yr)</v>
          </cell>
          <cell r="D4696">
            <v>3</v>
          </cell>
          <cell r="E4696" t="str">
            <v>Gross incremental annual electric savings (kWh/yr)</v>
          </cell>
          <cell r="F4696" t="str">
            <v xml:space="preserve">Energy Savings Value Source </v>
          </cell>
          <cell r="G4696" t="str">
            <v/>
          </cell>
          <cell r="H4696" t="str">
            <v/>
          </cell>
          <cell r="I4696" t="str">
            <v>AgGreenMotorRewind_v2_0.xlsm</v>
          </cell>
        </row>
        <row r="4697">
          <cell r="C4697" t="str">
            <v>586.3_Measure life (years)</v>
          </cell>
          <cell r="D4697">
            <v>3</v>
          </cell>
          <cell r="E4697" t="str">
            <v>Measure life (years)</v>
          </cell>
          <cell r="F4697" t="str">
            <v>Measure Life Value Source</v>
          </cell>
          <cell r="G4697" t="str">
            <v/>
          </cell>
          <cell r="H4697" t="str">
            <v>Table 2 on page 22 of Appendix 1</v>
          </cell>
          <cell r="I4697" t="str">
            <v>UT_2011_Annual_Report.pdf</v>
          </cell>
        </row>
        <row r="4698">
          <cell r="C4698" t="str">
            <v>586.3_Gross Average Monthly Demand Reduction (kW/unit)</v>
          </cell>
          <cell r="D4698">
            <v>3</v>
          </cell>
          <cell r="E4698" t="str">
            <v>Gross Average Monthly Demand Reduction (kW/unit)</v>
          </cell>
          <cell r="F4698" t="str">
            <v>Demand Reduction Value Source</v>
          </cell>
          <cell r="G4698" t="str">
            <v/>
          </cell>
          <cell r="H4698" t="str">
            <v/>
          </cell>
          <cell r="I4698" t="str">
            <v>IndGreenMotorRewind_v2_0.xlsm</v>
          </cell>
        </row>
        <row r="4699">
          <cell r="C4699" t="str">
            <v>586.3_Gross incremental annual electric savings (kWh/yr)</v>
          </cell>
          <cell r="D4699">
            <v>3</v>
          </cell>
          <cell r="E4699" t="str">
            <v>Gross incremental annual electric savings (kWh/yr)</v>
          </cell>
          <cell r="F4699" t="str">
            <v xml:space="preserve">Energy Savings Value Source </v>
          </cell>
          <cell r="G4699" t="str">
            <v/>
          </cell>
          <cell r="H4699" t="str">
            <v/>
          </cell>
          <cell r="I4699" t="str">
            <v/>
          </cell>
        </row>
        <row r="4700">
          <cell r="C4700" t="str">
            <v>586.3_Incentive Customer ($)</v>
          </cell>
          <cell r="D4700">
            <v>3</v>
          </cell>
          <cell r="E4700" t="str">
            <v>Incentive Customer ($)</v>
          </cell>
          <cell r="F4700" t="str">
            <v>Incentive Value Source</v>
          </cell>
          <cell r="G4700" t="str">
            <v/>
          </cell>
          <cell r="H4700" t="str">
            <v>Table 10-14</v>
          </cell>
          <cell r="I4700" t="str">
            <v>FinAnswer Express Market Characterization and Program Enhancements - Utah Service Territory 30 Nov 2011.pdf</v>
          </cell>
        </row>
        <row r="4701">
          <cell r="C4701" t="str">
            <v>586.3_Gross Average Monthly Demand Reduction (kW/unit)</v>
          </cell>
          <cell r="D4701">
            <v>3</v>
          </cell>
          <cell r="E4701" t="str">
            <v>Gross Average Monthly Demand Reduction (kW/unit)</v>
          </cell>
          <cell r="F4701" t="str">
            <v>Demand Reduction Value Source</v>
          </cell>
          <cell r="G4701" t="str">
            <v/>
          </cell>
          <cell r="H4701" t="str">
            <v/>
          </cell>
          <cell r="I4701" t="str">
            <v/>
          </cell>
        </row>
        <row r="4702">
          <cell r="C4702" t="str">
            <v>586.3_Incremental cost ($)</v>
          </cell>
          <cell r="D4702">
            <v>3</v>
          </cell>
          <cell r="E4702" t="str">
            <v>Incremental cost ($)</v>
          </cell>
          <cell r="F4702" t="str">
            <v>Cost Value Source</v>
          </cell>
          <cell r="G4702" t="str">
            <v/>
          </cell>
          <cell r="H4702" t="str">
            <v/>
          </cell>
          <cell r="I4702" t="str">
            <v>IndGreenMotorRewind_v2_0.xlsm</v>
          </cell>
        </row>
        <row r="4703">
          <cell r="C4703" t="str">
            <v>586.3_Incremental cost ($)</v>
          </cell>
          <cell r="D4703">
            <v>3</v>
          </cell>
          <cell r="E4703" t="str">
            <v>Incremental cost ($)</v>
          </cell>
          <cell r="F4703" t="str">
            <v>Cost Value Source</v>
          </cell>
          <cell r="G4703" t="str">
            <v/>
          </cell>
          <cell r="H4703" t="str">
            <v/>
          </cell>
          <cell r="I4703" t="str">
            <v/>
          </cell>
        </row>
        <row r="4704">
          <cell r="C4704" t="str">
            <v>797.2_Incremental cost ($)</v>
          </cell>
          <cell r="D4704">
            <v>2</v>
          </cell>
          <cell r="E4704" t="str">
            <v>Incremental cost ($)</v>
          </cell>
          <cell r="F4704" t="str">
            <v>Cost Value Source</v>
          </cell>
          <cell r="G4704" t="str">
            <v/>
          </cell>
          <cell r="H4704" t="str">
            <v/>
          </cell>
          <cell r="I4704" t="str">
            <v>IndGreenMotorRewind_v2_0.xlsm</v>
          </cell>
        </row>
        <row r="4705">
          <cell r="C4705" t="str">
            <v>797.2_Gross incremental annual electric savings (kWh/yr)</v>
          </cell>
          <cell r="D4705">
            <v>2</v>
          </cell>
          <cell r="E4705" t="str">
            <v>Gross incremental annual electric savings (kWh/yr)</v>
          </cell>
          <cell r="F4705" t="str">
            <v xml:space="preserve">Energy Savings Value Source </v>
          </cell>
          <cell r="G4705" t="str">
            <v/>
          </cell>
          <cell r="H4705" t="str">
            <v/>
          </cell>
          <cell r="I4705" t="str">
            <v>IndGreenMotorRewind_v2_0.xlsm</v>
          </cell>
        </row>
        <row r="4706">
          <cell r="C4706" t="str">
            <v>797.2_Gross Average Monthly Demand Reduction (kW/unit)</v>
          </cell>
          <cell r="D4706">
            <v>2</v>
          </cell>
          <cell r="E4706" t="str">
            <v>Gross Average Monthly Demand Reduction (kW/unit)</v>
          </cell>
          <cell r="F4706" t="str">
            <v>Demand Reduction Value Source</v>
          </cell>
          <cell r="G4706" t="str">
            <v/>
          </cell>
          <cell r="H4706" t="str">
            <v/>
          </cell>
          <cell r="I4706" t="str">
            <v>IndGreenMotorRewind_v2_0.xlsm</v>
          </cell>
        </row>
        <row r="4707">
          <cell r="C4707" t="str">
            <v>797.2_Measure life (years)</v>
          </cell>
          <cell r="D4707">
            <v>2</v>
          </cell>
          <cell r="E4707" t="str">
            <v>Measure life (years)</v>
          </cell>
          <cell r="F4707" t="str">
            <v>Measure Life Value Source</v>
          </cell>
          <cell r="G4707" t="str">
            <v/>
          </cell>
          <cell r="H4707" t="str">
            <v/>
          </cell>
          <cell r="I4707" t="str">
            <v>IndGreenMotorRewind_v2_0.xlsm</v>
          </cell>
        </row>
        <row r="4708">
          <cell r="C4708" t="str">
            <v>1010.3_Planned Net to Gross Ratio</v>
          </cell>
          <cell r="D4708">
            <v>3</v>
          </cell>
          <cell r="E4708" t="str">
            <v>Planned Net to Gross Ratio</v>
          </cell>
          <cell r="F4708" t="str">
            <v>Net-to-Gross Value Source</v>
          </cell>
          <cell r="G4708" t="str">
            <v/>
          </cell>
          <cell r="H4708" t="str">
            <v>Page 10</v>
          </cell>
          <cell r="I4708" t="str">
            <v>DSM_WY_FinAnswerExpress_Report_2011.pdf</v>
          </cell>
        </row>
        <row r="4709">
          <cell r="C4709" t="str">
            <v>1010.3_Gross Average Monthly Demand Reduction (kW/unit)</v>
          </cell>
          <cell r="D4709">
            <v>3</v>
          </cell>
          <cell r="E4709" t="str">
            <v>Gross Average Monthly Demand Reduction (kW/unit)</v>
          </cell>
          <cell r="F4709" t="str">
            <v>Demand Savings Value Source</v>
          </cell>
          <cell r="G4709" t="str">
            <v/>
          </cell>
          <cell r="H4709" t="str">
            <v/>
          </cell>
          <cell r="I4709" t="str">
            <v>IndGreenMotorRewind_v2_0.xlsm</v>
          </cell>
        </row>
        <row r="4710">
          <cell r="C4710" t="str">
            <v>1010.3_Planned Realization Rate</v>
          </cell>
          <cell r="D4710">
            <v>3</v>
          </cell>
          <cell r="E4710" t="str">
            <v>Planned Realization Rate</v>
          </cell>
          <cell r="F4710" t="str">
            <v>Realization Rate Value Source</v>
          </cell>
          <cell r="G4710" t="str">
            <v/>
          </cell>
          <cell r="H4710" t="str">
            <v>Table 1</v>
          </cell>
          <cell r="I4710" t="str">
            <v>DSM_WY_FinAnswerExpress_Report_2011.pdf</v>
          </cell>
        </row>
        <row r="4711">
          <cell r="C4711" t="str">
            <v>1010.3_Incremental cost ($)</v>
          </cell>
          <cell r="D4711">
            <v>3</v>
          </cell>
          <cell r="E4711" t="str">
            <v>Incremental cost ($)</v>
          </cell>
          <cell r="F4711" t="str">
            <v>Incremental Cost Value Source</v>
          </cell>
          <cell r="G4711" t="str">
            <v/>
          </cell>
          <cell r="H4711" t="str">
            <v/>
          </cell>
          <cell r="I4711" t="str">
            <v>IndGreenMotorRewind_v2_0.xlsm</v>
          </cell>
        </row>
        <row r="4712">
          <cell r="C4712" t="str">
            <v>1010.3_Gross incremental annual electric savings (kWh/yr)</v>
          </cell>
          <cell r="D4712">
            <v>3</v>
          </cell>
          <cell r="E4712" t="str">
            <v>Gross incremental annual electric savings (kWh/yr)</v>
          </cell>
          <cell r="F4712" t="str">
            <v>Energy Savings Value Source</v>
          </cell>
          <cell r="G4712" t="str">
            <v/>
          </cell>
          <cell r="H4712" t="str">
            <v/>
          </cell>
          <cell r="I4712" t="str">
            <v>IndGreenMotorRewind_v2_0.xlsm</v>
          </cell>
        </row>
        <row r="4713">
          <cell r="C4713" t="str">
            <v>1010.3_Measure life (years)</v>
          </cell>
          <cell r="D4713">
            <v>3</v>
          </cell>
          <cell r="E4713" t="str">
            <v>Measure life (years)</v>
          </cell>
          <cell r="F4713" t="str">
            <v>Measure Life Value Source</v>
          </cell>
          <cell r="G4713" t="str">
            <v/>
          </cell>
          <cell r="H4713" t="str">
            <v/>
          </cell>
          <cell r="I4713" t="str">
            <v>IndGreenMotorRewind_v2_0.xlsm</v>
          </cell>
        </row>
        <row r="4714">
          <cell r="C4714" t="str">
            <v>155.2_Incremental cost ($)</v>
          </cell>
          <cell r="D4714">
            <v>2</v>
          </cell>
          <cell r="E4714" t="str">
            <v>Incremental cost ($)</v>
          </cell>
          <cell r="F4714" t="str">
            <v>Cost Value Source</v>
          </cell>
          <cell r="G4714" t="str">
            <v/>
          </cell>
          <cell r="H4714" t="str">
            <v/>
          </cell>
          <cell r="I4714" t="str">
            <v>IndGreenMotorRewind_v2_0.xlsm</v>
          </cell>
        </row>
        <row r="4715">
          <cell r="C4715" t="str">
            <v>155.2_Measure life (years)</v>
          </cell>
          <cell r="D4715">
            <v>2</v>
          </cell>
          <cell r="E4715" t="str">
            <v>Measure life (years)</v>
          </cell>
          <cell r="F4715" t="str">
            <v>Measure Life Value Source</v>
          </cell>
          <cell r="G4715" t="str">
            <v/>
          </cell>
          <cell r="H4715" t="str">
            <v/>
          </cell>
          <cell r="I4715" t="str">
            <v>IndGreenMotorRewind_v2_0.xlsm</v>
          </cell>
        </row>
        <row r="4716">
          <cell r="C4716" t="str">
            <v>155.2_Gross Average Monthly Demand Reduction (kW/unit)</v>
          </cell>
          <cell r="D4716">
            <v>2</v>
          </cell>
          <cell r="E4716" t="str">
            <v>Gross Average Monthly Demand Reduction (kW/unit)</v>
          </cell>
          <cell r="F4716" t="str">
            <v>Demand Reduction Value Source</v>
          </cell>
          <cell r="G4716" t="str">
            <v/>
          </cell>
          <cell r="H4716" t="str">
            <v/>
          </cell>
          <cell r="I4716" t="str">
            <v>IndGreenMotorRewind_v2_0.xlsm</v>
          </cell>
        </row>
        <row r="4717">
          <cell r="C4717" t="str">
            <v>155.2_Gross incremental annual electric savings (kWh/yr)</v>
          </cell>
          <cell r="D4717">
            <v>2</v>
          </cell>
          <cell r="E4717" t="str">
            <v>Gross incremental annual electric savings (kWh/yr)</v>
          </cell>
          <cell r="F4717" t="str">
            <v xml:space="preserve">Energy Savings Value Source </v>
          </cell>
          <cell r="G4717" t="str">
            <v/>
          </cell>
          <cell r="H4717" t="str">
            <v/>
          </cell>
          <cell r="I4717" t="str">
            <v>IndGreenMotorRewind_v2_0.xlsm</v>
          </cell>
        </row>
        <row r="4718">
          <cell r="C4718" t="str">
            <v>155.2_Planned Net to Gross Ratio</v>
          </cell>
          <cell r="D4718">
            <v>2</v>
          </cell>
          <cell r="E4718" t="str">
            <v>Planned Net to Gross Ratio</v>
          </cell>
          <cell r="F4718" t="str">
            <v>Net-to-Gross Value Source</v>
          </cell>
          <cell r="G4718" t="str">
            <v/>
          </cell>
          <cell r="H4718" t="str">
            <v>page 2</v>
          </cell>
          <cell r="I4718" t="str">
            <v>CA_FinAnswer_Express_Program_Evaluation_2009-2011.pdf</v>
          </cell>
        </row>
        <row r="4719">
          <cell r="C4719" t="str">
            <v>155.2_Planned Realization Rate</v>
          </cell>
          <cell r="D4719">
            <v>2</v>
          </cell>
          <cell r="E4719" t="str">
            <v>Planned Realization Rate</v>
          </cell>
          <cell r="F4719" t="str">
            <v>Realization Rate Value Source</v>
          </cell>
          <cell r="G4719" t="str">
            <v/>
          </cell>
          <cell r="H4719" t="str">
            <v>page 2</v>
          </cell>
          <cell r="I4719" t="str">
            <v>CA_FinAnswer_Express_Program_Evaluation_2009-2011.pdf</v>
          </cell>
        </row>
        <row r="4720">
          <cell r="C4720" t="str">
            <v>367.3_Planned Net to Gross Ratio</v>
          </cell>
          <cell r="D4720">
            <v>3</v>
          </cell>
          <cell r="E4720" t="str">
            <v>Planned Net to Gross Ratio</v>
          </cell>
          <cell r="F4720" t="str">
            <v>Net-to-Gross Value Source</v>
          </cell>
          <cell r="G4720" t="str">
            <v/>
          </cell>
          <cell r="H4720" t="str">
            <v>Page 2</v>
          </cell>
          <cell r="I4720" t="str">
            <v>ID_FinAnswer_Express_Program_Evaluation_2009-2011.pdf</v>
          </cell>
        </row>
        <row r="4721">
          <cell r="C4721" t="str">
            <v>367.3_Measure life (years)</v>
          </cell>
          <cell r="D4721">
            <v>3</v>
          </cell>
          <cell r="E4721" t="str">
            <v>Measure life (years)</v>
          </cell>
          <cell r="F4721" t="str">
            <v>Measure Life Value Source</v>
          </cell>
          <cell r="G4721" t="str">
            <v/>
          </cell>
          <cell r="H4721" t="str">
            <v/>
          </cell>
          <cell r="I4721" t="str">
            <v>IndGreenMotorRewind_v2_0.xlsm</v>
          </cell>
        </row>
        <row r="4722">
          <cell r="C4722" t="str">
            <v>367.3_Gross Average Monthly Demand Reduction (kW/unit)</v>
          </cell>
          <cell r="D4722">
            <v>3</v>
          </cell>
          <cell r="E4722" t="str">
            <v>Gross Average Monthly Demand Reduction (kW/unit)</v>
          </cell>
          <cell r="F4722" t="str">
            <v>Demand Reduction Value Source</v>
          </cell>
          <cell r="G4722" t="str">
            <v/>
          </cell>
          <cell r="H4722" t="str">
            <v/>
          </cell>
          <cell r="I4722" t="str">
            <v>IndGreenMotorRewind_v2_0.xlsm</v>
          </cell>
        </row>
        <row r="4723">
          <cell r="C4723" t="str">
            <v>367.3_Gross incremental annual electric savings (kWh/yr)</v>
          </cell>
          <cell r="D4723">
            <v>3</v>
          </cell>
          <cell r="E4723" t="str">
            <v>Gross incremental annual electric savings (kWh/yr)</v>
          </cell>
          <cell r="F4723" t="str">
            <v xml:space="preserve">Energy Savings Value Source </v>
          </cell>
          <cell r="G4723" t="str">
            <v/>
          </cell>
          <cell r="H4723" t="str">
            <v/>
          </cell>
          <cell r="I4723" t="str">
            <v>IndGreenMotorRewind_v2_0.xlsm</v>
          </cell>
        </row>
        <row r="4724">
          <cell r="C4724" t="str">
            <v>367.3_Planned Realization Rate</v>
          </cell>
          <cell r="D4724">
            <v>3</v>
          </cell>
          <cell r="E4724" t="str">
            <v>Planned Realization Rate</v>
          </cell>
          <cell r="F4724" t="str">
            <v>Realization Rate Value Source</v>
          </cell>
          <cell r="G4724" t="str">
            <v/>
          </cell>
          <cell r="H4724" t="str">
            <v>Table 1</v>
          </cell>
          <cell r="I4724" t="str">
            <v>ID_FinAnswer_Express_Program_Evaluation_2009-2011.pdf</v>
          </cell>
        </row>
        <row r="4725">
          <cell r="C4725" t="str">
            <v>367.3_Incremental cost ($)</v>
          </cell>
          <cell r="D4725">
            <v>3</v>
          </cell>
          <cell r="E4725" t="str">
            <v>Incremental cost ($)</v>
          </cell>
          <cell r="F4725" t="str">
            <v>Cost Value Source</v>
          </cell>
          <cell r="G4725" t="str">
            <v/>
          </cell>
          <cell r="H4725" t="str">
            <v/>
          </cell>
          <cell r="I4725" t="str">
            <v>IndGreenMotorRewind_v2_0.xlsm</v>
          </cell>
        </row>
        <row r="4726">
          <cell r="C4726" t="str">
            <v>599.3_Incremental cost ($)</v>
          </cell>
          <cell r="D4726">
            <v>3</v>
          </cell>
          <cell r="E4726" t="str">
            <v>Incremental cost ($)</v>
          </cell>
          <cell r="F4726" t="str">
            <v>Cost Value Source</v>
          </cell>
          <cell r="G4726" t="str">
            <v/>
          </cell>
          <cell r="H4726" t="str">
            <v/>
          </cell>
          <cell r="I4726" t="str">
            <v/>
          </cell>
        </row>
        <row r="4727">
          <cell r="C4727" t="str">
            <v>599.3_Measure life (years)</v>
          </cell>
          <cell r="D4727">
            <v>3</v>
          </cell>
          <cell r="E4727" t="str">
            <v>Measure life (years)</v>
          </cell>
          <cell r="F4727" t="str">
            <v>Measure Life Value Source</v>
          </cell>
          <cell r="G4727" t="str">
            <v/>
          </cell>
          <cell r="H4727" t="str">
            <v>Table 2 on page 22 of Appendix 1</v>
          </cell>
          <cell r="I4727" t="str">
            <v>UT_2011_Annual_Report.pdf</v>
          </cell>
        </row>
        <row r="4728">
          <cell r="C4728" t="str">
            <v>599.3_Gross Average Monthly Demand Reduction (kW/unit)</v>
          </cell>
          <cell r="D4728">
            <v>3</v>
          </cell>
          <cell r="E4728" t="str">
            <v>Gross Average Monthly Demand Reduction (kW/unit)</v>
          </cell>
          <cell r="F4728" t="str">
            <v>Demand Reduction Value Source</v>
          </cell>
          <cell r="G4728" t="str">
            <v/>
          </cell>
          <cell r="H4728" t="str">
            <v/>
          </cell>
          <cell r="I4728" t="str">
            <v/>
          </cell>
        </row>
        <row r="4729">
          <cell r="C4729" t="str">
            <v>599.3_Incentive Customer ($)</v>
          </cell>
          <cell r="D4729">
            <v>3</v>
          </cell>
          <cell r="E4729" t="str">
            <v>Incentive Customer ($)</v>
          </cell>
          <cell r="F4729" t="str">
            <v>Incentive Value Source</v>
          </cell>
          <cell r="G4729" t="str">
            <v/>
          </cell>
          <cell r="H4729" t="str">
            <v>Table 10-14</v>
          </cell>
          <cell r="I4729" t="str">
            <v>FinAnswer Express Market Characterization and Program Enhancements - Utah Service Territory 30 Nov 2011.pdf</v>
          </cell>
        </row>
        <row r="4730">
          <cell r="C4730" t="str">
            <v>599.3_Gross Average Monthly Demand Reduction (kW/unit)</v>
          </cell>
          <cell r="D4730">
            <v>3</v>
          </cell>
          <cell r="E4730" t="str">
            <v>Gross Average Monthly Demand Reduction (kW/unit)</v>
          </cell>
          <cell r="F4730" t="str">
            <v>Demand Reduction Value Source</v>
          </cell>
          <cell r="G4730" t="str">
            <v/>
          </cell>
          <cell r="H4730" t="str">
            <v/>
          </cell>
          <cell r="I4730" t="str">
            <v>IndGreenMotorRewind_v2_0.xlsm</v>
          </cell>
        </row>
        <row r="4731">
          <cell r="C4731" t="str">
            <v>599.3_Gross incremental annual electric savings (kWh/yr)</v>
          </cell>
          <cell r="D4731">
            <v>3</v>
          </cell>
          <cell r="E4731" t="str">
            <v>Gross incremental annual electric savings (kWh/yr)</v>
          </cell>
          <cell r="F4731" t="str">
            <v xml:space="preserve">Energy Savings Value Source </v>
          </cell>
          <cell r="G4731" t="str">
            <v/>
          </cell>
          <cell r="H4731" t="str">
            <v/>
          </cell>
          <cell r="I4731" t="str">
            <v>AgGreenMotorRewind_v2_0.xlsm</v>
          </cell>
        </row>
        <row r="4732">
          <cell r="C4732" t="str">
            <v>599.3_Incremental cost ($)</v>
          </cell>
          <cell r="D4732">
            <v>3</v>
          </cell>
          <cell r="E4732" t="str">
            <v>Incremental cost ($)</v>
          </cell>
          <cell r="F4732" t="str">
            <v>Cost Value Source</v>
          </cell>
          <cell r="G4732" t="str">
            <v/>
          </cell>
          <cell r="H4732" t="str">
            <v/>
          </cell>
          <cell r="I4732" t="str">
            <v>IndGreenMotorRewind_v2_0.xlsm</v>
          </cell>
        </row>
        <row r="4733">
          <cell r="C4733" t="str">
            <v>599.3_Gross incremental annual electric savings (kWh/yr)</v>
          </cell>
          <cell r="D4733">
            <v>3</v>
          </cell>
          <cell r="E4733" t="str">
            <v>Gross incremental annual electric savings (kWh/yr)</v>
          </cell>
          <cell r="F4733" t="str">
            <v xml:space="preserve">Energy Savings Value Source </v>
          </cell>
          <cell r="G4733" t="str">
            <v/>
          </cell>
          <cell r="H4733" t="str">
            <v/>
          </cell>
          <cell r="I4733" t="str">
            <v/>
          </cell>
        </row>
        <row r="4734">
          <cell r="C4734" t="str">
            <v>809.2_Gross incremental annual electric savings (kWh/yr)</v>
          </cell>
          <cell r="D4734">
            <v>2</v>
          </cell>
          <cell r="E4734" t="str">
            <v>Gross incremental annual electric savings (kWh/yr)</v>
          </cell>
          <cell r="F4734" t="str">
            <v xml:space="preserve">Energy Savings Value Source </v>
          </cell>
          <cell r="G4734" t="str">
            <v/>
          </cell>
          <cell r="H4734" t="str">
            <v/>
          </cell>
          <cell r="I4734" t="str">
            <v>IndGreenMotorRewind_v2_0.xlsm</v>
          </cell>
        </row>
        <row r="4735">
          <cell r="C4735" t="str">
            <v>809.2_Measure life (years)</v>
          </cell>
          <cell r="D4735">
            <v>2</v>
          </cell>
          <cell r="E4735" t="str">
            <v>Measure life (years)</v>
          </cell>
          <cell r="F4735" t="str">
            <v>Measure Life Value Source</v>
          </cell>
          <cell r="G4735" t="str">
            <v/>
          </cell>
          <cell r="H4735" t="str">
            <v/>
          </cell>
          <cell r="I4735" t="str">
            <v>IndGreenMotorRewind_v2_0.xlsm</v>
          </cell>
        </row>
        <row r="4736">
          <cell r="C4736" t="str">
            <v>809.2_Gross Average Monthly Demand Reduction (kW/unit)</v>
          </cell>
          <cell r="D4736">
            <v>2</v>
          </cell>
          <cell r="E4736" t="str">
            <v>Gross Average Monthly Demand Reduction (kW/unit)</v>
          </cell>
          <cell r="F4736" t="str">
            <v>Demand Reduction Value Source</v>
          </cell>
          <cell r="G4736" t="str">
            <v/>
          </cell>
          <cell r="H4736" t="str">
            <v/>
          </cell>
          <cell r="I4736" t="str">
            <v>IndGreenMotorRewind_v2_0.xlsm</v>
          </cell>
        </row>
        <row r="4737">
          <cell r="C4737" t="str">
            <v>809.2_Incremental cost ($)</v>
          </cell>
          <cell r="D4737">
            <v>2</v>
          </cell>
          <cell r="E4737" t="str">
            <v>Incremental cost ($)</v>
          </cell>
          <cell r="F4737" t="str">
            <v>Cost Value Source</v>
          </cell>
          <cell r="G4737" t="str">
            <v/>
          </cell>
          <cell r="H4737" t="str">
            <v/>
          </cell>
          <cell r="I4737" t="str">
            <v>IndGreenMotorRewind_v2_0.xlsm</v>
          </cell>
        </row>
        <row r="4738">
          <cell r="C4738" t="str">
            <v>1023.3_Incremental cost ($)</v>
          </cell>
          <cell r="D4738">
            <v>3</v>
          </cell>
          <cell r="E4738" t="str">
            <v>Incremental cost ($)</v>
          </cell>
          <cell r="F4738" t="str">
            <v>Incremental Cost Value Source</v>
          </cell>
          <cell r="G4738" t="str">
            <v/>
          </cell>
          <cell r="H4738" t="str">
            <v/>
          </cell>
          <cell r="I4738" t="str">
            <v>IndGreenMotorRewind_v2_0.xlsm</v>
          </cell>
        </row>
        <row r="4739">
          <cell r="C4739" t="str">
            <v>1023.3_Planned Realization Rate</v>
          </cell>
          <cell r="D4739">
            <v>3</v>
          </cell>
          <cell r="E4739" t="str">
            <v>Planned Realization Rate</v>
          </cell>
          <cell r="F4739" t="str">
            <v>Realization Rate Value Source</v>
          </cell>
          <cell r="G4739" t="str">
            <v/>
          </cell>
          <cell r="H4739" t="str">
            <v>Table 1</v>
          </cell>
          <cell r="I4739" t="str">
            <v>DSM_WY_FinAnswerExpress_Report_2011.pdf</v>
          </cell>
        </row>
        <row r="4740">
          <cell r="C4740" t="str">
            <v>1023.3_Gross Average Monthly Demand Reduction (kW/unit)</v>
          </cell>
          <cell r="D4740">
            <v>3</v>
          </cell>
          <cell r="E4740" t="str">
            <v>Gross Average Monthly Demand Reduction (kW/unit)</v>
          </cell>
          <cell r="F4740" t="str">
            <v>Demand Savings Value Source</v>
          </cell>
          <cell r="G4740" t="str">
            <v/>
          </cell>
          <cell r="H4740" t="str">
            <v/>
          </cell>
          <cell r="I4740" t="str">
            <v>IndGreenMotorRewind_v2_0.xlsm</v>
          </cell>
        </row>
        <row r="4741">
          <cell r="C4741" t="str">
            <v>1023.3_Planned Net to Gross Ratio</v>
          </cell>
          <cell r="D4741">
            <v>3</v>
          </cell>
          <cell r="E4741" t="str">
            <v>Planned Net to Gross Ratio</v>
          </cell>
          <cell r="F4741" t="str">
            <v>Net-to-Gross Value Source</v>
          </cell>
          <cell r="G4741" t="str">
            <v/>
          </cell>
          <cell r="H4741" t="str">
            <v>Page 10</v>
          </cell>
          <cell r="I4741" t="str">
            <v>DSM_WY_FinAnswerExpress_Report_2011.pdf</v>
          </cell>
        </row>
        <row r="4742">
          <cell r="C4742" t="str">
            <v>1023.3_Measure life (years)</v>
          </cell>
          <cell r="D4742">
            <v>3</v>
          </cell>
          <cell r="E4742" t="str">
            <v>Measure life (years)</v>
          </cell>
          <cell r="F4742" t="str">
            <v>Measure Life Value Source</v>
          </cell>
          <cell r="G4742" t="str">
            <v/>
          </cell>
          <cell r="H4742" t="str">
            <v/>
          </cell>
          <cell r="I4742" t="str">
            <v>IndGreenMotorRewind_v2_0.xlsm</v>
          </cell>
        </row>
        <row r="4743">
          <cell r="C4743" t="str">
            <v>1023.3_Gross incremental annual electric savings (kWh/yr)</v>
          </cell>
          <cell r="D4743">
            <v>3</v>
          </cell>
          <cell r="E4743" t="str">
            <v>Gross incremental annual electric savings (kWh/yr)</v>
          </cell>
          <cell r="F4743" t="str">
            <v>Energy Savings Value Source</v>
          </cell>
          <cell r="G4743" t="str">
            <v/>
          </cell>
          <cell r="H4743" t="str">
            <v/>
          </cell>
          <cell r="I4743" t="str">
            <v>IndGreenMotorRewind_v2_0.xlsm</v>
          </cell>
        </row>
        <row r="4744">
          <cell r="C4744" t="str">
            <v>12202013-092.1_Gross Average Monthly Demand Reduction (kW/unit)</v>
          </cell>
          <cell r="D4744">
            <v>1</v>
          </cell>
          <cell r="E4744" t="str">
            <v>Gross Average Monthly Demand Reduction (kW/unit)</v>
          </cell>
          <cell r="F4744" t="str">
            <v>Demand Reduction Value Source</v>
          </cell>
          <cell r="G4744" t="str">
            <v/>
          </cell>
          <cell r="H4744" t="str">
            <v/>
          </cell>
          <cell r="I4744" t="str">
            <v>IndGreenMotorRewind_v2_0.xlsm</v>
          </cell>
        </row>
        <row r="4745">
          <cell r="C4745" t="str">
            <v>12202013-092.1_Measure life (years)</v>
          </cell>
          <cell r="D4745">
            <v>1</v>
          </cell>
          <cell r="E4745" t="str">
            <v>Measure life (years)</v>
          </cell>
          <cell r="F4745" t="str">
            <v>Measure Life Value Source</v>
          </cell>
          <cell r="G4745" t="str">
            <v/>
          </cell>
          <cell r="H4745" t="str">
            <v/>
          </cell>
          <cell r="I4745" t="str">
            <v>IndGreenMotorRewind_v2_0.xlsm</v>
          </cell>
        </row>
        <row r="4746">
          <cell r="C4746" t="str">
            <v>12202013-092.1_Incremental cost ($)</v>
          </cell>
          <cell r="D4746">
            <v>1</v>
          </cell>
          <cell r="E4746" t="str">
            <v>Incremental cost ($)</v>
          </cell>
          <cell r="F4746" t="str">
            <v>Cost Value Source</v>
          </cell>
          <cell r="G4746" t="str">
            <v/>
          </cell>
          <cell r="H4746" t="str">
            <v/>
          </cell>
          <cell r="I4746" t="str">
            <v>IndGreenMotorRewind_v2_0.xlsm</v>
          </cell>
        </row>
        <row r="4747">
          <cell r="C4747" t="str">
            <v>12202013-092.1_Gross incremental annual electric savings (kWh/yr)</v>
          </cell>
          <cell r="D4747">
            <v>1</v>
          </cell>
          <cell r="E4747" t="str">
            <v>Gross incremental annual electric savings (kWh/yr)</v>
          </cell>
          <cell r="F4747" t="str">
            <v xml:space="preserve">Energy Savings Value Source </v>
          </cell>
          <cell r="G4747" t="str">
            <v/>
          </cell>
          <cell r="H4747" t="str">
            <v/>
          </cell>
          <cell r="I4747" t="str">
            <v>IndGreenMotorRewind_v2_0.xlsm</v>
          </cell>
        </row>
        <row r="4748">
          <cell r="C4748" t="str">
            <v>12202013-092.1_Planned Net to Gross Ratio</v>
          </cell>
          <cell r="D4748">
            <v>1</v>
          </cell>
          <cell r="E4748" t="str">
            <v>Planned Net to Gross Ratio</v>
          </cell>
          <cell r="F4748" t="str">
            <v>Net-to-Gross Value Source</v>
          </cell>
          <cell r="G4748" t="str">
            <v/>
          </cell>
          <cell r="H4748" t="str">
            <v>page 2</v>
          </cell>
          <cell r="I4748" t="str">
            <v>CA_FinAnswer_Express_Program_Evaluation_2009-2011.pdf</v>
          </cell>
        </row>
        <row r="4749">
          <cell r="C4749" t="str">
            <v>12202013-092.1_Planned Realization Rate</v>
          </cell>
          <cell r="D4749">
            <v>1</v>
          </cell>
          <cell r="E4749" t="str">
            <v>Planned Realization Rate</v>
          </cell>
          <cell r="F4749" t="str">
            <v>Realization Rate Value Source</v>
          </cell>
          <cell r="G4749" t="str">
            <v/>
          </cell>
          <cell r="H4749" t="str">
            <v>page 2</v>
          </cell>
          <cell r="I4749" t="str">
            <v>CA_FinAnswer_Express_Program_Evaluation_2009-2011.pdf</v>
          </cell>
        </row>
        <row r="4750">
          <cell r="C4750" t="str">
            <v>12202013-028.2_Planned Realization Rate</v>
          </cell>
          <cell r="D4750">
            <v>2</v>
          </cell>
          <cell r="E4750" t="str">
            <v>Planned Realization Rate</v>
          </cell>
          <cell r="F4750" t="str">
            <v>Realization Rate Value Source</v>
          </cell>
          <cell r="G4750" t="str">
            <v/>
          </cell>
          <cell r="H4750" t="str">
            <v>Table 1</v>
          </cell>
          <cell r="I4750" t="str">
            <v>ID_FinAnswer_Express_Program_Evaluation_2009-2011.pdf</v>
          </cell>
        </row>
        <row r="4751">
          <cell r="C4751" t="str">
            <v>12202013-028.2_Incremental cost ($)</v>
          </cell>
          <cell r="D4751">
            <v>2</v>
          </cell>
          <cell r="E4751" t="str">
            <v>Incremental cost ($)</v>
          </cell>
          <cell r="F4751" t="str">
            <v>Cost Value Source</v>
          </cell>
          <cell r="G4751" t="str">
            <v/>
          </cell>
          <cell r="H4751" t="str">
            <v/>
          </cell>
          <cell r="I4751" t="str">
            <v>IndGreenMotorRewind_v2_0.xlsm</v>
          </cell>
        </row>
        <row r="4752">
          <cell r="C4752" t="str">
            <v>12202013-028.2_Measure life (years)</v>
          </cell>
          <cell r="D4752">
            <v>2</v>
          </cell>
          <cell r="E4752" t="str">
            <v>Measure life (years)</v>
          </cell>
          <cell r="F4752" t="str">
            <v>Measure Life Value Source</v>
          </cell>
          <cell r="G4752" t="str">
            <v/>
          </cell>
          <cell r="H4752" t="str">
            <v/>
          </cell>
          <cell r="I4752" t="str">
            <v>IndGreenMotorRewind_v2_0.xlsm</v>
          </cell>
        </row>
        <row r="4753">
          <cell r="C4753" t="str">
            <v>12202013-028.2_Planned Net to Gross Ratio</v>
          </cell>
          <cell r="D4753">
            <v>2</v>
          </cell>
          <cell r="E4753" t="str">
            <v>Planned Net to Gross Ratio</v>
          </cell>
          <cell r="F4753" t="str">
            <v>Net-to-Gross Value Source</v>
          </cell>
          <cell r="G4753" t="str">
            <v/>
          </cell>
          <cell r="H4753" t="str">
            <v>Page 2</v>
          </cell>
          <cell r="I4753" t="str">
            <v>ID_FinAnswer_Express_Program_Evaluation_2009-2011.pdf</v>
          </cell>
        </row>
        <row r="4754">
          <cell r="C4754" t="str">
            <v>12202013-028.2_Gross incremental annual electric savings (kWh/yr)</v>
          </cell>
          <cell r="D4754">
            <v>2</v>
          </cell>
          <cell r="E4754" t="str">
            <v>Gross incremental annual electric savings (kWh/yr)</v>
          </cell>
          <cell r="F4754" t="str">
            <v xml:space="preserve">Energy Savings Value Source </v>
          </cell>
          <cell r="G4754" t="str">
            <v/>
          </cell>
          <cell r="H4754" t="str">
            <v/>
          </cell>
          <cell r="I4754" t="str">
            <v>IndGreenMotorRewind_v2_0.xlsm</v>
          </cell>
        </row>
        <row r="4755">
          <cell r="C4755" t="str">
            <v>12202013-028.2_Gross Average Monthly Demand Reduction (kW/unit)</v>
          </cell>
          <cell r="D4755">
            <v>2</v>
          </cell>
          <cell r="E4755" t="str">
            <v>Gross Average Monthly Demand Reduction (kW/unit)</v>
          </cell>
          <cell r="F4755" t="str">
            <v>Demand Reduction Value Source</v>
          </cell>
          <cell r="G4755" t="str">
            <v/>
          </cell>
          <cell r="H4755" t="str">
            <v/>
          </cell>
          <cell r="I4755" t="str">
            <v>IndGreenMotorRewind_v2_0.xlsm</v>
          </cell>
        </row>
        <row r="4756">
          <cell r="C4756" t="str">
            <v>12132013-028.2_Gross incremental annual electric savings (kWh/yr)</v>
          </cell>
          <cell r="D4756">
            <v>2</v>
          </cell>
          <cell r="E4756" t="str">
            <v>Gross incremental annual electric savings (kWh/yr)</v>
          </cell>
          <cell r="F4756" t="str">
            <v xml:space="preserve">Energy Savings Value Source </v>
          </cell>
          <cell r="G4756" t="str">
            <v/>
          </cell>
          <cell r="H4756" t="str">
            <v/>
          </cell>
          <cell r="I4756" t="str">
            <v>IndGreenMotorRewind_v2_0.xlsm</v>
          </cell>
        </row>
        <row r="4757">
          <cell r="C4757" t="str">
            <v>12132013-028.2_Gross Average Monthly Demand Reduction (kW/unit)</v>
          </cell>
          <cell r="D4757">
            <v>2</v>
          </cell>
          <cell r="E4757" t="str">
            <v>Gross Average Monthly Demand Reduction (kW/unit)</v>
          </cell>
          <cell r="F4757" t="str">
            <v>Demand Reduction Value Source</v>
          </cell>
          <cell r="G4757" t="str">
            <v/>
          </cell>
          <cell r="H4757" t="str">
            <v/>
          </cell>
          <cell r="I4757" t="str">
            <v/>
          </cell>
        </row>
        <row r="4758">
          <cell r="C4758" t="str">
            <v>12132013-028.2_Incremental cost ($)</v>
          </cell>
          <cell r="D4758">
            <v>2</v>
          </cell>
          <cell r="E4758" t="str">
            <v>Incremental cost ($)</v>
          </cell>
          <cell r="F4758" t="str">
            <v>Cost Value Source</v>
          </cell>
          <cell r="G4758" t="str">
            <v/>
          </cell>
          <cell r="H4758" t="str">
            <v/>
          </cell>
          <cell r="I4758" t="str">
            <v>IndGreenMotorRewind_v2_0.xlsm</v>
          </cell>
        </row>
        <row r="4759">
          <cell r="C4759" t="str">
            <v>12132013-028.2_Gross Average Monthly Demand Reduction (kW/unit)</v>
          </cell>
          <cell r="D4759">
            <v>2</v>
          </cell>
          <cell r="E4759" t="str">
            <v>Gross Average Monthly Demand Reduction (kW/unit)</v>
          </cell>
          <cell r="F4759" t="str">
            <v>Demand Reduction Value Source</v>
          </cell>
          <cell r="G4759" t="str">
            <v/>
          </cell>
          <cell r="H4759" t="str">
            <v/>
          </cell>
          <cell r="I4759" t="str">
            <v>IndGreenMotorRewind_v2_0.xlsm</v>
          </cell>
        </row>
        <row r="4760">
          <cell r="C4760" t="str">
            <v>12132013-028.2_Gross incremental annual electric savings (kWh/yr)</v>
          </cell>
          <cell r="D4760">
            <v>2</v>
          </cell>
          <cell r="E4760" t="str">
            <v>Gross incremental annual electric savings (kWh/yr)</v>
          </cell>
          <cell r="F4760" t="str">
            <v xml:space="preserve">Energy Savings Value Source </v>
          </cell>
          <cell r="G4760" t="str">
            <v/>
          </cell>
          <cell r="H4760" t="str">
            <v/>
          </cell>
          <cell r="I4760" t="str">
            <v/>
          </cell>
        </row>
        <row r="4761">
          <cell r="C4761" t="str">
            <v>12132013-028.2_Measure life (years)</v>
          </cell>
          <cell r="D4761">
            <v>2</v>
          </cell>
          <cell r="E4761" t="str">
            <v>Measure life (years)</v>
          </cell>
          <cell r="F4761" t="str">
            <v>Measure Life Value Source</v>
          </cell>
          <cell r="G4761" t="str">
            <v/>
          </cell>
          <cell r="H4761" t="str">
            <v>Table 2 on page 22 of Appendix 1</v>
          </cell>
          <cell r="I4761" t="str">
            <v>UT_2011_Annual_Report.pdf</v>
          </cell>
        </row>
        <row r="4762">
          <cell r="C4762" t="str">
            <v>12132013-028.2_Incremental cost ($)</v>
          </cell>
          <cell r="D4762">
            <v>2</v>
          </cell>
          <cell r="E4762" t="str">
            <v>Incremental cost ($)</v>
          </cell>
          <cell r="F4762" t="str">
            <v>Cost Value Source</v>
          </cell>
          <cell r="G4762" t="str">
            <v/>
          </cell>
          <cell r="H4762" t="str">
            <v/>
          </cell>
          <cell r="I4762" t="str">
            <v/>
          </cell>
        </row>
        <row r="4763">
          <cell r="C4763" t="str">
            <v>12132013-028.2_Incentive Customer ($)</v>
          </cell>
          <cell r="D4763">
            <v>2</v>
          </cell>
          <cell r="E4763" t="str">
            <v>Incentive Customer ($)</v>
          </cell>
          <cell r="F4763" t="str">
            <v>Incentive Value Source</v>
          </cell>
          <cell r="G4763" t="str">
            <v/>
          </cell>
          <cell r="H4763" t="str">
            <v>Table 10-14</v>
          </cell>
          <cell r="I4763" t="str">
            <v>FinAnswer Express Market Characterization and Program Enhancements - Utah Service Territory 30 Nov 2011.pdf</v>
          </cell>
        </row>
        <row r="4764">
          <cell r="C4764" t="str">
            <v>12302013-051.1_Gross Average Monthly Demand Reduction (kW/unit)</v>
          </cell>
          <cell r="D4764">
            <v>1</v>
          </cell>
          <cell r="E4764" t="str">
            <v>Gross Average Monthly Demand Reduction (kW/unit)</v>
          </cell>
          <cell r="F4764" t="str">
            <v>Demand Reduction Value Source</v>
          </cell>
          <cell r="G4764" t="str">
            <v/>
          </cell>
          <cell r="H4764" t="str">
            <v/>
          </cell>
          <cell r="I4764" t="str">
            <v>IndGreenMotorRewind_v2_0.xlsm</v>
          </cell>
        </row>
        <row r="4765">
          <cell r="C4765" t="str">
            <v>12302013-051.1_Gross incremental annual electric savings (kWh/yr)</v>
          </cell>
          <cell r="D4765">
            <v>1</v>
          </cell>
          <cell r="E4765" t="str">
            <v>Gross incremental annual electric savings (kWh/yr)</v>
          </cell>
          <cell r="F4765" t="str">
            <v xml:space="preserve">Energy Savings Value Source </v>
          </cell>
          <cell r="G4765" t="str">
            <v/>
          </cell>
          <cell r="H4765" t="str">
            <v/>
          </cell>
          <cell r="I4765" t="str">
            <v>IndGreenMotorRewind_v2_0.xlsm</v>
          </cell>
        </row>
        <row r="4766">
          <cell r="C4766" t="str">
            <v>12302013-051.1_Measure life (years)</v>
          </cell>
          <cell r="D4766">
            <v>1</v>
          </cell>
          <cell r="E4766" t="str">
            <v>Measure life (years)</v>
          </cell>
          <cell r="F4766" t="str">
            <v>Measure Life Value Source</v>
          </cell>
          <cell r="G4766" t="str">
            <v/>
          </cell>
          <cell r="H4766" t="str">
            <v/>
          </cell>
          <cell r="I4766" t="str">
            <v>IndGreenMotorRewind_v2_0.xlsm</v>
          </cell>
        </row>
        <row r="4767">
          <cell r="C4767" t="str">
            <v>12302013-051.1_Incremental cost ($)</v>
          </cell>
          <cell r="D4767">
            <v>1</v>
          </cell>
          <cell r="E4767" t="str">
            <v>Incremental cost ($)</v>
          </cell>
          <cell r="F4767" t="str">
            <v>Cost Value Source</v>
          </cell>
          <cell r="G4767" t="str">
            <v/>
          </cell>
          <cell r="H4767" t="str">
            <v/>
          </cell>
          <cell r="I4767" t="str">
            <v>IndGreenMotorRewind_v2_0.xlsm</v>
          </cell>
        </row>
        <row r="4768">
          <cell r="C4768" t="str">
            <v>12202013-060.2_Planned Net to Gross Ratio</v>
          </cell>
          <cell r="D4768">
            <v>2</v>
          </cell>
          <cell r="E4768" t="str">
            <v>Planned Net to Gross Ratio</v>
          </cell>
          <cell r="F4768" t="str">
            <v>Net-to-Gross Value Source</v>
          </cell>
          <cell r="G4768" t="str">
            <v/>
          </cell>
          <cell r="H4768" t="str">
            <v>Page 10</v>
          </cell>
          <cell r="I4768" t="str">
            <v>DSM_WY_FinAnswerExpress_Report_2011.pdf</v>
          </cell>
        </row>
        <row r="4769">
          <cell r="C4769" t="str">
            <v>12202013-060.2_Incremental cost ($)</v>
          </cell>
          <cell r="D4769">
            <v>2</v>
          </cell>
          <cell r="E4769" t="str">
            <v>Incremental cost ($)</v>
          </cell>
          <cell r="F4769" t="str">
            <v>Incremental Cost Value Source</v>
          </cell>
          <cell r="G4769" t="str">
            <v/>
          </cell>
          <cell r="H4769" t="str">
            <v/>
          </cell>
          <cell r="I4769" t="str">
            <v>IndGreenMotorRewind_v2_0.xlsm</v>
          </cell>
        </row>
        <row r="4770">
          <cell r="C4770" t="str">
            <v>12202013-060.2_Gross incremental annual electric savings (kWh/yr)</v>
          </cell>
          <cell r="D4770">
            <v>2</v>
          </cell>
          <cell r="E4770" t="str">
            <v>Gross incremental annual electric savings (kWh/yr)</v>
          </cell>
          <cell r="F4770" t="str">
            <v>Energy Savings Value Source</v>
          </cell>
          <cell r="G4770" t="str">
            <v/>
          </cell>
          <cell r="H4770" t="str">
            <v/>
          </cell>
          <cell r="I4770" t="str">
            <v>IndGreenMotorRewind_v2_0.xlsm</v>
          </cell>
        </row>
        <row r="4771">
          <cell r="C4771" t="str">
            <v>12202013-060.2_Gross Average Monthly Demand Reduction (kW/unit)</v>
          </cell>
          <cell r="D4771">
            <v>2</v>
          </cell>
          <cell r="E4771" t="str">
            <v>Gross Average Monthly Demand Reduction (kW/unit)</v>
          </cell>
          <cell r="F4771" t="str">
            <v>Demand Savings Value Source</v>
          </cell>
          <cell r="G4771" t="str">
            <v/>
          </cell>
          <cell r="H4771" t="str">
            <v/>
          </cell>
          <cell r="I4771" t="str">
            <v>IndGreenMotorRewind_v2_0.xlsm</v>
          </cell>
        </row>
        <row r="4772">
          <cell r="C4772" t="str">
            <v>12202013-060.2_Measure life (years)</v>
          </cell>
          <cell r="D4772">
            <v>2</v>
          </cell>
          <cell r="E4772" t="str">
            <v>Measure life (years)</v>
          </cell>
          <cell r="F4772" t="str">
            <v>Measure Life Value Source</v>
          </cell>
          <cell r="G4772" t="str">
            <v/>
          </cell>
          <cell r="H4772" t="str">
            <v/>
          </cell>
          <cell r="I4772" t="str">
            <v>IndGreenMotorRewind_v2_0.xlsm</v>
          </cell>
        </row>
        <row r="4773">
          <cell r="C4773" t="str">
            <v>12202013-060.2_Planned Realization Rate</v>
          </cell>
          <cell r="D4773">
            <v>2</v>
          </cell>
          <cell r="E4773" t="str">
            <v>Planned Realization Rate</v>
          </cell>
          <cell r="F4773" t="str">
            <v>Realization Rate Value Source</v>
          </cell>
          <cell r="G4773" t="str">
            <v/>
          </cell>
          <cell r="H4773" t="str">
            <v>Table 1</v>
          </cell>
          <cell r="I4773" t="str">
            <v>DSM_WY_FinAnswerExpress_Report_2011.pdf</v>
          </cell>
        </row>
        <row r="4774">
          <cell r="C4774" t="str">
            <v>144.2_Gross incremental annual electric savings (kWh/yr)</v>
          </cell>
          <cell r="D4774">
            <v>2</v>
          </cell>
          <cell r="E4774" t="str">
            <v>Gross incremental annual electric savings (kWh/yr)</v>
          </cell>
          <cell r="F4774" t="str">
            <v xml:space="preserve">Energy Savings Value Source </v>
          </cell>
          <cell r="G4774" t="str">
            <v/>
          </cell>
          <cell r="H4774" t="str">
            <v/>
          </cell>
          <cell r="I4774" t="str">
            <v>IndGreenMotorRewind_v2_0.xlsm</v>
          </cell>
        </row>
        <row r="4775">
          <cell r="C4775" t="str">
            <v>144.2_Incremental cost ($)</v>
          </cell>
          <cell r="D4775">
            <v>2</v>
          </cell>
          <cell r="E4775" t="str">
            <v>Incremental cost ($)</v>
          </cell>
          <cell r="F4775" t="str">
            <v>Cost Value Source</v>
          </cell>
          <cell r="G4775" t="str">
            <v/>
          </cell>
          <cell r="H4775" t="str">
            <v/>
          </cell>
          <cell r="I4775" t="str">
            <v>IndGreenMotorRewind_v2_0.xlsm</v>
          </cell>
        </row>
        <row r="4776">
          <cell r="C4776" t="str">
            <v>144.2_Measure life (years)</v>
          </cell>
          <cell r="D4776">
            <v>2</v>
          </cell>
          <cell r="E4776" t="str">
            <v>Measure life (years)</v>
          </cell>
          <cell r="F4776" t="str">
            <v>Measure Life Value Source</v>
          </cell>
          <cell r="G4776" t="str">
            <v/>
          </cell>
          <cell r="H4776" t="str">
            <v/>
          </cell>
          <cell r="I4776" t="str">
            <v>IndGreenMotorRewind_v2_0.xlsm</v>
          </cell>
        </row>
        <row r="4777">
          <cell r="C4777" t="str">
            <v>144.2_Planned Realization Rate</v>
          </cell>
          <cell r="D4777">
            <v>2</v>
          </cell>
          <cell r="E4777" t="str">
            <v>Planned Realization Rate</v>
          </cell>
          <cell r="F4777" t="str">
            <v>Realization Rate Value Source</v>
          </cell>
          <cell r="G4777" t="str">
            <v/>
          </cell>
          <cell r="H4777" t="str">
            <v>page 2</v>
          </cell>
          <cell r="I4777" t="str">
            <v>CA_FinAnswer_Express_Program_Evaluation_2009-2011.pdf</v>
          </cell>
        </row>
        <row r="4778">
          <cell r="C4778" t="str">
            <v>144.2_Planned Net to Gross Ratio</v>
          </cell>
          <cell r="D4778">
            <v>2</v>
          </cell>
          <cell r="E4778" t="str">
            <v>Planned Net to Gross Ratio</v>
          </cell>
          <cell r="F4778" t="str">
            <v>Net-to-Gross Value Source</v>
          </cell>
          <cell r="G4778" t="str">
            <v/>
          </cell>
          <cell r="H4778" t="str">
            <v>page 2</v>
          </cell>
          <cell r="I4778" t="str">
            <v>CA_FinAnswer_Express_Program_Evaluation_2009-2011.pdf</v>
          </cell>
        </row>
        <row r="4779">
          <cell r="C4779" t="str">
            <v>144.2_Gross Average Monthly Demand Reduction (kW/unit)</v>
          </cell>
          <cell r="D4779">
            <v>2</v>
          </cell>
          <cell r="E4779" t="str">
            <v>Gross Average Monthly Demand Reduction (kW/unit)</v>
          </cell>
          <cell r="F4779" t="str">
            <v>Demand Reduction Value Source</v>
          </cell>
          <cell r="G4779" t="str">
            <v/>
          </cell>
          <cell r="H4779" t="str">
            <v/>
          </cell>
          <cell r="I4779" t="str">
            <v>IndGreenMotorRewind_v2_0.xlsm</v>
          </cell>
        </row>
        <row r="4780">
          <cell r="C4780" t="str">
            <v>354.3_Measure life (years)</v>
          </cell>
          <cell r="D4780">
            <v>3</v>
          </cell>
          <cell r="E4780" t="str">
            <v>Measure life (years)</v>
          </cell>
          <cell r="F4780" t="str">
            <v>Measure Life Value Source</v>
          </cell>
          <cell r="G4780" t="str">
            <v/>
          </cell>
          <cell r="H4780" t="str">
            <v/>
          </cell>
          <cell r="I4780" t="str">
            <v>IndGreenMotorRewind_v2_0.xlsm</v>
          </cell>
        </row>
        <row r="4781">
          <cell r="C4781" t="str">
            <v>354.3_Planned Realization Rate</v>
          </cell>
          <cell r="D4781">
            <v>3</v>
          </cell>
          <cell r="E4781" t="str">
            <v>Planned Realization Rate</v>
          </cell>
          <cell r="F4781" t="str">
            <v>Realization Rate Value Source</v>
          </cell>
          <cell r="G4781" t="str">
            <v/>
          </cell>
          <cell r="H4781" t="str">
            <v>Table 1</v>
          </cell>
          <cell r="I4781" t="str">
            <v>ID_FinAnswer_Express_Program_Evaluation_2009-2011.pdf</v>
          </cell>
        </row>
        <row r="4782">
          <cell r="C4782" t="str">
            <v>354.3_Gross incremental annual electric savings (kWh/yr)</v>
          </cell>
          <cell r="D4782">
            <v>3</v>
          </cell>
          <cell r="E4782" t="str">
            <v>Gross incremental annual electric savings (kWh/yr)</v>
          </cell>
          <cell r="F4782" t="str">
            <v xml:space="preserve">Energy Savings Value Source </v>
          </cell>
          <cell r="G4782" t="str">
            <v/>
          </cell>
          <cell r="H4782" t="str">
            <v/>
          </cell>
          <cell r="I4782" t="str">
            <v>IndGreenMotorRewind_v2_0.xlsm</v>
          </cell>
        </row>
        <row r="4783">
          <cell r="C4783" t="str">
            <v>354.3_Planned Net to Gross Ratio</v>
          </cell>
          <cell r="D4783">
            <v>3</v>
          </cell>
          <cell r="E4783" t="str">
            <v>Planned Net to Gross Ratio</v>
          </cell>
          <cell r="F4783" t="str">
            <v>Net-to-Gross Value Source</v>
          </cell>
          <cell r="G4783" t="str">
            <v/>
          </cell>
          <cell r="H4783" t="str">
            <v>Page 2</v>
          </cell>
          <cell r="I4783" t="str">
            <v>ID_FinAnswer_Express_Program_Evaluation_2009-2011.pdf</v>
          </cell>
        </row>
        <row r="4784">
          <cell r="C4784" t="str">
            <v>354.3_Incremental cost ($)</v>
          </cell>
          <cell r="D4784">
            <v>3</v>
          </cell>
          <cell r="E4784" t="str">
            <v>Incremental cost ($)</v>
          </cell>
          <cell r="F4784" t="str">
            <v>Cost Value Source</v>
          </cell>
          <cell r="G4784" t="str">
            <v/>
          </cell>
          <cell r="H4784" t="str">
            <v/>
          </cell>
          <cell r="I4784" t="str">
            <v>IndGreenMotorRewind_v2_0.xlsm</v>
          </cell>
        </row>
        <row r="4785">
          <cell r="C4785" t="str">
            <v>354.3_Gross Average Monthly Demand Reduction (kW/unit)</v>
          </cell>
          <cell r="D4785">
            <v>3</v>
          </cell>
          <cell r="E4785" t="str">
            <v>Gross Average Monthly Demand Reduction (kW/unit)</v>
          </cell>
          <cell r="F4785" t="str">
            <v>Demand Reduction Value Source</v>
          </cell>
          <cell r="G4785" t="str">
            <v/>
          </cell>
          <cell r="H4785" t="str">
            <v/>
          </cell>
          <cell r="I4785" t="str">
            <v>IndGreenMotorRewind_v2_0.xlsm</v>
          </cell>
        </row>
        <row r="4786">
          <cell r="C4786" t="str">
            <v>587.3_Incentive Customer ($)</v>
          </cell>
          <cell r="D4786">
            <v>3</v>
          </cell>
          <cell r="E4786" t="str">
            <v>Incentive Customer ($)</v>
          </cell>
          <cell r="F4786" t="str">
            <v>Incentive Value Source</v>
          </cell>
          <cell r="G4786" t="str">
            <v/>
          </cell>
          <cell r="H4786" t="str">
            <v>Table 10-14</v>
          </cell>
          <cell r="I4786" t="str">
            <v>FinAnswer Express Market Characterization and Program Enhancements - Utah Service Territory 30 Nov 2011.pdf</v>
          </cell>
        </row>
        <row r="4787">
          <cell r="C4787" t="str">
            <v>587.3_Measure life (years)</v>
          </cell>
          <cell r="D4787">
            <v>3</v>
          </cell>
          <cell r="E4787" t="str">
            <v>Measure life (years)</v>
          </cell>
          <cell r="F4787" t="str">
            <v>Measure Life Value Source</v>
          </cell>
          <cell r="G4787" t="str">
            <v/>
          </cell>
          <cell r="H4787" t="str">
            <v>Table 2 on page 22 of Appendix 1</v>
          </cell>
          <cell r="I4787" t="str">
            <v>UT_2011_Annual_Report.pdf</v>
          </cell>
        </row>
        <row r="4788">
          <cell r="C4788" t="str">
            <v>587.3_Gross Average Monthly Demand Reduction (kW/unit)</v>
          </cell>
          <cell r="D4788">
            <v>3</v>
          </cell>
          <cell r="E4788" t="str">
            <v>Gross Average Monthly Demand Reduction (kW/unit)</v>
          </cell>
          <cell r="F4788" t="str">
            <v>Demand Reduction Value Source</v>
          </cell>
          <cell r="G4788" t="str">
            <v/>
          </cell>
          <cell r="H4788" t="str">
            <v/>
          </cell>
          <cell r="I4788" t="str">
            <v>IndGreenMotorRewind_v2_0.xlsm</v>
          </cell>
        </row>
        <row r="4789">
          <cell r="C4789" t="str">
            <v>587.3_Gross Average Monthly Demand Reduction (kW/unit)</v>
          </cell>
          <cell r="D4789">
            <v>3</v>
          </cell>
          <cell r="E4789" t="str">
            <v>Gross Average Monthly Demand Reduction (kW/unit)</v>
          </cell>
          <cell r="F4789" t="str">
            <v>Demand Reduction Value Source</v>
          </cell>
          <cell r="G4789" t="str">
            <v/>
          </cell>
          <cell r="H4789" t="str">
            <v/>
          </cell>
          <cell r="I4789" t="str">
            <v/>
          </cell>
        </row>
        <row r="4790">
          <cell r="C4790" t="str">
            <v>587.3_Gross incremental annual electric savings (kWh/yr)</v>
          </cell>
          <cell r="D4790">
            <v>3</v>
          </cell>
          <cell r="E4790" t="str">
            <v>Gross incremental annual electric savings (kWh/yr)</v>
          </cell>
          <cell r="F4790" t="str">
            <v xml:space="preserve">Energy Savings Value Source </v>
          </cell>
          <cell r="G4790" t="str">
            <v/>
          </cell>
          <cell r="H4790" t="str">
            <v/>
          </cell>
          <cell r="I4790" t="str">
            <v>AgGreenMotorRewind_v2_0.xlsm</v>
          </cell>
        </row>
        <row r="4791">
          <cell r="C4791" t="str">
            <v>587.3_Incremental cost ($)</v>
          </cell>
          <cell r="D4791">
            <v>3</v>
          </cell>
          <cell r="E4791" t="str">
            <v>Incremental cost ($)</v>
          </cell>
          <cell r="F4791" t="str">
            <v>Cost Value Source</v>
          </cell>
          <cell r="G4791" t="str">
            <v/>
          </cell>
          <cell r="H4791" t="str">
            <v/>
          </cell>
          <cell r="I4791" t="str">
            <v/>
          </cell>
        </row>
        <row r="4792">
          <cell r="C4792" t="str">
            <v>587.3_Incremental cost ($)</v>
          </cell>
          <cell r="D4792">
            <v>3</v>
          </cell>
          <cell r="E4792" t="str">
            <v>Incremental cost ($)</v>
          </cell>
          <cell r="F4792" t="str">
            <v>Cost Value Source</v>
          </cell>
          <cell r="G4792" t="str">
            <v/>
          </cell>
          <cell r="H4792" t="str">
            <v/>
          </cell>
          <cell r="I4792" t="str">
            <v>IndGreenMotorRewind_v2_0.xlsm</v>
          </cell>
        </row>
        <row r="4793">
          <cell r="C4793" t="str">
            <v>587.3_Gross incremental annual electric savings (kWh/yr)</v>
          </cell>
          <cell r="D4793">
            <v>3</v>
          </cell>
          <cell r="E4793" t="str">
            <v>Gross incremental annual electric savings (kWh/yr)</v>
          </cell>
          <cell r="F4793" t="str">
            <v xml:space="preserve">Energy Savings Value Source </v>
          </cell>
          <cell r="G4793" t="str">
            <v/>
          </cell>
          <cell r="H4793" t="str">
            <v/>
          </cell>
          <cell r="I4793" t="str">
            <v/>
          </cell>
        </row>
        <row r="4794">
          <cell r="C4794" t="str">
            <v>798.2_Measure life (years)</v>
          </cell>
          <cell r="D4794">
            <v>2</v>
          </cell>
          <cell r="E4794" t="str">
            <v>Measure life (years)</v>
          </cell>
          <cell r="F4794" t="str">
            <v>Measure Life Value Source</v>
          </cell>
          <cell r="G4794" t="str">
            <v/>
          </cell>
          <cell r="H4794" t="str">
            <v/>
          </cell>
          <cell r="I4794" t="str">
            <v>IndGreenMotorRewind_v2_0.xlsm</v>
          </cell>
        </row>
        <row r="4795">
          <cell r="C4795" t="str">
            <v>798.2_Incremental cost ($)</v>
          </cell>
          <cell r="D4795">
            <v>2</v>
          </cell>
          <cell r="E4795" t="str">
            <v>Incremental cost ($)</v>
          </cell>
          <cell r="F4795" t="str">
            <v>Cost Value Source</v>
          </cell>
          <cell r="G4795" t="str">
            <v/>
          </cell>
          <cell r="H4795" t="str">
            <v/>
          </cell>
          <cell r="I4795" t="str">
            <v>IndGreenMotorRewind_v2_0.xlsm</v>
          </cell>
        </row>
        <row r="4796">
          <cell r="C4796" t="str">
            <v>798.2_Gross Average Monthly Demand Reduction (kW/unit)</v>
          </cell>
          <cell r="D4796">
            <v>2</v>
          </cell>
          <cell r="E4796" t="str">
            <v>Gross Average Monthly Demand Reduction (kW/unit)</v>
          </cell>
          <cell r="F4796" t="str">
            <v>Demand Reduction Value Source</v>
          </cell>
          <cell r="G4796" t="str">
            <v/>
          </cell>
          <cell r="H4796" t="str">
            <v/>
          </cell>
          <cell r="I4796" t="str">
            <v>IndGreenMotorRewind_v2_0.xlsm</v>
          </cell>
        </row>
        <row r="4797">
          <cell r="C4797" t="str">
            <v>798.2_Gross incremental annual electric savings (kWh/yr)</v>
          </cell>
          <cell r="D4797">
            <v>2</v>
          </cell>
          <cell r="E4797" t="str">
            <v>Gross incremental annual electric savings (kWh/yr)</v>
          </cell>
          <cell r="F4797" t="str">
            <v xml:space="preserve">Energy Savings Value Source </v>
          </cell>
          <cell r="G4797" t="str">
            <v/>
          </cell>
          <cell r="H4797" t="str">
            <v/>
          </cell>
          <cell r="I4797" t="str">
            <v>IndGreenMotorRewind_v2_0.xlsm</v>
          </cell>
        </row>
        <row r="4798">
          <cell r="C4798" t="str">
            <v>1011.3_Measure life (years)</v>
          </cell>
          <cell r="D4798">
            <v>3</v>
          </cell>
          <cell r="E4798" t="str">
            <v>Measure life (years)</v>
          </cell>
          <cell r="F4798" t="str">
            <v>Measure Life Value Source</v>
          </cell>
          <cell r="G4798" t="str">
            <v/>
          </cell>
          <cell r="H4798" t="str">
            <v/>
          </cell>
          <cell r="I4798" t="str">
            <v>IndGreenMotorRewind_v2_0.xlsm</v>
          </cell>
        </row>
        <row r="4799">
          <cell r="C4799" t="str">
            <v>1011.3_Incremental cost ($)</v>
          </cell>
          <cell r="D4799">
            <v>3</v>
          </cell>
          <cell r="E4799" t="str">
            <v>Incremental cost ($)</v>
          </cell>
          <cell r="F4799" t="str">
            <v>Incremental Cost Value Source</v>
          </cell>
          <cell r="G4799" t="str">
            <v/>
          </cell>
          <cell r="H4799" t="str">
            <v/>
          </cell>
          <cell r="I4799" t="str">
            <v>IndGreenMotorRewind_v2_0.xlsm</v>
          </cell>
        </row>
        <row r="4800">
          <cell r="C4800" t="str">
            <v>1011.3_Planned Net to Gross Ratio</v>
          </cell>
          <cell r="D4800">
            <v>3</v>
          </cell>
          <cell r="E4800" t="str">
            <v>Planned Net to Gross Ratio</v>
          </cell>
          <cell r="F4800" t="str">
            <v>Net-to-Gross Value Source</v>
          </cell>
          <cell r="G4800" t="str">
            <v/>
          </cell>
          <cell r="H4800" t="str">
            <v>Page 10</v>
          </cell>
          <cell r="I4800" t="str">
            <v>DSM_WY_FinAnswerExpress_Report_2011.pdf</v>
          </cell>
        </row>
        <row r="4801">
          <cell r="C4801" t="str">
            <v>1011.3_Gross incremental annual electric savings (kWh/yr)</v>
          </cell>
          <cell r="D4801">
            <v>3</v>
          </cell>
          <cell r="E4801" t="str">
            <v>Gross incremental annual electric savings (kWh/yr)</v>
          </cell>
          <cell r="F4801" t="str">
            <v>Energy Savings Value Source</v>
          </cell>
          <cell r="G4801" t="str">
            <v/>
          </cell>
          <cell r="H4801" t="str">
            <v/>
          </cell>
          <cell r="I4801" t="str">
            <v>IndGreenMotorRewind_v2_0.xlsm</v>
          </cell>
        </row>
        <row r="4802">
          <cell r="C4802" t="str">
            <v>1011.3_Gross Average Monthly Demand Reduction (kW/unit)</v>
          </cell>
          <cell r="D4802">
            <v>3</v>
          </cell>
          <cell r="E4802" t="str">
            <v>Gross Average Monthly Demand Reduction (kW/unit)</v>
          </cell>
          <cell r="F4802" t="str">
            <v>Demand Savings Value Source</v>
          </cell>
          <cell r="G4802" t="str">
            <v/>
          </cell>
          <cell r="H4802" t="str">
            <v/>
          </cell>
          <cell r="I4802" t="str">
            <v>IndGreenMotorRewind_v2_0.xlsm</v>
          </cell>
        </row>
        <row r="4803">
          <cell r="C4803" t="str">
            <v>1011.3_Planned Realization Rate</v>
          </cell>
          <cell r="D4803">
            <v>3</v>
          </cell>
          <cell r="E4803" t="str">
            <v>Planned Realization Rate</v>
          </cell>
          <cell r="F4803" t="str">
            <v>Realization Rate Value Source</v>
          </cell>
          <cell r="G4803" t="str">
            <v/>
          </cell>
          <cell r="H4803" t="str">
            <v>Table 1</v>
          </cell>
          <cell r="I4803" t="str">
            <v>DSM_WY_FinAnswerExpress_Report_2011.pdf</v>
          </cell>
        </row>
        <row r="4804">
          <cell r="C4804" t="str">
            <v>12202013-093.1_Planned Net to Gross Ratio</v>
          </cell>
          <cell r="D4804">
            <v>1</v>
          </cell>
          <cell r="E4804" t="str">
            <v>Planned Net to Gross Ratio</v>
          </cell>
          <cell r="F4804" t="str">
            <v>Net-to-Gross Value Source</v>
          </cell>
          <cell r="G4804" t="str">
            <v/>
          </cell>
          <cell r="H4804" t="str">
            <v>page 2</v>
          </cell>
          <cell r="I4804" t="str">
            <v>CA_FinAnswer_Express_Program_Evaluation_2009-2011.pdf</v>
          </cell>
        </row>
        <row r="4805">
          <cell r="C4805" t="str">
            <v>12202013-093.1_Measure life (years)</v>
          </cell>
          <cell r="D4805">
            <v>1</v>
          </cell>
          <cell r="E4805" t="str">
            <v>Measure life (years)</v>
          </cell>
          <cell r="F4805" t="str">
            <v>Measure Life Value Source</v>
          </cell>
          <cell r="G4805" t="str">
            <v/>
          </cell>
          <cell r="H4805" t="str">
            <v/>
          </cell>
          <cell r="I4805" t="str">
            <v>IndGreenMotorRewind_v2_0.xlsm</v>
          </cell>
        </row>
        <row r="4806">
          <cell r="C4806" t="str">
            <v>12202013-093.1_Gross incremental annual electric savings (kWh/yr)</v>
          </cell>
          <cell r="D4806">
            <v>1</v>
          </cell>
          <cell r="E4806" t="str">
            <v>Gross incremental annual electric savings (kWh/yr)</v>
          </cell>
          <cell r="F4806" t="str">
            <v xml:space="preserve">Energy Savings Value Source </v>
          </cell>
          <cell r="G4806" t="str">
            <v/>
          </cell>
          <cell r="H4806" t="str">
            <v/>
          </cell>
          <cell r="I4806" t="str">
            <v>IndGreenMotorRewind_v2_0.xlsm</v>
          </cell>
        </row>
        <row r="4807">
          <cell r="C4807" t="str">
            <v>12202013-093.1_Planned Realization Rate</v>
          </cell>
          <cell r="D4807">
            <v>1</v>
          </cell>
          <cell r="E4807" t="str">
            <v>Planned Realization Rate</v>
          </cell>
          <cell r="F4807" t="str">
            <v>Realization Rate Value Source</v>
          </cell>
          <cell r="G4807" t="str">
            <v/>
          </cell>
          <cell r="H4807" t="str">
            <v>page 2</v>
          </cell>
          <cell r="I4807" t="str">
            <v>CA_FinAnswer_Express_Program_Evaluation_2009-2011.pdf</v>
          </cell>
        </row>
        <row r="4808">
          <cell r="C4808" t="str">
            <v>12202013-093.1_Gross Average Monthly Demand Reduction (kW/unit)</v>
          </cell>
          <cell r="D4808">
            <v>1</v>
          </cell>
          <cell r="E4808" t="str">
            <v>Gross Average Monthly Demand Reduction (kW/unit)</v>
          </cell>
          <cell r="F4808" t="str">
            <v>Demand Reduction Value Source</v>
          </cell>
          <cell r="G4808" t="str">
            <v/>
          </cell>
          <cell r="H4808" t="str">
            <v/>
          </cell>
          <cell r="I4808" t="str">
            <v>IndGreenMotorRewind_v2_0.xlsm</v>
          </cell>
        </row>
        <row r="4809">
          <cell r="C4809" t="str">
            <v>12202013-093.1_Incremental cost ($)</v>
          </cell>
          <cell r="D4809">
            <v>1</v>
          </cell>
          <cell r="E4809" t="str">
            <v>Incremental cost ($)</v>
          </cell>
          <cell r="F4809" t="str">
            <v>Cost Value Source</v>
          </cell>
          <cell r="G4809" t="str">
            <v/>
          </cell>
          <cell r="H4809" t="str">
            <v/>
          </cell>
          <cell r="I4809" t="str">
            <v>IndGreenMotorRewind_v2_0.xlsm</v>
          </cell>
        </row>
        <row r="4810">
          <cell r="C4810" t="str">
            <v>12202013-029.2_Planned Realization Rate</v>
          </cell>
          <cell r="D4810">
            <v>2</v>
          </cell>
          <cell r="E4810" t="str">
            <v>Planned Realization Rate</v>
          </cell>
          <cell r="F4810" t="str">
            <v>Realization Rate Value Source</v>
          </cell>
          <cell r="G4810" t="str">
            <v/>
          </cell>
          <cell r="H4810" t="str">
            <v>Table 1</v>
          </cell>
          <cell r="I4810" t="str">
            <v>ID_FinAnswer_Express_Program_Evaluation_2009-2011.pdf</v>
          </cell>
        </row>
        <row r="4811">
          <cell r="C4811" t="str">
            <v>12202013-029.2_Gross Average Monthly Demand Reduction (kW/unit)</v>
          </cell>
          <cell r="D4811">
            <v>2</v>
          </cell>
          <cell r="E4811" t="str">
            <v>Gross Average Monthly Demand Reduction (kW/unit)</v>
          </cell>
          <cell r="F4811" t="str">
            <v>Demand Reduction Value Source</v>
          </cell>
          <cell r="G4811" t="str">
            <v/>
          </cell>
          <cell r="H4811" t="str">
            <v/>
          </cell>
          <cell r="I4811" t="str">
            <v>IndGreenMotorRewind_v2_0.xlsm</v>
          </cell>
        </row>
        <row r="4812">
          <cell r="C4812" t="str">
            <v>12202013-029.2_Gross incremental annual electric savings (kWh/yr)</v>
          </cell>
          <cell r="D4812">
            <v>2</v>
          </cell>
          <cell r="E4812" t="str">
            <v>Gross incremental annual electric savings (kWh/yr)</v>
          </cell>
          <cell r="F4812" t="str">
            <v xml:space="preserve">Energy Savings Value Source </v>
          </cell>
          <cell r="G4812" t="str">
            <v/>
          </cell>
          <cell r="H4812" t="str">
            <v/>
          </cell>
          <cell r="I4812" t="str">
            <v>IndGreenMotorRewind_v2_0.xlsm</v>
          </cell>
        </row>
        <row r="4813">
          <cell r="C4813" t="str">
            <v>12202013-029.2_Measure life (years)</v>
          </cell>
          <cell r="D4813">
            <v>2</v>
          </cell>
          <cell r="E4813" t="str">
            <v>Measure life (years)</v>
          </cell>
          <cell r="F4813" t="str">
            <v>Measure Life Value Source</v>
          </cell>
          <cell r="G4813" t="str">
            <v/>
          </cell>
          <cell r="H4813" t="str">
            <v/>
          </cell>
          <cell r="I4813" t="str">
            <v>IndGreenMotorRewind_v2_0.xlsm</v>
          </cell>
        </row>
        <row r="4814">
          <cell r="C4814" t="str">
            <v>12202013-029.2_Planned Net to Gross Ratio</v>
          </cell>
          <cell r="D4814">
            <v>2</v>
          </cell>
          <cell r="E4814" t="str">
            <v>Planned Net to Gross Ratio</v>
          </cell>
          <cell r="F4814" t="str">
            <v>Net-to-Gross Value Source</v>
          </cell>
          <cell r="G4814" t="str">
            <v/>
          </cell>
          <cell r="H4814" t="str">
            <v>Page 2</v>
          </cell>
          <cell r="I4814" t="str">
            <v>ID_FinAnswer_Express_Program_Evaluation_2009-2011.pdf</v>
          </cell>
        </row>
        <row r="4815">
          <cell r="C4815" t="str">
            <v>12202013-029.2_Incremental cost ($)</v>
          </cell>
          <cell r="D4815">
            <v>2</v>
          </cell>
          <cell r="E4815" t="str">
            <v>Incremental cost ($)</v>
          </cell>
          <cell r="F4815" t="str">
            <v>Cost Value Source</v>
          </cell>
          <cell r="G4815" t="str">
            <v/>
          </cell>
          <cell r="H4815" t="str">
            <v/>
          </cell>
          <cell r="I4815" t="str">
            <v>IndGreenMotorRewind_v2_0.xlsm</v>
          </cell>
        </row>
        <row r="4816">
          <cell r="C4816" t="str">
            <v>12132013-029.2_Incremental cost ($)</v>
          </cell>
          <cell r="D4816">
            <v>2</v>
          </cell>
          <cell r="E4816" t="str">
            <v>Incremental cost ($)</v>
          </cell>
          <cell r="F4816" t="str">
            <v>Cost Value Source</v>
          </cell>
          <cell r="G4816" t="str">
            <v/>
          </cell>
          <cell r="H4816" t="str">
            <v/>
          </cell>
          <cell r="I4816" t="str">
            <v>IndGreenMotorRewind_v2_0.xlsm</v>
          </cell>
        </row>
        <row r="4817">
          <cell r="C4817" t="str">
            <v>12132013-029.2_Gross Average Monthly Demand Reduction (kW/unit)</v>
          </cell>
          <cell r="D4817">
            <v>2</v>
          </cell>
          <cell r="E4817" t="str">
            <v>Gross Average Monthly Demand Reduction (kW/unit)</v>
          </cell>
          <cell r="F4817" t="str">
            <v>Demand Reduction Value Source</v>
          </cell>
          <cell r="G4817" t="str">
            <v/>
          </cell>
          <cell r="H4817" t="str">
            <v/>
          </cell>
          <cell r="I4817" t="str">
            <v>IndGreenMotorRewind_v2_0.xlsm</v>
          </cell>
        </row>
        <row r="4818">
          <cell r="C4818" t="str">
            <v>12132013-029.2_Incremental cost ($)</v>
          </cell>
          <cell r="D4818">
            <v>2</v>
          </cell>
          <cell r="E4818" t="str">
            <v>Incremental cost ($)</v>
          </cell>
          <cell r="F4818" t="str">
            <v>Cost Value Source</v>
          </cell>
          <cell r="G4818" t="str">
            <v/>
          </cell>
          <cell r="H4818" t="str">
            <v/>
          </cell>
          <cell r="I4818" t="str">
            <v/>
          </cell>
        </row>
        <row r="4819">
          <cell r="C4819" t="str">
            <v>12132013-029.2_Gross incremental annual electric savings (kWh/yr)</v>
          </cell>
          <cell r="D4819">
            <v>2</v>
          </cell>
          <cell r="E4819" t="str">
            <v>Gross incremental annual electric savings (kWh/yr)</v>
          </cell>
          <cell r="F4819" t="str">
            <v xml:space="preserve">Energy Savings Value Source </v>
          </cell>
          <cell r="G4819" t="str">
            <v/>
          </cell>
          <cell r="H4819" t="str">
            <v/>
          </cell>
          <cell r="I4819" t="str">
            <v/>
          </cell>
        </row>
        <row r="4820">
          <cell r="C4820" t="str">
            <v>12132013-029.2_Measure life (years)</v>
          </cell>
          <cell r="D4820">
            <v>2</v>
          </cell>
          <cell r="E4820" t="str">
            <v>Measure life (years)</v>
          </cell>
          <cell r="F4820" t="str">
            <v>Measure Life Value Source</v>
          </cell>
          <cell r="G4820" t="str">
            <v/>
          </cell>
          <cell r="H4820" t="str">
            <v>Table 2 on page 22 of Appendix 1</v>
          </cell>
          <cell r="I4820" t="str">
            <v>UT_2011_Annual_Report.pdf</v>
          </cell>
        </row>
        <row r="4821">
          <cell r="C4821" t="str">
            <v>12132013-029.2_Incentive Customer ($)</v>
          </cell>
          <cell r="D4821">
            <v>2</v>
          </cell>
          <cell r="E4821" t="str">
            <v>Incentive Customer ($)</v>
          </cell>
          <cell r="F4821" t="str">
            <v>Incentive Value Source</v>
          </cell>
          <cell r="G4821" t="str">
            <v/>
          </cell>
          <cell r="H4821" t="str">
            <v>Table 10-14</v>
          </cell>
          <cell r="I4821" t="str">
            <v>FinAnswer Express Market Characterization and Program Enhancements - Utah Service Territory 30 Nov 2011.pdf</v>
          </cell>
        </row>
        <row r="4822">
          <cell r="C4822" t="str">
            <v>12132013-029.2_Gross incremental annual electric savings (kWh/yr)</v>
          </cell>
          <cell r="D4822">
            <v>2</v>
          </cell>
          <cell r="E4822" t="str">
            <v>Gross incremental annual electric savings (kWh/yr)</v>
          </cell>
          <cell r="F4822" t="str">
            <v xml:space="preserve">Energy Savings Value Source </v>
          </cell>
          <cell r="G4822" t="str">
            <v/>
          </cell>
          <cell r="H4822" t="str">
            <v/>
          </cell>
          <cell r="I4822" t="str">
            <v>IndGreenMotorRewind_v2_0.xlsm</v>
          </cell>
        </row>
        <row r="4823">
          <cell r="C4823" t="str">
            <v>12132013-029.2_Gross Average Monthly Demand Reduction (kW/unit)</v>
          </cell>
          <cell r="D4823">
            <v>2</v>
          </cell>
          <cell r="E4823" t="str">
            <v>Gross Average Monthly Demand Reduction (kW/unit)</v>
          </cell>
          <cell r="F4823" t="str">
            <v>Demand Reduction Value Source</v>
          </cell>
          <cell r="G4823" t="str">
            <v/>
          </cell>
          <cell r="H4823" t="str">
            <v/>
          </cell>
          <cell r="I4823" t="str">
            <v/>
          </cell>
        </row>
        <row r="4824">
          <cell r="C4824" t="str">
            <v>12302013-052.1_Gross Average Monthly Demand Reduction (kW/unit)</v>
          </cell>
          <cell r="D4824">
            <v>1</v>
          </cell>
          <cell r="E4824" t="str">
            <v>Gross Average Monthly Demand Reduction (kW/unit)</v>
          </cell>
          <cell r="F4824" t="str">
            <v>Demand Reduction Value Source</v>
          </cell>
          <cell r="G4824" t="str">
            <v/>
          </cell>
          <cell r="H4824" t="str">
            <v/>
          </cell>
          <cell r="I4824" t="str">
            <v>IndGreenMotorRewind_v2_0.xlsm</v>
          </cell>
        </row>
        <row r="4825">
          <cell r="C4825" t="str">
            <v>12302013-052.1_Measure life (years)</v>
          </cell>
          <cell r="D4825">
            <v>1</v>
          </cell>
          <cell r="E4825" t="str">
            <v>Measure life (years)</v>
          </cell>
          <cell r="F4825" t="str">
            <v>Measure Life Value Source</v>
          </cell>
          <cell r="G4825" t="str">
            <v/>
          </cell>
          <cell r="H4825" t="str">
            <v/>
          </cell>
          <cell r="I4825" t="str">
            <v>IndGreenMotorRewind_v2_0.xlsm</v>
          </cell>
        </row>
        <row r="4826">
          <cell r="C4826" t="str">
            <v>12302013-052.1_Incremental cost ($)</v>
          </cell>
          <cell r="D4826">
            <v>1</v>
          </cell>
          <cell r="E4826" t="str">
            <v>Incremental cost ($)</v>
          </cell>
          <cell r="F4826" t="str">
            <v>Cost Value Source</v>
          </cell>
          <cell r="G4826" t="str">
            <v/>
          </cell>
          <cell r="H4826" t="str">
            <v/>
          </cell>
          <cell r="I4826" t="str">
            <v>IndGreenMotorRewind_v2_0.xlsm</v>
          </cell>
        </row>
        <row r="4827">
          <cell r="C4827" t="str">
            <v>12302013-052.1_Gross incremental annual electric savings (kWh/yr)</v>
          </cell>
          <cell r="D4827">
            <v>1</v>
          </cell>
          <cell r="E4827" t="str">
            <v>Gross incremental annual electric savings (kWh/yr)</v>
          </cell>
          <cell r="F4827" t="str">
            <v xml:space="preserve">Energy Savings Value Source </v>
          </cell>
          <cell r="G4827" t="str">
            <v/>
          </cell>
          <cell r="H4827" t="str">
            <v/>
          </cell>
          <cell r="I4827" t="str">
            <v>IndGreenMotorRewind_v2_0.xlsm</v>
          </cell>
        </row>
        <row r="4828">
          <cell r="C4828" t="str">
            <v>12202013-061.2_Gross incremental annual electric savings (kWh/yr)</v>
          </cell>
          <cell r="D4828">
            <v>2</v>
          </cell>
          <cell r="E4828" t="str">
            <v>Gross incremental annual electric savings (kWh/yr)</v>
          </cell>
          <cell r="F4828" t="str">
            <v>Energy Savings Value Source</v>
          </cell>
          <cell r="G4828" t="str">
            <v/>
          </cell>
          <cell r="H4828" t="str">
            <v/>
          </cell>
          <cell r="I4828" t="str">
            <v>IndGreenMotorRewind_v2_0.xlsm</v>
          </cell>
        </row>
        <row r="4829">
          <cell r="C4829" t="str">
            <v>12202013-061.2_Measure life (years)</v>
          </cell>
          <cell r="D4829">
            <v>2</v>
          </cell>
          <cell r="E4829" t="str">
            <v>Measure life (years)</v>
          </cell>
          <cell r="F4829" t="str">
            <v>Measure Life Value Source</v>
          </cell>
          <cell r="G4829" t="str">
            <v/>
          </cell>
          <cell r="H4829" t="str">
            <v/>
          </cell>
          <cell r="I4829" t="str">
            <v>IndGreenMotorRewind_v2_0.xlsm</v>
          </cell>
        </row>
        <row r="4830">
          <cell r="C4830" t="str">
            <v>12202013-061.2_Planned Realization Rate</v>
          </cell>
          <cell r="D4830">
            <v>2</v>
          </cell>
          <cell r="E4830" t="str">
            <v>Planned Realization Rate</v>
          </cell>
          <cell r="F4830" t="str">
            <v>Realization Rate Value Source</v>
          </cell>
          <cell r="G4830" t="str">
            <v/>
          </cell>
          <cell r="H4830" t="str">
            <v>Table 1</v>
          </cell>
          <cell r="I4830" t="str">
            <v>DSM_WY_FinAnswerExpress_Report_2011.pdf</v>
          </cell>
        </row>
        <row r="4831">
          <cell r="C4831" t="str">
            <v>12202013-061.2_Gross Average Monthly Demand Reduction (kW/unit)</v>
          </cell>
          <cell r="D4831">
            <v>2</v>
          </cell>
          <cell r="E4831" t="str">
            <v>Gross Average Monthly Demand Reduction (kW/unit)</v>
          </cell>
          <cell r="F4831" t="str">
            <v>Demand Savings Value Source</v>
          </cell>
          <cell r="G4831" t="str">
            <v/>
          </cell>
          <cell r="H4831" t="str">
            <v/>
          </cell>
          <cell r="I4831" t="str">
            <v>IndGreenMotorRewind_v2_0.xlsm</v>
          </cell>
        </row>
        <row r="4832">
          <cell r="C4832" t="str">
            <v>12202013-061.2_Incremental cost ($)</v>
          </cell>
          <cell r="D4832">
            <v>2</v>
          </cell>
          <cell r="E4832" t="str">
            <v>Incremental cost ($)</v>
          </cell>
          <cell r="F4832" t="str">
            <v>Incremental Cost Value Source</v>
          </cell>
          <cell r="G4832" t="str">
            <v/>
          </cell>
          <cell r="H4832" t="str">
            <v/>
          </cell>
          <cell r="I4832" t="str">
            <v>IndGreenMotorRewind_v2_0.xlsm</v>
          </cell>
        </row>
        <row r="4833">
          <cell r="C4833" t="str">
            <v>12202013-061.2_Planned Net to Gross Ratio</v>
          </cell>
          <cell r="D4833">
            <v>2</v>
          </cell>
          <cell r="E4833" t="str">
            <v>Planned Net to Gross Ratio</v>
          </cell>
          <cell r="F4833" t="str">
            <v>Net-to-Gross Value Source</v>
          </cell>
          <cell r="G4833" t="str">
            <v/>
          </cell>
          <cell r="H4833" t="str">
            <v>Page 10</v>
          </cell>
          <cell r="I4833" t="str">
            <v>DSM_WY_FinAnswerExpress_Report_2011.pdf</v>
          </cell>
        </row>
        <row r="4834">
          <cell r="C4834" t="str">
            <v>12202013-094.1_Gross Average Monthly Demand Reduction (kW/unit)</v>
          </cell>
          <cell r="D4834">
            <v>1</v>
          </cell>
          <cell r="E4834" t="str">
            <v>Gross Average Monthly Demand Reduction (kW/unit)</v>
          </cell>
          <cell r="F4834" t="str">
            <v>Demand Reduction Value Source</v>
          </cell>
          <cell r="G4834" t="str">
            <v/>
          </cell>
          <cell r="H4834" t="str">
            <v/>
          </cell>
          <cell r="I4834" t="str">
            <v>IndGreenMotorRewind_v2_0.xlsm</v>
          </cell>
        </row>
        <row r="4835">
          <cell r="C4835" t="str">
            <v>12202013-094.1_Incremental cost ($)</v>
          </cell>
          <cell r="D4835">
            <v>1</v>
          </cell>
          <cell r="E4835" t="str">
            <v>Incremental cost ($)</v>
          </cell>
          <cell r="F4835" t="str">
            <v>Cost Value Source</v>
          </cell>
          <cell r="G4835" t="str">
            <v/>
          </cell>
          <cell r="H4835" t="str">
            <v/>
          </cell>
          <cell r="I4835" t="str">
            <v>IndGreenMotorRewind_v2_0.xlsm</v>
          </cell>
        </row>
        <row r="4836">
          <cell r="C4836" t="str">
            <v>12202013-094.1_Measure life (years)</v>
          </cell>
          <cell r="D4836">
            <v>1</v>
          </cell>
          <cell r="E4836" t="str">
            <v>Measure life (years)</v>
          </cell>
          <cell r="F4836" t="str">
            <v>Measure Life Value Source</v>
          </cell>
          <cell r="G4836" t="str">
            <v/>
          </cell>
          <cell r="H4836" t="str">
            <v/>
          </cell>
          <cell r="I4836" t="str">
            <v>IndGreenMotorRewind_v2_0.xlsm</v>
          </cell>
        </row>
        <row r="4837">
          <cell r="C4837" t="str">
            <v>12202013-094.1_Planned Realization Rate</v>
          </cell>
          <cell r="D4837">
            <v>1</v>
          </cell>
          <cell r="E4837" t="str">
            <v>Planned Realization Rate</v>
          </cell>
          <cell r="F4837" t="str">
            <v>Realization Rate Value Source</v>
          </cell>
          <cell r="G4837" t="str">
            <v/>
          </cell>
          <cell r="H4837" t="str">
            <v>page 2</v>
          </cell>
          <cell r="I4837" t="str">
            <v>CA_FinAnswer_Express_Program_Evaluation_2009-2011.pdf</v>
          </cell>
        </row>
        <row r="4838">
          <cell r="C4838" t="str">
            <v>12202013-094.1_Planned Net to Gross Ratio</v>
          </cell>
          <cell r="D4838">
            <v>1</v>
          </cell>
          <cell r="E4838" t="str">
            <v>Planned Net to Gross Ratio</v>
          </cell>
          <cell r="F4838" t="str">
            <v>Net-to-Gross Value Source</v>
          </cell>
          <cell r="G4838" t="str">
            <v/>
          </cell>
          <cell r="H4838" t="str">
            <v>page 2</v>
          </cell>
          <cell r="I4838" t="str">
            <v>CA_FinAnswer_Express_Program_Evaluation_2009-2011.pdf</v>
          </cell>
        </row>
        <row r="4839">
          <cell r="C4839" t="str">
            <v>12202013-094.1_Gross incremental annual electric savings (kWh/yr)</v>
          </cell>
          <cell r="D4839">
            <v>1</v>
          </cell>
          <cell r="E4839" t="str">
            <v>Gross incremental annual electric savings (kWh/yr)</v>
          </cell>
          <cell r="F4839" t="str">
            <v xml:space="preserve">Energy Savings Value Source </v>
          </cell>
          <cell r="G4839" t="str">
            <v/>
          </cell>
          <cell r="H4839" t="str">
            <v/>
          </cell>
          <cell r="I4839" t="str">
            <v>IndGreenMotorRewind_v2_0.xlsm</v>
          </cell>
        </row>
        <row r="4840">
          <cell r="C4840" t="str">
            <v>12202013-030.2_Incremental cost ($)</v>
          </cell>
          <cell r="D4840">
            <v>2</v>
          </cell>
          <cell r="E4840" t="str">
            <v>Incremental cost ($)</v>
          </cell>
          <cell r="F4840" t="str">
            <v>Cost Value Source</v>
          </cell>
          <cell r="G4840" t="str">
            <v/>
          </cell>
          <cell r="H4840" t="str">
            <v/>
          </cell>
          <cell r="I4840" t="str">
            <v>IndGreenMotorRewind_v2_0.xlsm</v>
          </cell>
        </row>
        <row r="4841">
          <cell r="C4841" t="str">
            <v>12202013-030.2_Gross Average Monthly Demand Reduction (kW/unit)</v>
          </cell>
          <cell r="D4841">
            <v>2</v>
          </cell>
          <cell r="E4841" t="str">
            <v>Gross Average Monthly Demand Reduction (kW/unit)</v>
          </cell>
          <cell r="F4841" t="str">
            <v>Demand Reduction Value Source</v>
          </cell>
          <cell r="G4841" t="str">
            <v/>
          </cell>
          <cell r="H4841" t="str">
            <v/>
          </cell>
          <cell r="I4841" t="str">
            <v>IndGreenMotorRewind_v2_0.xlsm</v>
          </cell>
        </row>
        <row r="4842">
          <cell r="C4842" t="str">
            <v>12202013-030.2_Gross incremental annual electric savings (kWh/yr)</v>
          </cell>
          <cell r="D4842">
            <v>2</v>
          </cell>
          <cell r="E4842" t="str">
            <v>Gross incremental annual electric savings (kWh/yr)</v>
          </cell>
          <cell r="F4842" t="str">
            <v xml:space="preserve">Energy Savings Value Source </v>
          </cell>
          <cell r="G4842" t="str">
            <v/>
          </cell>
          <cell r="H4842" t="str">
            <v/>
          </cell>
          <cell r="I4842" t="str">
            <v>IndGreenMotorRewind_v2_0.xlsm</v>
          </cell>
        </row>
        <row r="4843">
          <cell r="C4843" t="str">
            <v>12202013-030.2_Measure life (years)</v>
          </cell>
          <cell r="D4843">
            <v>2</v>
          </cell>
          <cell r="E4843" t="str">
            <v>Measure life (years)</v>
          </cell>
          <cell r="F4843" t="str">
            <v>Measure Life Value Source</v>
          </cell>
          <cell r="G4843" t="str">
            <v/>
          </cell>
          <cell r="H4843" t="str">
            <v/>
          </cell>
          <cell r="I4843" t="str">
            <v>IndGreenMotorRewind_v2_0.xlsm</v>
          </cell>
        </row>
        <row r="4844">
          <cell r="C4844" t="str">
            <v>12202013-030.2_Planned Realization Rate</v>
          </cell>
          <cell r="D4844">
            <v>2</v>
          </cell>
          <cell r="E4844" t="str">
            <v>Planned Realization Rate</v>
          </cell>
          <cell r="F4844" t="str">
            <v>Realization Rate Value Source</v>
          </cell>
          <cell r="G4844" t="str">
            <v/>
          </cell>
          <cell r="H4844" t="str">
            <v>Table 1</v>
          </cell>
          <cell r="I4844" t="str">
            <v>ID_FinAnswer_Express_Program_Evaluation_2009-2011.pdf</v>
          </cell>
        </row>
        <row r="4845">
          <cell r="C4845" t="str">
            <v>12202013-030.2_Planned Net to Gross Ratio</v>
          </cell>
          <cell r="D4845">
            <v>2</v>
          </cell>
          <cell r="E4845" t="str">
            <v>Planned Net to Gross Ratio</v>
          </cell>
          <cell r="F4845" t="str">
            <v>Net-to-Gross Value Source</v>
          </cell>
          <cell r="G4845" t="str">
            <v/>
          </cell>
          <cell r="H4845" t="str">
            <v>Page 2</v>
          </cell>
          <cell r="I4845" t="str">
            <v>ID_FinAnswer_Express_Program_Evaluation_2009-2011.pdf</v>
          </cell>
        </row>
        <row r="4846">
          <cell r="C4846" t="str">
            <v>12132013-030.2_Gross incremental annual electric savings (kWh/yr)</v>
          </cell>
          <cell r="D4846">
            <v>2</v>
          </cell>
          <cell r="E4846" t="str">
            <v>Gross incremental annual electric savings (kWh/yr)</v>
          </cell>
          <cell r="F4846" t="str">
            <v xml:space="preserve">Energy Savings Value Source </v>
          </cell>
          <cell r="G4846" t="str">
            <v/>
          </cell>
          <cell r="H4846" t="str">
            <v/>
          </cell>
          <cell r="I4846" t="str">
            <v>IndGreenMotorRewind_v2_0.xlsm</v>
          </cell>
        </row>
        <row r="4847">
          <cell r="C4847" t="str">
            <v>12132013-030.2_Gross Average Monthly Demand Reduction (kW/unit)</v>
          </cell>
          <cell r="D4847">
            <v>2</v>
          </cell>
          <cell r="E4847" t="str">
            <v>Gross Average Monthly Demand Reduction (kW/unit)</v>
          </cell>
          <cell r="F4847" t="str">
            <v>Demand Reduction Value Source</v>
          </cell>
          <cell r="G4847" t="str">
            <v/>
          </cell>
          <cell r="H4847" t="str">
            <v/>
          </cell>
          <cell r="I4847" t="str">
            <v/>
          </cell>
        </row>
        <row r="4848">
          <cell r="C4848" t="str">
            <v>12132013-030.2_Gross Average Monthly Demand Reduction (kW/unit)</v>
          </cell>
          <cell r="D4848">
            <v>2</v>
          </cell>
          <cell r="E4848" t="str">
            <v>Gross Average Monthly Demand Reduction (kW/unit)</v>
          </cell>
          <cell r="F4848" t="str">
            <v>Demand Reduction Value Source</v>
          </cell>
          <cell r="G4848" t="str">
            <v/>
          </cell>
          <cell r="H4848" t="str">
            <v/>
          </cell>
          <cell r="I4848" t="str">
            <v>IndGreenMotorRewind_v2_0.xlsm</v>
          </cell>
        </row>
        <row r="4849">
          <cell r="C4849" t="str">
            <v>12132013-030.2_Incentive Customer ($)</v>
          </cell>
          <cell r="D4849">
            <v>2</v>
          </cell>
          <cell r="E4849" t="str">
            <v>Incentive Customer ($)</v>
          </cell>
          <cell r="F4849" t="str">
            <v>Incentive Value Source</v>
          </cell>
          <cell r="G4849" t="str">
            <v/>
          </cell>
          <cell r="H4849" t="str">
            <v>Table 10-14</v>
          </cell>
          <cell r="I4849" t="str">
            <v>FinAnswer Express Market Characterization and Program Enhancements - Utah Service Territory 30 Nov 2011.pdf</v>
          </cell>
        </row>
        <row r="4850">
          <cell r="C4850" t="str">
            <v>12132013-030.2_Incremental cost ($)</v>
          </cell>
          <cell r="D4850">
            <v>2</v>
          </cell>
          <cell r="E4850" t="str">
            <v>Incremental cost ($)</v>
          </cell>
          <cell r="F4850" t="str">
            <v>Cost Value Source</v>
          </cell>
          <cell r="G4850" t="str">
            <v/>
          </cell>
          <cell r="H4850" t="str">
            <v/>
          </cell>
          <cell r="I4850" t="str">
            <v/>
          </cell>
        </row>
        <row r="4851">
          <cell r="C4851" t="str">
            <v>12132013-030.2_Measure life (years)</v>
          </cell>
          <cell r="D4851">
            <v>2</v>
          </cell>
          <cell r="E4851" t="str">
            <v>Measure life (years)</v>
          </cell>
          <cell r="F4851" t="str">
            <v>Measure Life Value Source</v>
          </cell>
          <cell r="G4851" t="str">
            <v/>
          </cell>
          <cell r="H4851" t="str">
            <v>Table 2 on page 22 of Appendix 1</v>
          </cell>
          <cell r="I4851" t="str">
            <v>UT_2011_Annual_Report.pdf</v>
          </cell>
        </row>
        <row r="4852">
          <cell r="C4852" t="str">
            <v>12132013-030.2_Gross incremental annual electric savings (kWh/yr)</v>
          </cell>
          <cell r="D4852">
            <v>2</v>
          </cell>
          <cell r="E4852" t="str">
            <v>Gross incremental annual electric savings (kWh/yr)</v>
          </cell>
          <cell r="F4852" t="str">
            <v xml:space="preserve">Energy Savings Value Source </v>
          </cell>
          <cell r="G4852" t="str">
            <v/>
          </cell>
          <cell r="H4852" t="str">
            <v/>
          </cell>
          <cell r="I4852" t="str">
            <v/>
          </cell>
        </row>
        <row r="4853">
          <cell r="C4853" t="str">
            <v>12132013-030.2_Incremental cost ($)</v>
          </cell>
          <cell r="D4853">
            <v>2</v>
          </cell>
          <cell r="E4853" t="str">
            <v>Incremental cost ($)</v>
          </cell>
          <cell r="F4853" t="str">
            <v>Cost Value Source</v>
          </cell>
          <cell r="G4853" t="str">
            <v/>
          </cell>
          <cell r="H4853" t="str">
            <v/>
          </cell>
          <cell r="I4853" t="str">
            <v>IndGreenMotorRewind_v2_0.xlsm</v>
          </cell>
        </row>
        <row r="4854">
          <cell r="C4854" t="str">
            <v>12302013-053.1_Incremental cost ($)</v>
          </cell>
          <cell r="D4854">
            <v>1</v>
          </cell>
          <cell r="E4854" t="str">
            <v>Incremental cost ($)</v>
          </cell>
          <cell r="F4854" t="str">
            <v>Cost Value Source</v>
          </cell>
          <cell r="G4854" t="str">
            <v/>
          </cell>
          <cell r="H4854" t="str">
            <v/>
          </cell>
          <cell r="I4854" t="str">
            <v>IndGreenMotorRewind_v2_0.xlsm</v>
          </cell>
        </row>
        <row r="4855">
          <cell r="C4855" t="str">
            <v>12302013-053.1_Measure life (years)</v>
          </cell>
          <cell r="D4855">
            <v>1</v>
          </cell>
          <cell r="E4855" t="str">
            <v>Measure life (years)</v>
          </cell>
          <cell r="F4855" t="str">
            <v>Measure Life Value Source</v>
          </cell>
          <cell r="G4855" t="str">
            <v/>
          </cell>
          <cell r="H4855" t="str">
            <v/>
          </cell>
          <cell r="I4855" t="str">
            <v>IndGreenMotorRewind_v2_0.xlsm</v>
          </cell>
        </row>
        <row r="4856">
          <cell r="C4856" t="str">
            <v>12302013-053.1_Gross Average Monthly Demand Reduction (kW/unit)</v>
          </cell>
          <cell r="D4856">
            <v>1</v>
          </cell>
          <cell r="E4856" t="str">
            <v>Gross Average Monthly Demand Reduction (kW/unit)</v>
          </cell>
          <cell r="F4856" t="str">
            <v>Demand Reduction Value Source</v>
          </cell>
          <cell r="G4856" t="str">
            <v/>
          </cell>
          <cell r="H4856" t="str">
            <v/>
          </cell>
          <cell r="I4856" t="str">
            <v>IndGreenMotorRewind_v2_0.xlsm</v>
          </cell>
        </row>
        <row r="4857">
          <cell r="C4857" t="str">
            <v>12302013-053.1_Gross incremental annual electric savings (kWh/yr)</v>
          </cell>
          <cell r="D4857">
            <v>1</v>
          </cell>
          <cell r="E4857" t="str">
            <v>Gross incremental annual electric savings (kWh/yr)</v>
          </cell>
          <cell r="F4857" t="str">
            <v xml:space="preserve">Energy Savings Value Source </v>
          </cell>
          <cell r="G4857" t="str">
            <v/>
          </cell>
          <cell r="H4857" t="str">
            <v/>
          </cell>
          <cell r="I4857" t="str">
            <v>IndGreenMotorRewind_v2_0.xlsm</v>
          </cell>
        </row>
        <row r="4858">
          <cell r="C4858" t="str">
            <v>12202013-062.2_Incremental cost ($)</v>
          </cell>
          <cell r="D4858">
            <v>2</v>
          </cell>
          <cell r="E4858" t="str">
            <v>Incremental cost ($)</v>
          </cell>
          <cell r="F4858" t="str">
            <v>Incremental Cost Value Source</v>
          </cell>
          <cell r="G4858" t="str">
            <v/>
          </cell>
          <cell r="H4858" t="str">
            <v/>
          </cell>
          <cell r="I4858" t="str">
            <v>IndGreenMotorRewind_v2_0.xlsm</v>
          </cell>
        </row>
        <row r="4859">
          <cell r="C4859" t="str">
            <v>12202013-062.2_Planned Realization Rate</v>
          </cell>
          <cell r="D4859">
            <v>2</v>
          </cell>
          <cell r="E4859" t="str">
            <v>Planned Realization Rate</v>
          </cell>
          <cell r="F4859" t="str">
            <v>Realization Rate Value Source</v>
          </cell>
          <cell r="G4859" t="str">
            <v/>
          </cell>
          <cell r="H4859" t="str">
            <v>Table 1</v>
          </cell>
          <cell r="I4859" t="str">
            <v>DSM_WY_FinAnswerExpress_Report_2011.pdf</v>
          </cell>
        </row>
        <row r="4860">
          <cell r="C4860" t="str">
            <v>12202013-062.2_Measure life (years)</v>
          </cell>
          <cell r="D4860">
            <v>2</v>
          </cell>
          <cell r="E4860" t="str">
            <v>Measure life (years)</v>
          </cell>
          <cell r="F4860" t="str">
            <v>Measure Life Value Source</v>
          </cell>
          <cell r="G4860" t="str">
            <v/>
          </cell>
          <cell r="H4860" t="str">
            <v/>
          </cell>
          <cell r="I4860" t="str">
            <v>IndGreenMotorRewind_v2_0.xlsm</v>
          </cell>
        </row>
        <row r="4861">
          <cell r="C4861" t="str">
            <v>12202013-062.2_Gross incremental annual electric savings (kWh/yr)</v>
          </cell>
          <cell r="D4861">
            <v>2</v>
          </cell>
          <cell r="E4861" t="str">
            <v>Gross incremental annual electric savings (kWh/yr)</v>
          </cell>
          <cell r="F4861" t="str">
            <v>Energy Savings Value Source</v>
          </cell>
          <cell r="G4861" t="str">
            <v/>
          </cell>
          <cell r="H4861" t="str">
            <v/>
          </cell>
          <cell r="I4861" t="str">
            <v>IndGreenMotorRewind_v2_0.xlsm</v>
          </cell>
        </row>
        <row r="4862">
          <cell r="C4862" t="str">
            <v>12202013-062.2_Gross Average Monthly Demand Reduction (kW/unit)</v>
          </cell>
          <cell r="D4862">
            <v>2</v>
          </cell>
          <cell r="E4862" t="str">
            <v>Gross Average Monthly Demand Reduction (kW/unit)</v>
          </cell>
          <cell r="F4862" t="str">
            <v>Demand Savings Value Source</v>
          </cell>
          <cell r="G4862" t="str">
            <v/>
          </cell>
          <cell r="H4862" t="str">
            <v/>
          </cell>
          <cell r="I4862" t="str">
            <v>IndGreenMotorRewind_v2_0.xlsm</v>
          </cell>
        </row>
        <row r="4863">
          <cell r="C4863" t="str">
            <v>12202013-062.2_Planned Net to Gross Ratio</v>
          </cell>
          <cell r="D4863">
            <v>2</v>
          </cell>
          <cell r="E4863" t="str">
            <v>Planned Net to Gross Ratio</v>
          </cell>
          <cell r="F4863" t="str">
            <v>Net-to-Gross Value Source</v>
          </cell>
          <cell r="G4863" t="str">
            <v/>
          </cell>
          <cell r="H4863" t="str">
            <v>Page 10</v>
          </cell>
          <cell r="I4863" t="str">
            <v>DSM_WY_FinAnswerExpress_Report_2011.pdf</v>
          </cell>
        </row>
        <row r="4864">
          <cell r="C4864" t="str">
            <v>145.2_Incremental cost ($)</v>
          </cell>
          <cell r="D4864">
            <v>2</v>
          </cell>
          <cell r="E4864" t="str">
            <v>Incremental cost ($)</v>
          </cell>
          <cell r="F4864" t="str">
            <v>Cost Value Source</v>
          </cell>
          <cell r="G4864" t="str">
            <v/>
          </cell>
          <cell r="H4864" t="str">
            <v/>
          </cell>
          <cell r="I4864" t="str">
            <v>IndGreenMotorRewind_v2_0.xlsm</v>
          </cell>
        </row>
        <row r="4865">
          <cell r="C4865" t="str">
            <v>145.2_Measure life (years)</v>
          </cell>
          <cell r="D4865">
            <v>2</v>
          </cell>
          <cell r="E4865" t="str">
            <v>Measure life (years)</v>
          </cell>
          <cell r="F4865" t="str">
            <v>Measure Life Value Source</v>
          </cell>
          <cell r="G4865" t="str">
            <v/>
          </cell>
          <cell r="H4865" t="str">
            <v/>
          </cell>
          <cell r="I4865" t="str">
            <v>IndGreenMotorRewind_v2_0.xlsm</v>
          </cell>
        </row>
        <row r="4866">
          <cell r="C4866" t="str">
            <v>145.2_Planned Net to Gross Ratio</v>
          </cell>
          <cell r="D4866">
            <v>2</v>
          </cell>
          <cell r="E4866" t="str">
            <v>Planned Net to Gross Ratio</v>
          </cell>
          <cell r="F4866" t="str">
            <v>Net-to-Gross Value Source</v>
          </cell>
          <cell r="G4866" t="str">
            <v/>
          </cell>
          <cell r="H4866" t="str">
            <v>page 2</v>
          </cell>
          <cell r="I4866" t="str">
            <v>CA_FinAnswer_Express_Program_Evaluation_2009-2011.pdf</v>
          </cell>
        </row>
        <row r="4867">
          <cell r="C4867" t="str">
            <v>145.2_Gross incremental annual electric savings (kWh/yr)</v>
          </cell>
          <cell r="D4867">
            <v>2</v>
          </cell>
          <cell r="E4867" t="str">
            <v>Gross incremental annual electric savings (kWh/yr)</v>
          </cell>
          <cell r="F4867" t="str">
            <v xml:space="preserve">Energy Savings Value Source </v>
          </cell>
          <cell r="G4867" t="str">
            <v/>
          </cell>
          <cell r="H4867" t="str">
            <v/>
          </cell>
          <cell r="I4867" t="str">
            <v>IndGreenMotorRewind_v2_0.xlsm</v>
          </cell>
        </row>
        <row r="4868">
          <cell r="C4868" t="str">
            <v>145.2_Planned Realization Rate</v>
          </cell>
          <cell r="D4868">
            <v>2</v>
          </cell>
          <cell r="E4868" t="str">
            <v>Planned Realization Rate</v>
          </cell>
          <cell r="F4868" t="str">
            <v>Realization Rate Value Source</v>
          </cell>
          <cell r="G4868" t="str">
            <v/>
          </cell>
          <cell r="H4868" t="str">
            <v>page 2</v>
          </cell>
          <cell r="I4868" t="str">
            <v>CA_FinAnswer_Express_Program_Evaluation_2009-2011.pdf</v>
          </cell>
        </row>
        <row r="4869">
          <cell r="C4869" t="str">
            <v>145.2_Gross Average Monthly Demand Reduction (kW/unit)</v>
          </cell>
          <cell r="D4869">
            <v>2</v>
          </cell>
          <cell r="E4869" t="str">
            <v>Gross Average Monthly Demand Reduction (kW/unit)</v>
          </cell>
          <cell r="F4869" t="str">
            <v>Demand Reduction Value Source</v>
          </cell>
          <cell r="G4869" t="str">
            <v/>
          </cell>
          <cell r="H4869" t="str">
            <v/>
          </cell>
          <cell r="I4869" t="str">
            <v>IndGreenMotorRewind_v2_0.xlsm</v>
          </cell>
        </row>
        <row r="4870">
          <cell r="C4870" t="str">
            <v>356.3_Planned Net to Gross Ratio</v>
          </cell>
          <cell r="D4870">
            <v>3</v>
          </cell>
          <cell r="E4870" t="str">
            <v>Planned Net to Gross Ratio</v>
          </cell>
          <cell r="F4870" t="str">
            <v>Net-to-Gross Value Source</v>
          </cell>
          <cell r="G4870" t="str">
            <v/>
          </cell>
          <cell r="H4870" t="str">
            <v>Page 2</v>
          </cell>
          <cell r="I4870" t="str">
            <v>ID_FinAnswer_Express_Program_Evaluation_2009-2011.pdf</v>
          </cell>
        </row>
        <row r="4871">
          <cell r="C4871" t="str">
            <v>356.3_Gross incremental annual electric savings (kWh/yr)</v>
          </cell>
          <cell r="D4871">
            <v>3</v>
          </cell>
          <cell r="E4871" t="str">
            <v>Gross incremental annual electric savings (kWh/yr)</v>
          </cell>
          <cell r="F4871" t="str">
            <v xml:space="preserve">Energy Savings Value Source </v>
          </cell>
          <cell r="G4871" t="str">
            <v/>
          </cell>
          <cell r="H4871" t="str">
            <v/>
          </cell>
          <cell r="I4871" t="str">
            <v>IndGreenMotorRewind_v2_0.xlsm</v>
          </cell>
        </row>
        <row r="4872">
          <cell r="C4872" t="str">
            <v>356.3_Incremental cost ($)</v>
          </cell>
          <cell r="D4872">
            <v>3</v>
          </cell>
          <cell r="E4872" t="str">
            <v>Incremental cost ($)</v>
          </cell>
          <cell r="F4872" t="str">
            <v>Cost Value Source</v>
          </cell>
          <cell r="G4872" t="str">
            <v/>
          </cell>
          <cell r="H4872" t="str">
            <v/>
          </cell>
          <cell r="I4872" t="str">
            <v>IndGreenMotorRewind_v2_0.xlsm</v>
          </cell>
        </row>
        <row r="4873">
          <cell r="C4873" t="str">
            <v>356.3_Measure life (years)</v>
          </cell>
          <cell r="D4873">
            <v>3</v>
          </cell>
          <cell r="E4873" t="str">
            <v>Measure life (years)</v>
          </cell>
          <cell r="F4873" t="str">
            <v>Measure Life Value Source</v>
          </cell>
          <cell r="G4873" t="str">
            <v/>
          </cell>
          <cell r="H4873" t="str">
            <v/>
          </cell>
          <cell r="I4873" t="str">
            <v>IndGreenMotorRewind_v2_0.xlsm</v>
          </cell>
        </row>
        <row r="4874">
          <cell r="C4874" t="str">
            <v>356.3_Planned Realization Rate</v>
          </cell>
          <cell r="D4874">
            <v>3</v>
          </cell>
          <cell r="E4874" t="str">
            <v>Planned Realization Rate</v>
          </cell>
          <cell r="F4874" t="str">
            <v>Realization Rate Value Source</v>
          </cell>
          <cell r="G4874" t="str">
            <v/>
          </cell>
          <cell r="H4874" t="str">
            <v>Table 1</v>
          </cell>
          <cell r="I4874" t="str">
            <v>ID_FinAnswer_Express_Program_Evaluation_2009-2011.pdf</v>
          </cell>
        </row>
        <row r="4875">
          <cell r="C4875" t="str">
            <v>356.3_Gross Average Monthly Demand Reduction (kW/unit)</v>
          </cell>
          <cell r="D4875">
            <v>3</v>
          </cell>
          <cell r="E4875" t="str">
            <v>Gross Average Monthly Demand Reduction (kW/unit)</v>
          </cell>
          <cell r="F4875" t="str">
            <v>Demand Reduction Value Source</v>
          </cell>
          <cell r="G4875" t="str">
            <v/>
          </cell>
          <cell r="H4875" t="str">
            <v/>
          </cell>
          <cell r="I4875" t="str">
            <v>IndGreenMotorRewind_v2_0.xlsm</v>
          </cell>
        </row>
        <row r="4876">
          <cell r="C4876" t="str">
            <v>588.3_Gross Average Monthly Demand Reduction (kW/unit)</v>
          </cell>
          <cell r="D4876">
            <v>3</v>
          </cell>
          <cell r="E4876" t="str">
            <v>Gross Average Monthly Demand Reduction (kW/unit)</v>
          </cell>
          <cell r="F4876" t="str">
            <v>Demand Reduction Value Source</v>
          </cell>
          <cell r="G4876" t="str">
            <v/>
          </cell>
          <cell r="H4876" t="str">
            <v/>
          </cell>
          <cell r="I4876" t="str">
            <v/>
          </cell>
        </row>
        <row r="4877">
          <cell r="C4877" t="str">
            <v>588.3_Gross Average Monthly Demand Reduction (kW/unit)</v>
          </cell>
          <cell r="D4877">
            <v>3</v>
          </cell>
          <cell r="E4877" t="str">
            <v>Gross Average Monthly Demand Reduction (kW/unit)</v>
          </cell>
          <cell r="F4877" t="str">
            <v>Demand Reduction Value Source</v>
          </cell>
          <cell r="G4877" t="str">
            <v/>
          </cell>
          <cell r="H4877" t="str">
            <v/>
          </cell>
          <cell r="I4877" t="str">
            <v>IndGreenMotorRewind_v2_0.xlsm</v>
          </cell>
        </row>
        <row r="4878">
          <cell r="C4878" t="str">
            <v>588.3_Incremental cost ($)</v>
          </cell>
          <cell r="D4878">
            <v>3</v>
          </cell>
          <cell r="E4878" t="str">
            <v>Incremental cost ($)</v>
          </cell>
          <cell r="F4878" t="str">
            <v>Cost Value Source</v>
          </cell>
          <cell r="G4878" t="str">
            <v/>
          </cell>
          <cell r="H4878" t="str">
            <v/>
          </cell>
          <cell r="I4878" t="str">
            <v/>
          </cell>
        </row>
        <row r="4879">
          <cell r="C4879" t="str">
            <v>588.3_Gross incremental annual electric savings (kWh/yr)</v>
          </cell>
          <cell r="D4879">
            <v>3</v>
          </cell>
          <cell r="E4879" t="str">
            <v>Gross incremental annual electric savings (kWh/yr)</v>
          </cell>
          <cell r="F4879" t="str">
            <v xml:space="preserve">Energy Savings Value Source </v>
          </cell>
          <cell r="G4879" t="str">
            <v/>
          </cell>
          <cell r="H4879" t="str">
            <v/>
          </cell>
          <cell r="I4879" t="str">
            <v>AgGreenMotorRewind_v2_0.xlsm</v>
          </cell>
        </row>
        <row r="4880">
          <cell r="C4880" t="str">
            <v>588.3_Incentive Customer ($)</v>
          </cell>
          <cell r="D4880">
            <v>3</v>
          </cell>
          <cell r="E4880" t="str">
            <v>Incentive Customer ($)</v>
          </cell>
          <cell r="F4880" t="str">
            <v>Incentive Value Source</v>
          </cell>
          <cell r="G4880" t="str">
            <v/>
          </cell>
          <cell r="H4880" t="str">
            <v>Table 10-14</v>
          </cell>
          <cell r="I4880" t="str">
            <v>FinAnswer Express Market Characterization and Program Enhancements - Utah Service Territory 30 Nov 2011.pdf</v>
          </cell>
        </row>
        <row r="4881">
          <cell r="C4881" t="str">
            <v>588.3_Measure life (years)</v>
          </cell>
          <cell r="D4881">
            <v>3</v>
          </cell>
          <cell r="E4881" t="str">
            <v>Measure life (years)</v>
          </cell>
          <cell r="F4881" t="str">
            <v>Measure Life Value Source</v>
          </cell>
          <cell r="G4881" t="str">
            <v/>
          </cell>
          <cell r="H4881" t="str">
            <v>Table 2 on page 22 of Appendix 1</v>
          </cell>
          <cell r="I4881" t="str">
            <v>UT_2011_Annual_Report.pdf</v>
          </cell>
        </row>
        <row r="4882">
          <cell r="C4882" t="str">
            <v>588.3_Gross incremental annual electric savings (kWh/yr)</v>
          </cell>
          <cell r="D4882">
            <v>3</v>
          </cell>
          <cell r="E4882" t="str">
            <v>Gross incremental annual electric savings (kWh/yr)</v>
          </cell>
          <cell r="F4882" t="str">
            <v xml:space="preserve">Energy Savings Value Source </v>
          </cell>
          <cell r="G4882" t="str">
            <v/>
          </cell>
          <cell r="H4882" t="str">
            <v/>
          </cell>
          <cell r="I4882" t="str">
            <v/>
          </cell>
        </row>
        <row r="4883">
          <cell r="C4883" t="str">
            <v>588.3_Incremental cost ($)</v>
          </cell>
          <cell r="D4883">
            <v>3</v>
          </cell>
          <cell r="E4883" t="str">
            <v>Incremental cost ($)</v>
          </cell>
          <cell r="F4883" t="str">
            <v>Cost Value Source</v>
          </cell>
          <cell r="G4883" t="str">
            <v/>
          </cell>
          <cell r="H4883" t="str">
            <v/>
          </cell>
          <cell r="I4883" t="str">
            <v>IndGreenMotorRewind_v2_0.xlsm</v>
          </cell>
        </row>
        <row r="4884">
          <cell r="C4884" t="str">
            <v>799.2_Incremental cost ($)</v>
          </cell>
          <cell r="D4884">
            <v>2</v>
          </cell>
          <cell r="E4884" t="str">
            <v>Incremental cost ($)</v>
          </cell>
          <cell r="F4884" t="str">
            <v>Cost Value Source</v>
          </cell>
          <cell r="G4884" t="str">
            <v/>
          </cell>
          <cell r="H4884" t="str">
            <v/>
          </cell>
          <cell r="I4884" t="str">
            <v>IndGreenMotorRewind_v2_0.xlsm</v>
          </cell>
        </row>
        <row r="4885">
          <cell r="C4885" t="str">
            <v>799.2_Measure life (years)</v>
          </cell>
          <cell r="D4885">
            <v>2</v>
          </cell>
          <cell r="E4885" t="str">
            <v>Measure life (years)</v>
          </cell>
          <cell r="F4885" t="str">
            <v>Measure Life Value Source</v>
          </cell>
          <cell r="G4885" t="str">
            <v/>
          </cell>
          <cell r="H4885" t="str">
            <v/>
          </cell>
          <cell r="I4885" t="str">
            <v>IndGreenMotorRewind_v2_0.xlsm</v>
          </cell>
        </row>
        <row r="4886">
          <cell r="C4886" t="str">
            <v>799.2_Gross incremental annual electric savings (kWh/yr)</v>
          </cell>
          <cell r="D4886">
            <v>2</v>
          </cell>
          <cell r="E4886" t="str">
            <v>Gross incremental annual electric savings (kWh/yr)</v>
          </cell>
          <cell r="F4886" t="str">
            <v xml:space="preserve">Energy Savings Value Source </v>
          </cell>
          <cell r="G4886" t="str">
            <v/>
          </cell>
          <cell r="H4886" t="str">
            <v/>
          </cell>
          <cell r="I4886" t="str">
            <v>IndGreenMotorRewind_v2_0.xlsm</v>
          </cell>
        </row>
        <row r="4887">
          <cell r="C4887" t="str">
            <v>799.2_Gross Average Monthly Demand Reduction (kW/unit)</v>
          </cell>
          <cell r="D4887">
            <v>2</v>
          </cell>
          <cell r="E4887" t="str">
            <v>Gross Average Monthly Demand Reduction (kW/unit)</v>
          </cell>
          <cell r="F4887" t="str">
            <v>Demand Reduction Value Source</v>
          </cell>
          <cell r="G4887" t="str">
            <v/>
          </cell>
          <cell r="H4887" t="str">
            <v/>
          </cell>
          <cell r="I4887" t="str">
            <v>IndGreenMotorRewind_v2_0.xlsm</v>
          </cell>
        </row>
        <row r="4888">
          <cell r="C4888" t="str">
            <v>1012.3_Planned Realization Rate</v>
          </cell>
          <cell r="D4888">
            <v>3</v>
          </cell>
          <cell r="E4888" t="str">
            <v>Planned Realization Rate</v>
          </cell>
          <cell r="F4888" t="str">
            <v>Realization Rate Value Source</v>
          </cell>
          <cell r="G4888" t="str">
            <v/>
          </cell>
          <cell r="H4888" t="str">
            <v>Table 1</v>
          </cell>
          <cell r="I4888" t="str">
            <v>DSM_WY_FinAnswerExpress_Report_2011.pdf</v>
          </cell>
        </row>
        <row r="4889">
          <cell r="C4889" t="str">
            <v>1012.3_Incremental cost ($)</v>
          </cell>
          <cell r="D4889">
            <v>3</v>
          </cell>
          <cell r="E4889" t="str">
            <v>Incremental cost ($)</v>
          </cell>
          <cell r="F4889" t="str">
            <v>Incremental Cost Value Source</v>
          </cell>
          <cell r="G4889" t="str">
            <v/>
          </cell>
          <cell r="H4889" t="str">
            <v/>
          </cell>
          <cell r="I4889" t="str">
            <v>IndGreenMotorRewind_v2_0.xlsm</v>
          </cell>
        </row>
        <row r="4890">
          <cell r="C4890" t="str">
            <v>1012.3_Gross Average Monthly Demand Reduction (kW/unit)</v>
          </cell>
          <cell r="D4890">
            <v>3</v>
          </cell>
          <cell r="E4890" t="str">
            <v>Gross Average Monthly Demand Reduction (kW/unit)</v>
          </cell>
          <cell r="F4890" t="str">
            <v>Demand Savings Value Source</v>
          </cell>
          <cell r="G4890" t="str">
            <v/>
          </cell>
          <cell r="H4890" t="str">
            <v/>
          </cell>
          <cell r="I4890" t="str">
            <v>IndGreenMotorRewind_v2_0.xlsm</v>
          </cell>
        </row>
        <row r="4891">
          <cell r="C4891" t="str">
            <v>1012.3_Gross incremental annual electric savings (kWh/yr)</v>
          </cell>
          <cell r="D4891">
            <v>3</v>
          </cell>
          <cell r="E4891" t="str">
            <v>Gross incremental annual electric savings (kWh/yr)</v>
          </cell>
          <cell r="F4891" t="str">
            <v>Energy Savings Value Source</v>
          </cell>
          <cell r="G4891" t="str">
            <v/>
          </cell>
          <cell r="H4891" t="str">
            <v/>
          </cell>
          <cell r="I4891" t="str">
            <v>IndGreenMotorRewind_v2_0.xlsm</v>
          </cell>
        </row>
        <row r="4892">
          <cell r="C4892" t="str">
            <v>1012.3_Planned Net to Gross Ratio</v>
          </cell>
          <cell r="D4892">
            <v>3</v>
          </cell>
          <cell r="E4892" t="str">
            <v>Planned Net to Gross Ratio</v>
          </cell>
          <cell r="F4892" t="str">
            <v>Net-to-Gross Value Source</v>
          </cell>
          <cell r="G4892" t="str">
            <v/>
          </cell>
          <cell r="H4892" t="str">
            <v>Page 10</v>
          </cell>
          <cell r="I4892" t="str">
            <v>DSM_WY_FinAnswerExpress_Report_2011.pdf</v>
          </cell>
        </row>
        <row r="4893">
          <cell r="C4893" t="str">
            <v>1012.3_Measure life (years)</v>
          </cell>
          <cell r="D4893">
            <v>3</v>
          </cell>
          <cell r="E4893" t="str">
            <v>Measure life (years)</v>
          </cell>
          <cell r="F4893" t="str">
            <v>Measure Life Value Source</v>
          </cell>
          <cell r="G4893" t="str">
            <v/>
          </cell>
          <cell r="H4893" t="str">
            <v/>
          </cell>
          <cell r="I4893" t="str">
            <v>IndGreenMotorRewind_v2_0.xlsm</v>
          </cell>
        </row>
        <row r="4894">
          <cell r="C4894" t="str">
            <v>12202013-095.1_Incremental cost ($)</v>
          </cell>
          <cell r="D4894">
            <v>1</v>
          </cell>
          <cell r="E4894" t="str">
            <v>Incremental cost ($)</v>
          </cell>
          <cell r="F4894" t="str">
            <v>Cost Value Source</v>
          </cell>
          <cell r="G4894" t="str">
            <v/>
          </cell>
          <cell r="H4894" t="str">
            <v/>
          </cell>
          <cell r="I4894" t="str">
            <v>IndGreenMotorRewind_v2_0.xlsm</v>
          </cell>
        </row>
        <row r="4895">
          <cell r="C4895" t="str">
            <v>12202013-095.1_Gross incremental annual electric savings (kWh/yr)</v>
          </cell>
          <cell r="D4895">
            <v>1</v>
          </cell>
          <cell r="E4895" t="str">
            <v>Gross incremental annual electric savings (kWh/yr)</v>
          </cell>
          <cell r="F4895" t="str">
            <v xml:space="preserve">Energy Savings Value Source </v>
          </cell>
          <cell r="G4895" t="str">
            <v/>
          </cell>
          <cell r="H4895" t="str">
            <v/>
          </cell>
          <cell r="I4895" t="str">
            <v>IndGreenMotorRewind_v2_0.xlsm</v>
          </cell>
        </row>
        <row r="4896">
          <cell r="C4896" t="str">
            <v>12202013-095.1_Planned Net to Gross Ratio</v>
          </cell>
          <cell r="D4896">
            <v>1</v>
          </cell>
          <cell r="E4896" t="str">
            <v>Planned Net to Gross Ratio</v>
          </cell>
          <cell r="F4896" t="str">
            <v>Net-to-Gross Value Source</v>
          </cell>
          <cell r="G4896" t="str">
            <v/>
          </cell>
          <cell r="H4896" t="str">
            <v>page 2</v>
          </cell>
          <cell r="I4896" t="str">
            <v>CA_FinAnswer_Express_Program_Evaluation_2009-2011.pdf</v>
          </cell>
        </row>
        <row r="4897">
          <cell r="C4897" t="str">
            <v>12202013-095.1_Planned Realization Rate</v>
          </cell>
          <cell r="D4897">
            <v>1</v>
          </cell>
          <cell r="E4897" t="str">
            <v>Planned Realization Rate</v>
          </cell>
          <cell r="F4897" t="str">
            <v>Realization Rate Value Source</v>
          </cell>
          <cell r="G4897" t="str">
            <v/>
          </cell>
          <cell r="H4897" t="str">
            <v>page 2</v>
          </cell>
          <cell r="I4897" t="str">
            <v>CA_FinAnswer_Express_Program_Evaluation_2009-2011.pdf</v>
          </cell>
        </row>
        <row r="4898">
          <cell r="C4898" t="str">
            <v>12202013-095.1_Measure life (years)</v>
          </cell>
          <cell r="D4898">
            <v>1</v>
          </cell>
          <cell r="E4898" t="str">
            <v>Measure life (years)</v>
          </cell>
          <cell r="F4898" t="str">
            <v>Measure Life Value Source</v>
          </cell>
          <cell r="G4898" t="str">
            <v/>
          </cell>
          <cell r="H4898" t="str">
            <v/>
          </cell>
          <cell r="I4898" t="str">
            <v>IndGreenMotorRewind_v2_0.xlsm</v>
          </cell>
        </row>
        <row r="4899">
          <cell r="C4899" t="str">
            <v>12202013-095.1_Gross Average Monthly Demand Reduction (kW/unit)</v>
          </cell>
          <cell r="D4899">
            <v>1</v>
          </cell>
          <cell r="E4899" t="str">
            <v>Gross Average Monthly Demand Reduction (kW/unit)</v>
          </cell>
          <cell r="F4899" t="str">
            <v>Demand Reduction Value Source</v>
          </cell>
          <cell r="G4899" t="str">
            <v/>
          </cell>
          <cell r="H4899" t="str">
            <v/>
          </cell>
          <cell r="I4899" t="str">
            <v>IndGreenMotorRewind_v2_0.xlsm</v>
          </cell>
        </row>
        <row r="4900">
          <cell r="C4900" t="str">
            <v>12202013-031.2_Gross Average Monthly Demand Reduction (kW/unit)</v>
          </cell>
          <cell r="D4900">
            <v>2</v>
          </cell>
          <cell r="E4900" t="str">
            <v>Gross Average Monthly Demand Reduction (kW/unit)</v>
          </cell>
          <cell r="F4900" t="str">
            <v>Demand Reduction Value Source</v>
          </cell>
          <cell r="G4900" t="str">
            <v/>
          </cell>
          <cell r="H4900" t="str">
            <v/>
          </cell>
          <cell r="I4900" t="str">
            <v>IndGreenMotorRewind_v2_0.xlsm</v>
          </cell>
        </row>
        <row r="4901">
          <cell r="C4901" t="str">
            <v>12202013-031.2_Planned Net to Gross Ratio</v>
          </cell>
          <cell r="D4901">
            <v>2</v>
          </cell>
          <cell r="E4901" t="str">
            <v>Planned Net to Gross Ratio</v>
          </cell>
          <cell r="F4901" t="str">
            <v>Net-to-Gross Value Source</v>
          </cell>
          <cell r="G4901" t="str">
            <v/>
          </cell>
          <cell r="H4901" t="str">
            <v>Page 2</v>
          </cell>
          <cell r="I4901" t="str">
            <v>ID_FinAnswer_Express_Program_Evaluation_2009-2011.pdf</v>
          </cell>
        </row>
        <row r="4902">
          <cell r="C4902" t="str">
            <v>12202013-031.2_Planned Realization Rate</v>
          </cell>
          <cell r="D4902">
            <v>2</v>
          </cell>
          <cell r="E4902" t="str">
            <v>Planned Realization Rate</v>
          </cell>
          <cell r="F4902" t="str">
            <v>Realization Rate Value Source</v>
          </cell>
          <cell r="G4902" t="str">
            <v/>
          </cell>
          <cell r="H4902" t="str">
            <v>Table 1</v>
          </cell>
          <cell r="I4902" t="str">
            <v>ID_FinAnswer_Express_Program_Evaluation_2009-2011.pdf</v>
          </cell>
        </row>
        <row r="4903">
          <cell r="C4903" t="str">
            <v>12202013-031.2_Measure life (years)</v>
          </cell>
          <cell r="D4903">
            <v>2</v>
          </cell>
          <cell r="E4903" t="str">
            <v>Measure life (years)</v>
          </cell>
          <cell r="F4903" t="str">
            <v>Measure Life Value Source</v>
          </cell>
          <cell r="G4903" t="str">
            <v/>
          </cell>
          <cell r="H4903" t="str">
            <v/>
          </cell>
          <cell r="I4903" t="str">
            <v>IndGreenMotorRewind_v2_0.xlsm</v>
          </cell>
        </row>
        <row r="4904">
          <cell r="C4904" t="str">
            <v>12202013-031.2_Incremental cost ($)</v>
          </cell>
          <cell r="D4904">
            <v>2</v>
          </cell>
          <cell r="E4904" t="str">
            <v>Incremental cost ($)</v>
          </cell>
          <cell r="F4904" t="str">
            <v>Cost Value Source</v>
          </cell>
          <cell r="G4904" t="str">
            <v/>
          </cell>
          <cell r="H4904" t="str">
            <v/>
          </cell>
          <cell r="I4904" t="str">
            <v>IndGreenMotorRewind_v2_0.xlsm</v>
          </cell>
        </row>
        <row r="4905">
          <cell r="C4905" t="str">
            <v>12202013-031.2_Gross incremental annual electric savings (kWh/yr)</v>
          </cell>
          <cell r="D4905">
            <v>2</v>
          </cell>
          <cell r="E4905" t="str">
            <v>Gross incremental annual electric savings (kWh/yr)</v>
          </cell>
          <cell r="F4905" t="str">
            <v xml:space="preserve">Energy Savings Value Source </v>
          </cell>
          <cell r="G4905" t="str">
            <v/>
          </cell>
          <cell r="H4905" t="str">
            <v/>
          </cell>
          <cell r="I4905" t="str">
            <v>IndGreenMotorRewind_v2_0.xlsm</v>
          </cell>
        </row>
        <row r="4906">
          <cell r="C4906" t="str">
            <v>12132013-031.2_Incremental cost ($)</v>
          </cell>
          <cell r="D4906">
            <v>2</v>
          </cell>
          <cell r="E4906" t="str">
            <v>Incremental cost ($)</v>
          </cell>
          <cell r="F4906" t="str">
            <v>Cost Value Source</v>
          </cell>
          <cell r="G4906" t="str">
            <v/>
          </cell>
          <cell r="H4906" t="str">
            <v/>
          </cell>
          <cell r="I4906" t="str">
            <v/>
          </cell>
        </row>
        <row r="4907">
          <cell r="C4907" t="str">
            <v>12132013-031.2_Gross incremental annual electric savings (kWh/yr)</v>
          </cell>
          <cell r="D4907">
            <v>2</v>
          </cell>
          <cell r="E4907" t="str">
            <v>Gross incremental annual electric savings (kWh/yr)</v>
          </cell>
          <cell r="F4907" t="str">
            <v xml:space="preserve">Energy Savings Value Source </v>
          </cell>
          <cell r="G4907" t="str">
            <v/>
          </cell>
          <cell r="H4907" t="str">
            <v/>
          </cell>
          <cell r="I4907" t="str">
            <v>IndGreenMotorRewind_v2_0.xlsm</v>
          </cell>
        </row>
        <row r="4908">
          <cell r="C4908" t="str">
            <v>12132013-031.2_Incentive Customer ($)</v>
          </cell>
          <cell r="D4908">
            <v>2</v>
          </cell>
          <cell r="E4908" t="str">
            <v>Incentive Customer ($)</v>
          </cell>
          <cell r="F4908" t="str">
            <v>Incentive Value Source</v>
          </cell>
          <cell r="G4908" t="str">
            <v/>
          </cell>
          <cell r="H4908" t="str">
            <v>Table 10-14</v>
          </cell>
          <cell r="I4908" t="str">
            <v>FinAnswer Express Market Characterization and Program Enhancements - Utah Service Territory 30 Nov 2011.pdf</v>
          </cell>
        </row>
        <row r="4909">
          <cell r="C4909" t="str">
            <v>12132013-031.2_Gross Average Monthly Demand Reduction (kW/unit)</v>
          </cell>
          <cell r="D4909">
            <v>2</v>
          </cell>
          <cell r="E4909" t="str">
            <v>Gross Average Monthly Demand Reduction (kW/unit)</v>
          </cell>
          <cell r="F4909" t="str">
            <v>Demand Reduction Value Source</v>
          </cell>
          <cell r="G4909" t="str">
            <v/>
          </cell>
          <cell r="H4909" t="str">
            <v/>
          </cell>
          <cell r="I4909" t="str">
            <v>IndGreenMotorRewind_v2_0.xlsm</v>
          </cell>
        </row>
        <row r="4910">
          <cell r="C4910" t="str">
            <v>12132013-031.2_Gross Average Monthly Demand Reduction (kW/unit)</v>
          </cell>
          <cell r="D4910">
            <v>2</v>
          </cell>
          <cell r="E4910" t="str">
            <v>Gross Average Monthly Demand Reduction (kW/unit)</v>
          </cell>
          <cell r="F4910" t="str">
            <v>Demand Reduction Value Source</v>
          </cell>
          <cell r="G4910" t="str">
            <v/>
          </cell>
          <cell r="H4910" t="str">
            <v/>
          </cell>
          <cell r="I4910" t="str">
            <v/>
          </cell>
        </row>
        <row r="4911">
          <cell r="C4911" t="str">
            <v>12132013-031.2_Gross incremental annual electric savings (kWh/yr)</v>
          </cell>
          <cell r="D4911">
            <v>2</v>
          </cell>
          <cell r="E4911" t="str">
            <v>Gross incremental annual electric savings (kWh/yr)</v>
          </cell>
          <cell r="F4911" t="str">
            <v xml:space="preserve">Energy Savings Value Source </v>
          </cell>
          <cell r="G4911" t="str">
            <v/>
          </cell>
          <cell r="H4911" t="str">
            <v/>
          </cell>
          <cell r="I4911" t="str">
            <v/>
          </cell>
        </row>
        <row r="4912">
          <cell r="C4912" t="str">
            <v>12132013-031.2_Measure life (years)</v>
          </cell>
          <cell r="D4912">
            <v>2</v>
          </cell>
          <cell r="E4912" t="str">
            <v>Measure life (years)</v>
          </cell>
          <cell r="F4912" t="str">
            <v>Measure Life Value Source</v>
          </cell>
          <cell r="G4912" t="str">
            <v/>
          </cell>
          <cell r="H4912" t="str">
            <v>Table 2 on page 22 of Appendix 1</v>
          </cell>
          <cell r="I4912" t="str">
            <v>UT_2011_Annual_Report.pdf</v>
          </cell>
        </row>
        <row r="4913">
          <cell r="C4913" t="str">
            <v>12132013-031.2_Incremental cost ($)</v>
          </cell>
          <cell r="D4913">
            <v>2</v>
          </cell>
          <cell r="E4913" t="str">
            <v>Incremental cost ($)</v>
          </cell>
          <cell r="F4913" t="str">
            <v>Cost Value Source</v>
          </cell>
          <cell r="G4913" t="str">
            <v/>
          </cell>
          <cell r="H4913" t="str">
            <v/>
          </cell>
          <cell r="I4913" t="str">
            <v>IndGreenMotorRewind_v2_0.xlsm</v>
          </cell>
        </row>
        <row r="4914">
          <cell r="C4914" t="str">
            <v>12302013-054.1_Incremental cost ($)</v>
          </cell>
          <cell r="D4914">
            <v>1</v>
          </cell>
          <cell r="E4914" t="str">
            <v>Incremental cost ($)</v>
          </cell>
          <cell r="F4914" t="str">
            <v>Cost Value Source</v>
          </cell>
          <cell r="G4914" t="str">
            <v/>
          </cell>
          <cell r="H4914" t="str">
            <v/>
          </cell>
          <cell r="I4914" t="str">
            <v>IndGreenMotorRewind_v2_0.xlsm</v>
          </cell>
        </row>
        <row r="4915">
          <cell r="C4915" t="str">
            <v>12302013-054.1_Gross Average Monthly Demand Reduction (kW/unit)</v>
          </cell>
          <cell r="D4915">
            <v>1</v>
          </cell>
          <cell r="E4915" t="str">
            <v>Gross Average Monthly Demand Reduction (kW/unit)</v>
          </cell>
          <cell r="F4915" t="str">
            <v>Demand Reduction Value Source</v>
          </cell>
          <cell r="G4915" t="str">
            <v/>
          </cell>
          <cell r="H4915" t="str">
            <v/>
          </cell>
          <cell r="I4915" t="str">
            <v>IndGreenMotorRewind_v2_0.xlsm</v>
          </cell>
        </row>
        <row r="4916">
          <cell r="C4916" t="str">
            <v>12302013-054.1_Measure life (years)</v>
          </cell>
          <cell r="D4916">
            <v>1</v>
          </cell>
          <cell r="E4916" t="str">
            <v>Measure life (years)</v>
          </cell>
          <cell r="F4916" t="str">
            <v>Measure Life Value Source</v>
          </cell>
          <cell r="G4916" t="str">
            <v/>
          </cell>
          <cell r="H4916" t="str">
            <v/>
          </cell>
          <cell r="I4916" t="str">
            <v>IndGreenMotorRewind_v2_0.xlsm</v>
          </cell>
        </row>
        <row r="4917">
          <cell r="C4917" t="str">
            <v>12302013-054.1_Gross incremental annual electric savings (kWh/yr)</v>
          </cell>
          <cell r="D4917">
            <v>1</v>
          </cell>
          <cell r="E4917" t="str">
            <v>Gross incremental annual electric savings (kWh/yr)</v>
          </cell>
          <cell r="F4917" t="str">
            <v xml:space="preserve">Energy Savings Value Source </v>
          </cell>
          <cell r="G4917" t="str">
            <v/>
          </cell>
          <cell r="H4917" t="str">
            <v/>
          </cell>
          <cell r="I4917" t="str">
            <v>IndGreenMotorRewind_v2_0.xlsm</v>
          </cell>
        </row>
        <row r="4918">
          <cell r="C4918" t="str">
            <v>12202013-063.2_Planned Realization Rate</v>
          </cell>
          <cell r="D4918">
            <v>2</v>
          </cell>
          <cell r="E4918" t="str">
            <v>Planned Realization Rate</v>
          </cell>
          <cell r="F4918" t="str">
            <v>Realization Rate Value Source</v>
          </cell>
          <cell r="G4918" t="str">
            <v/>
          </cell>
          <cell r="H4918" t="str">
            <v>Table 1</v>
          </cell>
          <cell r="I4918" t="str">
            <v>DSM_WY_FinAnswerExpress_Report_2011.pdf</v>
          </cell>
        </row>
        <row r="4919">
          <cell r="C4919" t="str">
            <v>12202013-063.2_Gross Average Monthly Demand Reduction (kW/unit)</v>
          </cell>
          <cell r="D4919">
            <v>2</v>
          </cell>
          <cell r="E4919" t="str">
            <v>Gross Average Monthly Demand Reduction (kW/unit)</v>
          </cell>
          <cell r="F4919" t="str">
            <v>Demand Savings Value Source</v>
          </cell>
          <cell r="G4919" t="str">
            <v/>
          </cell>
          <cell r="H4919" t="str">
            <v/>
          </cell>
          <cell r="I4919" t="str">
            <v>IndGreenMotorRewind_v2_0.xlsm</v>
          </cell>
        </row>
        <row r="4920">
          <cell r="C4920" t="str">
            <v>12202013-063.2_Measure life (years)</v>
          </cell>
          <cell r="D4920">
            <v>2</v>
          </cell>
          <cell r="E4920" t="str">
            <v>Measure life (years)</v>
          </cell>
          <cell r="F4920" t="str">
            <v>Measure Life Value Source</v>
          </cell>
          <cell r="G4920" t="str">
            <v/>
          </cell>
          <cell r="H4920" t="str">
            <v/>
          </cell>
          <cell r="I4920" t="str">
            <v>IndGreenMotorRewind_v2_0.xlsm</v>
          </cell>
        </row>
        <row r="4921">
          <cell r="C4921" t="str">
            <v>12202013-063.2_Incremental cost ($)</v>
          </cell>
          <cell r="D4921">
            <v>2</v>
          </cell>
          <cell r="E4921" t="str">
            <v>Incremental cost ($)</v>
          </cell>
          <cell r="F4921" t="str">
            <v>Incremental Cost Value Source</v>
          </cell>
          <cell r="G4921" t="str">
            <v/>
          </cell>
          <cell r="H4921" t="str">
            <v/>
          </cell>
          <cell r="I4921" t="str">
            <v>IndGreenMotorRewind_v2_0.xlsm</v>
          </cell>
        </row>
        <row r="4922">
          <cell r="C4922" t="str">
            <v>12202013-063.2_Gross incremental annual electric savings (kWh/yr)</v>
          </cell>
          <cell r="D4922">
            <v>2</v>
          </cell>
          <cell r="E4922" t="str">
            <v>Gross incremental annual electric savings (kWh/yr)</v>
          </cell>
          <cell r="F4922" t="str">
            <v>Energy Savings Value Source</v>
          </cell>
          <cell r="G4922" t="str">
            <v/>
          </cell>
          <cell r="H4922" t="str">
            <v/>
          </cell>
          <cell r="I4922" t="str">
            <v>IndGreenMotorRewind_v2_0.xlsm</v>
          </cell>
        </row>
        <row r="4923">
          <cell r="C4923" t="str">
            <v>12202013-063.2_Planned Net to Gross Ratio</v>
          </cell>
          <cell r="D4923">
            <v>2</v>
          </cell>
          <cell r="E4923" t="str">
            <v>Planned Net to Gross Ratio</v>
          </cell>
          <cell r="F4923" t="str">
            <v>Net-to-Gross Value Source</v>
          </cell>
          <cell r="G4923" t="str">
            <v/>
          </cell>
          <cell r="H4923" t="str">
            <v>Page 10</v>
          </cell>
          <cell r="I4923" t="str">
            <v>DSM_WY_FinAnswerExpress_Report_2011.pdf</v>
          </cell>
        </row>
        <row r="4924">
          <cell r="C4924" t="str">
            <v>12202013-096.1_Planned Net to Gross Ratio</v>
          </cell>
          <cell r="D4924">
            <v>1</v>
          </cell>
          <cell r="E4924" t="str">
            <v>Planned Net to Gross Ratio</v>
          </cell>
          <cell r="F4924" t="str">
            <v>Net-to-Gross Value Source</v>
          </cell>
          <cell r="G4924" t="str">
            <v/>
          </cell>
          <cell r="H4924" t="str">
            <v>page 2</v>
          </cell>
          <cell r="I4924" t="str">
            <v>CA_FinAnswer_Express_Program_Evaluation_2009-2011.pdf</v>
          </cell>
        </row>
        <row r="4925">
          <cell r="C4925" t="str">
            <v>12202013-096.1_Measure life (years)</v>
          </cell>
          <cell r="D4925">
            <v>1</v>
          </cell>
          <cell r="E4925" t="str">
            <v>Measure life (years)</v>
          </cell>
          <cell r="F4925" t="str">
            <v>Measure Life Value Source</v>
          </cell>
          <cell r="G4925" t="str">
            <v/>
          </cell>
          <cell r="H4925" t="str">
            <v/>
          </cell>
          <cell r="I4925" t="str">
            <v>IndGreenMotorRewind_v2_0.xlsm</v>
          </cell>
        </row>
        <row r="4926">
          <cell r="C4926" t="str">
            <v>12202013-096.1_Gross Average Monthly Demand Reduction (kW/unit)</v>
          </cell>
          <cell r="D4926">
            <v>1</v>
          </cell>
          <cell r="E4926" t="str">
            <v>Gross Average Monthly Demand Reduction (kW/unit)</v>
          </cell>
          <cell r="F4926" t="str">
            <v>Demand Reduction Value Source</v>
          </cell>
          <cell r="G4926" t="str">
            <v/>
          </cell>
          <cell r="H4926" t="str">
            <v/>
          </cell>
          <cell r="I4926" t="str">
            <v>IndGreenMotorRewind_v2_0.xlsm</v>
          </cell>
        </row>
        <row r="4927">
          <cell r="C4927" t="str">
            <v>12202013-096.1_Incremental cost ($)</v>
          </cell>
          <cell r="D4927">
            <v>1</v>
          </cell>
          <cell r="E4927" t="str">
            <v>Incremental cost ($)</v>
          </cell>
          <cell r="F4927" t="str">
            <v>Cost Value Source</v>
          </cell>
          <cell r="G4927" t="str">
            <v/>
          </cell>
          <cell r="H4927" t="str">
            <v/>
          </cell>
          <cell r="I4927" t="str">
            <v>IndGreenMotorRewind_v2_0.xlsm</v>
          </cell>
        </row>
        <row r="4928">
          <cell r="C4928" t="str">
            <v>12202013-096.1_Planned Realization Rate</v>
          </cell>
          <cell r="D4928">
            <v>1</v>
          </cell>
          <cell r="E4928" t="str">
            <v>Planned Realization Rate</v>
          </cell>
          <cell r="F4928" t="str">
            <v>Realization Rate Value Source</v>
          </cell>
          <cell r="G4928" t="str">
            <v/>
          </cell>
          <cell r="H4928" t="str">
            <v>page 2</v>
          </cell>
          <cell r="I4928" t="str">
            <v>CA_FinAnswer_Express_Program_Evaluation_2009-2011.pdf</v>
          </cell>
        </row>
        <row r="4929">
          <cell r="C4929" t="str">
            <v>12202013-096.1_Gross incremental annual electric savings (kWh/yr)</v>
          </cell>
          <cell r="D4929">
            <v>1</v>
          </cell>
          <cell r="E4929" t="str">
            <v>Gross incremental annual electric savings (kWh/yr)</v>
          </cell>
          <cell r="F4929" t="str">
            <v xml:space="preserve">Energy Savings Value Source </v>
          </cell>
          <cell r="G4929" t="str">
            <v/>
          </cell>
          <cell r="H4929" t="str">
            <v/>
          </cell>
          <cell r="I4929" t="str">
            <v>IndGreenMotorRewind_v2_0.xlsm</v>
          </cell>
        </row>
        <row r="4930">
          <cell r="C4930" t="str">
            <v>12202013-032.2_Planned Realization Rate</v>
          </cell>
          <cell r="D4930">
            <v>2</v>
          </cell>
          <cell r="E4930" t="str">
            <v>Planned Realization Rate</v>
          </cell>
          <cell r="F4930" t="str">
            <v>Realization Rate Value Source</v>
          </cell>
          <cell r="G4930" t="str">
            <v/>
          </cell>
          <cell r="H4930" t="str">
            <v>Table 1</v>
          </cell>
          <cell r="I4930" t="str">
            <v>ID_FinAnswer_Express_Program_Evaluation_2009-2011.pdf</v>
          </cell>
        </row>
        <row r="4931">
          <cell r="C4931" t="str">
            <v>12202013-032.2_Measure life (years)</v>
          </cell>
          <cell r="D4931">
            <v>2</v>
          </cell>
          <cell r="E4931" t="str">
            <v>Measure life (years)</v>
          </cell>
          <cell r="F4931" t="str">
            <v>Measure Life Value Source</v>
          </cell>
          <cell r="G4931" t="str">
            <v/>
          </cell>
          <cell r="H4931" t="str">
            <v/>
          </cell>
          <cell r="I4931" t="str">
            <v>IndGreenMotorRewind_v2_0.xlsm</v>
          </cell>
        </row>
        <row r="4932">
          <cell r="C4932" t="str">
            <v>12202013-032.2_Gross incremental annual electric savings (kWh/yr)</v>
          </cell>
          <cell r="D4932">
            <v>2</v>
          </cell>
          <cell r="E4932" t="str">
            <v>Gross incremental annual electric savings (kWh/yr)</v>
          </cell>
          <cell r="F4932" t="str">
            <v xml:space="preserve">Energy Savings Value Source </v>
          </cell>
          <cell r="G4932" t="str">
            <v/>
          </cell>
          <cell r="H4932" t="str">
            <v/>
          </cell>
          <cell r="I4932" t="str">
            <v>IndGreenMotorRewind_v2_0.xlsm</v>
          </cell>
        </row>
        <row r="4933">
          <cell r="C4933" t="str">
            <v>12202013-032.2_Incremental cost ($)</v>
          </cell>
          <cell r="D4933">
            <v>2</v>
          </cell>
          <cell r="E4933" t="str">
            <v>Incremental cost ($)</v>
          </cell>
          <cell r="F4933" t="str">
            <v>Cost Value Source</v>
          </cell>
          <cell r="G4933" t="str">
            <v/>
          </cell>
          <cell r="H4933" t="str">
            <v/>
          </cell>
          <cell r="I4933" t="str">
            <v>IndGreenMotorRewind_v2_0.xlsm</v>
          </cell>
        </row>
        <row r="4934">
          <cell r="C4934" t="str">
            <v>12202013-032.2_Gross Average Monthly Demand Reduction (kW/unit)</v>
          </cell>
          <cell r="D4934">
            <v>2</v>
          </cell>
          <cell r="E4934" t="str">
            <v>Gross Average Monthly Demand Reduction (kW/unit)</v>
          </cell>
          <cell r="F4934" t="str">
            <v>Demand Reduction Value Source</v>
          </cell>
          <cell r="G4934" t="str">
            <v/>
          </cell>
          <cell r="H4934" t="str">
            <v/>
          </cell>
          <cell r="I4934" t="str">
            <v>IndGreenMotorRewind_v2_0.xlsm</v>
          </cell>
        </row>
        <row r="4935">
          <cell r="C4935" t="str">
            <v>12202013-032.2_Planned Net to Gross Ratio</v>
          </cell>
          <cell r="D4935">
            <v>2</v>
          </cell>
          <cell r="E4935" t="str">
            <v>Planned Net to Gross Ratio</v>
          </cell>
          <cell r="F4935" t="str">
            <v>Net-to-Gross Value Source</v>
          </cell>
          <cell r="G4935" t="str">
            <v/>
          </cell>
          <cell r="H4935" t="str">
            <v>Page 2</v>
          </cell>
          <cell r="I4935" t="str">
            <v>ID_FinAnswer_Express_Program_Evaluation_2009-2011.pdf</v>
          </cell>
        </row>
        <row r="4936">
          <cell r="C4936" t="str">
            <v>12132013-032.2_Gross Average Monthly Demand Reduction (kW/unit)</v>
          </cell>
          <cell r="D4936">
            <v>2</v>
          </cell>
          <cell r="E4936" t="str">
            <v>Gross Average Monthly Demand Reduction (kW/unit)</v>
          </cell>
          <cell r="F4936" t="str">
            <v>Demand Reduction Value Source</v>
          </cell>
          <cell r="G4936" t="str">
            <v/>
          </cell>
          <cell r="H4936" t="str">
            <v/>
          </cell>
          <cell r="I4936" t="str">
            <v/>
          </cell>
        </row>
        <row r="4937">
          <cell r="C4937" t="str">
            <v>12132013-032.2_Gross incremental annual electric savings (kWh/yr)</v>
          </cell>
          <cell r="D4937">
            <v>2</v>
          </cell>
          <cell r="E4937" t="str">
            <v>Gross incremental annual electric savings (kWh/yr)</v>
          </cell>
          <cell r="F4937" t="str">
            <v xml:space="preserve">Energy Savings Value Source </v>
          </cell>
          <cell r="G4937" t="str">
            <v/>
          </cell>
          <cell r="H4937" t="str">
            <v/>
          </cell>
          <cell r="I4937" t="str">
            <v/>
          </cell>
        </row>
        <row r="4938">
          <cell r="C4938" t="str">
            <v>12132013-032.2_Incentive Customer ($)</v>
          </cell>
          <cell r="D4938">
            <v>2</v>
          </cell>
          <cell r="E4938" t="str">
            <v>Incentive Customer ($)</v>
          </cell>
          <cell r="F4938" t="str">
            <v>Incentive Value Source</v>
          </cell>
          <cell r="G4938" t="str">
            <v/>
          </cell>
          <cell r="H4938" t="str">
            <v>Table 10-14</v>
          </cell>
          <cell r="I4938" t="str">
            <v>FinAnswer Express Market Characterization and Program Enhancements - Utah Service Territory 30 Nov 2011.pdf</v>
          </cell>
        </row>
        <row r="4939">
          <cell r="C4939" t="str">
            <v>12132013-032.2_Incremental cost ($)</v>
          </cell>
          <cell r="D4939">
            <v>2</v>
          </cell>
          <cell r="E4939" t="str">
            <v>Incremental cost ($)</v>
          </cell>
          <cell r="F4939" t="str">
            <v>Cost Value Source</v>
          </cell>
          <cell r="G4939" t="str">
            <v/>
          </cell>
          <cell r="H4939" t="str">
            <v/>
          </cell>
          <cell r="I4939" t="str">
            <v>IndGreenMotorRewind_v2_0.xlsm</v>
          </cell>
        </row>
        <row r="4940">
          <cell r="C4940" t="str">
            <v>12132013-032.2_Measure life (years)</v>
          </cell>
          <cell r="D4940">
            <v>2</v>
          </cell>
          <cell r="E4940" t="str">
            <v>Measure life (years)</v>
          </cell>
          <cell r="F4940" t="str">
            <v>Measure Life Value Source</v>
          </cell>
          <cell r="G4940" t="str">
            <v/>
          </cell>
          <cell r="H4940" t="str">
            <v>Table 2 on page 22 of Appendix 1</v>
          </cell>
          <cell r="I4940" t="str">
            <v>UT_2011_Annual_Report.pdf</v>
          </cell>
        </row>
        <row r="4941">
          <cell r="C4941" t="str">
            <v>12132013-032.2_Incremental cost ($)</v>
          </cell>
          <cell r="D4941">
            <v>2</v>
          </cell>
          <cell r="E4941" t="str">
            <v>Incremental cost ($)</v>
          </cell>
          <cell r="F4941" t="str">
            <v>Cost Value Source</v>
          </cell>
          <cell r="G4941" t="str">
            <v/>
          </cell>
          <cell r="H4941" t="str">
            <v/>
          </cell>
          <cell r="I4941" t="str">
            <v/>
          </cell>
        </row>
        <row r="4942">
          <cell r="C4942" t="str">
            <v>12132013-032.2_Gross Average Monthly Demand Reduction (kW/unit)</v>
          </cell>
          <cell r="D4942">
            <v>2</v>
          </cell>
          <cell r="E4942" t="str">
            <v>Gross Average Monthly Demand Reduction (kW/unit)</v>
          </cell>
          <cell r="F4942" t="str">
            <v>Demand Reduction Value Source</v>
          </cell>
          <cell r="G4942" t="str">
            <v/>
          </cell>
          <cell r="H4942" t="str">
            <v/>
          </cell>
          <cell r="I4942" t="str">
            <v>IndGreenMotorRewind_v2_0.xlsm</v>
          </cell>
        </row>
        <row r="4943">
          <cell r="C4943" t="str">
            <v>12132013-032.2_Gross incremental annual electric savings (kWh/yr)</v>
          </cell>
          <cell r="D4943">
            <v>2</v>
          </cell>
          <cell r="E4943" t="str">
            <v>Gross incremental annual electric savings (kWh/yr)</v>
          </cell>
          <cell r="F4943" t="str">
            <v xml:space="preserve">Energy Savings Value Source </v>
          </cell>
          <cell r="G4943" t="str">
            <v/>
          </cell>
          <cell r="H4943" t="str">
            <v/>
          </cell>
          <cell r="I4943" t="str">
            <v>IndGreenMotorRewind_v2_0.xlsm</v>
          </cell>
        </row>
        <row r="4944">
          <cell r="C4944" t="str">
            <v>12302013-055.1_Gross incremental annual electric savings (kWh/yr)</v>
          </cell>
          <cell r="D4944">
            <v>1</v>
          </cell>
          <cell r="E4944" t="str">
            <v>Gross incremental annual electric savings (kWh/yr)</v>
          </cell>
          <cell r="F4944" t="str">
            <v xml:space="preserve">Energy Savings Value Source </v>
          </cell>
          <cell r="G4944" t="str">
            <v/>
          </cell>
          <cell r="H4944" t="str">
            <v/>
          </cell>
          <cell r="I4944" t="str">
            <v>IndGreenMotorRewind_v2_0.xlsm</v>
          </cell>
        </row>
        <row r="4945">
          <cell r="C4945" t="str">
            <v>12302013-055.1_Incremental cost ($)</v>
          </cell>
          <cell r="D4945">
            <v>1</v>
          </cell>
          <cell r="E4945" t="str">
            <v>Incremental cost ($)</v>
          </cell>
          <cell r="F4945" t="str">
            <v>Cost Value Source</v>
          </cell>
          <cell r="G4945" t="str">
            <v/>
          </cell>
          <cell r="H4945" t="str">
            <v/>
          </cell>
          <cell r="I4945" t="str">
            <v>IndGreenMotorRewind_v2_0.xlsm</v>
          </cell>
        </row>
        <row r="4946">
          <cell r="C4946" t="str">
            <v>12302013-055.1_Measure life (years)</v>
          </cell>
          <cell r="D4946">
            <v>1</v>
          </cell>
          <cell r="E4946" t="str">
            <v>Measure life (years)</v>
          </cell>
          <cell r="F4946" t="str">
            <v>Measure Life Value Source</v>
          </cell>
          <cell r="G4946" t="str">
            <v/>
          </cell>
          <cell r="H4946" t="str">
            <v/>
          </cell>
          <cell r="I4946" t="str">
            <v>IndGreenMotorRewind_v2_0.xlsm</v>
          </cell>
        </row>
        <row r="4947">
          <cell r="C4947" t="str">
            <v>12302013-055.1_Gross Average Monthly Demand Reduction (kW/unit)</v>
          </cell>
          <cell r="D4947">
            <v>1</v>
          </cell>
          <cell r="E4947" t="str">
            <v>Gross Average Monthly Demand Reduction (kW/unit)</v>
          </cell>
          <cell r="F4947" t="str">
            <v>Demand Reduction Value Source</v>
          </cell>
          <cell r="G4947" t="str">
            <v/>
          </cell>
          <cell r="H4947" t="str">
            <v/>
          </cell>
          <cell r="I4947" t="str">
            <v>IndGreenMotorRewind_v2_0.xlsm</v>
          </cell>
        </row>
        <row r="4948">
          <cell r="C4948" t="str">
            <v>12202013-064.2_Measure life (years)</v>
          </cell>
          <cell r="D4948">
            <v>2</v>
          </cell>
          <cell r="E4948" t="str">
            <v>Measure life (years)</v>
          </cell>
          <cell r="F4948" t="str">
            <v>Measure Life Value Source</v>
          </cell>
          <cell r="G4948" t="str">
            <v/>
          </cell>
          <cell r="H4948" t="str">
            <v/>
          </cell>
          <cell r="I4948" t="str">
            <v>IndGreenMotorRewind_v2_0.xlsm</v>
          </cell>
        </row>
        <row r="4949">
          <cell r="C4949" t="str">
            <v>12202013-064.2_Planned Realization Rate</v>
          </cell>
          <cell r="D4949">
            <v>2</v>
          </cell>
          <cell r="E4949" t="str">
            <v>Planned Realization Rate</v>
          </cell>
          <cell r="F4949" t="str">
            <v>Realization Rate Value Source</v>
          </cell>
          <cell r="G4949" t="str">
            <v/>
          </cell>
          <cell r="H4949" t="str">
            <v>Table 1</v>
          </cell>
          <cell r="I4949" t="str">
            <v>DSM_WY_FinAnswerExpress_Report_2011.pdf</v>
          </cell>
        </row>
        <row r="4950">
          <cell r="C4950" t="str">
            <v>12202013-064.2_Gross Average Monthly Demand Reduction (kW/unit)</v>
          </cell>
          <cell r="D4950">
            <v>2</v>
          </cell>
          <cell r="E4950" t="str">
            <v>Gross Average Monthly Demand Reduction (kW/unit)</v>
          </cell>
          <cell r="F4950" t="str">
            <v>Demand Savings Value Source</v>
          </cell>
          <cell r="G4950" t="str">
            <v/>
          </cell>
          <cell r="H4950" t="str">
            <v/>
          </cell>
          <cell r="I4950" t="str">
            <v>IndGreenMotorRewind_v2_0.xlsm</v>
          </cell>
        </row>
        <row r="4951">
          <cell r="C4951" t="str">
            <v>12202013-064.2_Gross incremental annual electric savings (kWh/yr)</v>
          </cell>
          <cell r="D4951">
            <v>2</v>
          </cell>
          <cell r="E4951" t="str">
            <v>Gross incremental annual electric savings (kWh/yr)</v>
          </cell>
          <cell r="F4951" t="str">
            <v>Energy Savings Value Source</v>
          </cell>
          <cell r="G4951" t="str">
            <v/>
          </cell>
          <cell r="H4951" t="str">
            <v/>
          </cell>
          <cell r="I4951" t="str">
            <v>IndGreenMotorRewind_v2_0.xlsm</v>
          </cell>
        </row>
        <row r="4952">
          <cell r="C4952" t="str">
            <v>12202013-064.2_Planned Net to Gross Ratio</v>
          </cell>
          <cell r="D4952">
            <v>2</v>
          </cell>
          <cell r="E4952" t="str">
            <v>Planned Net to Gross Ratio</v>
          </cell>
          <cell r="F4952" t="str">
            <v>Net-to-Gross Value Source</v>
          </cell>
          <cell r="G4952" t="str">
            <v/>
          </cell>
          <cell r="H4952" t="str">
            <v>Page 10</v>
          </cell>
          <cell r="I4952" t="str">
            <v>DSM_WY_FinAnswerExpress_Report_2011.pdf</v>
          </cell>
        </row>
        <row r="4953">
          <cell r="C4953" t="str">
            <v>12202013-064.2_Incremental cost ($)</v>
          </cell>
          <cell r="D4953">
            <v>2</v>
          </cell>
          <cell r="E4953" t="str">
            <v>Incremental cost ($)</v>
          </cell>
          <cell r="F4953" t="str">
            <v>Incremental Cost Value Source</v>
          </cell>
          <cell r="G4953" t="str">
            <v/>
          </cell>
          <cell r="H4953" t="str">
            <v/>
          </cell>
          <cell r="I4953" t="str">
            <v>IndGreenMotorRewind_v2_0.xlsm</v>
          </cell>
        </row>
        <row r="4954">
          <cell r="C4954" t="str">
            <v>12162013-173.2_Planned Net to Gross Ratio</v>
          </cell>
          <cell r="D4954">
            <v>2</v>
          </cell>
          <cell r="E4954" t="str">
            <v>Planned Net to Gross Ratio</v>
          </cell>
          <cell r="F4954" t="str">
            <v>Net-to-Gross Value Source</v>
          </cell>
          <cell r="G4954" t="str">
            <v/>
          </cell>
          <cell r="H4954" t="str">
            <v>Page 2</v>
          </cell>
          <cell r="I4954" t="str">
            <v>CA_Energy_FinAnswer_Program_Evaluation_2009-2011.pdf</v>
          </cell>
        </row>
        <row r="4955">
          <cell r="C4955" t="str">
            <v>12162013-303.2_Measure life (years)</v>
          </cell>
          <cell r="D4955">
            <v>2</v>
          </cell>
          <cell r="E4955" t="str">
            <v>Measure life (years)</v>
          </cell>
          <cell r="F4955" t="str">
            <v>Measure Life Value Source</v>
          </cell>
          <cell r="G4955" t="str">
            <v>14.5, rounded to 15</v>
          </cell>
          <cell r="H4955" t="str">
            <v>Table 16</v>
          </cell>
          <cell r="I4955" t="str">
            <v>Idaho Energy FinAnswer Evaluation Report - 2008.pdf</v>
          </cell>
        </row>
        <row r="4956">
          <cell r="C4956" t="str">
            <v>12162013-303.2_Planned Realization Rate</v>
          </cell>
          <cell r="D4956">
            <v>2</v>
          </cell>
          <cell r="E4956" t="str">
            <v>Planned Realization Rate</v>
          </cell>
          <cell r="F4956" t="str">
            <v>Realization Rate Value Source</v>
          </cell>
          <cell r="G4956" t="str">
            <v/>
          </cell>
          <cell r="H4956" t="str">
            <v>Table 1</v>
          </cell>
          <cell r="I4956" t="str">
            <v>ID_Energy_FinAnswer_Program_Evaluation_2009-2011.pdf</v>
          </cell>
        </row>
        <row r="4957">
          <cell r="C4957" t="str">
            <v>12162013-303.2_Planned Net to Gross Ratio</v>
          </cell>
          <cell r="D4957">
            <v>2</v>
          </cell>
          <cell r="E4957" t="str">
            <v>Planned Net to Gross Ratio</v>
          </cell>
          <cell r="F4957" t="str">
            <v>Net-to-Gross Ratio Value Source</v>
          </cell>
          <cell r="G4957" t="str">
            <v/>
          </cell>
          <cell r="H4957" t="str">
            <v>Page 2</v>
          </cell>
          <cell r="I4957" t="str">
            <v>ID_Energy_FinAnswer_Program_Evaluation_2009-2011.pdf</v>
          </cell>
        </row>
        <row r="4958">
          <cell r="C4958" t="str">
            <v>11222013-053.2_Incentive Customer ($)</v>
          </cell>
          <cell r="D4958">
            <v>2</v>
          </cell>
          <cell r="E4958" t="str">
            <v>Incentive Customer ($)</v>
          </cell>
          <cell r="F4958" t="str">
            <v>Incentive Value Source</v>
          </cell>
          <cell r="G4958" t="str">
            <v/>
          </cell>
          <cell r="H4958" t="str">
            <v>Incentive Caluclator Tool</v>
          </cell>
          <cell r="I4958" t="str">
            <v>WB UT Incentive Calc EXTERNAL 1.1E 0722013.xlsx</v>
          </cell>
        </row>
        <row r="4959">
          <cell r="C4959" t="str">
            <v>12162013-043.2_Incentive Customer ($)</v>
          </cell>
          <cell r="D4959">
            <v>2</v>
          </cell>
          <cell r="E4959" t="str">
            <v>Incentive Customer ($)</v>
          </cell>
          <cell r="F4959" t="str">
            <v>Incentive Value Source</v>
          </cell>
          <cell r="G4959" t="str">
            <v/>
          </cell>
          <cell r="H4959" t="str">
            <v>Incentive Caluclator Tool</v>
          </cell>
          <cell r="I4959" t="str">
            <v>WA wattSmart Business Incentive DUMMY.xlsx</v>
          </cell>
        </row>
        <row r="4960">
          <cell r="C4960" t="str">
            <v>12162013-433.2_Measure life (years)</v>
          </cell>
          <cell r="D4960">
            <v>2</v>
          </cell>
          <cell r="E4960" t="str">
            <v>Measure life (years)</v>
          </cell>
          <cell r="F4960" t="str">
            <v>Measure Life Value Source</v>
          </cell>
          <cell r="G4960" t="str">
            <v/>
          </cell>
          <cell r="H4960" t="str">
            <v>Table 26</v>
          </cell>
          <cell r="I4960" t="str">
            <v>2013-Wyoming-Annual-Report-Appendices-FINAL.pdf</v>
          </cell>
        </row>
        <row r="4961">
          <cell r="C4961" t="str">
            <v>12162013-433.2_Planned Net to Gross Ratio</v>
          </cell>
          <cell r="D4961">
            <v>2</v>
          </cell>
          <cell r="E4961" t="str">
            <v>Planned Net to Gross Ratio</v>
          </cell>
          <cell r="F4961" t="str">
            <v>Net-to-Gross Valur Source</v>
          </cell>
          <cell r="G4961" t="str">
            <v/>
          </cell>
          <cell r="H4961" t="str">
            <v>Page 10</v>
          </cell>
          <cell r="I4961" t="str">
            <v>DSM_WY_EnergyFinAnswer_Report_2011.pdf</v>
          </cell>
        </row>
        <row r="4962">
          <cell r="C4962" t="str">
            <v>12162013-433.2_Planned Realization Rate</v>
          </cell>
          <cell r="D4962">
            <v>2</v>
          </cell>
          <cell r="E4962" t="str">
            <v>Planned Realization Rate</v>
          </cell>
          <cell r="F4962" t="str">
            <v>Realization Rate Value Source</v>
          </cell>
          <cell r="G4962" t="str">
            <v/>
          </cell>
          <cell r="H4962" t="str">
            <v>Table 1</v>
          </cell>
          <cell r="I4962" t="str">
            <v>DSM_WY_EnergyFinAnswer_Report_2011.pdf</v>
          </cell>
        </row>
        <row r="4963">
          <cell r="C4963" t="str">
            <v>12162013-174.2_Planned Net to Gross Ratio</v>
          </cell>
          <cell r="D4963">
            <v>2</v>
          </cell>
          <cell r="E4963" t="str">
            <v>Planned Net to Gross Ratio</v>
          </cell>
          <cell r="F4963" t="str">
            <v>Net-to-Gross Value Source</v>
          </cell>
          <cell r="G4963" t="str">
            <v/>
          </cell>
          <cell r="H4963" t="str">
            <v>Page 2</v>
          </cell>
          <cell r="I4963" t="str">
            <v>CA_Energy_FinAnswer_Program_Evaluation_2009-2011.pdf</v>
          </cell>
        </row>
        <row r="4964">
          <cell r="C4964" t="str">
            <v>12162013-304.2_Planned Net to Gross Ratio</v>
          </cell>
          <cell r="D4964">
            <v>2</v>
          </cell>
          <cell r="E4964" t="str">
            <v>Planned Net to Gross Ratio</v>
          </cell>
          <cell r="F4964" t="str">
            <v>Net-to-Gross Ratio Value Source</v>
          </cell>
          <cell r="G4964" t="str">
            <v/>
          </cell>
          <cell r="H4964" t="str">
            <v>Page 2</v>
          </cell>
          <cell r="I4964" t="str">
            <v>ID_Energy_FinAnswer_Program_Evaluation_2009-2011.pdf</v>
          </cell>
        </row>
        <row r="4965">
          <cell r="C4965" t="str">
            <v>12162013-304.2_Measure life (years)</v>
          </cell>
          <cell r="D4965">
            <v>2</v>
          </cell>
          <cell r="E4965" t="str">
            <v>Measure life (years)</v>
          </cell>
          <cell r="F4965" t="str">
            <v>Measure Life Value Source</v>
          </cell>
          <cell r="G4965" t="str">
            <v>14.5, rounded to 15</v>
          </cell>
          <cell r="H4965" t="str">
            <v>Table 16</v>
          </cell>
          <cell r="I4965" t="str">
            <v>Idaho Energy FinAnswer Evaluation Report - 2008.pdf</v>
          </cell>
        </row>
        <row r="4966">
          <cell r="C4966" t="str">
            <v>12162013-304.2_Planned Realization Rate</v>
          </cell>
          <cell r="D4966">
            <v>2</v>
          </cell>
          <cell r="E4966" t="str">
            <v>Planned Realization Rate</v>
          </cell>
          <cell r="F4966" t="str">
            <v>Realization Rate Value Source</v>
          </cell>
          <cell r="G4966" t="str">
            <v/>
          </cell>
          <cell r="H4966" t="str">
            <v>Table 1</v>
          </cell>
          <cell r="I4966" t="str">
            <v>ID_Energy_FinAnswer_Program_Evaluation_2009-2011.pdf</v>
          </cell>
        </row>
        <row r="4967">
          <cell r="C4967" t="str">
            <v>11222013-054.2_Incentive Customer ($)</v>
          </cell>
          <cell r="D4967">
            <v>2</v>
          </cell>
          <cell r="E4967" t="str">
            <v>Incentive Customer ($)</v>
          </cell>
          <cell r="F4967" t="str">
            <v>Incentive Value Source</v>
          </cell>
          <cell r="G4967" t="str">
            <v/>
          </cell>
          <cell r="H4967" t="str">
            <v>Incentive Caluclator Tool</v>
          </cell>
          <cell r="I4967" t="str">
            <v>WB UT Incentive Calc EXTERNAL 1.1E 0722013.xlsx</v>
          </cell>
        </row>
        <row r="4968">
          <cell r="C4968" t="str">
            <v>12162013-044.2_Incentive Customer ($)</v>
          </cell>
          <cell r="D4968">
            <v>2</v>
          </cell>
          <cell r="E4968" t="str">
            <v>Incentive Customer ($)</v>
          </cell>
          <cell r="F4968" t="str">
            <v>Incentive Value Source</v>
          </cell>
          <cell r="G4968" t="str">
            <v/>
          </cell>
          <cell r="H4968" t="str">
            <v>Incentive Caluclator Tool</v>
          </cell>
          <cell r="I4968" t="str">
            <v>WA wattSmart Business Incentive DUMMY.xlsx</v>
          </cell>
        </row>
        <row r="4969">
          <cell r="C4969" t="str">
            <v>12162013-434.2_Planned Realization Rate</v>
          </cell>
          <cell r="D4969">
            <v>2</v>
          </cell>
          <cell r="E4969" t="str">
            <v>Planned Realization Rate</v>
          </cell>
          <cell r="F4969" t="str">
            <v>Realization Rate Value Source</v>
          </cell>
          <cell r="G4969" t="str">
            <v/>
          </cell>
          <cell r="H4969" t="str">
            <v>Table 1</v>
          </cell>
          <cell r="I4969" t="str">
            <v>DSM_WY_EnergyFinAnswer_Report_2011.pdf</v>
          </cell>
        </row>
        <row r="4970">
          <cell r="C4970" t="str">
            <v>12162013-434.2_Measure life (years)</v>
          </cell>
          <cell r="D4970">
            <v>2</v>
          </cell>
          <cell r="E4970" t="str">
            <v>Measure life (years)</v>
          </cell>
          <cell r="F4970" t="str">
            <v>Measure Life Value Source</v>
          </cell>
          <cell r="G4970" t="str">
            <v/>
          </cell>
          <cell r="H4970" t="str">
            <v>Table 26</v>
          </cell>
          <cell r="I4970" t="str">
            <v>2013-Wyoming-Annual-Report-Appendices-FINAL.pdf</v>
          </cell>
        </row>
        <row r="4971">
          <cell r="C4971" t="str">
            <v>12162013-434.2_Planned Net to Gross Ratio</v>
          </cell>
          <cell r="D4971">
            <v>2</v>
          </cell>
          <cell r="E4971" t="str">
            <v>Planned Net to Gross Ratio</v>
          </cell>
          <cell r="F4971" t="str">
            <v>Net-to-Gross Valur Source</v>
          </cell>
          <cell r="G4971" t="str">
            <v/>
          </cell>
          <cell r="H4971" t="str">
            <v>Page 10</v>
          </cell>
          <cell r="I4971" t="str">
            <v>DSM_WY_EnergyFinAnswer_Report_2011.pdf</v>
          </cell>
        </row>
        <row r="4972">
          <cell r="C4972" t="str">
            <v>12162013-241.2_Planned Net to Gross Ratio</v>
          </cell>
          <cell r="D4972">
            <v>2</v>
          </cell>
          <cell r="E4972" t="str">
            <v>Planned Net to Gross Ratio</v>
          </cell>
          <cell r="F4972" t="str">
            <v>Net-to-Gross Value Source</v>
          </cell>
          <cell r="G4972" t="str">
            <v/>
          </cell>
          <cell r="H4972" t="str">
            <v>Page 2</v>
          </cell>
          <cell r="I4972" t="str">
            <v>CA_Energy_FinAnswer_Program_Evaluation_2009-2011.pdf</v>
          </cell>
        </row>
        <row r="4973">
          <cell r="C4973" t="str">
            <v>12162013-371.2_Planned Net to Gross Ratio</v>
          </cell>
          <cell r="D4973">
            <v>2</v>
          </cell>
          <cell r="E4973" t="str">
            <v>Planned Net to Gross Ratio</v>
          </cell>
          <cell r="F4973" t="str">
            <v>Net-to-Gross Ratio Value Source</v>
          </cell>
          <cell r="G4973" t="str">
            <v/>
          </cell>
          <cell r="H4973" t="str">
            <v>Page 2</v>
          </cell>
          <cell r="I4973" t="str">
            <v>ID_Energy_FinAnswer_Program_Evaluation_2009-2011.pdf</v>
          </cell>
        </row>
        <row r="4974">
          <cell r="C4974" t="str">
            <v>12162013-371.2_Planned Realization Rate</v>
          </cell>
          <cell r="D4974">
            <v>2</v>
          </cell>
          <cell r="E4974" t="str">
            <v>Planned Realization Rate</v>
          </cell>
          <cell r="F4974" t="str">
            <v>Realization Rate Value Source</v>
          </cell>
          <cell r="G4974" t="str">
            <v/>
          </cell>
          <cell r="H4974" t="str">
            <v>Table 1</v>
          </cell>
          <cell r="I4974" t="str">
            <v>ID_Energy_FinAnswer_Program_Evaluation_2009-2011.pdf</v>
          </cell>
        </row>
        <row r="4975">
          <cell r="C4975" t="str">
            <v>12162013-371.2_Measure life (years)</v>
          </cell>
          <cell r="D4975">
            <v>2</v>
          </cell>
          <cell r="E4975" t="str">
            <v>Measure life (years)</v>
          </cell>
          <cell r="F4975" t="str">
            <v>Measure Life Value Source</v>
          </cell>
          <cell r="G4975" t="str">
            <v>14.5, rounded to 15</v>
          </cell>
          <cell r="H4975" t="str">
            <v>Table 16</v>
          </cell>
          <cell r="I4975" t="str">
            <v>Idaho Energy FinAnswer Evaluation Report - 2008.pdf</v>
          </cell>
        </row>
        <row r="4976">
          <cell r="C4976" t="str">
            <v>11222013-137.2_Incentive Customer ($)</v>
          </cell>
          <cell r="D4976">
            <v>2</v>
          </cell>
          <cell r="E4976" t="str">
            <v>Incentive Customer ($)</v>
          </cell>
          <cell r="F4976" t="str">
            <v>Incentive Value Source</v>
          </cell>
          <cell r="G4976" t="str">
            <v/>
          </cell>
          <cell r="H4976" t="str">
            <v>Incentive Caluclator Tool</v>
          </cell>
          <cell r="I4976" t="str">
            <v>WB UT Incentive Calc EXTERNAL 1.1E 0722013.xlsx</v>
          </cell>
        </row>
        <row r="4977">
          <cell r="C4977" t="str">
            <v>12162013-111.2_Incentive Customer ($)</v>
          </cell>
          <cell r="D4977">
            <v>2</v>
          </cell>
          <cell r="E4977" t="str">
            <v>Incentive Customer ($)</v>
          </cell>
          <cell r="F4977" t="str">
            <v>Incentive Value Source</v>
          </cell>
          <cell r="G4977" t="str">
            <v/>
          </cell>
          <cell r="H4977" t="str">
            <v>Incentive Caluclator Tool</v>
          </cell>
          <cell r="I4977" t="str">
            <v>WA wattSmart Business Incentive DUMMY.xlsx</v>
          </cell>
        </row>
        <row r="4978">
          <cell r="C4978" t="str">
            <v>12162013-501.2_Planned Net to Gross Ratio</v>
          </cell>
          <cell r="D4978">
            <v>2</v>
          </cell>
          <cell r="E4978" t="str">
            <v>Planned Net to Gross Ratio</v>
          </cell>
          <cell r="F4978" t="str">
            <v>Net-to-Gross Valur Source</v>
          </cell>
          <cell r="G4978" t="str">
            <v/>
          </cell>
          <cell r="H4978" t="str">
            <v>Page 10</v>
          </cell>
          <cell r="I4978" t="str">
            <v>DSM_WY_EnergyFinAnswer_Report_2011.pdf</v>
          </cell>
        </row>
        <row r="4979">
          <cell r="C4979" t="str">
            <v>12162013-501.2_Measure life (years)</v>
          </cell>
          <cell r="D4979">
            <v>2</v>
          </cell>
          <cell r="E4979" t="str">
            <v>Measure life (years)</v>
          </cell>
          <cell r="F4979" t="str">
            <v>Measure Life Value Source</v>
          </cell>
          <cell r="G4979" t="str">
            <v/>
          </cell>
          <cell r="H4979" t="str">
            <v>Table 26</v>
          </cell>
          <cell r="I4979" t="str">
            <v>2013-Wyoming-Annual-Report-Appendices-FINAL.pdf</v>
          </cell>
        </row>
        <row r="4980">
          <cell r="C4980" t="str">
            <v>12162013-501.2_Planned Realization Rate</v>
          </cell>
          <cell r="D4980">
            <v>2</v>
          </cell>
          <cell r="E4980" t="str">
            <v>Planned Realization Rate</v>
          </cell>
          <cell r="F4980" t="str">
            <v>Realization Rate Value Source</v>
          </cell>
          <cell r="G4980" t="str">
            <v/>
          </cell>
          <cell r="H4980" t="str">
            <v>Table 1</v>
          </cell>
          <cell r="I4980" t="str">
            <v>DSM_WY_EnergyFinAnswer_Report_2011.pdf</v>
          </cell>
        </row>
        <row r="4981">
          <cell r="C4981" t="str">
            <v>12162013-242.2_Planned Net to Gross Ratio</v>
          </cell>
          <cell r="D4981">
            <v>2</v>
          </cell>
          <cell r="E4981" t="str">
            <v>Planned Net to Gross Ratio</v>
          </cell>
          <cell r="F4981" t="str">
            <v>Net-to-Gross Value Source</v>
          </cell>
          <cell r="G4981" t="str">
            <v/>
          </cell>
          <cell r="H4981" t="str">
            <v>Page 2</v>
          </cell>
          <cell r="I4981" t="str">
            <v>CA_Energy_FinAnswer_Program_Evaluation_2009-2011.pdf</v>
          </cell>
        </row>
        <row r="4982">
          <cell r="C4982" t="str">
            <v>12162013-372.2_Planned Realization Rate</v>
          </cell>
          <cell r="D4982">
            <v>2</v>
          </cell>
          <cell r="E4982" t="str">
            <v>Planned Realization Rate</v>
          </cell>
          <cell r="F4982" t="str">
            <v>Realization Rate Value Source</v>
          </cell>
          <cell r="G4982" t="str">
            <v/>
          </cell>
          <cell r="H4982" t="str">
            <v>Table 1</v>
          </cell>
          <cell r="I4982" t="str">
            <v>ID_Energy_FinAnswer_Program_Evaluation_2009-2011.pdf</v>
          </cell>
        </row>
        <row r="4983">
          <cell r="C4983" t="str">
            <v>12162013-372.2_Measure life (years)</v>
          </cell>
          <cell r="D4983">
            <v>2</v>
          </cell>
          <cell r="E4983" t="str">
            <v>Measure life (years)</v>
          </cell>
          <cell r="F4983" t="str">
            <v>Measure Life Value Source</v>
          </cell>
          <cell r="G4983" t="str">
            <v>14.5, rounded to 15</v>
          </cell>
          <cell r="H4983" t="str">
            <v>Table 16</v>
          </cell>
          <cell r="I4983" t="str">
            <v>Idaho Energy FinAnswer Evaluation Report - 2008.pdf</v>
          </cell>
        </row>
        <row r="4984">
          <cell r="C4984" t="str">
            <v>12162013-372.2_Planned Net to Gross Ratio</v>
          </cell>
          <cell r="D4984">
            <v>2</v>
          </cell>
          <cell r="E4984" t="str">
            <v>Planned Net to Gross Ratio</v>
          </cell>
          <cell r="F4984" t="str">
            <v>Net-to-Gross Ratio Value Source</v>
          </cell>
          <cell r="G4984" t="str">
            <v/>
          </cell>
          <cell r="H4984" t="str">
            <v>Page 2</v>
          </cell>
          <cell r="I4984" t="str">
            <v>ID_Energy_FinAnswer_Program_Evaluation_2009-2011.pdf</v>
          </cell>
        </row>
        <row r="4985">
          <cell r="C4985" t="str">
            <v>11222013-138.2_Incentive Customer ($)</v>
          </cell>
          <cell r="D4985">
            <v>2</v>
          </cell>
          <cell r="E4985" t="str">
            <v>Incentive Customer ($)</v>
          </cell>
          <cell r="F4985" t="str">
            <v>Incentive Value Source</v>
          </cell>
          <cell r="G4985" t="str">
            <v/>
          </cell>
          <cell r="H4985" t="str">
            <v>Incentive Caluclator Tool</v>
          </cell>
          <cell r="I4985" t="str">
            <v>WB UT Incentive Calc EXTERNAL 1.1E 0722013.xlsx</v>
          </cell>
        </row>
        <row r="4986">
          <cell r="C4986" t="str">
            <v>12162013-112.2_Incentive Customer ($)</v>
          </cell>
          <cell r="D4986">
            <v>2</v>
          </cell>
          <cell r="E4986" t="str">
            <v>Incentive Customer ($)</v>
          </cell>
          <cell r="F4986" t="str">
            <v>Incentive Value Source</v>
          </cell>
          <cell r="G4986" t="str">
            <v/>
          </cell>
          <cell r="H4986" t="str">
            <v>Incentive Caluclator Tool</v>
          </cell>
          <cell r="I4986" t="str">
            <v>WA wattSmart Business Incentive DUMMY.xlsx</v>
          </cell>
        </row>
        <row r="4987">
          <cell r="C4987" t="str">
            <v>12162013-502.2_Planned Realization Rate</v>
          </cell>
          <cell r="D4987">
            <v>2</v>
          </cell>
          <cell r="E4987" t="str">
            <v>Planned Realization Rate</v>
          </cell>
          <cell r="F4987" t="str">
            <v>Realization Rate Value Source</v>
          </cell>
          <cell r="G4987" t="str">
            <v/>
          </cell>
          <cell r="H4987" t="str">
            <v>Table 1</v>
          </cell>
          <cell r="I4987" t="str">
            <v>DSM_WY_EnergyFinAnswer_Report_2011.pdf</v>
          </cell>
        </row>
        <row r="4988">
          <cell r="C4988" t="str">
            <v>12162013-502.2_Planned Net to Gross Ratio</v>
          </cell>
          <cell r="D4988">
            <v>2</v>
          </cell>
          <cell r="E4988" t="str">
            <v>Planned Net to Gross Ratio</v>
          </cell>
          <cell r="F4988" t="str">
            <v>Net-to-Gross Valur Source</v>
          </cell>
          <cell r="G4988" t="str">
            <v/>
          </cell>
          <cell r="H4988" t="str">
            <v>Page 10</v>
          </cell>
          <cell r="I4988" t="str">
            <v>DSM_WY_EnergyFinAnswer_Report_2011.pdf</v>
          </cell>
        </row>
        <row r="4989">
          <cell r="C4989" t="str">
            <v>12162013-502.2_Measure life (years)</v>
          </cell>
          <cell r="D4989">
            <v>2</v>
          </cell>
          <cell r="E4989" t="str">
            <v>Measure life (years)</v>
          </cell>
          <cell r="F4989" t="str">
            <v>Measure Life Value Source</v>
          </cell>
          <cell r="G4989" t="str">
            <v/>
          </cell>
          <cell r="H4989" t="str">
            <v>Table 26</v>
          </cell>
          <cell r="I4989" t="str">
            <v>2013-Wyoming-Annual-Report-Appendices-FINAL.pdf</v>
          </cell>
        </row>
        <row r="4990">
          <cell r="C4990" t="str">
            <v>12162013-175.2_Planned Net to Gross Ratio</v>
          </cell>
          <cell r="D4990">
            <v>2</v>
          </cell>
          <cell r="E4990" t="str">
            <v>Planned Net to Gross Ratio</v>
          </cell>
          <cell r="F4990" t="str">
            <v>Net-to-Gross Value Source</v>
          </cell>
          <cell r="G4990" t="str">
            <v/>
          </cell>
          <cell r="H4990" t="str">
            <v>Page 2</v>
          </cell>
          <cell r="I4990" t="str">
            <v>CA_Energy_FinAnswer_Program_Evaluation_2009-2011.pdf</v>
          </cell>
        </row>
        <row r="4991">
          <cell r="C4991" t="str">
            <v>12162013-305.2_Planned Realization Rate</v>
          </cell>
          <cell r="D4991">
            <v>2</v>
          </cell>
          <cell r="E4991" t="str">
            <v>Planned Realization Rate</v>
          </cell>
          <cell r="F4991" t="str">
            <v>Realization Rate Value Source</v>
          </cell>
          <cell r="G4991" t="str">
            <v/>
          </cell>
          <cell r="H4991" t="str">
            <v>Table 1</v>
          </cell>
          <cell r="I4991" t="str">
            <v>ID_Energy_FinAnswer_Program_Evaluation_2009-2011.pdf</v>
          </cell>
        </row>
        <row r="4992">
          <cell r="C4992" t="str">
            <v>12162013-305.2_Measure life (years)</v>
          </cell>
          <cell r="D4992">
            <v>2</v>
          </cell>
          <cell r="E4992" t="str">
            <v>Measure life (years)</v>
          </cell>
          <cell r="F4992" t="str">
            <v>Measure Life Value Source</v>
          </cell>
          <cell r="G4992" t="str">
            <v>14.5, rounded to 15</v>
          </cell>
          <cell r="H4992" t="str">
            <v>Table 16</v>
          </cell>
          <cell r="I4992" t="str">
            <v>Idaho Energy FinAnswer Evaluation Report - 2008.pdf</v>
          </cell>
        </row>
        <row r="4993">
          <cell r="C4993" t="str">
            <v>12162013-305.2_Planned Net to Gross Ratio</v>
          </cell>
          <cell r="D4993">
            <v>2</v>
          </cell>
          <cell r="E4993" t="str">
            <v>Planned Net to Gross Ratio</v>
          </cell>
          <cell r="F4993" t="str">
            <v>Net-to-Gross Ratio Value Source</v>
          </cell>
          <cell r="G4993" t="str">
            <v/>
          </cell>
          <cell r="H4993" t="str">
            <v>Page 2</v>
          </cell>
          <cell r="I4993" t="str">
            <v>ID_Energy_FinAnswer_Program_Evaluation_2009-2011.pdf</v>
          </cell>
        </row>
        <row r="4994">
          <cell r="C4994" t="str">
            <v>11222013-055.2_Incentive Customer ($)</v>
          </cell>
          <cell r="D4994">
            <v>2</v>
          </cell>
          <cell r="E4994" t="str">
            <v>Incentive Customer ($)</v>
          </cell>
          <cell r="F4994" t="str">
            <v>Incentive Value Source</v>
          </cell>
          <cell r="G4994" t="str">
            <v/>
          </cell>
          <cell r="H4994" t="str">
            <v>Incentive Caluclator Tool</v>
          </cell>
          <cell r="I4994" t="str">
            <v>WB UT Incentive Calc EXTERNAL 1.1E 0722013.xlsx</v>
          </cell>
        </row>
        <row r="4995">
          <cell r="C4995" t="str">
            <v>12162013-045.2_Incentive Customer ($)</v>
          </cell>
          <cell r="D4995">
            <v>2</v>
          </cell>
          <cell r="E4995" t="str">
            <v>Incentive Customer ($)</v>
          </cell>
          <cell r="F4995" t="str">
            <v>Incentive Value Source</v>
          </cell>
          <cell r="G4995" t="str">
            <v/>
          </cell>
          <cell r="H4995" t="str">
            <v>Incentive Caluclator Tool</v>
          </cell>
          <cell r="I4995" t="str">
            <v>WA wattSmart Business Incentive DUMMY.xlsx</v>
          </cell>
        </row>
        <row r="4996">
          <cell r="C4996" t="str">
            <v>12162013-435.2_Measure life (years)</v>
          </cell>
          <cell r="D4996">
            <v>2</v>
          </cell>
          <cell r="E4996" t="str">
            <v>Measure life (years)</v>
          </cell>
          <cell r="F4996" t="str">
            <v>Measure Life Value Source</v>
          </cell>
          <cell r="G4996" t="str">
            <v/>
          </cell>
          <cell r="H4996" t="str">
            <v>Table 26</v>
          </cell>
          <cell r="I4996" t="str">
            <v>2013-Wyoming-Annual-Report-Appendices-FINAL.pdf</v>
          </cell>
        </row>
        <row r="4997">
          <cell r="C4997" t="str">
            <v>12162013-435.2_Planned Net to Gross Ratio</v>
          </cell>
          <cell r="D4997">
            <v>2</v>
          </cell>
          <cell r="E4997" t="str">
            <v>Planned Net to Gross Ratio</v>
          </cell>
          <cell r="F4997" t="str">
            <v>Net-to-Gross Valur Source</v>
          </cell>
          <cell r="G4997" t="str">
            <v/>
          </cell>
          <cell r="H4997" t="str">
            <v>Page 10</v>
          </cell>
          <cell r="I4997" t="str">
            <v>DSM_WY_EnergyFinAnswer_Report_2011.pdf</v>
          </cell>
        </row>
        <row r="4998">
          <cell r="C4998" t="str">
            <v>12162013-435.2_Planned Realization Rate</v>
          </cell>
          <cell r="D4998">
            <v>2</v>
          </cell>
          <cell r="E4998" t="str">
            <v>Planned Realization Rate</v>
          </cell>
          <cell r="F4998" t="str">
            <v>Realization Rate Value Source</v>
          </cell>
          <cell r="G4998" t="str">
            <v/>
          </cell>
          <cell r="H4998" t="str">
            <v>Table 1</v>
          </cell>
          <cell r="I4998" t="str">
            <v>DSM_WY_EnergyFinAnswer_Report_2011.pdf</v>
          </cell>
        </row>
        <row r="4999">
          <cell r="C4999" t="str">
            <v>12162013-176.2_Planned Net to Gross Ratio</v>
          </cell>
          <cell r="D4999">
            <v>2</v>
          </cell>
          <cell r="E4999" t="str">
            <v>Planned Net to Gross Ratio</v>
          </cell>
          <cell r="F4999" t="str">
            <v>Net-to-Gross Value Source</v>
          </cell>
          <cell r="G4999" t="str">
            <v/>
          </cell>
          <cell r="H4999" t="str">
            <v>Page 2</v>
          </cell>
          <cell r="I4999" t="str">
            <v>CA_Energy_FinAnswer_Program_Evaluation_2009-2011.pdf</v>
          </cell>
        </row>
        <row r="5000">
          <cell r="C5000" t="str">
            <v>12162013-306.2_Planned Net to Gross Ratio</v>
          </cell>
          <cell r="D5000">
            <v>2</v>
          </cell>
          <cell r="E5000" t="str">
            <v>Planned Net to Gross Ratio</v>
          </cell>
          <cell r="F5000" t="str">
            <v>Net-to-Gross Ratio Value Source</v>
          </cell>
          <cell r="G5000" t="str">
            <v/>
          </cell>
          <cell r="H5000" t="str">
            <v>Page 2</v>
          </cell>
          <cell r="I5000" t="str">
            <v>ID_Energy_FinAnswer_Program_Evaluation_2009-2011.pdf</v>
          </cell>
        </row>
        <row r="5001">
          <cell r="C5001" t="str">
            <v>12162013-306.2_Planned Realization Rate</v>
          </cell>
          <cell r="D5001">
            <v>2</v>
          </cell>
          <cell r="E5001" t="str">
            <v>Planned Realization Rate</v>
          </cell>
          <cell r="F5001" t="str">
            <v>Realization Rate Value Source</v>
          </cell>
          <cell r="G5001" t="str">
            <v/>
          </cell>
          <cell r="H5001" t="str">
            <v>Table 1</v>
          </cell>
          <cell r="I5001" t="str">
            <v>ID_Energy_FinAnswer_Program_Evaluation_2009-2011.pdf</v>
          </cell>
        </row>
        <row r="5002">
          <cell r="C5002" t="str">
            <v>12162013-306.2_Measure life (years)</v>
          </cell>
          <cell r="D5002">
            <v>2</v>
          </cell>
          <cell r="E5002" t="str">
            <v>Measure life (years)</v>
          </cell>
          <cell r="F5002" t="str">
            <v>Measure Life Value Source</v>
          </cell>
          <cell r="G5002" t="str">
            <v>14.5, rounded to 15</v>
          </cell>
          <cell r="H5002" t="str">
            <v>Table 16</v>
          </cell>
          <cell r="I5002" t="str">
            <v>Idaho Energy FinAnswer Evaluation Report - 2008.pdf</v>
          </cell>
        </row>
        <row r="5003">
          <cell r="C5003" t="str">
            <v>11222013-056.2_Incentive Customer ($)</v>
          </cell>
          <cell r="D5003">
            <v>2</v>
          </cell>
          <cell r="E5003" t="str">
            <v>Incentive Customer ($)</v>
          </cell>
          <cell r="F5003" t="str">
            <v>Incentive Value Source</v>
          </cell>
          <cell r="G5003" t="str">
            <v/>
          </cell>
          <cell r="H5003" t="str">
            <v>Incentive Caluclator Tool</v>
          </cell>
          <cell r="I5003" t="str">
            <v>WB UT Incentive Calc EXTERNAL 1.1E 0722013.xlsx</v>
          </cell>
        </row>
        <row r="5004">
          <cell r="C5004" t="str">
            <v>12162013-046.2_Incentive Customer ($)</v>
          </cell>
          <cell r="D5004">
            <v>2</v>
          </cell>
          <cell r="E5004" t="str">
            <v>Incentive Customer ($)</v>
          </cell>
          <cell r="F5004" t="str">
            <v>Incentive Value Source</v>
          </cell>
          <cell r="G5004" t="str">
            <v/>
          </cell>
          <cell r="H5004" t="str">
            <v>Incentive Caluclator Tool</v>
          </cell>
          <cell r="I5004" t="str">
            <v>WA wattSmart Business Incentive DUMMY.xlsx</v>
          </cell>
        </row>
        <row r="5005">
          <cell r="C5005" t="str">
            <v>12162013-436.2_Measure life (years)</v>
          </cell>
          <cell r="D5005">
            <v>2</v>
          </cell>
          <cell r="E5005" t="str">
            <v>Measure life (years)</v>
          </cell>
          <cell r="F5005" t="str">
            <v>Measure Life Value Source</v>
          </cell>
          <cell r="G5005" t="str">
            <v/>
          </cell>
          <cell r="H5005" t="str">
            <v>Table 26</v>
          </cell>
          <cell r="I5005" t="str">
            <v>2013-Wyoming-Annual-Report-Appendices-FINAL.pdf</v>
          </cell>
        </row>
        <row r="5006">
          <cell r="C5006" t="str">
            <v>12162013-436.2_Planned Net to Gross Ratio</v>
          </cell>
          <cell r="D5006">
            <v>2</v>
          </cell>
          <cell r="E5006" t="str">
            <v>Planned Net to Gross Ratio</v>
          </cell>
          <cell r="F5006" t="str">
            <v>Net-to-Gross Valur Source</v>
          </cell>
          <cell r="G5006" t="str">
            <v/>
          </cell>
          <cell r="H5006" t="str">
            <v>Page 10</v>
          </cell>
          <cell r="I5006" t="str">
            <v>DSM_WY_EnergyFinAnswer_Report_2011.pdf</v>
          </cell>
        </row>
        <row r="5007">
          <cell r="C5007" t="str">
            <v>12162013-436.2_Planned Realization Rate</v>
          </cell>
          <cell r="D5007">
            <v>2</v>
          </cell>
          <cell r="E5007" t="str">
            <v>Planned Realization Rate</v>
          </cell>
          <cell r="F5007" t="str">
            <v>Realization Rate Value Source</v>
          </cell>
          <cell r="G5007" t="str">
            <v/>
          </cell>
          <cell r="H5007" t="str">
            <v>Table 1</v>
          </cell>
          <cell r="I5007" t="str">
            <v>DSM_WY_EnergyFinAnswer_Report_2011.pdf</v>
          </cell>
        </row>
        <row r="5008">
          <cell r="C5008" t="str">
            <v>12162013-243.2_Planned Net to Gross Ratio</v>
          </cell>
          <cell r="D5008">
            <v>2</v>
          </cell>
          <cell r="E5008" t="str">
            <v>Planned Net to Gross Ratio</v>
          </cell>
          <cell r="F5008" t="str">
            <v>Net-to-Gross Value Source</v>
          </cell>
          <cell r="G5008" t="str">
            <v/>
          </cell>
          <cell r="H5008" t="str">
            <v>Page 2</v>
          </cell>
          <cell r="I5008" t="str">
            <v>CA_Energy_FinAnswer_Program_Evaluation_2009-2011.pdf</v>
          </cell>
        </row>
        <row r="5009">
          <cell r="C5009" t="str">
            <v>12162013-373.2_Planned Net to Gross Ratio</v>
          </cell>
          <cell r="D5009">
            <v>2</v>
          </cell>
          <cell r="E5009" t="str">
            <v>Planned Net to Gross Ratio</v>
          </cell>
          <cell r="F5009" t="str">
            <v>Net-to-Gross Ratio Value Source</v>
          </cell>
          <cell r="G5009" t="str">
            <v/>
          </cell>
          <cell r="H5009" t="str">
            <v>Page 2</v>
          </cell>
          <cell r="I5009" t="str">
            <v>ID_Energy_FinAnswer_Program_Evaluation_2009-2011.pdf</v>
          </cell>
        </row>
        <row r="5010">
          <cell r="C5010" t="str">
            <v>12162013-373.2_Planned Realization Rate</v>
          </cell>
          <cell r="D5010">
            <v>2</v>
          </cell>
          <cell r="E5010" t="str">
            <v>Planned Realization Rate</v>
          </cell>
          <cell r="F5010" t="str">
            <v>Realization Rate Value Source</v>
          </cell>
          <cell r="G5010" t="str">
            <v/>
          </cell>
          <cell r="H5010" t="str">
            <v>Table 1</v>
          </cell>
          <cell r="I5010" t="str">
            <v>ID_Energy_FinAnswer_Program_Evaluation_2009-2011.pdf</v>
          </cell>
        </row>
        <row r="5011">
          <cell r="C5011" t="str">
            <v>12162013-373.2_Measure life (years)</v>
          </cell>
          <cell r="D5011">
            <v>2</v>
          </cell>
          <cell r="E5011" t="str">
            <v>Measure life (years)</v>
          </cell>
          <cell r="F5011" t="str">
            <v>Measure Life Value Source</v>
          </cell>
          <cell r="G5011" t="str">
            <v>14.5, rounded to 15</v>
          </cell>
          <cell r="H5011" t="str">
            <v>Table 16</v>
          </cell>
          <cell r="I5011" t="str">
            <v>Idaho Energy FinAnswer Evaluation Report - 2008.pdf</v>
          </cell>
        </row>
        <row r="5012">
          <cell r="C5012" t="str">
            <v>11222013-139.2_Incentive Customer ($)</v>
          </cell>
          <cell r="D5012">
            <v>2</v>
          </cell>
          <cell r="E5012" t="str">
            <v>Incentive Customer ($)</v>
          </cell>
          <cell r="F5012" t="str">
            <v>Incentive Value Source</v>
          </cell>
          <cell r="G5012" t="str">
            <v/>
          </cell>
          <cell r="H5012" t="str">
            <v>Incentive Caluclator Tool</v>
          </cell>
          <cell r="I5012" t="str">
            <v>WB UT Incentive Calc EXTERNAL 1.1E 0722013.xlsx</v>
          </cell>
        </row>
        <row r="5013">
          <cell r="C5013" t="str">
            <v>12162013-113.2_Incentive Customer ($)</v>
          </cell>
          <cell r="D5013">
            <v>2</v>
          </cell>
          <cell r="E5013" t="str">
            <v>Incentive Customer ($)</v>
          </cell>
          <cell r="F5013" t="str">
            <v>Incentive Value Source</v>
          </cell>
          <cell r="G5013" t="str">
            <v/>
          </cell>
          <cell r="H5013" t="str">
            <v>Incentive Caluclator Tool</v>
          </cell>
          <cell r="I5013" t="str">
            <v>WA wattSmart Business Incentive DUMMY.xlsx</v>
          </cell>
        </row>
        <row r="5014">
          <cell r="C5014" t="str">
            <v>12162013-503.2_Measure life (years)</v>
          </cell>
          <cell r="D5014">
            <v>2</v>
          </cell>
          <cell r="E5014" t="str">
            <v>Measure life (years)</v>
          </cell>
          <cell r="F5014" t="str">
            <v>Measure Life Value Source</v>
          </cell>
          <cell r="G5014" t="str">
            <v/>
          </cell>
          <cell r="H5014" t="str">
            <v>Table 26</v>
          </cell>
          <cell r="I5014" t="str">
            <v>2013-Wyoming-Annual-Report-Appendices-FINAL.pdf</v>
          </cell>
        </row>
        <row r="5015">
          <cell r="C5015" t="str">
            <v>12162013-503.2_Planned Realization Rate</v>
          </cell>
          <cell r="D5015">
            <v>2</v>
          </cell>
          <cell r="E5015" t="str">
            <v>Planned Realization Rate</v>
          </cell>
          <cell r="F5015" t="str">
            <v>Realization Rate Value Source</v>
          </cell>
          <cell r="G5015" t="str">
            <v/>
          </cell>
          <cell r="H5015" t="str">
            <v>Table 1</v>
          </cell>
          <cell r="I5015" t="str">
            <v>DSM_WY_EnergyFinAnswer_Report_2011.pdf</v>
          </cell>
        </row>
        <row r="5016">
          <cell r="C5016" t="str">
            <v>12162013-503.2_Planned Net to Gross Ratio</v>
          </cell>
          <cell r="D5016">
            <v>2</v>
          </cell>
          <cell r="E5016" t="str">
            <v>Planned Net to Gross Ratio</v>
          </cell>
          <cell r="F5016" t="str">
            <v>Net-to-Gross Valur Source</v>
          </cell>
          <cell r="G5016" t="str">
            <v/>
          </cell>
          <cell r="H5016" t="str">
            <v>Page 10</v>
          </cell>
          <cell r="I5016" t="str">
            <v>DSM_WY_EnergyFinAnswer_Report_2011.pdf</v>
          </cell>
        </row>
        <row r="5017">
          <cell r="C5017" t="str">
            <v>12162013-244.2_Planned Net to Gross Ratio</v>
          </cell>
          <cell r="D5017">
            <v>2</v>
          </cell>
          <cell r="E5017" t="str">
            <v>Planned Net to Gross Ratio</v>
          </cell>
          <cell r="F5017" t="str">
            <v>Net-to-Gross Value Source</v>
          </cell>
          <cell r="G5017" t="str">
            <v/>
          </cell>
          <cell r="H5017" t="str">
            <v>Page 2</v>
          </cell>
          <cell r="I5017" t="str">
            <v>CA_Energy_FinAnswer_Program_Evaluation_2009-2011.pdf</v>
          </cell>
        </row>
        <row r="5018">
          <cell r="C5018" t="str">
            <v>12162013-374.2_Planned Net to Gross Ratio</v>
          </cell>
          <cell r="D5018">
            <v>2</v>
          </cell>
          <cell r="E5018" t="str">
            <v>Planned Net to Gross Ratio</v>
          </cell>
          <cell r="F5018" t="str">
            <v>Net-to-Gross Ratio Value Source</v>
          </cell>
          <cell r="G5018" t="str">
            <v/>
          </cell>
          <cell r="H5018" t="str">
            <v>Page 2</v>
          </cell>
          <cell r="I5018" t="str">
            <v>ID_Energy_FinAnswer_Program_Evaluation_2009-2011.pdf</v>
          </cell>
        </row>
        <row r="5019">
          <cell r="C5019" t="str">
            <v>12162013-374.2_Planned Realization Rate</v>
          </cell>
          <cell r="D5019">
            <v>2</v>
          </cell>
          <cell r="E5019" t="str">
            <v>Planned Realization Rate</v>
          </cell>
          <cell r="F5019" t="str">
            <v>Realization Rate Value Source</v>
          </cell>
          <cell r="G5019" t="str">
            <v/>
          </cell>
          <cell r="H5019" t="str">
            <v>Table 1</v>
          </cell>
          <cell r="I5019" t="str">
            <v>ID_Energy_FinAnswer_Program_Evaluation_2009-2011.pdf</v>
          </cell>
        </row>
        <row r="5020">
          <cell r="C5020" t="str">
            <v>12162013-374.2_Measure life (years)</v>
          </cell>
          <cell r="D5020">
            <v>2</v>
          </cell>
          <cell r="E5020" t="str">
            <v>Measure life (years)</v>
          </cell>
          <cell r="F5020" t="str">
            <v>Measure Life Value Source</v>
          </cell>
          <cell r="G5020" t="str">
            <v>14.5, rounded to 15</v>
          </cell>
          <cell r="H5020" t="str">
            <v>Table 16</v>
          </cell>
          <cell r="I5020" t="str">
            <v>Idaho Energy FinAnswer Evaluation Report - 2008.pdf</v>
          </cell>
        </row>
        <row r="5021">
          <cell r="C5021" t="str">
            <v>11222013-140.2_Incentive Customer ($)</v>
          </cell>
          <cell r="D5021">
            <v>2</v>
          </cell>
          <cell r="E5021" t="str">
            <v>Incentive Customer ($)</v>
          </cell>
          <cell r="F5021" t="str">
            <v>Incentive Value Source</v>
          </cell>
          <cell r="G5021" t="str">
            <v/>
          </cell>
          <cell r="H5021" t="str">
            <v>Incentive Caluclator Tool</v>
          </cell>
          <cell r="I5021" t="str">
            <v>WB UT Incentive Calc EXTERNAL 1.1E 0722013.xlsx</v>
          </cell>
        </row>
        <row r="5022">
          <cell r="C5022" t="str">
            <v>12162013-114.2_Incentive Customer ($)</v>
          </cell>
          <cell r="D5022">
            <v>2</v>
          </cell>
          <cell r="E5022" t="str">
            <v>Incentive Customer ($)</v>
          </cell>
          <cell r="F5022" t="str">
            <v>Incentive Value Source</v>
          </cell>
          <cell r="G5022" t="str">
            <v/>
          </cell>
          <cell r="H5022" t="str">
            <v>Incentive Caluclator Tool</v>
          </cell>
          <cell r="I5022" t="str">
            <v>WA wattSmart Business Incentive DUMMY.xlsx</v>
          </cell>
        </row>
        <row r="5023">
          <cell r="C5023" t="str">
            <v>12162013-504.2_Planned Realization Rate</v>
          </cell>
          <cell r="D5023">
            <v>2</v>
          </cell>
          <cell r="E5023" t="str">
            <v>Planned Realization Rate</v>
          </cell>
          <cell r="F5023" t="str">
            <v>Realization Rate Value Source</v>
          </cell>
          <cell r="G5023" t="str">
            <v/>
          </cell>
          <cell r="H5023" t="str">
            <v>Table 1</v>
          </cell>
          <cell r="I5023" t="str">
            <v>DSM_WY_EnergyFinAnswer_Report_2011.pdf</v>
          </cell>
        </row>
        <row r="5024">
          <cell r="C5024" t="str">
            <v>12162013-504.2_Planned Net to Gross Ratio</v>
          </cell>
          <cell r="D5024">
            <v>2</v>
          </cell>
          <cell r="E5024" t="str">
            <v>Planned Net to Gross Ratio</v>
          </cell>
          <cell r="F5024" t="str">
            <v>Net-to-Gross Valur Source</v>
          </cell>
          <cell r="G5024" t="str">
            <v/>
          </cell>
          <cell r="H5024" t="str">
            <v>Page 10</v>
          </cell>
          <cell r="I5024" t="str">
            <v>DSM_WY_EnergyFinAnswer_Report_2011.pdf</v>
          </cell>
        </row>
        <row r="5025">
          <cell r="C5025" t="str">
            <v>12162013-504.2_Measure life (years)</v>
          </cell>
          <cell r="D5025">
            <v>2</v>
          </cell>
          <cell r="E5025" t="str">
            <v>Measure life (years)</v>
          </cell>
          <cell r="F5025" t="str">
            <v>Measure Life Value Source</v>
          </cell>
          <cell r="G5025" t="str">
            <v/>
          </cell>
          <cell r="H5025" t="str">
            <v>Table 26</v>
          </cell>
          <cell r="I5025" t="str">
            <v>2013-Wyoming-Annual-Report-Appendices-FINAL.pdf</v>
          </cell>
        </row>
        <row r="5026">
          <cell r="C5026" t="str">
            <v>644.2_Incremental cost ($)</v>
          </cell>
          <cell r="D5026">
            <v>2</v>
          </cell>
          <cell r="E5026" t="str">
            <v>Incremental cost ($)</v>
          </cell>
          <cell r="F5026" t="str">
            <v>Cost Value Source</v>
          </cell>
          <cell r="G5026" t="str">
            <v/>
          </cell>
          <cell r="H5026" t="str">
            <v/>
          </cell>
          <cell r="I5026" t="str">
            <v>FinAnswer Express Market Characterization and Program Enhancements - Utah Service Territory 30 Nov 2011.pdf</v>
          </cell>
        </row>
        <row r="5027">
          <cell r="C5027" t="str">
            <v>644.2_Gross Average Monthly Demand Reduction (kW/unit)</v>
          </cell>
          <cell r="D5027">
            <v>2</v>
          </cell>
          <cell r="E5027" t="str">
            <v>Gross Average Monthly Demand Reduction (kW/unit)</v>
          </cell>
          <cell r="F5027" t="str">
            <v>Savings Parameters</v>
          </cell>
          <cell r="G5027" t="str">
            <v/>
          </cell>
          <cell r="H5027" t="str">
            <v/>
          </cell>
          <cell r="I5027" t="str">
            <v>Farm Equipment.docx</v>
          </cell>
        </row>
        <row r="5028">
          <cell r="C5028" t="str">
            <v>644.2_Incentive Customer ($)</v>
          </cell>
          <cell r="D5028">
            <v>2</v>
          </cell>
          <cell r="E5028" t="str">
            <v>Incentive Customer ($)</v>
          </cell>
          <cell r="F5028" t="str">
            <v>Incentive Value Source</v>
          </cell>
          <cell r="G5028" t="str">
            <v/>
          </cell>
          <cell r="H5028" t="str">
            <v>FE Deemed Savings - Industrial v10.18.12.xlsx table of deemed values used by program administator</v>
          </cell>
          <cell r="I5028" t="str">
            <v/>
          </cell>
        </row>
        <row r="5029">
          <cell r="C5029" t="str">
            <v>644.2_Gross incremental annual electric savings (kWh/yr)</v>
          </cell>
          <cell r="D5029">
            <v>2</v>
          </cell>
          <cell r="E5029" t="str">
            <v>Gross incremental annual electric savings (kWh/yr)</v>
          </cell>
          <cell r="F5029" t="str">
            <v xml:space="preserve">Energy Savings Value Source </v>
          </cell>
          <cell r="G5029" t="str">
            <v/>
          </cell>
          <cell r="H5029" t="str">
            <v/>
          </cell>
          <cell r="I5029" t="str">
            <v>FinAnswer Express Market Characterization and Program Enhancements - Utah Service Territory 30 Nov 2011.pdf</v>
          </cell>
        </row>
        <row r="5030">
          <cell r="C5030" t="str">
            <v>644.2_Baseline Value</v>
          </cell>
          <cell r="D5030">
            <v>2</v>
          </cell>
          <cell r="E5030" t="str">
            <v>Baseline Value</v>
          </cell>
          <cell r="F5030" t="str">
            <v>Baseline Value Source</v>
          </cell>
          <cell r="G5030" t="str">
            <v/>
          </cell>
          <cell r="H5030" t="str">
            <v/>
          </cell>
          <cell r="I5030" t="str">
            <v>FinAnswer Express Market Characterization and Program Enhancements - Utah Service Territory 30 Nov 2011.pdf</v>
          </cell>
        </row>
        <row r="5031">
          <cell r="C5031" t="str">
            <v>644.2_Gross Average Monthly Demand Reduction (kW/unit)</v>
          </cell>
          <cell r="D5031">
            <v>2</v>
          </cell>
          <cell r="E5031" t="str">
            <v>Gross Average Monthly Demand Reduction (kW/unit)</v>
          </cell>
          <cell r="F5031" t="str">
            <v>Demand Reduction Value Source</v>
          </cell>
          <cell r="G5031" t="str">
            <v/>
          </cell>
          <cell r="H5031" t="str">
            <v/>
          </cell>
          <cell r="I5031" t="str">
            <v>FinAnswer Express Market Characterization and Program Enhancements - Utah Service Territory 30 Nov 2011.pdf</v>
          </cell>
        </row>
        <row r="5032">
          <cell r="C5032" t="str">
            <v>644.2_Efficient Case Value</v>
          </cell>
          <cell r="D5032">
            <v>2</v>
          </cell>
          <cell r="E5032" t="str">
            <v>Efficient Case Value</v>
          </cell>
          <cell r="F5032" t="str">
            <v>Efficient Case Value Source</v>
          </cell>
          <cell r="G5032" t="str">
            <v/>
          </cell>
          <cell r="H5032" t="str">
            <v/>
          </cell>
          <cell r="I5032" t="str">
            <v>FinAnswer Express Market Characterization and Program Enhancements - Utah Service Territory 30 Nov 2011.pdf</v>
          </cell>
        </row>
        <row r="5033">
          <cell r="C5033" t="str">
            <v>644.2_Gross incremental annual electric savings (kWh/yr)</v>
          </cell>
          <cell r="D5033">
            <v>2</v>
          </cell>
          <cell r="E5033" t="str">
            <v>Gross incremental annual electric savings (kWh/yr)</v>
          </cell>
          <cell r="F5033" t="str">
            <v>Savings Parameters</v>
          </cell>
          <cell r="G5033" t="str">
            <v/>
          </cell>
          <cell r="H5033" t="str">
            <v/>
          </cell>
          <cell r="I5033" t="str">
            <v>Farm Equipment.docx</v>
          </cell>
        </row>
        <row r="5034">
          <cell r="C5034" t="str">
            <v>627.2_Gross Average Monthly Demand Reduction (kW/unit)</v>
          </cell>
          <cell r="D5034">
            <v>2</v>
          </cell>
          <cell r="E5034" t="str">
            <v>Gross Average Monthly Demand Reduction (kW/unit)</v>
          </cell>
          <cell r="F5034" t="str">
            <v>Savings Parameters</v>
          </cell>
          <cell r="G5034" t="str">
            <v/>
          </cell>
          <cell r="H5034" t="str">
            <v/>
          </cell>
          <cell r="I5034" t="str">
            <v>Farm Equipment.docx</v>
          </cell>
        </row>
        <row r="5035">
          <cell r="C5035" t="str">
            <v>627.2_Incentive Customer ($)</v>
          </cell>
          <cell r="D5035">
            <v>2</v>
          </cell>
          <cell r="E5035" t="str">
            <v>Incentive Customer ($)</v>
          </cell>
          <cell r="F5035" t="str">
            <v>Incentive Value Source</v>
          </cell>
          <cell r="G5035" t="str">
            <v/>
          </cell>
          <cell r="H5035" t="str">
            <v>FE Deemed Savings - Industrial v10.18.12.xlsx table of deemed values used by program administator</v>
          </cell>
          <cell r="I5035" t="str">
            <v/>
          </cell>
        </row>
        <row r="5036">
          <cell r="C5036" t="str">
            <v>627.2_Baseline Value</v>
          </cell>
          <cell r="D5036">
            <v>2</v>
          </cell>
          <cell r="E5036" t="str">
            <v>Baseline Value</v>
          </cell>
          <cell r="F5036" t="str">
            <v>Baseline Value Source</v>
          </cell>
          <cell r="G5036" t="str">
            <v/>
          </cell>
          <cell r="H5036" t="str">
            <v/>
          </cell>
          <cell r="I5036" t="str">
            <v>FinAnswer Express Market Characterization and Program Enhancements - Utah Service Territory 30 Nov 2011.pdf</v>
          </cell>
        </row>
        <row r="5037">
          <cell r="C5037" t="str">
            <v>627.2_Incremental cost ($)</v>
          </cell>
          <cell r="D5037">
            <v>2</v>
          </cell>
          <cell r="E5037" t="str">
            <v>Incremental cost ($)</v>
          </cell>
          <cell r="F5037" t="str">
            <v>Cost Value Source</v>
          </cell>
          <cell r="G5037" t="str">
            <v/>
          </cell>
          <cell r="H5037" t="str">
            <v/>
          </cell>
          <cell r="I5037" t="str">
            <v>FinAnswer Express Market Characterization and Program Enhancements - Utah Service Territory 30 Nov 2011.pdf</v>
          </cell>
        </row>
        <row r="5038">
          <cell r="C5038" t="str">
            <v>627.2_Gross incremental annual electric savings (kWh/yr)</v>
          </cell>
          <cell r="D5038">
            <v>2</v>
          </cell>
          <cell r="E5038" t="str">
            <v>Gross incremental annual electric savings (kWh/yr)</v>
          </cell>
          <cell r="F5038" t="str">
            <v xml:space="preserve">Energy Savings Value Source </v>
          </cell>
          <cell r="G5038" t="str">
            <v/>
          </cell>
          <cell r="H5038" t="str">
            <v/>
          </cell>
          <cell r="I5038" t="str">
            <v>FinAnswer Express Market Characterization and Program Enhancements - Utah Service Territory 30 Nov 2011.pdf</v>
          </cell>
        </row>
        <row r="5039">
          <cell r="C5039" t="str">
            <v>627.2_Efficient Case Value</v>
          </cell>
          <cell r="D5039">
            <v>2</v>
          </cell>
          <cell r="E5039" t="str">
            <v>Efficient Case Value</v>
          </cell>
          <cell r="F5039" t="str">
            <v>Efficient Case Value Source</v>
          </cell>
          <cell r="G5039" t="str">
            <v/>
          </cell>
          <cell r="H5039" t="str">
            <v/>
          </cell>
          <cell r="I5039" t="str">
            <v>FinAnswer Express Market Characterization and Program Enhancements - Utah Service Territory 30 Nov 2011.pdf</v>
          </cell>
        </row>
        <row r="5040">
          <cell r="C5040" t="str">
            <v>627.2_Gross Average Monthly Demand Reduction (kW/unit)</v>
          </cell>
          <cell r="D5040">
            <v>2</v>
          </cell>
          <cell r="E5040" t="str">
            <v>Gross Average Monthly Demand Reduction (kW/unit)</v>
          </cell>
          <cell r="F5040" t="str">
            <v>Demand Reduction Value Source</v>
          </cell>
          <cell r="G5040" t="str">
            <v/>
          </cell>
          <cell r="H5040" t="str">
            <v/>
          </cell>
          <cell r="I5040" t="str">
            <v>FinAnswer Express Market Characterization and Program Enhancements - Utah Service Territory 30 Nov 2011.pdf</v>
          </cell>
        </row>
        <row r="5041">
          <cell r="C5041" t="str">
            <v>627.2_Gross incremental annual electric savings (kWh/yr)</v>
          </cell>
          <cell r="D5041">
            <v>2</v>
          </cell>
          <cell r="E5041" t="str">
            <v>Gross incremental annual electric savings (kWh/yr)</v>
          </cell>
          <cell r="F5041" t="str">
            <v>Savings Parameters</v>
          </cell>
          <cell r="G5041" t="str">
            <v/>
          </cell>
          <cell r="H5041" t="str">
            <v/>
          </cell>
          <cell r="I5041" t="str">
            <v>Farm Equipment.docx</v>
          </cell>
        </row>
        <row r="5042">
          <cell r="C5042" t="str">
            <v>12162013-177.2_Planned Net to Gross Ratio</v>
          </cell>
          <cell r="D5042">
            <v>2</v>
          </cell>
          <cell r="E5042" t="str">
            <v>Planned Net to Gross Ratio</v>
          </cell>
          <cell r="F5042" t="str">
            <v>Net-to-Gross Value Source</v>
          </cell>
          <cell r="G5042" t="str">
            <v/>
          </cell>
          <cell r="H5042" t="str">
            <v>Page 2</v>
          </cell>
          <cell r="I5042" t="str">
            <v>CA_Energy_FinAnswer_Program_Evaluation_2009-2011.pdf</v>
          </cell>
        </row>
        <row r="5043">
          <cell r="C5043" t="str">
            <v>12162013-307.2_Measure life (years)</v>
          </cell>
          <cell r="D5043">
            <v>2</v>
          </cell>
          <cell r="E5043" t="str">
            <v>Measure life (years)</v>
          </cell>
          <cell r="F5043" t="str">
            <v>Measure Life Value Source</v>
          </cell>
          <cell r="G5043" t="str">
            <v>14.5, rounded to 15</v>
          </cell>
          <cell r="H5043" t="str">
            <v>Table 16</v>
          </cell>
          <cell r="I5043" t="str">
            <v>Idaho Energy FinAnswer Evaluation Report - 2008.pdf</v>
          </cell>
        </row>
        <row r="5044">
          <cell r="C5044" t="str">
            <v>12162013-307.2_Planned Realization Rate</v>
          </cell>
          <cell r="D5044">
            <v>2</v>
          </cell>
          <cell r="E5044" t="str">
            <v>Planned Realization Rate</v>
          </cell>
          <cell r="F5044" t="str">
            <v>Realization Rate Value Source</v>
          </cell>
          <cell r="G5044" t="str">
            <v/>
          </cell>
          <cell r="H5044" t="str">
            <v>Table 1</v>
          </cell>
          <cell r="I5044" t="str">
            <v>ID_Energy_FinAnswer_Program_Evaluation_2009-2011.pdf</v>
          </cell>
        </row>
        <row r="5045">
          <cell r="C5045" t="str">
            <v>12162013-307.2_Planned Net to Gross Ratio</v>
          </cell>
          <cell r="D5045">
            <v>2</v>
          </cell>
          <cell r="E5045" t="str">
            <v>Planned Net to Gross Ratio</v>
          </cell>
          <cell r="F5045" t="str">
            <v>Net-to-Gross Ratio Value Source</v>
          </cell>
          <cell r="G5045" t="str">
            <v/>
          </cell>
          <cell r="H5045" t="str">
            <v>Page 2</v>
          </cell>
          <cell r="I5045" t="str">
            <v>ID_Energy_FinAnswer_Program_Evaluation_2009-2011.pdf</v>
          </cell>
        </row>
        <row r="5046">
          <cell r="C5046" t="str">
            <v>11222013-057.2_Incentive Customer ($)</v>
          </cell>
          <cell r="D5046">
            <v>2</v>
          </cell>
          <cell r="E5046" t="str">
            <v>Incentive Customer ($)</v>
          </cell>
          <cell r="F5046" t="str">
            <v>Incentive Value Source</v>
          </cell>
          <cell r="G5046" t="str">
            <v/>
          </cell>
          <cell r="H5046" t="str">
            <v>Incentive Caluclator Tool</v>
          </cell>
          <cell r="I5046" t="str">
            <v>WB UT Incentive Calc EXTERNAL 1.1E 0722013.xlsx</v>
          </cell>
        </row>
        <row r="5047">
          <cell r="C5047" t="str">
            <v>12162013-047.2_Incentive Customer ($)</v>
          </cell>
          <cell r="D5047">
            <v>2</v>
          </cell>
          <cell r="E5047" t="str">
            <v>Incentive Customer ($)</v>
          </cell>
          <cell r="F5047" t="str">
            <v>Incentive Value Source</v>
          </cell>
          <cell r="G5047" t="str">
            <v/>
          </cell>
          <cell r="H5047" t="str">
            <v>Incentive Caluclator Tool</v>
          </cell>
          <cell r="I5047" t="str">
            <v>WA wattSmart Business Incentive DUMMY.xlsx</v>
          </cell>
        </row>
        <row r="5048">
          <cell r="C5048" t="str">
            <v>12162013-437.2_Measure life (years)</v>
          </cell>
          <cell r="D5048">
            <v>2</v>
          </cell>
          <cell r="E5048" t="str">
            <v>Measure life (years)</v>
          </cell>
          <cell r="F5048" t="str">
            <v>Measure Life Value Source</v>
          </cell>
          <cell r="G5048" t="str">
            <v/>
          </cell>
          <cell r="H5048" t="str">
            <v>Table 26</v>
          </cell>
          <cell r="I5048" t="str">
            <v>2013-Wyoming-Annual-Report-Appendices-FINAL.pdf</v>
          </cell>
        </row>
        <row r="5049">
          <cell r="C5049" t="str">
            <v>12162013-437.2_Planned Net to Gross Ratio</v>
          </cell>
          <cell r="D5049">
            <v>2</v>
          </cell>
          <cell r="E5049" t="str">
            <v>Planned Net to Gross Ratio</v>
          </cell>
          <cell r="F5049" t="str">
            <v>Net-to-Gross Valur Source</v>
          </cell>
          <cell r="G5049" t="str">
            <v/>
          </cell>
          <cell r="H5049" t="str">
            <v>Page 10</v>
          </cell>
          <cell r="I5049" t="str">
            <v>DSM_WY_EnergyFinAnswer_Report_2011.pdf</v>
          </cell>
        </row>
        <row r="5050">
          <cell r="C5050" t="str">
            <v>12162013-437.2_Planned Realization Rate</v>
          </cell>
          <cell r="D5050">
            <v>2</v>
          </cell>
          <cell r="E5050" t="str">
            <v>Planned Realization Rate</v>
          </cell>
          <cell r="F5050" t="str">
            <v>Realization Rate Value Source</v>
          </cell>
          <cell r="G5050" t="str">
            <v/>
          </cell>
          <cell r="H5050" t="str">
            <v>Table 1</v>
          </cell>
          <cell r="I5050" t="str">
            <v>DSM_WY_EnergyFinAnswer_Report_2011.pdf</v>
          </cell>
        </row>
        <row r="5051">
          <cell r="C5051" t="str">
            <v>210.2_Planned Realization Rate</v>
          </cell>
          <cell r="D5051">
            <v>2</v>
          </cell>
          <cell r="E5051" t="str">
            <v>Planned Realization Rate</v>
          </cell>
          <cell r="F5051" t="str">
            <v>Realization Rate Value Source</v>
          </cell>
          <cell r="G5051" t="str">
            <v/>
          </cell>
          <cell r="H5051" t="str">
            <v xml:space="preserve"> Table 1, p. 2.</v>
          </cell>
          <cell r="I5051" t="str">
            <v>CA_FinAnswer_Express_Program_Evaluation_2009-2011.pdf</v>
          </cell>
        </row>
        <row r="5052">
          <cell r="C5052" t="str">
            <v>210.2_Planned Net to Gross Ratio</v>
          </cell>
          <cell r="D5052">
            <v>2</v>
          </cell>
          <cell r="E5052" t="str">
            <v>Planned Net to Gross Ratio</v>
          </cell>
          <cell r="F5052" t="str">
            <v>Net-to-Gross Value Source</v>
          </cell>
          <cell r="G5052" t="str">
            <v/>
          </cell>
          <cell r="H5052" t="str">
            <v>P. 2 .</v>
          </cell>
          <cell r="I5052" t="str">
            <v>CA_FinAnswer_Express_Program_Evaluation_2009-2011.pdf</v>
          </cell>
        </row>
        <row r="5053">
          <cell r="C5053" t="str">
            <v>210.2_Measure life (years)</v>
          </cell>
          <cell r="D5053">
            <v>2</v>
          </cell>
          <cell r="E5053" t="str">
            <v>Measure life (years)</v>
          </cell>
          <cell r="F5053" t="str">
            <v>Measure Life Value Source</v>
          </cell>
          <cell r="G5053" t="str">
            <v/>
          </cell>
          <cell r="H5053" t="str">
            <v/>
          </cell>
          <cell r="I5053" t="str">
            <v>FinAnswer Express Market Characterization and Program Enhancements - California Service Territory 18 August 2011.pdf</v>
          </cell>
        </row>
        <row r="5054">
          <cell r="C5054" t="str">
            <v>418.2_Planned Net to Gross Ratio</v>
          </cell>
          <cell r="D5054">
            <v>2</v>
          </cell>
          <cell r="E5054" t="str">
            <v>Planned Net to Gross Ratio</v>
          </cell>
          <cell r="F5054" t="str">
            <v>Net-to-Gross Ratio Value Source</v>
          </cell>
          <cell r="G5054" t="str">
            <v/>
          </cell>
          <cell r="H5054" t="str">
            <v>Page 2</v>
          </cell>
          <cell r="I5054" t="str">
            <v>ID_Energy_FinAnswer_Program_Evaluation_2009-2011.pdf</v>
          </cell>
        </row>
        <row r="5055">
          <cell r="C5055" t="str">
            <v>418.2_Measure life (years)</v>
          </cell>
          <cell r="D5055">
            <v>2</v>
          </cell>
          <cell r="E5055" t="str">
            <v>Measure life (years)</v>
          </cell>
          <cell r="F5055" t="str">
            <v>Measure Life Value Source</v>
          </cell>
          <cell r="G5055" t="str">
            <v/>
          </cell>
          <cell r="H5055" t="str">
            <v>Page 26</v>
          </cell>
          <cell r="I5055" t="str">
            <v>Idaho Industrial  Agricultural Measure Review and Update 20 Nov 2013 revised 27 June 2014.pdf</v>
          </cell>
        </row>
        <row r="5056">
          <cell r="C5056" t="str">
            <v>418.2_Planned Realization Rate</v>
          </cell>
          <cell r="D5056">
            <v>2</v>
          </cell>
          <cell r="E5056" t="str">
            <v>Planned Realization Rate</v>
          </cell>
          <cell r="F5056" t="str">
            <v>Realization Rate Value Source</v>
          </cell>
          <cell r="G5056" t="str">
            <v/>
          </cell>
          <cell r="H5056" t="str">
            <v>Table 1</v>
          </cell>
          <cell r="I5056" t="str">
            <v>ID_Energy_FinAnswer_Program_Evaluation_2009-2011.pdf</v>
          </cell>
        </row>
        <row r="5057">
          <cell r="C5057" t="str">
            <v>869.2_Gross incremental annual electric savings (kWh/yr)</v>
          </cell>
          <cell r="D5057">
            <v>2</v>
          </cell>
          <cell r="E5057" t="str">
            <v>Gross incremental annual electric savings (kWh/yr)</v>
          </cell>
          <cell r="F5057" t="str">
            <v>Savings Parameters</v>
          </cell>
          <cell r="G5057" t="str">
            <v/>
          </cell>
          <cell r="H5057" t="str">
            <v>pg 52, Farm &amp; Dairy Equipment Incentives table</v>
          </cell>
          <cell r="I5057" t="str">
            <v>Review and Update Industrial Agricultural Incentive Table Measures Washington 3 Nov 2013.pdf</v>
          </cell>
        </row>
        <row r="5058">
          <cell r="C5058" t="str">
            <v>869.2_Gross Average Monthly Demand Reduction (kW/unit)</v>
          </cell>
          <cell r="D5058">
            <v>2</v>
          </cell>
          <cell r="E5058" t="str">
            <v>Gross Average Monthly Demand Reduction (kW/unit)</v>
          </cell>
          <cell r="F5058" t="str">
            <v>Savings Parameters</v>
          </cell>
          <cell r="G5058" t="str">
            <v/>
          </cell>
          <cell r="H5058" t="str">
            <v/>
          </cell>
          <cell r="I5058" t="str">
            <v>WA Farm Equipment.docx</v>
          </cell>
        </row>
        <row r="5059">
          <cell r="C5059" t="str">
            <v>869.2_Gross Average Monthly Demand Reduction (kW/unit)</v>
          </cell>
          <cell r="D5059">
            <v>2</v>
          </cell>
          <cell r="E5059" t="str">
            <v>Gross Average Monthly Demand Reduction (kW/unit)</v>
          </cell>
          <cell r="F5059" t="str">
            <v>Demand Reduction Value Source</v>
          </cell>
          <cell r="G5059" t="str">
            <v/>
          </cell>
          <cell r="H5059" t="str">
            <v>pg 52, Farm &amp; Dairy Equipment Incentives table</v>
          </cell>
          <cell r="I5059" t="str">
            <v>Review and Update Industrial Agricultural Incentive Table Measures Washington 3 Nov 2013.pdf</v>
          </cell>
        </row>
        <row r="5060">
          <cell r="C5060" t="str">
            <v>869.2_Measure life (years)</v>
          </cell>
          <cell r="D5060">
            <v>2</v>
          </cell>
          <cell r="E5060" t="str">
            <v>Measure life (years)</v>
          </cell>
          <cell r="F5060" t="str">
            <v>Measure Life Value Source</v>
          </cell>
          <cell r="G5060" t="str">
            <v/>
          </cell>
          <cell r="H5060" t="str">
            <v>Table 2a on page 10 of Appendix 1</v>
          </cell>
          <cell r="I5060" t="str">
            <v>WA_2011_Annual_Report_Conservation_Acquisition.pdf</v>
          </cell>
        </row>
        <row r="5061">
          <cell r="C5061" t="str">
            <v>869.2_Incentive Customer ($)</v>
          </cell>
          <cell r="D5061">
            <v>2</v>
          </cell>
          <cell r="E5061" t="str">
            <v>Incentive Customer ($)</v>
          </cell>
          <cell r="F5061" t="str">
            <v>Incentive Value Source</v>
          </cell>
          <cell r="G5061" t="str">
            <v/>
          </cell>
          <cell r="H5061" t="str">
            <v>pg 52, Farm &amp; Dairy Equipment Incentives table</v>
          </cell>
          <cell r="I5061" t="str">
            <v>Review and Update Industrial Agricultural Incentive Table Measures Washington 3 Nov 2013.pdf</v>
          </cell>
        </row>
        <row r="5062">
          <cell r="C5062" t="str">
            <v>869.2_Gross incremental annual electric savings (kWh/yr)</v>
          </cell>
          <cell r="D5062">
            <v>2</v>
          </cell>
          <cell r="E5062" t="str">
            <v>Gross incremental annual electric savings (kWh/yr)</v>
          </cell>
          <cell r="F5062" t="str">
            <v xml:space="preserve">Energy Savings Value Source </v>
          </cell>
          <cell r="G5062" t="str">
            <v/>
          </cell>
          <cell r="H5062" t="str">
            <v>pg 52, Farm &amp; Dairy Equipment Incentives table</v>
          </cell>
          <cell r="I5062" t="str">
            <v>Review and Update Industrial Agricultural Incentive Table Measures Washington 3 Nov 2013.pdf</v>
          </cell>
        </row>
        <row r="5063">
          <cell r="C5063" t="str">
            <v>869.2_Incremental cost ($)</v>
          </cell>
          <cell r="D5063">
            <v>2</v>
          </cell>
          <cell r="E5063" t="str">
            <v>Incremental cost ($)</v>
          </cell>
          <cell r="F5063" t="str">
            <v>Cost Value Source</v>
          </cell>
          <cell r="G5063" t="str">
            <v/>
          </cell>
          <cell r="H5063" t="str">
            <v>pg 52, Farm &amp; Dairy Equipment Incentives table</v>
          </cell>
          <cell r="I5063" t="str">
            <v>Review and Update Industrial Agricultural Incentive Table Measures Washington 3 Nov 2013.pdf</v>
          </cell>
        </row>
        <row r="5064">
          <cell r="C5064" t="str">
            <v>869.2_Gross incremental annual electric savings (kWh/yr)</v>
          </cell>
          <cell r="D5064">
            <v>2</v>
          </cell>
          <cell r="E5064" t="str">
            <v>Gross incremental annual electric savings (kWh/yr)</v>
          </cell>
          <cell r="F5064" t="str">
            <v>Savings Parameters</v>
          </cell>
          <cell r="G5064" t="str">
            <v/>
          </cell>
          <cell r="H5064" t="str">
            <v/>
          </cell>
          <cell r="I5064" t="str">
            <v>WA Farm Equipment.docx</v>
          </cell>
        </row>
        <row r="5065">
          <cell r="C5065" t="str">
            <v>1093.2_Planned Net to Gross Ratio</v>
          </cell>
          <cell r="D5065">
            <v>2</v>
          </cell>
          <cell r="E5065" t="str">
            <v>Planned Net to Gross Ratio</v>
          </cell>
          <cell r="F5065" t="str">
            <v>Net-to-Gross Value Source</v>
          </cell>
          <cell r="G5065" t="str">
            <v/>
          </cell>
          <cell r="H5065" t="str">
            <v>Recommendation on Page 10</v>
          </cell>
          <cell r="I5065" t="str">
            <v>DSM_WY_EnergyFinAnswer_Report_2011.pdf</v>
          </cell>
        </row>
        <row r="5066">
          <cell r="C5066" t="str">
            <v>1093.2_Measure life (years)</v>
          </cell>
          <cell r="D5066">
            <v>2</v>
          </cell>
          <cell r="E5066" t="str">
            <v>Measure life (years)</v>
          </cell>
          <cell r="F5066" t="str">
            <v>Measure Life Value Source</v>
          </cell>
          <cell r="G5066" t="str">
            <v/>
          </cell>
          <cell r="H5066" t="str">
            <v>Table 26</v>
          </cell>
          <cell r="I5066" t="str">
            <v>2013-Wyoming-Annual-Report-Appendices-FINAL.pdf</v>
          </cell>
        </row>
        <row r="5067">
          <cell r="C5067" t="str">
            <v>12162013-178.2_Planned Net to Gross Ratio</v>
          </cell>
          <cell r="D5067">
            <v>2</v>
          </cell>
          <cell r="E5067" t="str">
            <v>Planned Net to Gross Ratio</v>
          </cell>
          <cell r="F5067" t="str">
            <v>Net-to-Gross Value Source</v>
          </cell>
          <cell r="G5067" t="str">
            <v/>
          </cell>
          <cell r="H5067" t="str">
            <v>Page 2</v>
          </cell>
          <cell r="I5067" t="str">
            <v>CA_Energy_FinAnswer_Program_Evaluation_2009-2011.pdf</v>
          </cell>
        </row>
        <row r="5068">
          <cell r="C5068" t="str">
            <v>12162013-308.2_Measure life (years)</v>
          </cell>
          <cell r="D5068">
            <v>2</v>
          </cell>
          <cell r="E5068" t="str">
            <v>Measure life (years)</v>
          </cell>
          <cell r="F5068" t="str">
            <v>Measure Life Value Source</v>
          </cell>
          <cell r="G5068" t="str">
            <v>14.5, rounded to 15</v>
          </cell>
          <cell r="H5068" t="str">
            <v>Table 16</v>
          </cell>
          <cell r="I5068" t="str">
            <v>Idaho Energy FinAnswer Evaluation Report - 2008.pdf</v>
          </cell>
        </row>
        <row r="5069">
          <cell r="C5069" t="str">
            <v>12162013-308.2_Planned Realization Rate</v>
          </cell>
          <cell r="D5069">
            <v>2</v>
          </cell>
          <cell r="E5069" t="str">
            <v>Planned Realization Rate</v>
          </cell>
          <cell r="F5069" t="str">
            <v>Realization Rate Value Source</v>
          </cell>
          <cell r="G5069" t="str">
            <v/>
          </cell>
          <cell r="H5069" t="str">
            <v>Table 1</v>
          </cell>
          <cell r="I5069" t="str">
            <v>ID_Energy_FinAnswer_Program_Evaluation_2009-2011.pdf</v>
          </cell>
        </row>
        <row r="5070">
          <cell r="C5070" t="str">
            <v>12162013-308.2_Planned Net to Gross Ratio</v>
          </cell>
          <cell r="D5070">
            <v>2</v>
          </cell>
          <cell r="E5070" t="str">
            <v>Planned Net to Gross Ratio</v>
          </cell>
          <cell r="F5070" t="str">
            <v>Net-to-Gross Ratio Value Source</v>
          </cell>
          <cell r="G5070" t="str">
            <v/>
          </cell>
          <cell r="H5070" t="str">
            <v>Page 2</v>
          </cell>
          <cell r="I5070" t="str">
            <v>ID_Energy_FinAnswer_Program_Evaluation_2009-2011.pdf</v>
          </cell>
        </row>
        <row r="5071">
          <cell r="C5071" t="str">
            <v>11222013-058.2_Incentive Customer ($)</v>
          </cell>
          <cell r="D5071">
            <v>2</v>
          </cell>
          <cell r="E5071" t="str">
            <v>Incentive Customer ($)</v>
          </cell>
          <cell r="F5071" t="str">
            <v>Incentive Value Source</v>
          </cell>
          <cell r="G5071" t="str">
            <v/>
          </cell>
          <cell r="H5071" t="str">
            <v>Incentive Caluclator Tool</v>
          </cell>
          <cell r="I5071" t="str">
            <v>WB UT Incentive Calc EXTERNAL 1.1E 0722013.xlsx</v>
          </cell>
        </row>
        <row r="5072">
          <cell r="C5072" t="str">
            <v>12162013-048.2_Incentive Customer ($)</v>
          </cell>
          <cell r="D5072">
            <v>2</v>
          </cell>
          <cell r="E5072" t="str">
            <v>Incentive Customer ($)</v>
          </cell>
          <cell r="F5072" t="str">
            <v>Incentive Value Source</v>
          </cell>
          <cell r="G5072" t="str">
            <v/>
          </cell>
          <cell r="H5072" t="str">
            <v>Incentive Caluclator Tool</v>
          </cell>
          <cell r="I5072" t="str">
            <v>WA wattSmart Business Incentive DUMMY.xlsx</v>
          </cell>
        </row>
        <row r="5073">
          <cell r="C5073" t="str">
            <v>12162013-438.2_Measure life (years)</v>
          </cell>
          <cell r="D5073">
            <v>2</v>
          </cell>
          <cell r="E5073" t="str">
            <v>Measure life (years)</v>
          </cell>
          <cell r="F5073" t="str">
            <v>Measure Life Value Source</v>
          </cell>
          <cell r="G5073" t="str">
            <v/>
          </cell>
          <cell r="H5073" t="str">
            <v>Table 26</v>
          </cell>
          <cell r="I5073" t="str">
            <v>2013-Wyoming-Annual-Report-Appendices-FINAL.pdf</v>
          </cell>
        </row>
        <row r="5074">
          <cell r="C5074" t="str">
            <v>12162013-438.2_Planned Realization Rate</v>
          </cell>
          <cell r="D5074">
            <v>2</v>
          </cell>
          <cell r="E5074" t="str">
            <v>Planned Realization Rate</v>
          </cell>
          <cell r="F5074" t="str">
            <v>Realization Rate Value Source</v>
          </cell>
          <cell r="G5074" t="str">
            <v/>
          </cell>
          <cell r="H5074" t="str">
            <v>Table 1</v>
          </cell>
          <cell r="I5074" t="str">
            <v>DSM_WY_EnergyFinAnswer_Report_2011.pdf</v>
          </cell>
        </row>
        <row r="5075">
          <cell r="C5075" t="str">
            <v>12162013-438.2_Planned Net to Gross Ratio</v>
          </cell>
          <cell r="D5075">
            <v>2</v>
          </cell>
          <cell r="E5075" t="str">
            <v>Planned Net to Gross Ratio</v>
          </cell>
          <cell r="F5075" t="str">
            <v>Net-to-Gross Valur Source</v>
          </cell>
          <cell r="G5075" t="str">
            <v/>
          </cell>
          <cell r="H5075" t="str">
            <v>Page 10</v>
          </cell>
          <cell r="I5075" t="str">
            <v>DSM_WY_EnergyFinAnswer_Report_2011.pdf</v>
          </cell>
        </row>
        <row r="5076">
          <cell r="C5076" t="str">
            <v>182.2_Planned Realization Rate</v>
          </cell>
          <cell r="D5076">
            <v>2</v>
          </cell>
          <cell r="E5076" t="str">
            <v>Planned Realization Rate</v>
          </cell>
          <cell r="F5076" t="str">
            <v>Realization Rate Value Source</v>
          </cell>
          <cell r="G5076" t="str">
            <v/>
          </cell>
          <cell r="H5076" t="str">
            <v xml:space="preserve"> Table 1, p. 2.</v>
          </cell>
          <cell r="I5076" t="str">
            <v>CA_FinAnswer_Express_Program_Evaluation_2009-2011.pdf</v>
          </cell>
        </row>
        <row r="5077">
          <cell r="C5077" t="str">
            <v>182.2_Planned Net to Gross Ratio</v>
          </cell>
          <cell r="D5077">
            <v>2</v>
          </cell>
          <cell r="E5077" t="str">
            <v>Planned Net to Gross Ratio</v>
          </cell>
          <cell r="F5077" t="str">
            <v>Net-to-Gross Value Source</v>
          </cell>
          <cell r="G5077" t="str">
            <v/>
          </cell>
          <cell r="H5077" t="str">
            <v>P. 2 .</v>
          </cell>
          <cell r="I5077" t="str">
            <v>CA_FinAnswer_Express_Program_Evaluation_2009-2011.pdf</v>
          </cell>
        </row>
        <row r="5078">
          <cell r="C5078" t="str">
            <v>182.2_Measure life (years)</v>
          </cell>
          <cell r="D5078">
            <v>2</v>
          </cell>
          <cell r="E5078" t="str">
            <v>Measure life (years)</v>
          </cell>
          <cell r="F5078" t="str">
            <v>Measure Life Value Source</v>
          </cell>
          <cell r="G5078" t="str">
            <v/>
          </cell>
          <cell r="H5078" t="str">
            <v/>
          </cell>
          <cell r="I5078" t="str">
            <v>FinAnswer Express Market Characterization and Program Enhancements - California Service Territory 18 August 2011.pdf</v>
          </cell>
        </row>
        <row r="5079">
          <cell r="C5079" t="str">
            <v>400.2_Measure life (years)</v>
          </cell>
          <cell r="D5079">
            <v>2</v>
          </cell>
          <cell r="E5079" t="str">
            <v>Measure life (years)</v>
          </cell>
          <cell r="F5079" t="str">
            <v>Measure Life Value Source</v>
          </cell>
          <cell r="G5079" t="str">
            <v/>
          </cell>
          <cell r="H5079" t="str">
            <v>Page 26</v>
          </cell>
          <cell r="I5079" t="str">
            <v>Idaho Industrial  Agricultural Measure Review and Update 20 Nov 2013 revised 27 June 2014.pdf</v>
          </cell>
        </row>
        <row r="5080">
          <cell r="C5080" t="str">
            <v>400.2_Planned Net to Gross Ratio</v>
          </cell>
          <cell r="D5080">
            <v>2</v>
          </cell>
          <cell r="E5080" t="str">
            <v>Planned Net to Gross Ratio</v>
          </cell>
          <cell r="F5080" t="str">
            <v>Net-to-Gross Ratio Value Source</v>
          </cell>
          <cell r="G5080" t="str">
            <v/>
          </cell>
          <cell r="H5080" t="str">
            <v>Page 2</v>
          </cell>
          <cell r="I5080" t="str">
            <v>ID_Energy_FinAnswer_Program_Evaluation_2009-2011.pdf</v>
          </cell>
        </row>
        <row r="5081">
          <cell r="C5081" t="str">
            <v>400.2_Planned Realization Rate</v>
          </cell>
          <cell r="D5081">
            <v>2</v>
          </cell>
          <cell r="E5081" t="str">
            <v>Planned Realization Rate</v>
          </cell>
          <cell r="F5081" t="str">
            <v>Realization Rate Value Source</v>
          </cell>
          <cell r="G5081" t="str">
            <v/>
          </cell>
          <cell r="H5081" t="str">
            <v>Table 1</v>
          </cell>
          <cell r="I5081" t="str">
            <v>ID_Energy_FinAnswer_Program_Evaluation_2009-2011.pdf</v>
          </cell>
        </row>
        <row r="5082">
          <cell r="C5082" t="str">
            <v>838.2_Gross incremental annual electric savings (kWh/yr)</v>
          </cell>
          <cell r="D5082">
            <v>2</v>
          </cell>
          <cell r="E5082" t="str">
            <v>Gross incremental annual electric savings (kWh/yr)</v>
          </cell>
          <cell r="F5082" t="str">
            <v>Savings Parameters</v>
          </cell>
          <cell r="G5082" t="str">
            <v/>
          </cell>
          <cell r="H5082" t="str">
            <v/>
          </cell>
          <cell r="I5082" t="str">
            <v>WA Farm Equipment.docx</v>
          </cell>
        </row>
        <row r="5083">
          <cell r="C5083" t="str">
            <v>838.2_Gross incremental annual electric savings (kWh/yr)</v>
          </cell>
          <cell r="D5083">
            <v>2</v>
          </cell>
          <cell r="E5083" t="str">
            <v>Gross incremental annual electric savings (kWh/yr)</v>
          </cell>
          <cell r="F5083" t="str">
            <v xml:space="preserve">Energy Savings Value Source </v>
          </cell>
          <cell r="G5083" t="str">
            <v/>
          </cell>
          <cell r="H5083" t="str">
            <v>pg 52, Farm &amp; Dairy Equipment Incentives table</v>
          </cell>
          <cell r="I5083" t="str">
            <v>Review and Update Industrial Agricultural Incentive Table Measures Washington 3 Nov 2013.pdf</v>
          </cell>
        </row>
        <row r="5084">
          <cell r="C5084" t="str">
            <v>838.2_Gross Average Monthly Demand Reduction (kW/unit)</v>
          </cell>
          <cell r="D5084">
            <v>2</v>
          </cell>
          <cell r="E5084" t="str">
            <v>Gross Average Monthly Demand Reduction (kW/unit)</v>
          </cell>
          <cell r="F5084" t="str">
            <v>Demand Reduction Value Source</v>
          </cell>
          <cell r="G5084" t="str">
            <v/>
          </cell>
          <cell r="H5084" t="str">
            <v>pg 52, Farm &amp; Dairy Equipment Incentives table</v>
          </cell>
          <cell r="I5084" t="str">
            <v>Review and Update Industrial Agricultural Incentive Table Measures Washington 3 Nov 2013.pdf</v>
          </cell>
        </row>
        <row r="5085">
          <cell r="C5085" t="str">
            <v>838.2_Gross Average Monthly Demand Reduction (kW/unit)</v>
          </cell>
          <cell r="D5085">
            <v>2</v>
          </cell>
          <cell r="E5085" t="str">
            <v>Gross Average Monthly Demand Reduction (kW/unit)</v>
          </cell>
          <cell r="F5085" t="str">
            <v>Savings Parameters</v>
          </cell>
          <cell r="G5085" t="str">
            <v/>
          </cell>
          <cell r="H5085" t="str">
            <v/>
          </cell>
          <cell r="I5085" t="str">
            <v>WA Farm Equipment.docx</v>
          </cell>
        </row>
        <row r="5086">
          <cell r="C5086" t="str">
            <v>838.2_Incentive Customer ($)</v>
          </cell>
          <cell r="D5086">
            <v>2</v>
          </cell>
          <cell r="E5086" t="str">
            <v>Incentive Customer ($)</v>
          </cell>
          <cell r="F5086" t="str">
            <v>Incentive Value Source</v>
          </cell>
          <cell r="G5086" t="str">
            <v/>
          </cell>
          <cell r="H5086" t="str">
            <v>pg 52, Farm &amp; Dairy Equipment Incentives table</v>
          </cell>
          <cell r="I5086" t="str">
            <v>Review and Update Industrial Agricultural Incentive Table Measures Washington 3 Nov 2013.pdf</v>
          </cell>
        </row>
        <row r="5087">
          <cell r="C5087" t="str">
            <v>838.2_Incremental cost ($)</v>
          </cell>
          <cell r="D5087">
            <v>2</v>
          </cell>
          <cell r="E5087" t="str">
            <v>Incremental cost ($)</v>
          </cell>
          <cell r="F5087" t="str">
            <v>Cost Value Source</v>
          </cell>
          <cell r="G5087" t="str">
            <v/>
          </cell>
          <cell r="H5087" t="str">
            <v>pg 52, Farm &amp; Dairy Equipment Incentives table</v>
          </cell>
          <cell r="I5087" t="str">
            <v>Review and Update Industrial Agricultural Incentive Table Measures Washington 3 Nov 2013.pdf</v>
          </cell>
        </row>
        <row r="5088">
          <cell r="C5088" t="str">
            <v>838.2_Measure life (years)</v>
          </cell>
          <cell r="D5088">
            <v>2</v>
          </cell>
          <cell r="E5088" t="str">
            <v>Measure life (years)</v>
          </cell>
          <cell r="F5088" t="str">
            <v>Measure Life Value Source</v>
          </cell>
          <cell r="G5088" t="str">
            <v/>
          </cell>
          <cell r="H5088" t="str">
            <v>Table 2a on page 10 of Appendix 1</v>
          </cell>
          <cell r="I5088" t="str">
            <v>WA_2011_Annual_Report_Conservation_Acquisition.pdf</v>
          </cell>
        </row>
        <row r="5089">
          <cell r="C5089" t="str">
            <v>1056.2_Planned Net to Gross Ratio</v>
          </cell>
          <cell r="D5089">
            <v>2</v>
          </cell>
          <cell r="E5089" t="str">
            <v>Planned Net to Gross Ratio</v>
          </cell>
          <cell r="F5089" t="str">
            <v>Net-to-Gross Value Source</v>
          </cell>
          <cell r="G5089" t="str">
            <v/>
          </cell>
          <cell r="H5089" t="str">
            <v>Recommendation on Page 10</v>
          </cell>
          <cell r="I5089" t="str">
            <v>DSM_WY_EnergyFinAnswer_Report_2011.pdf</v>
          </cell>
        </row>
        <row r="5090">
          <cell r="C5090" t="str">
            <v>1056.2_Measure life (years)</v>
          </cell>
          <cell r="D5090">
            <v>2</v>
          </cell>
          <cell r="E5090" t="str">
            <v>Measure life (years)</v>
          </cell>
          <cell r="F5090" t="str">
            <v>Measure Life Value Source</v>
          </cell>
          <cell r="G5090" t="str">
            <v/>
          </cell>
          <cell r="H5090" t="str">
            <v>Table 26</v>
          </cell>
          <cell r="I5090" t="str">
            <v>2013-Wyoming-Annual-Report-Appendices-FINAL.pdf</v>
          </cell>
        </row>
        <row r="5091">
          <cell r="C5091" t="str">
            <v>627.3_Gross incremental annual electric savings (kWh/yr)</v>
          </cell>
          <cell r="D5091">
            <v>3</v>
          </cell>
          <cell r="E5091" t="str">
            <v>Gross incremental annual electric savings (kWh/yr)</v>
          </cell>
          <cell r="F5091" t="str">
            <v>Energy savings value source</v>
          </cell>
          <cell r="G5091" t="str">
            <v/>
          </cell>
          <cell r="H5091" t="str">
            <v/>
          </cell>
          <cell r="I5091" t="str">
            <v>Utah Industrial  Agricultural Measure Review and Update 1 May 2014.docx</v>
          </cell>
        </row>
        <row r="5092">
          <cell r="C5092" t="str">
            <v>627.3_Measure life (years)</v>
          </cell>
          <cell r="D5092">
            <v>3</v>
          </cell>
          <cell r="E5092" t="str">
            <v>Measure life (years)</v>
          </cell>
          <cell r="F5092" t="str">
            <v>Measure Life Value Source</v>
          </cell>
          <cell r="G5092" t="str">
            <v/>
          </cell>
          <cell r="H5092" t="str">
            <v>Page 53</v>
          </cell>
          <cell r="I5092" t="str">
            <v>Utah Industrial  Agricultural Measure Review and Update 1 May 2014.docx</v>
          </cell>
        </row>
        <row r="5093">
          <cell r="C5093" t="str">
            <v>627.3_Planned Realization Rate</v>
          </cell>
          <cell r="D5093">
            <v>3</v>
          </cell>
          <cell r="E5093" t="str">
            <v>Planned Realization Rate</v>
          </cell>
          <cell r="F5093" t="str">
            <v>Planned Realization Rate Value Source</v>
          </cell>
          <cell r="G5093" t="str">
            <v/>
          </cell>
          <cell r="H5093" t="str">
            <v>BAU - CE inputs sheet</v>
          </cell>
          <cell r="I5093" t="str">
            <v>CE inputs - measure update   small business 031314.xlsx</v>
          </cell>
        </row>
        <row r="5094">
          <cell r="C5094" t="str">
            <v>627.3_Gross incremental annual electric savings (kWh/yr)</v>
          </cell>
          <cell r="D5094">
            <v>3</v>
          </cell>
          <cell r="E5094" t="str">
            <v>Gross incremental annual electric savings (kWh/yr)</v>
          </cell>
          <cell r="F5094" t="str">
            <v>Energy savings value source</v>
          </cell>
          <cell r="G5094" t="str">
            <v/>
          </cell>
          <cell r="H5094" t="str">
            <v/>
          </cell>
          <cell r="I5094" t="str">
            <v>PacifiCorp Dairy Heat Recovery Calculator v2.0.xlsx</v>
          </cell>
        </row>
        <row r="5095">
          <cell r="C5095" t="str">
            <v>627.3_Planned Net to Gross Ratio</v>
          </cell>
          <cell r="D5095">
            <v>3</v>
          </cell>
          <cell r="E5095" t="str">
            <v>Planned Net to Gross Ratio</v>
          </cell>
          <cell r="F5095" t="str">
            <v>Planned Net-to-Gross Ratio Value Source</v>
          </cell>
          <cell r="G5095" t="str">
            <v/>
          </cell>
          <cell r="H5095" t="str">
            <v>BAU - CE inputs sheet</v>
          </cell>
          <cell r="I5095" t="str">
            <v>CE inputs - measure update   small business 031314.xlsx</v>
          </cell>
        </row>
        <row r="5096">
          <cell r="C5096" t="str">
            <v>207.2_Planned Realization Rate</v>
          </cell>
          <cell r="D5096">
            <v>2</v>
          </cell>
          <cell r="E5096" t="str">
            <v>Planned Realization Rate</v>
          </cell>
          <cell r="F5096" t="str">
            <v>Realization Rate Value Source</v>
          </cell>
          <cell r="G5096" t="str">
            <v/>
          </cell>
          <cell r="H5096" t="str">
            <v xml:space="preserve"> Table 1, p. 2.</v>
          </cell>
          <cell r="I5096" t="str">
            <v>CA_FinAnswer_Express_Program_Evaluation_2009-2011.pdf</v>
          </cell>
        </row>
        <row r="5097">
          <cell r="C5097" t="str">
            <v>207.2_Gross Average Monthly Demand Reduction (kW/unit)</v>
          </cell>
          <cell r="D5097">
            <v>2</v>
          </cell>
          <cell r="E5097" t="str">
            <v>Gross Average Monthly Demand Reduction (kW/unit)</v>
          </cell>
          <cell r="F5097" t="str">
            <v>Demand Savings Value Source</v>
          </cell>
          <cell r="G5097" t="str">
            <v/>
          </cell>
          <cell r="H5097" t="str">
            <v/>
          </cell>
          <cell r="I5097" t="str">
            <v>California Industrial  Agricultural Measure Review and Update 29 Nov 2013.docx</v>
          </cell>
        </row>
        <row r="5098">
          <cell r="C5098" t="str">
            <v>207.2_Planned Net to Gross Ratio</v>
          </cell>
          <cell r="D5098">
            <v>2</v>
          </cell>
          <cell r="E5098" t="str">
            <v>Planned Net to Gross Ratio</v>
          </cell>
          <cell r="F5098" t="str">
            <v>Net-to-Gross Value Source</v>
          </cell>
          <cell r="G5098" t="str">
            <v/>
          </cell>
          <cell r="H5098" t="str">
            <v>P. 2 .</v>
          </cell>
          <cell r="I5098" t="str">
            <v>CA_FinAnswer_Express_Program_Evaluation_2009-2011.pdf</v>
          </cell>
        </row>
        <row r="5099">
          <cell r="C5099" t="str">
            <v>207.2_Measure life (years)</v>
          </cell>
          <cell r="D5099">
            <v>2</v>
          </cell>
          <cell r="E5099" t="str">
            <v>Measure life (years)</v>
          </cell>
          <cell r="F5099" t="str">
            <v>Measure Life Value Source</v>
          </cell>
          <cell r="G5099" t="str">
            <v/>
          </cell>
          <cell r="H5099" t="str">
            <v/>
          </cell>
          <cell r="I5099" t="str">
            <v>FinAnswer Express Market Characterization and Program Enhancements - California Service Territory 18 August 2011.pdf</v>
          </cell>
        </row>
        <row r="5100">
          <cell r="C5100" t="str">
            <v>207.2_Gross incremental annual electric savings (kWh/yr)</v>
          </cell>
          <cell r="D5100">
            <v>2</v>
          </cell>
          <cell r="E5100" t="str">
            <v>Gross incremental annual electric savings (kWh/yr)</v>
          </cell>
          <cell r="F5100" t="str">
            <v>Energy Savings Value Source</v>
          </cell>
          <cell r="G5100" t="str">
            <v/>
          </cell>
          <cell r="H5100" t="str">
            <v/>
          </cell>
          <cell r="I5100" t="str">
            <v>California Industrial  Agricultural Measure Review and Update 29 Nov 2013.docx</v>
          </cell>
        </row>
        <row r="5101">
          <cell r="C5101" t="str">
            <v>207.2_Incremental cost ($)</v>
          </cell>
          <cell r="D5101">
            <v>2</v>
          </cell>
          <cell r="E5101" t="str">
            <v>Incremental cost ($)</v>
          </cell>
          <cell r="F5101" t="str">
            <v>Incremental Cost Value Source</v>
          </cell>
          <cell r="G5101" t="str">
            <v/>
          </cell>
          <cell r="H5101" t="str">
            <v/>
          </cell>
          <cell r="I5101" t="str">
            <v>California Industrial  Agricultural Measure Review and Update 29 Nov 2013.docx</v>
          </cell>
        </row>
        <row r="5102">
          <cell r="C5102" t="str">
            <v>186.2_Planned Realization Rate</v>
          </cell>
          <cell r="D5102">
            <v>2</v>
          </cell>
          <cell r="E5102" t="str">
            <v>Planned Realization Rate</v>
          </cell>
          <cell r="F5102" t="str">
            <v>Realization Rate Value Source</v>
          </cell>
          <cell r="G5102" t="str">
            <v/>
          </cell>
          <cell r="H5102" t="str">
            <v xml:space="preserve"> Table 1, p. 2.</v>
          </cell>
          <cell r="I5102" t="str">
            <v>CA_FinAnswer_Express_Program_Evaluation_2009-2011.pdf</v>
          </cell>
        </row>
        <row r="5103">
          <cell r="C5103" t="str">
            <v>186.2_Incremental cost ($)</v>
          </cell>
          <cell r="D5103">
            <v>2</v>
          </cell>
          <cell r="E5103" t="str">
            <v>Incremental cost ($)</v>
          </cell>
          <cell r="F5103" t="str">
            <v>Incremental Cost Value Source</v>
          </cell>
          <cell r="G5103" t="str">
            <v/>
          </cell>
          <cell r="H5103" t="str">
            <v/>
          </cell>
          <cell r="I5103" t="str">
            <v>California Industrial  Agricultural Measure Review and Update 29 Nov 2013.docx</v>
          </cell>
        </row>
        <row r="5104">
          <cell r="C5104" t="str">
            <v>186.2_Gross incremental annual electric savings (kWh/yr)</v>
          </cell>
          <cell r="D5104">
            <v>2</v>
          </cell>
          <cell r="E5104" t="str">
            <v>Gross incremental annual electric savings (kWh/yr)</v>
          </cell>
          <cell r="F5104" t="str">
            <v>Energy Savings Value Source</v>
          </cell>
          <cell r="G5104" t="str">
            <v/>
          </cell>
          <cell r="H5104" t="str">
            <v/>
          </cell>
          <cell r="I5104" t="str">
            <v>California Industrial  Agricultural Measure Review and Update 29 Nov 2013.docx</v>
          </cell>
        </row>
        <row r="5105">
          <cell r="C5105" t="str">
            <v>186.2_Measure life (years)</v>
          </cell>
          <cell r="D5105">
            <v>2</v>
          </cell>
          <cell r="E5105" t="str">
            <v>Measure life (years)</v>
          </cell>
          <cell r="F5105" t="str">
            <v>Measure Life Value Source</v>
          </cell>
          <cell r="G5105" t="str">
            <v/>
          </cell>
          <cell r="H5105" t="str">
            <v/>
          </cell>
          <cell r="I5105" t="str">
            <v>FinAnswer Express Market Characterization and Program Enhancements - California Service Territory 18 August 2011.pdf</v>
          </cell>
        </row>
        <row r="5106">
          <cell r="C5106" t="str">
            <v>186.2_Gross Average Monthly Demand Reduction (kW/unit)</v>
          </cell>
          <cell r="D5106">
            <v>2</v>
          </cell>
          <cell r="E5106" t="str">
            <v>Gross Average Monthly Demand Reduction (kW/unit)</v>
          </cell>
          <cell r="F5106" t="str">
            <v>Demand Savings Value Source</v>
          </cell>
          <cell r="G5106" t="str">
            <v/>
          </cell>
          <cell r="H5106" t="str">
            <v/>
          </cell>
          <cell r="I5106" t="str">
            <v>California Industrial  Agricultural Measure Review and Update 29 Nov 2013.docx</v>
          </cell>
        </row>
        <row r="5107">
          <cell r="C5107" t="str">
            <v>186.2_Planned Net to Gross Ratio</v>
          </cell>
          <cell r="D5107">
            <v>2</v>
          </cell>
          <cell r="E5107" t="str">
            <v>Planned Net to Gross Ratio</v>
          </cell>
          <cell r="F5107" t="str">
            <v>Net-to-Gross Value Source</v>
          </cell>
          <cell r="G5107" t="str">
            <v/>
          </cell>
          <cell r="H5107" t="str">
            <v>P. 2 .</v>
          </cell>
          <cell r="I5107" t="str">
            <v>CA_FinAnswer_Express_Program_Evaluation_2009-2011.pdf</v>
          </cell>
        </row>
        <row r="5108">
          <cell r="C5108" t="str">
            <v>631.3_Planned Net to Gross Ratio</v>
          </cell>
          <cell r="D5108">
            <v>3</v>
          </cell>
          <cell r="E5108" t="str">
            <v>Planned Net to Gross Ratio</v>
          </cell>
          <cell r="F5108" t="str">
            <v>Planned Net-to-Gross Ratio Value Source</v>
          </cell>
          <cell r="G5108" t="str">
            <v/>
          </cell>
          <cell r="H5108" t="str">
            <v>BAU - CE inputs sheet</v>
          </cell>
          <cell r="I5108" t="str">
            <v>CE inputs - measure update   small business 031314.xlsx</v>
          </cell>
        </row>
        <row r="5109">
          <cell r="C5109" t="str">
            <v>631.3_Measure life (years)</v>
          </cell>
          <cell r="D5109">
            <v>3</v>
          </cell>
          <cell r="E5109" t="str">
            <v>Measure life (years)</v>
          </cell>
          <cell r="F5109" t="str">
            <v>Measure Life Value Source</v>
          </cell>
          <cell r="G5109" t="str">
            <v/>
          </cell>
          <cell r="H5109" t="str">
            <v>Page 53</v>
          </cell>
          <cell r="I5109" t="str">
            <v>Utah Industrial  Agricultural Measure Review and Update 1 May 2014.docx</v>
          </cell>
        </row>
        <row r="5110">
          <cell r="C5110" t="str">
            <v>631.3_Incremental cost ($)</v>
          </cell>
          <cell r="D5110">
            <v>3</v>
          </cell>
          <cell r="E5110" t="str">
            <v>Incremental cost ($)</v>
          </cell>
          <cell r="F5110" t="str">
            <v>Cost value source</v>
          </cell>
          <cell r="G5110" t="str">
            <v/>
          </cell>
          <cell r="H5110" t="str">
            <v>page 55</v>
          </cell>
          <cell r="I5110" t="str">
            <v>Utah Industrial  Agricultural Measure Review and Update 1 May 2014.docx</v>
          </cell>
        </row>
        <row r="5111">
          <cell r="C5111" t="str">
            <v>631.3_Gross incremental annual electric savings (kWh/yr)</v>
          </cell>
          <cell r="D5111">
            <v>3</v>
          </cell>
          <cell r="E5111" t="str">
            <v>Gross incremental annual electric savings (kWh/yr)</v>
          </cell>
          <cell r="F5111" t="str">
            <v>Energy savings value source</v>
          </cell>
          <cell r="G5111" t="str">
            <v/>
          </cell>
          <cell r="H5111" t="str">
            <v>page 55</v>
          </cell>
          <cell r="I5111" t="str">
            <v>Utah Industrial  Agricultural Measure Review and Update 1 May 2014.docx</v>
          </cell>
        </row>
        <row r="5112">
          <cell r="C5112" t="str">
            <v>631.3_Planned Realization Rate</v>
          </cell>
          <cell r="D5112">
            <v>3</v>
          </cell>
          <cell r="E5112" t="str">
            <v>Planned Realization Rate</v>
          </cell>
          <cell r="F5112" t="str">
            <v>Planned Realization Rate Value Source</v>
          </cell>
          <cell r="G5112" t="str">
            <v/>
          </cell>
          <cell r="H5112" t="str">
            <v>BAU - CE inputs sheet</v>
          </cell>
          <cell r="I5112" t="str">
            <v>CE inputs - measure update   small business 031314.xlsx</v>
          </cell>
        </row>
        <row r="5113">
          <cell r="C5113" t="str">
            <v>208.2_Incremental cost ($)</v>
          </cell>
          <cell r="D5113">
            <v>2</v>
          </cell>
          <cell r="E5113" t="str">
            <v>Incremental cost ($)</v>
          </cell>
          <cell r="F5113" t="str">
            <v>Incremental Cost Value Source</v>
          </cell>
          <cell r="G5113" t="str">
            <v/>
          </cell>
          <cell r="H5113" t="str">
            <v/>
          </cell>
          <cell r="I5113" t="str">
            <v>California Industrial  Agricultural Measure Review and Update 29 Nov 2013.docx</v>
          </cell>
        </row>
        <row r="5114">
          <cell r="C5114" t="str">
            <v>208.2_Gross incremental annual electric savings (kWh/yr)</v>
          </cell>
          <cell r="D5114">
            <v>2</v>
          </cell>
          <cell r="E5114" t="str">
            <v>Gross incremental annual electric savings (kWh/yr)</v>
          </cell>
          <cell r="F5114" t="str">
            <v>Energy Savings Value Source</v>
          </cell>
          <cell r="G5114" t="str">
            <v/>
          </cell>
          <cell r="H5114" t="str">
            <v/>
          </cell>
          <cell r="I5114" t="str">
            <v>California Industrial  Agricultural Measure Review and Update 29 Nov 2013.docx</v>
          </cell>
        </row>
        <row r="5115">
          <cell r="C5115" t="str">
            <v>208.2_Gross Average Monthly Demand Reduction (kW/unit)</v>
          </cell>
          <cell r="D5115">
            <v>2</v>
          </cell>
          <cell r="E5115" t="str">
            <v>Gross Average Monthly Demand Reduction (kW/unit)</v>
          </cell>
          <cell r="F5115" t="str">
            <v>Demand Savings Value Source</v>
          </cell>
          <cell r="G5115" t="str">
            <v/>
          </cell>
          <cell r="H5115" t="str">
            <v/>
          </cell>
          <cell r="I5115" t="str">
            <v>California Industrial  Agricultural Measure Review and Update 29 Nov 2013.docx</v>
          </cell>
        </row>
        <row r="5116">
          <cell r="C5116" t="str">
            <v>208.2_Measure life (years)</v>
          </cell>
          <cell r="D5116">
            <v>2</v>
          </cell>
          <cell r="E5116" t="str">
            <v>Measure life (years)</v>
          </cell>
          <cell r="F5116" t="str">
            <v>Measure Life Value Source</v>
          </cell>
          <cell r="G5116" t="str">
            <v/>
          </cell>
          <cell r="H5116" t="str">
            <v/>
          </cell>
          <cell r="I5116" t="str">
            <v>FinAnswer Express Market Characterization and Program Enhancements - California Service Territory 18 August 2011.pdf</v>
          </cell>
        </row>
        <row r="5117">
          <cell r="C5117" t="str">
            <v>208.2_Planned Net to Gross Ratio</v>
          </cell>
          <cell r="D5117">
            <v>2</v>
          </cell>
          <cell r="E5117" t="str">
            <v>Planned Net to Gross Ratio</v>
          </cell>
          <cell r="F5117" t="str">
            <v>Net-to-Gross Value Source</v>
          </cell>
          <cell r="G5117" t="str">
            <v/>
          </cell>
          <cell r="H5117" t="str">
            <v>P. 2 .</v>
          </cell>
          <cell r="I5117" t="str">
            <v>CA_FinAnswer_Express_Program_Evaluation_2009-2011.pdf</v>
          </cell>
        </row>
        <row r="5118">
          <cell r="C5118" t="str">
            <v>208.2_Planned Realization Rate</v>
          </cell>
          <cell r="D5118">
            <v>2</v>
          </cell>
          <cell r="E5118" t="str">
            <v>Planned Realization Rate</v>
          </cell>
          <cell r="F5118" t="str">
            <v>Realization Rate Value Source</v>
          </cell>
          <cell r="G5118" t="str">
            <v/>
          </cell>
          <cell r="H5118" t="str">
            <v xml:space="preserve"> Table 1, p. 2.</v>
          </cell>
          <cell r="I5118" t="str">
            <v>CA_FinAnswer_Express_Program_Evaluation_2009-2011.pdf</v>
          </cell>
        </row>
        <row r="5119">
          <cell r="C5119" t="str">
            <v>187.2_Planned Net to Gross Ratio</v>
          </cell>
          <cell r="D5119">
            <v>2</v>
          </cell>
          <cell r="E5119" t="str">
            <v>Planned Net to Gross Ratio</v>
          </cell>
          <cell r="F5119" t="str">
            <v>Net-to-Gross Value Source</v>
          </cell>
          <cell r="G5119" t="str">
            <v/>
          </cell>
          <cell r="H5119" t="str">
            <v>P. 2 .</v>
          </cell>
          <cell r="I5119" t="str">
            <v>CA_FinAnswer_Express_Program_Evaluation_2009-2011.pdf</v>
          </cell>
        </row>
        <row r="5120">
          <cell r="C5120" t="str">
            <v>187.2_Gross Average Monthly Demand Reduction (kW/unit)</v>
          </cell>
          <cell r="D5120">
            <v>2</v>
          </cell>
          <cell r="E5120" t="str">
            <v>Gross Average Monthly Demand Reduction (kW/unit)</v>
          </cell>
          <cell r="F5120" t="str">
            <v>Demand Savings Value Source</v>
          </cell>
          <cell r="G5120" t="str">
            <v/>
          </cell>
          <cell r="H5120" t="str">
            <v/>
          </cell>
          <cell r="I5120" t="str">
            <v>California Industrial  Agricultural Measure Review and Update 29 Nov 2013.docx</v>
          </cell>
        </row>
        <row r="5121">
          <cell r="C5121" t="str">
            <v>187.2_Gross incremental annual electric savings (kWh/yr)</v>
          </cell>
          <cell r="D5121">
            <v>2</v>
          </cell>
          <cell r="E5121" t="str">
            <v>Gross incremental annual electric savings (kWh/yr)</v>
          </cell>
          <cell r="F5121" t="str">
            <v>Energy Savings Value Source</v>
          </cell>
          <cell r="G5121" t="str">
            <v/>
          </cell>
          <cell r="H5121" t="str">
            <v/>
          </cell>
          <cell r="I5121" t="str">
            <v>California Industrial  Agricultural Measure Review and Update 29 Nov 2013.docx</v>
          </cell>
        </row>
        <row r="5122">
          <cell r="C5122" t="str">
            <v>187.2_Measure life (years)</v>
          </cell>
          <cell r="D5122">
            <v>2</v>
          </cell>
          <cell r="E5122" t="str">
            <v>Measure life (years)</v>
          </cell>
          <cell r="F5122" t="str">
            <v>Measure Life Value Source</v>
          </cell>
          <cell r="G5122" t="str">
            <v/>
          </cell>
          <cell r="H5122" t="str">
            <v/>
          </cell>
          <cell r="I5122" t="str">
            <v>FinAnswer Express Market Characterization and Program Enhancements - California Service Territory 18 August 2011.pdf</v>
          </cell>
        </row>
        <row r="5123">
          <cell r="C5123" t="str">
            <v>187.2_Planned Realization Rate</v>
          </cell>
          <cell r="D5123">
            <v>2</v>
          </cell>
          <cell r="E5123" t="str">
            <v>Planned Realization Rate</v>
          </cell>
          <cell r="F5123" t="str">
            <v>Realization Rate Value Source</v>
          </cell>
          <cell r="G5123" t="str">
            <v/>
          </cell>
          <cell r="H5123" t="str">
            <v xml:space="preserve"> Table 1, p. 2.</v>
          </cell>
          <cell r="I5123" t="str">
            <v>CA_FinAnswer_Express_Program_Evaluation_2009-2011.pdf</v>
          </cell>
        </row>
        <row r="5124">
          <cell r="C5124" t="str">
            <v>187.2_Incremental cost ($)</v>
          </cell>
          <cell r="D5124">
            <v>2</v>
          </cell>
          <cell r="E5124" t="str">
            <v>Incremental cost ($)</v>
          </cell>
          <cell r="F5124" t="str">
            <v>Incremental Cost Value Source</v>
          </cell>
          <cell r="G5124" t="str">
            <v/>
          </cell>
          <cell r="H5124" t="str">
            <v/>
          </cell>
          <cell r="I5124" t="str">
            <v>California Industrial  Agricultural Measure Review and Update 29 Nov 2013.docx</v>
          </cell>
        </row>
        <row r="5125">
          <cell r="C5125" t="str">
            <v>632.3_Measure life (years)</v>
          </cell>
          <cell r="D5125">
            <v>3</v>
          </cell>
          <cell r="E5125" t="str">
            <v>Measure life (years)</v>
          </cell>
          <cell r="F5125" t="str">
            <v>Measure Life Value Source</v>
          </cell>
          <cell r="G5125" t="str">
            <v/>
          </cell>
          <cell r="H5125" t="str">
            <v>Page 53</v>
          </cell>
          <cell r="I5125" t="str">
            <v>Utah Industrial  Agricultural Measure Review and Update 1 May 2014.docx</v>
          </cell>
        </row>
        <row r="5126">
          <cell r="C5126" t="str">
            <v>632.3_Planned Net to Gross Ratio</v>
          </cell>
          <cell r="D5126">
            <v>3</v>
          </cell>
          <cell r="E5126" t="str">
            <v>Planned Net to Gross Ratio</v>
          </cell>
          <cell r="F5126" t="str">
            <v>Planned Net-to-Gross Ratio Value Source</v>
          </cell>
          <cell r="G5126" t="str">
            <v/>
          </cell>
          <cell r="H5126" t="str">
            <v>BAU - CE inputs sheet</v>
          </cell>
          <cell r="I5126" t="str">
            <v>CE inputs - measure update   small business 031314.xlsx</v>
          </cell>
        </row>
        <row r="5127">
          <cell r="C5127" t="str">
            <v>632.3_Planned Realization Rate</v>
          </cell>
          <cell r="D5127">
            <v>3</v>
          </cell>
          <cell r="E5127" t="str">
            <v>Planned Realization Rate</v>
          </cell>
          <cell r="F5127" t="str">
            <v>Planned Realization Rate Value Source</v>
          </cell>
          <cell r="G5127" t="str">
            <v/>
          </cell>
          <cell r="H5127" t="str">
            <v>BAU - CE inputs sheet</v>
          </cell>
          <cell r="I5127" t="str">
            <v>CE inputs - measure update   small business 031314.xlsx</v>
          </cell>
        </row>
        <row r="5128">
          <cell r="C5128" t="str">
            <v>632.3_Incremental cost ($)</v>
          </cell>
          <cell r="D5128">
            <v>3</v>
          </cell>
          <cell r="E5128" t="str">
            <v>Incremental cost ($)</v>
          </cell>
          <cell r="F5128" t="str">
            <v>Cost value source</v>
          </cell>
          <cell r="G5128" t="str">
            <v/>
          </cell>
          <cell r="H5128" t="str">
            <v>page 55</v>
          </cell>
          <cell r="I5128" t="str">
            <v>Utah Industrial  Agricultural Measure Review and Update 1 May 2014.docx</v>
          </cell>
        </row>
        <row r="5129">
          <cell r="C5129" t="str">
            <v>632.3_Gross incremental annual electric savings (kWh/yr)</v>
          </cell>
          <cell r="D5129">
            <v>3</v>
          </cell>
          <cell r="E5129" t="str">
            <v>Gross incremental annual electric savings (kWh/yr)</v>
          </cell>
          <cell r="F5129" t="str">
            <v>Energy savings value source</v>
          </cell>
          <cell r="G5129" t="str">
            <v/>
          </cell>
          <cell r="H5129" t="str">
            <v>page 55</v>
          </cell>
          <cell r="I5129" t="str">
            <v>Utah Industrial  Agricultural Measure Review and Update 1 May 2014.docx</v>
          </cell>
        </row>
        <row r="5130">
          <cell r="C5130" t="str">
            <v>209.2_Incremental cost ($)</v>
          </cell>
          <cell r="D5130">
            <v>2</v>
          </cell>
          <cell r="E5130" t="str">
            <v>Incremental cost ($)</v>
          </cell>
          <cell r="F5130" t="str">
            <v>Incremental Cost Value Source</v>
          </cell>
          <cell r="G5130" t="str">
            <v/>
          </cell>
          <cell r="H5130" t="str">
            <v/>
          </cell>
          <cell r="I5130" t="str">
            <v>California Industrial  Agricultural Measure Review and Update 29 Nov 2013.docx</v>
          </cell>
        </row>
        <row r="5131">
          <cell r="C5131" t="str">
            <v>209.2_Gross Average Monthly Demand Reduction (kW/unit)</v>
          </cell>
          <cell r="D5131">
            <v>2</v>
          </cell>
          <cell r="E5131" t="str">
            <v>Gross Average Monthly Demand Reduction (kW/unit)</v>
          </cell>
          <cell r="F5131" t="str">
            <v>Demand Savings Value Source</v>
          </cell>
          <cell r="G5131" t="str">
            <v/>
          </cell>
          <cell r="H5131" t="str">
            <v/>
          </cell>
          <cell r="I5131" t="str">
            <v>California Industrial  Agricultural Measure Review and Update 29 Nov 2013.docx</v>
          </cell>
        </row>
        <row r="5132">
          <cell r="C5132" t="str">
            <v>209.2_Gross incremental annual electric savings (kWh/yr)</v>
          </cell>
          <cell r="D5132">
            <v>2</v>
          </cell>
          <cell r="E5132" t="str">
            <v>Gross incremental annual electric savings (kWh/yr)</v>
          </cell>
          <cell r="F5132" t="str">
            <v>Energy Savings Value Source</v>
          </cell>
          <cell r="G5132" t="str">
            <v/>
          </cell>
          <cell r="H5132" t="str">
            <v/>
          </cell>
          <cell r="I5132" t="str">
            <v>California Industrial  Agricultural Measure Review and Update 29 Nov 2013.docx</v>
          </cell>
        </row>
        <row r="5133">
          <cell r="C5133" t="str">
            <v>209.2_Planned Net to Gross Ratio</v>
          </cell>
          <cell r="D5133">
            <v>2</v>
          </cell>
          <cell r="E5133" t="str">
            <v>Planned Net to Gross Ratio</v>
          </cell>
          <cell r="F5133" t="str">
            <v>Net-to-Gross Value Source</v>
          </cell>
          <cell r="G5133" t="str">
            <v/>
          </cell>
          <cell r="H5133" t="str">
            <v>P. 2 .</v>
          </cell>
          <cell r="I5133" t="str">
            <v>CA_FinAnswer_Express_Program_Evaluation_2009-2011.pdf</v>
          </cell>
        </row>
        <row r="5134">
          <cell r="C5134" t="str">
            <v>209.2_Planned Realization Rate</v>
          </cell>
          <cell r="D5134">
            <v>2</v>
          </cell>
          <cell r="E5134" t="str">
            <v>Planned Realization Rate</v>
          </cell>
          <cell r="F5134" t="str">
            <v>Realization Rate Value Source</v>
          </cell>
          <cell r="G5134" t="str">
            <v/>
          </cell>
          <cell r="H5134" t="str">
            <v xml:space="preserve"> Table 1, p. 2.</v>
          </cell>
          <cell r="I5134" t="str">
            <v>CA_FinAnswer_Express_Program_Evaluation_2009-2011.pdf</v>
          </cell>
        </row>
        <row r="5135">
          <cell r="C5135" t="str">
            <v>209.2_Measure life (years)</v>
          </cell>
          <cell r="D5135">
            <v>2</v>
          </cell>
          <cell r="E5135" t="str">
            <v>Measure life (years)</v>
          </cell>
          <cell r="F5135" t="str">
            <v>Measure Life Value Source</v>
          </cell>
          <cell r="G5135" t="str">
            <v/>
          </cell>
          <cell r="H5135" t="str">
            <v/>
          </cell>
          <cell r="I5135" t="str">
            <v>FinAnswer Express Market Characterization and Program Enhancements - California Service Territory 18 August 2011.pdf</v>
          </cell>
        </row>
        <row r="5136">
          <cell r="C5136" t="str">
            <v>188.2_Planned Net to Gross Ratio</v>
          </cell>
          <cell r="D5136">
            <v>2</v>
          </cell>
          <cell r="E5136" t="str">
            <v>Planned Net to Gross Ratio</v>
          </cell>
          <cell r="F5136" t="str">
            <v>Net-to-Gross Value Source</v>
          </cell>
          <cell r="G5136" t="str">
            <v/>
          </cell>
          <cell r="H5136" t="str">
            <v>P. 2 .</v>
          </cell>
          <cell r="I5136" t="str">
            <v>CA_FinAnswer_Express_Program_Evaluation_2009-2011.pdf</v>
          </cell>
        </row>
        <row r="5137">
          <cell r="C5137" t="str">
            <v>188.2_Planned Realization Rate</v>
          </cell>
          <cell r="D5137">
            <v>2</v>
          </cell>
          <cell r="E5137" t="str">
            <v>Planned Realization Rate</v>
          </cell>
          <cell r="F5137" t="str">
            <v>Realization Rate Value Source</v>
          </cell>
          <cell r="G5137" t="str">
            <v/>
          </cell>
          <cell r="H5137" t="str">
            <v xml:space="preserve"> Table 1, p. 2.</v>
          </cell>
          <cell r="I5137" t="str">
            <v>CA_FinAnswer_Express_Program_Evaluation_2009-2011.pdf</v>
          </cell>
        </row>
        <row r="5138">
          <cell r="C5138" t="str">
            <v>188.2_Measure life (years)</v>
          </cell>
          <cell r="D5138">
            <v>2</v>
          </cell>
          <cell r="E5138" t="str">
            <v>Measure life (years)</v>
          </cell>
          <cell r="F5138" t="str">
            <v>Measure Life Value Source</v>
          </cell>
          <cell r="G5138" t="str">
            <v/>
          </cell>
          <cell r="H5138" t="str">
            <v/>
          </cell>
          <cell r="I5138" t="str">
            <v>FinAnswer Express Market Characterization and Program Enhancements - California Service Territory 18 August 2011.pdf</v>
          </cell>
        </row>
        <row r="5139">
          <cell r="C5139" t="str">
            <v>188.2_Gross incremental annual electric savings (kWh/yr)</v>
          </cell>
          <cell r="D5139">
            <v>2</v>
          </cell>
          <cell r="E5139" t="str">
            <v>Gross incremental annual electric savings (kWh/yr)</v>
          </cell>
          <cell r="F5139" t="str">
            <v>Energy Savings Value Source</v>
          </cell>
          <cell r="G5139" t="str">
            <v/>
          </cell>
          <cell r="H5139" t="str">
            <v/>
          </cell>
          <cell r="I5139" t="str">
            <v>California Industrial  Agricultural Measure Review and Update 29 Nov 2013.docx</v>
          </cell>
        </row>
        <row r="5140">
          <cell r="C5140" t="str">
            <v>188.2_Gross Average Monthly Demand Reduction (kW/unit)</v>
          </cell>
          <cell r="D5140">
            <v>2</v>
          </cell>
          <cell r="E5140" t="str">
            <v>Gross Average Monthly Demand Reduction (kW/unit)</v>
          </cell>
          <cell r="F5140" t="str">
            <v>Demand Savings Value Source</v>
          </cell>
          <cell r="G5140" t="str">
            <v/>
          </cell>
          <cell r="H5140" t="str">
            <v/>
          </cell>
          <cell r="I5140" t="str">
            <v>California Industrial  Agricultural Measure Review and Update 29 Nov 2013.docx</v>
          </cell>
        </row>
        <row r="5141">
          <cell r="C5141" t="str">
            <v>188.2_Incremental cost ($)</v>
          </cell>
          <cell r="D5141">
            <v>2</v>
          </cell>
          <cell r="E5141" t="str">
            <v>Incremental cost ($)</v>
          </cell>
          <cell r="F5141" t="str">
            <v>Incremental Cost Value Source</v>
          </cell>
          <cell r="G5141" t="str">
            <v/>
          </cell>
          <cell r="H5141" t="str">
            <v/>
          </cell>
          <cell r="I5141" t="str">
            <v>California Industrial  Agricultural Measure Review and Update 29 Nov 2013.docx</v>
          </cell>
        </row>
        <row r="5142">
          <cell r="C5142" t="str">
            <v>633.3_Measure life (years)</v>
          </cell>
          <cell r="D5142">
            <v>3</v>
          </cell>
          <cell r="E5142" t="str">
            <v>Measure life (years)</v>
          </cell>
          <cell r="F5142" t="str">
            <v>Measure Life Value Source</v>
          </cell>
          <cell r="G5142" t="str">
            <v/>
          </cell>
          <cell r="H5142" t="str">
            <v>Page 53</v>
          </cell>
          <cell r="I5142" t="str">
            <v>Utah Industrial  Agricultural Measure Review and Update 1 May 2014.docx</v>
          </cell>
        </row>
        <row r="5143">
          <cell r="C5143" t="str">
            <v>633.3_Planned Realization Rate</v>
          </cell>
          <cell r="D5143">
            <v>3</v>
          </cell>
          <cell r="E5143" t="str">
            <v>Planned Realization Rate</v>
          </cell>
          <cell r="F5143" t="str">
            <v>Planned Realization Rate Value Source</v>
          </cell>
          <cell r="G5143" t="str">
            <v/>
          </cell>
          <cell r="H5143" t="str">
            <v>BAU - CE inputs sheet</v>
          </cell>
          <cell r="I5143" t="str">
            <v>CE inputs - measure update   small business 031314.xlsx</v>
          </cell>
        </row>
        <row r="5144">
          <cell r="C5144" t="str">
            <v>633.3_Planned Net to Gross Ratio</v>
          </cell>
          <cell r="D5144">
            <v>3</v>
          </cell>
          <cell r="E5144" t="str">
            <v>Planned Net to Gross Ratio</v>
          </cell>
          <cell r="F5144" t="str">
            <v>Planned Net-to-Gross Ratio Value Source</v>
          </cell>
          <cell r="G5144" t="str">
            <v/>
          </cell>
          <cell r="H5144" t="str">
            <v>BAU - CE inputs sheet</v>
          </cell>
          <cell r="I5144" t="str">
            <v>CE inputs - measure update   small business 031314.xlsx</v>
          </cell>
        </row>
        <row r="5145">
          <cell r="C5145" t="str">
            <v>633.3_Incremental cost ($)</v>
          </cell>
          <cell r="D5145">
            <v>3</v>
          </cell>
          <cell r="E5145" t="str">
            <v>Incremental cost ($)</v>
          </cell>
          <cell r="F5145" t="str">
            <v>Cost value source</v>
          </cell>
          <cell r="G5145" t="str">
            <v/>
          </cell>
          <cell r="H5145" t="str">
            <v>page 55</v>
          </cell>
          <cell r="I5145" t="str">
            <v>Utah Industrial  Agricultural Measure Review and Update 1 May 2014.docx</v>
          </cell>
        </row>
        <row r="5146">
          <cell r="C5146" t="str">
            <v>633.3_Gross incremental annual electric savings (kWh/yr)</v>
          </cell>
          <cell r="D5146">
            <v>3</v>
          </cell>
          <cell r="E5146" t="str">
            <v>Gross incremental annual electric savings (kWh/yr)</v>
          </cell>
          <cell r="F5146" t="str">
            <v>Energy savings value source</v>
          </cell>
          <cell r="G5146" t="str">
            <v/>
          </cell>
          <cell r="H5146" t="str">
            <v>page 55</v>
          </cell>
          <cell r="I5146" t="str">
            <v>Utah Industrial  Agricultural Measure Review and Update 1 May 2014.docx</v>
          </cell>
        </row>
        <row r="5147">
          <cell r="C5147" t="str">
            <v>206.2_Measure life (years)</v>
          </cell>
          <cell r="D5147">
            <v>2</v>
          </cell>
          <cell r="E5147" t="str">
            <v>Measure life (years)</v>
          </cell>
          <cell r="F5147" t="str">
            <v>Measure Life Value Source</v>
          </cell>
          <cell r="G5147" t="str">
            <v/>
          </cell>
          <cell r="H5147" t="str">
            <v/>
          </cell>
          <cell r="I5147" t="str">
            <v>FinAnswer Express Market Characterization and Program Enhancements - California Service Territory 18 August 2011.pdf</v>
          </cell>
        </row>
        <row r="5148">
          <cell r="C5148" t="str">
            <v>206.2_Gross Average Monthly Demand Reduction (kW/unit)</v>
          </cell>
          <cell r="D5148">
            <v>2</v>
          </cell>
          <cell r="E5148" t="str">
            <v>Gross Average Monthly Demand Reduction (kW/unit)</v>
          </cell>
          <cell r="F5148" t="str">
            <v>Demand Savings Value Source</v>
          </cell>
          <cell r="G5148" t="str">
            <v/>
          </cell>
          <cell r="H5148" t="str">
            <v/>
          </cell>
          <cell r="I5148" t="str">
            <v>California Industrial  Agricultural Measure Review and Update 29 Nov 2013.docx</v>
          </cell>
        </row>
        <row r="5149">
          <cell r="C5149" t="str">
            <v>206.2_Planned Realization Rate</v>
          </cell>
          <cell r="D5149">
            <v>2</v>
          </cell>
          <cell r="E5149" t="str">
            <v>Planned Realization Rate</v>
          </cell>
          <cell r="F5149" t="str">
            <v>Realization Rate Value Source</v>
          </cell>
          <cell r="G5149" t="str">
            <v/>
          </cell>
          <cell r="H5149" t="str">
            <v xml:space="preserve"> Table 1, p. 2.</v>
          </cell>
          <cell r="I5149" t="str">
            <v>CA_FinAnswer_Express_Program_Evaluation_2009-2011.pdf</v>
          </cell>
        </row>
        <row r="5150">
          <cell r="C5150" t="str">
            <v>206.2_Incremental cost ($)</v>
          </cell>
          <cell r="D5150">
            <v>2</v>
          </cell>
          <cell r="E5150" t="str">
            <v>Incremental cost ($)</v>
          </cell>
          <cell r="F5150" t="str">
            <v>Incremental Cost Value Source</v>
          </cell>
          <cell r="G5150" t="str">
            <v/>
          </cell>
          <cell r="H5150" t="str">
            <v/>
          </cell>
          <cell r="I5150" t="str">
            <v>California Industrial  Agricultural Measure Review and Update 29 Nov 2013.docx</v>
          </cell>
        </row>
        <row r="5151">
          <cell r="C5151" t="str">
            <v>206.2_Gross incremental annual electric savings (kWh/yr)</v>
          </cell>
          <cell r="D5151">
            <v>2</v>
          </cell>
          <cell r="E5151" t="str">
            <v>Gross incremental annual electric savings (kWh/yr)</v>
          </cell>
          <cell r="F5151" t="str">
            <v>Energy Savings Value Source</v>
          </cell>
          <cell r="G5151" t="str">
            <v/>
          </cell>
          <cell r="H5151" t="str">
            <v/>
          </cell>
          <cell r="I5151" t="str">
            <v>California Industrial  Agricultural Measure Review and Update 29 Nov 2013.docx</v>
          </cell>
        </row>
        <row r="5152">
          <cell r="C5152" t="str">
            <v>206.2_Planned Net to Gross Ratio</v>
          </cell>
          <cell r="D5152">
            <v>2</v>
          </cell>
          <cell r="E5152" t="str">
            <v>Planned Net to Gross Ratio</v>
          </cell>
          <cell r="F5152" t="str">
            <v>Net-to-Gross Value Source</v>
          </cell>
          <cell r="G5152" t="str">
            <v/>
          </cell>
          <cell r="H5152" t="str">
            <v>P. 2 .</v>
          </cell>
          <cell r="I5152" t="str">
            <v>CA_FinAnswer_Express_Program_Evaluation_2009-2011.pdf</v>
          </cell>
        </row>
        <row r="5153">
          <cell r="C5153" t="str">
            <v>189.2_Planned Net to Gross Ratio</v>
          </cell>
          <cell r="D5153">
            <v>2</v>
          </cell>
          <cell r="E5153" t="str">
            <v>Planned Net to Gross Ratio</v>
          </cell>
          <cell r="F5153" t="str">
            <v>Net-to-Gross Value Source</v>
          </cell>
          <cell r="G5153" t="str">
            <v/>
          </cell>
          <cell r="H5153" t="str">
            <v>P. 2 .</v>
          </cell>
          <cell r="I5153" t="str">
            <v>CA_FinAnswer_Express_Program_Evaluation_2009-2011.pdf</v>
          </cell>
        </row>
        <row r="5154">
          <cell r="C5154" t="str">
            <v>189.2_Planned Realization Rate</v>
          </cell>
          <cell r="D5154">
            <v>2</v>
          </cell>
          <cell r="E5154" t="str">
            <v>Planned Realization Rate</v>
          </cell>
          <cell r="F5154" t="str">
            <v>Realization Rate Value Source</v>
          </cell>
          <cell r="G5154" t="str">
            <v/>
          </cell>
          <cell r="H5154" t="str">
            <v xml:space="preserve"> Table 1, p. 2.</v>
          </cell>
          <cell r="I5154" t="str">
            <v>CA_FinAnswer_Express_Program_Evaluation_2009-2011.pdf</v>
          </cell>
        </row>
        <row r="5155">
          <cell r="C5155" t="str">
            <v>189.2_Measure life (years)</v>
          </cell>
          <cell r="D5155">
            <v>2</v>
          </cell>
          <cell r="E5155" t="str">
            <v>Measure life (years)</v>
          </cell>
          <cell r="F5155" t="str">
            <v>Measure Life Value Source</v>
          </cell>
          <cell r="G5155" t="str">
            <v/>
          </cell>
          <cell r="H5155" t="str">
            <v/>
          </cell>
          <cell r="I5155" t="str">
            <v>FinAnswer Express Market Characterization and Program Enhancements - California Service Territory 18 August 2011.pdf</v>
          </cell>
        </row>
        <row r="5156">
          <cell r="C5156" t="str">
            <v>189.2_Gross incremental annual electric savings (kWh/yr)</v>
          </cell>
          <cell r="D5156">
            <v>2</v>
          </cell>
          <cell r="E5156" t="str">
            <v>Gross incremental annual electric savings (kWh/yr)</v>
          </cell>
          <cell r="F5156" t="str">
            <v>Energy Savings Value Source</v>
          </cell>
          <cell r="G5156" t="str">
            <v/>
          </cell>
          <cell r="H5156" t="str">
            <v/>
          </cell>
          <cell r="I5156" t="str">
            <v>California Industrial  Agricultural Measure Review and Update 29 Nov 2013.docx</v>
          </cell>
        </row>
        <row r="5157">
          <cell r="C5157" t="str">
            <v>189.2_Gross Average Monthly Demand Reduction (kW/unit)</v>
          </cell>
          <cell r="D5157">
            <v>2</v>
          </cell>
          <cell r="E5157" t="str">
            <v>Gross Average Monthly Demand Reduction (kW/unit)</v>
          </cell>
          <cell r="F5157" t="str">
            <v>Demand Savings Value Source</v>
          </cell>
          <cell r="G5157" t="str">
            <v/>
          </cell>
          <cell r="H5157" t="str">
            <v/>
          </cell>
          <cell r="I5157" t="str">
            <v>California Industrial  Agricultural Measure Review and Update 29 Nov 2013.docx</v>
          </cell>
        </row>
        <row r="5158">
          <cell r="C5158" t="str">
            <v>189.2_Incremental cost ($)</v>
          </cell>
          <cell r="D5158">
            <v>2</v>
          </cell>
          <cell r="E5158" t="str">
            <v>Incremental cost ($)</v>
          </cell>
          <cell r="F5158" t="str">
            <v>Incremental Cost Value Source</v>
          </cell>
          <cell r="G5158" t="str">
            <v/>
          </cell>
          <cell r="H5158" t="str">
            <v/>
          </cell>
          <cell r="I5158" t="str">
            <v>California Industrial  Agricultural Measure Review and Update 29 Nov 2013.docx</v>
          </cell>
        </row>
        <row r="5159">
          <cell r="C5159" t="str">
            <v>634.3_Incremental cost ($)</v>
          </cell>
          <cell r="D5159">
            <v>3</v>
          </cell>
          <cell r="E5159" t="str">
            <v>Incremental cost ($)</v>
          </cell>
          <cell r="F5159" t="str">
            <v>Cost value source</v>
          </cell>
          <cell r="G5159" t="str">
            <v/>
          </cell>
          <cell r="H5159" t="str">
            <v>page 55</v>
          </cell>
          <cell r="I5159" t="str">
            <v>Utah Industrial  Agricultural Measure Review and Update 1 May 2014.docx</v>
          </cell>
        </row>
        <row r="5160">
          <cell r="C5160" t="str">
            <v>634.3_Planned Net to Gross Ratio</v>
          </cell>
          <cell r="D5160">
            <v>3</v>
          </cell>
          <cell r="E5160" t="str">
            <v>Planned Net to Gross Ratio</v>
          </cell>
          <cell r="F5160" t="str">
            <v>Planned Net-to-Gross Ratio Value Source</v>
          </cell>
          <cell r="G5160" t="str">
            <v/>
          </cell>
          <cell r="H5160" t="str">
            <v>BAU - CE inputs sheet</v>
          </cell>
          <cell r="I5160" t="str">
            <v>CE inputs - measure update   small business 031314.xlsx</v>
          </cell>
        </row>
        <row r="5161">
          <cell r="C5161" t="str">
            <v>634.3_Gross incremental annual electric savings (kWh/yr)</v>
          </cell>
          <cell r="D5161">
            <v>3</v>
          </cell>
          <cell r="E5161" t="str">
            <v>Gross incremental annual electric savings (kWh/yr)</v>
          </cell>
          <cell r="F5161" t="str">
            <v>Energy savings value source</v>
          </cell>
          <cell r="G5161" t="str">
            <v/>
          </cell>
          <cell r="H5161" t="str">
            <v>page 55</v>
          </cell>
          <cell r="I5161" t="str">
            <v>Utah Industrial  Agricultural Measure Review and Update 1 May 2014.docx</v>
          </cell>
        </row>
        <row r="5162">
          <cell r="C5162" t="str">
            <v>634.3_Planned Realization Rate</v>
          </cell>
          <cell r="D5162">
            <v>3</v>
          </cell>
          <cell r="E5162" t="str">
            <v>Planned Realization Rate</v>
          </cell>
          <cell r="F5162" t="str">
            <v>Planned Realization Rate Value Source</v>
          </cell>
          <cell r="G5162" t="str">
            <v/>
          </cell>
          <cell r="H5162" t="str">
            <v>BAU - CE inputs sheet</v>
          </cell>
          <cell r="I5162" t="str">
            <v>CE inputs - measure update   small business 031314.xlsx</v>
          </cell>
        </row>
        <row r="5163">
          <cell r="C5163" t="str">
            <v>634.3_Measure life (years)</v>
          </cell>
          <cell r="D5163">
            <v>3</v>
          </cell>
          <cell r="E5163" t="str">
            <v>Measure life (years)</v>
          </cell>
          <cell r="F5163" t="str">
            <v>Measure Life Value Source</v>
          </cell>
          <cell r="G5163" t="str">
            <v/>
          </cell>
          <cell r="H5163" t="str">
            <v>Page 53</v>
          </cell>
          <cell r="I5163" t="str">
            <v>Utah Industrial  Agricultural Measure Review and Update 1 May 2014.docx</v>
          </cell>
        </row>
        <row r="5164">
          <cell r="C5164" t="str">
            <v>419.2_Planned Realization Rate</v>
          </cell>
          <cell r="D5164">
            <v>2</v>
          </cell>
          <cell r="E5164" t="str">
            <v>Planned Realization Rate</v>
          </cell>
          <cell r="F5164" t="str">
            <v>Realization Rate Value Source</v>
          </cell>
          <cell r="G5164" t="str">
            <v/>
          </cell>
          <cell r="H5164" t="str">
            <v>Table 1</v>
          </cell>
          <cell r="I5164" t="str">
            <v>ID_Energy_FinAnswer_Program_Evaluation_2009-2011.pdf</v>
          </cell>
        </row>
        <row r="5165">
          <cell r="C5165" t="str">
            <v>419.2_Gross Average Monthly Demand Reduction (kW/unit)</v>
          </cell>
          <cell r="D5165">
            <v>2</v>
          </cell>
          <cell r="E5165" t="str">
            <v>Gross Average Monthly Demand Reduction (kW/unit)</v>
          </cell>
          <cell r="F5165" t="str">
            <v>Demand Reduction Value Source</v>
          </cell>
          <cell r="G5165" t="str">
            <v/>
          </cell>
          <cell r="H5165" t="str">
            <v/>
          </cell>
          <cell r="I5165" t="str">
            <v>Idaho Industrial  Agricultural Measure Review and Update 20 Nov 2013 revised 27 June 2014.pdf</v>
          </cell>
        </row>
        <row r="5166">
          <cell r="C5166" t="str">
            <v>419.2_Gross incremental annual electric savings (kWh/yr)</v>
          </cell>
          <cell r="D5166">
            <v>2</v>
          </cell>
          <cell r="E5166" t="str">
            <v>Gross incremental annual electric savings (kWh/yr)</v>
          </cell>
          <cell r="F5166" t="str">
            <v xml:space="preserve">Energy Savings Value Source </v>
          </cell>
          <cell r="G5166" t="str">
            <v/>
          </cell>
          <cell r="H5166" t="str">
            <v/>
          </cell>
          <cell r="I5166" t="str">
            <v>Idaho Industrial  Agricultural Measure Review and Update 20 Nov 2013 revised 27 June 2014.pdf</v>
          </cell>
        </row>
        <row r="5167">
          <cell r="C5167" t="str">
            <v>419.2_Measure life (years)</v>
          </cell>
          <cell r="D5167">
            <v>2</v>
          </cell>
          <cell r="E5167" t="str">
            <v>Measure life (years)</v>
          </cell>
          <cell r="F5167" t="str">
            <v>Measure Life Value Source</v>
          </cell>
          <cell r="G5167" t="str">
            <v/>
          </cell>
          <cell r="H5167" t="str">
            <v>Table 3 on page 19 of Appendix 1</v>
          </cell>
          <cell r="I5167" t="str">
            <v>ID_2011_Annual_Report_Appendix.pdf</v>
          </cell>
        </row>
        <row r="5168">
          <cell r="C5168" t="str">
            <v>419.2_Incremental cost ($)</v>
          </cell>
          <cell r="D5168">
            <v>2</v>
          </cell>
          <cell r="E5168" t="str">
            <v>Incremental cost ($)</v>
          </cell>
          <cell r="F5168" t="str">
            <v>Cost Value Source</v>
          </cell>
          <cell r="G5168" t="str">
            <v/>
          </cell>
          <cell r="H5168" t="str">
            <v/>
          </cell>
          <cell r="I5168" t="str">
            <v>Idaho Industrial  Agricultural Measure Review and Update 20 Nov 2013 revised 27 June 2014.pdf</v>
          </cell>
        </row>
        <row r="5169">
          <cell r="C5169" t="str">
            <v>419.2_Planned Net to Gross Ratio</v>
          </cell>
          <cell r="D5169">
            <v>2</v>
          </cell>
          <cell r="E5169" t="str">
            <v>Planned Net to Gross Ratio</v>
          </cell>
          <cell r="F5169" t="str">
            <v>Net-to-Gross Ratio Value Source</v>
          </cell>
          <cell r="G5169" t="str">
            <v/>
          </cell>
          <cell r="H5169" t="str">
            <v>Page 2</v>
          </cell>
          <cell r="I5169" t="str">
            <v>ID_Energy_FinAnswer_Program_Evaluation_2009-2011.pdf</v>
          </cell>
        </row>
        <row r="5170">
          <cell r="C5170" t="str">
            <v>1094.2_Measure life (years)</v>
          </cell>
          <cell r="D5170">
            <v>2</v>
          </cell>
          <cell r="E5170" t="str">
            <v>Measure life (years)</v>
          </cell>
          <cell r="F5170" t="str">
            <v>Measure Life Value Source</v>
          </cell>
          <cell r="G5170" t="str">
            <v/>
          </cell>
          <cell r="H5170" t="str">
            <v>Table 26</v>
          </cell>
          <cell r="I5170" t="str">
            <v>2013-Wyoming-Annual-Report-Appendices-FINAL.pdf</v>
          </cell>
        </row>
        <row r="5171">
          <cell r="C5171" t="str">
            <v>1094.2_Incremental cost ($)</v>
          </cell>
          <cell r="D5171">
            <v>2</v>
          </cell>
          <cell r="E5171" t="str">
            <v>Incremental cost ($)</v>
          </cell>
          <cell r="F5171" t="str">
            <v>Incremental Cost Value Source</v>
          </cell>
          <cell r="G5171" t="str">
            <v/>
          </cell>
          <cell r="H5171" t="str">
            <v>Page 53</v>
          </cell>
          <cell r="I5171" t="str">
            <v>Wyoming Industrial  Agricultural Measure Review and Update 9 Nov.docx</v>
          </cell>
        </row>
        <row r="5172">
          <cell r="C5172" t="str">
            <v>1094.2_Gross Average Monthly Demand Reduction (kW/unit)</v>
          </cell>
          <cell r="D5172">
            <v>2</v>
          </cell>
          <cell r="E5172" t="str">
            <v>Gross Average Monthly Demand Reduction (kW/unit)</v>
          </cell>
          <cell r="F5172" t="str">
            <v>Demand Savings Value Source</v>
          </cell>
          <cell r="G5172" t="str">
            <v/>
          </cell>
          <cell r="H5172" t="str">
            <v>Page 53</v>
          </cell>
          <cell r="I5172" t="str">
            <v>Wyoming Industrial  Agricultural Measure Review and Update 9 Nov.docx</v>
          </cell>
        </row>
        <row r="5173">
          <cell r="C5173" t="str">
            <v>1094.2_Gross incremental annual electric savings (kWh/yr)</v>
          </cell>
          <cell r="D5173">
            <v>2</v>
          </cell>
          <cell r="E5173" t="str">
            <v>Gross incremental annual electric savings (kWh/yr)</v>
          </cell>
          <cell r="F5173" t="str">
            <v>Energy Savings Value Source</v>
          </cell>
          <cell r="G5173" t="str">
            <v/>
          </cell>
          <cell r="H5173" t="str">
            <v>Page 53</v>
          </cell>
          <cell r="I5173" t="str">
            <v>Wyoming Industrial  Agricultural Measure Review and Update 9 Nov.docx</v>
          </cell>
        </row>
        <row r="5174">
          <cell r="C5174" t="str">
            <v>1094.2_Planned Net to Gross Ratio</v>
          </cell>
          <cell r="D5174">
            <v>2</v>
          </cell>
          <cell r="E5174" t="str">
            <v>Planned Net to Gross Ratio</v>
          </cell>
          <cell r="F5174" t="str">
            <v>Net-to-Gross Value Source</v>
          </cell>
          <cell r="G5174" t="str">
            <v/>
          </cell>
          <cell r="H5174" t="str">
            <v>Recommendation on Page 10</v>
          </cell>
          <cell r="I5174" t="str">
            <v>DSM_WY_EnergyFinAnswer_Report_2011.pdf</v>
          </cell>
        </row>
        <row r="5175">
          <cell r="C5175" t="str">
            <v>401.2_Planned Net to Gross Ratio</v>
          </cell>
          <cell r="D5175">
            <v>2</v>
          </cell>
          <cell r="E5175" t="str">
            <v>Planned Net to Gross Ratio</v>
          </cell>
          <cell r="F5175" t="str">
            <v>Net-to-Gross Ratio Value Source</v>
          </cell>
          <cell r="G5175" t="str">
            <v/>
          </cell>
          <cell r="H5175" t="str">
            <v>Page 2</v>
          </cell>
          <cell r="I5175" t="str">
            <v>ID_Energy_FinAnswer_Program_Evaluation_2009-2011.pdf</v>
          </cell>
        </row>
        <row r="5176">
          <cell r="C5176" t="str">
            <v>401.2_Gross incremental annual electric savings (kWh/yr)</v>
          </cell>
          <cell r="D5176">
            <v>2</v>
          </cell>
          <cell r="E5176" t="str">
            <v>Gross incremental annual electric savings (kWh/yr)</v>
          </cell>
          <cell r="F5176" t="str">
            <v xml:space="preserve">Energy Savings Value Source </v>
          </cell>
          <cell r="G5176" t="str">
            <v/>
          </cell>
          <cell r="H5176" t="str">
            <v/>
          </cell>
          <cell r="I5176" t="str">
            <v>Idaho Industrial  Agricultural Measure Review and Update 20 Nov 2013 revised 27 June 2014.pdf</v>
          </cell>
        </row>
        <row r="5177">
          <cell r="C5177" t="str">
            <v>401.2_Gross Average Monthly Demand Reduction (kW/unit)</v>
          </cell>
          <cell r="D5177">
            <v>2</v>
          </cell>
          <cell r="E5177" t="str">
            <v>Gross Average Monthly Demand Reduction (kW/unit)</v>
          </cell>
          <cell r="F5177" t="str">
            <v>Demand Reduction Value Source</v>
          </cell>
          <cell r="G5177" t="str">
            <v/>
          </cell>
          <cell r="H5177" t="str">
            <v/>
          </cell>
          <cell r="I5177" t="str">
            <v>Idaho Industrial  Agricultural Measure Review and Update 20 Nov 2013 revised 27 June 2014.pdf</v>
          </cell>
        </row>
        <row r="5178">
          <cell r="C5178" t="str">
            <v>401.2_Measure life (years)</v>
          </cell>
          <cell r="D5178">
            <v>2</v>
          </cell>
          <cell r="E5178" t="str">
            <v>Measure life (years)</v>
          </cell>
          <cell r="F5178" t="str">
            <v>Measure Life Value Source</v>
          </cell>
          <cell r="G5178" t="str">
            <v/>
          </cell>
          <cell r="H5178" t="str">
            <v>Table 3 on page 19 of Appendix 1</v>
          </cell>
          <cell r="I5178" t="str">
            <v>ID_2011_Annual_Report_Appendix.pdf</v>
          </cell>
        </row>
        <row r="5179">
          <cell r="C5179" t="str">
            <v>401.2_Planned Realization Rate</v>
          </cell>
          <cell r="D5179">
            <v>2</v>
          </cell>
          <cell r="E5179" t="str">
            <v>Planned Realization Rate</v>
          </cell>
          <cell r="F5179" t="str">
            <v>Realization Rate Value Source</v>
          </cell>
          <cell r="G5179" t="str">
            <v/>
          </cell>
          <cell r="H5179" t="str">
            <v>Table 1</v>
          </cell>
          <cell r="I5179" t="str">
            <v>ID_Energy_FinAnswer_Program_Evaluation_2009-2011.pdf</v>
          </cell>
        </row>
        <row r="5180">
          <cell r="C5180" t="str">
            <v>401.2_Incremental cost ($)</v>
          </cell>
          <cell r="D5180">
            <v>2</v>
          </cell>
          <cell r="E5180" t="str">
            <v>Incremental cost ($)</v>
          </cell>
          <cell r="F5180" t="str">
            <v>Cost Value Source</v>
          </cell>
          <cell r="G5180" t="str">
            <v/>
          </cell>
          <cell r="H5180" t="str">
            <v/>
          </cell>
          <cell r="I5180" t="str">
            <v>Idaho Industrial  Agricultural Measure Review and Update 20 Nov 2013 revised 27 June 2014.pdf</v>
          </cell>
        </row>
        <row r="5181">
          <cell r="C5181" t="str">
            <v>1057.2_Incremental cost ($)</v>
          </cell>
          <cell r="D5181">
            <v>2</v>
          </cell>
          <cell r="E5181" t="str">
            <v>Incremental cost ($)</v>
          </cell>
          <cell r="F5181" t="str">
            <v>Incremental Cost Value Source</v>
          </cell>
          <cell r="G5181" t="str">
            <v/>
          </cell>
          <cell r="H5181" t="str">
            <v>Page 53</v>
          </cell>
          <cell r="I5181" t="str">
            <v>Wyoming Industrial  Agricultural Measure Review and Update 9 Nov.docx</v>
          </cell>
        </row>
        <row r="5182">
          <cell r="C5182" t="str">
            <v>1057.2_Planned Net to Gross Ratio</v>
          </cell>
          <cell r="D5182">
            <v>2</v>
          </cell>
          <cell r="E5182" t="str">
            <v>Planned Net to Gross Ratio</v>
          </cell>
          <cell r="F5182" t="str">
            <v>Net-to-Gross Value Source</v>
          </cell>
          <cell r="G5182" t="str">
            <v/>
          </cell>
          <cell r="H5182" t="str">
            <v>Recommendation on Page 10</v>
          </cell>
          <cell r="I5182" t="str">
            <v>DSM_WY_EnergyFinAnswer_Report_2011.pdf</v>
          </cell>
        </row>
        <row r="5183">
          <cell r="C5183" t="str">
            <v>1057.2_Measure life (years)</v>
          </cell>
          <cell r="D5183">
            <v>2</v>
          </cell>
          <cell r="E5183" t="str">
            <v>Measure life (years)</v>
          </cell>
          <cell r="F5183" t="str">
            <v>Measure Life Value Source</v>
          </cell>
          <cell r="G5183" t="str">
            <v/>
          </cell>
          <cell r="H5183" t="str">
            <v>Table 26</v>
          </cell>
          <cell r="I5183" t="str">
            <v>2013-Wyoming-Annual-Report-Appendices-FINAL.pdf</v>
          </cell>
        </row>
        <row r="5184">
          <cell r="C5184" t="str">
            <v>1057.2_Gross Average Monthly Demand Reduction (kW/unit)</v>
          </cell>
          <cell r="D5184">
            <v>2</v>
          </cell>
          <cell r="E5184" t="str">
            <v>Gross Average Monthly Demand Reduction (kW/unit)</v>
          </cell>
          <cell r="F5184" t="str">
            <v>Demand Savings Value Source</v>
          </cell>
          <cell r="G5184" t="str">
            <v/>
          </cell>
          <cell r="H5184" t="str">
            <v>Page 53</v>
          </cell>
          <cell r="I5184" t="str">
            <v>Wyoming Industrial  Agricultural Measure Review and Update 9 Nov.docx</v>
          </cell>
        </row>
        <row r="5185">
          <cell r="C5185" t="str">
            <v>1057.2_Gross incremental annual electric savings (kWh/yr)</v>
          </cell>
          <cell r="D5185">
            <v>2</v>
          </cell>
          <cell r="E5185" t="str">
            <v>Gross incremental annual electric savings (kWh/yr)</v>
          </cell>
          <cell r="F5185" t="str">
            <v>Energy Savings Value Source</v>
          </cell>
          <cell r="G5185" t="str">
            <v/>
          </cell>
          <cell r="H5185" t="str">
            <v>Page 53</v>
          </cell>
          <cell r="I5185" t="str">
            <v>Wyoming Industrial  Agricultural Measure Review and Update 9 Nov.docx</v>
          </cell>
        </row>
        <row r="5186">
          <cell r="C5186" t="str">
            <v>12162013-245.2_Planned Net to Gross Ratio</v>
          </cell>
          <cell r="D5186">
            <v>2</v>
          </cell>
          <cell r="E5186" t="str">
            <v>Planned Net to Gross Ratio</v>
          </cell>
          <cell r="F5186" t="str">
            <v>Net-to-Gross Value Source</v>
          </cell>
          <cell r="G5186" t="str">
            <v/>
          </cell>
          <cell r="H5186" t="str">
            <v>Page 2</v>
          </cell>
          <cell r="I5186" t="str">
            <v>CA_Energy_FinAnswer_Program_Evaluation_2009-2011.pdf</v>
          </cell>
        </row>
        <row r="5187">
          <cell r="C5187" t="str">
            <v>12162013-375.2_Measure life (years)</v>
          </cell>
          <cell r="D5187">
            <v>2</v>
          </cell>
          <cell r="E5187" t="str">
            <v>Measure life (years)</v>
          </cell>
          <cell r="F5187" t="str">
            <v>Measure Life Value Source</v>
          </cell>
          <cell r="G5187" t="str">
            <v>14.5, rounded to 15</v>
          </cell>
          <cell r="H5187" t="str">
            <v>Table 16</v>
          </cell>
          <cell r="I5187" t="str">
            <v>Idaho Energy FinAnswer Evaluation Report - 2008.pdf</v>
          </cell>
        </row>
        <row r="5188">
          <cell r="C5188" t="str">
            <v>12162013-375.2_Planned Realization Rate</v>
          </cell>
          <cell r="D5188">
            <v>2</v>
          </cell>
          <cell r="E5188" t="str">
            <v>Planned Realization Rate</v>
          </cell>
          <cell r="F5188" t="str">
            <v>Realization Rate Value Source</v>
          </cell>
          <cell r="G5188" t="str">
            <v/>
          </cell>
          <cell r="H5188" t="str">
            <v>Table 1</v>
          </cell>
          <cell r="I5188" t="str">
            <v>ID_Energy_FinAnswer_Program_Evaluation_2009-2011.pdf</v>
          </cell>
        </row>
        <row r="5189">
          <cell r="C5189" t="str">
            <v>12162013-375.2_Planned Net to Gross Ratio</v>
          </cell>
          <cell r="D5189">
            <v>2</v>
          </cell>
          <cell r="E5189" t="str">
            <v>Planned Net to Gross Ratio</v>
          </cell>
          <cell r="F5189" t="str">
            <v>Net-to-Gross Ratio Value Source</v>
          </cell>
          <cell r="G5189" t="str">
            <v/>
          </cell>
          <cell r="H5189" t="str">
            <v>Page 2</v>
          </cell>
          <cell r="I5189" t="str">
            <v>ID_Energy_FinAnswer_Program_Evaluation_2009-2011.pdf</v>
          </cell>
        </row>
        <row r="5190">
          <cell r="C5190" t="str">
            <v>11222013-141.2_Incentive Customer ($)</v>
          </cell>
          <cell r="D5190">
            <v>2</v>
          </cell>
          <cell r="E5190" t="str">
            <v>Incentive Customer ($)</v>
          </cell>
          <cell r="F5190" t="str">
            <v>Incentive Value Source</v>
          </cell>
          <cell r="G5190" t="str">
            <v/>
          </cell>
          <cell r="H5190" t="str">
            <v>Incentive Caluclator Tool</v>
          </cell>
          <cell r="I5190" t="str">
            <v>WB UT Incentive Calc EXTERNAL 1.1E 0722013.xlsx</v>
          </cell>
        </row>
        <row r="5191">
          <cell r="C5191" t="str">
            <v>12162013-115.2_Incentive Customer ($)</v>
          </cell>
          <cell r="D5191">
            <v>2</v>
          </cell>
          <cell r="E5191" t="str">
            <v>Incentive Customer ($)</v>
          </cell>
          <cell r="F5191" t="str">
            <v>Incentive Value Source</v>
          </cell>
          <cell r="G5191" t="str">
            <v/>
          </cell>
          <cell r="H5191" t="str">
            <v>Incentive Caluclator Tool</v>
          </cell>
          <cell r="I5191" t="str">
            <v>WA wattSmart Business Incentive DUMMY.xlsx</v>
          </cell>
        </row>
        <row r="5192">
          <cell r="C5192" t="str">
            <v>12162013-505.2_Measure life (years)</v>
          </cell>
          <cell r="D5192">
            <v>2</v>
          </cell>
          <cell r="E5192" t="str">
            <v>Measure life (years)</v>
          </cell>
          <cell r="F5192" t="str">
            <v>Measure Life Value Source</v>
          </cell>
          <cell r="G5192" t="str">
            <v/>
          </cell>
          <cell r="H5192" t="str">
            <v>Table 26</v>
          </cell>
          <cell r="I5192" t="str">
            <v>2013-Wyoming-Annual-Report-Appendices-FINAL.pdf</v>
          </cell>
        </row>
        <row r="5193">
          <cell r="C5193" t="str">
            <v>12162013-505.2_Planned Realization Rate</v>
          </cell>
          <cell r="D5193">
            <v>2</v>
          </cell>
          <cell r="E5193" t="str">
            <v>Planned Realization Rate</v>
          </cell>
          <cell r="F5193" t="str">
            <v>Realization Rate Value Source</v>
          </cell>
          <cell r="G5193" t="str">
            <v/>
          </cell>
          <cell r="H5193" t="str">
            <v>Table 1</v>
          </cell>
          <cell r="I5193" t="str">
            <v>DSM_WY_EnergyFinAnswer_Report_2011.pdf</v>
          </cell>
        </row>
        <row r="5194">
          <cell r="C5194" t="str">
            <v>12162013-505.2_Planned Net to Gross Ratio</v>
          </cell>
          <cell r="D5194">
            <v>2</v>
          </cell>
          <cell r="E5194" t="str">
            <v>Planned Net to Gross Ratio</v>
          </cell>
          <cell r="F5194" t="str">
            <v>Net-to-Gross Valur Source</v>
          </cell>
          <cell r="G5194" t="str">
            <v/>
          </cell>
          <cell r="H5194" t="str">
            <v>Page 10</v>
          </cell>
          <cell r="I5194" t="str">
            <v>DSM_WY_EnergyFinAnswer_Report_2011.pdf</v>
          </cell>
        </row>
        <row r="5195">
          <cell r="C5195" t="str">
            <v>12162013-246.2_Planned Net to Gross Ratio</v>
          </cell>
          <cell r="D5195">
            <v>2</v>
          </cell>
          <cell r="E5195" t="str">
            <v>Planned Net to Gross Ratio</v>
          </cell>
          <cell r="F5195" t="str">
            <v>Net-to-Gross Value Source</v>
          </cell>
          <cell r="G5195" t="str">
            <v/>
          </cell>
          <cell r="H5195" t="str">
            <v>Page 2</v>
          </cell>
          <cell r="I5195" t="str">
            <v>CA_Energy_FinAnswer_Program_Evaluation_2009-2011.pdf</v>
          </cell>
        </row>
        <row r="5196">
          <cell r="C5196" t="str">
            <v>12162013-376.2_Measure life (years)</v>
          </cell>
          <cell r="D5196">
            <v>2</v>
          </cell>
          <cell r="E5196" t="str">
            <v>Measure life (years)</v>
          </cell>
          <cell r="F5196" t="str">
            <v>Measure Life Value Source</v>
          </cell>
          <cell r="G5196" t="str">
            <v>14.5, rounded to 15</v>
          </cell>
          <cell r="H5196" t="str">
            <v>Table 16</v>
          </cell>
          <cell r="I5196" t="str">
            <v>Idaho Energy FinAnswer Evaluation Report - 2008.pdf</v>
          </cell>
        </row>
        <row r="5197">
          <cell r="C5197" t="str">
            <v>12162013-376.2_Planned Net to Gross Ratio</v>
          </cell>
          <cell r="D5197">
            <v>2</v>
          </cell>
          <cell r="E5197" t="str">
            <v>Planned Net to Gross Ratio</v>
          </cell>
          <cell r="F5197" t="str">
            <v>Net-to-Gross Ratio Value Source</v>
          </cell>
          <cell r="G5197" t="str">
            <v/>
          </cell>
          <cell r="H5197" t="str">
            <v>Page 2</v>
          </cell>
          <cell r="I5197" t="str">
            <v>ID_Energy_FinAnswer_Program_Evaluation_2009-2011.pdf</v>
          </cell>
        </row>
        <row r="5198">
          <cell r="C5198" t="str">
            <v>12162013-376.2_Planned Realization Rate</v>
          </cell>
          <cell r="D5198">
            <v>2</v>
          </cell>
          <cell r="E5198" t="str">
            <v>Planned Realization Rate</v>
          </cell>
          <cell r="F5198" t="str">
            <v>Realization Rate Value Source</v>
          </cell>
          <cell r="G5198" t="str">
            <v/>
          </cell>
          <cell r="H5198" t="str">
            <v>Table 1</v>
          </cell>
          <cell r="I5198" t="str">
            <v>ID_Energy_FinAnswer_Program_Evaluation_2009-2011.pdf</v>
          </cell>
        </row>
        <row r="5199">
          <cell r="C5199" t="str">
            <v>11222013-142.2_Incentive Customer ($)</v>
          </cell>
          <cell r="D5199">
            <v>2</v>
          </cell>
          <cell r="E5199" t="str">
            <v>Incentive Customer ($)</v>
          </cell>
          <cell r="F5199" t="str">
            <v>Incentive Value Source</v>
          </cell>
          <cell r="G5199" t="str">
            <v/>
          </cell>
          <cell r="H5199" t="str">
            <v>Incentive Caluclator Tool</v>
          </cell>
          <cell r="I5199" t="str">
            <v>WB UT Incentive Calc EXTERNAL 1.1E 0722013.xlsx</v>
          </cell>
        </row>
        <row r="5200">
          <cell r="C5200" t="str">
            <v>12162013-116.2_Incentive Customer ($)</v>
          </cell>
          <cell r="D5200">
            <v>2</v>
          </cell>
          <cell r="E5200" t="str">
            <v>Incentive Customer ($)</v>
          </cell>
          <cell r="F5200" t="str">
            <v>Incentive Value Source</v>
          </cell>
          <cell r="G5200" t="str">
            <v/>
          </cell>
          <cell r="H5200" t="str">
            <v>Incentive Caluclator Tool</v>
          </cell>
          <cell r="I5200" t="str">
            <v>WA wattSmart Business Incentive DUMMY.xlsx</v>
          </cell>
        </row>
        <row r="5201">
          <cell r="C5201" t="str">
            <v>12162013-506.2_Planned Realization Rate</v>
          </cell>
          <cell r="D5201">
            <v>2</v>
          </cell>
          <cell r="E5201" t="str">
            <v>Planned Realization Rate</v>
          </cell>
          <cell r="F5201" t="str">
            <v>Realization Rate Value Source</v>
          </cell>
          <cell r="G5201" t="str">
            <v/>
          </cell>
          <cell r="H5201" t="str">
            <v>Table 1</v>
          </cell>
          <cell r="I5201" t="str">
            <v>DSM_WY_EnergyFinAnswer_Report_2011.pdf</v>
          </cell>
        </row>
        <row r="5202">
          <cell r="C5202" t="str">
            <v>12162013-506.2_Measure life (years)</v>
          </cell>
          <cell r="D5202">
            <v>2</v>
          </cell>
          <cell r="E5202" t="str">
            <v>Measure life (years)</v>
          </cell>
          <cell r="F5202" t="str">
            <v>Measure Life Value Source</v>
          </cell>
          <cell r="G5202" t="str">
            <v/>
          </cell>
          <cell r="H5202" t="str">
            <v>Table 26</v>
          </cell>
          <cell r="I5202" t="str">
            <v>2013-Wyoming-Annual-Report-Appendices-FINAL.pdf</v>
          </cell>
        </row>
        <row r="5203">
          <cell r="C5203" t="str">
            <v>12162013-506.2_Planned Net to Gross Ratio</v>
          </cell>
          <cell r="D5203">
            <v>2</v>
          </cell>
          <cell r="E5203" t="str">
            <v>Planned Net to Gross Ratio</v>
          </cell>
          <cell r="F5203" t="str">
            <v>Net-to-Gross Valur Source</v>
          </cell>
          <cell r="G5203" t="str">
            <v/>
          </cell>
          <cell r="H5203" t="str">
            <v>Page 10</v>
          </cell>
          <cell r="I5203" t="str">
            <v>DSM_WY_EnergyFinAnswer_Report_2011.pdf</v>
          </cell>
        </row>
        <row r="5204">
          <cell r="C5204" t="str">
            <v>12162013-179.2_Planned Net to Gross Ratio</v>
          </cell>
          <cell r="D5204">
            <v>2</v>
          </cell>
          <cell r="E5204" t="str">
            <v>Planned Net to Gross Ratio</v>
          </cell>
          <cell r="F5204" t="str">
            <v>Net-to-Gross Value Source</v>
          </cell>
          <cell r="G5204" t="str">
            <v/>
          </cell>
          <cell r="H5204" t="str">
            <v>Page 2</v>
          </cell>
          <cell r="I5204" t="str">
            <v>CA_Energy_FinAnswer_Program_Evaluation_2009-2011.pdf</v>
          </cell>
        </row>
        <row r="5205">
          <cell r="C5205" t="str">
            <v>12162013-309.2_Planned Realization Rate</v>
          </cell>
          <cell r="D5205">
            <v>2</v>
          </cell>
          <cell r="E5205" t="str">
            <v>Planned Realization Rate</v>
          </cell>
          <cell r="F5205" t="str">
            <v>Realization Rate Value Source</v>
          </cell>
          <cell r="G5205" t="str">
            <v/>
          </cell>
          <cell r="H5205" t="str">
            <v>Table 1</v>
          </cell>
          <cell r="I5205" t="str">
            <v>ID_Energy_FinAnswer_Program_Evaluation_2009-2011.pdf</v>
          </cell>
        </row>
        <row r="5206">
          <cell r="C5206" t="str">
            <v>12162013-309.2_Planned Net to Gross Ratio</v>
          </cell>
          <cell r="D5206">
            <v>2</v>
          </cell>
          <cell r="E5206" t="str">
            <v>Planned Net to Gross Ratio</v>
          </cell>
          <cell r="F5206" t="str">
            <v>Net-to-Gross Ratio Value Source</v>
          </cell>
          <cell r="G5206" t="str">
            <v/>
          </cell>
          <cell r="H5206" t="str">
            <v>Page 2</v>
          </cell>
          <cell r="I5206" t="str">
            <v>ID_Energy_FinAnswer_Program_Evaluation_2009-2011.pdf</v>
          </cell>
        </row>
        <row r="5207">
          <cell r="C5207" t="str">
            <v>12162013-309.2_Measure life (years)</v>
          </cell>
          <cell r="D5207">
            <v>2</v>
          </cell>
          <cell r="E5207" t="str">
            <v>Measure life (years)</v>
          </cell>
          <cell r="F5207" t="str">
            <v>Measure Life Value Source</v>
          </cell>
          <cell r="G5207" t="str">
            <v>14.5, rounded to 15</v>
          </cell>
          <cell r="H5207" t="str">
            <v>Table 16</v>
          </cell>
          <cell r="I5207" t="str">
            <v>Idaho Energy FinAnswer Evaluation Report - 2008.pdf</v>
          </cell>
        </row>
        <row r="5208">
          <cell r="C5208" t="str">
            <v>11222013-059.2_Incentive Customer ($)</v>
          </cell>
          <cell r="D5208">
            <v>2</v>
          </cell>
          <cell r="E5208" t="str">
            <v>Incentive Customer ($)</v>
          </cell>
          <cell r="F5208" t="str">
            <v>Incentive Value Source</v>
          </cell>
          <cell r="G5208" t="str">
            <v/>
          </cell>
          <cell r="H5208" t="str">
            <v>Incentive Caluclator Tool</v>
          </cell>
          <cell r="I5208" t="str">
            <v>WB UT Incentive Calc EXTERNAL 1.1E 0722013.xlsx</v>
          </cell>
        </row>
        <row r="5209">
          <cell r="C5209" t="str">
            <v>12162013-049.2_Incentive Customer ($)</v>
          </cell>
          <cell r="D5209">
            <v>2</v>
          </cell>
          <cell r="E5209" t="str">
            <v>Incentive Customer ($)</v>
          </cell>
          <cell r="F5209" t="str">
            <v>Incentive Value Source</v>
          </cell>
          <cell r="G5209" t="str">
            <v/>
          </cell>
          <cell r="H5209" t="str">
            <v>Incentive Caluclator Tool</v>
          </cell>
          <cell r="I5209" t="str">
            <v>WA wattSmart Business Incentive DUMMY.xlsx</v>
          </cell>
        </row>
        <row r="5210">
          <cell r="C5210" t="str">
            <v>12162013-439.2_Planned Net to Gross Ratio</v>
          </cell>
          <cell r="D5210">
            <v>2</v>
          </cell>
          <cell r="E5210" t="str">
            <v>Planned Net to Gross Ratio</v>
          </cell>
          <cell r="F5210" t="str">
            <v>Net-to-Gross Valur Source</v>
          </cell>
          <cell r="G5210" t="str">
            <v/>
          </cell>
          <cell r="H5210" t="str">
            <v>Page 10</v>
          </cell>
          <cell r="I5210" t="str">
            <v>DSM_WY_EnergyFinAnswer_Report_2011.pdf</v>
          </cell>
        </row>
        <row r="5211">
          <cell r="C5211" t="str">
            <v>12162013-439.2_Planned Realization Rate</v>
          </cell>
          <cell r="D5211">
            <v>2</v>
          </cell>
          <cell r="E5211" t="str">
            <v>Planned Realization Rate</v>
          </cell>
          <cell r="F5211" t="str">
            <v>Realization Rate Value Source</v>
          </cell>
          <cell r="G5211" t="str">
            <v/>
          </cell>
          <cell r="H5211" t="str">
            <v>Table 1</v>
          </cell>
          <cell r="I5211" t="str">
            <v>DSM_WY_EnergyFinAnswer_Report_2011.pdf</v>
          </cell>
        </row>
        <row r="5212">
          <cell r="C5212" t="str">
            <v>12162013-439.2_Measure life (years)</v>
          </cell>
          <cell r="D5212">
            <v>2</v>
          </cell>
          <cell r="E5212" t="str">
            <v>Measure life (years)</v>
          </cell>
          <cell r="F5212" t="str">
            <v>Measure Life Value Source</v>
          </cell>
          <cell r="G5212" t="str">
            <v/>
          </cell>
          <cell r="H5212" t="str">
            <v>Table 26</v>
          </cell>
          <cell r="I5212" t="str">
            <v>2013-Wyoming-Annual-Report-Appendices-FINAL.pdf</v>
          </cell>
        </row>
        <row r="5213">
          <cell r="C5213" t="str">
            <v>12162013-180.2_Planned Net to Gross Ratio</v>
          </cell>
          <cell r="D5213">
            <v>2</v>
          </cell>
          <cell r="E5213" t="str">
            <v>Planned Net to Gross Ratio</v>
          </cell>
          <cell r="F5213" t="str">
            <v>Net-to-Gross Value Source</v>
          </cell>
          <cell r="G5213" t="str">
            <v/>
          </cell>
          <cell r="H5213" t="str">
            <v>Page 2</v>
          </cell>
          <cell r="I5213" t="str">
            <v>CA_Energy_FinAnswer_Program_Evaluation_2009-2011.pdf</v>
          </cell>
        </row>
        <row r="5214">
          <cell r="C5214" t="str">
            <v>12162013-310.2_Planned Net to Gross Ratio</v>
          </cell>
          <cell r="D5214">
            <v>2</v>
          </cell>
          <cell r="E5214" t="str">
            <v>Planned Net to Gross Ratio</v>
          </cell>
          <cell r="F5214" t="str">
            <v>Net-to-Gross Ratio Value Source</v>
          </cell>
          <cell r="G5214" t="str">
            <v/>
          </cell>
          <cell r="H5214" t="str">
            <v>Page 2</v>
          </cell>
          <cell r="I5214" t="str">
            <v>ID_Energy_FinAnswer_Program_Evaluation_2009-2011.pdf</v>
          </cell>
        </row>
        <row r="5215">
          <cell r="C5215" t="str">
            <v>12162013-310.2_Measure life (years)</v>
          </cell>
          <cell r="D5215">
            <v>2</v>
          </cell>
          <cell r="E5215" t="str">
            <v>Measure life (years)</v>
          </cell>
          <cell r="F5215" t="str">
            <v>Measure Life Value Source</v>
          </cell>
          <cell r="G5215" t="str">
            <v>14.5, rounded to 15</v>
          </cell>
          <cell r="H5215" t="str">
            <v>Table 16</v>
          </cell>
          <cell r="I5215" t="str">
            <v>Idaho Energy FinAnswer Evaluation Report - 2008.pdf</v>
          </cell>
        </row>
        <row r="5216">
          <cell r="C5216" t="str">
            <v>12162013-310.2_Planned Realization Rate</v>
          </cell>
          <cell r="D5216">
            <v>2</v>
          </cell>
          <cell r="E5216" t="str">
            <v>Planned Realization Rate</v>
          </cell>
          <cell r="F5216" t="str">
            <v>Realization Rate Value Source</v>
          </cell>
          <cell r="G5216" t="str">
            <v/>
          </cell>
          <cell r="H5216" t="str">
            <v>Table 1</v>
          </cell>
          <cell r="I5216" t="str">
            <v>ID_Energy_FinAnswer_Program_Evaluation_2009-2011.pdf</v>
          </cell>
        </row>
        <row r="5217">
          <cell r="C5217" t="str">
            <v>11222013-060.2_Incentive Customer ($)</v>
          </cell>
          <cell r="D5217">
            <v>2</v>
          </cell>
          <cell r="E5217" t="str">
            <v>Incentive Customer ($)</v>
          </cell>
          <cell r="F5217" t="str">
            <v>Incentive Value Source</v>
          </cell>
          <cell r="G5217" t="str">
            <v/>
          </cell>
          <cell r="H5217" t="str">
            <v>Incentive Caluclator Tool</v>
          </cell>
          <cell r="I5217" t="str">
            <v>WB UT Incentive Calc EXTERNAL 1.1E 0722013.xlsx</v>
          </cell>
        </row>
        <row r="5218">
          <cell r="C5218" t="str">
            <v>12162013-050.2_Incentive Customer ($)</v>
          </cell>
          <cell r="D5218">
            <v>2</v>
          </cell>
          <cell r="E5218" t="str">
            <v>Incentive Customer ($)</v>
          </cell>
          <cell r="F5218" t="str">
            <v>Incentive Value Source</v>
          </cell>
          <cell r="G5218" t="str">
            <v/>
          </cell>
          <cell r="H5218" t="str">
            <v>Incentive Caluclator Tool</v>
          </cell>
          <cell r="I5218" t="str">
            <v>WA wattSmart Business Incentive DUMMY.xlsx</v>
          </cell>
        </row>
        <row r="5219">
          <cell r="C5219" t="str">
            <v>12162013-440.2_Planned Net to Gross Ratio</v>
          </cell>
          <cell r="D5219">
            <v>2</v>
          </cell>
          <cell r="E5219" t="str">
            <v>Planned Net to Gross Ratio</v>
          </cell>
          <cell r="F5219" t="str">
            <v>Net-to-Gross Valur Source</v>
          </cell>
          <cell r="G5219" t="str">
            <v/>
          </cell>
          <cell r="H5219" t="str">
            <v>Page 10</v>
          </cell>
          <cell r="I5219" t="str">
            <v>DSM_WY_EnergyFinAnswer_Report_2011.pdf</v>
          </cell>
        </row>
        <row r="5220">
          <cell r="C5220" t="str">
            <v>12162013-440.2_Planned Realization Rate</v>
          </cell>
          <cell r="D5220">
            <v>2</v>
          </cell>
          <cell r="E5220" t="str">
            <v>Planned Realization Rate</v>
          </cell>
          <cell r="F5220" t="str">
            <v>Realization Rate Value Source</v>
          </cell>
          <cell r="G5220" t="str">
            <v/>
          </cell>
          <cell r="H5220" t="str">
            <v>Table 1</v>
          </cell>
          <cell r="I5220" t="str">
            <v>DSM_WY_EnergyFinAnswer_Report_2011.pdf</v>
          </cell>
        </row>
        <row r="5221">
          <cell r="C5221" t="str">
            <v>12162013-440.2_Measure life (years)</v>
          </cell>
          <cell r="D5221">
            <v>2</v>
          </cell>
          <cell r="E5221" t="str">
            <v>Measure life (years)</v>
          </cell>
          <cell r="F5221" t="str">
            <v>Measure Life Value Source</v>
          </cell>
          <cell r="G5221" t="str">
            <v/>
          </cell>
          <cell r="H5221" t="str">
            <v>Table 26</v>
          </cell>
          <cell r="I5221" t="str">
            <v>2013-Wyoming-Annual-Report-Appendices-FINAL.pdf</v>
          </cell>
        </row>
        <row r="5222">
          <cell r="C5222" t="str">
            <v>12162013-247.2_Planned Net to Gross Ratio</v>
          </cell>
          <cell r="D5222">
            <v>2</v>
          </cell>
          <cell r="E5222" t="str">
            <v>Planned Net to Gross Ratio</v>
          </cell>
          <cell r="F5222" t="str">
            <v>Net-to-Gross Value Source</v>
          </cell>
          <cell r="G5222" t="str">
            <v/>
          </cell>
          <cell r="H5222" t="str">
            <v>Page 2</v>
          </cell>
          <cell r="I5222" t="str">
            <v>CA_Energy_FinAnswer_Program_Evaluation_2009-2011.pdf</v>
          </cell>
        </row>
        <row r="5223">
          <cell r="C5223" t="str">
            <v>12162013-377.2_Planned Realization Rate</v>
          </cell>
          <cell r="D5223">
            <v>2</v>
          </cell>
          <cell r="E5223" t="str">
            <v>Planned Realization Rate</v>
          </cell>
          <cell r="F5223" t="str">
            <v>Realization Rate Value Source</v>
          </cell>
          <cell r="G5223" t="str">
            <v/>
          </cell>
          <cell r="H5223" t="str">
            <v>Table 1</v>
          </cell>
          <cell r="I5223" t="str">
            <v>ID_Energy_FinAnswer_Program_Evaluation_2009-2011.pdf</v>
          </cell>
        </row>
        <row r="5224">
          <cell r="C5224" t="str">
            <v>12162013-377.2_Measure life (years)</v>
          </cell>
          <cell r="D5224">
            <v>2</v>
          </cell>
          <cell r="E5224" t="str">
            <v>Measure life (years)</v>
          </cell>
          <cell r="F5224" t="str">
            <v>Measure Life Value Source</v>
          </cell>
          <cell r="G5224" t="str">
            <v>14.5, rounded to 15</v>
          </cell>
          <cell r="H5224" t="str">
            <v>Table 16</v>
          </cell>
          <cell r="I5224" t="str">
            <v>Idaho Energy FinAnswer Evaluation Report - 2008.pdf</v>
          </cell>
        </row>
        <row r="5225">
          <cell r="C5225" t="str">
            <v>12162013-377.2_Planned Net to Gross Ratio</v>
          </cell>
          <cell r="D5225">
            <v>2</v>
          </cell>
          <cell r="E5225" t="str">
            <v>Planned Net to Gross Ratio</v>
          </cell>
          <cell r="F5225" t="str">
            <v>Net-to-Gross Ratio Value Source</v>
          </cell>
          <cell r="G5225" t="str">
            <v/>
          </cell>
          <cell r="H5225" t="str">
            <v>Page 2</v>
          </cell>
          <cell r="I5225" t="str">
            <v>ID_Energy_FinAnswer_Program_Evaluation_2009-2011.pdf</v>
          </cell>
        </row>
        <row r="5226">
          <cell r="C5226" t="str">
            <v>11222013-143.2_Incentive Customer ($)</v>
          </cell>
          <cell r="D5226">
            <v>2</v>
          </cell>
          <cell r="E5226" t="str">
            <v>Incentive Customer ($)</v>
          </cell>
          <cell r="F5226" t="str">
            <v>Incentive Value Source</v>
          </cell>
          <cell r="G5226" t="str">
            <v/>
          </cell>
          <cell r="H5226" t="str">
            <v>Incentive Caluclator Tool</v>
          </cell>
          <cell r="I5226" t="str">
            <v>WB UT Incentive Calc EXTERNAL 1.1E 0722013.xlsx</v>
          </cell>
        </row>
        <row r="5227">
          <cell r="C5227" t="str">
            <v>12162013-117.2_Incentive Customer ($)</v>
          </cell>
          <cell r="D5227">
            <v>2</v>
          </cell>
          <cell r="E5227" t="str">
            <v>Incentive Customer ($)</v>
          </cell>
          <cell r="F5227" t="str">
            <v>Incentive Value Source</v>
          </cell>
          <cell r="G5227" t="str">
            <v/>
          </cell>
          <cell r="H5227" t="str">
            <v>Incentive Caluclator Tool</v>
          </cell>
          <cell r="I5227" t="str">
            <v>WA wattSmart Business Incentive DUMMY.xlsx</v>
          </cell>
        </row>
        <row r="5228">
          <cell r="C5228" t="str">
            <v>12162013-507.2_Measure life (years)</v>
          </cell>
          <cell r="D5228">
            <v>2</v>
          </cell>
          <cell r="E5228" t="str">
            <v>Measure life (years)</v>
          </cell>
          <cell r="F5228" t="str">
            <v>Measure Life Value Source</v>
          </cell>
          <cell r="G5228" t="str">
            <v/>
          </cell>
          <cell r="H5228" t="str">
            <v>Table 26</v>
          </cell>
          <cell r="I5228" t="str">
            <v>2013-Wyoming-Annual-Report-Appendices-FINAL.pdf</v>
          </cell>
        </row>
        <row r="5229">
          <cell r="C5229" t="str">
            <v>12162013-507.2_Planned Realization Rate</v>
          </cell>
          <cell r="D5229">
            <v>2</v>
          </cell>
          <cell r="E5229" t="str">
            <v>Planned Realization Rate</v>
          </cell>
          <cell r="F5229" t="str">
            <v>Realization Rate Value Source</v>
          </cell>
          <cell r="G5229" t="str">
            <v/>
          </cell>
          <cell r="H5229" t="str">
            <v>Table 1</v>
          </cell>
          <cell r="I5229" t="str">
            <v>DSM_WY_EnergyFinAnswer_Report_2011.pdf</v>
          </cell>
        </row>
        <row r="5230">
          <cell r="C5230" t="str">
            <v>12162013-507.2_Planned Net to Gross Ratio</v>
          </cell>
          <cell r="D5230">
            <v>2</v>
          </cell>
          <cell r="E5230" t="str">
            <v>Planned Net to Gross Ratio</v>
          </cell>
          <cell r="F5230" t="str">
            <v>Net-to-Gross Valur Source</v>
          </cell>
          <cell r="G5230" t="str">
            <v/>
          </cell>
          <cell r="H5230" t="str">
            <v>Page 10</v>
          </cell>
          <cell r="I5230" t="str">
            <v>DSM_WY_EnergyFinAnswer_Report_2011.pdf</v>
          </cell>
        </row>
        <row r="5231">
          <cell r="C5231" t="str">
            <v>12162013-248.2_Planned Net to Gross Ratio</v>
          </cell>
          <cell r="D5231">
            <v>2</v>
          </cell>
          <cell r="E5231" t="str">
            <v>Planned Net to Gross Ratio</v>
          </cell>
          <cell r="F5231" t="str">
            <v>Net-to-Gross Value Source</v>
          </cell>
          <cell r="G5231" t="str">
            <v/>
          </cell>
          <cell r="H5231" t="str">
            <v>Page 2</v>
          </cell>
          <cell r="I5231" t="str">
            <v>CA_Energy_FinAnswer_Program_Evaluation_2009-2011.pdf</v>
          </cell>
        </row>
        <row r="5232">
          <cell r="C5232" t="str">
            <v>12162013-378.2_Planned Net to Gross Ratio</v>
          </cell>
          <cell r="D5232">
            <v>2</v>
          </cell>
          <cell r="E5232" t="str">
            <v>Planned Net to Gross Ratio</v>
          </cell>
          <cell r="F5232" t="str">
            <v>Net-to-Gross Ratio Value Source</v>
          </cell>
          <cell r="G5232" t="str">
            <v/>
          </cell>
          <cell r="H5232" t="str">
            <v>Page 2</v>
          </cell>
          <cell r="I5232" t="str">
            <v>ID_Energy_FinAnswer_Program_Evaluation_2009-2011.pdf</v>
          </cell>
        </row>
        <row r="5233">
          <cell r="C5233" t="str">
            <v>12162013-378.2_Measure life (years)</v>
          </cell>
          <cell r="D5233">
            <v>2</v>
          </cell>
          <cell r="E5233" t="str">
            <v>Measure life (years)</v>
          </cell>
          <cell r="F5233" t="str">
            <v>Measure Life Value Source</v>
          </cell>
          <cell r="G5233" t="str">
            <v>14.5, rounded to 15</v>
          </cell>
          <cell r="H5233" t="str">
            <v>Table 16</v>
          </cell>
          <cell r="I5233" t="str">
            <v>Idaho Energy FinAnswer Evaluation Report - 2008.pdf</v>
          </cell>
        </row>
        <row r="5234">
          <cell r="C5234" t="str">
            <v>12162013-378.2_Planned Realization Rate</v>
          </cell>
          <cell r="D5234">
            <v>2</v>
          </cell>
          <cell r="E5234" t="str">
            <v>Planned Realization Rate</v>
          </cell>
          <cell r="F5234" t="str">
            <v>Realization Rate Value Source</v>
          </cell>
          <cell r="G5234" t="str">
            <v/>
          </cell>
          <cell r="H5234" t="str">
            <v>Table 1</v>
          </cell>
          <cell r="I5234" t="str">
            <v>ID_Energy_FinAnswer_Program_Evaluation_2009-2011.pdf</v>
          </cell>
        </row>
        <row r="5235">
          <cell r="C5235" t="str">
            <v>11222013-144.2_Incentive Customer ($)</v>
          </cell>
          <cell r="D5235">
            <v>2</v>
          </cell>
          <cell r="E5235" t="str">
            <v>Incentive Customer ($)</v>
          </cell>
          <cell r="F5235" t="str">
            <v>Incentive Value Source</v>
          </cell>
          <cell r="G5235" t="str">
            <v/>
          </cell>
          <cell r="H5235" t="str">
            <v>Incentive Caluclator Tool</v>
          </cell>
          <cell r="I5235" t="str">
            <v>WB UT Incentive Calc EXTERNAL 1.1E 0722013.xlsx</v>
          </cell>
        </row>
        <row r="5236">
          <cell r="C5236" t="str">
            <v>12162013-118.2_Incentive Customer ($)</v>
          </cell>
          <cell r="D5236">
            <v>2</v>
          </cell>
          <cell r="E5236" t="str">
            <v>Incentive Customer ($)</v>
          </cell>
          <cell r="F5236" t="str">
            <v>Incentive Value Source</v>
          </cell>
          <cell r="G5236" t="str">
            <v/>
          </cell>
          <cell r="H5236" t="str">
            <v>Incentive Caluclator Tool</v>
          </cell>
          <cell r="I5236" t="str">
            <v>WA wattSmart Business Incentive DUMMY.xlsx</v>
          </cell>
        </row>
        <row r="5237">
          <cell r="C5237" t="str">
            <v>12162013-508.2_Planned Realization Rate</v>
          </cell>
          <cell r="D5237">
            <v>2</v>
          </cell>
          <cell r="E5237" t="str">
            <v>Planned Realization Rate</v>
          </cell>
          <cell r="F5237" t="str">
            <v>Realization Rate Value Source</v>
          </cell>
          <cell r="G5237" t="str">
            <v/>
          </cell>
          <cell r="H5237" t="str">
            <v>Table 1</v>
          </cell>
          <cell r="I5237" t="str">
            <v>DSM_WY_EnergyFinAnswer_Report_2011.pdf</v>
          </cell>
        </row>
        <row r="5238">
          <cell r="C5238" t="str">
            <v>12162013-508.2_Planned Net to Gross Ratio</v>
          </cell>
          <cell r="D5238">
            <v>2</v>
          </cell>
          <cell r="E5238" t="str">
            <v>Planned Net to Gross Ratio</v>
          </cell>
          <cell r="F5238" t="str">
            <v>Net-to-Gross Valur Source</v>
          </cell>
          <cell r="G5238" t="str">
            <v/>
          </cell>
          <cell r="H5238" t="str">
            <v>Page 10</v>
          </cell>
          <cell r="I5238" t="str">
            <v>DSM_WY_EnergyFinAnswer_Report_2011.pdf</v>
          </cell>
        </row>
        <row r="5239">
          <cell r="C5239" t="str">
            <v>12162013-508.2_Measure life (years)</v>
          </cell>
          <cell r="D5239">
            <v>2</v>
          </cell>
          <cell r="E5239" t="str">
            <v>Measure life (years)</v>
          </cell>
          <cell r="F5239" t="str">
            <v>Measure Life Value Source</v>
          </cell>
          <cell r="G5239" t="str">
            <v/>
          </cell>
          <cell r="H5239" t="str">
            <v>Table 26</v>
          </cell>
          <cell r="I5239" t="str">
            <v>2013-Wyoming-Annual-Report-Appendices-FINAL.pdf</v>
          </cell>
        </row>
        <row r="5240">
          <cell r="C5240" t="str">
            <v>1090.2_Planned Net to Gross Ratio</v>
          </cell>
          <cell r="D5240">
            <v>2</v>
          </cell>
          <cell r="E5240" t="str">
            <v>Planned Net to Gross Ratio</v>
          </cell>
          <cell r="F5240" t="str">
            <v>Net-to-Gross Value Source</v>
          </cell>
          <cell r="G5240" t="str">
            <v/>
          </cell>
          <cell r="H5240" t="str">
            <v>Recommendation on Page 10</v>
          </cell>
          <cell r="I5240" t="str">
            <v>DSM_WY_EnergyFinAnswer_Report_2011.pdf</v>
          </cell>
        </row>
        <row r="5241">
          <cell r="C5241" t="str">
            <v>1090.2_Incremental cost ($)</v>
          </cell>
          <cell r="D5241">
            <v>2</v>
          </cell>
          <cell r="E5241" t="str">
            <v>Incremental cost ($)</v>
          </cell>
          <cell r="F5241" t="str">
            <v>Incremental Cost Value Source</v>
          </cell>
          <cell r="G5241" t="str">
            <v/>
          </cell>
          <cell r="H5241" t="str">
            <v>Page 53</v>
          </cell>
          <cell r="I5241" t="str">
            <v>Wyoming Industrial  Agricultural Measure Review and Update 9 Nov.docx</v>
          </cell>
        </row>
        <row r="5242">
          <cell r="C5242" t="str">
            <v>1090.2_Gross Average Monthly Demand Reduction (kW/unit)</v>
          </cell>
          <cell r="D5242">
            <v>2</v>
          </cell>
          <cell r="E5242" t="str">
            <v>Gross Average Monthly Demand Reduction (kW/unit)</v>
          </cell>
          <cell r="F5242" t="str">
            <v>Demand Savings Value Source</v>
          </cell>
          <cell r="G5242" t="str">
            <v/>
          </cell>
          <cell r="H5242" t="str">
            <v>Page 53</v>
          </cell>
          <cell r="I5242" t="str">
            <v>Wyoming Industrial  Agricultural Measure Review and Update 9 Nov.docx</v>
          </cell>
        </row>
        <row r="5243">
          <cell r="C5243" t="str">
            <v>1090.2_Measure life (years)</v>
          </cell>
          <cell r="D5243">
            <v>2</v>
          </cell>
          <cell r="E5243" t="str">
            <v>Measure life (years)</v>
          </cell>
          <cell r="F5243" t="str">
            <v>Measure Life Value Source</v>
          </cell>
          <cell r="G5243" t="str">
            <v/>
          </cell>
          <cell r="H5243" t="str">
            <v>Table 26</v>
          </cell>
          <cell r="I5243" t="str">
            <v>2013-Wyoming-Annual-Report-Appendices-FINAL.pdf</v>
          </cell>
        </row>
        <row r="5244">
          <cell r="C5244" t="str">
            <v>1090.2_Gross incremental annual electric savings (kWh/yr)</v>
          </cell>
          <cell r="D5244">
            <v>2</v>
          </cell>
          <cell r="E5244" t="str">
            <v>Gross incremental annual electric savings (kWh/yr)</v>
          </cell>
          <cell r="F5244" t="str">
            <v>Energy Savings Value Source</v>
          </cell>
          <cell r="G5244" t="str">
            <v/>
          </cell>
          <cell r="H5244" t="str">
            <v>Page 53</v>
          </cell>
          <cell r="I5244" t="str">
            <v>Wyoming Industrial  Agricultural Measure Review and Update 9 Nov.docx</v>
          </cell>
        </row>
        <row r="5245">
          <cell r="C5245" t="str">
            <v>1052.2_Gross incremental annual electric savings (kWh/yr)</v>
          </cell>
          <cell r="D5245">
            <v>2</v>
          </cell>
          <cell r="E5245" t="str">
            <v>Gross incremental annual electric savings (kWh/yr)</v>
          </cell>
          <cell r="F5245" t="str">
            <v>Energy Savings Value Source</v>
          </cell>
          <cell r="G5245" t="str">
            <v/>
          </cell>
          <cell r="H5245" t="str">
            <v>Page 53</v>
          </cell>
          <cell r="I5245" t="str">
            <v>Wyoming Industrial  Agricultural Measure Review and Update 9 Nov.docx</v>
          </cell>
        </row>
        <row r="5246">
          <cell r="C5246" t="str">
            <v>1052.2_Gross Average Monthly Demand Reduction (kW/unit)</v>
          </cell>
          <cell r="D5246">
            <v>2</v>
          </cell>
          <cell r="E5246" t="str">
            <v>Gross Average Monthly Demand Reduction (kW/unit)</v>
          </cell>
          <cell r="F5246" t="str">
            <v>Demand Savings Value Source</v>
          </cell>
          <cell r="G5246" t="str">
            <v/>
          </cell>
          <cell r="H5246" t="str">
            <v>Page 53</v>
          </cell>
          <cell r="I5246" t="str">
            <v>Wyoming Industrial  Agricultural Measure Review and Update 9 Nov.docx</v>
          </cell>
        </row>
        <row r="5247">
          <cell r="C5247" t="str">
            <v>1052.2_Planned Net to Gross Ratio</v>
          </cell>
          <cell r="D5247">
            <v>2</v>
          </cell>
          <cell r="E5247" t="str">
            <v>Planned Net to Gross Ratio</v>
          </cell>
          <cell r="F5247" t="str">
            <v>Net-to-Gross Value Source</v>
          </cell>
          <cell r="G5247" t="str">
            <v/>
          </cell>
          <cell r="H5247" t="str">
            <v>Recommendation on Page 10</v>
          </cell>
          <cell r="I5247" t="str">
            <v>DSM_WY_EnergyFinAnswer_Report_2011.pdf</v>
          </cell>
        </row>
        <row r="5248">
          <cell r="C5248" t="str">
            <v>1052.2_Measure life (years)</v>
          </cell>
          <cell r="D5248">
            <v>2</v>
          </cell>
          <cell r="E5248" t="str">
            <v>Measure life (years)</v>
          </cell>
          <cell r="F5248" t="str">
            <v>Measure Life Value Source</v>
          </cell>
          <cell r="G5248" t="str">
            <v/>
          </cell>
          <cell r="H5248" t="str">
            <v>Table 26</v>
          </cell>
          <cell r="I5248" t="str">
            <v>2013-Wyoming-Annual-Report-Appendices-FINAL.pdf</v>
          </cell>
        </row>
        <row r="5249">
          <cell r="C5249" t="str">
            <v>1052.2_Incremental cost ($)</v>
          </cell>
          <cell r="D5249">
            <v>2</v>
          </cell>
          <cell r="E5249" t="str">
            <v>Incremental cost ($)</v>
          </cell>
          <cell r="F5249" t="str">
            <v>Incremental Cost Value Source</v>
          </cell>
          <cell r="G5249" t="str">
            <v/>
          </cell>
          <cell r="H5249" t="str">
            <v>Page 53</v>
          </cell>
          <cell r="I5249" t="str">
            <v>Wyoming Industrial  Agricultural Measure Review and Update 9 Nov.docx</v>
          </cell>
        </row>
        <row r="5250">
          <cell r="C5250" t="str">
            <v>1091.2_Planned Net to Gross Ratio</v>
          </cell>
          <cell r="D5250">
            <v>2</v>
          </cell>
          <cell r="E5250" t="str">
            <v>Planned Net to Gross Ratio</v>
          </cell>
          <cell r="F5250" t="str">
            <v>Net-to-Gross Value Source</v>
          </cell>
          <cell r="G5250" t="str">
            <v/>
          </cell>
          <cell r="H5250" t="str">
            <v>Recommendation on Page 10</v>
          </cell>
          <cell r="I5250" t="str">
            <v>DSM_WY_EnergyFinAnswer_Report_2011.pdf</v>
          </cell>
        </row>
        <row r="5251">
          <cell r="C5251" t="str">
            <v>1091.2_Measure life (years)</v>
          </cell>
          <cell r="D5251">
            <v>2</v>
          </cell>
          <cell r="E5251" t="str">
            <v>Measure life (years)</v>
          </cell>
          <cell r="F5251" t="str">
            <v>Measure Life Value Source</v>
          </cell>
          <cell r="G5251" t="str">
            <v/>
          </cell>
          <cell r="H5251" t="str">
            <v>Table 26</v>
          </cell>
          <cell r="I5251" t="str">
            <v>2013-Wyoming-Annual-Report-Appendices-FINAL.pdf</v>
          </cell>
        </row>
        <row r="5252">
          <cell r="C5252" t="str">
            <v>1091.2_Incremental cost ($)</v>
          </cell>
          <cell r="D5252">
            <v>2</v>
          </cell>
          <cell r="E5252" t="str">
            <v>Incremental cost ($)</v>
          </cell>
          <cell r="F5252" t="str">
            <v>Incremental Cost Value Source</v>
          </cell>
          <cell r="G5252" t="str">
            <v/>
          </cell>
          <cell r="H5252" t="str">
            <v>Page 53</v>
          </cell>
          <cell r="I5252" t="str">
            <v>Wyoming Industrial  Agricultural Measure Review and Update 9 Nov.docx</v>
          </cell>
        </row>
        <row r="5253">
          <cell r="C5253" t="str">
            <v>1091.2_Gross Average Monthly Demand Reduction (kW/unit)</v>
          </cell>
          <cell r="D5253">
            <v>2</v>
          </cell>
          <cell r="E5253" t="str">
            <v>Gross Average Monthly Demand Reduction (kW/unit)</v>
          </cell>
          <cell r="F5253" t="str">
            <v>Demand Savings Value Source</v>
          </cell>
          <cell r="G5253" t="str">
            <v/>
          </cell>
          <cell r="H5253" t="str">
            <v>Page 53</v>
          </cell>
          <cell r="I5253" t="str">
            <v>Wyoming Industrial  Agricultural Measure Review and Update 9 Nov.docx</v>
          </cell>
        </row>
        <row r="5254">
          <cell r="C5254" t="str">
            <v>1091.2_Gross incremental annual electric savings (kWh/yr)</v>
          </cell>
          <cell r="D5254">
            <v>2</v>
          </cell>
          <cell r="E5254" t="str">
            <v>Gross incremental annual electric savings (kWh/yr)</v>
          </cell>
          <cell r="F5254" t="str">
            <v>Energy Savings Value Source</v>
          </cell>
          <cell r="G5254" t="str">
            <v/>
          </cell>
          <cell r="H5254" t="str">
            <v>Page 53</v>
          </cell>
          <cell r="I5254" t="str">
            <v>Wyoming Industrial  Agricultural Measure Review and Update 9 Nov.docx</v>
          </cell>
        </row>
        <row r="5255">
          <cell r="C5255" t="str">
            <v>1053.2_Incremental cost ($)</v>
          </cell>
          <cell r="D5255">
            <v>2</v>
          </cell>
          <cell r="E5255" t="str">
            <v>Incremental cost ($)</v>
          </cell>
          <cell r="F5255" t="str">
            <v>Incremental Cost Value Source</v>
          </cell>
          <cell r="G5255" t="str">
            <v/>
          </cell>
          <cell r="H5255" t="str">
            <v>Page 53</v>
          </cell>
          <cell r="I5255" t="str">
            <v>Wyoming Industrial  Agricultural Measure Review and Update 9 Nov.docx</v>
          </cell>
        </row>
        <row r="5256">
          <cell r="C5256" t="str">
            <v>1053.2_Gross incremental annual electric savings (kWh/yr)</v>
          </cell>
          <cell r="D5256">
            <v>2</v>
          </cell>
          <cell r="E5256" t="str">
            <v>Gross incremental annual electric savings (kWh/yr)</v>
          </cell>
          <cell r="F5256" t="str">
            <v>Energy Savings Value Source</v>
          </cell>
          <cell r="G5256" t="str">
            <v/>
          </cell>
          <cell r="H5256" t="str">
            <v>Page 53</v>
          </cell>
          <cell r="I5256" t="str">
            <v>Wyoming Industrial  Agricultural Measure Review and Update 9 Nov.docx</v>
          </cell>
        </row>
        <row r="5257">
          <cell r="C5257" t="str">
            <v>1053.2_Gross Average Monthly Demand Reduction (kW/unit)</v>
          </cell>
          <cell r="D5257">
            <v>2</v>
          </cell>
          <cell r="E5257" t="str">
            <v>Gross Average Monthly Demand Reduction (kW/unit)</v>
          </cell>
          <cell r="F5257" t="str">
            <v>Demand Savings Value Source</v>
          </cell>
          <cell r="G5257" t="str">
            <v/>
          </cell>
          <cell r="H5257" t="str">
            <v>Page 53</v>
          </cell>
          <cell r="I5257" t="str">
            <v>Wyoming Industrial  Agricultural Measure Review and Update 9 Nov.docx</v>
          </cell>
        </row>
        <row r="5258">
          <cell r="C5258" t="str">
            <v>1053.2_Planned Net to Gross Ratio</v>
          </cell>
          <cell r="D5258">
            <v>2</v>
          </cell>
          <cell r="E5258" t="str">
            <v>Planned Net to Gross Ratio</v>
          </cell>
          <cell r="F5258" t="str">
            <v>Net-to-Gross Value Source</v>
          </cell>
          <cell r="G5258" t="str">
            <v/>
          </cell>
          <cell r="H5258" t="str">
            <v>Recommendation on Page 10</v>
          </cell>
          <cell r="I5258" t="str">
            <v>DSM_WY_EnergyFinAnswer_Report_2011.pdf</v>
          </cell>
        </row>
        <row r="5259">
          <cell r="C5259" t="str">
            <v>1053.2_Measure life (years)</v>
          </cell>
          <cell r="D5259">
            <v>2</v>
          </cell>
          <cell r="E5259" t="str">
            <v>Measure life (years)</v>
          </cell>
          <cell r="F5259" t="str">
            <v>Measure Life Value Source</v>
          </cell>
          <cell r="G5259" t="str">
            <v/>
          </cell>
          <cell r="H5259" t="str">
            <v>Table 26</v>
          </cell>
          <cell r="I5259" t="str">
            <v>2013-Wyoming-Annual-Report-Appendices-FINAL.pdf</v>
          </cell>
        </row>
        <row r="5260">
          <cell r="C5260" t="str">
            <v>1092.2_Planned Net to Gross Ratio</v>
          </cell>
          <cell r="D5260">
            <v>2</v>
          </cell>
          <cell r="E5260" t="str">
            <v>Planned Net to Gross Ratio</v>
          </cell>
          <cell r="F5260" t="str">
            <v>Net-to-Gross Value Source</v>
          </cell>
          <cell r="G5260" t="str">
            <v/>
          </cell>
          <cell r="H5260" t="str">
            <v>Recommendation on Page 10</v>
          </cell>
          <cell r="I5260" t="str">
            <v>DSM_WY_EnergyFinAnswer_Report_2011.pdf</v>
          </cell>
        </row>
        <row r="5261">
          <cell r="C5261" t="str">
            <v>1092.2_Incremental cost ($)</v>
          </cell>
          <cell r="D5261">
            <v>2</v>
          </cell>
          <cell r="E5261" t="str">
            <v>Incremental cost ($)</v>
          </cell>
          <cell r="F5261" t="str">
            <v>Incremental Cost Value Source</v>
          </cell>
          <cell r="G5261" t="str">
            <v/>
          </cell>
          <cell r="H5261" t="str">
            <v>Page 53</v>
          </cell>
          <cell r="I5261" t="str">
            <v>Wyoming Industrial  Agricultural Measure Review and Update 9 Nov.docx</v>
          </cell>
        </row>
        <row r="5262">
          <cell r="C5262" t="str">
            <v>1092.2_Measure life (years)</v>
          </cell>
          <cell r="D5262">
            <v>2</v>
          </cell>
          <cell r="E5262" t="str">
            <v>Measure life (years)</v>
          </cell>
          <cell r="F5262" t="str">
            <v>Measure Life Value Source</v>
          </cell>
          <cell r="G5262" t="str">
            <v/>
          </cell>
          <cell r="H5262" t="str">
            <v>Table 26</v>
          </cell>
          <cell r="I5262" t="str">
            <v>2013-Wyoming-Annual-Report-Appendices-FINAL.pdf</v>
          </cell>
        </row>
        <row r="5263">
          <cell r="C5263" t="str">
            <v>1092.2_Gross Average Monthly Demand Reduction (kW/unit)</v>
          </cell>
          <cell r="D5263">
            <v>2</v>
          </cell>
          <cell r="E5263" t="str">
            <v>Gross Average Monthly Demand Reduction (kW/unit)</v>
          </cell>
          <cell r="F5263" t="str">
            <v>Demand Savings Value Source</v>
          </cell>
          <cell r="G5263" t="str">
            <v/>
          </cell>
          <cell r="H5263" t="str">
            <v>Page 53</v>
          </cell>
          <cell r="I5263" t="str">
            <v>Wyoming Industrial  Agricultural Measure Review and Update 9 Nov.docx</v>
          </cell>
        </row>
        <row r="5264">
          <cell r="C5264" t="str">
            <v>1092.2_Gross incremental annual electric savings (kWh/yr)</v>
          </cell>
          <cell r="D5264">
            <v>2</v>
          </cell>
          <cell r="E5264" t="str">
            <v>Gross incremental annual electric savings (kWh/yr)</v>
          </cell>
          <cell r="F5264" t="str">
            <v>Energy Savings Value Source</v>
          </cell>
          <cell r="G5264" t="str">
            <v/>
          </cell>
          <cell r="H5264" t="str">
            <v>Page 53</v>
          </cell>
          <cell r="I5264" t="str">
            <v>Wyoming Industrial  Agricultural Measure Review and Update 9 Nov.docx</v>
          </cell>
        </row>
        <row r="5265">
          <cell r="C5265" t="str">
            <v>1054.2_Planned Net to Gross Ratio</v>
          </cell>
          <cell r="D5265">
            <v>2</v>
          </cell>
          <cell r="E5265" t="str">
            <v>Planned Net to Gross Ratio</v>
          </cell>
          <cell r="F5265" t="str">
            <v>Net-to-Gross Value Source</v>
          </cell>
          <cell r="G5265" t="str">
            <v/>
          </cell>
          <cell r="H5265" t="str">
            <v>Recommendation on Page 10</v>
          </cell>
          <cell r="I5265" t="str">
            <v>DSM_WY_EnergyFinAnswer_Report_2011.pdf</v>
          </cell>
        </row>
        <row r="5266">
          <cell r="C5266" t="str">
            <v>1054.2_Measure life (years)</v>
          </cell>
          <cell r="D5266">
            <v>2</v>
          </cell>
          <cell r="E5266" t="str">
            <v>Measure life (years)</v>
          </cell>
          <cell r="F5266" t="str">
            <v>Measure Life Value Source</v>
          </cell>
          <cell r="G5266" t="str">
            <v/>
          </cell>
          <cell r="H5266" t="str">
            <v>Table 26</v>
          </cell>
          <cell r="I5266" t="str">
            <v>2013-Wyoming-Annual-Report-Appendices-FINAL.pdf</v>
          </cell>
        </row>
        <row r="5267">
          <cell r="C5267" t="str">
            <v>1054.2_Gross Average Monthly Demand Reduction (kW/unit)</v>
          </cell>
          <cell r="D5267">
            <v>2</v>
          </cell>
          <cell r="E5267" t="str">
            <v>Gross Average Monthly Demand Reduction (kW/unit)</v>
          </cell>
          <cell r="F5267" t="str">
            <v>Demand Savings Value Source</v>
          </cell>
          <cell r="G5267" t="str">
            <v/>
          </cell>
          <cell r="H5267" t="str">
            <v>Page 53</v>
          </cell>
          <cell r="I5267" t="str">
            <v>Wyoming Industrial  Agricultural Measure Review and Update 9 Nov.docx</v>
          </cell>
        </row>
        <row r="5268">
          <cell r="C5268" t="str">
            <v>1054.2_Incremental cost ($)</v>
          </cell>
          <cell r="D5268">
            <v>2</v>
          </cell>
          <cell r="E5268" t="str">
            <v>Incremental cost ($)</v>
          </cell>
          <cell r="F5268" t="str">
            <v>Incremental Cost Value Source</v>
          </cell>
          <cell r="G5268" t="str">
            <v/>
          </cell>
          <cell r="H5268" t="str">
            <v>Page 53</v>
          </cell>
          <cell r="I5268" t="str">
            <v>Wyoming Industrial  Agricultural Measure Review and Update 9 Nov.docx</v>
          </cell>
        </row>
        <row r="5269">
          <cell r="C5269" t="str">
            <v>1054.2_Gross incremental annual electric savings (kWh/yr)</v>
          </cell>
          <cell r="D5269">
            <v>2</v>
          </cell>
          <cell r="E5269" t="str">
            <v>Gross incremental annual electric savings (kWh/yr)</v>
          </cell>
          <cell r="F5269" t="str">
            <v>Energy Savings Value Source</v>
          </cell>
          <cell r="G5269" t="str">
            <v/>
          </cell>
          <cell r="H5269" t="str">
            <v>Page 53</v>
          </cell>
          <cell r="I5269" t="str">
            <v>Wyoming Industrial  Agricultural Measure Review and Update 9 Nov.docx</v>
          </cell>
        </row>
        <row r="5270">
          <cell r="C5270" t="str">
            <v>1089.2_Measure life (years)</v>
          </cell>
          <cell r="D5270">
            <v>2</v>
          </cell>
          <cell r="E5270" t="str">
            <v>Measure life (years)</v>
          </cell>
          <cell r="F5270" t="str">
            <v>Measure Life Value Source</v>
          </cell>
          <cell r="G5270" t="str">
            <v/>
          </cell>
          <cell r="H5270" t="str">
            <v>Table 26</v>
          </cell>
          <cell r="I5270" t="str">
            <v>2013-Wyoming-Annual-Report-Appendices-FINAL.pdf</v>
          </cell>
        </row>
        <row r="5271">
          <cell r="C5271" t="str">
            <v>1089.2_Gross Average Monthly Demand Reduction (kW/unit)</v>
          </cell>
          <cell r="D5271">
            <v>2</v>
          </cell>
          <cell r="E5271" t="str">
            <v>Gross Average Monthly Demand Reduction (kW/unit)</v>
          </cell>
          <cell r="F5271" t="str">
            <v>Demand Savings Value Source</v>
          </cell>
          <cell r="G5271" t="str">
            <v/>
          </cell>
          <cell r="H5271" t="str">
            <v>Page 53</v>
          </cell>
          <cell r="I5271" t="str">
            <v>Wyoming Industrial  Agricultural Measure Review and Update 9 Nov.docx</v>
          </cell>
        </row>
        <row r="5272">
          <cell r="C5272" t="str">
            <v>1089.2_Planned Net to Gross Ratio</v>
          </cell>
          <cell r="D5272">
            <v>2</v>
          </cell>
          <cell r="E5272" t="str">
            <v>Planned Net to Gross Ratio</v>
          </cell>
          <cell r="F5272" t="str">
            <v>Net-to-Gross Value Source</v>
          </cell>
          <cell r="G5272" t="str">
            <v/>
          </cell>
          <cell r="H5272" t="str">
            <v>Recommendation on Page 10</v>
          </cell>
          <cell r="I5272" t="str">
            <v>DSM_WY_EnergyFinAnswer_Report_2011.pdf</v>
          </cell>
        </row>
        <row r="5273">
          <cell r="C5273" t="str">
            <v>1089.2_Gross incremental annual electric savings (kWh/yr)</v>
          </cell>
          <cell r="D5273">
            <v>2</v>
          </cell>
          <cell r="E5273" t="str">
            <v>Gross incremental annual electric savings (kWh/yr)</v>
          </cell>
          <cell r="F5273" t="str">
            <v>Energy Savings Value Source</v>
          </cell>
          <cell r="G5273" t="str">
            <v/>
          </cell>
          <cell r="H5273" t="str">
            <v>Page 53</v>
          </cell>
          <cell r="I5273" t="str">
            <v>Wyoming Industrial  Agricultural Measure Review and Update 9 Nov.docx</v>
          </cell>
        </row>
        <row r="5274">
          <cell r="C5274" t="str">
            <v>1089.2_Incremental cost ($)</v>
          </cell>
          <cell r="D5274">
            <v>2</v>
          </cell>
          <cell r="E5274" t="str">
            <v>Incremental cost ($)</v>
          </cell>
          <cell r="F5274" t="str">
            <v>Incremental Cost Value Source</v>
          </cell>
          <cell r="G5274" t="str">
            <v/>
          </cell>
          <cell r="H5274" t="str">
            <v>Page 53</v>
          </cell>
          <cell r="I5274" t="str">
            <v>Wyoming Industrial  Agricultural Measure Review and Update 9 Nov.docx</v>
          </cell>
        </row>
        <row r="5275">
          <cell r="C5275" t="str">
            <v>1055.2_Gross Average Monthly Demand Reduction (kW/unit)</v>
          </cell>
          <cell r="D5275">
            <v>2</v>
          </cell>
          <cell r="E5275" t="str">
            <v>Gross Average Monthly Demand Reduction (kW/unit)</v>
          </cell>
          <cell r="F5275" t="str">
            <v>Demand Savings Value Source</v>
          </cell>
          <cell r="G5275" t="str">
            <v/>
          </cell>
          <cell r="H5275" t="str">
            <v>Page 53</v>
          </cell>
          <cell r="I5275" t="str">
            <v>Wyoming Industrial  Agricultural Measure Review and Update 9 Nov.docx</v>
          </cell>
        </row>
        <row r="5276">
          <cell r="C5276" t="str">
            <v>1055.2_Gross incremental annual electric savings (kWh/yr)</v>
          </cell>
          <cell r="D5276">
            <v>2</v>
          </cell>
          <cell r="E5276" t="str">
            <v>Gross incremental annual electric savings (kWh/yr)</v>
          </cell>
          <cell r="F5276" t="str">
            <v>Energy Savings Value Source</v>
          </cell>
          <cell r="G5276" t="str">
            <v/>
          </cell>
          <cell r="H5276" t="str">
            <v>Page 53</v>
          </cell>
          <cell r="I5276" t="str">
            <v>Wyoming Industrial  Agricultural Measure Review and Update 9 Nov.docx</v>
          </cell>
        </row>
        <row r="5277">
          <cell r="C5277" t="str">
            <v>1055.2_Incremental cost ($)</v>
          </cell>
          <cell r="D5277">
            <v>2</v>
          </cell>
          <cell r="E5277" t="str">
            <v>Incremental cost ($)</v>
          </cell>
          <cell r="F5277" t="str">
            <v>Incremental Cost Value Source</v>
          </cell>
          <cell r="G5277" t="str">
            <v/>
          </cell>
          <cell r="H5277" t="str">
            <v>Page 53</v>
          </cell>
          <cell r="I5277" t="str">
            <v>Wyoming Industrial  Agricultural Measure Review and Update 9 Nov.docx</v>
          </cell>
        </row>
        <row r="5278">
          <cell r="C5278" t="str">
            <v>1055.2_Planned Net to Gross Ratio</v>
          </cell>
          <cell r="D5278">
            <v>2</v>
          </cell>
          <cell r="E5278" t="str">
            <v>Planned Net to Gross Ratio</v>
          </cell>
          <cell r="F5278" t="str">
            <v>Net-to-Gross Value Source</v>
          </cell>
          <cell r="G5278" t="str">
            <v/>
          </cell>
          <cell r="H5278" t="str">
            <v>Recommendation on Page 10</v>
          </cell>
          <cell r="I5278" t="str">
            <v>DSM_WY_EnergyFinAnswer_Report_2011.pdf</v>
          </cell>
        </row>
        <row r="5279">
          <cell r="C5279" t="str">
            <v>1055.2_Measure life (years)</v>
          </cell>
          <cell r="D5279">
            <v>2</v>
          </cell>
          <cell r="E5279" t="str">
            <v>Measure life (years)</v>
          </cell>
          <cell r="F5279" t="str">
            <v>Measure Life Value Source</v>
          </cell>
          <cell r="G5279" t="str">
            <v/>
          </cell>
          <cell r="H5279" t="str">
            <v>Table 26</v>
          </cell>
          <cell r="I5279" t="str">
            <v>2013-Wyoming-Annual-Report-Appendices-FINAL.pdf</v>
          </cell>
        </row>
        <row r="5280">
          <cell r="C5280" t="str">
            <v>465.2_Gross Average Monthly Demand Reduction (kW/unit)</v>
          </cell>
          <cell r="D5280">
            <v>2</v>
          </cell>
          <cell r="E5280" t="str">
            <v>Gross Average Monthly Demand Reduction (kW/unit)</v>
          </cell>
          <cell r="F5280" t="str">
            <v>Demand Reduction Value Source</v>
          </cell>
          <cell r="G5280" t="str">
            <v/>
          </cell>
          <cell r="H5280" t="str">
            <v>Table 2-10</v>
          </cell>
          <cell r="I5280" t="str">
            <v>FinAnswer Express Market Characterization and Program Enhancements - Utah Service Territory 30 Nov 2011.pdf</v>
          </cell>
        </row>
        <row r="5281">
          <cell r="C5281" t="str">
            <v>465.2_Incremental cost ($)</v>
          </cell>
          <cell r="D5281">
            <v>2</v>
          </cell>
          <cell r="E5281" t="str">
            <v>Incremental cost ($)</v>
          </cell>
          <cell r="F5281" t="str">
            <v>Cost Value Source</v>
          </cell>
          <cell r="G5281" t="str">
            <v/>
          </cell>
          <cell r="H5281" t="str">
            <v>Table 2-12</v>
          </cell>
          <cell r="I5281" t="str">
            <v>FinAnswer Express Market Characterization and Program Enhancements - Utah Service Territory 30 Nov 2011.pdf</v>
          </cell>
        </row>
        <row r="5282">
          <cell r="C5282" t="str">
            <v>465.2_Gross incremental annual electric savings (kWh/yr)</v>
          </cell>
          <cell r="D5282">
            <v>2</v>
          </cell>
          <cell r="E5282" t="str">
            <v>Gross incremental annual electric savings (kWh/yr)</v>
          </cell>
          <cell r="F5282" t="str">
            <v>See Source Document(s) for savings methodology</v>
          </cell>
          <cell r="G5282" t="str">
            <v/>
          </cell>
          <cell r="H5282" t="str">
            <v/>
          </cell>
          <cell r="I5282" t="str">
            <v>Clothes Washer - Commercial worksheet_FINAL.docx</v>
          </cell>
        </row>
        <row r="5283">
          <cell r="C5283" t="str">
            <v>465.2_Gross incremental annual electric savings (kWh/yr)</v>
          </cell>
          <cell r="D5283">
            <v>2</v>
          </cell>
          <cell r="E5283" t="str">
            <v>Gross incremental annual electric savings (kWh/yr)</v>
          </cell>
          <cell r="F5283" t="str">
            <v xml:space="preserve">Energy Savings Value Source </v>
          </cell>
          <cell r="G5283" t="str">
            <v/>
          </cell>
          <cell r="H5283" t="str">
            <v>Table 2-12</v>
          </cell>
          <cell r="I5283" t="str">
            <v>FinAnswer Express Market Characterization and Program Enhancements - Utah Service Territory 30 Nov 2011.pdf</v>
          </cell>
        </row>
        <row r="5284">
          <cell r="C5284" t="str">
            <v>465.2_Gross incremental annual electric savings (kWh/yr)</v>
          </cell>
          <cell r="D5284">
            <v>2</v>
          </cell>
          <cell r="E5284" t="str">
            <v>Gross incremental annual electric savings (kWh/yr)</v>
          </cell>
          <cell r="F5284" t="str">
            <v>See Source Document(s) for savings methodology</v>
          </cell>
          <cell r="G5284" t="str">
            <v/>
          </cell>
          <cell r="H5284" t="str">
            <v/>
          </cell>
          <cell r="I5284" t="str">
            <v>RTF_dryer_washer_calc_JIM.XLS</v>
          </cell>
        </row>
        <row r="5285">
          <cell r="C5285" t="str">
            <v>465.2_Incentive Customer ($)</v>
          </cell>
          <cell r="D5285">
            <v>2</v>
          </cell>
          <cell r="E5285" t="str">
            <v>Incentive Customer ($)</v>
          </cell>
          <cell r="F5285" t="str">
            <v>Incentive Value Source</v>
          </cell>
          <cell r="G5285" t="str">
            <v/>
          </cell>
          <cell r="H5285" t="str">
            <v>Table 2-12</v>
          </cell>
          <cell r="I5285" t="str">
            <v>FinAnswer Express Market Characterization and Program Enhancements - Utah Service Territory 30 Nov 2011.pdf</v>
          </cell>
        </row>
        <row r="5286">
          <cell r="C5286" t="str">
            <v>465.2_Measure life (years)</v>
          </cell>
          <cell r="D5286">
            <v>2</v>
          </cell>
          <cell r="E5286" t="str">
            <v>Measure life (years)</v>
          </cell>
          <cell r="F5286" t="str">
            <v>Measure Life Value Source</v>
          </cell>
          <cell r="G5286" t="str">
            <v/>
          </cell>
          <cell r="H5286" t="str">
            <v>Table 2 on page 22 of Appendix 1</v>
          </cell>
          <cell r="I5286" t="str">
            <v>UT_2011_Annual_Report.pdf</v>
          </cell>
        </row>
        <row r="5287">
          <cell r="C5287" t="str">
            <v>465.2_Gross incremental annual electric savings (kWh/yr)</v>
          </cell>
          <cell r="D5287">
            <v>2</v>
          </cell>
          <cell r="E5287" t="str">
            <v>Gross incremental annual electric savings (kWh/yr)</v>
          </cell>
          <cell r="F5287" t="str">
            <v>See Source Document(s) for savings methodology</v>
          </cell>
          <cell r="G5287" t="str">
            <v/>
          </cell>
          <cell r="H5287" t="str">
            <v/>
          </cell>
          <cell r="I5287" t="str">
            <v>ES - Clothes Washer Criteria.docx</v>
          </cell>
        </row>
        <row r="5288">
          <cell r="C5288" t="str">
            <v>4.2_Planned Realization Rate</v>
          </cell>
          <cell r="D5288">
            <v>2</v>
          </cell>
          <cell r="E5288" t="str">
            <v>Planned Realization Rate</v>
          </cell>
          <cell r="F5288" t="str">
            <v>Realization Rate Value Source</v>
          </cell>
          <cell r="G5288" t="str">
            <v/>
          </cell>
          <cell r="H5288" t="str">
            <v>page 2</v>
          </cell>
          <cell r="I5288" t="str">
            <v>CA_FinAnswer_Express_Program_Evaluation_2009-2011.pdf</v>
          </cell>
        </row>
        <row r="5289">
          <cell r="C5289" t="str">
            <v>4.2_Planned Net to Gross Ratio</v>
          </cell>
          <cell r="D5289">
            <v>2</v>
          </cell>
          <cell r="E5289" t="str">
            <v>Planned Net to Gross Ratio</v>
          </cell>
          <cell r="F5289" t="str">
            <v>Net-to-Gross Value Source</v>
          </cell>
          <cell r="G5289" t="str">
            <v/>
          </cell>
          <cell r="H5289" t="str">
            <v>page 2</v>
          </cell>
          <cell r="I5289" t="str">
            <v>CA_FinAnswer_Express_Program_Evaluation_2009-2011.pdf</v>
          </cell>
        </row>
        <row r="5290">
          <cell r="C5290" t="str">
            <v>454.3_Planned Realization Rate</v>
          </cell>
          <cell r="D5290">
            <v>3</v>
          </cell>
          <cell r="E5290" t="str">
            <v>Planned Realization Rate</v>
          </cell>
          <cell r="F5290" t="str">
            <v>Realization Rate Value Source</v>
          </cell>
          <cell r="G5290" t="str">
            <v/>
          </cell>
          <cell r="H5290" t="str">
            <v>BAU - CE inputs sheet</v>
          </cell>
          <cell r="I5290" t="str">
            <v>CE inputs - measure update   small business 031314.xlsx</v>
          </cell>
        </row>
        <row r="5291">
          <cell r="C5291" t="str">
            <v>454.3_Measure life (years)</v>
          </cell>
          <cell r="D5291">
            <v>3</v>
          </cell>
          <cell r="E5291" t="str">
            <v>Measure life (years)</v>
          </cell>
          <cell r="F5291" t="str">
            <v>Measure Life Value Source</v>
          </cell>
          <cell r="G5291" t="str">
            <v/>
          </cell>
          <cell r="H5291" t="str">
            <v/>
          </cell>
          <cell r="I5291" t="str">
            <v>Program Update Report UT 050214.docx</v>
          </cell>
        </row>
        <row r="5292">
          <cell r="C5292" t="str">
            <v>454.3_Incremental cost ($)</v>
          </cell>
          <cell r="D5292">
            <v>3</v>
          </cell>
          <cell r="E5292" t="str">
            <v>Incremental cost ($)</v>
          </cell>
          <cell r="F5292" t="str">
            <v>Incremental Cost Value Source</v>
          </cell>
          <cell r="G5292" t="str">
            <v/>
          </cell>
          <cell r="H5292" t="str">
            <v/>
          </cell>
          <cell r="I5292" t="str">
            <v>Program Update Report UT 050214.docx</v>
          </cell>
        </row>
        <row r="5293">
          <cell r="C5293" t="str">
            <v>454.3_Incremental cost ($)</v>
          </cell>
          <cell r="D5293">
            <v>3</v>
          </cell>
          <cell r="E5293" t="str">
            <v>Incremental cost ($)</v>
          </cell>
          <cell r="F5293" t="str">
            <v>Incremental Cost Value Source</v>
          </cell>
          <cell r="G5293" t="str">
            <v/>
          </cell>
          <cell r="H5293" t="str">
            <v/>
          </cell>
          <cell r="I5293" t="str">
            <v/>
          </cell>
        </row>
        <row r="5294">
          <cell r="C5294" t="str">
            <v>454.3_Gross Average Monthly Demand Reduction (kW/unit)</v>
          </cell>
          <cell r="D5294">
            <v>3</v>
          </cell>
          <cell r="E5294" t="str">
            <v>Gross Average Monthly Demand Reduction (kW/unit)</v>
          </cell>
          <cell r="F5294" t="str">
            <v>Demand Savings Value Source</v>
          </cell>
          <cell r="G5294" t="str">
            <v/>
          </cell>
          <cell r="H5294" t="str">
            <v/>
          </cell>
          <cell r="I5294" t="str">
            <v>Program Update Report UT 050214.docx</v>
          </cell>
        </row>
        <row r="5295">
          <cell r="C5295" t="str">
            <v>454.3_Gross incremental annual electric savings (kWh/yr)</v>
          </cell>
          <cell r="D5295">
            <v>3</v>
          </cell>
          <cell r="E5295" t="str">
            <v>Gross incremental annual electric savings (kWh/yr)</v>
          </cell>
          <cell r="F5295" t="str">
            <v>Energy Savings Value Source</v>
          </cell>
          <cell r="G5295" t="str">
            <v/>
          </cell>
          <cell r="H5295" t="str">
            <v/>
          </cell>
          <cell r="I5295" t="str">
            <v>Program Update Report UT 050214.docx</v>
          </cell>
        </row>
        <row r="5296">
          <cell r="C5296" t="str">
            <v>454.3_Gross Average Monthly Demand Reduction (kW/unit)</v>
          </cell>
          <cell r="D5296">
            <v>3</v>
          </cell>
          <cell r="E5296" t="str">
            <v>Gross Average Monthly Demand Reduction (kW/unit)</v>
          </cell>
          <cell r="F5296" t="str">
            <v>Demand Savings Value Source</v>
          </cell>
          <cell r="G5296" t="str">
            <v/>
          </cell>
          <cell r="H5296" t="str">
            <v/>
          </cell>
          <cell r="I5296" t="str">
            <v/>
          </cell>
        </row>
        <row r="5297">
          <cell r="C5297" t="str">
            <v>454.3_Gross incremental annual electric savings (kWh/yr)</v>
          </cell>
          <cell r="D5297">
            <v>3</v>
          </cell>
          <cell r="E5297" t="str">
            <v>Gross incremental annual electric savings (kWh/yr)</v>
          </cell>
          <cell r="F5297" t="str">
            <v>Energy Savings Value Source</v>
          </cell>
          <cell r="G5297" t="str">
            <v/>
          </cell>
          <cell r="H5297" t="str">
            <v/>
          </cell>
          <cell r="I5297" t="str">
            <v/>
          </cell>
        </row>
        <row r="5298">
          <cell r="C5298" t="str">
            <v>454.3_Planned Net to Gross Ratio</v>
          </cell>
          <cell r="D5298">
            <v>3</v>
          </cell>
          <cell r="E5298" t="str">
            <v>Planned Net to Gross Ratio</v>
          </cell>
          <cell r="F5298" t="str">
            <v>Net-to-Gross Value Source</v>
          </cell>
          <cell r="G5298" t="str">
            <v/>
          </cell>
          <cell r="H5298" t="str">
            <v>BAU - CE inputs sheet</v>
          </cell>
          <cell r="I5298" t="str">
            <v>CE inputs - measure update   small business 031314.xlsx</v>
          </cell>
        </row>
        <row r="5299">
          <cell r="C5299" t="str">
            <v>454.2_Measure life (years)</v>
          </cell>
          <cell r="D5299">
            <v>2</v>
          </cell>
          <cell r="E5299" t="str">
            <v>Measure life (years)</v>
          </cell>
          <cell r="F5299" t="str">
            <v>Measure Life Value Source</v>
          </cell>
          <cell r="G5299" t="str">
            <v/>
          </cell>
          <cell r="H5299" t="str">
            <v>Table 2 on page 22 of Appendix 1</v>
          </cell>
          <cell r="I5299" t="str">
            <v>UT_2011_Annual_Report.pdf</v>
          </cell>
        </row>
        <row r="5300">
          <cell r="C5300" t="str">
            <v>454.2_Gross incremental annual electric savings (kWh/yr)</v>
          </cell>
          <cell r="D5300">
            <v>2</v>
          </cell>
          <cell r="E5300" t="str">
            <v>Gross incremental annual electric savings (kWh/yr)</v>
          </cell>
          <cell r="F5300" t="str">
            <v>See Source Document(s) for savings methodology</v>
          </cell>
          <cell r="G5300" t="str">
            <v/>
          </cell>
          <cell r="H5300" t="str">
            <v/>
          </cell>
          <cell r="I5300" t="str">
            <v>RTF_dryer_washer_calc_JIM.XLS</v>
          </cell>
        </row>
        <row r="5301">
          <cell r="C5301" t="str">
            <v>454.2_Incentive Customer ($)</v>
          </cell>
          <cell r="D5301">
            <v>2</v>
          </cell>
          <cell r="E5301" t="str">
            <v>Incentive Customer ($)</v>
          </cell>
          <cell r="F5301" t="str">
            <v>Incentive Value Source</v>
          </cell>
          <cell r="G5301" t="str">
            <v/>
          </cell>
          <cell r="H5301" t="str">
            <v>Table 2-12</v>
          </cell>
          <cell r="I5301" t="str">
            <v>FinAnswer Express Market Characterization and Program Enhancements - Utah Service Territory 30 Nov 2011.pdf</v>
          </cell>
        </row>
        <row r="5302">
          <cell r="C5302" t="str">
            <v>454.2_Gross incremental annual electric savings (kWh/yr)</v>
          </cell>
          <cell r="D5302">
            <v>2</v>
          </cell>
          <cell r="E5302" t="str">
            <v>Gross incremental annual electric savings (kWh/yr)</v>
          </cell>
          <cell r="F5302" t="str">
            <v>See Source Document(s) for savings methodology</v>
          </cell>
          <cell r="G5302" t="str">
            <v/>
          </cell>
          <cell r="H5302" t="str">
            <v/>
          </cell>
          <cell r="I5302" t="str">
            <v>Clothes Washer - Commercial worksheet_FINAL.docx</v>
          </cell>
        </row>
        <row r="5303">
          <cell r="C5303" t="str">
            <v>454.2_Incremental cost ($)</v>
          </cell>
          <cell r="D5303">
            <v>2</v>
          </cell>
          <cell r="E5303" t="str">
            <v>Incremental cost ($)</v>
          </cell>
          <cell r="F5303" t="str">
            <v>Cost Value Source</v>
          </cell>
          <cell r="G5303" t="str">
            <v/>
          </cell>
          <cell r="H5303" t="str">
            <v>Table 2-12</v>
          </cell>
          <cell r="I5303" t="str">
            <v>FinAnswer Express Market Characterization and Program Enhancements - Utah Service Territory 30 Nov 2011.pdf</v>
          </cell>
        </row>
        <row r="5304">
          <cell r="C5304" t="str">
            <v>454.2_Gross Average Monthly Demand Reduction (kW/unit)</v>
          </cell>
          <cell r="D5304">
            <v>2</v>
          </cell>
          <cell r="E5304" t="str">
            <v>Gross Average Monthly Demand Reduction (kW/unit)</v>
          </cell>
          <cell r="F5304" t="str">
            <v>Demand Reduction Value Source</v>
          </cell>
          <cell r="G5304" t="str">
            <v/>
          </cell>
          <cell r="H5304" t="str">
            <v>Table 2-10</v>
          </cell>
          <cell r="I5304" t="str">
            <v>FinAnswer Express Market Characterization and Program Enhancements - Utah Service Territory 30 Nov 2011.pdf</v>
          </cell>
        </row>
        <row r="5305">
          <cell r="C5305" t="str">
            <v>454.2_Gross incremental annual electric savings (kWh/yr)</v>
          </cell>
          <cell r="D5305">
            <v>2</v>
          </cell>
          <cell r="E5305" t="str">
            <v>Gross incremental annual electric savings (kWh/yr)</v>
          </cell>
          <cell r="F5305" t="str">
            <v xml:space="preserve">Energy Savings Value Source </v>
          </cell>
          <cell r="G5305" t="str">
            <v/>
          </cell>
          <cell r="H5305" t="str">
            <v>Table 2-12</v>
          </cell>
          <cell r="I5305" t="str">
            <v>FinAnswer Express Market Characterization and Program Enhancements - Utah Service Territory 30 Nov 2011.pdf</v>
          </cell>
        </row>
        <row r="5306">
          <cell r="C5306" t="str">
            <v>454.2_Gross incremental annual electric savings (kWh/yr)</v>
          </cell>
          <cell r="D5306">
            <v>2</v>
          </cell>
          <cell r="E5306" t="str">
            <v>Gross incremental annual electric savings (kWh/yr)</v>
          </cell>
          <cell r="F5306" t="str">
            <v>See Source Document(s) for savings methodology</v>
          </cell>
          <cell r="G5306" t="str">
            <v/>
          </cell>
          <cell r="H5306" t="str">
            <v/>
          </cell>
          <cell r="I5306" t="str">
            <v>ES - Clothes Washer Criteria.docx</v>
          </cell>
        </row>
        <row r="5307">
          <cell r="C5307" t="str">
            <v>835.2_Gross incremental annual electric savings (kWh/yr)</v>
          </cell>
          <cell r="D5307">
            <v>2</v>
          </cell>
          <cell r="E5307" t="str">
            <v>Gross incremental annual electric savings (kWh/yr)</v>
          </cell>
          <cell r="F5307" t="str">
            <v>Savings Parameters</v>
          </cell>
          <cell r="G5307" t="str">
            <v/>
          </cell>
          <cell r="H5307" t="str">
            <v>See Source Document(s) for savings methodology</v>
          </cell>
          <cell r="I5307" t="str">
            <v/>
          </cell>
        </row>
        <row r="5308">
          <cell r="C5308" t="str">
            <v>835.2_Measure life (years)</v>
          </cell>
          <cell r="D5308">
            <v>2</v>
          </cell>
          <cell r="E5308" t="str">
            <v>Measure life (years)</v>
          </cell>
          <cell r="F5308" t="str">
            <v>Measure Life Value Source</v>
          </cell>
          <cell r="G5308" t="str">
            <v/>
          </cell>
          <cell r="H5308" t="str">
            <v>Table 1-4</v>
          </cell>
          <cell r="I5308" t="str">
            <v/>
          </cell>
        </row>
        <row r="5309">
          <cell r="C5309" t="str">
            <v>835.2_Gross incremental annual electric savings (kWh/yr)</v>
          </cell>
          <cell r="D5309">
            <v>2</v>
          </cell>
          <cell r="E5309" t="str">
            <v>Gross incremental annual electric savings (kWh/yr)</v>
          </cell>
          <cell r="F5309" t="str">
            <v>Savings Parameters</v>
          </cell>
          <cell r="G5309" t="str">
            <v/>
          </cell>
          <cell r="H5309" t="str">
            <v>See Source Document(s) for savings methodology</v>
          </cell>
          <cell r="I5309" t="str">
            <v/>
          </cell>
        </row>
        <row r="5310">
          <cell r="C5310" t="str">
            <v>835.2_Incentive Customer ($)</v>
          </cell>
          <cell r="D5310">
            <v>2</v>
          </cell>
          <cell r="E5310" t="str">
            <v>Incentive Customer ($)</v>
          </cell>
          <cell r="F5310" t="str">
            <v>Incentive Value Source</v>
          </cell>
          <cell r="G5310" t="str">
            <v/>
          </cell>
          <cell r="H5310" t="str">
            <v>Table 1-4</v>
          </cell>
          <cell r="I5310" t="str">
            <v/>
          </cell>
        </row>
        <row r="5311">
          <cell r="C5311" t="str">
            <v>835.2_Gross Average Monthly Demand Reduction (kW/unit)</v>
          </cell>
          <cell r="D5311">
            <v>2</v>
          </cell>
          <cell r="E5311" t="str">
            <v>Gross Average Monthly Demand Reduction (kW/unit)</v>
          </cell>
          <cell r="F5311" t="str">
            <v>Demand Reduction Value Source</v>
          </cell>
          <cell r="G5311" t="str">
            <v/>
          </cell>
          <cell r="H5311" t="str">
            <v>Table 1-4</v>
          </cell>
          <cell r="I5311" t="str">
            <v/>
          </cell>
        </row>
        <row r="5312">
          <cell r="C5312" t="str">
            <v>835.2_Gross incremental annual electric savings (kWh/yr)</v>
          </cell>
          <cell r="D5312">
            <v>2</v>
          </cell>
          <cell r="E5312" t="str">
            <v>Gross incremental annual electric savings (kWh/yr)</v>
          </cell>
          <cell r="F5312" t="str">
            <v>Savings Parameters</v>
          </cell>
          <cell r="G5312" t="str">
            <v/>
          </cell>
          <cell r="H5312" t="str">
            <v>See Source Document(s) for savings methodology</v>
          </cell>
          <cell r="I5312" t="str">
            <v/>
          </cell>
        </row>
        <row r="5313">
          <cell r="C5313" t="str">
            <v>835.2_Gross incremental annual electric savings (kWh/yr)</v>
          </cell>
          <cell r="D5313">
            <v>2</v>
          </cell>
          <cell r="E5313" t="str">
            <v>Gross incremental annual electric savings (kWh/yr)</v>
          </cell>
          <cell r="F5313" t="str">
            <v xml:space="preserve">Energy Savings Value Source </v>
          </cell>
          <cell r="G5313" t="str">
            <v/>
          </cell>
          <cell r="H5313" t="str">
            <v>Table 1-4</v>
          </cell>
          <cell r="I5313" t="str">
            <v/>
          </cell>
        </row>
        <row r="5314">
          <cell r="C5314" t="str">
            <v>835.2_Incremental cost ($)</v>
          </cell>
          <cell r="D5314">
            <v>2</v>
          </cell>
          <cell r="E5314" t="str">
            <v>Incremental cost ($)</v>
          </cell>
          <cell r="F5314" t="str">
            <v>Cost Value Source</v>
          </cell>
          <cell r="G5314" t="str">
            <v/>
          </cell>
          <cell r="H5314" t="str">
            <v>Table 1-4</v>
          </cell>
          <cell r="I5314" t="str">
            <v/>
          </cell>
        </row>
        <row r="5315">
          <cell r="C5315" t="str">
            <v>835.2_Gross incremental annual electric savings (kWh/yr)</v>
          </cell>
          <cell r="D5315">
            <v>2</v>
          </cell>
          <cell r="E5315" t="str">
            <v>Gross incremental annual electric savings (kWh/yr)</v>
          </cell>
          <cell r="F5315" t="str">
            <v>Savings Parameters</v>
          </cell>
          <cell r="G5315" t="str">
            <v/>
          </cell>
          <cell r="H5315" t="str">
            <v>See Source Document(s) for savings methodology</v>
          </cell>
          <cell r="I5315" t="str">
            <v/>
          </cell>
        </row>
        <row r="5316">
          <cell r="C5316" t="str">
            <v>920.2_Planned Net to Gross Ratio</v>
          </cell>
          <cell r="D5316">
            <v>2</v>
          </cell>
          <cell r="E5316" t="str">
            <v>Planned Net to Gross Ratio</v>
          </cell>
          <cell r="F5316" t="str">
            <v>Net-to-Gross Value Source</v>
          </cell>
          <cell r="G5316" t="str">
            <v/>
          </cell>
          <cell r="H5316" t="str">
            <v>Page 10</v>
          </cell>
          <cell r="I5316" t="str">
            <v>DSM_WY_FinAnswerExpress_Report_2011.pdf</v>
          </cell>
        </row>
        <row r="5317">
          <cell r="C5317" t="str">
            <v>920.2_Gross Average Monthly Demand Reduction (kW/unit)</v>
          </cell>
          <cell r="D5317">
            <v>2</v>
          </cell>
          <cell r="E5317" t="str">
            <v>Gross Average Monthly Demand Reduction (kW/unit)</v>
          </cell>
          <cell r="F5317" t="str">
            <v>Demand Savings Value Source</v>
          </cell>
          <cell r="G5317" t="str">
            <v/>
          </cell>
          <cell r="H5317" t="str">
            <v/>
          </cell>
          <cell r="I5317" t="str">
            <v>NonLighting Measure Worksheets WY 120814.pdf</v>
          </cell>
        </row>
        <row r="5318">
          <cell r="C5318" t="str">
            <v>920.2_Measure life (years)</v>
          </cell>
          <cell r="D5318">
            <v>2</v>
          </cell>
          <cell r="E5318" t="str">
            <v>Measure life (years)</v>
          </cell>
          <cell r="F5318" t="str">
            <v>Measure Life Value Source</v>
          </cell>
          <cell r="G5318" t="str">
            <v/>
          </cell>
          <cell r="H5318" t="str">
            <v/>
          </cell>
          <cell r="I5318" t="str">
            <v>NonLighting Measure Worksheets WY 120814.pdf</v>
          </cell>
        </row>
        <row r="5319">
          <cell r="C5319" t="str">
            <v>920.2_Incremental cost ($)</v>
          </cell>
          <cell r="D5319">
            <v>2</v>
          </cell>
          <cell r="E5319" t="str">
            <v>Incremental cost ($)</v>
          </cell>
          <cell r="F5319" t="str">
            <v>Incremental Cost Value Source</v>
          </cell>
          <cell r="G5319" t="str">
            <v/>
          </cell>
          <cell r="H5319" t="str">
            <v/>
          </cell>
          <cell r="I5319" t="str">
            <v>NonLighting Measure Worksheets WY 120814.pdf</v>
          </cell>
        </row>
        <row r="5320">
          <cell r="C5320" t="str">
            <v>920.2_Planned Realization Rate</v>
          </cell>
          <cell r="D5320">
            <v>2</v>
          </cell>
          <cell r="E5320" t="str">
            <v>Planned Realization Rate</v>
          </cell>
          <cell r="F5320" t="str">
            <v>Realization Rate Value Source</v>
          </cell>
          <cell r="G5320" t="str">
            <v/>
          </cell>
          <cell r="H5320" t="str">
            <v>Table 1</v>
          </cell>
          <cell r="I5320" t="str">
            <v>DSM_WY_FinAnswerExpress_Report_2011.pdf</v>
          </cell>
        </row>
        <row r="5321">
          <cell r="C5321" t="str">
            <v>920.2_Gross incremental annual electric savings (kWh/yr)</v>
          </cell>
          <cell r="D5321">
            <v>2</v>
          </cell>
          <cell r="E5321" t="str">
            <v>Gross incremental annual electric savings (kWh/yr)</v>
          </cell>
          <cell r="F5321" t="str">
            <v>Energy Savings Value Source</v>
          </cell>
          <cell r="G5321" t="str">
            <v/>
          </cell>
          <cell r="H5321" t="str">
            <v/>
          </cell>
          <cell r="I5321" t="str">
            <v>NonLighting Measure Worksheets WY 120814.pdf</v>
          </cell>
        </row>
        <row r="5322">
          <cell r="C5322" t="str">
            <v>255.2_Planned Net to Gross Ratio</v>
          </cell>
          <cell r="D5322">
            <v>2</v>
          </cell>
          <cell r="E5322" t="str">
            <v>Planned Net to Gross Ratio</v>
          </cell>
          <cell r="F5322" t="str">
            <v>Net-to-Gross Value Source</v>
          </cell>
          <cell r="G5322" t="str">
            <v/>
          </cell>
          <cell r="H5322" t="str">
            <v>Page 2</v>
          </cell>
          <cell r="I5322" t="str">
            <v>ID_FinAnswer_Express_Program_Evaluation_2009-2011.pdf</v>
          </cell>
        </row>
        <row r="5323">
          <cell r="C5323" t="str">
            <v>255.2_Measure life (years)</v>
          </cell>
          <cell r="D5323">
            <v>2</v>
          </cell>
          <cell r="E5323" t="str">
            <v>Measure life (years)</v>
          </cell>
          <cell r="F5323" t="str">
            <v>Measure Life Value Source</v>
          </cell>
          <cell r="G5323" t="str">
            <v/>
          </cell>
          <cell r="H5323" t="str">
            <v/>
          </cell>
          <cell r="I5323" t="str">
            <v>NonLighting Measure Worksheets ID 111314.pdf</v>
          </cell>
        </row>
        <row r="5324">
          <cell r="C5324" t="str">
            <v>255.2_Gross Average Monthly Demand Reduction (kW/unit)</v>
          </cell>
          <cell r="D5324">
            <v>2</v>
          </cell>
          <cell r="E5324" t="str">
            <v>Gross Average Monthly Demand Reduction (kW/unit)</v>
          </cell>
          <cell r="F5324" t="str">
            <v>Demand Reduction Value Source</v>
          </cell>
          <cell r="G5324" t="str">
            <v/>
          </cell>
          <cell r="H5324" t="str">
            <v/>
          </cell>
          <cell r="I5324" t="str">
            <v>NonLighting Measure Worksheets ID 111314.pdf</v>
          </cell>
        </row>
        <row r="5325">
          <cell r="C5325" t="str">
            <v>255.2_Incremental cost ($)</v>
          </cell>
          <cell r="D5325">
            <v>2</v>
          </cell>
          <cell r="E5325" t="str">
            <v>Incremental cost ($)</v>
          </cell>
          <cell r="F5325" t="str">
            <v>Cost Value Source</v>
          </cell>
          <cell r="G5325" t="str">
            <v/>
          </cell>
          <cell r="H5325" t="str">
            <v/>
          </cell>
          <cell r="I5325" t="str">
            <v>NonLighting Measure Worksheets ID 111314.pdf</v>
          </cell>
        </row>
        <row r="5326">
          <cell r="C5326" t="str">
            <v>255.2_Planned Realization Rate</v>
          </cell>
          <cell r="D5326">
            <v>2</v>
          </cell>
          <cell r="E5326" t="str">
            <v>Planned Realization Rate</v>
          </cell>
          <cell r="F5326" t="str">
            <v>Realization Rate Value Source</v>
          </cell>
          <cell r="G5326" t="str">
            <v/>
          </cell>
          <cell r="H5326" t="str">
            <v>Table 1</v>
          </cell>
          <cell r="I5326" t="str">
            <v>ID_FinAnswer_Express_Program_Evaluation_2009-2011.pdf</v>
          </cell>
        </row>
        <row r="5327">
          <cell r="C5327" t="str">
            <v>255.2_Gross incremental annual electric savings (kWh/yr)</v>
          </cell>
          <cell r="D5327">
            <v>2</v>
          </cell>
          <cell r="E5327" t="str">
            <v>Gross incremental annual electric savings (kWh/yr)</v>
          </cell>
          <cell r="F5327" t="str">
            <v xml:space="preserve">Energy Savings Value Source </v>
          </cell>
          <cell r="G5327" t="str">
            <v/>
          </cell>
          <cell r="H5327" t="str">
            <v/>
          </cell>
          <cell r="I5327" t="str">
            <v>NonLighting Measure Worksheets ID 111314.pdf</v>
          </cell>
        </row>
        <row r="5328">
          <cell r="C5328" t="str">
            <v>873.2_Measure life (years)</v>
          </cell>
          <cell r="D5328">
            <v>2</v>
          </cell>
          <cell r="E5328" t="str">
            <v>Measure life (years)</v>
          </cell>
          <cell r="F5328" t="str">
            <v>Measure Life Value Source</v>
          </cell>
          <cell r="G5328" t="str">
            <v/>
          </cell>
          <cell r="H5328" t="str">
            <v>Table 2a on page 10 of Appendix 1</v>
          </cell>
          <cell r="I5328" t="str">
            <v>WA_2011_Annual_Report_Conservation_Acquisition.pdf</v>
          </cell>
        </row>
        <row r="5329">
          <cell r="C5329" t="str">
            <v>873.2_Gross Average Monthly Demand Reduction (kW/unit)</v>
          </cell>
          <cell r="D5329">
            <v>2</v>
          </cell>
          <cell r="E5329" t="str">
            <v>Gross Average Monthly Demand Reduction (kW/unit)</v>
          </cell>
          <cell r="F5329" t="str">
            <v>Demand Reduction Value Source</v>
          </cell>
          <cell r="G5329" t="str">
            <v/>
          </cell>
          <cell r="H5329" t="str">
            <v>pg 5-8, Table 5-6</v>
          </cell>
          <cell r="I5329" t="str">
            <v>FinAnswer Express Market Characterization and Program Enhancements - Washington Service Territory 9 Sept 2011.pdf</v>
          </cell>
        </row>
        <row r="5330">
          <cell r="C5330" t="str">
            <v>873.2_Efficient Case Value</v>
          </cell>
          <cell r="D5330">
            <v>2</v>
          </cell>
          <cell r="E5330" t="str">
            <v>Efficient Case Value</v>
          </cell>
          <cell r="F5330" t="str">
            <v>Efficient Case Value Source</v>
          </cell>
          <cell r="G5330" t="str">
            <v/>
          </cell>
          <cell r="H5330" t="str">
            <v>pg 5-8, Table 5-6</v>
          </cell>
          <cell r="I5330" t="str">
            <v>FinAnswer Express Market Characterization and Program Enhancements - Washington Service Territory 9 Sept 2011.pdf</v>
          </cell>
        </row>
        <row r="5331">
          <cell r="C5331" t="str">
            <v>873.2_Incremental cost ($)</v>
          </cell>
          <cell r="D5331">
            <v>2</v>
          </cell>
          <cell r="E5331" t="str">
            <v>Incremental cost ($)</v>
          </cell>
          <cell r="F5331" t="str">
            <v>Cost Value Source</v>
          </cell>
          <cell r="G5331" t="str">
            <v/>
          </cell>
          <cell r="H5331" t="str">
            <v>pg 5-8, Table 5-6</v>
          </cell>
          <cell r="I5331" t="str">
            <v>FinAnswer Express Market Characterization and Program Enhancements - Washington Service Territory 9 Sept 2011.pdf</v>
          </cell>
        </row>
        <row r="5332">
          <cell r="C5332" t="str">
            <v>873.2_Gross Average Monthly Demand Reduction (kW/unit)</v>
          </cell>
          <cell r="D5332">
            <v>2</v>
          </cell>
          <cell r="E5332" t="str">
            <v>Gross Average Monthly Demand Reduction (kW/unit)</v>
          </cell>
          <cell r="F5332" t="str">
            <v>Savings Parameters</v>
          </cell>
          <cell r="G5332" t="str">
            <v/>
          </cell>
          <cell r="H5332" t="str">
            <v/>
          </cell>
          <cell r="I5332" t="str">
            <v>WA Farm Equipment.docx</v>
          </cell>
        </row>
        <row r="5333">
          <cell r="C5333" t="str">
            <v>873.2_Gross incremental annual electric savings (kWh/yr)</v>
          </cell>
          <cell r="D5333">
            <v>2</v>
          </cell>
          <cell r="E5333" t="str">
            <v>Gross incremental annual electric savings (kWh/yr)</v>
          </cell>
          <cell r="F5333" t="str">
            <v>Savings Parameters</v>
          </cell>
          <cell r="G5333" t="str">
            <v/>
          </cell>
          <cell r="H5333" t="str">
            <v>pg 5-8, Table 5-6</v>
          </cell>
          <cell r="I5333" t="str">
            <v>FinAnswer Express Market Characterization and Program Enhancements - Washington Service Territory 9 Sept 2011.pdf</v>
          </cell>
        </row>
        <row r="5334">
          <cell r="C5334" t="str">
            <v>873.2_Gross incremental annual electric savings (kWh/yr)</v>
          </cell>
          <cell r="D5334">
            <v>2</v>
          </cell>
          <cell r="E5334" t="str">
            <v>Gross incremental annual electric savings (kWh/yr)</v>
          </cell>
          <cell r="F5334" t="str">
            <v xml:space="preserve">Energy Savings Value Source </v>
          </cell>
          <cell r="G5334" t="str">
            <v/>
          </cell>
          <cell r="H5334" t="str">
            <v>pg 5-8, Table 5-6</v>
          </cell>
          <cell r="I5334" t="str">
            <v>FinAnswer Express Market Characterization and Program Enhancements - Washington Service Territory 9 Sept 2011.pdf</v>
          </cell>
        </row>
        <row r="5335">
          <cell r="C5335" t="str">
            <v>873.2_Incentive Customer ($)</v>
          </cell>
          <cell r="D5335">
            <v>2</v>
          </cell>
          <cell r="E5335" t="str">
            <v>Incentive Customer ($)</v>
          </cell>
          <cell r="F5335" t="str">
            <v>Incentive Value Source</v>
          </cell>
          <cell r="G5335" t="str">
            <v/>
          </cell>
          <cell r="H5335" t="str">
            <v>pg 5-8, Table 5-6</v>
          </cell>
          <cell r="I5335" t="str">
            <v>FinAnswer Express Market Characterization and Program Enhancements - Washington Service Territory 9 Sept 2011.pdf</v>
          </cell>
        </row>
        <row r="5336">
          <cell r="C5336" t="str">
            <v>873.2_Gross incremental annual electric savings (kWh/yr)</v>
          </cell>
          <cell r="D5336">
            <v>2</v>
          </cell>
          <cell r="E5336" t="str">
            <v>Gross incremental annual electric savings (kWh/yr)</v>
          </cell>
          <cell r="F5336" t="str">
            <v>Savings Parameters</v>
          </cell>
          <cell r="G5336" t="str">
            <v/>
          </cell>
          <cell r="H5336" t="str">
            <v/>
          </cell>
          <cell r="I5336" t="str">
            <v>WA Farm Equipment.docx</v>
          </cell>
        </row>
        <row r="5337">
          <cell r="C5337" t="str">
            <v>1097.2_Planned Net to Gross Ratio</v>
          </cell>
          <cell r="D5337">
            <v>2</v>
          </cell>
          <cell r="E5337" t="str">
            <v>Planned Net to Gross Ratio</v>
          </cell>
          <cell r="F5337" t="str">
            <v>Net-to-Gross Value Source</v>
          </cell>
          <cell r="G5337" t="str">
            <v/>
          </cell>
          <cell r="H5337" t="str">
            <v>Recommendation on Page 10</v>
          </cell>
          <cell r="I5337" t="str">
            <v>DSM_WY_EnergyFinAnswer_Report_2011.pdf</v>
          </cell>
        </row>
        <row r="5338">
          <cell r="C5338" t="str">
            <v>1097.2_Gross Average Monthly Demand Reduction (kW/unit)</v>
          </cell>
          <cell r="D5338">
            <v>2</v>
          </cell>
          <cell r="E5338" t="str">
            <v>Gross Average Monthly Demand Reduction (kW/unit)</v>
          </cell>
          <cell r="F5338" t="str">
            <v>Demand Savings Value Source</v>
          </cell>
          <cell r="G5338" t="str">
            <v/>
          </cell>
          <cell r="H5338" t="str">
            <v>Page 53</v>
          </cell>
          <cell r="I5338" t="str">
            <v>Wyoming Industrial  Agricultural Measure Review and Update 9 Nov.docx</v>
          </cell>
        </row>
        <row r="5339">
          <cell r="C5339" t="str">
            <v>1097.2_Incremental cost ($)</v>
          </cell>
          <cell r="D5339">
            <v>2</v>
          </cell>
          <cell r="E5339" t="str">
            <v>Incremental cost ($)</v>
          </cell>
          <cell r="F5339" t="str">
            <v>Incremental Cost Value Source</v>
          </cell>
          <cell r="G5339" t="str">
            <v/>
          </cell>
          <cell r="H5339" t="str">
            <v>Page 53</v>
          </cell>
          <cell r="I5339" t="str">
            <v>Wyoming Industrial  Agricultural Measure Review and Update 9 Nov.docx</v>
          </cell>
        </row>
        <row r="5340">
          <cell r="C5340" t="str">
            <v>1097.2_Measure life (years)</v>
          </cell>
          <cell r="D5340">
            <v>2</v>
          </cell>
          <cell r="E5340" t="str">
            <v>Measure life (years)</v>
          </cell>
          <cell r="F5340" t="str">
            <v>Measure Life Value Source</v>
          </cell>
          <cell r="G5340" t="str">
            <v/>
          </cell>
          <cell r="H5340" t="str">
            <v>Table 26</v>
          </cell>
          <cell r="I5340" t="str">
            <v>2013-Wyoming-Annual-Report-Appendices-FINAL.pdf</v>
          </cell>
        </row>
        <row r="5341">
          <cell r="C5341" t="str">
            <v>1097.2_Gross incremental annual electric savings (kWh/yr)</v>
          </cell>
          <cell r="D5341">
            <v>2</v>
          </cell>
          <cell r="E5341" t="str">
            <v>Gross incremental annual electric savings (kWh/yr)</v>
          </cell>
          <cell r="F5341" t="str">
            <v>Energy Savings Value Source</v>
          </cell>
          <cell r="G5341" t="str">
            <v/>
          </cell>
          <cell r="H5341" t="str">
            <v>Page 53</v>
          </cell>
          <cell r="I5341" t="str">
            <v>Wyoming Industrial  Agricultural Measure Review and Update 9 Nov.docx</v>
          </cell>
        </row>
        <row r="5342">
          <cell r="C5342" t="str">
            <v>846.2_Incremental cost ($)</v>
          </cell>
          <cell r="D5342">
            <v>2</v>
          </cell>
          <cell r="E5342" t="str">
            <v>Incremental cost ($)</v>
          </cell>
          <cell r="F5342" t="str">
            <v>Cost Value Source</v>
          </cell>
          <cell r="G5342" t="str">
            <v/>
          </cell>
          <cell r="H5342" t="str">
            <v>pg 5-8, Table 5-6</v>
          </cell>
          <cell r="I5342" t="str">
            <v>FinAnswer Express Market Characterization and Program Enhancements - Washington Service Territory 9 Sept 2011.pdf</v>
          </cell>
        </row>
        <row r="5343">
          <cell r="C5343" t="str">
            <v>846.2_Gross Average Monthly Demand Reduction (kW/unit)</v>
          </cell>
          <cell r="D5343">
            <v>2</v>
          </cell>
          <cell r="E5343" t="str">
            <v>Gross Average Monthly Demand Reduction (kW/unit)</v>
          </cell>
          <cell r="F5343" t="str">
            <v>Savings Parameters</v>
          </cell>
          <cell r="G5343" t="str">
            <v/>
          </cell>
          <cell r="H5343" t="str">
            <v/>
          </cell>
          <cell r="I5343" t="str">
            <v>WA Farm Equipment.docx</v>
          </cell>
        </row>
        <row r="5344">
          <cell r="C5344" t="str">
            <v>846.2_Gross Average Monthly Demand Reduction (kW/unit)</v>
          </cell>
          <cell r="D5344">
            <v>2</v>
          </cell>
          <cell r="E5344" t="str">
            <v>Gross Average Monthly Demand Reduction (kW/unit)</v>
          </cell>
          <cell r="F5344" t="str">
            <v>Demand Reduction Value Source</v>
          </cell>
          <cell r="G5344" t="str">
            <v/>
          </cell>
          <cell r="H5344" t="str">
            <v>pg 5-8, Table 5-6</v>
          </cell>
          <cell r="I5344" t="str">
            <v>FinAnswer Express Market Characterization and Program Enhancements - Washington Service Territory 9 Sept 2011.pdf</v>
          </cell>
        </row>
        <row r="5345">
          <cell r="C5345" t="str">
            <v>846.2_Gross incremental annual electric savings (kWh/yr)</v>
          </cell>
          <cell r="D5345">
            <v>2</v>
          </cell>
          <cell r="E5345" t="str">
            <v>Gross incremental annual electric savings (kWh/yr)</v>
          </cell>
          <cell r="F5345" t="str">
            <v>Savings Parameters</v>
          </cell>
          <cell r="G5345" t="str">
            <v/>
          </cell>
          <cell r="H5345" t="str">
            <v/>
          </cell>
          <cell r="I5345" t="str">
            <v>WA Farm Equipment.docx</v>
          </cell>
        </row>
        <row r="5346">
          <cell r="C5346" t="str">
            <v>846.2_Gross incremental annual electric savings (kWh/yr)</v>
          </cell>
          <cell r="D5346">
            <v>2</v>
          </cell>
          <cell r="E5346" t="str">
            <v>Gross incremental annual electric savings (kWh/yr)</v>
          </cell>
          <cell r="F5346" t="str">
            <v xml:space="preserve">Energy Savings Value Source </v>
          </cell>
          <cell r="G5346" t="str">
            <v/>
          </cell>
          <cell r="H5346" t="str">
            <v>pg 5-8, Table 5-6</v>
          </cell>
          <cell r="I5346" t="str">
            <v>FinAnswer Express Market Characterization and Program Enhancements - Washington Service Territory 9 Sept 2011.pdf</v>
          </cell>
        </row>
        <row r="5347">
          <cell r="C5347" t="str">
            <v>846.2_Measure life (years)</v>
          </cell>
          <cell r="D5347">
            <v>2</v>
          </cell>
          <cell r="E5347" t="str">
            <v>Measure life (years)</v>
          </cell>
          <cell r="F5347" t="str">
            <v>Measure Life Value Source</v>
          </cell>
          <cell r="G5347" t="str">
            <v/>
          </cell>
          <cell r="H5347" t="str">
            <v>Table 2a on page 10 of Appendix 1</v>
          </cell>
          <cell r="I5347" t="str">
            <v>WA_2011_Annual_Report_Conservation_Acquisition.pdf</v>
          </cell>
        </row>
        <row r="5348">
          <cell r="C5348" t="str">
            <v>846.2_Incentive Customer ($)</v>
          </cell>
          <cell r="D5348">
            <v>2</v>
          </cell>
          <cell r="E5348" t="str">
            <v>Incentive Customer ($)</v>
          </cell>
          <cell r="F5348" t="str">
            <v>Incentive Value Source</v>
          </cell>
          <cell r="G5348" t="str">
            <v/>
          </cell>
          <cell r="H5348" t="str">
            <v>pg 5-8, Table 5-6</v>
          </cell>
          <cell r="I5348" t="str">
            <v>FinAnswer Express Market Characterization and Program Enhancements - Washington Service Territory 9 Sept 2011.pdf</v>
          </cell>
        </row>
        <row r="5349">
          <cell r="C5349" t="str">
            <v>1061.2_Incremental cost ($)</v>
          </cell>
          <cell r="D5349">
            <v>2</v>
          </cell>
          <cell r="E5349" t="str">
            <v>Incremental cost ($)</v>
          </cell>
          <cell r="F5349" t="str">
            <v>Incremental Cost Value Source</v>
          </cell>
          <cell r="G5349" t="str">
            <v/>
          </cell>
          <cell r="H5349" t="str">
            <v>Page 53</v>
          </cell>
          <cell r="I5349" t="str">
            <v>Wyoming Industrial  Agricultural Measure Review and Update 9 Nov.docx</v>
          </cell>
        </row>
        <row r="5350">
          <cell r="C5350" t="str">
            <v>1061.2_Gross Average Monthly Demand Reduction (kW/unit)</v>
          </cell>
          <cell r="D5350">
            <v>2</v>
          </cell>
          <cell r="E5350" t="str">
            <v>Gross Average Monthly Demand Reduction (kW/unit)</v>
          </cell>
          <cell r="F5350" t="str">
            <v>Demand Savings Value Source</v>
          </cell>
          <cell r="G5350" t="str">
            <v/>
          </cell>
          <cell r="H5350" t="str">
            <v>Page 53</v>
          </cell>
          <cell r="I5350" t="str">
            <v>Wyoming Industrial  Agricultural Measure Review and Update 9 Nov.docx</v>
          </cell>
        </row>
        <row r="5351">
          <cell r="C5351" t="str">
            <v>1061.2_Planned Net to Gross Ratio</v>
          </cell>
          <cell r="D5351">
            <v>2</v>
          </cell>
          <cell r="E5351" t="str">
            <v>Planned Net to Gross Ratio</v>
          </cell>
          <cell r="F5351" t="str">
            <v>Net-to-Gross Value Source</v>
          </cell>
          <cell r="G5351" t="str">
            <v/>
          </cell>
          <cell r="H5351" t="str">
            <v>Recommendation on Page 10</v>
          </cell>
          <cell r="I5351" t="str">
            <v>DSM_WY_EnergyFinAnswer_Report_2011.pdf</v>
          </cell>
        </row>
        <row r="5352">
          <cell r="C5352" t="str">
            <v>1061.2_Measure life (years)</v>
          </cell>
          <cell r="D5352">
            <v>2</v>
          </cell>
          <cell r="E5352" t="str">
            <v>Measure life (years)</v>
          </cell>
          <cell r="F5352" t="str">
            <v>Measure Life Value Source</v>
          </cell>
          <cell r="G5352" t="str">
            <v/>
          </cell>
          <cell r="H5352" t="str">
            <v>Table 26</v>
          </cell>
          <cell r="I5352" t="str">
            <v>2013-Wyoming-Annual-Report-Appendices-FINAL.pdf</v>
          </cell>
        </row>
        <row r="5353">
          <cell r="C5353" t="str">
            <v>1061.2_Gross incremental annual electric savings (kWh/yr)</v>
          </cell>
          <cell r="D5353">
            <v>2</v>
          </cell>
          <cell r="E5353" t="str">
            <v>Gross incremental annual electric savings (kWh/yr)</v>
          </cell>
          <cell r="F5353" t="str">
            <v>Energy Savings Value Source</v>
          </cell>
          <cell r="G5353" t="str">
            <v/>
          </cell>
          <cell r="H5353" t="str">
            <v>Page 53</v>
          </cell>
          <cell r="I5353" t="str">
            <v>Wyoming Industrial  Agricultural Measure Review and Update 9 Nov.docx</v>
          </cell>
        </row>
        <row r="5354">
          <cell r="C5354" t="str">
            <v>635.3_Gross incremental annual electric savings (kWh/yr)</v>
          </cell>
          <cell r="D5354">
            <v>3</v>
          </cell>
          <cell r="E5354" t="str">
            <v>Gross incremental annual electric savings (kWh/yr)</v>
          </cell>
          <cell r="F5354" t="str">
            <v>Energy savings value source</v>
          </cell>
          <cell r="G5354" t="str">
            <v/>
          </cell>
          <cell r="H5354" t="str">
            <v>page 55</v>
          </cell>
          <cell r="I5354" t="str">
            <v>Utah Industrial  Agricultural Measure Review and Update 1 May 2014.docx</v>
          </cell>
        </row>
        <row r="5355">
          <cell r="C5355" t="str">
            <v>635.3_Planned Net to Gross Ratio</v>
          </cell>
          <cell r="D5355">
            <v>3</v>
          </cell>
          <cell r="E5355" t="str">
            <v>Planned Net to Gross Ratio</v>
          </cell>
          <cell r="F5355" t="str">
            <v>Planned Net-to-Gross Ratio Value Source</v>
          </cell>
          <cell r="G5355" t="str">
            <v/>
          </cell>
          <cell r="H5355" t="str">
            <v>BAU - CE inputs sheet</v>
          </cell>
          <cell r="I5355" t="str">
            <v>CE inputs - measure update   small business 031314.xlsx</v>
          </cell>
        </row>
        <row r="5356">
          <cell r="C5356" t="str">
            <v>635.3_Incremental cost ($)</v>
          </cell>
          <cell r="D5356">
            <v>3</v>
          </cell>
          <cell r="E5356" t="str">
            <v>Incremental cost ($)</v>
          </cell>
          <cell r="F5356" t="str">
            <v>Cost value source</v>
          </cell>
          <cell r="G5356" t="str">
            <v/>
          </cell>
          <cell r="H5356" t="str">
            <v>page 55</v>
          </cell>
          <cell r="I5356" t="str">
            <v>Utah Industrial  Agricultural Measure Review and Update 1 May 2014.docx</v>
          </cell>
        </row>
        <row r="5357">
          <cell r="C5357" t="str">
            <v>635.3_Planned Realization Rate</v>
          </cell>
          <cell r="D5357">
            <v>3</v>
          </cell>
          <cell r="E5357" t="str">
            <v>Planned Realization Rate</v>
          </cell>
          <cell r="F5357" t="str">
            <v>Planned Realization Rate Value Source</v>
          </cell>
          <cell r="G5357" t="str">
            <v/>
          </cell>
          <cell r="H5357" t="str">
            <v>BAU - CE inputs sheet</v>
          </cell>
          <cell r="I5357" t="str">
            <v>CE inputs - measure update   small business 031314.xlsx</v>
          </cell>
        </row>
        <row r="5358">
          <cell r="C5358" t="str">
            <v>635.3_Measure life (years)</v>
          </cell>
          <cell r="D5358">
            <v>3</v>
          </cell>
          <cell r="E5358" t="str">
            <v>Measure life (years)</v>
          </cell>
          <cell r="F5358" t="str">
            <v>Measure Life Value Source</v>
          </cell>
          <cell r="G5358" t="str">
            <v/>
          </cell>
          <cell r="H5358" t="str">
            <v>Page 53</v>
          </cell>
          <cell r="I5358" t="str">
            <v>Utah Industrial  Agricultural Measure Review and Update 1 May 2014.docx</v>
          </cell>
        </row>
        <row r="5359">
          <cell r="C5359" t="str">
            <v>874.2_Incentive Customer ($)</v>
          </cell>
          <cell r="D5359">
            <v>2</v>
          </cell>
          <cell r="E5359" t="str">
            <v>Incentive Customer ($)</v>
          </cell>
          <cell r="F5359" t="str">
            <v>Incentive Value Source</v>
          </cell>
          <cell r="G5359" t="str">
            <v/>
          </cell>
          <cell r="H5359" t="str">
            <v>pg 5-8, Table 5-6</v>
          </cell>
          <cell r="I5359" t="str">
            <v>FinAnswer Express Market Characterization and Program Enhancements - Washington Service Territory 9 Sept 2011.pdf</v>
          </cell>
        </row>
        <row r="5360">
          <cell r="C5360" t="str">
            <v>874.2_Gross Average Monthly Demand Reduction (kW/unit)</v>
          </cell>
          <cell r="D5360">
            <v>2</v>
          </cell>
          <cell r="E5360" t="str">
            <v>Gross Average Monthly Demand Reduction (kW/unit)</v>
          </cell>
          <cell r="F5360" t="str">
            <v>Savings Parameters</v>
          </cell>
          <cell r="G5360" t="str">
            <v/>
          </cell>
          <cell r="H5360" t="str">
            <v/>
          </cell>
          <cell r="I5360" t="str">
            <v>WA Farm Equipment.docx</v>
          </cell>
        </row>
        <row r="5361">
          <cell r="C5361" t="str">
            <v>874.2_Gross incremental annual electric savings (kWh/yr)</v>
          </cell>
          <cell r="D5361">
            <v>2</v>
          </cell>
          <cell r="E5361" t="str">
            <v>Gross incremental annual electric savings (kWh/yr)</v>
          </cell>
          <cell r="F5361" t="str">
            <v>Savings Parameters</v>
          </cell>
          <cell r="G5361" t="str">
            <v/>
          </cell>
          <cell r="H5361" t="str">
            <v>pg 5-8, Table 5-6</v>
          </cell>
          <cell r="I5361" t="str">
            <v>FinAnswer Express Market Characterization and Program Enhancements - Washington Service Territory 9 Sept 2011.pdf</v>
          </cell>
        </row>
        <row r="5362">
          <cell r="C5362" t="str">
            <v>874.2_Gross incremental annual electric savings (kWh/yr)</v>
          </cell>
          <cell r="D5362">
            <v>2</v>
          </cell>
          <cell r="E5362" t="str">
            <v>Gross incremental annual electric savings (kWh/yr)</v>
          </cell>
          <cell r="F5362" t="str">
            <v>Savings Parameters</v>
          </cell>
          <cell r="G5362" t="str">
            <v/>
          </cell>
          <cell r="H5362" t="str">
            <v/>
          </cell>
          <cell r="I5362" t="str">
            <v>WA Farm Equipment.docx</v>
          </cell>
        </row>
        <row r="5363">
          <cell r="C5363" t="str">
            <v>874.2_Gross incremental annual electric savings (kWh/yr)</v>
          </cell>
          <cell r="D5363">
            <v>2</v>
          </cell>
          <cell r="E5363" t="str">
            <v>Gross incremental annual electric savings (kWh/yr)</v>
          </cell>
          <cell r="F5363" t="str">
            <v xml:space="preserve">Energy Savings Value Source </v>
          </cell>
          <cell r="G5363" t="str">
            <v/>
          </cell>
          <cell r="H5363" t="str">
            <v>pg 5-8, Table 5-6</v>
          </cell>
          <cell r="I5363" t="str">
            <v>FinAnswer Express Market Characterization and Program Enhancements - Washington Service Territory 9 Sept 2011.pdf</v>
          </cell>
        </row>
        <row r="5364">
          <cell r="C5364" t="str">
            <v>874.2_Incremental cost ($)</v>
          </cell>
          <cell r="D5364">
            <v>2</v>
          </cell>
          <cell r="E5364" t="str">
            <v>Incremental cost ($)</v>
          </cell>
          <cell r="F5364" t="str">
            <v>Cost Value Source</v>
          </cell>
          <cell r="G5364" t="str">
            <v/>
          </cell>
          <cell r="H5364" t="str">
            <v>pg 5-8, Table 5-6</v>
          </cell>
          <cell r="I5364" t="str">
            <v>FinAnswer Express Market Characterization and Program Enhancements - Washington Service Territory 9 Sept 2011.pdf</v>
          </cell>
        </row>
        <row r="5365">
          <cell r="C5365" t="str">
            <v>874.2_Gross Average Monthly Demand Reduction (kW/unit)</v>
          </cell>
          <cell r="D5365">
            <v>2</v>
          </cell>
          <cell r="E5365" t="str">
            <v>Gross Average Monthly Demand Reduction (kW/unit)</v>
          </cell>
          <cell r="F5365" t="str">
            <v>Demand Reduction Value Source</v>
          </cell>
          <cell r="G5365" t="str">
            <v/>
          </cell>
          <cell r="H5365" t="str">
            <v>pg 5-8, Table 5-6</v>
          </cell>
          <cell r="I5365" t="str">
            <v>FinAnswer Express Market Characterization and Program Enhancements - Washington Service Territory 9 Sept 2011.pdf</v>
          </cell>
        </row>
        <row r="5366">
          <cell r="C5366" t="str">
            <v>874.2_Measure life (years)</v>
          </cell>
          <cell r="D5366">
            <v>2</v>
          </cell>
          <cell r="E5366" t="str">
            <v>Measure life (years)</v>
          </cell>
          <cell r="F5366" t="str">
            <v>Measure Life Value Source</v>
          </cell>
          <cell r="G5366" t="str">
            <v/>
          </cell>
          <cell r="H5366" t="str">
            <v>Table 2a on page 10 of Appendix 1</v>
          </cell>
          <cell r="I5366" t="str">
            <v>WA_2011_Annual_Report_Conservation_Acquisition.pdf</v>
          </cell>
        </row>
        <row r="5367">
          <cell r="C5367" t="str">
            <v>874.2_Efficient Case Value</v>
          </cell>
          <cell r="D5367">
            <v>2</v>
          </cell>
          <cell r="E5367" t="str">
            <v>Efficient Case Value</v>
          </cell>
          <cell r="F5367" t="str">
            <v>Efficient Case Value Source</v>
          </cell>
          <cell r="G5367" t="str">
            <v/>
          </cell>
          <cell r="H5367" t="str">
            <v>pg 5-8, Table 5-6</v>
          </cell>
          <cell r="I5367" t="str">
            <v>FinAnswer Express Market Characterization and Program Enhancements - Washington Service Territory 9 Sept 2011.pdf</v>
          </cell>
        </row>
        <row r="5368">
          <cell r="C5368" t="str">
            <v>1098.2_Measure life (years)</v>
          </cell>
          <cell r="D5368">
            <v>2</v>
          </cell>
          <cell r="E5368" t="str">
            <v>Measure life (years)</v>
          </cell>
          <cell r="F5368" t="str">
            <v>Measure Life Value Source</v>
          </cell>
          <cell r="G5368" t="str">
            <v/>
          </cell>
          <cell r="H5368" t="str">
            <v>Table 26</v>
          </cell>
          <cell r="I5368" t="str">
            <v>2013-Wyoming-Annual-Report-Appendices-FINAL.pdf</v>
          </cell>
        </row>
        <row r="5369">
          <cell r="C5369" t="str">
            <v>1098.2_Planned Net to Gross Ratio</v>
          </cell>
          <cell r="D5369">
            <v>2</v>
          </cell>
          <cell r="E5369" t="str">
            <v>Planned Net to Gross Ratio</v>
          </cell>
          <cell r="F5369" t="str">
            <v>Net-to-Gross Value Source</v>
          </cell>
          <cell r="G5369" t="str">
            <v/>
          </cell>
          <cell r="H5369" t="str">
            <v>Recommendation on Page 10</v>
          </cell>
          <cell r="I5369" t="str">
            <v>DSM_WY_EnergyFinAnswer_Report_2011.pdf</v>
          </cell>
        </row>
        <row r="5370">
          <cell r="C5370" t="str">
            <v>1098.2_Gross Average Monthly Demand Reduction (kW/unit)</v>
          </cell>
          <cell r="D5370">
            <v>2</v>
          </cell>
          <cell r="E5370" t="str">
            <v>Gross Average Monthly Demand Reduction (kW/unit)</v>
          </cell>
          <cell r="F5370" t="str">
            <v>Demand Savings Value Source</v>
          </cell>
          <cell r="G5370" t="str">
            <v/>
          </cell>
          <cell r="H5370" t="str">
            <v>Page 53</v>
          </cell>
          <cell r="I5370" t="str">
            <v>Wyoming Industrial  Agricultural Measure Review and Update 9 Nov.docx</v>
          </cell>
        </row>
        <row r="5371">
          <cell r="C5371" t="str">
            <v>1098.2_Gross incremental annual electric savings (kWh/yr)</v>
          </cell>
          <cell r="D5371">
            <v>2</v>
          </cell>
          <cell r="E5371" t="str">
            <v>Gross incremental annual electric savings (kWh/yr)</v>
          </cell>
          <cell r="F5371" t="str">
            <v>Energy Savings Value Source</v>
          </cell>
          <cell r="G5371" t="str">
            <v/>
          </cell>
          <cell r="H5371" t="str">
            <v>Page 53</v>
          </cell>
          <cell r="I5371" t="str">
            <v>Wyoming Industrial  Agricultural Measure Review and Update 9 Nov.docx</v>
          </cell>
        </row>
        <row r="5372">
          <cell r="C5372" t="str">
            <v>1098.2_Incremental cost ($)</v>
          </cell>
          <cell r="D5372">
            <v>2</v>
          </cell>
          <cell r="E5372" t="str">
            <v>Incremental cost ($)</v>
          </cell>
          <cell r="F5372" t="str">
            <v>Incremental Cost Value Source</v>
          </cell>
          <cell r="G5372" t="str">
            <v/>
          </cell>
          <cell r="H5372" t="str">
            <v>Page 53</v>
          </cell>
          <cell r="I5372" t="str">
            <v>Wyoming Industrial  Agricultural Measure Review and Update 9 Nov.docx</v>
          </cell>
        </row>
        <row r="5373">
          <cell r="C5373" t="str">
            <v>847.2_Gross Average Monthly Demand Reduction (kW/unit)</v>
          </cell>
          <cell r="D5373">
            <v>2</v>
          </cell>
          <cell r="E5373" t="str">
            <v>Gross Average Monthly Demand Reduction (kW/unit)</v>
          </cell>
          <cell r="F5373" t="str">
            <v>Demand Reduction Value Source</v>
          </cell>
          <cell r="G5373" t="str">
            <v/>
          </cell>
          <cell r="H5373" t="str">
            <v>pg 5-8, Table 5-6</v>
          </cell>
          <cell r="I5373" t="str">
            <v>FinAnswer Express Market Characterization and Program Enhancements - Washington Service Territory 9 Sept 2011.pdf</v>
          </cell>
        </row>
        <row r="5374">
          <cell r="C5374" t="str">
            <v>847.2_Measure life (years)</v>
          </cell>
          <cell r="D5374">
            <v>2</v>
          </cell>
          <cell r="E5374" t="str">
            <v>Measure life (years)</v>
          </cell>
          <cell r="F5374" t="str">
            <v>Measure Life Value Source</v>
          </cell>
          <cell r="G5374" t="str">
            <v/>
          </cell>
          <cell r="H5374" t="str">
            <v>Table 2a on page 10 of Appendix 1</v>
          </cell>
          <cell r="I5374" t="str">
            <v>WA_2011_Annual_Report_Conservation_Acquisition.pdf</v>
          </cell>
        </row>
        <row r="5375">
          <cell r="C5375" t="str">
            <v>847.2_Incremental cost ($)</v>
          </cell>
          <cell r="D5375">
            <v>2</v>
          </cell>
          <cell r="E5375" t="str">
            <v>Incremental cost ($)</v>
          </cell>
          <cell r="F5375" t="str">
            <v>Cost Value Source</v>
          </cell>
          <cell r="G5375" t="str">
            <v/>
          </cell>
          <cell r="H5375" t="str">
            <v>pg 5-8, Table 5-6</v>
          </cell>
          <cell r="I5375" t="str">
            <v>FinAnswer Express Market Characterization and Program Enhancements - Washington Service Territory 9 Sept 2011.pdf</v>
          </cell>
        </row>
        <row r="5376">
          <cell r="C5376" t="str">
            <v>847.2_Incentive Customer ($)</v>
          </cell>
          <cell r="D5376">
            <v>2</v>
          </cell>
          <cell r="E5376" t="str">
            <v>Incentive Customer ($)</v>
          </cell>
          <cell r="F5376" t="str">
            <v>Incentive Value Source</v>
          </cell>
          <cell r="G5376" t="str">
            <v/>
          </cell>
          <cell r="H5376" t="str">
            <v>pg 5-8, Table 5-6</v>
          </cell>
          <cell r="I5376" t="str">
            <v>FinAnswer Express Market Characterization and Program Enhancements - Washington Service Territory 9 Sept 2011.pdf</v>
          </cell>
        </row>
        <row r="5377">
          <cell r="C5377" t="str">
            <v>847.2_Gross incremental annual electric savings (kWh/yr)</v>
          </cell>
          <cell r="D5377">
            <v>2</v>
          </cell>
          <cell r="E5377" t="str">
            <v>Gross incremental annual electric savings (kWh/yr)</v>
          </cell>
          <cell r="F5377" t="str">
            <v xml:space="preserve">Energy Savings Value Source </v>
          </cell>
          <cell r="G5377" t="str">
            <v/>
          </cell>
          <cell r="H5377" t="str">
            <v>pg 5-8, Table 5-6</v>
          </cell>
          <cell r="I5377" t="str">
            <v>FinAnswer Express Market Characterization and Program Enhancements - Washington Service Territory 9 Sept 2011.pdf</v>
          </cell>
        </row>
        <row r="5378">
          <cell r="C5378" t="str">
            <v>847.2_Gross Average Monthly Demand Reduction (kW/unit)</v>
          </cell>
          <cell r="D5378">
            <v>2</v>
          </cell>
          <cell r="E5378" t="str">
            <v>Gross Average Monthly Demand Reduction (kW/unit)</v>
          </cell>
          <cell r="F5378" t="str">
            <v>Savings Parameters</v>
          </cell>
          <cell r="G5378" t="str">
            <v/>
          </cell>
          <cell r="H5378" t="str">
            <v/>
          </cell>
          <cell r="I5378" t="str">
            <v>WA Farm Equipment.docx</v>
          </cell>
        </row>
        <row r="5379">
          <cell r="C5379" t="str">
            <v>847.2_Gross incremental annual electric savings (kWh/yr)</v>
          </cell>
          <cell r="D5379">
            <v>2</v>
          </cell>
          <cell r="E5379" t="str">
            <v>Gross incremental annual electric savings (kWh/yr)</v>
          </cell>
          <cell r="F5379" t="str">
            <v>Savings Parameters</v>
          </cell>
          <cell r="G5379" t="str">
            <v/>
          </cell>
          <cell r="H5379" t="str">
            <v/>
          </cell>
          <cell r="I5379" t="str">
            <v>WA Farm Equipment.docx</v>
          </cell>
        </row>
        <row r="5380">
          <cell r="C5380" t="str">
            <v>1058.2_Gross Average Monthly Demand Reduction (kW/unit)</v>
          </cell>
          <cell r="D5380">
            <v>2</v>
          </cell>
          <cell r="E5380" t="str">
            <v>Gross Average Monthly Demand Reduction (kW/unit)</v>
          </cell>
          <cell r="F5380" t="str">
            <v>Demand Savings Value Source</v>
          </cell>
          <cell r="G5380" t="str">
            <v/>
          </cell>
          <cell r="H5380" t="str">
            <v>Page 53</v>
          </cell>
          <cell r="I5380" t="str">
            <v>Wyoming Industrial  Agricultural Measure Review and Update 9 Nov.docx</v>
          </cell>
        </row>
        <row r="5381">
          <cell r="C5381" t="str">
            <v>1058.2_Planned Net to Gross Ratio</v>
          </cell>
          <cell r="D5381">
            <v>2</v>
          </cell>
          <cell r="E5381" t="str">
            <v>Planned Net to Gross Ratio</v>
          </cell>
          <cell r="F5381" t="str">
            <v>Net-to-Gross Value Source</v>
          </cell>
          <cell r="G5381" t="str">
            <v/>
          </cell>
          <cell r="H5381" t="str">
            <v>Recommendation on Page 10</v>
          </cell>
          <cell r="I5381" t="str">
            <v>DSM_WY_EnergyFinAnswer_Report_2011.pdf</v>
          </cell>
        </row>
        <row r="5382">
          <cell r="C5382" t="str">
            <v>1058.2_Measure life (years)</v>
          </cell>
          <cell r="D5382">
            <v>2</v>
          </cell>
          <cell r="E5382" t="str">
            <v>Measure life (years)</v>
          </cell>
          <cell r="F5382" t="str">
            <v>Measure Life Value Source</v>
          </cell>
          <cell r="G5382" t="str">
            <v/>
          </cell>
          <cell r="H5382" t="str">
            <v>Table 26</v>
          </cell>
          <cell r="I5382" t="str">
            <v>2013-Wyoming-Annual-Report-Appendices-FINAL.pdf</v>
          </cell>
        </row>
        <row r="5383">
          <cell r="C5383" t="str">
            <v>1058.2_Gross incremental annual electric savings (kWh/yr)</v>
          </cell>
          <cell r="D5383">
            <v>2</v>
          </cell>
          <cell r="E5383" t="str">
            <v>Gross incremental annual electric savings (kWh/yr)</v>
          </cell>
          <cell r="F5383" t="str">
            <v>Energy Savings Value Source</v>
          </cell>
          <cell r="G5383" t="str">
            <v/>
          </cell>
          <cell r="H5383" t="str">
            <v>Page 53</v>
          </cell>
          <cell r="I5383" t="str">
            <v>Wyoming Industrial  Agricultural Measure Review and Update 9 Nov.docx</v>
          </cell>
        </row>
        <row r="5384">
          <cell r="C5384" t="str">
            <v>1058.2_Incremental cost ($)</v>
          </cell>
          <cell r="D5384">
            <v>2</v>
          </cell>
          <cell r="E5384" t="str">
            <v>Incremental cost ($)</v>
          </cell>
          <cell r="F5384" t="str">
            <v>Incremental Cost Value Source</v>
          </cell>
          <cell r="G5384" t="str">
            <v/>
          </cell>
          <cell r="H5384" t="str">
            <v>Page 53</v>
          </cell>
          <cell r="I5384" t="str">
            <v>Wyoming Industrial  Agricultural Measure Review and Update 9 Nov.docx</v>
          </cell>
        </row>
        <row r="5385">
          <cell r="C5385" t="str">
            <v>636.3_Measure life (years)</v>
          </cell>
          <cell r="D5385">
            <v>3</v>
          </cell>
          <cell r="E5385" t="str">
            <v>Measure life (years)</v>
          </cell>
          <cell r="F5385" t="str">
            <v>Measure Life Value Source</v>
          </cell>
          <cell r="G5385" t="str">
            <v/>
          </cell>
          <cell r="H5385" t="str">
            <v>Page 53</v>
          </cell>
          <cell r="I5385" t="str">
            <v>Utah Industrial  Agricultural Measure Review and Update 1 May 2014.docx</v>
          </cell>
        </row>
        <row r="5386">
          <cell r="C5386" t="str">
            <v>636.3_Planned Net to Gross Ratio</v>
          </cell>
          <cell r="D5386">
            <v>3</v>
          </cell>
          <cell r="E5386" t="str">
            <v>Planned Net to Gross Ratio</v>
          </cell>
          <cell r="F5386" t="str">
            <v>Planned Net-to-Gross Ratio Value Source</v>
          </cell>
          <cell r="G5386" t="str">
            <v/>
          </cell>
          <cell r="H5386" t="str">
            <v>BAU - CE inputs sheet</v>
          </cell>
          <cell r="I5386" t="str">
            <v>CE inputs - measure update   small business 031314.xlsx</v>
          </cell>
        </row>
        <row r="5387">
          <cell r="C5387" t="str">
            <v>636.3_Incremental cost ($)</v>
          </cell>
          <cell r="D5387">
            <v>3</v>
          </cell>
          <cell r="E5387" t="str">
            <v>Incremental cost ($)</v>
          </cell>
          <cell r="F5387" t="str">
            <v>Cost value source</v>
          </cell>
          <cell r="G5387" t="str">
            <v/>
          </cell>
          <cell r="H5387" t="str">
            <v>page 55</v>
          </cell>
          <cell r="I5387" t="str">
            <v>Utah Industrial  Agricultural Measure Review and Update 1 May 2014.docx</v>
          </cell>
        </row>
        <row r="5388">
          <cell r="C5388" t="str">
            <v>636.3_Gross incremental annual electric savings (kWh/yr)</v>
          </cell>
          <cell r="D5388">
            <v>3</v>
          </cell>
          <cell r="E5388" t="str">
            <v>Gross incremental annual electric savings (kWh/yr)</v>
          </cell>
          <cell r="F5388" t="str">
            <v>Energy savings value source</v>
          </cell>
          <cell r="G5388" t="str">
            <v/>
          </cell>
          <cell r="H5388" t="str">
            <v>page 55</v>
          </cell>
          <cell r="I5388" t="str">
            <v>Utah Industrial  Agricultural Measure Review and Update 1 May 2014.docx</v>
          </cell>
        </row>
        <row r="5389">
          <cell r="C5389" t="str">
            <v>636.3_Planned Realization Rate</v>
          </cell>
          <cell r="D5389">
            <v>3</v>
          </cell>
          <cell r="E5389" t="str">
            <v>Planned Realization Rate</v>
          </cell>
          <cell r="F5389" t="str">
            <v>Planned Realization Rate Value Source</v>
          </cell>
          <cell r="G5389" t="str">
            <v/>
          </cell>
          <cell r="H5389" t="str">
            <v>BAU - CE inputs sheet</v>
          </cell>
          <cell r="I5389" t="str">
            <v>CE inputs - measure update   small business 031314.xlsx</v>
          </cell>
        </row>
        <row r="5390">
          <cell r="C5390" t="str">
            <v>875.2_Incremental cost ($)</v>
          </cell>
          <cell r="D5390">
            <v>2</v>
          </cell>
          <cell r="E5390" t="str">
            <v>Incremental cost ($)</v>
          </cell>
          <cell r="F5390" t="str">
            <v>Cost Value Source</v>
          </cell>
          <cell r="G5390" t="str">
            <v/>
          </cell>
          <cell r="H5390" t="str">
            <v>pg 5-8, Table 5-6</v>
          </cell>
          <cell r="I5390" t="str">
            <v>FinAnswer Express Market Characterization and Program Enhancements - Washington Service Territory 9 Sept 2011.pdf</v>
          </cell>
        </row>
        <row r="5391">
          <cell r="C5391" t="str">
            <v>875.2_Gross incremental annual electric savings (kWh/yr)</v>
          </cell>
          <cell r="D5391">
            <v>2</v>
          </cell>
          <cell r="E5391" t="str">
            <v>Gross incremental annual electric savings (kWh/yr)</v>
          </cell>
          <cell r="F5391" t="str">
            <v>Savings Parameters</v>
          </cell>
          <cell r="G5391" t="str">
            <v/>
          </cell>
          <cell r="H5391" t="str">
            <v/>
          </cell>
          <cell r="I5391" t="str">
            <v>WA Farm Equipment.docx</v>
          </cell>
        </row>
        <row r="5392">
          <cell r="C5392" t="str">
            <v>875.2_Gross incremental annual electric savings (kWh/yr)</v>
          </cell>
          <cell r="D5392">
            <v>2</v>
          </cell>
          <cell r="E5392" t="str">
            <v>Gross incremental annual electric savings (kWh/yr)</v>
          </cell>
          <cell r="F5392" t="str">
            <v xml:space="preserve">Energy Savings Value Source </v>
          </cell>
          <cell r="G5392" t="str">
            <v/>
          </cell>
          <cell r="H5392" t="str">
            <v>pg 5-8, Table 5-6</v>
          </cell>
          <cell r="I5392" t="str">
            <v>FinAnswer Express Market Characterization and Program Enhancements - Washington Service Territory 9 Sept 2011.pdf</v>
          </cell>
        </row>
        <row r="5393">
          <cell r="C5393" t="str">
            <v>875.2_Efficient Case Value</v>
          </cell>
          <cell r="D5393">
            <v>2</v>
          </cell>
          <cell r="E5393" t="str">
            <v>Efficient Case Value</v>
          </cell>
          <cell r="F5393" t="str">
            <v>Efficient Case Value Source</v>
          </cell>
          <cell r="G5393" t="str">
            <v/>
          </cell>
          <cell r="H5393" t="str">
            <v>pg 5-8, Table 5-6</v>
          </cell>
          <cell r="I5393" t="str">
            <v>FinAnswer Express Market Characterization and Program Enhancements - Washington Service Territory 9 Sept 2011.pdf</v>
          </cell>
        </row>
        <row r="5394">
          <cell r="C5394" t="str">
            <v>875.2_Measure life (years)</v>
          </cell>
          <cell r="D5394">
            <v>2</v>
          </cell>
          <cell r="E5394" t="str">
            <v>Measure life (years)</v>
          </cell>
          <cell r="F5394" t="str">
            <v>Measure Life Value Source</v>
          </cell>
          <cell r="G5394" t="str">
            <v/>
          </cell>
          <cell r="H5394" t="str">
            <v>Table 2a on page 10 of Appendix 1</v>
          </cell>
          <cell r="I5394" t="str">
            <v>WA_2011_Annual_Report_Conservation_Acquisition.pdf</v>
          </cell>
        </row>
        <row r="5395">
          <cell r="C5395" t="str">
            <v>875.2_Gross incremental annual electric savings (kWh/yr)</v>
          </cell>
          <cell r="D5395">
            <v>2</v>
          </cell>
          <cell r="E5395" t="str">
            <v>Gross incremental annual electric savings (kWh/yr)</v>
          </cell>
          <cell r="F5395" t="str">
            <v>Savings Parameters</v>
          </cell>
          <cell r="G5395" t="str">
            <v/>
          </cell>
          <cell r="H5395" t="str">
            <v>pg 5-8, Table 5-6</v>
          </cell>
          <cell r="I5395" t="str">
            <v>FinAnswer Express Market Characterization and Program Enhancements - Washington Service Territory 9 Sept 2011.pdf</v>
          </cell>
        </row>
        <row r="5396">
          <cell r="C5396" t="str">
            <v>875.2_Gross Average Monthly Demand Reduction (kW/unit)</v>
          </cell>
          <cell r="D5396">
            <v>2</v>
          </cell>
          <cell r="E5396" t="str">
            <v>Gross Average Monthly Demand Reduction (kW/unit)</v>
          </cell>
          <cell r="F5396" t="str">
            <v>Demand Reduction Value Source</v>
          </cell>
          <cell r="G5396" t="str">
            <v/>
          </cell>
          <cell r="H5396" t="str">
            <v>pg 5-8, Table 5-6</v>
          </cell>
          <cell r="I5396" t="str">
            <v>FinAnswer Express Market Characterization and Program Enhancements - Washington Service Territory 9 Sept 2011.pdf</v>
          </cell>
        </row>
        <row r="5397">
          <cell r="C5397" t="str">
            <v>875.2_Gross Average Monthly Demand Reduction (kW/unit)</v>
          </cell>
          <cell r="D5397">
            <v>2</v>
          </cell>
          <cell r="E5397" t="str">
            <v>Gross Average Monthly Demand Reduction (kW/unit)</v>
          </cell>
          <cell r="F5397" t="str">
            <v>Savings Parameters</v>
          </cell>
          <cell r="G5397" t="str">
            <v/>
          </cell>
          <cell r="H5397" t="str">
            <v/>
          </cell>
          <cell r="I5397" t="str">
            <v>WA Farm Equipment.docx</v>
          </cell>
        </row>
        <row r="5398">
          <cell r="C5398" t="str">
            <v>875.2_Incentive Customer ($)</v>
          </cell>
          <cell r="D5398">
            <v>2</v>
          </cell>
          <cell r="E5398" t="str">
            <v>Incentive Customer ($)</v>
          </cell>
          <cell r="F5398" t="str">
            <v>Incentive Value Source</v>
          </cell>
          <cell r="G5398" t="str">
            <v/>
          </cell>
          <cell r="H5398" t="str">
            <v>pg 5-8, Table 5-6</v>
          </cell>
          <cell r="I5398" t="str">
            <v>FinAnswer Express Market Characterization and Program Enhancements - Washington Service Territory 9 Sept 2011.pdf</v>
          </cell>
        </row>
        <row r="5399">
          <cell r="C5399" t="str">
            <v>1099.2_Incremental cost ($)</v>
          </cell>
          <cell r="D5399">
            <v>2</v>
          </cell>
          <cell r="E5399" t="str">
            <v>Incremental cost ($)</v>
          </cell>
          <cell r="F5399" t="str">
            <v>Incremental Cost Value Source</v>
          </cell>
          <cell r="G5399" t="str">
            <v/>
          </cell>
          <cell r="H5399" t="str">
            <v>Page 53</v>
          </cell>
          <cell r="I5399" t="str">
            <v>Wyoming Industrial  Agricultural Measure Review and Update 9 Nov.docx</v>
          </cell>
        </row>
        <row r="5400">
          <cell r="C5400" t="str">
            <v>1099.2_Planned Net to Gross Ratio</v>
          </cell>
          <cell r="D5400">
            <v>2</v>
          </cell>
          <cell r="E5400" t="str">
            <v>Planned Net to Gross Ratio</v>
          </cell>
          <cell r="F5400" t="str">
            <v>Net-to-Gross Value Source</v>
          </cell>
          <cell r="G5400" t="str">
            <v/>
          </cell>
          <cell r="H5400" t="str">
            <v>Recommendation on Page 10</v>
          </cell>
          <cell r="I5400" t="str">
            <v>DSM_WY_EnergyFinAnswer_Report_2011.pdf</v>
          </cell>
        </row>
        <row r="5401">
          <cell r="C5401" t="str">
            <v>1099.2_Measure life (years)</v>
          </cell>
          <cell r="D5401">
            <v>2</v>
          </cell>
          <cell r="E5401" t="str">
            <v>Measure life (years)</v>
          </cell>
          <cell r="F5401" t="str">
            <v>Measure Life Value Source</v>
          </cell>
          <cell r="G5401" t="str">
            <v/>
          </cell>
          <cell r="H5401" t="str">
            <v>Table 26</v>
          </cell>
          <cell r="I5401" t="str">
            <v>2013-Wyoming-Annual-Report-Appendices-FINAL.pdf</v>
          </cell>
        </row>
        <row r="5402">
          <cell r="C5402" t="str">
            <v>1099.2_Gross Average Monthly Demand Reduction (kW/unit)</v>
          </cell>
          <cell r="D5402">
            <v>2</v>
          </cell>
          <cell r="E5402" t="str">
            <v>Gross Average Monthly Demand Reduction (kW/unit)</v>
          </cell>
          <cell r="F5402" t="str">
            <v>Demand Savings Value Source</v>
          </cell>
          <cell r="G5402" t="str">
            <v/>
          </cell>
          <cell r="H5402" t="str">
            <v>Page 53</v>
          </cell>
          <cell r="I5402" t="str">
            <v>Wyoming Industrial  Agricultural Measure Review and Update 9 Nov.docx</v>
          </cell>
        </row>
        <row r="5403">
          <cell r="C5403" t="str">
            <v>1099.2_Gross incremental annual electric savings (kWh/yr)</v>
          </cell>
          <cell r="D5403">
            <v>2</v>
          </cell>
          <cell r="E5403" t="str">
            <v>Gross incremental annual electric savings (kWh/yr)</v>
          </cell>
          <cell r="F5403" t="str">
            <v>Energy Savings Value Source</v>
          </cell>
          <cell r="G5403" t="str">
            <v/>
          </cell>
          <cell r="H5403" t="str">
            <v>Page 53</v>
          </cell>
          <cell r="I5403" t="str">
            <v>Wyoming Industrial  Agricultural Measure Review and Update 9 Nov.docx</v>
          </cell>
        </row>
        <row r="5404">
          <cell r="C5404" t="str">
            <v>848.2_Incremental cost ($)</v>
          </cell>
          <cell r="D5404">
            <v>2</v>
          </cell>
          <cell r="E5404" t="str">
            <v>Incremental cost ($)</v>
          </cell>
          <cell r="F5404" t="str">
            <v>Cost Value Source</v>
          </cell>
          <cell r="G5404" t="str">
            <v/>
          </cell>
          <cell r="H5404" t="str">
            <v>pg 5-8, Table 5-6</v>
          </cell>
          <cell r="I5404" t="str">
            <v>FinAnswer Express Market Characterization and Program Enhancements - Washington Service Territory 9 Sept 2011.pdf</v>
          </cell>
        </row>
        <row r="5405">
          <cell r="C5405" t="str">
            <v>848.2_Gross incremental annual electric savings (kWh/yr)</v>
          </cell>
          <cell r="D5405">
            <v>2</v>
          </cell>
          <cell r="E5405" t="str">
            <v>Gross incremental annual electric savings (kWh/yr)</v>
          </cell>
          <cell r="F5405" t="str">
            <v>Savings Parameters</v>
          </cell>
          <cell r="G5405" t="str">
            <v/>
          </cell>
          <cell r="H5405" t="str">
            <v/>
          </cell>
          <cell r="I5405" t="str">
            <v>WA Farm Equipment.docx</v>
          </cell>
        </row>
        <row r="5406">
          <cell r="C5406" t="str">
            <v>848.2_Measure life (years)</v>
          </cell>
          <cell r="D5406">
            <v>2</v>
          </cell>
          <cell r="E5406" t="str">
            <v>Measure life (years)</v>
          </cell>
          <cell r="F5406" t="str">
            <v>Measure Life Value Source</v>
          </cell>
          <cell r="G5406" t="str">
            <v/>
          </cell>
          <cell r="H5406" t="str">
            <v>Table 2a on page 10 of Appendix 1</v>
          </cell>
          <cell r="I5406" t="str">
            <v>WA_2011_Annual_Report_Conservation_Acquisition.pdf</v>
          </cell>
        </row>
        <row r="5407">
          <cell r="C5407" t="str">
            <v>848.2_Incentive Customer ($)</v>
          </cell>
          <cell r="D5407">
            <v>2</v>
          </cell>
          <cell r="E5407" t="str">
            <v>Incentive Customer ($)</v>
          </cell>
          <cell r="F5407" t="str">
            <v>Incentive Value Source</v>
          </cell>
          <cell r="G5407" t="str">
            <v/>
          </cell>
          <cell r="H5407" t="str">
            <v>pg 5-8, Table 5-6</v>
          </cell>
          <cell r="I5407" t="str">
            <v>FinAnswer Express Market Characterization and Program Enhancements - Washington Service Territory 9 Sept 2011.pdf</v>
          </cell>
        </row>
        <row r="5408">
          <cell r="C5408" t="str">
            <v>848.2_Gross Average Monthly Demand Reduction (kW/unit)</v>
          </cell>
          <cell r="D5408">
            <v>2</v>
          </cell>
          <cell r="E5408" t="str">
            <v>Gross Average Monthly Demand Reduction (kW/unit)</v>
          </cell>
          <cell r="F5408" t="str">
            <v>Demand Reduction Value Source</v>
          </cell>
          <cell r="G5408" t="str">
            <v/>
          </cell>
          <cell r="H5408" t="str">
            <v>pg 5-8, Table 5-6</v>
          </cell>
          <cell r="I5408" t="str">
            <v>FinAnswer Express Market Characterization and Program Enhancements - Washington Service Territory 9 Sept 2011.pdf</v>
          </cell>
        </row>
        <row r="5409">
          <cell r="C5409" t="str">
            <v>848.2_Gross Average Monthly Demand Reduction (kW/unit)</v>
          </cell>
          <cell r="D5409">
            <v>2</v>
          </cell>
          <cell r="E5409" t="str">
            <v>Gross Average Monthly Demand Reduction (kW/unit)</v>
          </cell>
          <cell r="F5409" t="str">
            <v>Savings Parameters</v>
          </cell>
          <cell r="G5409" t="str">
            <v/>
          </cell>
          <cell r="H5409" t="str">
            <v/>
          </cell>
          <cell r="I5409" t="str">
            <v>WA Farm Equipment.docx</v>
          </cell>
        </row>
        <row r="5410">
          <cell r="C5410" t="str">
            <v>848.2_Gross incremental annual electric savings (kWh/yr)</v>
          </cell>
          <cell r="D5410">
            <v>2</v>
          </cell>
          <cell r="E5410" t="str">
            <v>Gross incremental annual electric savings (kWh/yr)</v>
          </cell>
          <cell r="F5410" t="str">
            <v xml:space="preserve">Energy Savings Value Source </v>
          </cell>
          <cell r="G5410" t="str">
            <v/>
          </cell>
          <cell r="H5410" t="str">
            <v>pg 5-8, Table 5-6</v>
          </cell>
          <cell r="I5410" t="str">
            <v>FinAnswer Express Market Characterization and Program Enhancements - Washington Service Territory 9 Sept 2011.pdf</v>
          </cell>
        </row>
        <row r="5411">
          <cell r="C5411" t="str">
            <v>1059.2_Gross Average Monthly Demand Reduction (kW/unit)</v>
          </cell>
          <cell r="D5411">
            <v>2</v>
          </cell>
          <cell r="E5411" t="str">
            <v>Gross Average Monthly Demand Reduction (kW/unit)</v>
          </cell>
          <cell r="F5411" t="str">
            <v>Demand Savings Value Source</v>
          </cell>
          <cell r="G5411" t="str">
            <v/>
          </cell>
          <cell r="H5411" t="str">
            <v>Page 53</v>
          </cell>
          <cell r="I5411" t="str">
            <v>Wyoming Industrial  Agricultural Measure Review and Update 9 Nov.docx</v>
          </cell>
        </row>
        <row r="5412">
          <cell r="C5412" t="str">
            <v>1059.2_Planned Net to Gross Ratio</v>
          </cell>
          <cell r="D5412">
            <v>2</v>
          </cell>
          <cell r="E5412" t="str">
            <v>Planned Net to Gross Ratio</v>
          </cell>
          <cell r="F5412" t="str">
            <v>Net-to-Gross Value Source</v>
          </cell>
          <cell r="G5412" t="str">
            <v/>
          </cell>
          <cell r="H5412" t="str">
            <v>Recommendation on Page 10</v>
          </cell>
          <cell r="I5412" t="str">
            <v>DSM_WY_EnergyFinAnswer_Report_2011.pdf</v>
          </cell>
        </row>
        <row r="5413">
          <cell r="C5413" t="str">
            <v>1059.2_Incremental cost ($)</v>
          </cell>
          <cell r="D5413">
            <v>2</v>
          </cell>
          <cell r="E5413" t="str">
            <v>Incremental cost ($)</v>
          </cell>
          <cell r="F5413" t="str">
            <v>Incremental Cost Value Source</v>
          </cell>
          <cell r="G5413" t="str">
            <v/>
          </cell>
          <cell r="H5413" t="str">
            <v>Page 53</v>
          </cell>
          <cell r="I5413" t="str">
            <v>Wyoming Industrial  Agricultural Measure Review and Update 9 Nov.docx</v>
          </cell>
        </row>
        <row r="5414">
          <cell r="C5414" t="str">
            <v>1059.2_Measure life (years)</v>
          </cell>
          <cell r="D5414">
            <v>2</v>
          </cell>
          <cell r="E5414" t="str">
            <v>Measure life (years)</v>
          </cell>
          <cell r="F5414" t="str">
            <v>Measure Life Value Source</v>
          </cell>
          <cell r="G5414" t="str">
            <v/>
          </cell>
          <cell r="H5414" t="str">
            <v>Table 26</v>
          </cell>
          <cell r="I5414" t="str">
            <v>2013-Wyoming-Annual-Report-Appendices-FINAL.pdf</v>
          </cell>
        </row>
        <row r="5415">
          <cell r="C5415" t="str">
            <v>1059.2_Gross incremental annual electric savings (kWh/yr)</v>
          </cell>
          <cell r="D5415">
            <v>2</v>
          </cell>
          <cell r="E5415" t="str">
            <v>Gross incremental annual electric savings (kWh/yr)</v>
          </cell>
          <cell r="F5415" t="str">
            <v>Energy Savings Value Source</v>
          </cell>
          <cell r="G5415" t="str">
            <v/>
          </cell>
          <cell r="H5415" t="str">
            <v>Page 53</v>
          </cell>
          <cell r="I5415" t="str">
            <v>Wyoming Industrial  Agricultural Measure Review and Update 9 Nov.docx</v>
          </cell>
        </row>
        <row r="5416">
          <cell r="C5416" t="str">
            <v>637.3_Planned Realization Rate</v>
          </cell>
          <cell r="D5416">
            <v>3</v>
          </cell>
          <cell r="E5416" t="str">
            <v>Planned Realization Rate</v>
          </cell>
          <cell r="F5416" t="str">
            <v>Planned Realization Rate Value Source</v>
          </cell>
          <cell r="G5416" t="str">
            <v/>
          </cell>
          <cell r="H5416" t="str">
            <v>BAU - CE inputs sheet</v>
          </cell>
          <cell r="I5416" t="str">
            <v>CE inputs - measure update   small business 031314.xlsx</v>
          </cell>
        </row>
        <row r="5417">
          <cell r="C5417" t="str">
            <v>637.3_Measure life (years)</v>
          </cell>
          <cell r="D5417">
            <v>3</v>
          </cell>
          <cell r="E5417" t="str">
            <v>Measure life (years)</v>
          </cell>
          <cell r="F5417" t="str">
            <v>Measure Life Value Source</v>
          </cell>
          <cell r="G5417" t="str">
            <v/>
          </cell>
          <cell r="H5417" t="str">
            <v>Page 53</v>
          </cell>
          <cell r="I5417" t="str">
            <v>Utah Industrial  Agricultural Measure Review and Update 1 May 2014.docx</v>
          </cell>
        </row>
        <row r="5418">
          <cell r="C5418" t="str">
            <v>637.3_Gross incremental annual electric savings (kWh/yr)</v>
          </cell>
          <cell r="D5418">
            <v>3</v>
          </cell>
          <cell r="E5418" t="str">
            <v>Gross incremental annual electric savings (kWh/yr)</v>
          </cell>
          <cell r="F5418" t="str">
            <v>Energy savings value source</v>
          </cell>
          <cell r="G5418" t="str">
            <v/>
          </cell>
          <cell r="H5418" t="str">
            <v>page 55</v>
          </cell>
          <cell r="I5418" t="str">
            <v>Utah Industrial  Agricultural Measure Review and Update 1 May 2014.docx</v>
          </cell>
        </row>
        <row r="5419">
          <cell r="C5419" t="str">
            <v>637.3_Planned Net to Gross Ratio</v>
          </cell>
          <cell r="D5419">
            <v>3</v>
          </cell>
          <cell r="E5419" t="str">
            <v>Planned Net to Gross Ratio</v>
          </cell>
          <cell r="F5419" t="str">
            <v>Planned Net-to-Gross Ratio Value Source</v>
          </cell>
          <cell r="G5419" t="str">
            <v/>
          </cell>
          <cell r="H5419" t="str">
            <v>BAU - CE inputs sheet</v>
          </cell>
          <cell r="I5419" t="str">
            <v>CE inputs - measure update   small business 031314.xlsx</v>
          </cell>
        </row>
        <row r="5420">
          <cell r="C5420" t="str">
            <v>637.3_Incremental cost ($)</v>
          </cell>
          <cell r="D5420">
            <v>3</v>
          </cell>
          <cell r="E5420" t="str">
            <v>Incremental cost ($)</v>
          </cell>
          <cell r="F5420" t="str">
            <v>Cost value source</v>
          </cell>
          <cell r="G5420" t="str">
            <v/>
          </cell>
          <cell r="H5420" t="str">
            <v>page 55</v>
          </cell>
          <cell r="I5420" t="str">
            <v>Utah Industrial  Agricultural Measure Review and Update 1 May 2014.docx</v>
          </cell>
        </row>
        <row r="5421">
          <cell r="C5421" t="str">
            <v>872.2_Gross Average Monthly Demand Reduction (kW/unit)</v>
          </cell>
          <cell r="D5421">
            <v>2</v>
          </cell>
          <cell r="E5421" t="str">
            <v>Gross Average Monthly Demand Reduction (kW/unit)</v>
          </cell>
          <cell r="F5421" t="str">
            <v>Savings Parameters</v>
          </cell>
          <cell r="G5421" t="str">
            <v/>
          </cell>
          <cell r="H5421" t="str">
            <v/>
          </cell>
          <cell r="I5421" t="str">
            <v>WA Farm Equipment.docx</v>
          </cell>
        </row>
        <row r="5422">
          <cell r="C5422" t="str">
            <v>872.2_Efficient Case Value</v>
          </cell>
          <cell r="D5422">
            <v>2</v>
          </cell>
          <cell r="E5422" t="str">
            <v>Efficient Case Value</v>
          </cell>
          <cell r="F5422" t="str">
            <v>Efficient Case Value Source</v>
          </cell>
          <cell r="G5422" t="str">
            <v/>
          </cell>
          <cell r="H5422" t="str">
            <v>pg 5-8, Table 5-6</v>
          </cell>
          <cell r="I5422" t="str">
            <v>FinAnswer Express Market Characterization and Program Enhancements - Washington Service Territory 9 Sept 2011.pdf</v>
          </cell>
        </row>
        <row r="5423">
          <cell r="C5423" t="str">
            <v>872.2_Measure life (years)</v>
          </cell>
          <cell r="D5423">
            <v>2</v>
          </cell>
          <cell r="E5423" t="str">
            <v>Measure life (years)</v>
          </cell>
          <cell r="F5423" t="str">
            <v>Measure Life Value Source</v>
          </cell>
          <cell r="G5423" t="str">
            <v/>
          </cell>
          <cell r="H5423" t="str">
            <v>Table 2a on page 10 of Appendix 1</v>
          </cell>
          <cell r="I5423" t="str">
            <v>WA_2011_Annual_Report_Conservation_Acquisition.pdf</v>
          </cell>
        </row>
        <row r="5424">
          <cell r="C5424" t="str">
            <v>872.2_Gross incremental annual electric savings (kWh/yr)</v>
          </cell>
          <cell r="D5424">
            <v>2</v>
          </cell>
          <cell r="E5424" t="str">
            <v>Gross incremental annual electric savings (kWh/yr)</v>
          </cell>
          <cell r="F5424" t="str">
            <v>Savings Parameters</v>
          </cell>
          <cell r="G5424" t="str">
            <v/>
          </cell>
          <cell r="H5424" t="str">
            <v>pg 5-8, Table 5-6</v>
          </cell>
          <cell r="I5424" t="str">
            <v>FinAnswer Express Market Characterization and Program Enhancements - Washington Service Territory 9 Sept 2011.pdf</v>
          </cell>
        </row>
        <row r="5425">
          <cell r="C5425" t="str">
            <v>872.2_Incentive Customer ($)</v>
          </cell>
          <cell r="D5425">
            <v>2</v>
          </cell>
          <cell r="E5425" t="str">
            <v>Incentive Customer ($)</v>
          </cell>
          <cell r="F5425" t="str">
            <v>Incentive Value Source</v>
          </cell>
          <cell r="G5425" t="str">
            <v/>
          </cell>
          <cell r="H5425" t="str">
            <v>pg 5-8, Table 5-6</v>
          </cell>
          <cell r="I5425" t="str">
            <v>FinAnswer Express Market Characterization and Program Enhancements - Washington Service Territory 9 Sept 2011.pdf</v>
          </cell>
        </row>
        <row r="5426">
          <cell r="C5426" t="str">
            <v>872.2_Gross Average Monthly Demand Reduction (kW/unit)</v>
          </cell>
          <cell r="D5426">
            <v>2</v>
          </cell>
          <cell r="E5426" t="str">
            <v>Gross Average Monthly Demand Reduction (kW/unit)</v>
          </cell>
          <cell r="F5426" t="str">
            <v>Demand Reduction Value Source</v>
          </cell>
          <cell r="G5426" t="str">
            <v/>
          </cell>
          <cell r="H5426" t="str">
            <v>pg 5-8, Table 5-6</v>
          </cell>
          <cell r="I5426" t="str">
            <v>FinAnswer Express Market Characterization and Program Enhancements - Washington Service Territory 9 Sept 2011.pdf</v>
          </cell>
        </row>
        <row r="5427">
          <cell r="C5427" t="str">
            <v>872.2_Gross incremental annual electric savings (kWh/yr)</v>
          </cell>
          <cell r="D5427">
            <v>2</v>
          </cell>
          <cell r="E5427" t="str">
            <v>Gross incremental annual electric savings (kWh/yr)</v>
          </cell>
          <cell r="F5427" t="str">
            <v>Savings Parameters</v>
          </cell>
          <cell r="G5427" t="str">
            <v/>
          </cell>
          <cell r="H5427" t="str">
            <v/>
          </cell>
          <cell r="I5427" t="str">
            <v>WA Farm Equipment.docx</v>
          </cell>
        </row>
        <row r="5428">
          <cell r="C5428" t="str">
            <v>872.2_Incremental cost ($)</v>
          </cell>
          <cell r="D5428">
            <v>2</v>
          </cell>
          <cell r="E5428" t="str">
            <v>Incremental cost ($)</v>
          </cell>
          <cell r="F5428" t="str">
            <v>Cost Value Source</v>
          </cell>
          <cell r="G5428" t="str">
            <v/>
          </cell>
          <cell r="H5428" t="str">
            <v>pg 5-8, Table 5-6</v>
          </cell>
          <cell r="I5428" t="str">
            <v>FinAnswer Express Market Characterization and Program Enhancements - Washington Service Territory 9 Sept 2011.pdf</v>
          </cell>
        </row>
        <row r="5429">
          <cell r="C5429" t="str">
            <v>872.2_Gross incremental annual electric savings (kWh/yr)</v>
          </cell>
          <cell r="D5429">
            <v>2</v>
          </cell>
          <cell r="E5429" t="str">
            <v>Gross incremental annual electric savings (kWh/yr)</v>
          </cell>
          <cell r="F5429" t="str">
            <v xml:space="preserve">Energy Savings Value Source </v>
          </cell>
          <cell r="G5429" t="str">
            <v/>
          </cell>
          <cell r="H5429" t="str">
            <v>pg 5-8, Table 5-6</v>
          </cell>
          <cell r="I5429" t="str">
            <v>FinAnswer Express Market Characterization and Program Enhancements - Washington Service Territory 9 Sept 2011.pdf</v>
          </cell>
        </row>
        <row r="5430">
          <cell r="C5430" t="str">
            <v>1100.2_Planned Net to Gross Ratio</v>
          </cell>
          <cell r="D5430">
            <v>2</v>
          </cell>
          <cell r="E5430" t="str">
            <v>Planned Net to Gross Ratio</v>
          </cell>
          <cell r="F5430" t="str">
            <v>Net-to-Gross Value Source</v>
          </cell>
          <cell r="G5430" t="str">
            <v/>
          </cell>
          <cell r="H5430" t="str">
            <v>Recommendation on Page 10</v>
          </cell>
          <cell r="I5430" t="str">
            <v>DSM_WY_EnergyFinAnswer_Report_2011.pdf</v>
          </cell>
        </row>
        <row r="5431">
          <cell r="C5431" t="str">
            <v>1100.2_Gross incremental annual electric savings (kWh/yr)</v>
          </cell>
          <cell r="D5431">
            <v>2</v>
          </cell>
          <cell r="E5431" t="str">
            <v>Gross incremental annual electric savings (kWh/yr)</v>
          </cell>
          <cell r="F5431" t="str">
            <v>Energy Savings Value Source</v>
          </cell>
          <cell r="G5431" t="str">
            <v/>
          </cell>
          <cell r="H5431" t="str">
            <v>Page 53</v>
          </cell>
          <cell r="I5431" t="str">
            <v>Wyoming Industrial  Agricultural Measure Review and Update 9 Nov.docx</v>
          </cell>
        </row>
        <row r="5432">
          <cell r="C5432" t="str">
            <v>1100.2_Measure life (years)</v>
          </cell>
          <cell r="D5432">
            <v>2</v>
          </cell>
          <cell r="E5432" t="str">
            <v>Measure life (years)</v>
          </cell>
          <cell r="F5432" t="str">
            <v>Measure Life Value Source</v>
          </cell>
          <cell r="G5432" t="str">
            <v/>
          </cell>
          <cell r="H5432" t="str">
            <v>Table 26</v>
          </cell>
          <cell r="I5432" t="str">
            <v>2013-Wyoming-Annual-Report-Appendices-FINAL.pdf</v>
          </cell>
        </row>
        <row r="5433">
          <cell r="C5433" t="str">
            <v>1100.2_Gross Average Monthly Demand Reduction (kW/unit)</v>
          </cell>
          <cell r="D5433">
            <v>2</v>
          </cell>
          <cell r="E5433" t="str">
            <v>Gross Average Monthly Demand Reduction (kW/unit)</v>
          </cell>
          <cell r="F5433" t="str">
            <v>Demand Savings Value Source</v>
          </cell>
          <cell r="G5433" t="str">
            <v/>
          </cell>
          <cell r="H5433" t="str">
            <v>Page 53</v>
          </cell>
          <cell r="I5433" t="str">
            <v>Wyoming Industrial  Agricultural Measure Review and Update 9 Nov.docx</v>
          </cell>
        </row>
        <row r="5434">
          <cell r="C5434" t="str">
            <v>1100.2_Incremental cost ($)</v>
          </cell>
          <cell r="D5434">
            <v>2</v>
          </cell>
          <cell r="E5434" t="str">
            <v>Incremental cost ($)</v>
          </cell>
          <cell r="F5434" t="str">
            <v>Incremental Cost Value Source</v>
          </cell>
          <cell r="G5434" t="str">
            <v/>
          </cell>
          <cell r="H5434" t="str">
            <v>Page 53</v>
          </cell>
          <cell r="I5434" t="str">
            <v>Wyoming Industrial  Agricultural Measure Review and Update 9 Nov.docx</v>
          </cell>
        </row>
        <row r="5435">
          <cell r="C5435" t="str">
            <v>849.2_Incremental cost ($)</v>
          </cell>
          <cell r="D5435">
            <v>2</v>
          </cell>
          <cell r="E5435" t="str">
            <v>Incremental cost ($)</v>
          </cell>
          <cell r="F5435" t="str">
            <v>Cost Value Source</v>
          </cell>
          <cell r="G5435" t="str">
            <v/>
          </cell>
          <cell r="H5435" t="str">
            <v>pg 5-8, Table 5-6</v>
          </cell>
          <cell r="I5435" t="str">
            <v>FinAnswer Express Market Characterization and Program Enhancements - Washington Service Territory 9 Sept 2011.pdf</v>
          </cell>
        </row>
        <row r="5436">
          <cell r="C5436" t="str">
            <v>849.2_Gross incremental annual electric savings (kWh/yr)</v>
          </cell>
          <cell r="D5436">
            <v>2</v>
          </cell>
          <cell r="E5436" t="str">
            <v>Gross incremental annual electric savings (kWh/yr)</v>
          </cell>
          <cell r="F5436" t="str">
            <v xml:space="preserve">Energy Savings Value Source </v>
          </cell>
          <cell r="G5436" t="str">
            <v/>
          </cell>
          <cell r="H5436" t="str">
            <v>pg 5-8, Table 5-6</v>
          </cell>
          <cell r="I5436" t="str">
            <v>FinAnswer Express Market Characterization and Program Enhancements - Washington Service Territory 9 Sept 2011.pdf</v>
          </cell>
        </row>
        <row r="5437">
          <cell r="C5437" t="str">
            <v>849.2_Measure life (years)</v>
          </cell>
          <cell r="D5437">
            <v>2</v>
          </cell>
          <cell r="E5437" t="str">
            <v>Measure life (years)</v>
          </cell>
          <cell r="F5437" t="str">
            <v>Measure Life Value Source</v>
          </cell>
          <cell r="G5437" t="str">
            <v/>
          </cell>
          <cell r="H5437" t="str">
            <v>Table 2a on page 10 of Appendix 1</v>
          </cell>
          <cell r="I5437" t="str">
            <v>WA_2011_Annual_Report_Conservation_Acquisition.pdf</v>
          </cell>
        </row>
        <row r="5438">
          <cell r="C5438" t="str">
            <v>849.2_Incentive Customer ($)</v>
          </cell>
          <cell r="D5438">
            <v>2</v>
          </cell>
          <cell r="E5438" t="str">
            <v>Incentive Customer ($)</v>
          </cell>
          <cell r="F5438" t="str">
            <v>Incentive Value Source</v>
          </cell>
          <cell r="G5438" t="str">
            <v/>
          </cell>
          <cell r="H5438" t="str">
            <v>pg 5-8, Table 5-6</v>
          </cell>
          <cell r="I5438" t="str">
            <v>FinAnswer Express Market Characterization and Program Enhancements - Washington Service Territory 9 Sept 2011.pdf</v>
          </cell>
        </row>
        <row r="5439">
          <cell r="C5439" t="str">
            <v>849.2_Gross Average Monthly Demand Reduction (kW/unit)</v>
          </cell>
          <cell r="D5439">
            <v>2</v>
          </cell>
          <cell r="E5439" t="str">
            <v>Gross Average Monthly Demand Reduction (kW/unit)</v>
          </cell>
          <cell r="F5439" t="str">
            <v>Demand Reduction Value Source</v>
          </cell>
          <cell r="G5439" t="str">
            <v/>
          </cell>
          <cell r="H5439" t="str">
            <v>pg 5-8, Table 5-6</v>
          </cell>
          <cell r="I5439" t="str">
            <v>FinAnswer Express Market Characterization and Program Enhancements - Washington Service Territory 9 Sept 2011.pdf</v>
          </cell>
        </row>
        <row r="5440">
          <cell r="C5440" t="str">
            <v>849.2_Gross incremental annual electric savings (kWh/yr)</v>
          </cell>
          <cell r="D5440">
            <v>2</v>
          </cell>
          <cell r="E5440" t="str">
            <v>Gross incremental annual electric savings (kWh/yr)</v>
          </cell>
          <cell r="F5440" t="str">
            <v>Savings Parameters</v>
          </cell>
          <cell r="G5440" t="str">
            <v/>
          </cell>
          <cell r="H5440" t="str">
            <v/>
          </cell>
          <cell r="I5440" t="str">
            <v>WA Farm Equipment.docx</v>
          </cell>
        </row>
        <row r="5441">
          <cell r="C5441" t="str">
            <v>1060.2_Gross Average Monthly Demand Reduction (kW/unit)</v>
          </cell>
          <cell r="D5441">
            <v>2</v>
          </cell>
          <cell r="E5441" t="str">
            <v>Gross Average Monthly Demand Reduction (kW/unit)</v>
          </cell>
          <cell r="F5441" t="str">
            <v>Demand Savings Value Source</v>
          </cell>
          <cell r="G5441" t="str">
            <v/>
          </cell>
          <cell r="H5441" t="str">
            <v>Page 53</v>
          </cell>
          <cell r="I5441" t="str">
            <v>Wyoming Industrial  Agricultural Measure Review and Update 9 Nov.docx</v>
          </cell>
        </row>
        <row r="5442">
          <cell r="C5442" t="str">
            <v>1060.2_Planned Net to Gross Ratio</v>
          </cell>
          <cell r="D5442">
            <v>2</v>
          </cell>
          <cell r="E5442" t="str">
            <v>Planned Net to Gross Ratio</v>
          </cell>
          <cell r="F5442" t="str">
            <v>Net-to-Gross Value Source</v>
          </cell>
          <cell r="G5442" t="str">
            <v/>
          </cell>
          <cell r="H5442" t="str">
            <v>Recommendation on Page 10</v>
          </cell>
          <cell r="I5442" t="str">
            <v>DSM_WY_EnergyFinAnswer_Report_2011.pdf</v>
          </cell>
        </row>
        <row r="5443">
          <cell r="C5443" t="str">
            <v>1060.2_Incremental cost ($)</v>
          </cell>
          <cell r="D5443">
            <v>2</v>
          </cell>
          <cell r="E5443" t="str">
            <v>Incremental cost ($)</v>
          </cell>
          <cell r="F5443" t="str">
            <v>Incremental Cost Value Source</v>
          </cell>
          <cell r="G5443" t="str">
            <v/>
          </cell>
          <cell r="H5443" t="str">
            <v>Page 53</v>
          </cell>
          <cell r="I5443" t="str">
            <v>Wyoming Industrial  Agricultural Measure Review and Update 9 Nov.docx</v>
          </cell>
        </row>
        <row r="5444">
          <cell r="C5444" t="str">
            <v>1060.2_Measure life (years)</v>
          </cell>
          <cell r="D5444">
            <v>2</v>
          </cell>
          <cell r="E5444" t="str">
            <v>Measure life (years)</v>
          </cell>
          <cell r="F5444" t="str">
            <v>Measure Life Value Source</v>
          </cell>
          <cell r="G5444" t="str">
            <v/>
          </cell>
          <cell r="H5444" t="str">
            <v>Table 26</v>
          </cell>
          <cell r="I5444" t="str">
            <v>2013-Wyoming-Annual-Report-Appendices-FINAL.pdf</v>
          </cell>
        </row>
        <row r="5445">
          <cell r="C5445" t="str">
            <v>1060.2_Gross incremental annual electric savings (kWh/yr)</v>
          </cell>
          <cell r="D5445">
            <v>2</v>
          </cell>
          <cell r="E5445" t="str">
            <v>Gross incremental annual electric savings (kWh/yr)</v>
          </cell>
          <cell r="F5445" t="str">
            <v>Energy Savings Value Source</v>
          </cell>
          <cell r="G5445" t="str">
            <v/>
          </cell>
          <cell r="H5445" t="str">
            <v>Page 53</v>
          </cell>
          <cell r="I5445" t="str">
            <v>Wyoming Industrial  Agricultural Measure Review and Update 9 Nov.docx</v>
          </cell>
        </row>
        <row r="5446">
          <cell r="C5446" t="str">
            <v>638.3_Planned Realization Rate</v>
          </cell>
          <cell r="D5446">
            <v>3</v>
          </cell>
          <cell r="E5446" t="str">
            <v>Planned Realization Rate</v>
          </cell>
          <cell r="F5446" t="str">
            <v>Planned Realization Rate Value Source</v>
          </cell>
          <cell r="G5446" t="str">
            <v/>
          </cell>
          <cell r="H5446" t="str">
            <v>BAU - CE inputs sheet</v>
          </cell>
          <cell r="I5446" t="str">
            <v>CE inputs - measure update   small business 031314.xlsx</v>
          </cell>
        </row>
        <row r="5447">
          <cell r="C5447" t="str">
            <v>638.3_Planned Net to Gross Ratio</v>
          </cell>
          <cell r="D5447">
            <v>3</v>
          </cell>
          <cell r="E5447" t="str">
            <v>Planned Net to Gross Ratio</v>
          </cell>
          <cell r="F5447" t="str">
            <v>Planned Net-to-Gross Ratio Value Source</v>
          </cell>
          <cell r="G5447" t="str">
            <v/>
          </cell>
          <cell r="H5447" t="str">
            <v>BAU - CE inputs sheet</v>
          </cell>
          <cell r="I5447" t="str">
            <v>CE inputs - measure update   small business 031314.xlsx</v>
          </cell>
        </row>
        <row r="5448">
          <cell r="C5448" t="str">
            <v>638.3_Measure life (years)</v>
          </cell>
          <cell r="D5448">
            <v>3</v>
          </cell>
          <cell r="E5448" t="str">
            <v>Measure life (years)</v>
          </cell>
          <cell r="F5448" t="str">
            <v>Measure Life Value Source</v>
          </cell>
          <cell r="G5448" t="str">
            <v/>
          </cell>
          <cell r="H5448" t="str">
            <v>Page 53</v>
          </cell>
          <cell r="I5448" t="str">
            <v>Utah Industrial  Agricultural Measure Review and Update 1 May 2014.docx</v>
          </cell>
        </row>
        <row r="5449">
          <cell r="C5449" t="str">
            <v>638.3_Incremental cost ($)</v>
          </cell>
          <cell r="D5449">
            <v>3</v>
          </cell>
          <cell r="E5449" t="str">
            <v>Incremental cost ($)</v>
          </cell>
          <cell r="F5449" t="str">
            <v>Cost value source</v>
          </cell>
          <cell r="G5449" t="str">
            <v/>
          </cell>
          <cell r="H5449" t="str">
            <v>page 55</v>
          </cell>
          <cell r="I5449" t="str">
            <v>Utah Industrial  Agricultural Measure Review and Update 1 May 2014.docx</v>
          </cell>
        </row>
        <row r="5450">
          <cell r="C5450" t="str">
            <v>638.3_Gross incremental annual electric savings (kWh/yr)</v>
          </cell>
          <cell r="D5450">
            <v>3</v>
          </cell>
          <cell r="E5450" t="str">
            <v>Gross incremental annual electric savings (kWh/yr)</v>
          </cell>
          <cell r="F5450" t="str">
            <v>Energy savings value source</v>
          </cell>
          <cell r="G5450" t="str">
            <v/>
          </cell>
          <cell r="H5450" t="str">
            <v>page 55</v>
          </cell>
          <cell r="I5450" t="str">
            <v>Utah Industrial  Agricultural Measure Review and Update 1 May 2014.docx</v>
          </cell>
        </row>
        <row r="5451">
          <cell r="C5451" t="str">
            <v>214.2_Planned Realization Rate</v>
          </cell>
          <cell r="D5451">
            <v>2</v>
          </cell>
          <cell r="E5451" t="str">
            <v>Planned Realization Rate</v>
          </cell>
          <cell r="F5451" t="str">
            <v>Realization Rate Value Source</v>
          </cell>
          <cell r="G5451" t="str">
            <v/>
          </cell>
          <cell r="H5451" t="str">
            <v xml:space="preserve"> Table 1, p. 2.</v>
          </cell>
          <cell r="I5451" t="str">
            <v>CA_FinAnswer_Express_Program_Evaluation_2009-2011.pdf</v>
          </cell>
        </row>
        <row r="5452">
          <cell r="C5452" t="str">
            <v>214.2_Measure life (years)</v>
          </cell>
          <cell r="D5452">
            <v>2</v>
          </cell>
          <cell r="E5452" t="str">
            <v>Measure life (years)</v>
          </cell>
          <cell r="F5452" t="str">
            <v>Measure Life Value Source</v>
          </cell>
          <cell r="G5452" t="str">
            <v/>
          </cell>
          <cell r="H5452" t="str">
            <v/>
          </cell>
          <cell r="I5452" t="str">
            <v>FinAnswer Express Market Characterization and Program Enhancements - California Service Territory 18 August 2011.pdf</v>
          </cell>
        </row>
        <row r="5453">
          <cell r="C5453" t="str">
            <v>214.2_Gross incremental annual electric savings (kWh/yr)</v>
          </cell>
          <cell r="D5453">
            <v>2</v>
          </cell>
          <cell r="E5453" t="str">
            <v>Gross incremental annual electric savings (kWh/yr)</v>
          </cell>
          <cell r="F5453" t="str">
            <v>Energy Savings Value Source</v>
          </cell>
          <cell r="G5453" t="str">
            <v/>
          </cell>
          <cell r="H5453" t="str">
            <v/>
          </cell>
          <cell r="I5453" t="str">
            <v>California Industrial  Agricultural Measure Review and Update 29 Nov 2013.docx</v>
          </cell>
        </row>
        <row r="5454">
          <cell r="C5454" t="str">
            <v>214.2_Planned Net to Gross Ratio</v>
          </cell>
          <cell r="D5454">
            <v>2</v>
          </cell>
          <cell r="E5454" t="str">
            <v>Planned Net to Gross Ratio</v>
          </cell>
          <cell r="F5454" t="str">
            <v>Net-to-Gross Value Source</v>
          </cell>
          <cell r="G5454" t="str">
            <v/>
          </cell>
          <cell r="H5454" t="str">
            <v>P. 2 .</v>
          </cell>
          <cell r="I5454" t="str">
            <v>CA_FinAnswer_Express_Program_Evaluation_2009-2011.pdf</v>
          </cell>
        </row>
        <row r="5455">
          <cell r="C5455" t="str">
            <v>214.2_Gross Average Monthly Demand Reduction (kW/unit)</v>
          </cell>
          <cell r="D5455">
            <v>2</v>
          </cell>
          <cell r="E5455" t="str">
            <v>Gross Average Monthly Demand Reduction (kW/unit)</v>
          </cell>
          <cell r="F5455" t="str">
            <v>Demand Savings Value Source</v>
          </cell>
          <cell r="G5455" t="str">
            <v/>
          </cell>
          <cell r="H5455" t="str">
            <v/>
          </cell>
          <cell r="I5455" t="str">
            <v>California Industrial  Agricultural Measure Review and Update 29 Nov 2013.docx</v>
          </cell>
        </row>
        <row r="5456">
          <cell r="C5456" t="str">
            <v>214.2_Incremental cost ($)</v>
          </cell>
          <cell r="D5456">
            <v>2</v>
          </cell>
          <cell r="E5456" t="str">
            <v>Incremental cost ($)</v>
          </cell>
          <cell r="F5456" t="str">
            <v>Incremental Cost Value Source</v>
          </cell>
          <cell r="G5456" t="str">
            <v/>
          </cell>
          <cell r="H5456" t="str">
            <v/>
          </cell>
          <cell r="I5456" t="str">
            <v>California Industrial  Agricultural Measure Review and Update 29 Nov 2013.docx</v>
          </cell>
        </row>
        <row r="5457">
          <cell r="C5457" t="str">
            <v>423.2_Measure life (years)</v>
          </cell>
          <cell r="D5457">
            <v>2</v>
          </cell>
          <cell r="E5457" t="str">
            <v>Measure life (years)</v>
          </cell>
          <cell r="F5457" t="str">
            <v>Measure Life Value Source</v>
          </cell>
          <cell r="G5457" t="str">
            <v/>
          </cell>
          <cell r="H5457" t="str">
            <v>Table 3 on page 19 of Appendix 1</v>
          </cell>
          <cell r="I5457" t="str">
            <v>ID_2011_Annual_Report_Appendix.pdf</v>
          </cell>
        </row>
        <row r="5458">
          <cell r="C5458" t="str">
            <v>423.2_Gross Average Monthly Demand Reduction (kW/unit)</v>
          </cell>
          <cell r="D5458">
            <v>2</v>
          </cell>
          <cell r="E5458" t="str">
            <v>Gross Average Monthly Demand Reduction (kW/unit)</v>
          </cell>
          <cell r="F5458" t="str">
            <v>Demand Reduction Value Source</v>
          </cell>
          <cell r="G5458" t="str">
            <v/>
          </cell>
          <cell r="H5458" t="str">
            <v/>
          </cell>
          <cell r="I5458" t="str">
            <v>Idaho Industrial  Agricultural Measure Review and Update 20 Nov 2013 revised 27 June 2014.pdf</v>
          </cell>
        </row>
        <row r="5459">
          <cell r="C5459" t="str">
            <v>423.2_Planned Realization Rate</v>
          </cell>
          <cell r="D5459">
            <v>2</v>
          </cell>
          <cell r="E5459" t="str">
            <v>Planned Realization Rate</v>
          </cell>
          <cell r="F5459" t="str">
            <v>Realization Rate Value Source</v>
          </cell>
          <cell r="G5459" t="str">
            <v/>
          </cell>
          <cell r="H5459" t="str">
            <v>Table 1</v>
          </cell>
          <cell r="I5459" t="str">
            <v>ID_Energy_FinAnswer_Program_Evaluation_2009-2011.pdf</v>
          </cell>
        </row>
        <row r="5460">
          <cell r="C5460" t="str">
            <v>423.2_Gross incremental annual electric savings (kWh/yr)</v>
          </cell>
          <cell r="D5460">
            <v>2</v>
          </cell>
          <cell r="E5460" t="str">
            <v>Gross incremental annual electric savings (kWh/yr)</v>
          </cell>
          <cell r="F5460" t="str">
            <v xml:space="preserve">Energy Savings Value Source </v>
          </cell>
          <cell r="G5460" t="str">
            <v/>
          </cell>
          <cell r="H5460" t="str">
            <v/>
          </cell>
          <cell r="I5460" t="str">
            <v>Idaho Industrial  Agricultural Measure Review and Update 20 Nov 2013 revised 27 June 2014.pdf</v>
          </cell>
        </row>
        <row r="5461">
          <cell r="C5461" t="str">
            <v>423.2_Planned Net to Gross Ratio</v>
          </cell>
          <cell r="D5461">
            <v>2</v>
          </cell>
          <cell r="E5461" t="str">
            <v>Planned Net to Gross Ratio</v>
          </cell>
          <cell r="F5461" t="str">
            <v>Net-to-Gross Ratio Value Source</v>
          </cell>
          <cell r="G5461" t="str">
            <v/>
          </cell>
          <cell r="H5461" t="str">
            <v>Page 2</v>
          </cell>
          <cell r="I5461" t="str">
            <v>ID_Energy_FinAnswer_Program_Evaluation_2009-2011.pdf</v>
          </cell>
        </row>
        <row r="5462">
          <cell r="C5462" t="str">
            <v>423.2_Incremental cost ($)</v>
          </cell>
          <cell r="D5462">
            <v>2</v>
          </cell>
          <cell r="E5462" t="str">
            <v>Incremental cost ($)</v>
          </cell>
          <cell r="F5462" t="str">
            <v>Cost Value Source</v>
          </cell>
          <cell r="G5462" t="str">
            <v/>
          </cell>
          <cell r="H5462" t="str">
            <v/>
          </cell>
          <cell r="I5462" t="str">
            <v>Idaho Industrial  Agricultural Measure Review and Update 20 Nov 2013 revised 27 June 2014.pdf</v>
          </cell>
        </row>
        <row r="5463">
          <cell r="C5463" t="str">
            <v>648.2_Incentive Customer ($)</v>
          </cell>
          <cell r="D5463">
            <v>2</v>
          </cell>
          <cell r="E5463" t="str">
            <v>Incentive Customer ($)</v>
          </cell>
          <cell r="F5463" t="str">
            <v>Incentive Value Source</v>
          </cell>
          <cell r="G5463" t="str">
            <v/>
          </cell>
          <cell r="H5463" t="str">
            <v>FE Deemed Savings - Industrial v10.18.12.xlsx table of deemed values used by program administator</v>
          </cell>
          <cell r="I5463" t="str">
            <v/>
          </cell>
        </row>
        <row r="5464">
          <cell r="C5464" t="str">
            <v>648.2_Baseline Value</v>
          </cell>
          <cell r="D5464">
            <v>2</v>
          </cell>
          <cell r="E5464" t="str">
            <v>Baseline Value</v>
          </cell>
          <cell r="F5464" t="str">
            <v>Baseline Value Source</v>
          </cell>
          <cell r="G5464" t="str">
            <v/>
          </cell>
          <cell r="H5464" t="str">
            <v/>
          </cell>
          <cell r="I5464" t="str">
            <v>FinAnswer Express Market Characterization and Program Enhancements - Utah Service Territory 30 Nov 2011.pdf</v>
          </cell>
        </row>
        <row r="5465">
          <cell r="C5465" t="str">
            <v>648.2_Gross Average Monthly Demand Reduction (kW/unit)</v>
          </cell>
          <cell r="D5465">
            <v>2</v>
          </cell>
          <cell r="E5465" t="str">
            <v>Gross Average Monthly Demand Reduction (kW/unit)</v>
          </cell>
          <cell r="F5465" t="str">
            <v>Savings Parameters</v>
          </cell>
          <cell r="G5465" t="str">
            <v/>
          </cell>
          <cell r="H5465" t="str">
            <v/>
          </cell>
          <cell r="I5465" t="str">
            <v>Farm Equipment.docx</v>
          </cell>
        </row>
        <row r="5466">
          <cell r="C5466" t="str">
            <v>648.2_Gross incremental annual electric savings (kWh/yr)</v>
          </cell>
          <cell r="D5466">
            <v>2</v>
          </cell>
          <cell r="E5466" t="str">
            <v>Gross incremental annual electric savings (kWh/yr)</v>
          </cell>
          <cell r="F5466" t="str">
            <v>Savings Parameters</v>
          </cell>
          <cell r="G5466" t="str">
            <v/>
          </cell>
          <cell r="H5466" t="str">
            <v/>
          </cell>
          <cell r="I5466" t="str">
            <v>Farm Equipment.docx</v>
          </cell>
        </row>
        <row r="5467">
          <cell r="C5467" t="str">
            <v>648.2_Efficient Case Value</v>
          </cell>
          <cell r="D5467">
            <v>2</v>
          </cell>
          <cell r="E5467" t="str">
            <v>Efficient Case Value</v>
          </cell>
          <cell r="F5467" t="str">
            <v>Efficient Case Value Source</v>
          </cell>
          <cell r="G5467" t="str">
            <v/>
          </cell>
          <cell r="H5467" t="str">
            <v/>
          </cell>
          <cell r="I5467" t="str">
            <v>FinAnswer Express Market Characterization and Program Enhancements - Utah Service Territory 30 Nov 2011.pdf</v>
          </cell>
        </row>
        <row r="5468">
          <cell r="C5468" t="str">
            <v>648.2_Gross Average Monthly Demand Reduction (kW/unit)</v>
          </cell>
          <cell r="D5468">
            <v>2</v>
          </cell>
          <cell r="E5468" t="str">
            <v>Gross Average Monthly Demand Reduction (kW/unit)</v>
          </cell>
          <cell r="F5468" t="str">
            <v>Demand Reduction Value Source</v>
          </cell>
          <cell r="G5468" t="str">
            <v/>
          </cell>
          <cell r="H5468" t="str">
            <v/>
          </cell>
          <cell r="I5468" t="str">
            <v>FinAnswer Express Market Characterization and Program Enhancements - Utah Service Territory 30 Nov 2011.pdf</v>
          </cell>
        </row>
        <row r="5469">
          <cell r="C5469" t="str">
            <v>648.2_Incremental cost ($)</v>
          </cell>
          <cell r="D5469">
            <v>2</v>
          </cell>
          <cell r="E5469" t="str">
            <v>Incremental cost ($)</v>
          </cell>
          <cell r="F5469" t="str">
            <v>Cost Value Source</v>
          </cell>
          <cell r="G5469" t="str">
            <v/>
          </cell>
          <cell r="H5469" t="str">
            <v/>
          </cell>
          <cell r="I5469" t="str">
            <v>FinAnswer Express Market Characterization and Program Enhancements - Utah Service Territory 30 Nov 2011.pdf</v>
          </cell>
        </row>
        <row r="5470">
          <cell r="C5470" t="str">
            <v>648.2_Gross incremental annual electric savings (kWh/yr)</v>
          </cell>
          <cell r="D5470">
            <v>2</v>
          </cell>
          <cell r="E5470" t="str">
            <v>Gross incremental annual electric savings (kWh/yr)</v>
          </cell>
          <cell r="F5470" t="str">
            <v xml:space="preserve">Energy Savings Value Source </v>
          </cell>
          <cell r="G5470" t="str">
            <v/>
          </cell>
          <cell r="H5470" t="str">
            <v/>
          </cell>
          <cell r="I5470" t="str">
            <v>FinAnswer Express Market Characterization and Program Enhancements - Utah Service Territory 30 Nov 2011.pdf</v>
          </cell>
        </row>
        <row r="5471">
          <cell r="C5471" t="str">
            <v>190.2_Planned Net to Gross Ratio</v>
          </cell>
          <cell r="D5471">
            <v>2</v>
          </cell>
          <cell r="E5471" t="str">
            <v>Planned Net to Gross Ratio</v>
          </cell>
          <cell r="F5471" t="str">
            <v>Net-to-Gross Value Source</v>
          </cell>
          <cell r="G5471" t="str">
            <v/>
          </cell>
          <cell r="H5471" t="str">
            <v>P. 2 .</v>
          </cell>
          <cell r="I5471" t="str">
            <v>CA_FinAnswer_Express_Program_Evaluation_2009-2011.pdf</v>
          </cell>
        </row>
        <row r="5472">
          <cell r="C5472" t="str">
            <v>190.2_Gross Average Monthly Demand Reduction (kW/unit)</v>
          </cell>
          <cell r="D5472">
            <v>2</v>
          </cell>
          <cell r="E5472" t="str">
            <v>Gross Average Monthly Demand Reduction (kW/unit)</v>
          </cell>
          <cell r="F5472" t="str">
            <v>Demand Savings Value Source</v>
          </cell>
          <cell r="G5472" t="str">
            <v/>
          </cell>
          <cell r="H5472" t="str">
            <v/>
          </cell>
          <cell r="I5472" t="str">
            <v>California Industrial  Agricultural Measure Review and Update 29 Nov 2013.docx</v>
          </cell>
        </row>
        <row r="5473">
          <cell r="C5473" t="str">
            <v>190.2_Planned Realization Rate</v>
          </cell>
          <cell r="D5473">
            <v>2</v>
          </cell>
          <cell r="E5473" t="str">
            <v>Planned Realization Rate</v>
          </cell>
          <cell r="F5473" t="str">
            <v>Realization Rate Value Source</v>
          </cell>
          <cell r="G5473" t="str">
            <v/>
          </cell>
          <cell r="H5473" t="str">
            <v xml:space="preserve"> Table 1, p. 2.</v>
          </cell>
          <cell r="I5473" t="str">
            <v>CA_FinAnswer_Express_Program_Evaluation_2009-2011.pdf</v>
          </cell>
        </row>
        <row r="5474">
          <cell r="C5474" t="str">
            <v>190.2_Measure life (years)</v>
          </cell>
          <cell r="D5474">
            <v>2</v>
          </cell>
          <cell r="E5474" t="str">
            <v>Measure life (years)</v>
          </cell>
          <cell r="F5474" t="str">
            <v>Measure Life Value Source</v>
          </cell>
          <cell r="G5474" t="str">
            <v/>
          </cell>
          <cell r="H5474" t="str">
            <v/>
          </cell>
          <cell r="I5474" t="str">
            <v>FinAnswer Express Market Characterization and Program Enhancements - California Service Territory 18 August 2011.pdf</v>
          </cell>
        </row>
        <row r="5475">
          <cell r="C5475" t="str">
            <v>190.2_Incremental cost ($)</v>
          </cell>
          <cell r="D5475">
            <v>2</v>
          </cell>
          <cell r="E5475" t="str">
            <v>Incremental cost ($)</v>
          </cell>
          <cell r="F5475" t="str">
            <v>Incremental Cost Value Source</v>
          </cell>
          <cell r="G5475" t="str">
            <v/>
          </cell>
          <cell r="H5475" t="str">
            <v/>
          </cell>
          <cell r="I5475" t="str">
            <v>California Industrial  Agricultural Measure Review and Update 29 Nov 2013.docx</v>
          </cell>
        </row>
        <row r="5476">
          <cell r="C5476" t="str">
            <v>190.2_Gross incremental annual electric savings (kWh/yr)</v>
          </cell>
          <cell r="D5476">
            <v>2</v>
          </cell>
          <cell r="E5476" t="str">
            <v>Gross incremental annual electric savings (kWh/yr)</v>
          </cell>
          <cell r="F5476" t="str">
            <v>Energy Savings Value Source</v>
          </cell>
          <cell r="G5476" t="str">
            <v/>
          </cell>
          <cell r="H5476" t="str">
            <v/>
          </cell>
          <cell r="I5476" t="str">
            <v>California Industrial  Agricultural Measure Review and Update 29 Nov 2013.docx</v>
          </cell>
        </row>
        <row r="5477">
          <cell r="C5477" t="str">
            <v>409.2_Gross Average Monthly Demand Reduction (kW/unit)</v>
          </cell>
          <cell r="D5477">
            <v>2</v>
          </cell>
          <cell r="E5477" t="str">
            <v>Gross Average Monthly Demand Reduction (kW/unit)</v>
          </cell>
          <cell r="F5477" t="str">
            <v>Demand Reduction Value Source</v>
          </cell>
          <cell r="G5477" t="str">
            <v/>
          </cell>
          <cell r="H5477" t="str">
            <v/>
          </cell>
          <cell r="I5477" t="str">
            <v>Idaho Industrial  Agricultural Measure Review and Update 20 Nov 2013 revised 27 June 2014.pdf</v>
          </cell>
        </row>
        <row r="5478">
          <cell r="C5478" t="str">
            <v>409.2_Planned Net to Gross Ratio</v>
          </cell>
          <cell r="D5478">
            <v>2</v>
          </cell>
          <cell r="E5478" t="str">
            <v>Planned Net to Gross Ratio</v>
          </cell>
          <cell r="F5478" t="str">
            <v>Net-to-Gross Ratio Value Source</v>
          </cell>
          <cell r="G5478" t="str">
            <v/>
          </cell>
          <cell r="H5478" t="str">
            <v>Page 2</v>
          </cell>
          <cell r="I5478" t="str">
            <v>ID_Energy_FinAnswer_Program_Evaluation_2009-2011.pdf</v>
          </cell>
        </row>
        <row r="5479">
          <cell r="C5479" t="str">
            <v>409.2_Measure life (years)</v>
          </cell>
          <cell r="D5479">
            <v>2</v>
          </cell>
          <cell r="E5479" t="str">
            <v>Measure life (years)</v>
          </cell>
          <cell r="F5479" t="str">
            <v>Measure Life Value Source</v>
          </cell>
          <cell r="G5479" t="str">
            <v/>
          </cell>
          <cell r="H5479" t="str">
            <v>Table 3 on page 19 of Appendix 1</v>
          </cell>
          <cell r="I5479" t="str">
            <v>ID_2011_Annual_Report_Appendix.pdf</v>
          </cell>
        </row>
        <row r="5480">
          <cell r="C5480" t="str">
            <v>409.2_Incremental cost ($)</v>
          </cell>
          <cell r="D5480">
            <v>2</v>
          </cell>
          <cell r="E5480" t="str">
            <v>Incremental cost ($)</v>
          </cell>
          <cell r="F5480" t="str">
            <v>Cost Value Source</v>
          </cell>
          <cell r="G5480" t="str">
            <v/>
          </cell>
          <cell r="H5480" t="str">
            <v/>
          </cell>
          <cell r="I5480" t="str">
            <v>Idaho Industrial  Agricultural Measure Review and Update 20 Nov 2013 revised 27 June 2014.pdf</v>
          </cell>
        </row>
        <row r="5481">
          <cell r="C5481" t="str">
            <v>409.2_Planned Realization Rate</v>
          </cell>
          <cell r="D5481">
            <v>2</v>
          </cell>
          <cell r="E5481" t="str">
            <v>Planned Realization Rate</v>
          </cell>
          <cell r="F5481" t="str">
            <v>Realization Rate Value Source</v>
          </cell>
          <cell r="G5481" t="str">
            <v/>
          </cell>
          <cell r="H5481" t="str">
            <v>Table 1</v>
          </cell>
          <cell r="I5481" t="str">
            <v>ID_Energy_FinAnswer_Program_Evaluation_2009-2011.pdf</v>
          </cell>
        </row>
        <row r="5482">
          <cell r="C5482" t="str">
            <v>409.2_Gross incremental annual electric savings (kWh/yr)</v>
          </cell>
          <cell r="D5482">
            <v>2</v>
          </cell>
          <cell r="E5482" t="str">
            <v>Gross incremental annual electric savings (kWh/yr)</v>
          </cell>
          <cell r="F5482" t="str">
            <v xml:space="preserve">Energy Savings Value Source </v>
          </cell>
          <cell r="G5482" t="str">
            <v/>
          </cell>
          <cell r="H5482" t="str">
            <v/>
          </cell>
          <cell r="I5482" t="str">
            <v>Idaho Industrial  Agricultural Measure Review and Update 20 Nov 2013 revised 27 June 2014.pdf</v>
          </cell>
        </row>
        <row r="5483">
          <cell r="C5483" t="str">
            <v>635.2_Gross Average Monthly Demand Reduction (kW/unit)</v>
          </cell>
          <cell r="D5483">
            <v>2</v>
          </cell>
          <cell r="E5483" t="str">
            <v>Gross Average Monthly Demand Reduction (kW/unit)</v>
          </cell>
          <cell r="F5483" t="str">
            <v>Savings Parameters</v>
          </cell>
          <cell r="G5483" t="str">
            <v/>
          </cell>
          <cell r="H5483" t="str">
            <v/>
          </cell>
          <cell r="I5483" t="str">
            <v>Farm Equipment.docx</v>
          </cell>
        </row>
        <row r="5484">
          <cell r="C5484" t="str">
            <v>635.2_Incentive Customer ($)</v>
          </cell>
          <cell r="D5484">
            <v>2</v>
          </cell>
          <cell r="E5484" t="str">
            <v>Incentive Customer ($)</v>
          </cell>
          <cell r="F5484" t="str">
            <v>Incentive Value Source</v>
          </cell>
          <cell r="G5484" t="str">
            <v/>
          </cell>
          <cell r="H5484" t="str">
            <v>FE Deemed Savings - Industrial v10.18.12.xlsx table of deemed values used by program administator</v>
          </cell>
          <cell r="I5484" t="str">
            <v/>
          </cell>
        </row>
        <row r="5485">
          <cell r="C5485" t="str">
            <v>635.2_Gross Average Monthly Demand Reduction (kW/unit)</v>
          </cell>
          <cell r="D5485">
            <v>2</v>
          </cell>
          <cell r="E5485" t="str">
            <v>Gross Average Monthly Demand Reduction (kW/unit)</v>
          </cell>
          <cell r="F5485" t="str">
            <v>Demand Reduction Value Source</v>
          </cell>
          <cell r="G5485" t="str">
            <v/>
          </cell>
          <cell r="H5485" t="str">
            <v/>
          </cell>
          <cell r="I5485" t="str">
            <v>FinAnswer Express Market Characterization and Program Enhancements - Utah Service Territory 30 Nov 2011.pdf</v>
          </cell>
        </row>
        <row r="5486">
          <cell r="C5486" t="str">
            <v>635.2_Gross incremental annual electric savings (kWh/yr)</v>
          </cell>
          <cell r="D5486">
            <v>2</v>
          </cell>
          <cell r="E5486" t="str">
            <v>Gross incremental annual electric savings (kWh/yr)</v>
          </cell>
          <cell r="F5486" t="str">
            <v>Savings Parameters</v>
          </cell>
          <cell r="G5486" t="str">
            <v/>
          </cell>
          <cell r="H5486" t="str">
            <v/>
          </cell>
          <cell r="I5486" t="str">
            <v>Farm Equipment.docx</v>
          </cell>
        </row>
        <row r="5487">
          <cell r="C5487" t="str">
            <v>635.2_Gross incremental annual electric savings (kWh/yr)</v>
          </cell>
          <cell r="D5487">
            <v>2</v>
          </cell>
          <cell r="E5487" t="str">
            <v>Gross incremental annual electric savings (kWh/yr)</v>
          </cell>
          <cell r="F5487" t="str">
            <v xml:space="preserve">Energy Savings Value Source </v>
          </cell>
          <cell r="G5487" t="str">
            <v/>
          </cell>
          <cell r="H5487" t="str">
            <v/>
          </cell>
          <cell r="I5487" t="str">
            <v>FinAnswer Express Market Characterization and Program Enhancements - Utah Service Territory 30 Nov 2011.pdf</v>
          </cell>
        </row>
        <row r="5488">
          <cell r="C5488" t="str">
            <v>635.2_Baseline Value</v>
          </cell>
          <cell r="D5488">
            <v>2</v>
          </cell>
          <cell r="E5488" t="str">
            <v>Baseline Value</v>
          </cell>
          <cell r="F5488" t="str">
            <v>Baseline Value Source</v>
          </cell>
          <cell r="G5488" t="str">
            <v/>
          </cell>
          <cell r="H5488" t="str">
            <v/>
          </cell>
          <cell r="I5488" t="str">
            <v>FinAnswer Express Market Characterization and Program Enhancements - Utah Service Territory 30 Nov 2011.pdf</v>
          </cell>
        </row>
        <row r="5489">
          <cell r="C5489" t="str">
            <v>635.2_Incremental cost ($)</v>
          </cell>
          <cell r="D5489">
            <v>2</v>
          </cell>
          <cell r="E5489" t="str">
            <v>Incremental cost ($)</v>
          </cell>
          <cell r="F5489" t="str">
            <v>Cost Value Source</v>
          </cell>
          <cell r="G5489" t="str">
            <v/>
          </cell>
          <cell r="H5489" t="str">
            <v/>
          </cell>
          <cell r="I5489" t="str">
            <v>FinAnswer Express Market Characterization and Program Enhancements - Utah Service Territory 30 Nov 2011.pdf</v>
          </cell>
        </row>
        <row r="5490">
          <cell r="C5490" t="str">
            <v>635.2_Efficient Case Value</v>
          </cell>
          <cell r="D5490">
            <v>2</v>
          </cell>
          <cell r="E5490" t="str">
            <v>Efficient Case Value</v>
          </cell>
          <cell r="F5490" t="str">
            <v>Efficient Case Value Source</v>
          </cell>
          <cell r="G5490" t="str">
            <v/>
          </cell>
          <cell r="H5490" t="str">
            <v/>
          </cell>
          <cell r="I5490" t="str">
            <v>FinAnswer Express Market Characterization and Program Enhancements - Utah Service Territory 30 Nov 2011.pdf</v>
          </cell>
        </row>
        <row r="5491">
          <cell r="C5491" t="str">
            <v>215.2_Gross incremental annual electric savings (kWh/yr)</v>
          </cell>
          <cell r="D5491">
            <v>2</v>
          </cell>
          <cell r="E5491" t="str">
            <v>Gross incremental annual electric savings (kWh/yr)</v>
          </cell>
          <cell r="F5491" t="str">
            <v>Energy Savings Value Source</v>
          </cell>
          <cell r="G5491" t="str">
            <v/>
          </cell>
          <cell r="H5491" t="str">
            <v/>
          </cell>
          <cell r="I5491" t="str">
            <v>California Industrial  Agricultural Measure Review and Update 29 Nov 2013.docx</v>
          </cell>
        </row>
        <row r="5492">
          <cell r="C5492" t="str">
            <v>215.2_Planned Realization Rate</v>
          </cell>
          <cell r="D5492">
            <v>2</v>
          </cell>
          <cell r="E5492" t="str">
            <v>Planned Realization Rate</v>
          </cell>
          <cell r="F5492" t="str">
            <v>Realization Rate Value Source</v>
          </cell>
          <cell r="G5492" t="str">
            <v/>
          </cell>
          <cell r="H5492" t="str">
            <v xml:space="preserve"> Table 1, p. 2.</v>
          </cell>
          <cell r="I5492" t="str">
            <v>CA_FinAnswer_Express_Program_Evaluation_2009-2011.pdf</v>
          </cell>
        </row>
        <row r="5493">
          <cell r="C5493" t="str">
            <v>215.2_Measure life (years)</v>
          </cell>
          <cell r="D5493">
            <v>2</v>
          </cell>
          <cell r="E5493" t="str">
            <v>Measure life (years)</v>
          </cell>
          <cell r="F5493" t="str">
            <v>Measure Life Value Source</v>
          </cell>
          <cell r="G5493" t="str">
            <v/>
          </cell>
          <cell r="H5493" t="str">
            <v/>
          </cell>
          <cell r="I5493" t="str">
            <v>FinAnswer Express Market Characterization and Program Enhancements - California Service Territory 18 August 2011.pdf</v>
          </cell>
        </row>
        <row r="5494">
          <cell r="C5494" t="str">
            <v>215.2_Planned Net to Gross Ratio</v>
          </cell>
          <cell r="D5494">
            <v>2</v>
          </cell>
          <cell r="E5494" t="str">
            <v>Planned Net to Gross Ratio</v>
          </cell>
          <cell r="F5494" t="str">
            <v>Net-to-Gross Value Source</v>
          </cell>
          <cell r="G5494" t="str">
            <v/>
          </cell>
          <cell r="H5494" t="str">
            <v>P. 2 .</v>
          </cell>
          <cell r="I5494" t="str">
            <v>CA_FinAnswer_Express_Program_Evaluation_2009-2011.pdf</v>
          </cell>
        </row>
        <row r="5495">
          <cell r="C5495" t="str">
            <v>215.2_Incremental cost ($)</v>
          </cell>
          <cell r="D5495">
            <v>2</v>
          </cell>
          <cell r="E5495" t="str">
            <v>Incremental cost ($)</v>
          </cell>
          <cell r="F5495" t="str">
            <v>Incremental Cost Value Source</v>
          </cell>
          <cell r="G5495" t="str">
            <v/>
          </cell>
          <cell r="H5495" t="str">
            <v/>
          </cell>
          <cell r="I5495" t="str">
            <v>California Industrial  Agricultural Measure Review and Update 29 Nov 2013.docx</v>
          </cell>
        </row>
        <row r="5496">
          <cell r="C5496" t="str">
            <v>215.2_Gross Average Monthly Demand Reduction (kW/unit)</v>
          </cell>
          <cell r="D5496">
            <v>2</v>
          </cell>
          <cell r="E5496" t="str">
            <v>Gross Average Monthly Demand Reduction (kW/unit)</v>
          </cell>
          <cell r="F5496" t="str">
            <v>Demand Savings Value Source</v>
          </cell>
          <cell r="G5496" t="str">
            <v/>
          </cell>
          <cell r="H5496" t="str">
            <v/>
          </cell>
          <cell r="I5496" t="str">
            <v>California Industrial  Agricultural Measure Review and Update 29 Nov 2013.docx</v>
          </cell>
        </row>
        <row r="5497">
          <cell r="C5497" t="str">
            <v>424.2_Planned Net to Gross Ratio</v>
          </cell>
          <cell r="D5497">
            <v>2</v>
          </cell>
          <cell r="E5497" t="str">
            <v>Planned Net to Gross Ratio</v>
          </cell>
          <cell r="F5497" t="str">
            <v>Net-to-Gross Ratio Value Source</v>
          </cell>
          <cell r="G5497" t="str">
            <v/>
          </cell>
          <cell r="H5497" t="str">
            <v>Page 2</v>
          </cell>
          <cell r="I5497" t="str">
            <v>ID_Energy_FinAnswer_Program_Evaluation_2009-2011.pdf</v>
          </cell>
        </row>
        <row r="5498">
          <cell r="C5498" t="str">
            <v>424.2_Measure life (years)</v>
          </cell>
          <cell r="D5498">
            <v>2</v>
          </cell>
          <cell r="E5498" t="str">
            <v>Measure life (years)</v>
          </cell>
          <cell r="F5498" t="str">
            <v>Measure Life Value Source</v>
          </cell>
          <cell r="G5498" t="str">
            <v/>
          </cell>
          <cell r="H5498" t="str">
            <v>Table 3 on page 19 of Appendix 1</v>
          </cell>
          <cell r="I5498" t="str">
            <v>ID_2011_Annual_Report_Appendix.pdf</v>
          </cell>
        </row>
        <row r="5499">
          <cell r="C5499" t="str">
            <v>424.2_Incremental cost ($)</v>
          </cell>
          <cell r="D5499">
            <v>2</v>
          </cell>
          <cell r="E5499" t="str">
            <v>Incremental cost ($)</v>
          </cell>
          <cell r="F5499" t="str">
            <v>Cost Value Source</v>
          </cell>
          <cell r="G5499" t="str">
            <v/>
          </cell>
          <cell r="H5499" t="str">
            <v/>
          </cell>
          <cell r="I5499" t="str">
            <v>Idaho Industrial  Agricultural Measure Review and Update 20 Nov 2013 revised 27 June 2014.pdf</v>
          </cell>
        </row>
        <row r="5500">
          <cell r="C5500" t="str">
            <v>424.2_Planned Realization Rate</v>
          </cell>
          <cell r="D5500">
            <v>2</v>
          </cell>
          <cell r="E5500" t="str">
            <v>Planned Realization Rate</v>
          </cell>
          <cell r="F5500" t="str">
            <v>Realization Rate Value Source</v>
          </cell>
          <cell r="G5500" t="str">
            <v/>
          </cell>
          <cell r="H5500" t="str">
            <v>Table 1</v>
          </cell>
          <cell r="I5500" t="str">
            <v>ID_Energy_FinAnswer_Program_Evaluation_2009-2011.pdf</v>
          </cell>
        </row>
        <row r="5501">
          <cell r="C5501" t="str">
            <v>424.2_Gross incremental annual electric savings (kWh/yr)</v>
          </cell>
          <cell r="D5501">
            <v>2</v>
          </cell>
          <cell r="E5501" t="str">
            <v>Gross incremental annual electric savings (kWh/yr)</v>
          </cell>
          <cell r="F5501" t="str">
            <v xml:space="preserve">Energy Savings Value Source </v>
          </cell>
          <cell r="G5501" t="str">
            <v/>
          </cell>
          <cell r="H5501" t="str">
            <v/>
          </cell>
          <cell r="I5501" t="str">
            <v>Idaho Industrial  Agricultural Measure Review and Update 20 Nov 2013 revised 27 June 2014.pdf</v>
          </cell>
        </row>
        <row r="5502">
          <cell r="C5502" t="str">
            <v>424.2_Gross Average Monthly Demand Reduction (kW/unit)</v>
          </cell>
          <cell r="D5502">
            <v>2</v>
          </cell>
          <cell r="E5502" t="str">
            <v>Gross Average Monthly Demand Reduction (kW/unit)</v>
          </cell>
          <cell r="F5502" t="str">
            <v>Demand Reduction Value Source</v>
          </cell>
          <cell r="G5502" t="str">
            <v/>
          </cell>
          <cell r="H5502" t="str">
            <v/>
          </cell>
          <cell r="I5502" t="str">
            <v>Idaho Industrial  Agricultural Measure Review and Update 20 Nov 2013 revised 27 June 2014.pdf</v>
          </cell>
        </row>
        <row r="5503">
          <cell r="C5503" t="str">
            <v>649.2_Gross Average Monthly Demand Reduction (kW/unit)</v>
          </cell>
          <cell r="D5503">
            <v>2</v>
          </cell>
          <cell r="E5503" t="str">
            <v>Gross Average Monthly Demand Reduction (kW/unit)</v>
          </cell>
          <cell r="F5503" t="str">
            <v>Demand Reduction Value Source</v>
          </cell>
          <cell r="G5503" t="str">
            <v/>
          </cell>
          <cell r="H5503" t="str">
            <v/>
          </cell>
          <cell r="I5503" t="str">
            <v>FinAnswer Express Market Characterization and Program Enhancements - Utah Service Territory 30 Nov 2011.pdf</v>
          </cell>
        </row>
        <row r="5504">
          <cell r="C5504" t="str">
            <v>649.2_Gross incremental annual electric savings (kWh/yr)</v>
          </cell>
          <cell r="D5504">
            <v>2</v>
          </cell>
          <cell r="E5504" t="str">
            <v>Gross incremental annual electric savings (kWh/yr)</v>
          </cell>
          <cell r="F5504" t="str">
            <v xml:space="preserve">Energy Savings Value Source </v>
          </cell>
          <cell r="G5504" t="str">
            <v/>
          </cell>
          <cell r="H5504" t="str">
            <v/>
          </cell>
          <cell r="I5504" t="str">
            <v>FinAnswer Express Market Characterization and Program Enhancements - Utah Service Territory 30 Nov 2011.pdf</v>
          </cell>
        </row>
        <row r="5505">
          <cell r="C5505" t="str">
            <v>649.2_Incremental cost ($)</v>
          </cell>
          <cell r="D5505">
            <v>2</v>
          </cell>
          <cell r="E5505" t="str">
            <v>Incremental cost ($)</v>
          </cell>
          <cell r="F5505" t="str">
            <v>Cost Value Source</v>
          </cell>
          <cell r="G5505" t="str">
            <v/>
          </cell>
          <cell r="H5505" t="str">
            <v/>
          </cell>
          <cell r="I5505" t="str">
            <v>FinAnswer Express Market Characterization and Program Enhancements - Utah Service Territory 30 Nov 2011.pdf</v>
          </cell>
        </row>
        <row r="5506">
          <cell r="C5506" t="str">
            <v>649.2_Efficient Case Value</v>
          </cell>
          <cell r="D5506">
            <v>2</v>
          </cell>
          <cell r="E5506" t="str">
            <v>Efficient Case Value</v>
          </cell>
          <cell r="F5506" t="str">
            <v>Efficient Case Value Source</v>
          </cell>
          <cell r="G5506" t="str">
            <v/>
          </cell>
          <cell r="H5506" t="str">
            <v/>
          </cell>
          <cell r="I5506" t="str">
            <v>FinAnswer Express Market Characterization and Program Enhancements - Utah Service Territory 30 Nov 2011.pdf</v>
          </cell>
        </row>
        <row r="5507">
          <cell r="C5507" t="str">
            <v>649.2_Incentive Customer ($)</v>
          </cell>
          <cell r="D5507">
            <v>2</v>
          </cell>
          <cell r="E5507" t="str">
            <v>Incentive Customer ($)</v>
          </cell>
          <cell r="F5507" t="str">
            <v>Incentive Value Source</v>
          </cell>
          <cell r="G5507" t="str">
            <v/>
          </cell>
          <cell r="H5507" t="str">
            <v>FE Deemed Savings - Industrial v10.18.12.xlsx table of deemed values used by program administator</v>
          </cell>
          <cell r="I5507" t="str">
            <v/>
          </cell>
        </row>
        <row r="5508">
          <cell r="C5508" t="str">
            <v>649.2_Gross incremental annual electric savings (kWh/yr)</v>
          </cell>
          <cell r="D5508">
            <v>2</v>
          </cell>
          <cell r="E5508" t="str">
            <v>Gross incremental annual electric savings (kWh/yr)</v>
          </cell>
          <cell r="F5508" t="str">
            <v>Savings Parameters</v>
          </cell>
          <cell r="G5508" t="str">
            <v/>
          </cell>
          <cell r="H5508" t="str">
            <v/>
          </cell>
          <cell r="I5508" t="str">
            <v>Farm Equipment.docx</v>
          </cell>
        </row>
        <row r="5509">
          <cell r="C5509" t="str">
            <v>649.2_Gross Average Monthly Demand Reduction (kW/unit)</v>
          </cell>
          <cell r="D5509">
            <v>2</v>
          </cell>
          <cell r="E5509" t="str">
            <v>Gross Average Monthly Demand Reduction (kW/unit)</v>
          </cell>
          <cell r="F5509" t="str">
            <v>Savings Parameters</v>
          </cell>
          <cell r="G5509" t="str">
            <v/>
          </cell>
          <cell r="H5509" t="str">
            <v/>
          </cell>
          <cell r="I5509" t="str">
            <v>Farm Equipment.docx</v>
          </cell>
        </row>
        <row r="5510">
          <cell r="C5510" t="str">
            <v>649.2_Baseline Value</v>
          </cell>
          <cell r="D5510">
            <v>2</v>
          </cell>
          <cell r="E5510" t="str">
            <v>Baseline Value</v>
          </cell>
          <cell r="F5510" t="str">
            <v>Baseline Value Source</v>
          </cell>
          <cell r="G5510" t="str">
            <v/>
          </cell>
          <cell r="H5510" t="str">
            <v/>
          </cell>
          <cell r="I5510" t="str">
            <v>FinAnswer Express Market Characterization and Program Enhancements - Utah Service Territory 30 Nov 2011.pdf</v>
          </cell>
        </row>
        <row r="5511">
          <cell r="C5511" t="str">
            <v>191.2_Gross incremental annual electric savings (kWh/yr)</v>
          </cell>
          <cell r="D5511">
            <v>2</v>
          </cell>
          <cell r="E5511" t="str">
            <v>Gross incremental annual electric savings (kWh/yr)</v>
          </cell>
          <cell r="F5511" t="str">
            <v>Energy Savings Value Source</v>
          </cell>
          <cell r="G5511" t="str">
            <v/>
          </cell>
          <cell r="H5511" t="str">
            <v/>
          </cell>
          <cell r="I5511" t="str">
            <v>California Industrial  Agricultural Measure Review and Update 29 Nov 2013.docx</v>
          </cell>
        </row>
        <row r="5512">
          <cell r="C5512" t="str">
            <v>191.2_Measure life (years)</v>
          </cell>
          <cell r="D5512">
            <v>2</v>
          </cell>
          <cell r="E5512" t="str">
            <v>Measure life (years)</v>
          </cell>
          <cell r="F5512" t="str">
            <v>Measure Life Value Source</v>
          </cell>
          <cell r="G5512" t="str">
            <v/>
          </cell>
          <cell r="H5512" t="str">
            <v/>
          </cell>
          <cell r="I5512" t="str">
            <v>FinAnswer Express Market Characterization and Program Enhancements - California Service Territory 18 August 2011.pdf</v>
          </cell>
        </row>
        <row r="5513">
          <cell r="C5513" t="str">
            <v>191.2_Incremental cost ($)</v>
          </cell>
          <cell r="D5513">
            <v>2</v>
          </cell>
          <cell r="E5513" t="str">
            <v>Incremental cost ($)</v>
          </cell>
          <cell r="F5513" t="str">
            <v>Incremental Cost Value Source</v>
          </cell>
          <cell r="G5513" t="str">
            <v/>
          </cell>
          <cell r="H5513" t="str">
            <v/>
          </cell>
          <cell r="I5513" t="str">
            <v>California Industrial  Agricultural Measure Review and Update 29 Nov 2013.docx</v>
          </cell>
        </row>
        <row r="5514">
          <cell r="C5514" t="str">
            <v>191.2_Gross Average Monthly Demand Reduction (kW/unit)</v>
          </cell>
          <cell r="D5514">
            <v>2</v>
          </cell>
          <cell r="E5514" t="str">
            <v>Gross Average Monthly Demand Reduction (kW/unit)</v>
          </cell>
          <cell r="F5514" t="str">
            <v>Demand Savings Value Source</v>
          </cell>
          <cell r="G5514" t="str">
            <v/>
          </cell>
          <cell r="H5514" t="str">
            <v/>
          </cell>
          <cell r="I5514" t="str">
            <v>California Industrial  Agricultural Measure Review and Update 29 Nov 2013.docx</v>
          </cell>
        </row>
        <row r="5515">
          <cell r="C5515" t="str">
            <v>191.2_Planned Net to Gross Ratio</v>
          </cell>
          <cell r="D5515">
            <v>2</v>
          </cell>
          <cell r="E5515" t="str">
            <v>Planned Net to Gross Ratio</v>
          </cell>
          <cell r="F5515" t="str">
            <v>Net-to-Gross Value Source</v>
          </cell>
          <cell r="G5515" t="str">
            <v/>
          </cell>
          <cell r="H5515" t="str">
            <v>P. 2 .</v>
          </cell>
          <cell r="I5515" t="str">
            <v>CA_FinAnswer_Express_Program_Evaluation_2009-2011.pdf</v>
          </cell>
        </row>
        <row r="5516">
          <cell r="C5516" t="str">
            <v>191.2_Planned Realization Rate</v>
          </cell>
          <cell r="D5516">
            <v>2</v>
          </cell>
          <cell r="E5516" t="str">
            <v>Planned Realization Rate</v>
          </cell>
          <cell r="F5516" t="str">
            <v>Realization Rate Value Source</v>
          </cell>
          <cell r="G5516" t="str">
            <v/>
          </cell>
          <cell r="H5516" t="str">
            <v xml:space="preserve"> Table 1, p. 2.</v>
          </cell>
          <cell r="I5516" t="str">
            <v>CA_FinAnswer_Express_Program_Evaluation_2009-2011.pdf</v>
          </cell>
        </row>
        <row r="5517">
          <cell r="C5517" t="str">
            <v>410.2_Incremental cost ($)</v>
          </cell>
          <cell r="D5517">
            <v>2</v>
          </cell>
          <cell r="E5517" t="str">
            <v>Incremental cost ($)</v>
          </cell>
          <cell r="F5517" t="str">
            <v>Cost Value Source</v>
          </cell>
          <cell r="G5517" t="str">
            <v/>
          </cell>
          <cell r="H5517" t="str">
            <v/>
          </cell>
          <cell r="I5517" t="str">
            <v>Idaho Industrial  Agricultural Measure Review and Update 20 Nov 2013 revised 27 June 2014.pdf</v>
          </cell>
        </row>
        <row r="5518">
          <cell r="C5518" t="str">
            <v>410.2_Gross incremental annual electric savings (kWh/yr)</v>
          </cell>
          <cell r="D5518">
            <v>2</v>
          </cell>
          <cell r="E5518" t="str">
            <v>Gross incremental annual electric savings (kWh/yr)</v>
          </cell>
          <cell r="F5518" t="str">
            <v xml:space="preserve">Energy Savings Value Source </v>
          </cell>
          <cell r="G5518" t="str">
            <v/>
          </cell>
          <cell r="H5518" t="str">
            <v/>
          </cell>
          <cell r="I5518" t="str">
            <v>Idaho Industrial  Agricultural Measure Review and Update 20 Nov 2013 revised 27 June 2014.pdf</v>
          </cell>
        </row>
        <row r="5519">
          <cell r="C5519" t="str">
            <v>410.2_Measure life (years)</v>
          </cell>
          <cell r="D5519">
            <v>2</v>
          </cell>
          <cell r="E5519" t="str">
            <v>Measure life (years)</v>
          </cell>
          <cell r="F5519" t="str">
            <v>Measure Life Value Source</v>
          </cell>
          <cell r="G5519" t="str">
            <v/>
          </cell>
          <cell r="H5519" t="str">
            <v>Table 3 on page 19 of Appendix 1</v>
          </cell>
          <cell r="I5519" t="str">
            <v>ID_2011_Annual_Report_Appendix.pdf</v>
          </cell>
        </row>
        <row r="5520">
          <cell r="C5520" t="str">
            <v>410.2_Gross Average Monthly Demand Reduction (kW/unit)</v>
          </cell>
          <cell r="D5520">
            <v>2</v>
          </cell>
          <cell r="E5520" t="str">
            <v>Gross Average Monthly Demand Reduction (kW/unit)</v>
          </cell>
          <cell r="F5520" t="str">
            <v>Demand Reduction Value Source</v>
          </cell>
          <cell r="G5520" t="str">
            <v/>
          </cell>
          <cell r="H5520" t="str">
            <v/>
          </cell>
          <cell r="I5520" t="str">
            <v>Idaho Industrial  Agricultural Measure Review and Update 20 Nov 2013 revised 27 June 2014.pdf</v>
          </cell>
        </row>
        <row r="5521">
          <cell r="C5521" t="str">
            <v>410.2_Planned Realization Rate</v>
          </cell>
          <cell r="D5521">
            <v>2</v>
          </cell>
          <cell r="E5521" t="str">
            <v>Planned Realization Rate</v>
          </cell>
          <cell r="F5521" t="str">
            <v>Realization Rate Value Source</v>
          </cell>
          <cell r="G5521" t="str">
            <v/>
          </cell>
          <cell r="H5521" t="str">
            <v>Table 1</v>
          </cell>
          <cell r="I5521" t="str">
            <v>ID_Energy_FinAnswer_Program_Evaluation_2009-2011.pdf</v>
          </cell>
        </row>
        <row r="5522">
          <cell r="C5522" t="str">
            <v>410.2_Planned Net to Gross Ratio</v>
          </cell>
          <cell r="D5522">
            <v>2</v>
          </cell>
          <cell r="E5522" t="str">
            <v>Planned Net to Gross Ratio</v>
          </cell>
          <cell r="F5522" t="str">
            <v>Net-to-Gross Ratio Value Source</v>
          </cell>
          <cell r="G5522" t="str">
            <v/>
          </cell>
          <cell r="H5522" t="str">
            <v>Page 2</v>
          </cell>
          <cell r="I5522" t="str">
            <v>ID_Energy_FinAnswer_Program_Evaluation_2009-2011.pdf</v>
          </cell>
        </row>
        <row r="5523">
          <cell r="C5523" t="str">
            <v>636.2_Incentive Customer ($)</v>
          </cell>
          <cell r="D5523">
            <v>2</v>
          </cell>
          <cell r="E5523" t="str">
            <v>Incentive Customer ($)</v>
          </cell>
          <cell r="F5523" t="str">
            <v>Incentive Value Source</v>
          </cell>
          <cell r="G5523" t="str">
            <v/>
          </cell>
          <cell r="H5523" t="str">
            <v>FE Deemed Savings - Industrial v10.18.12.xlsx table of deemed values used by program administator</v>
          </cell>
          <cell r="I5523" t="str">
            <v/>
          </cell>
        </row>
        <row r="5524">
          <cell r="C5524" t="str">
            <v>636.2_Gross Average Monthly Demand Reduction (kW/unit)</v>
          </cell>
          <cell r="D5524">
            <v>2</v>
          </cell>
          <cell r="E5524" t="str">
            <v>Gross Average Monthly Demand Reduction (kW/unit)</v>
          </cell>
          <cell r="F5524" t="str">
            <v>Demand Reduction Value Source</v>
          </cell>
          <cell r="G5524" t="str">
            <v/>
          </cell>
          <cell r="H5524" t="str">
            <v/>
          </cell>
          <cell r="I5524" t="str">
            <v>FinAnswer Express Market Characterization and Program Enhancements - Utah Service Territory 30 Nov 2011.pdf</v>
          </cell>
        </row>
        <row r="5525">
          <cell r="C5525" t="str">
            <v>636.2_Incremental cost ($)</v>
          </cell>
          <cell r="D5525">
            <v>2</v>
          </cell>
          <cell r="E5525" t="str">
            <v>Incremental cost ($)</v>
          </cell>
          <cell r="F5525" t="str">
            <v>Cost Value Source</v>
          </cell>
          <cell r="G5525" t="str">
            <v/>
          </cell>
          <cell r="H5525" t="str">
            <v/>
          </cell>
          <cell r="I5525" t="str">
            <v>FinAnswer Express Market Characterization and Program Enhancements - Utah Service Territory 30 Nov 2011.pdf</v>
          </cell>
        </row>
        <row r="5526">
          <cell r="C5526" t="str">
            <v>636.2_Gross Average Monthly Demand Reduction (kW/unit)</v>
          </cell>
          <cell r="D5526">
            <v>2</v>
          </cell>
          <cell r="E5526" t="str">
            <v>Gross Average Monthly Demand Reduction (kW/unit)</v>
          </cell>
          <cell r="F5526" t="str">
            <v>Savings Parameters</v>
          </cell>
          <cell r="G5526" t="str">
            <v/>
          </cell>
          <cell r="H5526" t="str">
            <v/>
          </cell>
          <cell r="I5526" t="str">
            <v>Farm Equipment.docx</v>
          </cell>
        </row>
        <row r="5527">
          <cell r="C5527" t="str">
            <v>636.2_Gross incremental annual electric savings (kWh/yr)</v>
          </cell>
          <cell r="D5527">
            <v>2</v>
          </cell>
          <cell r="E5527" t="str">
            <v>Gross incremental annual electric savings (kWh/yr)</v>
          </cell>
          <cell r="F5527" t="str">
            <v xml:space="preserve">Energy Savings Value Source </v>
          </cell>
          <cell r="G5527" t="str">
            <v/>
          </cell>
          <cell r="H5527" t="str">
            <v/>
          </cell>
          <cell r="I5527" t="str">
            <v>FinAnswer Express Market Characterization and Program Enhancements - Utah Service Territory 30 Nov 2011.pdf</v>
          </cell>
        </row>
        <row r="5528">
          <cell r="C5528" t="str">
            <v>636.2_Baseline Value</v>
          </cell>
          <cell r="D5528">
            <v>2</v>
          </cell>
          <cell r="E5528" t="str">
            <v>Baseline Value</v>
          </cell>
          <cell r="F5528" t="str">
            <v>Baseline Value Source</v>
          </cell>
          <cell r="G5528" t="str">
            <v/>
          </cell>
          <cell r="H5528" t="str">
            <v/>
          </cell>
          <cell r="I5528" t="str">
            <v>FinAnswer Express Market Characterization and Program Enhancements - Utah Service Territory 30 Nov 2011.pdf</v>
          </cell>
        </row>
        <row r="5529">
          <cell r="C5529" t="str">
            <v>636.2_Efficient Case Value</v>
          </cell>
          <cell r="D5529">
            <v>2</v>
          </cell>
          <cell r="E5529" t="str">
            <v>Efficient Case Value</v>
          </cell>
          <cell r="F5529" t="str">
            <v>Efficient Case Value Source</v>
          </cell>
          <cell r="G5529" t="str">
            <v/>
          </cell>
          <cell r="H5529" t="str">
            <v/>
          </cell>
          <cell r="I5529" t="str">
            <v>FinAnswer Express Market Characterization and Program Enhancements - Utah Service Territory 30 Nov 2011.pdf</v>
          </cell>
        </row>
        <row r="5530">
          <cell r="C5530" t="str">
            <v>636.2_Gross incremental annual electric savings (kWh/yr)</v>
          </cell>
          <cell r="D5530">
            <v>2</v>
          </cell>
          <cell r="E5530" t="str">
            <v>Gross incremental annual electric savings (kWh/yr)</v>
          </cell>
          <cell r="F5530" t="str">
            <v>Savings Parameters</v>
          </cell>
          <cell r="G5530" t="str">
            <v/>
          </cell>
          <cell r="H5530" t="str">
            <v/>
          </cell>
          <cell r="I5530" t="str">
            <v>Farm Equipment.docx</v>
          </cell>
        </row>
        <row r="5531">
          <cell r="C5531" t="str">
            <v>216.2_Planned Realization Rate</v>
          </cell>
          <cell r="D5531">
            <v>2</v>
          </cell>
          <cell r="E5531" t="str">
            <v>Planned Realization Rate</v>
          </cell>
          <cell r="F5531" t="str">
            <v>Realization Rate Value Source</v>
          </cell>
          <cell r="G5531" t="str">
            <v/>
          </cell>
          <cell r="H5531" t="str">
            <v xml:space="preserve"> Table 1, p. 2.</v>
          </cell>
          <cell r="I5531" t="str">
            <v>CA_FinAnswer_Express_Program_Evaluation_2009-2011.pdf</v>
          </cell>
        </row>
        <row r="5532">
          <cell r="C5532" t="str">
            <v>216.2_Gross incremental annual electric savings (kWh/yr)</v>
          </cell>
          <cell r="D5532">
            <v>2</v>
          </cell>
          <cell r="E5532" t="str">
            <v>Gross incremental annual electric savings (kWh/yr)</v>
          </cell>
          <cell r="F5532" t="str">
            <v>Energy Savings Value Source</v>
          </cell>
          <cell r="G5532" t="str">
            <v/>
          </cell>
          <cell r="H5532" t="str">
            <v/>
          </cell>
          <cell r="I5532" t="str">
            <v>California Industrial  Agricultural Measure Review and Update 29 Nov 2013.docx</v>
          </cell>
        </row>
        <row r="5533">
          <cell r="C5533" t="str">
            <v>216.2_Planned Net to Gross Ratio</v>
          </cell>
          <cell r="D5533">
            <v>2</v>
          </cell>
          <cell r="E5533" t="str">
            <v>Planned Net to Gross Ratio</v>
          </cell>
          <cell r="F5533" t="str">
            <v>Net-to-Gross Value Source</v>
          </cell>
          <cell r="G5533" t="str">
            <v/>
          </cell>
          <cell r="H5533" t="str">
            <v>P. 2 .</v>
          </cell>
          <cell r="I5533" t="str">
            <v>CA_FinAnswer_Express_Program_Evaluation_2009-2011.pdf</v>
          </cell>
        </row>
        <row r="5534">
          <cell r="C5534" t="str">
            <v>216.2_Measure life (years)</v>
          </cell>
          <cell r="D5534">
            <v>2</v>
          </cell>
          <cell r="E5534" t="str">
            <v>Measure life (years)</v>
          </cell>
          <cell r="F5534" t="str">
            <v>Measure Life Value Source</v>
          </cell>
          <cell r="G5534" t="str">
            <v/>
          </cell>
          <cell r="H5534" t="str">
            <v/>
          </cell>
          <cell r="I5534" t="str">
            <v>FinAnswer Express Market Characterization and Program Enhancements - California Service Territory 18 August 2011.pdf</v>
          </cell>
        </row>
        <row r="5535">
          <cell r="C5535" t="str">
            <v>216.2_Incremental cost ($)</v>
          </cell>
          <cell r="D5535">
            <v>2</v>
          </cell>
          <cell r="E5535" t="str">
            <v>Incremental cost ($)</v>
          </cell>
          <cell r="F5535" t="str">
            <v>Incremental Cost Value Source</v>
          </cell>
          <cell r="G5535" t="str">
            <v/>
          </cell>
          <cell r="H5535" t="str">
            <v/>
          </cell>
          <cell r="I5535" t="str">
            <v>California Industrial  Agricultural Measure Review and Update 29 Nov 2013.docx</v>
          </cell>
        </row>
        <row r="5536">
          <cell r="C5536" t="str">
            <v>216.2_Gross Average Monthly Demand Reduction (kW/unit)</v>
          </cell>
          <cell r="D5536">
            <v>2</v>
          </cell>
          <cell r="E5536" t="str">
            <v>Gross Average Monthly Demand Reduction (kW/unit)</v>
          </cell>
          <cell r="F5536" t="str">
            <v>Demand Savings Value Source</v>
          </cell>
          <cell r="G5536" t="str">
            <v/>
          </cell>
          <cell r="H5536" t="str">
            <v/>
          </cell>
          <cell r="I5536" t="str">
            <v>California Industrial  Agricultural Measure Review and Update 29 Nov 2013.docx</v>
          </cell>
        </row>
        <row r="5537">
          <cell r="C5537" t="str">
            <v>425.2_Planned Realization Rate</v>
          </cell>
          <cell r="D5537">
            <v>2</v>
          </cell>
          <cell r="E5537" t="str">
            <v>Planned Realization Rate</v>
          </cell>
          <cell r="F5537" t="str">
            <v>Realization Rate Value Source</v>
          </cell>
          <cell r="G5537" t="str">
            <v/>
          </cell>
          <cell r="H5537" t="str">
            <v>Table 1</v>
          </cell>
          <cell r="I5537" t="str">
            <v>ID_Energy_FinAnswer_Program_Evaluation_2009-2011.pdf</v>
          </cell>
        </row>
        <row r="5538">
          <cell r="C5538" t="str">
            <v>425.2_Gross Average Monthly Demand Reduction (kW/unit)</v>
          </cell>
          <cell r="D5538">
            <v>2</v>
          </cell>
          <cell r="E5538" t="str">
            <v>Gross Average Monthly Demand Reduction (kW/unit)</v>
          </cell>
          <cell r="F5538" t="str">
            <v>Demand Reduction Value Source</v>
          </cell>
          <cell r="G5538" t="str">
            <v/>
          </cell>
          <cell r="H5538" t="str">
            <v/>
          </cell>
          <cell r="I5538" t="str">
            <v>Idaho Industrial  Agricultural Measure Review and Update 20 Nov 2013 revised 27 June 2014.pdf</v>
          </cell>
        </row>
        <row r="5539">
          <cell r="C5539" t="str">
            <v>425.2_Gross incremental annual electric savings (kWh/yr)</v>
          </cell>
          <cell r="D5539">
            <v>2</v>
          </cell>
          <cell r="E5539" t="str">
            <v>Gross incremental annual electric savings (kWh/yr)</v>
          </cell>
          <cell r="F5539" t="str">
            <v xml:space="preserve">Energy Savings Value Source </v>
          </cell>
          <cell r="G5539" t="str">
            <v/>
          </cell>
          <cell r="H5539" t="str">
            <v/>
          </cell>
          <cell r="I5539" t="str">
            <v>Idaho Industrial  Agricultural Measure Review and Update 20 Nov 2013 revised 27 June 2014.pdf</v>
          </cell>
        </row>
        <row r="5540">
          <cell r="C5540" t="str">
            <v>425.2_Measure life (years)</v>
          </cell>
          <cell r="D5540">
            <v>2</v>
          </cell>
          <cell r="E5540" t="str">
            <v>Measure life (years)</v>
          </cell>
          <cell r="F5540" t="str">
            <v>Measure Life Value Source</v>
          </cell>
          <cell r="G5540" t="str">
            <v/>
          </cell>
          <cell r="H5540" t="str">
            <v>Table 3 on page 19 of Appendix 1</v>
          </cell>
          <cell r="I5540" t="str">
            <v>ID_2011_Annual_Report_Appendix.pdf</v>
          </cell>
        </row>
        <row r="5541">
          <cell r="C5541" t="str">
            <v>425.2_Incremental cost ($)</v>
          </cell>
          <cell r="D5541">
            <v>2</v>
          </cell>
          <cell r="E5541" t="str">
            <v>Incremental cost ($)</v>
          </cell>
          <cell r="F5541" t="str">
            <v>Cost Value Source</v>
          </cell>
          <cell r="G5541" t="str">
            <v/>
          </cell>
          <cell r="H5541" t="str">
            <v/>
          </cell>
          <cell r="I5541" t="str">
            <v>Idaho Industrial  Agricultural Measure Review and Update 20 Nov 2013 revised 27 June 2014.pdf</v>
          </cell>
        </row>
        <row r="5542">
          <cell r="C5542" t="str">
            <v>425.2_Planned Net to Gross Ratio</v>
          </cell>
          <cell r="D5542">
            <v>2</v>
          </cell>
          <cell r="E5542" t="str">
            <v>Planned Net to Gross Ratio</v>
          </cell>
          <cell r="F5542" t="str">
            <v>Net-to-Gross Ratio Value Source</v>
          </cell>
          <cell r="G5542" t="str">
            <v/>
          </cell>
          <cell r="H5542" t="str">
            <v>Page 2</v>
          </cell>
          <cell r="I5542" t="str">
            <v>ID_Energy_FinAnswer_Program_Evaluation_2009-2011.pdf</v>
          </cell>
        </row>
        <row r="5543">
          <cell r="C5543" t="str">
            <v>650.2_Gross Average Monthly Demand Reduction (kW/unit)</v>
          </cell>
          <cell r="D5543">
            <v>2</v>
          </cell>
          <cell r="E5543" t="str">
            <v>Gross Average Monthly Demand Reduction (kW/unit)</v>
          </cell>
          <cell r="F5543" t="str">
            <v>Demand Reduction Value Source</v>
          </cell>
          <cell r="G5543" t="str">
            <v/>
          </cell>
          <cell r="H5543" t="str">
            <v/>
          </cell>
          <cell r="I5543" t="str">
            <v>FinAnswer Express Market Characterization and Program Enhancements - Utah Service Territory 30 Nov 2011.pdf</v>
          </cell>
        </row>
        <row r="5544">
          <cell r="C5544" t="str">
            <v>650.2_Incremental cost ($)</v>
          </cell>
          <cell r="D5544">
            <v>2</v>
          </cell>
          <cell r="E5544" t="str">
            <v>Incremental cost ($)</v>
          </cell>
          <cell r="F5544" t="str">
            <v>Cost Value Source</v>
          </cell>
          <cell r="G5544" t="str">
            <v/>
          </cell>
          <cell r="H5544" t="str">
            <v/>
          </cell>
          <cell r="I5544" t="str">
            <v>FinAnswer Express Market Characterization and Program Enhancements - Utah Service Territory 30 Nov 2011.pdf</v>
          </cell>
        </row>
        <row r="5545">
          <cell r="C5545" t="str">
            <v>650.2_Efficient Case Value</v>
          </cell>
          <cell r="D5545">
            <v>2</v>
          </cell>
          <cell r="E5545" t="str">
            <v>Efficient Case Value</v>
          </cell>
          <cell r="F5545" t="str">
            <v>Efficient Case Value Source</v>
          </cell>
          <cell r="G5545" t="str">
            <v/>
          </cell>
          <cell r="H5545" t="str">
            <v/>
          </cell>
          <cell r="I5545" t="str">
            <v>FinAnswer Express Market Characterization and Program Enhancements - Utah Service Territory 30 Nov 2011.pdf</v>
          </cell>
        </row>
        <row r="5546">
          <cell r="C5546" t="str">
            <v>650.2_Gross incremental annual electric savings (kWh/yr)</v>
          </cell>
          <cell r="D5546">
            <v>2</v>
          </cell>
          <cell r="E5546" t="str">
            <v>Gross incremental annual electric savings (kWh/yr)</v>
          </cell>
          <cell r="F5546" t="str">
            <v xml:space="preserve">Energy Savings Value Source </v>
          </cell>
          <cell r="G5546" t="str">
            <v/>
          </cell>
          <cell r="H5546" t="str">
            <v/>
          </cell>
          <cell r="I5546" t="str">
            <v>FinAnswer Express Market Characterization and Program Enhancements - Utah Service Territory 30 Nov 2011.pdf</v>
          </cell>
        </row>
        <row r="5547">
          <cell r="C5547" t="str">
            <v>650.2_Gross Average Monthly Demand Reduction (kW/unit)</v>
          </cell>
          <cell r="D5547">
            <v>2</v>
          </cell>
          <cell r="E5547" t="str">
            <v>Gross Average Monthly Demand Reduction (kW/unit)</v>
          </cell>
          <cell r="F5547" t="str">
            <v>Savings Parameters</v>
          </cell>
          <cell r="G5547" t="str">
            <v/>
          </cell>
          <cell r="H5547" t="str">
            <v/>
          </cell>
          <cell r="I5547" t="str">
            <v>Farm Equipment.docx</v>
          </cell>
        </row>
        <row r="5548">
          <cell r="C5548" t="str">
            <v>650.2_Gross incremental annual electric savings (kWh/yr)</v>
          </cell>
          <cell r="D5548">
            <v>2</v>
          </cell>
          <cell r="E5548" t="str">
            <v>Gross incremental annual electric savings (kWh/yr)</v>
          </cell>
          <cell r="F5548" t="str">
            <v>Savings Parameters</v>
          </cell>
          <cell r="G5548" t="str">
            <v/>
          </cell>
          <cell r="H5548" t="str">
            <v/>
          </cell>
          <cell r="I5548" t="str">
            <v>Farm Equipment.docx</v>
          </cell>
        </row>
        <row r="5549">
          <cell r="C5549" t="str">
            <v>650.2_Baseline Value</v>
          </cell>
          <cell r="D5549">
            <v>2</v>
          </cell>
          <cell r="E5549" t="str">
            <v>Baseline Value</v>
          </cell>
          <cell r="F5549" t="str">
            <v>Baseline Value Source</v>
          </cell>
          <cell r="G5549" t="str">
            <v/>
          </cell>
          <cell r="H5549" t="str">
            <v/>
          </cell>
          <cell r="I5549" t="str">
            <v>FinAnswer Express Market Characterization and Program Enhancements - Utah Service Territory 30 Nov 2011.pdf</v>
          </cell>
        </row>
        <row r="5550">
          <cell r="C5550" t="str">
            <v>650.2_Incentive Customer ($)</v>
          </cell>
          <cell r="D5550">
            <v>2</v>
          </cell>
          <cell r="E5550" t="str">
            <v>Incentive Customer ($)</v>
          </cell>
          <cell r="F5550" t="str">
            <v>Incentive Value Source</v>
          </cell>
          <cell r="G5550" t="str">
            <v/>
          </cell>
          <cell r="H5550" t="str">
            <v>FE Deemed Savings - Industrial v10.18.12.xlsx table of deemed values used by program administator</v>
          </cell>
          <cell r="I5550" t="str">
            <v/>
          </cell>
        </row>
        <row r="5551">
          <cell r="C5551" t="str">
            <v>192.2_Incremental cost ($)</v>
          </cell>
          <cell r="D5551">
            <v>2</v>
          </cell>
          <cell r="E5551" t="str">
            <v>Incremental cost ($)</v>
          </cell>
          <cell r="F5551" t="str">
            <v>Incremental Cost Value Source</v>
          </cell>
          <cell r="G5551" t="str">
            <v/>
          </cell>
          <cell r="H5551" t="str">
            <v/>
          </cell>
          <cell r="I5551" t="str">
            <v>California Industrial  Agricultural Measure Review and Update 29 Nov 2013.docx</v>
          </cell>
        </row>
        <row r="5552">
          <cell r="C5552" t="str">
            <v>192.2_Gross Average Monthly Demand Reduction (kW/unit)</v>
          </cell>
          <cell r="D5552">
            <v>2</v>
          </cell>
          <cell r="E5552" t="str">
            <v>Gross Average Monthly Demand Reduction (kW/unit)</v>
          </cell>
          <cell r="F5552" t="str">
            <v>Demand Savings Value Source</v>
          </cell>
          <cell r="G5552" t="str">
            <v/>
          </cell>
          <cell r="H5552" t="str">
            <v/>
          </cell>
          <cell r="I5552" t="str">
            <v>California Industrial  Agricultural Measure Review and Update 29 Nov 2013.docx</v>
          </cell>
        </row>
        <row r="5553">
          <cell r="C5553" t="str">
            <v>192.2_Planned Net to Gross Ratio</v>
          </cell>
          <cell r="D5553">
            <v>2</v>
          </cell>
          <cell r="E5553" t="str">
            <v>Planned Net to Gross Ratio</v>
          </cell>
          <cell r="F5553" t="str">
            <v>Net-to-Gross Value Source</v>
          </cell>
          <cell r="G5553" t="str">
            <v/>
          </cell>
          <cell r="H5553" t="str">
            <v>P. 2 .</v>
          </cell>
          <cell r="I5553" t="str">
            <v>CA_FinAnswer_Express_Program_Evaluation_2009-2011.pdf</v>
          </cell>
        </row>
        <row r="5554">
          <cell r="C5554" t="str">
            <v>192.2_Measure life (years)</v>
          </cell>
          <cell r="D5554">
            <v>2</v>
          </cell>
          <cell r="E5554" t="str">
            <v>Measure life (years)</v>
          </cell>
          <cell r="F5554" t="str">
            <v>Measure Life Value Source</v>
          </cell>
          <cell r="G5554" t="str">
            <v/>
          </cell>
          <cell r="H5554" t="str">
            <v/>
          </cell>
          <cell r="I5554" t="str">
            <v>FinAnswer Express Market Characterization and Program Enhancements - California Service Territory 18 August 2011.pdf</v>
          </cell>
        </row>
        <row r="5555">
          <cell r="C5555" t="str">
            <v>192.2_Planned Realization Rate</v>
          </cell>
          <cell r="D5555">
            <v>2</v>
          </cell>
          <cell r="E5555" t="str">
            <v>Planned Realization Rate</v>
          </cell>
          <cell r="F5555" t="str">
            <v>Realization Rate Value Source</v>
          </cell>
          <cell r="G5555" t="str">
            <v/>
          </cell>
          <cell r="H5555" t="str">
            <v xml:space="preserve"> Table 1, p. 2.</v>
          </cell>
          <cell r="I5555" t="str">
            <v>CA_FinAnswer_Express_Program_Evaluation_2009-2011.pdf</v>
          </cell>
        </row>
        <row r="5556">
          <cell r="C5556" t="str">
            <v>192.2_Gross incremental annual electric savings (kWh/yr)</v>
          </cell>
          <cell r="D5556">
            <v>2</v>
          </cell>
          <cell r="E5556" t="str">
            <v>Gross incremental annual electric savings (kWh/yr)</v>
          </cell>
          <cell r="F5556" t="str">
            <v>Energy Savings Value Source</v>
          </cell>
          <cell r="G5556" t="str">
            <v/>
          </cell>
          <cell r="H5556" t="str">
            <v/>
          </cell>
          <cell r="I5556" t="str">
            <v>California Industrial  Agricultural Measure Review and Update 29 Nov 2013.docx</v>
          </cell>
        </row>
        <row r="5557">
          <cell r="C5557" t="str">
            <v>411.2_Gross Average Monthly Demand Reduction (kW/unit)</v>
          </cell>
          <cell r="D5557">
            <v>2</v>
          </cell>
          <cell r="E5557" t="str">
            <v>Gross Average Monthly Demand Reduction (kW/unit)</v>
          </cell>
          <cell r="F5557" t="str">
            <v>Demand Reduction Value Source</v>
          </cell>
          <cell r="G5557" t="str">
            <v/>
          </cell>
          <cell r="H5557" t="str">
            <v/>
          </cell>
          <cell r="I5557" t="str">
            <v>Idaho Industrial  Agricultural Measure Review and Update 20 Nov 2013 revised 27 June 2014.pdf</v>
          </cell>
        </row>
        <row r="5558">
          <cell r="C5558" t="str">
            <v>411.2_Planned Net to Gross Ratio</v>
          </cell>
          <cell r="D5558">
            <v>2</v>
          </cell>
          <cell r="E5558" t="str">
            <v>Planned Net to Gross Ratio</v>
          </cell>
          <cell r="F5558" t="str">
            <v>Net-to-Gross Ratio Value Source</v>
          </cell>
          <cell r="G5558" t="str">
            <v/>
          </cell>
          <cell r="H5558" t="str">
            <v>Page 2</v>
          </cell>
          <cell r="I5558" t="str">
            <v>ID_Energy_FinAnswer_Program_Evaluation_2009-2011.pdf</v>
          </cell>
        </row>
        <row r="5559">
          <cell r="C5559" t="str">
            <v>411.2_Planned Realization Rate</v>
          </cell>
          <cell r="D5559">
            <v>2</v>
          </cell>
          <cell r="E5559" t="str">
            <v>Planned Realization Rate</v>
          </cell>
          <cell r="F5559" t="str">
            <v>Realization Rate Value Source</v>
          </cell>
          <cell r="G5559" t="str">
            <v/>
          </cell>
          <cell r="H5559" t="str">
            <v>Table 1</v>
          </cell>
          <cell r="I5559" t="str">
            <v>ID_Energy_FinAnswer_Program_Evaluation_2009-2011.pdf</v>
          </cell>
        </row>
        <row r="5560">
          <cell r="C5560" t="str">
            <v>411.2_Incremental cost ($)</v>
          </cell>
          <cell r="D5560">
            <v>2</v>
          </cell>
          <cell r="E5560" t="str">
            <v>Incremental cost ($)</v>
          </cell>
          <cell r="F5560" t="str">
            <v>Cost Value Source</v>
          </cell>
          <cell r="G5560" t="str">
            <v/>
          </cell>
          <cell r="H5560" t="str">
            <v/>
          </cell>
          <cell r="I5560" t="str">
            <v>Idaho Industrial  Agricultural Measure Review and Update 20 Nov 2013 revised 27 June 2014.pdf</v>
          </cell>
        </row>
        <row r="5561">
          <cell r="C5561" t="str">
            <v>411.2_Measure life (years)</v>
          </cell>
          <cell r="D5561">
            <v>2</v>
          </cell>
          <cell r="E5561" t="str">
            <v>Measure life (years)</v>
          </cell>
          <cell r="F5561" t="str">
            <v>Measure Life Value Source</v>
          </cell>
          <cell r="G5561" t="str">
            <v/>
          </cell>
          <cell r="H5561" t="str">
            <v>Table 3 on page 19 of Appendix 1</v>
          </cell>
          <cell r="I5561" t="str">
            <v>ID_2011_Annual_Report_Appendix.pdf</v>
          </cell>
        </row>
        <row r="5562">
          <cell r="C5562" t="str">
            <v>411.2_Gross incremental annual electric savings (kWh/yr)</v>
          </cell>
          <cell r="D5562">
            <v>2</v>
          </cell>
          <cell r="E5562" t="str">
            <v>Gross incremental annual electric savings (kWh/yr)</v>
          </cell>
          <cell r="F5562" t="str">
            <v xml:space="preserve">Energy Savings Value Source </v>
          </cell>
          <cell r="G5562" t="str">
            <v/>
          </cell>
          <cell r="H5562" t="str">
            <v/>
          </cell>
          <cell r="I5562" t="str">
            <v>Idaho Industrial  Agricultural Measure Review and Update 20 Nov 2013 revised 27 June 2014.pdf</v>
          </cell>
        </row>
        <row r="5563">
          <cell r="C5563" t="str">
            <v>637.2_Gross incremental annual electric savings (kWh/yr)</v>
          </cell>
          <cell r="D5563">
            <v>2</v>
          </cell>
          <cell r="E5563" t="str">
            <v>Gross incremental annual electric savings (kWh/yr)</v>
          </cell>
          <cell r="F5563" t="str">
            <v xml:space="preserve">Energy Savings Value Source </v>
          </cell>
          <cell r="G5563" t="str">
            <v/>
          </cell>
          <cell r="H5563" t="str">
            <v/>
          </cell>
          <cell r="I5563" t="str">
            <v>FinAnswer Express Market Characterization and Program Enhancements - Utah Service Territory 30 Nov 2011.pdf</v>
          </cell>
        </row>
        <row r="5564">
          <cell r="C5564" t="str">
            <v>637.2_Baseline Value</v>
          </cell>
          <cell r="D5564">
            <v>2</v>
          </cell>
          <cell r="E5564" t="str">
            <v>Baseline Value</v>
          </cell>
          <cell r="F5564" t="str">
            <v>Baseline Value Source</v>
          </cell>
          <cell r="G5564" t="str">
            <v/>
          </cell>
          <cell r="H5564" t="str">
            <v/>
          </cell>
          <cell r="I5564" t="str">
            <v>FinAnswer Express Market Characterization and Program Enhancements - Utah Service Territory 30 Nov 2011.pdf</v>
          </cell>
        </row>
        <row r="5565">
          <cell r="C5565" t="str">
            <v>637.2_Gross incremental annual electric savings (kWh/yr)</v>
          </cell>
          <cell r="D5565">
            <v>2</v>
          </cell>
          <cell r="E5565" t="str">
            <v>Gross incremental annual electric savings (kWh/yr)</v>
          </cell>
          <cell r="F5565" t="str">
            <v>Savings Parameters</v>
          </cell>
          <cell r="G5565" t="str">
            <v/>
          </cell>
          <cell r="H5565" t="str">
            <v/>
          </cell>
          <cell r="I5565" t="str">
            <v>Farm Equipment.docx</v>
          </cell>
        </row>
        <row r="5566">
          <cell r="C5566" t="str">
            <v>637.2_Gross Average Monthly Demand Reduction (kW/unit)</v>
          </cell>
          <cell r="D5566">
            <v>2</v>
          </cell>
          <cell r="E5566" t="str">
            <v>Gross Average Monthly Demand Reduction (kW/unit)</v>
          </cell>
          <cell r="F5566" t="str">
            <v>Savings Parameters</v>
          </cell>
          <cell r="G5566" t="str">
            <v/>
          </cell>
          <cell r="H5566" t="str">
            <v/>
          </cell>
          <cell r="I5566" t="str">
            <v>Farm Equipment.docx</v>
          </cell>
        </row>
        <row r="5567">
          <cell r="C5567" t="str">
            <v>637.2_Incentive Customer ($)</v>
          </cell>
          <cell r="D5567">
            <v>2</v>
          </cell>
          <cell r="E5567" t="str">
            <v>Incentive Customer ($)</v>
          </cell>
          <cell r="F5567" t="str">
            <v>Incentive Value Source</v>
          </cell>
          <cell r="G5567" t="str">
            <v/>
          </cell>
          <cell r="H5567" t="str">
            <v>FE Deemed Savings - Industrial v10.18.12.xlsx table of deemed values used by program administator</v>
          </cell>
          <cell r="I5567" t="str">
            <v/>
          </cell>
        </row>
        <row r="5568">
          <cell r="C5568" t="str">
            <v>637.2_Gross Average Monthly Demand Reduction (kW/unit)</v>
          </cell>
          <cell r="D5568">
            <v>2</v>
          </cell>
          <cell r="E5568" t="str">
            <v>Gross Average Monthly Demand Reduction (kW/unit)</v>
          </cell>
          <cell r="F5568" t="str">
            <v>Demand Reduction Value Source</v>
          </cell>
          <cell r="G5568" t="str">
            <v/>
          </cell>
          <cell r="H5568" t="str">
            <v/>
          </cell>
          <cell r="I5568" t="str">
            <v>FinAnswer Express Market Characterization and Program Enhancements - Utah Service Territory 30 Nov 2011.pdf</v>
          </cell>
        </row>
        <row r="5569">
          <cell r="C5569" t="str">
            <v>637.2_Efficient Case Value</v>
          </cell>
          <cell r="D5569">
            <v>2</v>
          </cell>
          <cell r="E5569" t="str">
            <v>Efficient Case Value</v>
          </cell>
          <cell r="F5569" t="str">
            <v>Efficient Case Value Source</v>
          </cell>
          <cell r="G5569" t="str">
            <v/>
          </cell>
          <cell r="H5569" t="str">
            <v/>
          </cell>
          <cell r="I5569" t="str">
            <v>FinAnswer Express Market Characterization and Program Enhancements - Utah Service Territory 30 Nov 2011.pdf</v>
          </cell>
        </row>
        <row r="5570">
          <cell r="C5570" t="str">
            <v>637.2_Incremental cost ($)</v>
          </cell>
          <cell r="D5570">
            <v>2</v>
          </cell>
          <cell r="E5570" t="str">
            <v>Incremental cost ($)</v>
          </cell>
          <cell r="F5570" t="str">
            <v>Cost Value Source</v>
          </cell>
          <cell r="G5570" t="str">
            <v/>
          </cell>
          <cell r="H5570" t="str">
            <v/>
          </cell>
          <cell r="I5570" t="str">
            <v>FinAnswer Express Market Characterization and Program Enhancements - Utah Service Territory 30 Nov 2011.pdf</v>
          </cell>
        </row>
        <row r="5571">
          <cell r="C5571" t="str">
            <v>213.2_Planned Realization Rate</v>
          </cell>
          <cell r="D5571">
            <v>2</v>
          </cell>
          <cell r="E5571" t="str">
            <v>Planned Realization Rate</v>
          </cell>
          <cell r="F5571" t="str">
            <v>Realization Rate Value Source</v>
          </cell>
          <cell r="G5571" t="str">
            <v/>
          </cell>
          <cell r="H5571" t="str">
            <v xml:space="preserve"> Table 1, p. 2.</v>
          </cell>
          <cell r="I5571" t="str">
            <v>CA_FinAnswer_Express_Program_Evaluation_2009-2011.pdf</v>
          </cell>
        </row>
        <row r="5572">
          <cell r="C5572" t="str">
            <v>213.2_Gross incremental annual electric savings (kWh/yr)</v>
          </cell>
          <cell r="D5572">
            <v>2</v>
          </cell>
          <cell r="E5572" t="str">
            <v>Gross incremental annual electric savings (kWh/yr)</v>
          </cell>
          <cell r="F5572" t="str">
            <v>Energy Savings Value Source</v>
          </cell>
          <cell r="G5572" t="str">
            <v/>
          </cell>
          <cell r="H5572" t="str">
            <v/>
          </cell>
          <cell r="I5572" t="str">
            <v>California Industrial  Agricultural Measure Review and Update 29 Nov 2013.docx</v>
          </cell>
        </row>
        <row r="5573">
          <cell r="C5573" t="str">
            <v>213.2_Planned Net to Gross Ratio</v>
          </cell>
          <cell r="D5573">
            <v>2</v>
          </cell>
          <cell r="E5573" t="str">
            <v>Planned Net to Gross Ratio</v>
          </cell>
          <cell r="F5573" t="str">
            <v>Net-to-Gross Value Source</v>
          </cell>
          <cell r="G5573" t="str">
            <v/>
          </cell>
          <cell r="H5573" t="str">
            <v>P. 2 .</v>
          </cell>
          <cell r="I5573" t="str">
            <v>CA_FinAnswer_Express_Program_Evaluation_2009-2011.pdf</v>
          </cell>
        </row>
        <row r="5574">
          <cell r="C5574" t="str">
            <v>213.2_Measure life (years)</v>
          </cell>
          <cell r="D5574">
            <v>2</v>
          </cell>
          <cell r="E5574" t="str">
            <v>Measure life (years)</v>
          </cell>
          <cell r="F5574" t="str">
            <v>Measure Life Value Source</v>
          </cell>
          <cell r="G5574" t="str">
            <v/>
          </cell>
          <cell r="H5574" t="str">
            <v/>
          </cell>
          <cell r="I5574" t="str">
            <v>FinAnswer Express Market Characterization and Program Enhancements - California Service Territory 18 August 2011.pdf</v>
          </cell>
        </row>
        <row r="5575">
          <cell r="C5575" t="str">
            <v>213.2_Incremental cost ($)</v>
          </cell>
          <cell r="D5575">
            <v>2</v>
          </cell>
          <cell r="E5575" t="str">
            <v>Incremental cost ($)</v>
          </cell>
          <cell r="F5575" t="str">
            <v>Incremental Cost Value Source</v>
          </cell>
          <cell r="G5575" t="str">
            <v/>
          </cell>
          <cell r="H5575" t="str">
            <v/>
          </cell>
          <cell r="I5575" t="str">
            <v>California Industrial  Agricultural Measure Review and Update 29 Nov 2013.docx</v>
          </cell>
        </row>
        <row r="5576">
          <cell r="C5576" t="str">
            <v>213.2_Gross Average Monthly Demand Reduction (kW/unit)</v>
          </cell>
          <cell r="D5576">
            <v>2</v>
          </cell>
          <cell r="E5576" t="str">
            <v>Gross Average Monthly Demand Reduction (kW/unit)</v>
          </cell>
          <cell r="F5576" t="str">
            <v>Demand Savings Value Source</v>
          </cell>
          <cell r="G5576" t="str">
            <v/>
          </cell>
          <cell r="H5576" t="str">
            <v/>
          </cell>
          <cell r="I5576" t="str">
            <v>California Industrial  Agricultural Measure Review and Update 29 Nov 2013.docx</v>
          </cell>
        </row>
        <row r="5577">
          <cell r="C5577" t="str">
            <v>422.2_Gross incremental annual electric savings (kWh/yr)</v>
          </cell>
          <cell r="D5577">
            <v>2</v>
          </cell>
          <cell r="E5577" t="str">
            <v>Gross incremental annual electric savings (kWh/yr)</v>
          </cell>
          <cell r="F5577" t="str">
            <v xml:space="preserve">Energy Savings Value Source </v>
          </cell>
          <cell r="G5577" t="str">
            <v/>
          </cell>
          <cell r="H5577" t="str">
            <v/>
          </cell>
          <cell r="I5577" t="str">
            <v>Idaho Industrial  Agricultural Measure Review and Update 20 Nov 2013 revised 27 June 2014.pdf</v>
          </cell>
        </row>
        <row r="5578">
          <cell r="C5578" t="str">
            <v>422.2_Planned Realization Rate</v>
          </cell>
          <cell r="D5578">
            <v>2</v>
          </cell>
          <cell r="E5578" t="str">
            <v>Planned Realization Rate</v>
          </cell>
          <cell r="F5578" t="str">
            <v>Realization Rate Value Source</v>
          </cell>
          <cell r="G5578" t="str">
            <v/>
          </cell>
          <cell r="H5578" t="str">
            <v>Table 1</v>
          </cell>
          <cell r="I5578" t="str">
            <v>ID_Energy_FinAnswer_Program_Evaluation_2009-2011.pdf</v>
          </cell>
        </row>
        <row r="5579">
          <cell r="C5579" t="str">
            <v>422.2_Gross Average Monthly Demand Reduction (kW/unit)</v>
          </cell>
          <cell r="D5579">
            <v>2</v>
          </cell>
          <cell r="E5579" t="str">
            <v>Gross Average Monthly Demand Reduction (kW/unit)</v>
          </cell>
          <cell r="F5579" t="str">
            <v>Demand Reduction Value Source</v>
          </cell>
          <cell r="G5579" t="str">
            <v/>
          </cell>
          <cell r="H5579" t="str">
            <v/>
          </cell>
          <cell r="I5579" t="str">
            <v>Idaho Industrial  Agricultural Measure Review and Update 20 Nov 2013 revised 27 June 2014.pdf</v>
          </cell>
        </row>
        <row r="5580">
          <cell r="C5580" t="str">
            <v>422.2_Incremental cost ($)</v>
          </cell>
          <cell r="D5580">
            <v>2</v>
          </cell>
          <cell r="E5580" t="str">
            <v>Incremental cost ($)</v>
          </cell>
          <cell r="F5580" t="str">
            <v>Cost Value Source</v>
          </cell>
          <cell r="G5580" t="str">
            <v/>
          </cell>
          <cell r="H5580" t="str">
            <v/>
          </cell>
          <cell r="I5580" t="str">
            <v>Idaho Industrial  Agricultural Measure Review and Update 20 Nov 2013 revised 27 June 2014.pdf</v>
          </cell>
        </row>
        <row r="5581">
          <cell r="C5581" t="str">
            <v>422.2_Planned Net to Gross Ratio</v>
          </cell>
          <cell r="D5581">
            <v>2</v>
          </cell>
          <cell r="E5581" t="str">
            <v>Planned Net to Gross Ratio</v>
          </cell>
          <cell r="F5581" t="str">
            <v>Net-to-Gross Ratio Value Source</v>
          </cell>
          <cell r="G5581" t="str">
            <v/>
          </cell>
          <cell r="H5581" t="str">
            <v>Page 2</v>
          </cell>
          <cell r="I5581" t="str">
            <v>ID_Energy_FinAnswer_Program_Evaluation_2009-2011.pdf</v>
          </cell>
        </row>
        <row r="5582">
          <cell r="C5582" t="str">
            <v>422.2_Measure life (years)</v>
          </cell>
          <cell r="D5582">
            <v>2</v>
          </cell>
          <cell r="E5582" t="str">
            <v>Measure life (years)</v>
          </cell>
          <cell r="F5582" t="str">
            <v>Measure Life Value Source</v>
          </cell>
          <cell r="G5582" t="str">
            <v/>
          </cell>
          <cell r="H5582" t="str">
            <v>Table 3 on page 19 of Appendix 1</v>
          </cell>
          <cell r="I5582" t="str">
            <v>ID_2011_Annual_Report_Appendix.pdf</v>
          </cell>
        </row>
        <row r="5583">
          <cell r="C5583" t="str">
            <v>647.2_Incremental cost ($)</v>
          </cell>
          <cell r="D5583">
            <v>2</v>
          </cell>
          <cell r="E5583" t="str">
            <v>Incremental cost ($)</v>
          </cell>
          <cell r="F5583" t="str">
            <v>Cost Value Source</v>
          </cell>
          <cell r="G5583" t="str">
            <v/>
          </cell>
          <cell r="H5583" t="str">
            <v/>
          </cell>
          <cell r="I5583" t="str">
            <v>FinAnswer Express Market Characterization and Program Enhancements - Utah Service Territory 30 Nov 2011.pdf</v>
          </cell>
        </row>
        <row r="5584">
          <cell r="C5584" t="str">
            <v>647.2_Incentive Customer ($)</v>
          </cell>
          <cell r="D5584">
            <v>2</v>
          </cell>
          <cell r="E5584" t="str">
            <v>Incentive Customer ($)</v>
          </cell>
          <cell r="F5584" t="str">
            <v>Incentive Value Source</v>
          </cell>
          <cell r="G5584" t="str">
            <v/>
          </cell>
          <cell r="H5584" t="str">
            <v>FE Deemed Savings - Industrial v10.18.12.xlsx table of deemed values used by program administator</v>
          </cell>
          <cell r="I5584" t="str">
            <v/>
          </cell>
        </row>
        <row r="5585">
          <cell r="C5585" t="str">
            <v>647.2_Gross Average Monthly Demand Reduction (kW/unit)</v>
          </cell>
          <cell r="D5585">
            <v>2</v>
          </cell>
          <cell r="E5585" t="str">
            <v>Gross Average Monthly Demand Reduction (kW/unit)</v>
          </cell>
          <cell r="F5585" t="str">
            <v>Demand Reduction Value Source</v>
          </cell>
          <cell r="G5585" t="str">
            <v/>
          </cell>
          <cell r="H5585" t="str">
            <v/>
          </cell>
          <cell r="I5585" t="str">
            <v>FinAnswer Express Market Characterization and Program Enhancements - Utah Service Territory 30 Nov 2011.pdf</v>
          </cell>
        </row>
        <row r="5586">
          <cell r="C5586" t="str">
            <v>647.2_Gross incremental annual electric savings (kWh/yr)</v>
          </cell>
          <cell r="D5586">
            <v>2</v>
          </cell>
          <cell r="E5586" t="str">
            <v>Gross incremental annual electric savings (kWh/yr)</v>
          </cell>
          <cell r="F5586" t="str">
            <v>Savings Parameters</v>
          </cell>
          <cell r="G5586" t="str">
            <v/>
          </cell>
          <cell r="H5586" t="str">
            <v/>
          </cell>
          <cell r="I5586" t="str">
            <v>Farm Equipment.docx</v>
          </cell>
        </row>
        <row r="5587">
          <cell r="C5587" t="str">
            <v>647.2_Baseline Value</v>
          </cell>
          <cell r="D5587">
            <v>2</v>
          </cell>
          <cell r="E5587" t="str">
            <v>Baseline Value</v>
          </cell>
          <cell r="F5587" t="str">
            <v>Baseline Value Source</v>
          </cell>
          <cell r="G5587" t="str">
            <v/>
          </cell>
          <cell r="H5587" t="str">
            <v/>
          </cell>
          <cell r="I5587" t="str">
            <v>FinAnswer Express Market Characterization and Program Enhancements - Utah Service Territory 30 Nov 2011.pdf</v>
          </cell>
        </row>
        <row r="5588">
          <cell r="C5588" t="str">
            <v>647.2_Efficient Case Value</v>
          </cell>
          <cell r="D5588">
            <v>2</v>
          </cell>
          <cell r="E5588" t="str">
            <v>Efficient Case Value</v>
          </cell>
          <cell r="F5588" t="str">
            <v>Efficient Case Value Source</v>
          </cell>
          <cell r="G5588" t="str">
            <v/>
          </cell>
          <cell r="H5588" t="str">
            <v/>
          </cell>
          <cell r="I5588" t="str">
            <v>FinAnswer Express Market Characterization and Program Enhancements - Utah Service Territory 30 Nov 2011.pdf</v>
          </cell>
        </row>
        <row r="5589">
          <cell r="C5589" t="str">
            <v>647.2_Gross Average Monthly Demand Reduction (kW/unit)</v>
          </cell>
          <cell r="D5589">
            <v>2</v>
          </cell>
          <cell r="E5589" t="str">
            <v>Gross Average Monthly Demand Reduction (kW/unit)</v>
          </cell>
          <cell r="F5589" t="str">
            <v>Savings Parameters</v>
          </cell>
          <cell r="G5589" t="str">
            <v/>
          </cell>
          <cell r="H5589" t="str">
            <v/>
          </cell>
          <cell r="I5589" t="str">
            <v>Farm Equipment.docx</v>
          </cell>
        </row>
        <row r="5590">
          <cell r="C5590" t="str">
            <v>647.2_Gross incremental annual electric savings (kWh/yr)</v>
          </cell>
          <cell r="D5590">
            <v>2</v>
          </cell>
          <cell r="E5590" t="str">
            <v>Gross incremental annual electric savings (kWh/yr)</v>
          </cell>
          <cell r="F5590" t="str">
            <v xml:space="preserve">Energy Savings Value Source </v>
          </cell>
          <cell r="G5590" t="str">
            <v/>
          </cell>
          <cell r="H5590" t="str">
            <v/>
          </cell>
          <cell r="I5590" t="str">
            <v>FinAnswer Express Market Characterization and Program Enhancements - Utah Service Territory 30 Nov 2011.pdf</v>
          </cell>
        </row>
        <row r="5591">
          <cell r="C5591" t="str">
            <v>193.2_Gross incremental annual electric savings (kWh/yr)</v>
          </cell>
          <cell r="D5591">
            <v>2</v>
          </cell>
          <cell r="E5591" t="str">
            <v>Gross incremental annual electric savings (kWh/yr)</v>
          </cell>
          <cell r="F5591" t="str">
            <v>Energy Savings Value Source</v>
          </cell>
          <cell r="G5591" t="str">
            <v/>
          </cell>
          <cell r="H5591" t="str">
            <v/>
          </cell>
          <cell r="I5591" t="str">
            <v>California Industrial  Agricultural Measure Review and Update 29 Nov 2013.docx</v>
          </cell>
        </row>
        <row r="5592">
          <cell r="C5592" t="str">
            <v>193.2_Measure life (years)</v>
          </cell>
          <cell r="D5592">
            <v>2</v>
          </cell>
          <cell r="E5592" t="str">
            <v>Measure life (years)</v>
          </cell>
          <cell r="F5592" t="str">
            <v>Measure Life Value Source</v>
          </cell>
          <cell r="G5592" t="str">
            <v/>
          </cell>
          <cell r="H5592" t="str">
            <v/>
          </cell>
          <cell r="I5592" t="str">
            <v>FinAnswer Express Market Characterization and Program Enhancements - California Service Territory 18 August 2011.pdf</v>
          </cell>
        </row>
        <row r="5593">
          <cell r="C5593" t="str">
            <v>193.2_Incremental cost ($)</v>
          </cell>
          <cell r="D5593">
            <v>2</v>
          </cell>
          <cell r="E5593" t="str">
            <v>Incremental cost ($)</v>
          </cell>
          <cell r="F5593" t="str">
            <v>Incremental Cost Value Source</v>
          </cell>
          <cell r="G5593" t="str">
            <v/>
          </cell>
          <cell r="H5593" t="str">
            <v/>
          </cell>
          <cell r="I5593" t="str">
            <v>California Industrial  Agricultural Measure Review and Update 29 Nov 2013.docx</v>
          </cell>
        </row>
        <row r="5594">
          <cell r="C5594" t="str">
            <v>193.2_Planned Net to Gross Ratio</v>
          </cell>
          <cell r="D5594">
            <v>2</v>
          </cell>
          <cell r="E5594" t="str">
            <v>Planned Net to Gross Ratio</v>
          </cell>
          <cell r="F5594" t="str">
            <v>Net-to-Gross Value Source</v>
          </cell>
          <cell r="G5594" t="str">
            <v/>
          </cell>
          <cell r="H5594" t="str">
            <v>P. 2 .</v>
          </cell>
          <cell r="I5594" t="str">
            <v>CA_FinAnswer_Express_Program_Evaluation_2009-2011.pdf</v>
          </cell>
        </row>
        <row r="5595">
          <cell r="C5595" t="str">
            <v>193.2_Planned Realization Rate</v>
          </cell>
          <cell r="D5595">
            <v>2</v>
          </cell>
          <cell r="E5595" t="str">
            <v>Planned Realization Rate</v>
          </cell>
          <cell r="F5595" t="str">
            <v>Realization Rate Value Source</v>
          </cell>
          <cell r="G5595" t="str">
            <v/>
          </cell>
          <cell r="H5595" t="str">
            <v xml:space="preserve"> Table 1, p. 2.</v>
          </cell>
          <cell r="I5595" t="str">
            <v>CA_FinAnswer_Express_Program_Evaluation_2009-2011.pdf</v>
          </cell>
        </row>
        <row r="5596">
          <cell r="C5596" t="str">
            <v>193.2_Gross Average Monthly Demand Reduction (kW/unit)</v>
          </cell>
          <cell r="D5596">
            <v>2</v>
          </cell>
          <cell r="E5596" t="str">
            <v>Gross Average Monthly Demand Reduction (kW/unit)</v>
          </cell>
          <cell r="F5596" t="str">
            <v>Demand Savings Value Source</v>
          </cell>
          <cell r="G5596" t="str">
            <v/>
          </cell>
          <cell r="H5596" t="str">
            <v/>
          </cell>
          <cell r="I5596" t="str">
            <v>California Industrial  Agricultural Measure Review and Update 29 Nov 2013.docx</v>
          </cell>
        </row>
        <row r="5597">
          <cell r="C5597" t="str">
            <v>412.2_Gross incremental annual electric savings (kWh/yr)</v>
          </cell>
          <cell r="D5597">
            <v>2</v>
          </cell>
          <cell r="E5597" t="str">
            <v>Gross incremental annual electric savings (kWh/yr)</v>
          </cell>
          <cell r="F5597" t="str">
            <v xml:space="preserve">Energy Savings Value Source </v>
          </cell>
          <cell r="G5597" t="str">
            <v/>
          </cell>
          <cell r="H5597" t="str">
            <v/>
          </cell>
          <cell r="I5597" t="str">
            <v>Idaho Industrial  Agricultural Measure Review and Update 20 Nov 2013 revised 27 June 2014.pdf</v>
          </cell>
        </row>
        <row r="5598">
          <cell r="C5598" t="str">
            <v>412.2_Gross Average Monthly Demand Reduction (kW/unit)</v>
          </cell>
          <cell r="D5598">
            <v>2</v>
          </cell>
          <cell r="E5598" t="str">
            <v>Gross Average Monthly Demand Reduction (kW/unit)</v>
          </cell>
          <cell r="F5598" t="str">
            <v>Demand Reduction Value Source</v>
          </cell>
          <cell r="G5598" t="str">
            <v/>
          </cell>
          <cell r="H5598" t="str">
            <v/>
          </cell>
          <cell r="I5598" t="str">
            <v>Idaho Industrial  Agricultural Measure Review and Update 20 Nov 2013 revised 27 June 2014.pdf</v>
          </cell>
        </row>
        <row r="5599">
          <cell r="C5599" t="str">
            <v>412.2_Measure life (years)</v>
          </cell>
          <cell r="D5599">
            <v>2</v>
          </cell>
          <cell r="E5599" t="str">
            <v>Measure life (years)</v>
          </cell>
          <cell r="F5599" t="str">
            <v>Measure Life Value Source</v>
          </cell>
          <cell r="G5599" t="str">
            <v/>
          </cell>
          <cell r="H5599" t="str">
            <v>Table 3 on page 19 of Appendix 1</v>
          </cell>
          <cell r="I5599" t="str">
            <v>ID_2011_Annual_Report_Appendix.pdf</v>
          </cell>
        </row>
        <row r="5600">
          <cell r="C5600" t="str">
            <v>412.2_Incremental cost ($)</v>
          </cell>
          <cell r="D5600">
            <v>2</v>
          </cell>
          <cell r="E5600" t="str">
            <v>Incremental cost ($)</v>
          </cell>
          <cell r="F5600" t="str">
            <v>Cost Value Source</v>
          </cell>
          <cell r="G5600" t="str">
            <v/>
          </cell>
          <cell r="H5600" t="str">
            <v/>
          </cell>
          <cell r="I5600" t="str">
            <v>Idaho Industrial  Agricultural Measure Review and Update 20 Nov 2013 revised 27 June 2014.pdf</v>
          </cell>
        </row>
        <row r="5601">
          <cell r="C5601" t="str">
            <v>412.2_Planned Net to Gross Ratio</v>
          </cell>
          <cell r="D5601">
            <v>2</v>
          </cell>
          <cell r="E5601" t="str">
            <v>Planned Net to Gross Ratio</v>
          </cell>
          <cell r="F5601" t="str">
            <v>Net-to-Gross Ratio Value Source</v>
          </cell>
          <cell r="G5601" t="str">
            <v/>
          </cell>
          <cell r="H5601" t="str">
            <v>Page 2</v>
          </cell>
          <cell r="I5601" t="str">
            <v>ID_Energy_FinAnswer_Program_Evaluation_2009-2011.pdf</v>
          </cell>
        </row>
        <row r="5602">
          <cell r="C5602" t="str">
            <v>412.2_Planned Realization Rate</v>
          </cell>
          <cell r="D5602">
            <v>2</v>
          </cell>
          <cell r="E5602" t="str">
            <v>Planned Realization Rate</v>
          </cell>
          <cell r="F5602" t="str">
            <v>Realization Rate Value Source</v>
          </cell>
          <cell r="G5602" t="str">
            <v/>
          </cell>
          <cell r="H5602" t="str">
            <v>Table 1</v>
          </cell>
          <cell r="I5602" t="str">
            <v>ID_Energy_FinAnswer_Program_Evaluation_2009-2011.pdf</v>
          </cell>
        </row>
        <row r="5603">
          <cell r="C5603" t="str">
            <v>638.2_Gross Average Monthly Demand Reduction (kW/unit)</v>
          </cell>
          <cell r="D5603">
            <v>2</v>
          </cell>
          <cell r="E5603" t="str">
            <v>Gross Average Monthly Demand Reduction (kW/unit)</v>
          </cell>
          <cell r="F5603" t="str">
            <v>Demand Reduction Value Source</v>
          </cell>
          <cell r="G5603" t="str">
            <v/>
          </cell>
          <cell r="H5603" t="str">
            <v/>
          </cell>
          <cell r="I5603" t="str">
            <v>FinAnswer Express Market Characterization and Program Enhancements - Utah Service Territory 30 Nov 2011.pdf</v>
          </cell>
        </row>
        <row r="5604">
          <cell r="C5604" t="str">
            <v>638.2_Gross incremental annual electric savings (kWh/yr)</v>
          </cell>
          <cell r="D5604">
            <v>2</v>
          </cell>
          <cell r="E5604" t="str">
            <v>Gross incremental annual electric savings (kWh/yr)</v>
          </cell>
          <cell r="F5604" t="str">
            <v xml:space="preserve">Energy Savings Value Source </v>
          </cell>
          <cell r="G5604" t="str">
            <v/>
          </cell>
          <cell r="H5604" t="str">
            <v/>
          </cell>
          <cell r="I5604" t="str">
            <v>FinAnswer Express Market Characterization and Program Enhancements - Utah Service Territory 30 Nov 2011.pdf</v>
          </cell>
        </row>
        <row r="5605">
          <cell r="C5605" t="str">
            <v>638.2_Incentive Customer ($)</v>
          </cell>
          <cell r="D5605">
            <v>2</v>
          </cell>
          <cell r="E5605" t="str">
            <v>Incentive Customer ($)</v>
          </cell>
          <cell r="F5605" t="str">
            <v>Incentive Value Source</v>
          </cell>
          <cell r="G5605" t="str">
            <v/>
          </cell>
          <cell r="H5605" t="str">
            <v>FE Deemed Savings - Industrial v10.18.12.xlsx table of deemed values used by program administator</v>
          </cell>
          <cell r="I5605" t="str">
            <v/>
          </cell>
        </row>
        <row r="5606">
          <cell r="C5606" t="str">
            <v>638.2_Incremental cost ($)</v>
          </cell>
          <cell r="D5606">
            <v>2</v>
          </cell>
          <cell r="E5606" t="str">
            <v>Incremental cost ($)</v>
          </cell>
          <cell r="F5606" t="str">
            <v>Cost Value Source</v>
          </cell>
          <cell r="G5606" t="str">
            <v/>
          </cell>
          <cell r="H5606" t="str">
            <v/>
          </cell>
          <cell r="I5606" t="str">
            <v>FinAnswer Express Market Characterization and Program Enhancements - Utah Service Territory 30 Nov 2011.pdf</v>
          </cell>
        </row>
        <row r="5607">
          <cell r="C5607" t="str">
            <v>638.2_Gross incremental annual electric savings (kWh/yr)</v>
          </cell>
          <cell r="D5607">
            <v>2</v>
          </cell>
          <cell r="E5607" t="str">
            <v>Gross incremental annual electric savings (kWh/yr)</v>
          </cell>
          <cell r="F5607" t="str">
            <v>Savings Parameters</v>
          </cell>
          <cell r="G5607" t="str">
            <v/>
          </cell>
          <cell r="H5607" t="str">
            <v/>
          </cell>
          <cell r="I5607" t="str">
            <v>Farm Equipment.docx</v>
          </cell>
        </row>
        <row r="5608">
          <cell r="C5608" t="str">
            <v>638.2_Gross Average Monthly Demand Reduction (kW/unit)</v>
          </cell>
          <cell r="D5608">
            <v>2</v>
          </cell>
          <cell r="E5608" t="str">
            <v>Gross Average Monthly Demand Reduction (kW/unit)</v>
          </cell>
          <cell r="F5608" t="str">
            <v>Savings Parameters</v>
          </cell>
          <cell r="G5608" t="str">
            <v/>
          </cell>
          <cell r="H5608" t="str">
            <v/>
          </cell>
          <cell r="I5608" t="str">
            <v>Farm Equipment.docx</v>
          </cell>
        </row>
        <row r="5609">
          <cell r="C5609" t="str">
            <v>638.2_Efficient Case Value</v>
          </cell>
          <cell r="D5609">
            <v>2</v>
          </cell>
          <cell r="E5609" t="str">
            <v>Efficient Case Value</v>
          </cell>
          <cell r="F5609" t="str">
            <v>Efficient Case Value Source</v>
          </cell>
          <cell r="G5609" t="str">
            <v/>
          </cell>
          <cell r="H5609" t="str">
            <v/>
          </cell>
          <cell r="I5609" t="str">
            <v>FinAnswer Express Market Characterization and Program Enhancements - Utah Service Territory 30 Nov 2011.pdf</v>
          </cell>
        </row>
        <row r="5610">
          <cell r="C5610" t="str">
            <v>638.2_Baseline Value</v>
          </cell>
          <cell r="D5610">
            <v>2</v>
          </cell>
          <cell r="E5610" t="str">
            <v>Baseline Value</v>
          </cell>
          <cell r="F5610" t="str">
            <v>Baseline Value Source</v>
          </cell>
          <cell r="G5610" t="str">
            <v/>
          </cell>
          <cell r="H5610" t="str">
            <v/>
          </cell>
          <cell r="I5610" t="str">
            <v>FinAnswer Express Market Characterization and Program Enhancements - Utah Service Territory 30 Nov 2011.pdf</v>
          </cell>
        </row>
        <row r="5611">
          <cell r="C5611" t="str">
            <v>82.2_Planned Realization Rate</v>
          </cell>
          <cell r="D5611">
            <v>2</v>
          </cell>
          <cell r="E5611" t="str">
            <v>Planned Realization Rate</v>
          </cell>
          <cell r="F5611" t="str">
            <v>Realization Rate Value Source</v>
          </cell>
          <cell r="G5611" t="str">
            <v/>
          </cell>
          <cell r="H5611" t="str">
            <v>page 2</v>
          </cell>
          <cell r="I5611" t="str">
            <v>CA_FinAnswer_Express_Program_Evaluation_2009-2011.pdf</v>
          </cell>
        </row>
        <row r="5612">
          <cell r="C5612" t="str">
            <v>82.2_Planned Net to Gross Ratio</v>
          </cell>
          <cell r="D5612">
            <v>2</v>
          </cell>
          <cell r="E5612" t="str">
            <v>Planned Net to Gross Ratio</v>
          </cell>
          <cell r="F5612" t="str">
            <v>Net-to-Gross Value Source</v>
          </cell>
          <cell r="G5612" t="str">
            <v/>
          </cell>
          <cell r="H5612" t="str">
            <v>page 2</v>
          </cell>
          <cell r="I5612" t="str">
            <v>CA_FinAnswer_Express_Program_Evaluation_2009-2011.pdf</v>
          </cell>
        </row>
        <row r="5613">
          <cell r="C5613" t="str">
            <v>82.1_Gross incremental annual electric savings (kWh/yr)</v>
          </cell>
          <cell r="D5613">
            <v>1</v>
          </cell>
          <cell r="E5613" t="str">
            <v>Gross incremental annual electric savings (kWh/yr)</v>
          </cell>
          <cell r="F5613" t="str">
            <v>See Source Document(s) for savings methodology</v>
          </cell>
          <cell r="G5613" t="str">
            <v/>
          </cell>
          <cell r="H5613" t="str">
            <v/>
          </cell>
          <cell r="I5613" t="str">
            <v>HVAC Calculator 071412.2.xlsm</v>
          </cell>
        </row>
        <row r="5614">
          <cell r="C5614" t="str">
            <v>82.1_Planned Realization Rate</v>
          </cell>
          <cell r="D5614">
            <v>1</v>
          </cell>
          <cell r="E5614" t="str">
            <v>Planned Realization Rate</v>
          </cell>
          <cell r="F5614" t="str">
            <v>Realization Rate Value Source</v>
          </cell>
          <cell r="G5614" t="str">
            <v/>
          </cell>
          <cell r="H5614" t="str">
            <v>page 2</v>
          </cell>
          <cell r="I5614" t="str">
            <v>CA_FinAnswer_Express_Program_Evaluation_2009-2011.pdf</v>
          </cell>
        </row>
        <row r="5615">
          <cell r="C5615" t="str">
            <v>82.1_Measure life (years)</v>
          </cell>
          <cell r="D5615">
            <v>1</v>
          </cell>
          <cell r="E5615" t="str">
            <v>Measure life (years)</v>
          </cell>
          <cell r="F5615" t="str">
            <v>Measure Life Value Source</v>
          </cell>
          <cell r="G5615" t="str">
            <v/>
          </cell>
          <cell r="H5615" t="str">
            <v>pg 25-26, Table 7-14</v>
          </cell>
          <cell r="I5615" t="str">
            <v>Section 7 HVAC FINAL 080811.pdf</v>
          </cell>
        </row>
        <row r="5616">
          <cell r="C5616" t="str">
            <v>82.1_Incentive Customer ($)</v>
          </cell>
          <cell r="D5616">
            <v>1</v>
          </cell>
          <cell r="E5616" t="str">
            <v>Incentive Customer ($)</v>
          </cell>
          <cell r="F5616" t="str">
            <v>Incentive Value Source</v>
          </cell>
          <cell r="G5616" t="str">
            <v/>
          </cell>
          <cell r="H5616" t="str">
            <v>pg 25-26, Table 7-14</v>
          </cell>
          <cell r="I5616" t="str">
            <v>Section 7 HVAC FINAL 080811.pdf</v>
          </cell>
        </row>
        <row r="5617">
          <cell r="C5617" t="str">
            <v>82.1_Incremental cost ($)</v>
          </cell>
          <cell r="D5617">
            <v>1</v>
          </cell>
          <cell r="E5617" t="str">
            <v>Incremental cost ($)</v>
          </cell>
          <cell r="F5617" t="str">
            <v>Cost Value Source</v>
          </cell>
          <cell r="G5617" t="str">
            <v/>
          </cell>
          <cell r="H5617" t="str">
            <v>pg 25-26, Table 7-14</v>
          </cell>
          <cell r="I5617" t="str">
            <v>Section 7 HVAC FINAL 080811.pdf</v>
          </cell>
        </row>
        <row r="5618">
          <cell r="C5618" t="str">
            <v>82.1_Planned Net to Gross Ratio</v>
          </cell>
          <cell r="D5618">
            <v>1</v>
          </cell>
          <cell r="E5618" t="str">
            <v>Planned Net to Gross Ratio</v>
          </cell>
          <cell r="F5618" t="str">
            <v>Net-to-Gross Value Source</v>
          </cell>
          <cell r="G5618" t="str">
            <v/>
          </cell>
          <cell r="H5618" t="str">
            <v>page 2</v>
          </cell>
          <cell r="I5618" t="str">
            <v>CA_FinAnswer_Express_Program_Evaluation_2009-2011.pdf</v>
          </cell>
        </row>
        <row r="5619">
          <cell r="C5619" t="str">
            <v>06232015-014.1_Planned Realization Rate</v>
          </cell>
          <cell r="D5619">
            <v>1</v>
          </cell>
          <cell r="E5619" t="str">
            <v>Planned Realization Rate</v>
          </cell>
          <cell r="F5619" t="str">
            <v>Realization Rate Value Source</v>
          </cell>
          <cell r="G5619" t="str">
            <v/>
          </cell>
          <cell r="H5619" t="str">
            <v>page 2</v>
          </cell>
          <cell r="I5619" t="str">
            <v>CA_FinAnswer_Express_Program_Evaluation_2009-2011.pdf</v>
          </cell>
        </row>
        <row r="5620">
          <cell r="C5620" t="str">
            <v>06232015-014.1_Planned Net to Gross Ratio</v>
          </cell>
          <cell r="D5620">
            <v>1</v>
          </cell>
          <cell r="E5620" t="str">
            <v>Planned Net to Gross Ratio</v>
          </cell>
          <cell r="F5620" t="str">
            <v>Net-to-Gross Value Source</v>
          </cell>
          <cell r="G5620" t="str">
            <v/>
          </cell>
          <cell r="H5620" t="str">
            <v>page 2</v>
          </cell>
          <cell r="I5620" t="str">
            <v>CA_FinAnswer_Express_Program_Evaluation_2009-2011.pdf</v>
          </cell>
        </row>
        <row r="5621">
          <cell r="C5621" t="str">
            <v>83.2_Planned Net to Gross Ratio</v>
          </cell>
          <cell r="D5621">
            <v>2</v>
          </cell>
          <cell r="E5621" t="str">
            <v>Planned Net to Gross Ratio</v>
          </cell>
          <cell r="F5621" t="str">
            <v>Net-to-Gross Value Source</v>
          </cell>
          <cell r="G5621" t="str">
            <v/>
          </cell>
          <cell r="H5621" t="str">
            <v>page 2</v>
          </cell>
          <cell r="I5621" t="str">
            <v>CA_FinAnswer_Express_Program_Evaluation_2009-2011.pdf</v>
          </cell>
        </row>
        <row r="5622">
          <cell r="C5622" t="str">
            <v>83.2_Planned Realization Rate</v>
          </cell>
          <cell r="D5622">
            <v>2</v>
          </cell>
          <cell r="E5622" t="str">
            <v>Planned Realization Rate</v>
          </cell>
          <cell r="F5622" t="str">
            <v>Realization Rate Value Source</v>
          </cell>
          <cell r="G5622" t="str">
            <v/>
          </cell>
          <cell r="H5622" t="str">
            <v>page 2</v>
          </cell>
          <cell r="I5622" t="str">
            <v>CA_FinAnswer_Express_Program_Evaluation_2009-2011.pdf</v>
          </cell>
        </row>
        <row r="5623">
          <cell r="C5623" t="str">
            <v>84.2_Planned Net to Gross Ratio</v>
          </cell>
          <cell r="D5623">
            <v>2</v>
          </cell>
          <cell r="E5623" t="str">
            <v>Planned Net to Gross Ratio</v>
          </cell>
          <cell r="F5623" t="str">
            <v>Net-to-Gross Value Source</v>
          </cell>
          <cell r="G5623" t="str">
            <v/>
          </cell>
          <cell r="H5623" t="str">
            <v>page 2</v>
          </cell>
          <cell r="I5623" t="str">
            <v>CA_FinAnswer_Express_Program_Evaluation_2009-2011.pdf</v>
          </cell>
        </row>
        <row r="5624">
          <cell r="C5624" t="str">
            <v>84.2_Planned Realization Rate</v>
          </cell>
          <cell r="D5624">
            <v>2</v>
          </cell>
          <cell r="E5624" t="str">
            <v>Planned Realization Rate</v>
          </cell>
          <cell r="F5624" t="str">
            <v>Realization Rate Value Source</v>
          </cell>
          <cell r="G5624" t="str">
            <v/>
          </cell>
          <cell r="H5624" t="str">
            <v>page 2</v>
          </cell>
          <cell r="I5624" t="str">
            <v>CA_FinAnswer_Express_Program_Evaluation_2009-2011.pdf</v>
          </cell>
        </row>
        <row r="5625">
          <cell r="C5625" t="str">
            <v>298.2_Planned Net to Gross Ratio</v>
          </cell>
          <cell r="D5625">
            <v>2</v>
          </cell>
          <cell r="E5625" t="str">
            <v>Planned Net to Gross Ratio</v>
          </cell>
          <cell r="F5625" t="str">
            <v>Net-to-Gross Value Source</v>
          </cell>
          <cell r="G5625" t="str">
            <v/>
          </cell>
          <cell r="H5625" t="str">
            <v>Page 2</v>
          </cell>
          <cell r="I5625" t="str">
            <v>ID_FinAnswer_Express_Program_Evaluation_2009-2011.pdf</v>
          </cell>
        </row>
        <row r="5626">
          <cell r="C5626" t="str">
            <v>298.2_Measure life (years)</v>
          </cell>
          <cell r="D5626">
            <v>2</v>
          </cell>
          <cell r="E5626" t="str">
            <v>Measure life (years)</v>
          </cell>
          <cell r="F5626" t="str">
            <v>Measure Life Value Source</v>
          </cell>
          <cell r="G5626" t="str">
            <v/>
          </cell>
          <cell r="H5626" t="str">
            <v/>
          </cell>
          <cell r="I5626" t="str">
            <v>2010 ID FX MARKET CHARACTERIZATION 051512.pdf</v>
          </cell>
        </row>
        <row r="5627">
          <cell r="C5627" t="str">
            <v>298.2_Planned Realization Rate</v>
          </cell>
          <cell r="D5627">
            <v>2</v>
          </cell>
          <cell r="E5627" t="str">
            <v>Planned Realization Rate</v>
          </cell>
          <cell r="F5627" t="str">
            <v>Realization Rate Value Source</v>
          </cell>
          <cell r="G5627" t="str">
            <v/>
          </cell>
          <cell r="H5627" t="str">
            <v>Table 1</v>
          </cell>
          <cell r="I5627" t="str">
            <v>ID_FinAnswer_Express_Program_Evaluation_2009-2011.pdf</v>
          </cell>
        </row>
        <row r="5628">
          <cell r="C5628" t="str">
            <v>12012014-018.1_Planned Net to Gross Ratio</v>
          </cell>
          <cell r="D5628">
            <v>1</v>
          </cell>
          <cell r="E5628" t="str">
            <v>Planned Net to Gross Ratio</v>
          </cell>
          <cell r="F5628" t="str">
            <v>Net-to-Gross Value Source</v>
          </cell>
          <cell r="G5628" t="str">
            <v/>
          </cell>
          <cell r="H5628" t="str">
            <v>Page 10</v>
          </cell>
          <cell r="I5628" t="str">
            <v>DSM_WY_FinAnswerExpress_Report_2011.pdf</v>
          </cell>
        </row>
        <row r="5629">
          <cell r="C5629" t="str">
            <v>12012014-018.1_Planned Realization Rate</v>
          </cell>
          <cell r="D5629">
            <v>1</v>
          </cell>
          <cell r="E5629" t="str">
            <v>Planned Realization Rate</v>
          </cell>
          <cell r="F5629" t="str">
            <v>Realization Rate Value Source</v>
          </cell>
          <cell r="G5629" t="str">
            <v/>
          </cell>
          <cell r="H5629" t="str">
            <v>Table 1</v>
          </cell>
          <cell r="I5629" t="str">
            <v>DSM_WY_FinAnswerExpress_Report_2011.pdf</v>
          </cell>
        </row>
        <row r="5630">
          <cell r="C5630" t="str">
            <v>12012014-018.1_Measure life (years)</v>
          </cell>
          <cell r="D5630">
            <v>1</v>
          </cell>
          <cell r="E5630" t="str">
            <v>Measure life (years)</v>
          </cell>
          <cell r="F5630" t="str">
            <v>Measure Life Value Source</v>
          </cell>
          <cell r="G5630" t="str">
            <v/>
          </cell>
          <cell r="H5630" t="str">
            <v/>
          </cell>
          <cell r="I5630" t="str">
            <v>NonLighting Measure Worksheets WY 120814.pdf</v>
          </cell>
        </row>
        <row r="5631">
          <cell r="C5631" t="str">
            <v>303.3_</v>
          </cell>
          <cell r="D5631">
            <v>3</v>
          </cell>
          <cell r="E5631" t="str">
            <v/>
          </cell>
          <cell r="F5631" t="str">
            <v/>
          </cell>
          <cell r="G5631" t="str">
            <v/>
          </cell>
          <cell r="H5631" t="str">
            <v/>
          </cell>
          <cell r="I5631" t="str">
            <v/>
          </cell>
        </row>
        <row r="5632">
          <cell r="C5632" t="str">
            <v>303.2_Planned Realization Rate</v>
          </cell>
          <cell r="D5632">
            <v>2</v>
          </cell>
          <cell r="E5632" t="str">
            <v>Planned Realization Rate</v>
          </cell>
          <cell r="F5632" t="str">
            <v>Realization Rate Value Source</v>
          </cell>
          <cell r="G5632" t="str">
            <v/>
          </cell>
          <cell r="H5632" t="str">
            <v>Table 1</v>
          </cell>
          <cell r="I5632" t="str">
            <v>ID_FinAnswer_Express_Program_Evaluation_2009-2011.pdf</v>
          </cell>
        </row>
        <row r="5633">
          <cell r="C5633" t="str">
            <v>303.2_Measure life (years)</v>
          </cell>
          <cell r="D5633">
            <v>2</v>
          </cell>
          <cell r="E5633" t="str">
            <v>Measure life (years)</v>
          </cell>
          <cell r="F5633" t="str">
            <v>Measure Life Value Source</v>
          </cell>
          <cell r="G5633" t="str">
            <v/>
          </cell>
          <cell r="H5633" t="str">
            <v/>
          </cell>
          <cell r="I5633" t="str">
            <v>2010 ID FX MARKET CHARACTERIZATION 051512.pdf</v>
          </cell>
        </row>
        <row r="5634">
          <cell r="C5634" t="str">
            <v>303.2_Planned Net to Gross Ratio</v>
          </cell>
          <cell r="D5634">
            <v>2</v>
          </cell>
          <cell r="E5634" t="str">
            <v>Planned Net to Gross Ratio</v>
          </cell>
          <cell r="F5634" t="str">
            <v>Net-to-Gross Value Source</v>
          </cell>
          <cell r="G5634" t="str">
            <v/>
          </cell>
          <cell r="H5634" t="str">
            <v>Page 2</v>
          </cell>
          <cell r="I5634" t="str">
            <v>ID_FinAnswer_Express_Program_Evaluation_2009-2011.pdf</v>
          </cell>
        </row>
        <row r="5635">
          <cell r="C5635" t="str">
            <v>12012014-019.1_Measure life (years)</v>
          </cell>
          <cell r="D5635">
            <v>1</v>
          </cell>
          <cell r="E5635" t="str">
            <v>Measure life (years)</v>
          </cell>
          <cell r="F5635" t="str">
            <v>Measure Life Value Source</v>
          </cell>
          <cell r="G5635" t="str">
            <v/>
          </cell>
          <cell r="H5635" t="str">
            <v/>
          </cell>
          <cell r="I5635" t="str">
            <v>NonLighting Measure Worksheets WY 120814.pdf</v>
          </cell>
        </row>
        <row r="5636">
          <cell r="C5636" t="str">
            <v>12012014-019.1_Planned Realization Rate</v>
          </cell>
          <cell r="D5636">
            <v>1</v>
          </cell>
          <cell r="E5636" t="str">
            <v>Planned Realization Rate</v>
          </cell>
          <cell r="F5636" t="str">
            <v>Realization Rate Value Source</v>
          </cell>
          <cell r="G5636" t="str">
            <v/>
          </cell>
          <cell r="H5636" t="str">
            <v>Table 1</v>
          </cell>
          <cell r="I5636" t="str">
            <v>DSM_WY_FinAnswerExpress_Report_2011.pdf</v>
          </cell>
        </row>
        <row r="5637">
          <cell r="C5637" t="str">
            <v>12012014-019.1_Planned Net to Gross Ratio</v>
          </cell>
          <cell r="D5637">
            <v>1</v>
          </cell>
          <cell r="E5637" t="str">
            <v>Planned Net to Gross Ratio</v>
          </cell>
          <cell r="F5637" t="str">
            <v>Net-to-Gross Value Source</v>
          </cell>
          <cell r="G5637" t="str">
            <v/>
          </cell>
          <cell r="H5637" t="str">
            <v>Page 10</v>
          </cell>
          <cell r="I5637" t="str">
            <v>DSM_WY_FinAnswerExpress_Report_2011.pdf</v>
          </cell>
        </row>
        <row r="5638">
          <cell r="C5638" t="str">
            <v>305.2_Planned Net to Gross Ratio</v>
          </cell>
          <cell r="D5638">
            <v>2</v>
          </cell>
          <cell r="E5638" t="str">
            <v>Planned Net to Gross Ratio</v>
          </cell>
          <cell r="F5638" t="str">
            <v>Net-to-Gross Value Source</v>
          </cell>
          <cell r="G5638" t="str">
            <v/>
          </cell>
          <cell r="H5638" t="str">
            <v>Page 2</v>
          </cell>
          <cell r="I5638" t="str">
            <v>ID_FinAnswer_Express_Program_Evaluation_2009-2011.pdf</v>
          </cell>
        </row>
        <row r="5639">
          <cell r="C5639" t="str">
            <v>305.2_Planned Realization Rate</v>
          </cell>
          <cell r="D5639">
            <v>2</v>
          </cell>
          <cell r="E5639" t="str">
            <v>Planned Realization Rate</v>
          </cell>
          <cell r="F5639" t="str">
            <v>Realization Rate Value Source</v>
          </cell>
          <cell r="G5639" t="str">
            <v/>
          </cell>
          <cell r="H5639" t="str">
            <v>Table 1</v>
          </cell>
          <cell r="I5639" t="str">
            <v>ID_FinAnswer_Express_Program_Evaluation_2009-2011.pdf</v>
          </cell>
        </row>
        <row r="5640">
          <cell r="C5640" t="str">
            <v>305.2_Measure life (years)</v>
          </cell>
          <cell r="D5640">
            <v>2</v>
          </cell>
          <cell r="E5640" t="str">
            <v>Measure life (years)</v>
          </cell>
          <cell r="F5640" t="str">
            <v>Measure Life Value Source</v>
          </cell>
          <cell r="G5640" t="str">
            <v/>
          </cell>
          <cell r="H5640" t="str">
            <v/>
          </cell>
          <cell r="I5640" t="str">
            <v>2010 ID FX MARKET CHARACTERIZATION 051512.pdf</v>
          </cell>
        </row>
        <row r="5641">
          <cell r="C5641" t="str">
            <v>12012014-020.1_Planned Net to Gross Ratio</v>
          </cell>
          <cell r="D5641">
            <v>1</v>
          </cell>
          <cell r="E5641" t="str">
            <v>Planned Net to Gross Ratio</v>
          </cell>
          <cell r="F5641" t="str">
            <v>Net-to-Gross Value Source</v>
          </cell>
          <cell r="G5641" t="str">
            <v/>
          </cell>
          <cell r="H5641" t="str">
            <v>Page 10</v>
          </cell>
          <cell r="I5641" t="str">
            <v>DSM_WY_FinAnswerExpress_Report_2011.pdf</v>
          </cell>
        </row>
        <row r="5642">
          <cell r="C5642" t="str">
            <v>12012014-020.1_Planned Realization Rate</v>
          </cell>
          <cell r="D5642">
            <v>1</v>
          </cell>
          <cell r="E5642" t="str">
            <v>Planned Realization Rate</v>
          </cell>
          <cell r="F5642" t="str">
            <v>Realization Rate Value Source</v>
          </cell>
          <cell r="G5642" t="str">
            <v/>
          </cell>
          <cell r="H5642" t="str">
            <v>Table 1</v>
          </cell>
          <cell r="I5642" t="str">
            <v>DSM_WY_FinAnswerExpress_Report_2011.pdf</v>
          </cell>
        </row>
        <row r="5643">
          <cell r="C5643" t="str">
            <v>12012014-020.1_Measure life (years)</v>
          </cell>
          <cell r="D5643">
            <v>1</v>
          </cell>
          <cell r="E5643" t="str">
            <v>Measure life (years)</v>
          </cell>
          <cell r="F5643" t="str">
            <v>Measure Life Value Source</v>
          </cell>
          <cell r="G5643" t="str">
            <v/>
          </cell>
          <cell r="H5643" t="str">
            <v>Page 7-24</v>
          </cell>
          <cell r="I5643" t="str">
            <v>2010 WY Market Characterization 101810.pdf</v>
          </cell>
        </row>
        <row r="5644">
          <cell r="C5644" t="str">
            <v>310.2_Planned Net to Gross Ratio</v>
          </cell>
          <cell r="D5644">
            <v>2</v>
          </cell>
          <cell r="E5644" t="str">
            <v>Planned Net to Gross Ratio</v>
          </cell>
          <cell r="F5644" t="str">
            <v>Net-to-Gross Value Source</v>
          </cell>
          <cell r="G5644" t="str">
            <v/>
          </cell>
          <cell r="H5644" t="str">
            <v>Page 2</v>
          </cell>
          <cell r="I5644" t="str">
            <v>ID_FinAnswer_Express_Program_Evaluation_2009-2011.pdf</v>
          </cell>
        </row>
        <row r="5645">
          <cell r="C5645" t="str">
            <v>310.2_Planned Realization Rate</v>
          </cell>
          <cell r="D5645">
            <v>2</v>
          </cell>
          <cell r="E5645" t="str">
            <v>Planned Realization Rate</v>
          </cell>
          <cell r="F5645" t="str">
            <v>Realization Rate Value Source</v>
          </cell>
          <cell r="G5645" t="str">
            <v/>
          </cell>
          <cell r="H5645" t="str">
            <v>Table 1</v>
          </cell>
          <cell r="I5645" t="str">
            <v>ID_FinAnswer_Express_Program_Evaluation_2009-2011.pdf</v>
          </cell>
        </row>
        <row r="5646">
          <cell r="C5646" t="str">
            <v>310.2_Measure life (years)</v>
          </cell>
          <cell r="D5646">
            <v>2</v>
          </cell>
          <cell r="E5646" t="str">
            <v>Measure life (years)</v>
          </cell>
          <cell r="F5646" t="str">
            <v>Measure Life Value Source</v>
          </cell>
          <cell r="G5646" t="str">
            <v/>
          </cell>
          <cell r="H5646" t="str">
            <v/>
          </cell>
          <cell r="I5646" t="str">
            <v>2010 ID FX MARKET CHARACTERIZATION 051512.pdf</v>
          </cell>
        </row>
        <row r="5647">
          <cell r="C5647" t="str">
            <v>310.3_</v>
          </cell>
          <cell r="D5647">
            <v>3</v>
          </cell>
          <cell r="E5647" t="str">
            <v/>
          </cell>
          <cell r="F5647" t="str">
            <v/>
          </cell>
          <cell r="G5647" t="str">
            <v/>
          </cell>
          <cell r="H5647" t="str">
            <v/>
          </cell>
          <cell r="I5647" t="str">
            <v/>
          </cell>
        </row>
        <row r="5648">
          <cell r="C5648" t="str">
            <v>12012014-021.1_Planned Realization Rate</v>
          </cell>
          <cell r="D5648">
            <v>1</v>
          </cell>
          <cell r="E5648" t="str">
            <v>Planned Realization Rate</v>
          </cell>
          <cell r="F5648" t="str">
            <v>Realization Rate Value Source</v>
          </cell>
          <cell r="G5648" t="str">
            <v/>
          </cell>
          <cell r="H5648" t="str">
            <v>Table 1</v>
          </cell>
          <cell r="I5648" t="str">
            <v>DSM_WY_FinAnswerExpress_Report_2011.pdf</v>
          </cell>
        </row>
        <row r="5649">
          <cell r="C5649" t="str">
            <v>12012014-021.1_Planned Net to Gross Ratio</v>
          </cell>
          <cell r="D5649">
            <v>1</v>
          </cell>
          <cell r="E5649" t="str">
            <v>Planned Net to Gross Ratio</v>
          </cell>
          <cell r="F5649" t="str">
            <v>Net-to-Gross Value Source</v>
          </cell>
          <cell r="G5649" t="str">
            <v/>
          </cell>
          <cell r="H5649" t="str">
            <v>Page 10</v>
          </cell>
          <cell r="I5649" t="str">
            <v>DSM_WY_FinAnswerExpress_Report_2011.pdf</v>
          </cell>
        </row>
        <row r="5650">
          <cell r="C5650" t="str">
            <v>12012014-021.1_Measure life (years)</v>
          </cell>
          <cell r="D5650">
            <v>1</v>
          </cell>
          <cell r="E5650" t="str">
            <v>Measure life (years)</v>
          </cell>
          <cell r="F5650" t="str">
            <v>Measure Life Value Source</v>
          </cell>
          <cell r="G5650" t="str">
            <v/>
          </cell>
          <cell r="H5650" t="str">
            <v>Page 7-24</v>
          </cell>
          <cell r="I5650" t="str">
            <v>2010 WY Market Characterization 101810.pdf</v>
          </cell>
        </row>
        <row r="5651">
          <cell r="C5651" t="str">
            <v>299.2_Planned Realization Rate</v>
          </cell>
          <cell r="D5651">
            <v>2</v>
          </cell>
          <cell r="E5651" t="str">
            <v>Planned Realization Rate</v>
          </cell>
          <cell r="F5651" t="str">
            <v>Realization Rate Value Source</v>
          </cell>
          <cell r="G5651" t="str">
            <v/>
          </cell>
          <cell r="H5651" t="str">
            <v>Table 1</v>
          </cell>
          <cell r="I5651" t="str">
            <v>ID_FinAnswer_Express_Program_Evaluation_2009-2011.pdf</v>
          </cell>
        </row>
        <row r="5652">
          <cell r="C5652" t="str">
            <v>299.2_Measure life (years)</v>
          </cell>
          <cell r="D5652">
            <v>2</v>
          </cell>
          <cell r="E5652" t="str">
            <v>Measure life (years)</v>
          </cell>
          <cell r="F5652" t="str">
            <v>Measure Life Value Source</v>
          </cell>
          <cell r="G5652" t="str">
            <v/>
          </cell>
          <cell r="H5652" t="str">
            <v/>
          </cell>
          <cell r="I5652" t="str">
            <v>2010 ID FX MARKET CHARACTERIZATION 051512.pdf</v>
          </cell>
        </row>
        <row r="5653">
          <cell r="C5653" t="str">
            <v>299.2_Planned Net to Gross Ratio</v>
          </cell>
          <cell r="D5653">
            <v>2</v>
          </cell>
          <cell r="E5653" t="str">
            <v>Planned Net to Gross Ratio</v>
          </cell>
          <cell r="F5653" t="str">
            <v>Net-to-Gross Value Source</v>
          </cell>
          <cell r="G5653" t="str">
            <v/>
          </cell>
          <cell r="H5653" t="str">
            <v>Page 2</v>
          </cell>
          <cell r="I5653" t="str">
            <v>ID_FinAnswer_Express_Program_Evaluation_2009-2011.pdf</v>
          </cell>
        </row>
        <row r="5654">
          <cell r="C5654" t="str">
            <v>12012014-022.1_Measure life (years)</v>
          </cell>
          <cell r="D5654">
            <v>1</v>
          </cell>
          <cell r="E5654" t="str">
            <v>Measure life (years)</v>
          </cell>
          <cell r="F5654" t="str">
            <v>Measure Life Value Source</v>
          </cell>
          <cell r="G5654" t="str">
            <v/>
          </cell>
          <cell r="H5654" t="str">
            <v>Page 7-24</v>
          </cell>
          <cell r="I5654" t="str">
            <v>2010 WY Market Characterization 101810.pdf</v>
          </cell>
        </row>
        <row r="5655">
          <cell r="C5655" t="str">
            <v>12012014-022.1_Planned Realization Rate</v>
          </cell>
          <cell r="D5655">
            <v>1</v>
          </cell>
          <cell r="E5655" t="str">
            <v>Planned Realization Rate</v>
          </cell>
          <cell r="F5655" t="str">
            <v>Realization Rate Value Source</v>
          </cell>
          <cell r="G5655" t="str">
            <v/>
          </cell>
          <cell r="H5655" t="str">
            <v>Table 1</v>
          </cell>
          <cell r="I5655" t="str">
            <v>DSM_WY_FinAnswerExpress_Report_2011.pdf</v>
          </cell>
        </row>
        <row r="5656">
          <cell r="C5656" t="str">
            <v>12012014-022.1_Planned Net to Gross Ratio</v>
          </cell>
          <cell r="D5656">
            <v>1</v>
          </cell>
          <cell r="E5656" t="str">
            <v>Planned Net to Gross Ratio</v>
          </cell>
          <cell r="F5656" t="str">
            <v>Net-to-Gross Value Source</v>
          </cell>
          <cell r="G5656" t="str">
            <v/>
          </cell>
          <cell r="H5656" t="str">
            <v>Page 10</v>
          </cell>
          <cell r="I5656" t="str">
            <v>DSM_WY_FinAnswerExpress_Report_2011.pdf</v>
          </cell>
        </row>
        <row r="5657">
          <cell r="C5657" t="str">
            <v>304.2_Measure life (years)</v>
          </cell>
          <cell r="D5657">
            <v>2</v>
          </cell>
          <cell r="E5657" t="str">
            <v>Measure life (years)</v>
          </cell>
          <cell r="F5657" t="str">
            <v>Measure Life Value Source</v>
          </cell>
          <cell r="G5657" t="str">
            <v/>
          </cell>
          <cell r="H5657" t="str">
            <v/>
          </cell>
          <cell r="I5657" t="str">
            <v>2010 ID FX MARKET CHARACTERIZATION 051512.pdf</v>
          </cell>
        </row>
        <row r="5658">
          <cell r="C5658" t="str">
            <v>304.2_Planned Net to Gross Ratio</v>
          </cell>
          <cell r="D5658">
            <v>2</v>
          </cell>
          <cell r="E5658" t="str">
            <v>Planned Net to Gross Ratio</v>
          </cell>
          <cell r="F5658" t="str">
            <v>Net-to-Gross Value Source</v>
          </cell>
          <cell r="G5658" t="str">
            <v/>
          </cell>
          <cell r="H5658" t="str">
            <v>Page 2</v>
          </cell>
          <cell r="I5658" t="str">
            <v>ID_FinAnswer_Express_Program_Evaluation_2009-2011.pdf</v>
          </cell>
        </row>
        <row r="5659">
          <cell r="C5659" t="str">
            <v>304.2_Planned Realization Rate</v>
          </cell>
          <cell r="D5659">
            <v>2</v>
          </cell>
          <cell r="E5659" t="str">
            <v>Planned Realization Rate</v>
          </cell>
          <cell r="F5659" t="str">
            <v>Realization Rate Value Source</v>
          </cell>
          <cell r="G5659" t="str">
            <v/>
          </cell>
          <cell r="H5659" t="str">
            <v>Table 1</v>
          </cell>
          <cell r="I5659" t="str">
            <v>ID_FinAnswer_Express_Program_Evaluation_2009-2011.pdf</v>
          </cell>
        </row>
        <row r="5660">
          <cell r="C5660" t="str">
            <v>12012014-023.1_Planned Net to Gross Ratio</v>
          </cell>
          <cell r="D5660">
            <v>1</v>
          </cell>
          <cell r="E5660" t="str">
            <v>Planned Net to Gross Ratio</v>
          </cell>
          <cell r="F5660" t="str">
            <v>Net-to-Gross Value Source</v>
          </cell>
          <cell r="G5660" t="str">
            <v/>
          </cell>
          <cell r="H5660" t="str">
            <v>Page 10</v>
          </cell>
          <cell r="I5660" t="str">
            <v>DSM_WY_FinAnswerExpress_Report_2011.pdf</v>
          </cell>
        </row>
        <row r="5661">
          <cell r="C5661" t="str">
            <v>12012014-023.1_Planned Realization Rate</v>
          </cell>
          <cell r="D5661">
            <v>1</v>
          </cell>
          <cell r="E5661" t="str">
            <v>Planned Realization Rate</v>
          </cell>
          <cell r="F5661" t="str">
            <v>Realization Rate Value Source</v>
          </cell>
          <cell r="G5661" t="str">
            <v/>
          </cell>
          <cell r="H5661" t="str">
            <v>Table 1</v>
          </cell>
          <cell r="I5661" t="str">
            <v>DSM_WY_FinAnswerExpress_Report_2011.pdf</v>
          </cell>
        </row>
        <row r="5662">
          <cell r="C5662" t="str">
            <v>12012014-023.1_Measure life (years)</v>
          </cell>
          <cell r="D5662">
            <v>1</v>
          </cell>
          <cell r="E5662" t="str">
            <v>Measure life (years)</v>
          </cell>
          <cell r="F5662" t="str">
            <v>Measure Life Value Source</v>
          </cell>
          <cell r="G5662" t="str">
            <v/>
          </cell>
          <cell r="H5662" t="str">
            <v>Page 7-24</v>
          </cell>
          <cell r="I5662" t="str">
            <v>2010 WY Market Characterization 101810.pdf</v>
          </cell>
        </row>
        <row r="5663">
          <cell r="C5663" t="str">
            <v>306.2_Measure life (years)</v>
          </cell>
          <cell r="D5663">
            <v>2</v>
          </cell>
          <cell r="E5663" t="str">
            <v>Measure life (years)</v>
          </cell>
          <cell r="F5663" t="str">
            <v>Measure Life Value Source</v>
          </cell>
          <cell r="G5663" t="str">
            <v/>
          </cell>
          <cell r="H5663" t="str">
            <v/>
          </cell>
          <cell r="I5663" t="str">
            <v>2010 ID FX MARKET CHARACTERIZATION 051512.pdf</v>
          </cell>
        </row>
        <row r="5664">
          <cell r="C5664" t="str">
            <v>306.2_Planned Net to Gross Ratio</v>
          </cell>
          <cell r="D5664">
            <v>2</v>
          </cell>
          <cell r="E5664" t="str">
            <v>Planned Net to Gross Ratio</v>
          </cell>
          <cell r="F5664" t="str">
            <v>Net-to-Gross Value Source</v>
          </cell>
          <cell r="G5664" t="str">
            <v/>
          </cell>
          <cell r="H5664" t="str">
            <v>Page 2</v>
          </cell>
          <cell r="I5664" t="str">
            <v>ID_FinAnswer_Express_Program_Evaluation_2009-2011.pdf</v>
          </cell>
        </row>
        <row r="5665">
          <cell r="C5665" t="str">
            <v>306.2_Planned Realization Rate</v>
          </cell>
          <cell r="D5665">
            <v>2</v>
          </cell>
          <cell r="E5665" t="str">
            <v>Planned Realization Rate</v>
          </cell>
          <cell r="F5665" t="str">
            <v>Realization Rate Value Source</v>
          </cell>
          <cell r="G5665" t="str">
            <v/>
          </cell>
          <cell r="H5665" t="str">
            <v>Table 1</v>
          </cell>
          <cell r="I5665" t="str">
            <v>ID_FinAnswer_Express_Program_Evaluation_2009-2011.pdf</v>
          </cell>
        </row>
        <row r="5666">
          <cell r="C5666" t="str">
            <v>3047.2_Measure life (years)</v>
          </cell>
          <cell r="D5666">
            <v>2</v>
          </cell>
          <cell r="E5666" t="str">
            <v>Measure life (years)</v>
          </cell>
          <cell r="F5666" t="str">
            <v>Measure Life Value Source</v>
          </cell>
          <cell r="G5666" t="str">
            <v/>
          </cell>
          <cell r="H5666" t="str">
            <v/>
          </cell>
          <cell r="I5666" t="str">
            <v>2010 ID FX MARKET CHARACTERIZATION 051512.pdf</v>
          </cell>
        </row>
        <row r="5667">
          <cell r="C5667" t="str">
            <v>3047.2_Planned Net to Gross Ratio</v>
          </cell>
          <cell r="D5667">
            <v>2</v>
          </cell>
          <cell r="E5667" t="str">
            <v>Planned Net to Gross Ratio</v>
          </cell>
          <cell r="F5667" t="str">
            <v>Net-to-Gross Value Source</v>
          </cell>
          <cell r="G5667" t="str">
            <v/>
          </cell>
          <cell r="H5667" t="str">
            <v>Page 2</v>
          </cell>
          <cell r="I5667" t="str">
            <v>ID_FinAnswer_Express_Program_Evaluation_2009-2011.pdf</v>
          </cell>
        </row>
        <row r="5668">
          <cell r="C5668" t="str">
            <v>3047.2_Planned Realization Rate</v>
          </cell>
          <cell r="D5668">
            <v>2</v>
          </cell>
          <cell r="E5668" t="str">
            <v>Planned Realization Rate</v>
          </cell>
          <cell r="F5668" t="str">
            <v>Realization Rate Value Source</v>
          </cell>
          <cell r="G5668" t="str">
            <v/>
          </cell>
          <cell r="H5668" t="str">
            <v>Table 1</v>
          </cell>
          <cell r="I5668" t="str">
            <v>ID_FinAnswer_Express_Program_Evaluation_2009-2011.pdf</v>
          </cell>
        </row>
        <row r="5669">
          <cell r="C5669" t="str">
            <v>12012014-024.1_Measure life (years)</v>
          </cell>
          <cell r="D5669">
            <v>1</v>
          </cell>
          <cell r="E5669" t="str">
            <v>Measure life (years)</v>
          </cell>
          <cell r="F5669" t="str">
            <v>Measure Life Value Source</v>
          </cell>
          <cell r="G5669" t="str">
            <v/>
          </cell>
          <cell r="H5669" t="str">
            <v>Page 7-24</v>
          </cell>
          <cell r="I5669" t="str">
            <v>2010 WY Market Characterization 101810.pdf</v>
          </cell>
        </row>
        <row r="5670">
          <cell r="C5670" t="str">
            <v>12012014-024.1_Planned Net to Gross Ratio</v>
          </cell>
          <cell r="D5670">
            <v>1</v>
          </cell>
          <cell r="E5670" t="str">
            <v>Planned Net to Gross Ratio</v>
          </cell>
          <cell r="F5670" t="str">
            <v>Net-to-Gross Value Source</v>
          </cell>
          <cell r="G5670" t="str">
            <v/>
          </cell>
          <cell r="H5670" t="str">
            <v>Page 10</v>
          </cell>
          <cell r="I5670" t="str">
            <v>DSM_WY_FinAnswerExpress_Report_2011.pdf</v>
          </cell>
        </row>
        <row r="5671">
          <cell r="C5671" t="str">
            <v>12012014-024.1_Planned Realization Rate</v>
          </cell>
          <cell r="D5671">
            <v>1</v>
          </cell>
          <cell r="E5671" t="str">
            <v>Planned Realization Rate</v>
          </cell>
          <cell r="F5671" t="str">
            <v>Realization Rate Value Source</v>
          </cell>
          <cell r="G5671" t="str">
            <v/>
          </cell>
          <cell r="H5671" t="str">
            <v>Table 1</v>
          </cell>
          <cell r="I5671" t="str">
            <v>DSM_WY_FinAnswerExpress_Report_2011.pdf</v>
          </cell>
        </row>
        <row r="5672">
          <cell r="C5672" t="str">
            <v>12012014-025.1_Planned Net to Gross Ratio</v>
          </cell>
          <cell r="D5672">
            <v>1</v>
          </cell>
          <cell r="E5672" t="str">
            <v>Planned Net to Gross Ratio</v>
          </cell>
          <cell r="F5672" t="str">
            <v>Net-to-Gross Value Source</v>
          </cell>
          <cell r="G5672" t="str">
            <v/>
          </cell>
          <cell r="H5672" t="str">
            <v>Page 10</v>
          </cell>
          <cell r="I5672" t="str">
            <v>DSM_WY_FinAnswerExpress_Report_2011.pdf</v>
          </cell>
        </row>
        <row r="5673">
          <cell r="C5673" t="str">
            <v>12012014-025.1_Planned Realization Rate</v>
          </cell>
          <cell r="D5673">
            <v>1</v>
          </cell>
          <cell r="E5673" t="str">
            <v>Planned Realization Rate</v>
          </cell>
          <cell r="F5673" t="str">
            <v>Realization Rate Value Source</v>
          </cell>
          <cell r="G5673" t="str">
            <v/>
          </cell>
          <cell r="H5673" t="str">
            <v>Table 1</v>
          </cell>
          <cell r="I5673" t="str">
            <v>DSM_WY_FinAnswerExpress_Report_2011.pdf</v>
          </cell>
        </row>
        <row r="5674">
          <cell r="C5674" t="str">
            <v>12012014-025.1_Measure life (years)</v>
          </cell>
          <cell r="D5674">
            <v>1</v>
          </cell>
          <cell r="E5674" t="str">
            <v>Measure life (years)</v>
          </cell>
          <cell r="F5674" t="str">
            <v>Measure Life Value Source</v>
          </cell>
          <cell r="G5674" t="str">
            <v/>
          </cell>
          <cell r="H5674" t="str">
            <v>Page 7-24</v>
          </cell>
          <cell r="I5674" t="str">
            <v>2010 WY Market Characterization 101810.pdf</v>
          </cell>
        </row>
        <row r="5675">
          <cell r="C5675" t="str">
            <v>525.2_Incentive Customer ($)</v>
          </cell>
          <cell r="D5675">
            <v>2</v>
          </cell>
          <cell r="E5675" t="str">
            <v>Incentive Customer ($)</v>
          </cell>
          <cell r="F5675" t="str">
            <v>Incentive Value Source</v>
          </cell>
          <cell r="G5675" t="str">
            <v/>
          </cell>
          <cell r="H5675" t="str">
            <v/>
          </cell>
          <cell r="I5675" t="str">
            <v>HVAC Calculator 070113.2.xlsm</v>
          </cell>
        </row>
        <row r="5676">
          <cell r="C5676" t="str">
            <v>525.2_Incremental cost ($)</v>
          </cell>
          <cell r="D5676">
            <v>2</v>
          </cell>
          <cell r="E5676" t="str">
            <v>Incremental cost ($)</v>
          </cell>
          <cell r="F5676" t="str">
            <v>Cost Value Source</v>
          </cell>
          <cell r="G5676" t="str">
            <v/>
          </cell>
          <cell r="H5676" t="str">
            <v/>
          </cell>
          <cell r="I5676" t="str">
            <v>HVAC Calculator 070113.2.xlsm</v>
          </cell>
        </row>
        <row r="5677">
          <cell r="C5677" t="str">
            <v>525.2_Gross incremental annual electric savings (kWh/yr)</v>
          </cell>
          <cell r="D5677">
            <v>2</v>
          </cell>
          <cell r="E5677" t="str">
            <v>Gross incremental annual electric savings (kWh/yr)</v>
          </cell>
          <cell r="F5677" t="str">
            <v>See Source Document(s) for savings methodology</v>
          </cell>
          <cell r="G5677" t="str">
            <v/>
          </cell>
          <cell r="H5677" t="str">
            <v/>
          </cell>
          <cell r="I5677" t="str">
            <v>HVAC Calculator 070113.2.xlsm</v>
          </cell>
        </row>
        <row r="5678">
          <cell r="C5678" t="str">
            <v>525.2_Measure life (years)</v>
          </cell>
          <cell r="D5678">
            <v>2</v>
          </cell>
          <cell r="E5678" t="str">
            <v>Measure life (years)</v>
          </cell>
          <cell r="F5678" t="str">
            <v>Measure Life Value Source</v>
          </cell>
          <cell r="G5678" t="str">
            <v/>
          </cell>
          <cell r="H5678" t="str">
            <v>Table 2 on page 22 of Appendix 1</v>
          </cell>
          <cell r="I5678" t="str">
            <v>UT_2011_Annual_Report.pdf</v>
          </cell>
        </row>
        <row r="5679">
          <cell r="C5679" t="str">
            <v>525.2_Gross incremental annual electric savings (kWh/yr)</v>
          </cell>
          <cell r="D5679">
            <v>2</v>
          </cell>
          <cell r="E5679" t="str">
            <v>Gross incremental annual electric savings (kWh/yr)</v>
          </cell>
          <cell r="F5679" t="str">
            <v xml:space="preserve">Energy Savings Value Source </v>
          </cell>
          <cell r="G5679" t="str">
            <v/>
          </cell>
          <cell r="H5679" t="str">
            <v/>
          </cell>
          <cell r="I5679" t="str">
            <v>HVAC Calculator 070113.2.xlsm</v>
          </cell>
        </row>
        <row r="5680">
          <cell r="C5680" t="str">
            <v>525.2_Gross Average Monthly Demand Reduction (kW/unit)</v>
          </cell>
          <cell r="D5680">
            <v>2</v>
          </cell>
          <cell r="E5680" t="str">
            <v>Gross Average Monthly Demand Reduction (kW/unit)</v>
          </cell>
          <cell r="F5680" t="str">
            <v>Demand Reduction Value Source</v>
          </cell>
          <cell r="G5680" t="str">
            <v/>
          </cell>
          <cell r="H5680" t="str">
            <v/>
          </cell>
          <cell r="I5680" t="str">
            <v>HVAC Calculator 070113.2.xlsm</v>
          </cell>
        </row>
        <row r="5681">
          <cell r="C5681" t="str">
            <v>530.2_Measure life (years)</v>
          </cell>
          <cell r="D5681">
            <v>2</v>
          </cell>
          <cell r="E5681" t="str">
            <v>Measure life (years)</v>
          </cell>
          <cell r="F5681" t="str">
            <v>Measure Life Value Source</v>
          </cell>
          <cell r="G5681" t="str">
            <v/>
          </cell>
          <cell r="H5681" t="str">
            <v>Table 2 on page 22 of Appendix 1</v>
          </cell>
          <cell r="I5681" t="str">
            <v>UT_2011_Annual_Report.pdf</v>
          </cell>
        </row>
        <row r="5682">
          <cell r="C5682" t="str">
            <v>530.2_Gross incremental annual electric savings (kWh/yr)</v>
          </cell>
          <cell r="D5682">
            <v>2</v>
          </cell>
          <cell r="E5682" t="str">
            <v>Gross incremental annual electric savings (kWh/yr)</v>
          </cell>
          <cell r="F5682" t="str">
            <v>See Source Document(s) for savings methodology</v>
          </cell>
          <cell r="G5682" t="str">
            <v/>
          </cell>
          <cell r="H5682" t="str">
            <v/>
          </cell>
          <cell r="I5682" t="str">
            <v>HVAC Calculator 070113.2.xlsm</v>
          </cell>
        </row>
        <row r="5683">
          <cell r="C5683" t="str">
            <v>530.2_Incremental cost ($)</v>
          </cell>
          <cell r="D5683">
            <v>2</v>
          </cell>
          <cell r="E5683" t="str">
            <v>Incremental cost ($)</v>
          </cell>
          <cell r="F5683" t="str">
            <v>Cost Value Source</v>
          </cell>
          <cell r="G5683" t="str">
            <v/>
          </cell>
          <cell r="H5683" t="str">
            <v/>
          </cell>
          <cell r="I5683" t="str">
            <v>HVAC Calculator 070113.2.xlsm</v>
          </cell>
        </row>
        <row r="5684">
          <cell r="C5684" t="str">
            <v>530.2_Gross Average Monthly Demand Reduction (kW/unit)</v>
          </cell>
          <cell r="D5684">
            <v>2</v>
          </cell>
          <cell r="E5684" t="str">
            <v>Gross Average Monthly Demand Reduction (kW/unit)</v>
          </cell>
          <cell r="F5684" t="str">
            <v>Demand Reduction Value Source</v>
          </cell>
          <cell r="G5684" t="str">
            <v/>
          </cell>
          <cell r="H5684" t="str">
            <v/>
          </cell>
          <cell r="I5684" t="str">
            <v>HVAC Calculator 070113.2.xlsm</v>
          </cell>
        </row>
        <row r="5685">
          <cell r="C5685" t="str">
            <v>530.2_Gross incremental annual electric savings (kWh/yr)</v>
          </cell>
          <cell r="D5685">
            <v>2</v>
          </cell>
          <cell r="E5685" t="str">
            <v>Gross incremental annual electric savings (kWh/yr)</v>
          </cell>
          <cell r="F5685" t="str">
            <v xml:space="preserve">Energy Savings Value Source </v>
          </cell>
          <cell r="G5685" t="str">
            <v/>
          </cell>
          <cell r="H5685" t="str">
            <v/>
          </cell>
          <cell r="I5685" t="str">
            <v>HVAC Calculator 070113.2.xlsm</v>
          </cell>
        </row>
        <row r="5686">
          <cell r="C5686" t="str">
            <v>530.2_Incentive Customer ($)</v>
          </cell>
          <cell r="D5686">
            <v>2</v>
          </cell>
          <cell r="E5686" t="str">
            <v>Incentive Customer ($)</v>
          </cell>
          <cell r="F5686" t="str">
            <v>Incentive Value Source</v>
          </cell>
          <cell r="G5686" t="str">
            <v/>
          </cell>
          <cell r="H5686" t="str">
            <v/>
          </cell>
          <cell r="I5686" t="str">
            <v>HVAC Calculator 070113.2.xlsm</v>
          </cell>
        </row>
        <row r="5687">
          <cell r="C5687" t="str">
            <v>530.3_Measure life (years)</v>
          </cell>
          <cell r="D5687">
            <v>3</v>
          </cell>
          <cell r="E5687" t="str">
            <v>Measure life (years)</v>
          </cell>
          <cell r="F5687" t="str">
            <v>Measure Life Value Source</v>
          </cell>
          <cell r="G5687" t="str">
            <v/>
          </cell>
          <cell r="H5687" t="str">
            <v>Table 2 on page 22 of Appendix 1</v>
          </cell>
          <cell r="I5687" t="str">
            <v>UT_2011_Annual_Report.pdf</v>
          </cell>
        </row>
        <row r="5688">
          <cell r="C5688" t="str">
            <v>739.2_Measure life (years)</v>
          </cell>
          <cell r="D5688">
            <v>2</v>
          </cell>
          <cell r="E5688" t="str">
            <v>Measure life (years)</v>
          </cell>
          <cell r="F5688" t="str">
            <v>Measure Life Value Source</v>
          </cell>
          <cell r="G5688" t="str">
            <v/>
          </cell>
          <cell r="H5688" t="str">
            <v>pg 24-25, Table 7-14</v>
          </cell>
          <cell r="I5688" t="str">
            <v>FinAnswer Express Market Characterization and Program Enhancements - Washington Service Territory 9 Sept 2011.pdf</v>
          </cell>
        </row>
        <row r="5689">
          <cell r="C5689" t="str">
            <v>532.2_Gross Average Monthly Demand Reduction (kW/unit)</v>
          </cell>
          <cell r="D5689">
            <v>2</v>
          </cell>
          <cell r="E5689" t="str">
            <v>Gross Average Monthly Demand Reduction (kW/unit)</v>
          </cell>
          <cell r="F5689" t="str">
            <v>Demand Reduction Value Source</v>
          </cell>
          <cell r="G5689" t="str">
            <v/>
          </cell>
          <cell r="H5689" t="str">
            <v/>
          </cell>
          <cell r="I5689" t="str">
            <v>HVAC Calculator 070113.2.xlsm</v>
          </cell>
        </row>
        <row r="5690">
          <cell r="C5690" t="str">
            <v>532.2_Gross incremental annual electric savings (kWh/yr)</v>
          </cell>
          <cell r="D5690">
            <v>2</v>
          </cell>
          <cell r="E5690" t="str">
            <v>Gross incremental annual electric savings (kWh/yr)</v>
          </cell>
          <cell r="F5690" t="str">
            <v>See Source Document(s) for savings methodology</v>
          </cell>
          <cell r="G5690" t="str">
            <v/>
          </cell>
          <cell r="H5690" t="str">
            <v/>
          </cell>
          <cell r="I5690" t="str">
            <v>HVAC Calculator 070113.2.xlsm</v>
          </cell>
        </row>
        <row r="5691">
          <cell r="C5691" t="str">
            <v>532.2_Incentive Customer ($)</v>
          </cell>
          <cell r="D5691">
            <v>2</v>
          </cell>
          <cell r="E5691" t="str">
            <v>Incentive Customer ($)</v>
          </cell>
          <cell r="F5691" t="str">
            <v>Incentive Value Source</v>
          </cell>
          <cell r="G5691" t="str">
            <v/>
          </cell>
          <cell r="H5691" t="str">
            <v/>
          </cell>
          <cell r="I5691" t="str">
            <v>HVAC Calculator 070113.2.xlsm</v>
          </cell>
        </row>
        <row r="5692">
          <cell r="C5692" t="str">
            <v>532.2_Gross incremental annual electric savings (kWh/yr)</v>
          </cell>
          <cell r="D5692">
            <v>2</v>
          </cell>
          <cell r="E5692" t="str">
            <v>Gross incremental annual electric savings (kWh/yr)</v>
          </cell>
          <cell r="F5692" t="str">
            <v xml:space="preserve">Energy Savings Value Source </v>
          </cell>
          <cell r="G5692" t="str">
            <v/>
          </cell>
          <cell r="H5692" t="str">
            <v/>
          </cell>
          <cell r="I5692" t="str">
            <v>HVAC Calculator 070113.2.xlsm</v>
          </cell>
        </row>
        <row r="5693">
          <cell r="C5693" t="str">
            <v>532.2_Incremental cost ($)</v>
          </cell>
          <cell r="D5693">
            <v>2</v>
          </cell>
          <cell r="E5693" t="str">
            <v>Incremental cost ($)</v>
          </cell>
          <cell r="F5693" t="str">
            <v>Cost Value Source</v>
          </cell>
          <cell r="G5693" t="str">
            <v/>
          </cell>
          <cell r="H5693" t="str">
            <v/>
          </cell>
          <cell r="I5693" t="str">
            <v>HVAC Calculator 070113.2.xlsm</v>
          </cell>
        </row>
        <row r="5694">
          <cell r="C5694" t="str">
            <v>532.2_Measure life (years)</v>
          </cell>
          <cell r="D5694">
            <v>2</v>
          </cell>
          <cell r="E5694" t="str">
            <v>Measure life (years)</v>
          </cell>
          <cell r="F5694" t="str">
            <v>Measure Life Value Source</v>
          </cell>
          <cell r="G5694" t="str">
            <v/>
          </cell>
          <cell r="H5694" t="str">
            <v>Table 2 on page 22 of Appendix 1</v>
          </cell>
          <cell r="I5694" t="str">
            <v>UT_2011_Annual_Report.pdf</v>
          </cell>
        </row>
        <row r="5695">
          <cell r="C5695" t="str">
            <v>537.3_Measure life (years)</v>
          </cell>
          <cell r="D5695">
            <v>3</v>
          </cell>
          <cell r="E5695" t="str">
            <v>Measure life (years)</v>
          </cell>
          <cell r="F5695" t="str">
            <v>Measure Life Value Source</v>
          </cell>
          <cell r="G5695" t="str">
            <v/>
          </cell>
          <cell r="H5695" t="str">
            <v>Table 2 on page 22 of Appendix 1</v>
          </cell>
          <cell r="I5695" t="str">
            <v>UT_2011_Annual_Report.pdf</v>
          </cell>
        </row>
        <row r="5696">
          <cell r="C5696" t="str">
            <v>537.2_Gross Average Monthly Demand Reduction (kW/unit)</v>
          </cell>
          <cell r="D5696">
            <v>2</v>
          </cell>
          <cell r="E5696" t="str">
            <v>Gross Average Monthly Demand Reduction (kW/unit)</v>
          </cell>
          <cell r="F5696" t="str">
            <v>Demand Reduction Value Source</v>
          </cell>
          <cell r="G5696" t="str">
            <v/>
          </cell>
          <cell r="H5696" t="str">
            <v/>
          </cell>
          <cell r="I5696" t="str">
            <v>HVAC Calculator 070113.2.xlsm</v>
          </cell>
        </row>
        <row r="5697">
          <cell r="C5697" t="str">
            <v>537.2_Incentive Customer ($)</v>
          </cell>
          <cell r="D5697">
            <v>2</v>
          </cell>
          <cell r="E5697" t="str">
            <v>Incentive Customer ($)</v>
          </cell>
          <cell r="F5697" t="str">
            <v>Incentive Value Source</v>
          </cell>
          <cell r="G5697" t="str">
            <v/>
          </cell>
          <cell r="H5697" t="str">
            <v/>
          </cell>
          <cell r="I5697" t="str">
            <v>HVAC Calculator 070113.2.xlsm</v>
          </cell>
        </row>
        <row r="5698">
          <cell r="C5698" t="str">
            <v>537.2_Gross incremental annual electric savings (kWh/yr)</v>
          </cell>
          <cell r="D5698">
            <v>2</v>
          </cell>
          <cell r="E5698" t="str">
            <v>Gross incremental annual electric savings (kWh/yr)</v>
          </cell>
          <cell r="F5698" t="str">
            <v>See Source Document(s) for savings methodology</v>
          </cell>
          <cell r="G5698" t="str">
            <v/>
          </cell>
          <cell r="H5698" t="str">
            <v/>
          </cell>
          <cell r="I5698" t="str">
            <v>HVAC Calculator 070113.2.xlsm</v>
          </cell>
        </row>
        <row r="5699">
          <cell r="C5699" t="str">
            <v>537.2_Incremental cost ($)</v>
          </cell>
          <cell r="D5699">
            <v>2</v>
          </cell>
          <cell r="E5699" t="str">
            <v>Incremental cost ($)</v>
          </cell>
          <cell r="F5699" t="str">
            <v>Cost Value Source</v>
          </cell>
          <cell r="G5699" t="str">
            <v/>
          </cell>
          <cell r="H5699" t="str">
            <v/>
          </cell>
          <cell r="I5699" t="str">
            <v>HVAC Calculator 070113.2.xlsm</v>
          </cell>
        </row>
        <row r="5700">
          <cell r="C5700" t="str">
            <v>537.2_Gross incremental annual electric savings (kWh/yr)</v>
          </cell>
          <cell r="D5700">
            <v>2</v>
          </cell>
          <cell r="E5700" t="str">
            <v>Gross incremental annual electric savings (kWh/yr)</v>
          </cell>
          <cell r="F5700" t="str">
            <v xml:space="preserve">Energy Savings Value Source </v>
          </cell>
          <cell r="G5700" t="str">
            <v/>
          </cell>
          <cell r="H5700" t="str">
            <v/>
          </cell>
          <cell r="I5700" t="str">
            <v>HVAC Calculator 070113.2.xlsm</v>
          </cell>
        </row>
        <row r="5701">
          <cell r="C5701" t="str">
            <v>537.2_Measure life (years)</v>
          </cell>
          <cell r="D5701">
            <v>2</v>
          </cell>
          <cell r="E5701" t="str">
            <v>Measure life (years)</v>
          </cell>
          <cell r="F5701" t="str">
            <v>Measure Life Value Source</v>
          </cell>
          <cell r="G5701" t="str">
            <v/>
          </cell>
          <cell r="H5701" t="str">
            <v>Table 2 on page 22 of Appendix 1</v>
          </cell>
          <cell r="I5701" t="str">
            <v>UT_2011_Annual_Report.pdf</v>
          </cell>
        </row>
        <row r="5702">
          <cell r="C5702" t="str">
            <v>746.2_Measure life (years)</v>
          </cell>
          <cell r="D5702">
            <v>2</v>
          </cell>
          <cell r="E5702" t="str">
            <v>Measure life (years)</v>
          </cell>
          <cell r="F5702" t="str">
            <v>Measure Life Value Source</v>
          </cell>
          <cell r="G5702" t="str">
            <v/>
          </cell>
          <cell r="H5702" t="str">
            <v>pg 24-25, Table 7-14</v>
          </cell>
          <cell r="I5702" t="str">
            <v>FinAnswer Express Market Characterization and Program Enhancements - Washington Service Territory 9 Sept 2011.pdf</v>
          </cell>
        </row>
        <row r="5703">
          <cell r="C5703" t="str">
            <v>526.2_Gross Average Monthly Demand Reduction (kW/unit)</v>
          </cell>
          <cell r="D5703">
            <v>2</v>
          </cell>
          <cell r="E5703" t="str">
            <v>Gross Average Monthly Demand Reduction (kW/unit)</v>
          </cell>
          <cell r="F5703" t="str">
            <v>Demand Reduction Value Source</v>
          </cell>
          <cell r="G5703" t="str">
            <v/>
          </cell>
          <cell r="H5703" t="str">
            <v/>
          </cell>
          <cell r="I5703" t="str">
            <v>HVAC Calculator 070113.2.xlsm</v>
          </cell>
        </row>
        <row r="5704">
          <cell r="C5704" t="str">
            <v>526.2_Gross incremental annual electric savings (kWh/yr)</v>
          </cell>
          <cell r="D5704">
            <v>2</v>
          </cell>
          <cell r="E5704" t="str">
            <v>Gross incremental annual electric savings (kWh/yr)</v>
          </cell>
          <cell r="F5704" t="str">
            <v>See Source Document(s) for savings methodology</v>
          </cell>
          <cell r="G5704" t="str">
            <v/>
          </cell>
          <cell r="H5704" t="str">
            <v/>
          </cell>
          <cell r="I5704" t="str">
            <v>HVAC Calculator 070113.2.xlsm</v>
          </cell>
        </row>
        <row r="5705">
          <cell r="C5705" t="str">
            <v>526.2_Measure life (years)</v>
          </cell>
          <cell r="D5705">
            <v>2</v>
          </cell>
          <cell r="E5705" t="str">
            <v>Measure life (years)</v>
          </cell>
          <cell r="F5705" t="str">
            <v>Measure Life Value Source</v>
          </cell>
          <cell r="G5705" t="str">
            <v/>
          </cell>
          <cell r="H5705" t="str">
            <v>Table 2 on page 22 of Appendix 1</v>
          </cell>
          <cell r="I5705" t="str">
            <v>UT_2011_Annual_Report.pdf</v>
          </cell>
        </row>
        <row r="5706">
          <cell r="C5706" t="str">
            <v>526.2_Incremental cost ($)</v>
          </cell>
          <cell r="D5706">
            <v>2</v>
          </cell>
          <cell r="E5706" t="str">
            <v>Incremental cost ($)</v>
          </cell>
          <cell r="F5706" t="str">
            <v>Cost Value Source</v>
          </cell>
          <cell r="G5706" t="str">
            <v/>
          </cell>
          <cell r="H5706" t="str">
            <v/>
          </cell>
          <cell r="I5706" t="str">
            <v>HVAC Calculator 070113.2.xlsm</v>
          </cell>
        </row>
        <row r="5707">
          <cell r="C5707" t="str">
            <v>526.2_Incentive Customer ($)</v>
          </cell>
          <cell r="D5707">
            <v>2</v>
          </cell>
          <cell r="E5707" t="str">
            <v>Incentive Customer ($)</v>
          </cell>
          <cell r="F5707" t="str">
            <v>Incentive Value Source</v>
          </cell>
          <cell r="G5707" t="str">
            <v/>
          </cell>
          <cell r="H5707" t="str">
            <v/>
          </cell>
          <cell r="I5707" t="str">
            <v>HVAC Calculator 070113.2.xlsm</v>
          </cell>
        </row>
        <row r="5708">
          <cell r="C5708" t="str">
            <v>526.2_Gross incremental annual electric savings (kWh/yr)</v>
          </cell>
          <cell r="D5708">
            <v>2</v>
          </cell>
          <cell r="E5708" t="str">
            <v>Gross incremental annual electric savings (kWh/yr)</v>
          </cell>
          <cell r="F5708" t="str">
            <v xml:space="preserve">Energy Savings Value Source </v>
          </cell>
          <cell r="G5708" t="str">
            <v/>
          </cell>
          <cell r="H5708" t="str">
            <v/>
          </cell>
          <cell r="I5708" t="str">
            <v>HVAC Calculator 070113.2.xlsm</v>
          </cell>
        </row>
        <row r="5709">
          <cell r="C5709" t="str">
            <v>531.2_Gross Average Monthly Demand Reduction (kW/unit)</v>
          </cell>
          <cell r="D5709">
            <v>2</v>
          </cell>
          <cell r="E5709" t="str">
            <v>Gross Average Monthly Demand Reduction (kW/unit)</v>
          </cell>
          <cell r="F5709" t="str">
            <v>Demand Reduction Value Source</v>
          </cell>
          <cell r="G5709" t="str">
            <v/>
          </cell>
          <cell r="H5709" t="str">
            <v/>
          </cell>
          <cell r="I5709" t="str">
            <v>HVAC Calculator 070113.2.xlsm</v>
          </cell>
        </row>
        <row r="5710">
          <cell r="C5710" t="str">
            <v>531.2_Gross incremental annual electric savings (kWh/yr)</v>
          </cell>
          <cell r="D5710">
            <v>2</v>
          </cell>
          <cell r="E5710" t="str">
            <v>Gross incremental annual electric savings (kWh/yr)</v>
          </cell>
          <cell r="F5710" t="str">
            <v xml:space="preserve">Energy Savings Value Source </v>
          </cell>
          <cell r="G5710" t="str">
            <v/>
          </cell>
          <cell r="H5710" t="str">
            <v/>
          </cell>
          <cell r="I5710" t="str">
            <v>HVAC Calculator 070113.2.xlsm</v>
          </cell>
        </row>
        <row r="5711">
          <cell r="C5711" t="str">
            <v>531.2_Incentive Customer ($)</v>
          </cell>
          <cell r="D5711">
            <v>2</v>
          </cell>
          <cell r="E5711" t="str">
            <v>Incentive Customer ($)</v>
          </cell>
          <cell r="F5711" t="str">
            <v>Incentive Value Source</v>
          </cell>
          <cell r="G5711" t="str">
            <v/>
          </cell>
          <cell r="H5711" t="str">
            <v/>
          </cell>
          <cell r="I5711" t="str">
            <v>HVAC Calculator 070113.2.xlsm</v>
          </cell>
        </row>
        <row r="5712">
          <cell r="C5712" t="str">
            <v>531.2_Gross incremental annual electric savings (kWh/yr)</v>
          </cell>
          <cell r="D5712">
            <v>2</v>
          </cell>
          <cell r="E5712" t="str">
            <v>Gross incremental annual electric savings (kWh/yr)</v>
          </cell>
          <cell r="F5712" t="str">
            <v>See Source Document(s) for savings methodology</v>
          </cell>
          <cell r="G5712" t="str">
            <v/>
          </cell>
          <cell r="H5712" t="str">
            <v/>
          </cell>
          <cell r="I5712" t="str">
            <v>HVAC Calculator 070113.2.xlsm</v>
          </cell>
        </row>
        <row r="5713">
          <cell r="C5713" t="str">
            <v>531.2_Incremental cost ($)</v>
          </cell>
          <cell r="D5713">
            <v>2</v>
          </cell>
          <cell r="E5713" t="str">
            <v>Incremental cost ($)</v>
          </cell>
          <cell r="F5713" t="str">
            <v>Cost Value Source</v>
          </cell>
          <cell r="G5713" t="str">
            <v/>
          </cell>
          <cell r="H5713" t="str">
            <v/>
          </cell>
          <cell r="I5713" t="str">
            <v>HVAC Calculator 070113.2.xlsm</v>
          </cell>
        </row>
        <row r="5714">
          <cell r="C5714" t="str">
            <v>531.2_Measure life (years)</v>
          </cell>
          <cell r="D5714">
            <v>2</v>
          </cell>
          <cell r="E5714" t="str">
            <v>Measure life (years)</v>
          </cell>
          <cell r="F5714" t="str">
            <v>Measure Life Value Source</v>
          </cell>
          <cell r="G5714" t="str">
            <v/>
          </cell>
          <cell r="H5714" t="str">
            <v>Table 2 on page 22 of Appendix 1</v>
          </cell>
          <cell r="I5714" t="str">
            <v>UT_2011_Annual_Report.pdf</v>
          </cell>
        </row>
        <row r="5715">
          <cell r="C5715" t="str">
            <v>533.2_Gross incremental annual electric savings (kWh/yr)</v>
          </cell>
          <cell r="D5715">
            <v>2</v>
          </cell>
          <cell r="E5715" t="str">
            <v>Gross incremental annual electric savings (kWh/yr)</v>
          </cell>
          <cell r="F5715" t="str">
            <v xml:space="preserve">Energy Savings Value Source </v>
          </cell>
          <cell r="G5715" t="str">
            <v/>
          </cell>
          <cell r="H5715" t="str">
            <v/>
          </cell>
          <cell r="I5715" t="str">
            <v>HVAC Calculator 070113.2.xlsm</v>
          </cell>
        </row>
        <row r="5716">
          <cell r="C5716" t="str">
            <v>533.2_Measure life (years)</v>
          </cell>
          <cell r="D5716">
            <v>2</v>
          </cell>
          <cell r="E5716" t="str">
            <v>Measure life (years)</v>
          </cell>
          <cell r="F5716" t="str">
            <v>Measure Life Value Source</v>
          </cell>
          <cell r="G5716" t="str">
            <v/>
          </cell>
          <cell r="H5716" t="str">
            <v>Table 2 on page 22 of Appendix 1</v>
          </cell>
          <cell r="I5716" t="str">
            <v>UT_2011_Annual_Report.pdf</v>
          </cell>
        </row>
        <row r="5717">
          <cell r="C5717" t="str">
            <v>533.2_Incentive Customer ($)</v>
          </cell>
          <cell r="D5717">
            <v>2</v>
          </cell>
          <cell r="E5717" t="str">
            <v>Incentive Customer ($)</v>
          </cell>
          <cell r="F5717" t="str">
            <v>Incentive Value Source</v>
          </cell>
          <cell r="G5717" t="str">
            <v/>
          </cell>
          <cell r="H5717" t="str">
            <v/>
          </cell>
          <cell r="I5717" t="str">
            <v>HVAC Calculator 070113.2.xlsm</v>
          </cell>
        </row>
        <row r="5718">
          <cell r="C5718" t="str">
            <v>533.2_Incremental cost ($)</v>
          </cell>
          <cell r="D5718">
            <v>2</v>
          </cell>
          <cell r="E5718" t="str">
            <v>Incremental cost ($)</v>
          </cell>
          <cell r="F5718" t="str">
            <v>Cost Value Source</v>
          </cell>
          <cell r="G5718" t="str">
            <v/>
          </cell>
          <cell r="H5718" t="str">
            <v/>
          </cell>
          <cell r="I5718" t="str">
            <v>HVAC Calculator 070113.2.xlsm</v>
          </cell>
        </row>
        <row r="5719">
          <cell r="C5719" t="str">
            <v>533.2_Gross Average Monthly Demand Reduction (kW/unit)</v>
          </cell>
          <cell r="D5719">
            <v>2</v>
          </cell>
          <cell r="E5719" t="str">
            <v>Gross Average Monthly Demand Reduction (kW/unit)</v>
          </cell>
          <cell r="F5719" t="str">
            <v>Demand Reduction Value Source</v>
          </cell>
          <cell r="G5719" t="str">
            <v/>
          </cell>
          <cell r="H5719" t="str">
            <v/>
          </cell>
          <cell r="I5719" t="str">
            <v>HVAC Calculator 070113.2.xlsm</v>
          </cell>
        </row>
        <row r="5720">
          <cell r="C5720" t="str">
            <v>533.2_Gross incremental annual electric savings (kWh/yr)</v>
          </cell>
          <cell r="D5720">
            <v>2</v>
          </cell>
          <cell r="E5720" t="str">
            <v>Gross incremental annual electric savings (kWh/yr)</v>
          </cell>
          <cell r="F5720" t="str">
            <v>See Source Document(s) for savings methodology</v>
          </cell>
          <cell r="G5720" t="str">
            <v/>
          </cell>
          <cell r="H5720" t="str">
            <v/>
          </cell>
          <cell r="I5720" t="str">
            <v>HVAC Calculator 070113.2.xlsm</v>
          </cell>
        </row>
        <row r="5721">
          <cell r="C5721" t="str">
            <v>3149.2_Incentive Customer ($)</v>
          </cell>
          <cell r="D5721">
            <v>2</v>
          </cell>
          <cell r="E5721" t="str">
            <v>Incentive Customer ($)</v>
          </cell>
          <cell r="F5721" t="str">
            <v>Incentive Value Source</v>
          </cell>
          <cell r="G5721" t="str">
            <v/>
          </cell>
          <cell r="H5721" t="str">
            <v/>
          </cell>
          <cell r="I5721" t="str">
            <v>HVAC Calculator 070113.2.xlsm</v>
          </cell>
        </row>
        <row r="5722">
          <cell r="C5722" t="str">
            <v>3149.2_Gross Average Monthly Demand Reduction (kW/unit)</v>
          </cell>
          <cell r="D5722">
            <v>2</v>
          </cell>
          <cell r="E5722" t="str">
            <v>Gross Average Monthly Demand Reduction (kW/unit)</v>
          </cell>
          <cell r="F5722" t="str">
            <v>Demand Reduction Value Source</v>
          </cell>
          <cell r="G5722" t="str">
            <v/>
          </cell>
          <cell r="H5722" t="str">
            <v/>
          </cell>
          <cell r="I5722" t="str">
            <v>HVAC Calculator 070113.2.xlsm</v>
          </cell>
        </row>
        <row r="5723">
          <cell r="C5723" t="str">
            <v>3149.2_Gross incremental annual electric savings (kWh/yr)</v>
          </cell>
          <cell r="D5723">
            <v>2</v>
          </cell>
          <cell r="E5723" t="str">
            <v>Gross incremental annual electric savings (kWh/yr)</v>
          </cell>
          <cell r="F5723" t="str">
            <v xml:space="preserve">Energy Savings Value Source </v>
          </cell>
          <cell r="G5723" t="str">
            <v/>
          </cell>
          <cell r="H5723" t="str">
            <v/>
          </cell>
          <cell r="I5723" t="str">
            <v>HVAC Calculator 070113.2.xlsm</v>
          </cell>
        </row>
        <row r="5724">
          <cell r="C5724" t="str">
            <v>3149.2_Measure life (years)</v>
          </cell>
          <cell r="D5724">
            <v>2</v>
          </cell>
          <cell r="E5724" t="str">
            <v>Measure life (years)</v>
          </cell>
          <cell r="F5724" t="str">
            <v>Measure Life Value Source</v>
          </cell>
          <cell r="G5724" t="str">
            <v/>
          </cell>
          <cell r="H5724" t="str">
            <v>Table 2 on page 22 of Appendix 1</v>
          </cell>
          <cell r="I5724" t="str">
            <v>UT_2011_Annual_Report.pdf</v>
          </cell>
        </row>
        <row r="5725">
          <cell r="C5725" t="str">
            <v>3149.2_Incremental cost ($)</v>
          </cell>
          <cell r="D5725">
            <v>2</v>
          </cell>
          <cell r="E5725" t="str">
            <v>Incremental cost ($)</v>
          </cell>
          <cell r="F5725" t="str">
            <v>Cost Value Source</v>
          </cell>
          <cell r="G5725" t="str">
            <v/>
          </cell>
          <cell r="H5725" t="str">
            <v/>
          </cell>
          <cell r="I5725" t="str">
            <v>HVAC Calculator 070113.2.xlsm</v>
          </cell>
        </row>
        <row r="5726">
          <cell r="C5726" t="str">
            <v>3149.2_Gross incremental annual electric savings (kWh/yr)</v>
          </cell>
          <cell r="D5726">
            <v>2</v>
          </cell>
          <cell r="E5726" t="str">
            <v>Gross incremental annual electric savings (kWh/yr)</v>
          </cell>
          <cell r="F5726" t="str">
            <v>See Source Document(s) for savings methodology</v>
          </cell>
          <cell r="G5726" t="str">
            <v/>
          </cell>
          <cell r="H5726" t="str">
            <v/>
          </cell>
          <cell r="I5726" t="str">
            <v>HVAC Calculator 070113.2.xlsm</v>
          </cell>
        </row>
        <row r="5727">
          <cell r="C5727" t="str">
            <v>528.2_Measure life (years)</v>
          </cell>
          <cell r="D5727">
            <v>2</v>
          </cell>
          <cell r="E5727" t="str">
            <v>Measure life (years)</v>
          </cell>
          <cell r="F5727" t="str">
            <v>Measure Life Value Source</v>
          </cell>
          <cell r="G5727" t="str">
            <v/>
          </cell>
          <cell r="H5727" t="str">
            <v>Table 2 on page 22 of Appendix 1</v>
          </cell>
          <cell r="I5727" t="str">
            <v>UT_2011_Annual_Report.pdf</v>
          </cell>
        </row>
        <row r="5728">
          <cell r="C5728" t="str">
            <v>528.2_Incremental cost ($)</v>
          </cell>
          <cell r="D5728">
            <v>2</v>
          </cell>
          <cell r="E5728" t="str">
            <v>Incremental cost ($)</v>
          </cell>
          <cell r="F5728" t="str">
            <v>Cost Value Source</v>
          </cell>
          <cell r="G5728" t="str">
            <v/>
          </cell>
          <cell r="H5728" t="str">
            <v/>
          </cell>
          <cell r="I5728" t="str">
            <v>HVAC Calculator 070113.2.xlsm</v>
          </cell>
        </row>
        <row r="5729">
          <cell r="C5729" t="str">
            <v>528.2_Gross incremental annual electric savings (kWh/yr)</v>
          </cell>
          <cell r="D5729">
            <v>2</v>
          </cell>
          <cell r="E5729" t="str">
            <v>Gross incremental annual electric savings (kWh/yr)</v>
          </cell>
          <cell r="F5729" t="str">
            <v>See Source Document(s) for savings methodology</v>
          </cell>
          <cell r="G5729" t="str">
            <v/>
          </cell>
          <cell r="H5729" t="str">
            <v/>
          </cell>
          <cell r="I5729" t="str">
            <v>HVAC Calculator 070113.2.xlsm</v>
          </cell>
        </row>
        <row r="5730">
          <cell r="C5730" t="str">
            <v>528.2_Gross Average Monthly Demand Reduction (kW/unit)</v>
          </cell>
          <cell r="D5730">
            <v>2</v>
          </cell>
          <cell r="E5730" t="str">
            <v>Gross Average Monthly Demand Reduction (kW/unit)</v>
          </cell>
          <cell r="F5730" t="str">
            <v>Demand Reduction Value Source</v>
          </cell>
          <cell r="G5730" t="str">
            <v/>
          </cell>
          <cell r="H5730" t="str">
            <v/>
          </cell>
          <cell r="I5730" t="str">
            <v>HVAC Calculator 070113.2.xlsm</v>
          </cell>
        </row>
        <row r="5731">
          <cell r="C5731" t="str">
            <v>528.2_Incentive Customer ($)</v>
          </cell>
          <cell r="D5731">
            <v>2</v>
          </cell>
          <cell r="E5731" t="str">
            <v>Incentive Customer ($)</v>
          </cell>
          <cell r="F5731" t="str">
            <v>Incentive Value Source</v>
          </cell>
          <cell r="G5731" t="str">
            <v/>
          </cell>
          <cell r="H5731" t="str">
            <v/>
          </cell>
          <cell r="I5731" t="str">
            <v>HVAC Calculator 070113.2.xlsm</v>
          </cell>
        </row>
        <row r="5732">
          <cell r="C5732" t="str">
            <v>528.2_Gross incremental annual electric savings (kWh/yr)</v>
          </cell>
          <cell r="D5732">
            <v>2</v>
          </cell>
          <cell r="E5732" t="str">
            <v>Gross incremental annual electric savings (kWh/yr)</v>
          </cell>
          <cell r="F5732" t="str">
            <v xml:space="preserve">Energy Savings Value Source </v>
          </cell>
          <cell r="G5732" t="str">
            <v/>
          </cell>
          <cell r="H5732" t="str">
            <v/>
          </cell>
          <cell r="I5732" t="str">
            <v>HVAC Calculator 070113.2.xlsm</v>
          </cell>
        </row>
        <row r="5733">
          <cell r="C5733" t="str">
            <v>535.2_Gross Average Monthly Demand Reduction (kW/unit)</v>
          </cell>
          <cell r="D5733">
            <v>2</v>
          </cell>
          <cell r="E5733" t="str">
            <v>Gross Average Monthly Demand Reduction (kW/unit)</v>
          </cell>
          <cell r="F5733" t="str">
            <v>Demand Reduction Value Source</v>
          </cell>
          <cell r="G5733" t="str">
            <v/>
          </cell>
          <cell r="H5733" t="str">
            <v/>
          </cell>
          <cell r="I5733" t="str">
            <v>HVAC Calculator 070113.2.xlsm</v>
          </cell>
        </row>
        <row r="5734">
          <cell r="C5734" t="str">
            <v>535.2_Measure life (years)</v>
          </cell>
          <cell r="D5734">
            <v>2</v>
          </cell>
          <cell r="E5734" t="str">
            <v>Measure life (years)</v>
          </cell>
          <cell r="F5734" t="str">
            <v>Measure Life Value Source</v>
          </cell>
          <cell r="G5734" t="str">
            <v/>
          </cell>
          <cell r="H5734" t="str">
            <v>Table 2 on page 22 of Appendix 1</v>
          </cell>
          <cell r="I5734" t="str">
            <v>UT_2011_Annual_Report.pdf</v>
          </cell>
        </row>
        <row r="5735">
          <cell r="C5735" t="str">
            <v>535.2_Incremental cost ($)</v>
          </cell>
          <cell r="D5735">
            <v>2</v>
          </cell>
          <cell r="E5735" t="str">
            <v>Incremental cost ($)</v>
          </cell>
          <cell r="F5735" t="str">
            <v>Cost Value Source</v>
          </cell>
          <cell r="G5735" t="str">
            <v/>
          </cell>
          <cell r="H5735" t="str">
            <v/>
          </cell>
          <cell r="I5735" t="str">
            <v>HVAC Calculator 070113.2.xlsm</v>
          </cell>
        </row>
        <row r="5736">
          <cell r="C5736" t="str">
            <v>535.2_Gross incremental annual electric savings (kWh/yr)</v>
          </cell>
          <cell r="D5736">
            <v>2</v>
          </cell>
          <cell r="E5736" t="str">
            <v>Gross incremental annual electric savings (kWh/yr)</v>
          </cell>
          <cell r="F5736" t="str">
            <v xml:space="preserve">Energy Savings Value Source </v>
          </cell>
          <cell r="G5736" t="str">
            <v/>
          </cell>
          <cell r="H5736" t="str">
            <v/>
          </cell>
          <cell r="I5736" t="str">
            <v>HVAC Calculator 070113.2.xlsm</v>
          </cell>
        </row>
        <row r="5737">
          <cell r="C5737" t="str">
            <v>535.2_Incentive Customer ($)</v>
          </cell>
          <cell r="D5737">
            <v>2</v>
          </cell>
          <cell r="E5737" t="str">
            <v>Incentive Customer ($)</v>
          </cell>
          <cell r="F5737" t="str">
            <v>Incentive Value Source</v>
          </cell>
          <cell r="G5737" t="str">
            <v/>
          </cell>
          <cell r="H5737" t="str">
            <v/>
          </cell>
          <cell r="I5737" t="str">
            <v>HVAC Calculator 070113.2.xlsm</v>
          </cell>
        </row>
        <row r="5738">
          <cell r="C5738" t="str">
            <v>535.2_Gross incremental annual electric savings (kWh/yr)</v>
          </cell>
          <cell r="D5738">
            <v>2</v>
          </cell>
          <cell r="E5738" t="str">
            <v>Gross incremental annual electric savings (kWh/yr)</v>
          </cell>
          <cell r="F5738" t="str">
            <v>See Source Document(s) for savings methodology</v>
          </cell>
          <cell r="G5738" t="str">
            <v/>
          </cell>
          <cell r="H5738" t="str">
            <v/>
          </cell>
          <cell r="I5738" t="str">
            <v>HVAC Calculator 070113.2.xlsm</v>
          </cell>
        </row>
        <row r="5739">
          <cell r="C5739" t="str">
            <v>529.2_Measure life (years)</v>
          </cell>
          <cell r="D5739">
            <v>2</v>
          </cell>
          <cell r="E5739" t="str">
            <v>Measure life (years)</v>
          </cell>
          <cell r="F5739" t="str">
            <v>Measure Life Value Source</v>
          </cell>
          <cell r="G5739" t="str">
            <v/>
          </cell>
          <cell r="H5739" t="str">
            <v>Table 2 on page 22 of Appendix 1</v>
          </cell>
          <cell r="I5739" t="str">
            <v>UT_2011_Annual_Report.pdf</v>
          </cell>
        </row>
        <row r="5740">
          <cell r="C5740" t="str">
            <v>529.2_Gross incremental annual electric savings (kWh/yr)</v>
          </cell>
          <cell r="D5740">
            <v>2</v>
          </cell>
          <cell r="E5740" t="str">
            <v>Gross incremental annual electric savings (kWh/yr)</v>
          </cell>
          <cell r="F5740" t="str">
            <v>See Source Document(s) for savings methodology</v>
          </cell>
          <cell r="G5740" t="str">
            <v/>
          </cell>
          <cell r="H5740" t="str">
            <v/>
          </cell>
          <cell r="I5740" t="str">
            <v>HVAC Calculator 070113.2.xlsm</v>
          </cell>
        </row>
        <row r="5741">
          <cell r="C5741" t="str">
            <v>529.2_Gross Average Monthly Demand Reduction (kW/unit)</v>
          </cell>
          <cell r="D5741">
            <v>2</v>
          </cell>
          <cell r="E5741" t="str">
            <v>Gross Average Monthly Demand Reduction (kW/unit)</v>
          </cell>
          <cell r="F5741" t="str">
            <v>Demand Reduction Value Source</v>
          </cell>
          <cell r="G5741" t="str">
            <v/>
          </cell>
          <cell r="H5741" t="str">
            <v/>
          </cell>
          <cell r="I5741" t="str">
            <v>HVAC Calculator 070113.2.xlsm</v>
          </cell>
        </row>
        <row r="5742">
          <cell r="C5742" t="str">
            <v>529.2_Incremental cost ($)</v>
          </cell>
          <cell r="D5742">
            <v>2</v>
          </cell>
          <cell r="E5742" t="str">
            <v>Incremental cost ($)</v>
          </cell>
          <cell r="F5742" t="str">
            <v>Cost Value Source</v>
          </cell>
          <cell r="G5742" t="str">
            <v/>
          </cell>
          <cell r="H5742" t="str">
            <v/>
          </cell>
          <cell r="I5742" t="str">
            <v>HVAC Calculator 070113.2.xlsm</v>
          </cell>
        </row>
        <row r="5743">
          <cell r="C5743" t="str">
            <v>529.2_Incentive Customer ($)</v>
          </cell>
          <cell r="D5743">
            <v>2</v>
          </cell>
          <cell r="E5743" t="str">
            <v>Incentive Customer ($)</v>
          </cell>
          <cell r="F5743" t="str">
            <v>Incentive Value Source</v>
          </cell>
          <cell r="G5743" t="str">
            <v/>
          </cell>
          <cell r="H5743" t="str">
            <v/>
          </cell>
          <cell r="I5743" t="str">
            <v>HVAC Calculator 070113.2.xlsm</v>
          </cell>
        </row>
        <row r="5744">
          <cell r="C5744" t="str">
            <v>529.2_Gross incremental annual electric savings (kWh/yr)</v>
          </cell>
          <cell r="D5744">
            <v>2</v>
          </cell>
          <cell r="E5744" t="str">
            <v>Gross incremental annual electric savings (kWh/yr)</v>
          </cell>
          <cell r="F5744" t="str">
            <v xml:space="preserve">Energy Savings Value Source </v>
          </cell>
          <cell r="G5744" t="str">
            <v/>
          </cell>
          <cell r="H5744" t="str">
            <v/>
          </cell>
          <cell r="I5744" t="str">
            <v>HVAC Calculator 070113.2.xlsm</v>
          </cell>
        </row>
        <row r="5745">
          <cell r="C5745" t="str">
            <v>536.2_Measure life (years)</v>
          </cell>
          <cell r="D5745">
            <v>2</v>
          </cell>
          <cell r="E5745" t="str">
            <v>Measure life (years)</v>
          </cell>
          <cell r="F5745" t="str">
            <v>Measure Life Value Source</v>
          </cell>
          <cell r="G5745" t="str">
            <v/>
          </cell>
          <cell r="H5745" t="str">
            <v>Table 2 on page 22 of Appendix 1</v>
          </cell>
          <cell r="I5745" t="str">
            <v>UT_2011_Annual_Report.pdf</v>
          </cell>
        </row>
        <row r="5746">
          <cell r="C5746" t="str">
            <v>536.2_Incentive Customer ($)</v>
          </cell>
          <cell r="D5746">
            <v>2</v>
          </cell>
          <cell r="E5746" t="str">
            <v>Incentive Customer ($)</v>
          </cell>
          <cell r="F5746" t="str">
            <v>Incentive Value Source</v>
          </cell>
          <cell r="G5746" t="str">
            <v/>
          </cell>
          <cell r="H5746" t="str">
            <v/>
          </cell>
          <cell r="I5746" t="str">
            <v>HVAC Calculator 070113.2.xlsm</v>
          </cell>
        </row>
        <row r="5747">
          <cell r="C5747" t="str">
            <v>536.2_Gross incremental annual electric savings (kWh/yr)</v>
          </cell>
          <cell r="D5747">
            <v>2</v>
          </cell>
          <cell r="E5747" t="str">
            <v>Gross incremental annual electric savings (kWh/yr)</v>
          </cell>
          <cell r="F5747" t="str">
            <v>See Source Document(s) for savings methodology</v>
          </cell>
          <cell r="G5747" t="str">
            <v/>
          </cell>
          <cell r="H5747" t="str">
            <v/>
          </cell>
          <cell r="I5747" t="str">
            <v>HVAC Calculator 070113.2.xlsm</v>
          </cell>
        </row>
        <row r="5748">
          <cell r="C5748" t="str">
            <v>536.2_Incremental cost ($)</v>
          </cell>
          <cell r="D5748">
            <v>2</v>
          </cell>
          <cell r="E5748" t="str">
            <v>Incremental cost ($)</v>
          </cell>
          <cell r="F5748" t="str">
            <v>Cost Value Source</v>
          </cell>
          <cell r="G5748" t="str">
            <v/>
          </cell>
          <cell r="H5748" t="str">
            <v/>
          </cell>
          <cell r="I5748" t="str">
            <v>HVAC Calculator 070113.2.xlsm</v>
          </cell>
        </row>
        <row r="5749">
          <cell r="C5749" t="str">
            <v>536.2_Gross Average Monthly Demand Reduction (kW/unit)</v>
          </cell>
          <cell r="D5749">
            <v>2</v>
          </cell>
          <cell r="E5749" t="str">
            <v>Gross Average Monthly Demand Reduction (kW/unit)</v>
          </cell>
          <cell r="F5749" t="str">
            <v>Demand Reduction Value Source</v>
          </cell>
          <cell r="G5749" t="str">
            <v/>
          </cell>
          <cell r="H5749" t="str">
            <v/>
          </cell>
          <cell r="I5749" t="str">
            <v>HVAC Calculator 070113.2.xlsm</v>
          </cell>
        </row>
        <row r="5750">
          <cell r="C5750" t="str">
            <v>536.2_Gross incremental annual electric savings (kWh/yr)</v>
          </cell>
          <cell r="D5750">
            <v>2</v>
          </cell>
          <cell r="E5750" t="str">
            <v>Gross incremental annual electric savings (kWh/yr)</v>
          </cell>
          <cell r="F5750" t="str">
            <v xml:space="preserve">Energy Savings Value Source </v>
          </cell>
          <cell r="G5750" t="str">
            <v/>
          </cell>
          <cell r="H5750" t="str">
            <v/>
          </cell>
          <cell r="I5750" t="str">
            <v>HVAC Calculator 070113.2.xlsm</v>
          </cell>
        </row>
        <row r="5751">
          <cell r="C5751" t="str">
            <v>11032014-040.1_Planned Realization Rate</v>
          </cell>
          <cell r="D5751">
            <v>1</v>
          </cell>
          <cell r="E5751" t="str">
            <v>Planned Realization Rate</v>
          </cell>
          <cell r="F5751" t="str">
            <v>Realization Rate Value Source</v>
          </cell>
          <cell r="G5751" t="str">
            <v/>
          </cell>
          <cell r="H5751" t="str">
            <v>Table 1</v>
          </cell>
          <cell r="I5751" t="str">
            <v>ID_FinAnswer_Express_Program_Evaluation_2009-2011.pdf</v>
          </cell>
        </row>
        <row r="5752">
          <cell r="C5752" t="str">
            <v>11032014-040.1_Measure life (years)</v>
          </cell>
          <cell r="D5752">
            <v>1</v>
          </cell>
          <cell r="E5752" t="str">
            <v>Measure life (years)</v>
          </cell>
          <cell r="F5752" t="str">
            <v>Measure Life Value Source</v>
          </cell>
          <cell r="G5752" t="str">
            <v/>
          </cell>
          <cell r="H5752" t="str">
            <v/>
          </cell>
          <cell r="I5752" t="str">
            <v>2010 ID FX MARKET CHARACTERIZATION 051512.pdf</v>
          </cell>
        </row>
        <row r="5753">
          <cell r="C5753" t="str">
            <v>11032014-040.1_Planned Net to Gross Ratio</v>
          </cell>
          <cell r="D5753">
            <v>1</v>
          </cell>
          <cell r="E5753" t="str">
            <v>Planned Net to Gross Ratio</v>
          </cell>
          <cell r="F5753" t="str">
            <v>Net-to-Gross Value Source</v>
          </cell>
          <cell r="G5753" t="str">
            <v/>
          </cell>
          <cell r="H5753" t="str">
            <v>Page 2</v>
          </cell>
          <cell r="I5753" t="str">
            <v>ID_FinAnswer_Express_Program_Evaluation_2009-2011.pdf</v>
          </cell>
        </row>
        <row r="5754">
          <cell r="C5754" t="str">
            <v>11032014-039.1_Planned Net to Gross Ratio</v>
          </cell>
          <cell r="D5754">
            <v>1</v>
          </cell>
          <cell r="E5754" t="str">
            <v>Planned Net to Gross Ratio</v>
          </cell>
          <cell r="F5754" t="str">
            <v>Net-to-Gross Value Source</v>
          </cell>
          <cell r="G5754" t="str">
            <v/>
          </cell>
          <cell r="H5754" t="str">
            <v>Page 2</v>
          </cell>
          <cell r="I5754" t="str">
            <v>ID_FinAnswer_Express_Program_Evaluation_2009-2011.pdf</v>
          </cell>
        </row>
        <row r="5755">
          <cell r="C5755" t="str">
            <v>11032014-039.1_Planned Realization Rate</v>
          </cell>
          <cell r="D5755">
            <v>1</v>
          </cell>
          <cell r="E5755" t="str">
            <v>Planned Realization Rate</v>
          </cell>
          <cell r="F5755" t="str">
            <v>Realization Rate Value Source</v>
          </cell>
          <cell r="G5755" t="str">
            <v/>
          </cell>
          <cell r="H5755" t="str">
            <v>Table 1</v>
          </cell>
          <cell r="I5755" t="str">
            <v>ID_FinAnswer_Express_Program_Evaluation_2009-2011.pdf</v>
          </cell>
        </row>
        <row r="5756">
          <cell r="C5756" t="str">
            <v>11032014-039.1_Measure life (years)</v>
          </cell>
          <cell r="D5756">
            <v>1</v>
          </cell>
          <cell r="E5756" t="str">
            <v>Measure life (years)</v>
          </cell>
          <cell r="F5756" t="str">
            <v>Measure Life Value Source</v>
          </cell>
          <cell r="G5756" t="str">
            <v/>
          </cell>
          <cell r="H5756" t="str">
            <v/>
          </cell>
          <cell r="I5756" t="str">
            <v>2010 ID FX MARKET CHARACTERIZATION 051512.pdf</v>
          </cell>
        </row>
        <row r="5757">
          <cell r="C5757" t="str">
            <v>12012014-026.1_Planned Realization Rate</v>
          </cell>
          <cell r="D5757">
            <v>1</v>
          </cell>
          <cell r="E5757" t="str">
            <v>Planned Realization Rate</v>
          </cell>
          <cell r="F5757" t="str">
            <v>Realization Rate Value Source</v>
          </cell>
          <cell r="G5757" t="str">
            <v/>
          </cell>
          <cell r="H5757" t="str">
            <v>Table 1</v>
          </cell>
          <cell r="I5757" t="str">
            <v>DSM_WY_FinAnswerExpress_Report_2011.pdf</v>
          </cell>
        </row>
        <row r="5758">
          <cell r="C5758" t="str">
            <v>12012014-026.1_Measure life (years)</v>
          </cell>
          <cell r="D5758">
            <v>1</v>
          </cell>
          <cell r="E5758" t="str">
            <v>Measure life (years)</v>
          </cell>
          <cell r="F5758" t="str">
            <v>Measure Life Value Source</v>
          </cell>
          <cell r="G5758" t="str">
            <v/>
          </cell>
          <cell r="H5758" t="str">
            <v>Page 7-24</v>
          </cell>
          <cell r="I5758" t="str">
            <v>2010 WY Market Characterization 101810.pdf</v>
          </cell>
        </row>
        <row r="5759">
          <cell r="C5759" t="str">
            <v>12012014-026.1_Planned Net to Gross Ratio</v>
          </cell>
          <cell r="D5759">
            <v>1</v>
          </cell>
          <cell r="E5759" t="str">
            <v>Planned Net to Gross Ratio</v>
          </cell>
          <cell r="F5759" t="str">
            <v>Net-to-Gross Value Source</v>
          </cell>
          <cell r="G5759" t="str">
            <v/>
          </cell>
          <cell r="H5759" t="str">
            <v>Page 10</v>
          </cell>
          <cell r="I5759" t="str">
            <v>DSM_WY_FinAnswerExpress_Report_2011.pdf</v>
          </cell>
        </row>
        <row r="5760">
          <cell r="C5760" t="str">
            <v>11032014-038.1_Measure life (years)</v>
          </cell>
          <cell r="D5760">
            <v>1</v>
          </cell>
          <cell r="E5760" t="str">
            <v>Measure life (years)</v>
          </cell>
          <cell r="F5760" t="str">
            <v>Measure Life Value Source</v>
          </cell>
          <cell r="G5760" t="str">
            <v/>
          </cell>
          <cell r="H5760" t="str">
            <v/>
          </cell>
          <cell r="I5760" t="str">
            <v>2010 ID FX MARKET CHARACTERIZATION 051512.pdf</v>
          </cell>
        </row>
        <row r="5761">
          <cell r="C5761" t="str">
            <v>11032014-038.1_Planned Net to Gross Ratio</v>
          </cell>
          <cell r="D5761">
            <v>1</v>
          </cell>
          <cell r="E5761" t="str">
            <v>Planned Net to Gross Ratio</v>
          </cell>
          <cell r="F5761" t="str">
            <v>Net-to-Gross Value Source</v>
          </cell>
          <cell r="G5761" t="str">
            <v/>
          </cell>
          <cell r="H5761" t="str">
            <v>Page 2</v>
          </cell>
          <cell r="I5761" t="str">
            <v>ID_FinAnswer_Express_Program_Evaluation_2009-2011.pdf</v>
          </cell>
        </row>
        <row r="5762">
          <cell r="C5762" t="str">
            <v>11032014-038.1_Planned Realization Rate</v>
          </cell>
          <cell r="D5762">
            <v>1</v>
          </cell>
          <cell r="E5762" t="str">
            <v>Planned Realization Rate</v>
          </cell>
          <cell r="F5762" t="str">
            <v>Realization Rate Value Source</v>
          </cell>
          <cell r="G5762" t="str">
            <v/>
          </cell>
          <cell r="H5762" t="str">
            <v>Table 1</v>
          </cell>
          <cell r="I5762" t="str">
            <v>ID_FinAnswer_Express_Program_Evaluation_2009-2011.pdf</v>
          </cell>
        </row>
        <row r="5763">
          <cell r="C5763" t="str">
            <v>11032014-037.1_Planned Net to Gross Ratio</v>
          </cell>
          <cell r="D5763">
            <v>1</v>
          </cell>
          <cell r="E5763" t="str">
            <v>Planned Net to Gross Ratio</v>
          </cell>
          <cell r="F5763" t="str">
            <v>Net-to-Gross Value Source</v>
          </cell>
          <cell r="G5763" t="str">
            <v/>
          </cell>
          <cell r="H5763" t="str">
            <v>Page 2</v>
          </cell>
          <cell r="I5763" t="str">
            <v>ID_FinAnswer_Express_Program_Evaluation_2009-2011.pdf</v>
          </cell>
        </row>
        <row r="5764">
          <cell r="C5764" t="str">
            <v>11032014-037.1_Measure life (years)</v>
          </cell>
          <cell r="D5764">
            <v>1</v>
          </cell>
          <cell r="E5764" t="str">
            <v>Measure life (years)</v>
          </cell>
          <cell r="F5764" t="str">
            <v>Measure Life Value Source</v>
          </cell>
          <cell r="G5764" t="str">
            <v/>
          </cell>
          <cell r="H5764" t="str">
            <v/>
          </cell>
          <cell r="I5764" t="str">
            <v>2010 ID FX MARKET CHARACTERIZATION 051512.pdf</v>
          </cell>
        </row>
        <row r="5765">
          <cell r="C5765" t="str">
            <v>11032014-037.1_Planned Realization Rate</v>
          </cell>
          <cell r="D5765">
            <v>1</v>
          </cell>
          <cell r="E5765" t="str">
            <v>Planned Realization Rate</v>
          </cell>
          <cell r="F5765" t="str">
            <v>Realization Rate Value Source</v>
          </cell>
          <cell r="G5765" t="str">
            <v/>
          </cell>
          <cell r="H5765" t="str">
            <v>Table 1</v>
          </cell>
          <cell r="I5765" t="str">
            <v>ID_FinAnswer_Express_Program_Evaluation_2009-2011.pdf</v>
          </cell>
        </row>
        <row r="5766">
          <cell r="C5766" t="str">
            <v>12012014-027.1_Planned Net to Gross Ratio</v>
          </cell>
          <cell r="D5766">
            <v>1</v>
          </cell>
          <cell r="E5766" t="str">
            <v>Planned Net to Gross Ratio</v>
          </cell>
          <cell r="F5766" t="str">
            <v>Net-to-Gross Value Source</v>
          </cell>
          <cell r="G5766" t="str">
            <v/>
          </cell>
          <cell r="H5766" t="str">
            <v>Page 10</v>
          </cell>
          <cell r="I5766" t="str">
            <v>DSM_WY_FinAnswerExpress_Report_2011.pdf</v>
          </cell>
        </row>
        <row r="5767">
          <cell r="C5767" t="str">
            <v>12012014-027.1_Planned Realization Rate</v>
          </cell>
          <cell r="D5767">
            <v>1</v>
          </cell>
          <cell r="E5767" t="str">
            <v>Planned Realization Rate</v>
          </cell>
          <cell r="F5767" t="str">
            <v>Realization Rate Value Source</v>
          </cell>
          <cell r="G5767" t="str">
            <v/>
          </cell>
          <cell r="H5767" t="str">
            <v>Table 1</v>
          </cell>
          <cell r="I5767" t="str">
            <v>DSM_WY_FinAnswerExpress_Report_2011.pdf</v>
          </cell>
        </row>
        <row r="5768">
          <cell r="C5768" t="str">
            <v>12012014-027.1_Measure life (years)</v>
          </cell>
          <cell r="D5768">
            <v>1</v>
          </cell>
          <cell r="E5768" t="str">
            <v>Measure life (years)</v>
          </cell>
          <cell r="F5768" t="str">
            <v>Measure Life Value Source</v>
          </cell>
          <cell r="G5768" t="str">
            <v/>
          </cell>
          <cell r="H5768" t="str">
            <v>Page 7-24</v>
          </cell>
          <cell r="I5768" t="str">
            <v>2010 WY Market Characterization 101810.pdf</v>
          </cell>
        </row>
        <row r="5769">
          <cell r="C5769" t="str">
            <v>527.2_Measure life (years)</v>
          </cell>
          <cell r="D5769">
            <v>2</v>
          </cell>
          <cell r="E5769" t="str">
            <v>Measure life (years)</v>
          </cell>
          <cell r="F5769" t="str">
            <v>Measure Life Value Source</v>
          </cell>
          <cell r="G5769" t="str">
            <v/>
          </cell>
          <cell r="H5769" t="str">
            <v>Table 2 on page 22 of Appendix 1</v>
          </cell>
          <cell r="I5769" t="str">
            <v>UT_2011_Annual_Report.pdf</v>
          </cell>
        </row>
        <row r="5770">
          <cell r="C5770" t="str">
            <v>527.2_Gross Average Monthly Demand Reduction (kW/unit)</v>
          </cell>
          <cell r="D5770">
            <v>2</v>
          </cell>
          <cell r="E5770" t="str">
            <v>Gross Average Monthly Demand Reduction (kW/unit)</v>
          </cell>
          <cell r="F5770" t="str">
            <v>Demand Reduction Value Source</v>
          </cell>
          <cell r="G5770" t="str">
            <v/>
          </cell>
          <cell r="H5770" t="str">
            <v/>
          </cell>
          <cell r="I5770" t="str">
            <v>HVAC Calculator 070113.2.xlsm</v>
          </cell>
        </row>
        <row r="5771">
          <cell r="C5771" t="str">
            <v>527.2_Gross incremental annual electric savings (kWh/yr)</v>
          </cell>
          <cell r="D5771">
            <v>2</v>
          </cell>
          <cell r="E5771" t="str">
            <v>Gross incremental annual electric savings (kWh/yr)</v>
          </cell>
          <cell r="F5771" t="str">
            <v>See Source Document(s) for savings methodology</v>
          </cell>
          <cell r="G5771" t="str">
            <v/>
          </cell>
          <cell r="H5771" t="str">
            <v/>
          </cell>
          <cell r="I5771" t="str">
            <v>HVAC Calculator 070113.2.xlsm</v>
          </cell>
        </row>
        <row r="5772">
          <cell r="C5772" t="str">
            <v>527.2_Gross incremental annual electric savings (kWh/yr)</v>
          </cell>
          <cell r="D5772">
            <v>2</v>
          </cell>
          <cell r="E5772" t="str">
            <v>Gross incremental annual electric savings (kWh/yr)</v>
          </cell>
          <cell r="F5772" t="str">
            <v xml:space="preserve">Energy Savings Value Source </v>
          </cell>
          <cell r="G5772" t="str">
            <v/>
          </cell>
          <cell r="H5772" t="str">
            <v/>
          </cell>
          <cell r="I5772" t="str">
            <v>HVAC Calculator 070113.2.xlsm</v>
          </cell>
        </row>
        <row r="5773">
          <cell r="C5773" t="str">
            <v>527.2_Incentive Customer ($)</v>
          </cell>
          <cell r="D5773">
            <v>2</v>
          </cell>
          <cell r="E5773" t="str">
            <v>Incentive Customer ($)</v>
          </cell>
          <cell r="F5773" t="str">
            <v>Incentive Value Source</v>
          </cell>
          <cell r="G5773" t="str">
            <v/>
          </cell>
          <cell r="H5773" t="str">
            <v/>
          </cell>
          <cell r="I5773" t="str">
            <v>HVAC Calculator 070113.2.xlsm</v>
          </cell>
        </row>
        <row r="5774">
          <cell r="C5774" t="str">
            <v>527.2_Incremental cost ($)</v>
          </cell>
          <cell r="D5774">
            <v>2</v>
          </cell>
          <cell r="E5774" t="str">
            <v>Incremental cost ($)</v>
          </cell>
          <cell r="F5774" t="str">
            <v>Cost Value Source</v>
          </cell>
          <cell r="G5774" t="str">
            <v/>
          </cell>
          <cell r="H5774" t="str">
            <v/>
          </cell>
          <cell r="I5774" t="str">
            <v>HVAC Calculator 070113.2.xlsm</v>
          </cell>
        </row>
        <row r="5775">
          <cell r="C5775" t="str">
            <v>534.2_Gross incremental annual electric savings (kWh/yr)</v>
          </cell>
          <cell r="D5775">
            <v>2</v>
          </cell>
          <cell r="E5775" t="str">
            <v>Gross incremental annual electric savings (kWh/yr)</v>
          </cell>
          <cell r="F5775" t="str">
            <v xml:space="preserve">Energy Savings Value Source </v>
          </cell>
          <cell r="G5775" t="str">
            <v/>
          </cell>
          <cell r="H5775" t="str">
            <v/>
          </cell>
          <cell r="I5775" t="str">
            <v>HVAC Calculator 070113.2.xlsm</v>
          </cell>
        </row>
        <row r="5776">
          <cell r="C5776" t="str">
            <v>534.2_Gross incremental annual electric savings (kWh/yr)</v>
          </cell>
          <cell r="D5776">
            <v>2</v>
          </cell>
          <cell r="E5776" t="str">
            <v>Gross incremental annual electric savings (kWh/yr)</v>
          </cell>
          <cell r="F5776" t="str">
            <v>See Source Document(s) for savings methodology</v>
          </cell>
          <cell r="G5776" t="str">
            <v/>
          </cell>
          <cell r="H5776" t="str">
            <v/>
          </cell>
          <cell r="I5776" t="str">
            <v>HVAC Calculator 070113.2.xlsm</v>
          </cell>
        </row>
        <row r="5777">
          <cell r="C5777" t="str">
            <v>534.2_Incentive Customer ($)</v>
          </cell>
          <cell r="D5777">
            <v>2</v>
          </cell>
          <cell r="E5777" t="str">
            <v>Incentive Customer ($)</v>
          </cell>
          <cell r="F5777" t="str">
            <v>Incentive Value Source</v>
          </cell>
          <cell r="G5777" t="str">
            <v/>
          </cell>
          <cell r="H5777" t="str">
            <v/>
          </cell>
          <cell r="I5777" t="str">
            <v>HVAC Calculator 070113.2.xlsm</v>
          </cell>
        </row>
        <row r="5778">
          <cell r="C5778" t="str">
            <v>534.2_Measure life (years)</v>
          </cell>
          <cell r="D5778">
            <v>2</v>
          </cell>
          <cell r="E5778" t="str">
            <v>Measure life (years)</v>
          </cell>
          <cell r="F5778" t="str">
            <v>Measure Life Value Source</v>
          </cell>
          <cell r="G5778" t="str">
            <v/>
          </cell>
          <cell r="H5778" t="str">
            <v>Table 2 on page 22 of Appendix 1</v>
          </cell>
          <cell r="I5778" t="str">
            <v>UT_2011_Annual_Report.pdf</v>
          </cell>
        </row>
        <row r="5779">
          <cell r="C5779" t="str">
            <v>534.2_Incremental cost ($)</v>
          </cell>
          <cell r="D5779">
            <v>2</v>
          </cell>
          <cell r="E5779" t="str">
            <v>Incremental cost ($)</v>
          </cell>
          <cell r="F5779" t="str">
            <v>Cost Value Source</v>
          </cell>
          <cell r="G5779" t="str">
            <v/>
          </cell>
          <cell r="H5779" t="str">
            <v/>
          </cell>
          <cell r="I5779" t="str">
            <v>HVAC Calculator 070113.2.xlsm</v>
          </cell>
        </row>
        <row r="5780">
          <cell r="C5780" t="str">
            <v>534.2_Gross Average Monthly Demand Reduction (kW/unit)</v>
          </cell>
          <cell r="D5780">
            <v>2</v>
          </cell>
          <cell r="E5780" t="str">
            <v>Gross Average Monthly Demand Reduction (kW/unit)</v>
          </cell>
          <cell r="F5780" t="str">
            <v>Demand Reduction Value Source</v>
          </cell>
          <cell r="G5780" t="str">
            <v/>
          </cell>
          <cell r="H5780" t="str">
            <v/>
          </cell>
          <cell r="I5780" t="str">
            <v>HVAC Calculator 070113.2.xlsm</v>
          </cell>
        </row>
        <row r="5781">
          <cell r="C5781" t="str">
            <v>12302013-056.1_Gross incremental annual electric savings (kWh/yr)</v>
          </cell>
          <cell r="D5781">
            <v>1</v>
          </cell>
          <cell r="E5781" t="str">
            <v>Gross incremental annual electric savings (kWh/yr)</v>
          </cell>
          <cell r="F5781" t="str">
            <v>Savings Parameters</v>
          </cell>
          <cell r="G5781" t="str">
            <v/>
          </cell>
          <cell r="H5781" t="str">
            <v>See Source Document(s) for savings methodology</v>
          </cell>
          <cell r="I5781" t="str">
            <v>HVAC Calculator 071412.2.xlsm</v>
          </cell>
        </row>
        <row r="5782">
          <cell r="C5782" t="str">
            <v>12302013-056.1_Measure life (years)</v>
          </cell>
          <cell r="D5782">
            <v>1</v>
          </cell>
          <cell r="E5782" t="str">
            <v>Measure life (years)</v>
          </cell>
          <cell r="F5782" t="str">
            <v>Measure Life Value Source</v>
          </cell>
          <cell r="G5782" t="str">
            <v/>
          </cell>
          <cell r="H5782" t="str">
            <v>pg 24-25, Table 7-14</v>
          </cell>
          <cell r="I5782" t="str">
            <v>FinAnswer Express Market Characterization and Program Enhancements - Washington Service Territory 9 Sept 2011.pdf</v>
          </cell>
        </row>
        <row r="5783">
          <cell r="C5783" t="str">
            <v>12302013-056.1_Incentive Customer ($)</v>
          </cell>
          <cell r="D5783">
            <v>1</v>
          </cell>
          <cell r="E5783" t="str">
            <v>Incentive Customer ($)</v>
          </cell>
          <cell r="F5783" t="str">
            <v>Incentive Value Source</v>
          </cell>
          <cell r="G5783" t="str">
            <v/>
          </cell>
          <cell r="H5783" t="str">
            <v>pg 24-25, Table 7-14</v>
          </cell>
          <cell r="I5783" t="str">
            <v>FinAnswer Express Market Characterization and Program Enhancements - Washington Service Territory 9 Sept 2011.pdf</v>
          </cell>
        </row>
        <row r="5784">
          <cell r="C5784" t="str">
            <v>12302013-056.1_Gross Average Monthly Demand Reduction (kW/unit)</v>
          </cell>
          <cell r="D5784">
            <v>1</v>
          </cell>
          <cell r="E5784" t="str">
            <v>Gross Average Monthly Demand Reduction (kW/unit)</v>
          </cell>
          <cell r="F5784" t="str">
            <v>Savings Parameters</v>
          </cell>
          <cell r="G5784" t="str">
            <v/>
          </cell>
          <cell r="H5784" t="str">
            <v>See Source Document(s) for savings methodology</v>
          </cell>
          <cell r="I5784" t="str">
            <v>HVAC Calculator 071412.2.xlsm</v>
          </cell>
        </row>
        <row r="5785">
          <cell r="C5785" t="str">
            <v>12302013-056.1_Incremental cost ($)</v>
          </cell>
          <cell r="D5785">
            <v>1</v>
          </cell>
          <cell r="E5785" t="str">
            <v>Incremental cost ($)</v>
          </cell>
          <cell r="F5785" t="str">
            <v>Cost Value Source</v>
          </cell>
          <cell r="G5785" t="str">
            <v/>
          </cell>
          <cell r="H5785" t="str">
            <v>pg 24-25, Table 7-14</v>
          </cell>
          <cell r="I5785" t="str">
            <v>FinAnswer Express Market Characterization and Program Enhancements - Washington Service Territory 9 Sept 2011.pdf</v>
          </cell>
        </row>
        <row r="5786">
          <cell r="C5786" t="str">
            <v>12302013-057.1_Incremental cost ($)</v>
          </cell>
          <cell r="D5786">
            <v>1</v>
          </cell>
          <cell r="E5786" t="str">
            <v>Incremental cost ($)</v>
          </cell>
          <cell r="F5786" t="str">
            <v>Cost Value Source</v>
          </cell>
          <cell r="G5786" t="str">
            <v/>
          </cell>
          <cell r="H5786" t="str">
            <v>pg 24-25, Table 7-14</v>
          </cell>
          <cell r="I5786" t="str">
            <v>FinAnswer Express Market Characterization and Program Enhancements - Washington Service Territory 9 Sept 2011.pdf</v>
          </cell>
        </row>
        <row r="5787">
          <cell r="C5787" t="str">
            <v>12302013-057.1_Incentive Customer ($)</v>
          </cell>
          <cell r="D5787">
            <v>1</v>
          </cell>
          <cell r="E5787" t="str">
            <v>Incentive Customer ($)</v>
          </cell>
          <cell r="F5787" t="str">
            <v>Incentive Value Source</v>
          </cell>
          <cell r="G5787" t="str">
            <v/>
          </cell>
          <cell r="H5787" t="str">
            <v>pg 24-25, Table 7-14</v>
          </cell>
          <cell r="I5787" t="str">
            <v>FinAnswer Express Market Characterization and Program Enhancements - Washington Service Territory 9 Sept 2011.pdf</v>
          </cell>
        </row>
        <row r="5788">
          <cell r="C5788" t="str">
            <v>12302013-057.1_Gross Average Monthly Demand Reduction (kW/unit)</v>
          </cell>
          <cell r="D5788">
            <v>1</v>
          </cell>
          <cell r="E5788" t="str">
            <v>Gross Average Monthly Demand Reduction (kW/unit)</v>
          </cell>
          <cell r="F5788" t="str">
            <v>Savings Parameters</v>
          </cell>
          <cell r="G5788" t="str">
            <v/>
          </cell>
          <cell r="H5788" t="str">
            <v>See Source Document(s) for savings methodology</v>
          </cell>
          <cell r="I5788" t="str">
            <v>HVAC Calculator 071412.2.xlsm</v>
          </cell>
        </row>
        <row r="5789">
          <cell r="C5789" t="str">
            <v>12302013-057.1_Gross incremental annual electric savings (kWh/yr)</v>
          </cell>
          <cell r="D5789">
            <v>1</v>
          </cell>
          <cell r="E5789" t="str">
            <v>Gross incremental annual electric savings (kWh/yr)</v>
          </cell>
          <cell r="F5789" t="str">
            <v>Savings Parameters</v>
          </cell>
          <cell r="G5789" t="str">
            <v/>
          </cell>
          <cell r="H5789" t="str">
            <v>See Source Document(s) for savings methodology</v>
          </cell>
          <cell r="I5789" t="str">
            <v>HVAC Calculator 071412.2.xlsm</v>
          </cell>
        </row>
        <row r="5790">
          <cell r="C5790" t="str">
            <v>12302013-057.1_Measure life (years)</v>
          </cell>
          <cell r="D5790">
            <v>1</v>
          </cell>
          <cell r="E5790" t="str">
            <v>Measure life (years)</v>
          </cell>
          <cell r="F5790" t="str">
            <v>Measure Life Value Source</v>
          </cell>
          <cell r="G5790" t="str">
            <v/>
          </cell>
          <cell r="H5790" t="str">
            <v>pg 24-25, Table 7-14</v>
          </cell>
          <cell r="I5790" t="str">
            <v>FinAnswer Express Market Characterization and Program Enhancements - Washington Service Territory 9 Sept 2011.pdf</v>
          </cell>
        </row>
        <row r="5791">
          <cell r="C5791" t="str">
            <v>12302013-056.2_Measure life (years)</v>
          </cell>
          <cell r="D5791">
            <v>2</v>
          </cell>
          <cell r="E5791" t="str">
            <v>Measure life (years)</v>
          </cell>
          <cell r="F5791" t="str">
            <v>Measure Life Value Source</v>
          </cell>
          <cell r="G5791" t="str">
            <v/>
          </cell>
          <cell r="H5791" t="str">
            <v>pg 24-25, Table 7-14</v>
          </cell>
          <cell r="I5791" t="str">
            <v>FinAnswer Express Market Characterization and Program Enhancements - Washington Service Territory 9 Sept 2011.pdf</v>
          </cell>
        </row>
        <row r="5792">
          <cell r="C5792" t="str">
            <v>12302013-057.2_Measure life (years)</v>
          </cell>
          <cell r="D5792">
            <v>2</v>
          </cell>
          <cell r="E5792" t="str">
            <v>Measure life (years)</v>
          </cell>
          <cell r="F5792" t="str">
            <v>Measure Life Value Source</v>
          </cell>
          <cell r="G5792" t="str">
            <v/>
          </cell>
          <cell r="H5792" t="str">
            <v>pg 24-25, Table 7-14</v>
          </cell>
          <cell r="I5792" t="str">
            <v>FinAnswer Express Market Characterization and Program Enhancements - Washington Service Territory 9 Sept 2011.pdf</v>
          </cell>
        </row>
        <row r="5793">
          <cell r="C5793" t="str">
            <v>3125.2_Planned Net to Gross Ratio</v>
          </cell>
          <cell r="D5793">
            <v>2</v>
          </cell>
          <cell r="E5793" t="str">
            <v>Planned Net to Gross Ratio</v>
          </cell>
          <cell r="F5793" t="str">
            <v>Net-to-Gross Value Source</v>
          </cell>
          <cell r="G5793" t="str">
            <v/>
          </cell>
          <cell r="H5793" t="str">
            <v>page 2</v>
          </cell>
          <cell r="I5793" t="str">
            <v>CA_FinAnswer_Express_Program_Evaluation_2009-2011.pdf</v>
          </cell>
        </row>
        <row r="5794">
          <cell r="C5794" t="str">
            <v>3125.2_Planned Realization Rate</v>
          </cell>
          <cell r="D5794">
            <v>2</v>
          </cell>
          <cell r="E5794" t="str">
            <v>Planned Realization Rate</v>
          </cell>
          <cell r="F5794" t="str">
            <v>Realization Rate Value Source</v>
          </cell>
          <cell r="G5794" t="str">
            <v/>
          </cell>
          <cell r="H5794" t="str">
            <v>page 2</v>
          </cell>
          <cell r="I5794" t="str">
            <v>CA_FinAnswer_Express_Program_Evaluation_2009-2011.pdf</v>
          </cell>
        </row>
        <row r="5795">
          <cell r="C5795" t="str">
            <v>90.2_Planned Realization Rate</v>
          </cell>
          <cell r="D5795">
            <v>2</v>
          </cell>
          <cell r="E5795" t="str">
            <v>Planned Realization Rate</v>
          </cell>
          <cell r="F5795" t="str">
            <v>Realization Rate Value Source</v>
          </cell>
          <cell r="G5795" t="str">
            <v/>
          </cell>
          <cell r="H5795" t="str">
            <v>page 2</v>
          </cell>
          <cell r="I5795" t="str">
            <v>CA_FinAnswer_Express_Program_Evaluation_2009-2011.pdf</v>
          </cell>
        </row>
        <row r="5796">
          <cell r="C5796" t="str">
            <v>90.2_Planned Net to Gross Ratio</v>
          </cell>
          <cell r="D5796">
            <v>2</v>
          </cell>
          <cell r="E5796" t="str">
            <v>Planned Net to Gross Ratio</v>
          </cell>
          <cell r="F5796" t="str">
            <v>Net-to-Gross Value Source</v>
          </cell>
          <cell r="G5796" t="str">
            <v/>
          </cell>
          <cell r="H5796" t="str">
            <v>page 2</v>
          </cell>
          <cell r="I5796" t="str">
            <v>CA_FinAnswer_Express_Program_Evaluation_2009-2011.pdf</v>
          </cell>
        </row>
        <row r="5797">
          <cell r="C5797" t="str">
            <v>89.2_Planned Realization Rate</v>
          </cell>
          <cell r="D5797">
            <v>2</v>
          </cell>
          <cell r="E5797" t="str">
            <v>Planned Realization Rate</v>
          </cell>
          <cell r="F5797" t="str">
            <v>Realization Rate Value Source</v>
          </cell>
          <cell r="G5797" t="str">
            <v/>
          </cell>
          <cell r="H5797" t="str">
            <v>page 2</v>
          </cell>
          <cell r="I5797" t="str">
            <v>CA_FinAnswer_Express_Program_Evaluation_2009-2011.pdf</v>
          </cell>
        </row>
        <row r="5798">
          <cell r="C5798" t="str">
            <v>89.2_Planned Net to Gross Ratio</v>
          </cell>
          <cell r="D5798">
            <v>2</v>
          </cell>
          <cell r="E5798" t="str">
            <v>Planned Net to Gross Ratio</v>
          </cell>
          <cell r="F5798" t="str">
            <v>Net-to-Gross Value Source</v>
          </cell>
          <cell r="G5798" t="str">
            <v/>
          </cell>
          <cell r="H5798" t="str">
            <v>page 2</v>
          </cell>
          <cell r="I5798" t="str">
            <v>CA_FinAnswer_Express_Program_Evaluation_2009-2011.pdf</v>
          </cell>
        </row>
        <row r="5799">
          <cell r="C5799" t="str">
            <v>92.2_Planned Net to Gross Ratio</v>
          </cell>
          <cell r="D5799">
            <v>2</v>
          </cell>
          <cell r="E5799" t="str">
            <v>Planned Net to Gross Ratio</v>
          </cell>
          <cell r="F5799" t="str">
            <v>Net-to-Gross Value Source</v>
          </cell>
          <cell r="G5799" t="str">
            <v/>
          </cell>
          <cell r="H5799" t="str">
            <v>page 2</v>
          </cell>
          <cell r="I5799" t="str">
            <v>CA_FinAnswer_Express_Program_Evaluation_2009-2011.pdf</v>
          </cell>
        </row>
        <row r="5800">
          <cell r="C5800" t="str">
            <v>92.2_Planned Realization Rate</v>
          </cell>
          <cell r="D5800">
            <v>2</v>
          </cell>
          <cell r="E5800" t="str">
            <v>Planned Realization Rate</v>
          </cell>
          <cell r="F5800" t="str">
            <v>Realization Rate Value Source</v>
          </cell>
          <cell r="G5800" t="str">
            <v/>
          </cell>
          <cell r="H5800" t="str">
            <v>page 2</v>
          </cell>
          <cell r="I5800" t="str">
            <v>CA_FinAnswer_Express_Program_Evaluation_2009-2011.pdf</v>
          </cell>
        </row>
        <row r="5801">
          <cell r="C5801" t="str">
            <v>91.2_Planned Net to Gross Ratio</v>
          </cell>
          <cell r="D5801">
            <v>2</v>
          </cell>
          <cell r="E5801" t="str">
            <v>Planned Net to Gross Ratio</v>
          </cell>
          <cell r="F5801" t="str">
            <v>Net-to-Gross Value Source</v>
          </cell>
          <cell r="G5801" t="str">
            <v/>
          </cell>
          <cell r="H5801" t="str">
            <v>page 2</v>
          </cell>
          <cell r="I5801" t="str">
            <v>CA_FinAnswer_Express_Program_Evaluation_2009-2011.pdf</v>
          </cell>
        </row>
        <row r="5802">
          <cell r="C5802" t="str">
            <v>91.2_Planned Realization Rate</v>
          </cell>
          <cell r="D5802">
            <v>2</v>
          </cell>
          <cell r="E5802" t="str">
            <v>Planned Realization Rate</v>
          </cell>
          <cell r="F5802" t="str">
            <v>Realization Rate Value Source</v>
          </cell>
          <cell r="G5802" t="str">
            <v/>
          </cell>
          <cell r="H5802" t="str">
            <v>page 2</v>
          </cell>
          <cell r="I5802" t="str">
            <v>CA_FinAnswer_Express_Program_Evaluation_2009-2011.pdf</v>
          </cell>
        </row>
        <row r="5803">
          <cell r="C5803" t="str">
            <v>99.2_Planned Net to Gross Ratio</v>
          </cell>
          <cell r="D5803">
            <v>2</v>
          </cell>
          <cell r="E5803" t="str">
            <v>Planned Net to Gross Ratio</v>
          </cell>
          <cell r="F5803" t="str">
            <v>Net-to-Gross Value Source</v>
          </cell>
          <cell r="G5803" t="str">
            <v/>
          </cell>
          <cell r="H5803" t="str">
            <v>page 2</v>
          </cell>
          <cell r="I5803" t="str">
            <v>CA_FinAnswer_Express_Program_Evaluation_2009-2011.pdf</v>
          </cell>
        </row>
        <row r="5804">
          <cell r="C5804" t="str">
            <v>99.2_Planned Realization Rate</v>
          </cell>
          <cell r="D5804">
            <v>2</v>
          </cell>
          <cell r="E5804" t="str">
            <v>Planned Realization Rate</v>
          </cell>
          <cell r="F5804" t="str">
            <v>Realization Rate Value Source</v>
          </cell>
          <cell r="G5804" t="str">
            <v/>
          </cell>
          <cell r="H5804" t="str">
            <v>page 2</v>
          </cell>
          <cell r="I5804" t="str">
            <v>CA_FinAnswer_Express_Program_Evaluation_2009-2011.pdf</v>
          </cell>
        </row>
        <row r="5805">
          <cell r="C5805" t="str">
            <v>97.2_Planned Net to Gross Ratio</v>
          </cell>
          <cell r="D5805">
            <v>2</v>
          </cell>
          <cell r="E5805" t="str">
            <v>Planned Net to Gross Ratio</v>
          </cell>
          <cell r="F5805" t="str">
            <v>Net-to-Gross Value Source</v>
          </cell>
          <cell r="G5805" t="str">
            <v/>
          </cell>
          <cell r="H5805" t="str">
            <v>page 2</v>
          </cell>
          <cell r="I5805" t="str">
            <v>CA_FinAnswer_Express_Program_Evaluation_2009-2011.pdf</v>
          </cell>
        </row>
        <row r="5806">
          <cell r="C5806" t="str">
            <v>97.2_Planned Realization Rate</v>
          </cell>
          <cell r="D5806">
            <v>2</v>
          </cell>
          <cell r="E5806" t="str">
            <v>Planned Realization Rate</v>
          </cell>
          <cell r="F5806" t="str">
            <v>Realization Rate Value Source</v>
          </cell>
          <cell r="G5806" t="str">
            <v/>
          </cell>
          <cell r="H5806" t="str">
            <v>page 2</v>
          </cell>
          <cell r="I5806" t="str">
            <v>CA_FinAnswer_Express_Program_Evaluation_2009-2011.pdf</v>
          </cell>
        </row>
        <row r="5807">
          <cell r="C5807" t="str">
            <v>98.2_Planned Realization Rate</v>
          </cell>
          <cell r="D5807">
            <v>2</v>
          </cell>
          <cell r="E5807" t="str">
            <v>Planned Realization Rate</v>
          </cell>
          <cell r="F5807" t="str">
            <v>Realization Rate Value Source</v>
          </cell>
          <cell r="G5807" t="str">
            <v/>
          </cell>
          <cell r="H5807" t="str">
            <v>page 2</v>
          </cell>
          <cell r="I5807" t="str">
            <v>CA_FinAnswer_Express_Program_Evaluation_2009-2011.pdf</v>
          </cell>
        </row>
        <row r="5808">
          <cell r="C5808" t="str">
            <v>98.2_Planned Net to Gross Ratio</v>
          </cell>
          <cell r="D5808">
            <v>2</v>
          </cell>
          <cell r="E5808" t="str">
            <v>Planned Net to Gross Ratio</v>
          </cell>
          <cell r="F5808" t="str">
            <v>Net-to-Gross Value Source</v>
          </cell>
          <cell r="G5808" t="str">
            <v/>
          </cell>
          <cell r="H5808" t="str">
            <v>page 2</v>
          </cell>
          <cell r="I5808" t="str">
            <v>CA_FinAnswer_Express_Program_Evaluation_2009-2011.pdf</v>
          </cell>
        </row>
        <row r="5809">
          <cell r="C5809" t="str">
            <v>315.2_Gross incremental annual electric savings (kWh/yr)</v>
          </cell>
          <cell r="D5809">
            <v>2</v>
          </cell>
          <cell r="E5809" t="str">
            <v>Gross incremental annual electric savings (kWh/yr)</v>
          </cell>
          <cell r="F5809" t="str">
            <v xml:space="preserve">Energy Savings Value Source </v>
          </cell>
          <cell r="G5809" t="str">
            <v/>
          </cell>
          <cell r="H5809" t="str">
            <v/>
          </cell>
          <cell r="I5809" t="str">
            <v>2010 ID FX MARKET CHARACTERIZATION 051512.pdf</v>
          </cell>
        </row>
        <row r="5810">
          <cell r="C5810" t="str">
            <v>315.2_Gross Average Monthly Demand Reduction (kW/unit)</v>
          </cell>
          <cell r="D5810">
            <v>2</v>
          </cell>
          <cell r="E5810" t="str">
            <v>Gross Average Monthly Demand Reduction (kW/unit)</v>
          </cell>
          <cell r="F5810" t="str">
            <v>Demand Reduction Value Source</v>
          </cell>
          <cell r="G5810" t="str">
            <v/>
          </cell>
          <cell r="H5810" t="str">
            <v/>
          </cell>
          <cell r="I5810" t="str">
            <v>2010 ID FX MARKET CHARACTERIZATION 051512.pdf</v>
          </cell>
        </row>
        <row r="5811">
          <cell r="C5811" t="str">
            <v>315.2_Planned Net to Gross Ratio</v>
          </cell>
          <cell r="D5811">
            <v>2</v>
          </cell>
          <cell r="E5811" t="str">
            <v>Planned Net to Gross Ratio</v>
          </cell>
          <cell r="F5811" t="str">
            <v>Net-to-Gross Value Source</v>
          </cell>
          <cell r="G5811" t="str">
            <v/>
          </cell>
          <cell r="H5811" t="str">
            <v>Page 2</v>
          </cell>
          <cell r="I5811" t="str">
            <v>ID_FinAnswer_Express_Program_Evaluation_2009-2011.pdf</v>
          </cell>
        </row>
        <row r="5812">
          <cell r="C5812" t="str">
            <v>315.2_Measure life (years)</v>
          </cell>
          <cell r="D5812">
            <v>2</v>
          </cell>
          <cell r="E5812" t="str">
            <v>Measure life (years)</v>
          </cell>
          <cell r="F5812" t="str">
            <v>Measure Life Value Source</v>
          </cell>
          <cell r="G5812" t="str">
            <v/>
          </cell>
          <cell r="H5812" t="str">
            <v/>
          </cell>
          <cell r="I5812" t="str">
            <v>2010 ID FX MARKET CHARACTERIZATION 051512.pdf</v>
          </cell>
        </row>
        <row r="5813">
          <cell r="C5813" t="str">
            <v>315.2_Planned Realization Rate</v>
          </cell>
          <cell r="D5813">
            <v>2</v>
          </cell>
          <cell r="E5813" t="str">
            <v>Planned Realization Rate</v>
          </cell>
          <cell r="F5813" t="str">
            <v>Realization Rate Value Source</v>
          </cell>
          <cell r="G5813" t="str">
            <v/>
          </cell>
          <cell r="H5813" t="str">
            <v>Table 1</v>
          </cell>
          <cell r="I5813" t="str">
            <v>ID_FinAnswer_Express_Program_Evaluation_2009-2011.pdf</v>
          </cell>
        </row>
        <row r="5814">
          <cell r="C5814" t="str">
            <v>315.2_Incremental cost ($)</v>
          </cell>
          <cell r="D5814">
            <v>2</v>
          </cell>
          <cell r="E5814" t="str">
            <v>Incremental cost ($)</v>
          </cell>
          <cell r="F5814" t="str">
            <v>Cost Value Source</v>
          </cell>
          <cell r="G5814" t="str">
            <v/>
          </cell>
          <cell r="H5814" t="str">
            <v/>
          </cell>
          <cell r="I5814" t="str">
            <v>2010 ID FX MARKET CHARACTERIZATION 051512.pdf</v>
          </cell>
        </row>
        <row r="5815">
          <cell r="C5815" t="str">
            <v>542.2_Gross incremental annual electric savings (kWh/yr)</v>
          </cell>
          <cell r="D5815">
            <v>2</v>
          </cell>
          <cell r="E5815" t="str">
            <v>Gross incremental annual electric savings (kWh/yr)</v>
          </cell>
          <cell r="F5815" t="str">
            <v xml:space="preserve">Energy Savings Value Source </v>
          </cell>
          <cell r="G5815" t="str">
            <v/>
          </cell>
          <cell r="H5815" t="str">
            <v>Table 7-13</v>
          </cell>
          <cell r="I5815" t="str">
            <v>FinAnswer Express Market Characterization and Program Enhancements - Utah Service Territory 30 Nov 2011.pdf</v>
          </cell>
        </row>
        <row r="5816">
          <cell r="C5816" t="str">
            <v>542.2_Incremental cost ($)</v>
          </cell>
          <cell r="D5816">
            <v>2</v>
          </cell>
          <cell r="E5816" t="str">
            <v>Incremental cost ($)</v>
          </cell>
          <cell r="F5816" t="str">
            <v>Cost Value Source</v>
          </cell>
          <cell r="G5816" t="str">
            <v/>
          </cell>
          <cell r="H5816" t="str">
            <v>Table 7-13</v>
          </cell>
          <cell r="I5816" t="str">
            <v>FinAnswer Express Market Characterization and Program Enhancements - Utah Service Territory 30 Nov 2011.pdf</v>
          </cell>
        </row>
        <row r="5817">
          <cell r="C5817" t="str">
            <v>542.2_Incentive Customer ($)</v>
          </cell>
          <cell r="D5817">
            <v>2</v>
          </cell>
          <cell r="E5817" t="str">
            <v>Incentive Customer ($)</v>
          </cell>
          <cell r="F5817" t="str">
            <v>Incentive Value Source</v>
          </cell>
          <cell r="G5817" t="str">
            <v/>
          </cell>
          <cell r="H5817" t="str">
            <v>Table 7-13</v>
          </cell>
          <cell r="I5817" t="str">
            <v>FinAnswer Express Market Characterization and Program Enhancements - Utah Service Territory 30 Nov 2011.pdf</v>
          </cell>
        </row>
        <row r="5818">
          <cell r="C5818" t="str">
            <v>542.2_Gross incremental annual electric savings (kWh/yr)</v>
          </cell>
          <cell r="D5818">
            <v>2</v>
          </cell>
          <cell r="E5818" t="str">
            <v>Gross incremental annual electric savings (kWh/yr)</v>
          </cell>
          <cell r="F5818" t="str">
            <v>See Source Document(s) for savings methodology</v>
          </cell>
          <cell r="G5818" t="str">
            <v/>
          </cell>
          <cell r="H5818" t="str">
            <v/>
          </cell>
          <cell r="I5818" t="str">
            <v>HVAC Workbook-GSHP.xlsx</v>
          </cell>
        </row>
        <row r="5819">
          <cell r="C5819" t="str">
            <v>542.2_Gross incremental annual electric savings (kWh/yr)</v>
          </cell>
          <cell r="D5819">
            <v>2</v>
          </cell>
          <cell r="E5819" t="str">
            <v>Gross incremental annual electric savings (kWh/yr)</v>
          </cell>
          <cell r="F5819" t="str">
            <v>See Source Document(s) for savings methodology</v>
          </cell>
          <cell r="G5819" t="str">
            <v/>
          </cell>
          <cell r="H5819" t="str">
            <v/>
          </cell>
          <cell r="I5819" t="str">
            <v>GS Heat Pumps.docx</v>
          </cell>
        </row>
        <row r="5820">
          <cell r="C5820" t="str">
            <v>542.2_Measure life (years)</v>
          </cell>
          <cell r="D5820">
            <v>2</v>
          </cell>
          <cell r="E5820" t="str">
            <v>Measure life (years)</v>
          </cell>
          <cell r="F5820" t="str">
            <v>Measure Life Value Source</v>
          </cell>
          <cell r="G5820" t="str">
            <v/>
          </cell>
          <cell r="H5820" t="str">
            <v>Table 2 on page 22 of Appendix 1</v>
          </cell>
          <cell r="I5820" t="str">
            <v>UT_2011_Annual_Report.pdf</v>
          </cell>
        </row>
        <row r="5821">
          <cell r="C5821" t="str">
            <v>542.2_Gross Average Monthly Demand Reduction (kW/unit)</v>
          </cell>
          <cell r="D5821">
            <v>2</v>
          </cell>
          <cell r="E5821" t="str">
            <v>Gross Average Monthly Demand Reduction (kW/unit)</v>
          </cell>
          <cell r="F5821" t="str">
            <v>Demand Reduction Value Source</v>
          </cell>
          <cell r="G5821" t="str">
            <v/>
          </cell>
          <cell r="H5821" t="str">
            <v>Table 2-10</v>
          </cell>
          <cell r="I5821" t="str">
            <v>FinAnswer Express Market Characterization and Program Enhancements - Utah Service Territory 30 Nov 2011.pdf</v>
          </cell>
        </row>
        <row r="5822">
          <cell r="C5822" t="str">
            <v>751.2_Gross Average Monthly Demand Reduction (kW/unit)</v>
          </cell>
          <cell r="D5822">
            <v>2</v>
          </cell>
          <cell r="E5822" t="str">
            <v>Gross Average Monthly Demand Reduction (kW/unit)</v>
          </cell>
          <cell r="F5822" t="str">
            <v>Savings Parameters</v>
          </cell>
          <cell r="G5822" t="str">
            <v/>
          </cell>
          <cell r="H5822" t="str">
            <v>See Source Document(s) for savings methodology</v>
          </cell>
          <cell r="I5822" t="str">
            <v>HVAC Workbook-GSHP.xlsx</v>
          </cell>
        </row>
        <row r="5823">
          <cell r="C5823" t="str">
            <v>751.2_Gross Average Monthly Demand Reduction (kW/unit)</v>
          </cell>
          <cell r="D5823">
            <v>2</v>
          </cell>
          <cell r="E5823" t="str">
            <v>Gross Average Monthly Demand Reduction (kW/unit)</v>
          </cell>
          <cell r="F5823" t="str">
            <v>Demand Reduction Value Source</v>
          </cell>
          <cell r="G5823" t="str">
            <v/>
          </cell>
          <cell r="H5823" t="str">
            <v>pg 24-25, Table 7-14</v>
          </cell>
          <cell r="I5823" t="str">
            <v>FinAnswer Express Market Characterization and Program Enhancements - Washington Service Territory 9 Sept 2011.pdf</v>
          </cell>
        </row>
        <row r="5824">
          <cell r="C5824" t="str">
            <v>751.2_Measure life (years)</v>
          </cell>
          <cell r="D5824">
            <v>2</v>
          </cell>
          <cell r="E5824" t="str">
            <v>Measure life (years)</v>
          </cell>
          <cell r="F5824" t="str">
            <v>Measure Life Value Source</v>
          </cell>
          <cell r="G5824" t="str">
            <v/>
          </cell>
          <cell r="H5824" t="str">
            <v>pg 24-25, Table 7-14</v>
          </cell>
          <cell r="I5824" t="str">
            <v>FinAnswer Express Market Characterization and Program Enhancements - Washington Service Territory 9 Sept 2011.pdf</v>
          </cell>
        </row>
        <row r="5825">
          <cell r="C5825" t="str">
            <v>751.2_Gross incremental annual electric savings (kWh/yr)</v>
          </cell>
          <cell r="D5825">
            <v>2</v>
          </cell>
          <cell r="E5825" t="str">
            <v>Gross incremental annual electric savings (kWh/yr)</v>
          </cell>
          <cell r="F5825" t="str">
            <v>Savings Parameters</v>
          </cell>
          <cell r="G5825" t="str">
            <v/>
          </cell>
          <cell r="H5825" t="str">
            <v>See Source Document(s) for savings methodology</v>
          </cell>
          <cell r="I5825" t="str">
            <v>WA GS Heat Pumps.docx</v>
          </cell>
        </row>
        <row r="5826">
          <cell r="C5826" t="str">
            <v>751.2_Incentive Customer ($)</v>
          </cell>
          <cell r="D5826">
            <v>2</v>
          </cell>
          <cell r="E5826" t="str">
            <v>Incentive Customer ($)</v>
          </cell>
          <cell r="F5826" t="str">
            <v>Incentive Value Source</v>
          </cell>
          <cell r="G5826" t="str">
            <v/>
          </cell>
          <cell r="H5826" t="str">
            <v>pg 24-25, Table 7-14</v>
          </cell>
          <cell r="I5826" t="str">
            <v>FinAnswer Express Market Characterization and Program Enhancements - Washington Service Territory 9 Sept 2011.pdf</v>
          </cell>
        </row>
        <row r="5827">
          <cell r="C5827" t="str">
            <v>751.2_Incremental cost ($)</v>
          </cell>
          <cell r="D5827">
            <v>2</v>
          </cell>
          <cell r="E5827" t="str">
            <v>Incremental cost ($)</v>
          </cell>
          <cell r="F5827" t="str">
            <v>Cost Value Source</v>
          </cell>
          <cell r="G5827" t="str">
            <v/>
          </cell>
          <cell r="H5827" t="str">
            <v>pg 24-25, Table 7-14</v>
          </cell>
          <cell r="I5827" t="str">
            <v>FinAnswer Express Market Characterization and Program Enhancements - Washington Service Territory 9 Sept 2011.pdf</v>
          </cell>
        </row>
        <row r="5828">
          <cell r="C5828" t="str">
            <v>751.2_Gross incremental annual electric savings (kWh/yr)</v>
          </cell>
          <cell r="D5828">
            <v>2</v>
          </cell>
          <cell r="E5828" t="str">
            <v>Gross incremental annual electric savings (kWh/yr)</v>
          </cell>
          <cell r="F5828" t="str">
            <v>Savings Parameters</v>
          </cell>
          <cell r="G5828" t="str">
            <v/>
          </cell>
          <cell r="H5828" t="str">
            <v>See Source Document(s) for savings methodology</v>
          </cell>
          <cell r="I5828" t="str">
            <v>HVAC Workbook-GSHP.xlsx</v>
          </cell>
        </row>
        <row r="5829">
          <cell r="C5829" t="str">
            <v>751.2_Gross incremental annual electric savings (kWh/yr)</v>
          </cell>
          <cell r="D5829">
            <v>2</v>
          </cell>
          <cell r="E5829" t="str">
            <v>Gross incremental annual electric savings (kWh/yr)</v>
          </cell>
          <cell r="F5829" t="str">
            <v xml:space="preserve">Energy Savings Value Source </v>
          </cell>
          <cell r="G5829" t="str">
            <v/>
          </cell>
          <cell r="H5829" t="str">
            <v>pg 24-25, Table 7-14</v>
          </cell>
          <cell r="I5829" t="str">
            <v>FinAnswer Express Market Characterization and Program Enhancements - Washington Service Territory 9 Sept 2011.pdf</v>
          </cell>
        </row>
        <row r="5830">
          <cell r="C5830" t="str">
            <v>751.2_Gross Average Monthly Demand Reduction (kW/unit)</v>
          </cell>
          <cell r="D5830">
            <v>2</v>
          </cell>
          <cell r="E5830" t="str">
            <v>Gross Average Monthly Demand Reduction (kW/unit)</v>
          </cell>
          <cell r="F5830" t="str">
            <v>Savings Parameters</v>
          </cell>
          <cell r="G5830" t="str">
            <v/>
          </cell>
          <cell r="H5830" t="str">
            <v>See Source Document(s) for savings methodology</v>
          </cell>
          <cell r="I5830" t="str">
            <v>WA GS Heat Pumps.docx</v>
          </cell>
        </row>
        <row r="5831">
          <cell r="C5831" t="str">
            <v>965.2_Measure life (years)</v>
          </cell>
          <cell r="D5831">
            <v>2</v>
          </cell>
          <cell r="E5831" t="str">
            <v>Measure life (years)</v>
          </cell>
          <cell r="F5831" t="str">
            <v>Measure Life Value Source</v>
          </cell>
          <cell r="G5831" t="str">
            <v/>
          </cell>
          <cell r="H5831" t="str">
            <v>Page 7-25</v>
          </cell>
          <cell r="I5831" t="str">
            <v>2010 WY Market Characterization 101810.pdf</v>
          </cell>
        </row>
        <row r="5832">
          <cell r="C5832" t="str">
            <v>965.2_Gross incremental annual electric savings (kWh/yr)</v>
          </cell>
          <cell r="D5832">
            <v>2</v>
          </cell>
          <cell r="E5832" t="str">
            <v>Gross incremental annual electric savings (kWh/yr)</v>
          </cell>
          <cell r="F5832" t="str">
            <v>Energy Savings Value Source</v>
          </cell>
          <cell r="G5832" t="str">
            <v/>
          </cell>
          <cell r="H5832" t="str">
            <v>Page 7-25</v>
          </cell>
          <cell r="I5832" t="str">
            <v>2010 WY Market Characterization 101810.pdf</v>
          </cell>
        </row>
        <row r="5833">
          <cell r="C5833" t="str">
            <v>965.2_Planned Net to Gross Ratio</v>
          </cell>
          <cell r="D5833">
            <v>2</v>
          </cell>
          <cell r="E5833" t="str">
            <v>Planned Net to Gross Ratio</v>
          </cell>
          <cell r="F5833" t="str">
            <v>Net-to-Gross Value Source</v>
          </cell>
          <cell r="G5833" t="str">
            <v/>
          </cell>
          <cell r="H5833" t="str">
            <v>Page 10</v>
          </cell>
          <cell r="I5833" t="str">
            <v>DSM_WY_FinAnswerExpress_Report_2011.pdf</v>
          </cell>
        </row>
        <row r="5834">
          <cell r="C5834" t="str">
            <v>965.2_Planned Realization Rate</v>
          </cell>
          <cell r="D5834">
            <v>2</v>
          </cell>
          <cell r="E5834" t="str">
            <v>Planned Realization Rate</v>
          </cell>
          <cell r="F5834" t="str">
            <v>Realization Rate Value Source</v>
          </cell>
          <cell r="G5834" t="str">
            <v/>
          </cell>
          <cell r="H5834" t="str">
            <v>Table 1</v>
          </cell>
          <cell r="I5834" t="str">
            <v>DSM_WY_FinAnswerExpress_Report_2011.pdf</v>
          </cell>
        </row>
        <row r="5835">
          <cell r="C5835" t="str">
            <v>965.2_Gross Average Monthly Demand Reduction (kW/unit)</v>
          </cell>
          <cell r="D5835">
            <v>2</v>
          </cell>
          <cell r="E5835" t="str">
            <v>Gross Average Monthly Demand Reduction (kW/unit)</v>
          </cell>
          <cell r="F5835" t="str">
            <v>Demand Savings Value Source</v>
          </cell>
          <cell r="G5835" t="str">
            <v/>
          </cell>
          <cell r="H5835" t="str">
            <v>Page 7-25</v>
          </cell>
          <cell r="I5835" t="str">
            <v>2010 WY Market Characterization 101810.pdf</v>
          </cell>
        </row>
        <row r="5836">
          <cell r="C5836" t="str">
            <v>965.2_Incremental cost ($)</v>
          </cell>
          <cell r="D5836">
            <v>2</v>
          </cell>
          <cell r="E5836" t="str">
            <v>Incremental cost ($)</v>
          </cell>
          <cell r="F5836" t="str">
            <v>Incremental Cost Value Source</v>
          </cell>
          <cell r="G5836" t="str">
            <v/>
          </cell>
          <cell r="H5836" t="str">
            <v>Page 7-25</v>
          </cell>
          <cell r="I5836" t="str">
            <v>2010 WY Market Characterization 101810.pdf</v>
          </cell>
        </row>
        <row r="5837">
          <cell r="C5837" t="str">
            <v>313.2_Planned Realization Rate</v>
          </cell>
          <cell r="D5837">
            <v>2</v>
          </cell>
          <cell r="E5837" t="str">
            <v>Planned Realization Rate</v>
          </cell>
          <cell r="F5837" t="str">
            <v>Realization Rate Value Source</v>
          </cell>
          <cell r="G5837" t="str">
            <v/>
          </cell>
          <cell r="H5837" t="str">
            <v>Table 1</v>
          </cell>
          <cell r="I5837" t="str">
            <v>ID_FinAnswer_Express_Program_Evaluation_2009-2011.pdf</v>
          </cell>
        </row>
        <row r="5838">
          <cell r="C5838" t="str">
            <v>313.2_Measure life (years)</v>
          </cell>
          <cell r="D5838">
            <v>2</v>
          </cell>
          <cell r="E5838" t="str">
            <v>Measure life (years)</v>
          </cell>
          <cell r="F5838" t="str">
            <v>Measure Life Value Source</v>
          </cell>
          <cell r="G5838" t="str">
            <v/>
          </cell>
          <cell r="H5838" t="str">
            <v/>
          </cell>
          <cell r="I5838" t="str">
            <v>2010 ID FX MARKET CHARACTERIZATION 051512.pdf</v>
          </cell>
        </row>
        <row r="5839">
          <cell r="C5839" t="str">
            <v>313.2_Planned Net to Gross Ratio</v>
          </cell>
          <cell r="D5839">
            <v>2</v>
          </cell>
          <cell r="E5839" t="str">
            <v>Planned Net to Gross Ratio</v>
          </cell>
          <cell r="F5839" t="str">
            <v>Net-to-Gross Value Source</v>
          </cell>
          <cell r="G5839" t="str">
            <v/>
          </cell>
          <cell r="H5839" t="str">
            <v>Page 2</v>
          </cell>
          <cell r="I5839" t="str">
            <v>ID_FinAnswer_Express_Program_Evaluation_2009-2011.pdf</v>
          </cell>
        </row>
        <row r="5840">
          <cell r="C5840" t="str">
            <v>540.2_Incentive Customer ($)</v>
          </cell>
          <cell r="D5840">
            <v>2</v>
          </cell>
          <cell r="E5840" t="str">
            <v>Incentive Customer ($)</v>
          </cell>
          <cell r="F5840" t="str">
            <v>Incentive Value Source</v>
          </cell>
          <cell r="G5840" t="str">
            <v/>
          </cell>
          <cell r="H5840" t="str">
            <v/>
          </cell>
          <cell r="I5840" t="str">
            <v>HVAC Calculator 070113.2.xlsm</v>
          </cell>
        </row>
        <row r="5841">
          <cell r="C5841" t="str">
            <v>540.2_Incremental cost ($)</v>
          </cell>
          <cell r="D5841">
            <v>2</v>
          </cell>
          <cell r="E5841" t="str">
            <v>Incremental cost ($)</v>
          </cell>
          <cell r="F5841" t="str">
            <v>Cost Value Source</v>
          </cell>
          <cell r="G5841" t="str">
            <v/>
          </cell>
          <cell r="H5841" t="str">
            <v/>
          </cell>
          <cell r="I5841" t="str">
            <v>HVAC Calculator 070113.2.xlsm</v>
          </cell>
        </row>
        <row r="5842">
          <cell r="C5842" t="str">
            <v>540.2_Gross Average Monthly Demand Reduction (kW/unit)</v>
          </cell>
          <cell r="D5842">
            <v>2</v>
          </cell>
          <cell r="E5842" t="str">
            <v>Gross Average Monthly Demand Reduction (kW/unit)</v>
          </cell>
          <cell r="F5842" t="str">
            <v>Demand Reduction Value Source</v>
          </cell>
          <cell r="G5842" t="str">
            <v/>
          </cell>
          <cell r="H5842" t="str">
            <v/>
          </cell>
          <cell r="I5842" t="str">
            <v>HVAC Calculator 070113.2.xlsm</v>
          </cell>
        </row>
        <row r="5843">
          <cell r="C5843" t="str">
            <v>540.2_Gross incremental annual electric savings (kWh/yr)</v>
          </cell>
          <cell r="D5843">
            <v>2</v>
          </cell>
          <cell r="E5843" t="str">
            <v>Gross incremental annual electric savings (kWh/yr)</v>
          </cell>
          <cell r="F5843" t="str">
            <v>See Source Document(s) for savings methodology</v>
          </cell>
          <cell r="G5843" t="str">
            <v/>
          </cell>
          <cell r="H5843" t="str">
            <v/>
          </cell>
          <cell r="I5843" t="str">
            <v>HVAC Calculator 070113.2.xlsm</v>
          </cell>
        </row>
        <row r="5844">
          <cell r="C5844" t="str">
            <v>540.2_Measure life (years)</v>
          </cell>
          <cell r="D5844">
            <v>2</v>
          </cell>
          <cell r="E5844" t="str">
            <v>Measure life (years)</v>
          </cell>
          <cell r="F5844" t="str">
            <v>Measure Life Value Source</v>
          </cell>
          <cell r="G5844" t="str">
            <v/>
          </cell>
          <cell r="H5844" t="str">
            <v>Table 2 on page 22 of Appendix 1</v>
          </cell>
          <cell r="I5844" t="str">
            <v>UT_2011_Annual_Report.pdf</v>
          </cell>
        </row>
        <row r="5845">
          <cell r="C5845" t="str">
            <v>540.2_Gross incremental annual electric savings (kWh/yr)</v>
          </cell>
          <cell r="D5845">
            <v>2</v>
          </cell>
          <cell r="E5845" t="str">
            <v>Gross incremental annual electric savings (kWh/yr)</v>
          </cell>
          <cell r="F5845" t="str">
            <v xml:space="preserve">Energy Savings Value Source </v>
          </cell>
          <cell r="G5845" t="str">
            <v/>
          </cell>
          <cell r="H5845" t="str">
            <v/>
          </cell>
          <cell r="I5845" t="str">
            <v>HVAC Calculator 070113.2.xlsm</v>
          </cell>
        </row>
        <row r="5846">
          <cell r="C5846" t="str">
            <v>749.2_Incentive Customer ($)</v>
          </cell>
          <cell r="D5846">
            <v>2</v>
          </cell>
          <cell r="E5846" t="str">
            <v>Incentive Customer ($)</v>
          </cell>
          <cell r="F5846" t="str">
            <v>Incentive Value Source</v>
          </cell>
          <cell r="G5846" t="str">
            <v/>
          </cell>
          <cell r="H5846" t="str">
            <v>pg 24-25, Table 7-14</v>
          </cell>
          <cell r="I5846" t="str">
            <v>FinAnswer Express Market Characterization and Program Enhancements - Washington Service Territory 9 Sept 2011.pdf</v>
          </cell>
        </row>
        <row r="5847">
          <cell r="C5847" t="str">
            <v>749.2_Incremental cost ($)</v>
          </cell>
          <cell r="D5847">
            <v>2</v>
          </cell>
          <cell r="E5847" t="str">
            <v>Incremental cost ($)</v>
          </cell>
          <cell r="F5847" t="str">
            <v>Cost Value Source</v>
          </cell>
          <cell r="G5847" t="str">
            <v/>
          </cell>
          <cell r="H5847" t="str">
            <v>pg 24-25, Table 7-14</v>
          </cell>
          <cell r="I5847" t="str">
            <v>FinAnswer Express Market Characterization and Program Enhancements - Washington Service Territory 9 Sept 2011.pdf</v>
          </cell>
        </row>
        <row r="5848">
          <cell r="C5848" t="str">
            <v>749.2_Measure life (years)</v>
          </cell>
          <cell r="D5848">
            <v>2</v>
          </cell>
          <cell r="E5848" t="str">
            <v>Measure life (years)</v>
          </cell>
          <cell r="F5848" t="str">
            <v>Measure Life Value Source</v>
          </cell>
          <cell r="G5848" t="str">
            <v/>
          </cell>
          <cell r="H5848" t="str">
            <v>pg 24-25, Table 7-14</v>
          </cell>
          <cell r="I5848" t="str">
            <v>FinAnswer Express Market Characterization and Program Enhancements - Washington Service Territory 9 Sept 2011.pdf</v>
          </cell>
        </row>
        <row r="5849">
          <cell r="C5849" t="str">
            <v>749.2_Gross incremental annual electric savings (kWh/yr)</v>
          </cell>
          <cell r="D5849">
            <v>2</v>
          </cell>
          <cell r="E5849" t="str">
            <v>Gross incremental annual electric savings (kWh/yr)</v>
          </cell>
          <cell r="F5849" t="str">
            <v>Savings Parameters</v>
          </cell>
          <cell r="G5849" t="str">
            <v/>
          </cell>
          <cell r="H5849" t="str">
            <v>See Source Document(s) for savings methodology</v>
          </cell>
          <cell r="I5849" t="str">
            <v>HVAC Calculator 071412.2.xlsm</v>
          </cell>
        </row>
        <row r="5850">
          <cell r="C5850" t="str">
            <v>749.2_Gross Average Monthly Demand Reduction (kW/unit)</v>
          </cell>
          <cell r="D5850">
            <v>2</v>
          </cell>
          <cell r="E5850" t="str">
            <v>Gross Average Monthly Demand Reduction (kW/unit)</v>
          </cell>
          <cell r="F5850" t="str">
            <v>Savings Parameters</v>
          </cell>
          <cell r="G5850" t="str">
            <v/>
          </cell>
          <cell r="H5850" t="str">
            <v>See Source Document(s) for savings methodology</v>
          </cell>
          <cell r="I5850" t="str">
            <v>HVAC Calculator 071412.2.xlsm</v>
          </cell>
        </row>
        <row r="5851">
          <cell r="C5851" t="str">
            <v>963.2_Measure life (years)</v>
          </cell>
          <cell r="D5851">
            <v>2</v>
          </cell>
          <cell r="E5851" t="str">
            <v>Measure life (years)</v>
          </cell>
          <cell r="F5851" t="str">
            <v>Measure Life Value Source</v>
          </cell>
          <cell r="G5851" t="str">
            <v/>
          </cell>
          <cell r="H5851" t="str">
            <v>Page 7-25</v>
          </cell>
          <cell r="I5851" t="str">
            <v>2010 WY Market Characterization 101810.pdf</v>
          </cell>
        </row>
        <row r="5852">
          <cell r="C5852" t="str">
            <v>963.2_Planned Realization Rate</v>
          </cell>
          <cell r="D5852">
            <v>2</v>
          </cell>
          <cell r="E5852" t="str">
            <v>Planned Realization Rate</v>
          </cell>
          <cell r="F5852" t="str">
            <v>Realization Rate Value Source</v>
          </cell>
          <cell r="G5852" t="str">
            <v/>
          </cell>
          <cell r="H5852" t="str">
            <v>Table 1</v>
          </cell>
          <cell r="I5852" t="str">
            <v>DSM_WY_FinAnswerExpress_Report_2011.pdf</v>
          </cell>
        </row>
        <row r="5853">
          <cell r="C5853" t="str">
            <v>963.2_Planned Net to Gross Ratio</v>
          </cell>
          <cell r="D5853">
            <v>2</v>
          </cell>
          <cell r="E5853" t="str">
            <v>Planned Net to Gross Ratio</v>
          </cell>
          <cell r="F5853" t="str">
            <v>Net-to-Gross Value Source</v>
          </cell>
          <cell r="G5853" t="str">
            <v/>
          </cell>
          <cell r="H5853" t="str">
            <v>Page 10</v>
          </cell>
          <cell r="I5853" t="str">
            <v>DSM_WY_FinAnswerExpress_Report_2011.pdf</v>
          </cell>
        </row>
        <row r="5854">
          <cell r="C5854" t="str">
            <v>314.2_Incremental cost ($)</v>
          </cell>
          <cell r="D5854">
            <v>2</v>
          </cell>
          <cell r="E5854" t="str">
            <v>Incremental cost ($)</v>
          </cell>
          <cell r="F5854" t="str">
            <v>Cost Value Source</v>
          </cell>
          <cell r="G5854" t="str">
            <v/>
          </cell>
          <cell r="H5854" t="str">
            <v/>
          </cell>
          <cell r="I5854" t="str">
            <v>2010 ID FX MARKET CHARACTERIZATION 051512.pdf</v>
          </cell>
        </row>
        <row r="5855">
          <cell r="C5855" t="str">
            <v>314.2_Measure life (years)</v>
          </cell>
          <cell r="D5855">
            <v>2</v>
          </cell>
          <cell r="E5855" t="str">
            <v>Measure life (years)</v>
          </cell>
          <cell r="F5855" t="str">
            <v>Measure Life Value Source</v>
          </cell>
          <cell r="G5855" t="str">
            <v/>
          </cell>
          <cell r="H5855" t="str">
            <v/>
          </cell>
          <cell r="I5855" t="str">
            <v>2010 ID FX MARKET CHARACTERIZATION 051512.pdf</v>
          </cell>
        </row>
        <row r="5856">
          <cell r="C5856" t="str">
            <v>314.2_Planned Net to Gross Ratio</v>
          </cell>
          <cell r="D5856">
            <v>2</v>
          </cell>
          <cell r="E5856" t="str">
            <v>Planned Net to Gross Ratio</v>
          </cell>
          <cell r="F5856" t="str">
            <v>Net-to-Gross Value Source</v>
          </cell>
          <cell r="G5856" t="str">
            <v/>
          </cell>
          <cell r="H5856" t="str">
            <v>Page 2</v>
          </cell>
          <cell r="I5856" t="str">
            <v>ID_FinAnswer_Express_Program_Evaluation_2009-2011.pdf</v>
          </cell>
        </row>
        <row r="5857">
          <cell r="C5857" t="str">
            <v>314.2_Planned Realization Rate</v>
          </cell>
          <cell r="D5857">
            <v>2</v>
          </cell>
          <cell r="E5857" t="str">
            <v>Planned Realization Rate</v>
          </cell>
          <cell r="F5857" t="str">
            <v>Realization Rate Value Source</v>
          </cell>
          <cell r="G5857" t="str">
            <v/>
          </cell>
          <cell r="H5857" t="str">
            <v>Table 1</v>
          </cell>
          <cell r="I5857" t="str">
            <v>ID_FinAnswer_Express_Program_Evaluation_2009-2011.pdf</v>
          </cell>
        </row>
        <row r="5858">
          <cell r="C5858" t="str">
            <v>314.2_Gross incremental annual electric savings (kWh/yr)</v>
          </cell>
          <cell r="D5858">
            <v>2</v>
          </cell>
          <cell r="E5858" t="str">
            <v>Gross incremental annual electric savings (kWh/yr)</v>
          </cell>
          <cell r="F5858" t="str">
            <v xml:space="preserve">Energy Savings Value Source </v>
          </cell>
          <cell r="G5858" t="str">
            <v/>
          </cell>
          <cell r="H5858" t="str">
            <v/>
          </cell>
          <cell r="I5858" t="str">
            <v>2010 ID FX MARKET CHARACTERIZATION 051512.pdf</v>
          </cell>
        </row>
        <row r="5859">
          <cell r="C5859" t="str">
            <v>314.2_Gross Average Monthly Demand Reduction (kW/unit)</v>
          </cell>
          <cell r="D5859">
            <v>2</v>
          </cell>
          <cell r="E5859" t="str">
            <v>Gross Average Monthly Demand Reduction (kW/unit)</v>
          </cell>
          <cell r="F5859" t="str">
            <v>Demand Reduction Value Source</v>
          </cell>
          <cell r="G5859" t="str">
            <v/>
          </cell>
          <cell r="H5859" t="str">
            <v/>
          </cell>
          <cell r="I5859" t="str">
            <v>2010 ID FX MARKET CHARACTERIZATION 051512.pdf</v>
          </cell>
        </row>
        <row r="5860">
          <cell r="C5860" t="str">
            <v>541.2_Gross Average Monthly Demand Reduction (kW/unit)</v>
          </cell>
          <cell r="D5860">
            <v>2</v>
          </cell>
          <cell r="E5860" t="str">
            <v>Gross Average Monthly Demand Reduction (kW/unit)</v>
          </cell>
          <cell r="F5860" t="str">
            <v>Demand Reduction Value Source</v>
          </cell>
          <cell r="G5860" t="str">
            <v/>
          </cell>
          <cell r="H5860" t="str">
            <v>Table 2-10</v>
          </cell>
          <cell r="I5860" t="str">
            <v>FinAnswer Express Market Characterization and Program Enhancements - Utah Service Territory 30 Nov 2011.pdf</v>
          </cell>
        </row>
        <row r="5861">
          <cell r="C5861" t="str">
            <v>541.2_Gross incremental annual electric savings (kWh/yr)</v>
          </cell>
          <cell r="D5861">
            <v>2</v>
          </cell>
          <cell r="E5861" t="str">
            <v>Gross incremental annual electric savings (kWh/yr)</v>
          </cell>
          <cell r="F5861" t="str">
            <v xml:space="preserve">Energy Savings Value Source </v>
          </cell>
          <cell r="G5861" t="str">
            <v/>
          </cell>
          <cell r="H5861" t="str">
            <v>Table 7-13</v>
          </cell>
          <cell r="I5861" t="str">
            <v>FinAnswer Express Market Characterization and Program Enhancements - Utah Service Territory 30 Nov 2011.pdf</v>
          </cell>
        </row>
        <row r="5862">
          <cell r="C5862" t="str">
            <v>541.2_Incremental cost ($)</v>
          </cell>
          <cell r="D5862">
            <v>2</v>
          </cell>
          <cell r="E5862" t="str">
            <v>Incremental cost ($)</v>
          </cell>
          <cell r="F5862" t="str">
            <v>Cost Value Source</v>
          </cell>
          <cell r="G5862" t="str">
            <v/>
          </cell>
          <cell r="H5862" t="str">
            <v>Table 7-13</v>
          </cell>
          <cell r="I5862" t="str">
            <v>FinAnswer Express Market Characterization and Program Enhancements - Utah Service Territory 30 Nov 2011.pdf</v>
          </cell>
        </row>
        <row r="5863">
          <cell r="C5863" t="str">
            <v>541.2_Gross incremental annual electric savings (kWh/yr)</v>
          </cell>
          <cell r="D5863">
            <v>2</v>
          </cell>
          <cell r="E5863" t="str">
            <v>Gross incremental annual electric savings (kWh/yr)</v>
          </cell>
          <cell r="F5863" t="str">
            <v>See Source Document(s) for savings methodology</v>
          </cell>
          <cell r="G5863" t="str">
            <v/>
          </cell>
          <cell r="H5863" t="str">
            <v/>
          </cell>
          <cell r="I5863" t="str">
            <v>GS Heat Pumps.docx</v>
          </cell>
        </row>
        <row r="5864">
          <cell r="C5864" t="str">
            <v>541.2_Gross incremental annual electric savings (kWh/yr)</v>
          </cell>
          <cell r="D5864">
            <v>2</v>
          </cell>
          <cell r="E5864" t="str">
            <v>Gross incremental annual electric savings (kWh/yr)</v>
          </cell>
          <cell r="F5864" t="str">
            <v>See Source Document(s) for savings methodology</v>
          </cell>
          <cell r="G5864" t="str">
            <v/>
          </cell>
          <cell r="H5864" t="str">
            <v/>
          </cell>
          <cell r="I5864" t="str">
            <v>HVAC Workbook-GSHP.xlsx</v>
          </cell>
        </row>
        <row r="5865">
          <cell r="C5865" t="str">
            <v>541.2_Measure life (years)</v>
          </cell>
          <cell r="D5865">
            <v>2</v>
          </cell>
          <cell r="E5865" t="str">
            <v>Measure life (years)</v>
          </cell>
          <cell r="F5865" t="str">
            <v>Measure Life Value Source</v>
          </cell>
          <cell r="G5865" t="str">
            <v/>
          </cell>
          <cell r="H5865" t="str">
            <v>Table 2 on page 22 of Appendix 1</v>
          </cell>
          <cell r="I5865" t="str">
            <v>UT_2011_Annual_Report.pdf</v>
          </cell>
        </row>
        <row r="5866">
          <cell r="C5866" t="str">
            <v>541.2_Incentive Customer ($)</v>
          </cell>
          <cell r="D5866">
            <v>2</v>
          </cell>
          <cell r="E5866" t="str">
            <v>Incentive Customer ($)</v>
          </cell>
          <cell r="F5866" t="str">
            <v>Incentive Value Source</v>
          </cell>
          <cell r="G5866" t="str">
            <v/>
          </cell>
          <cell r="H5866" t="str">
            <v>Table 7-13</v>
          </cell>
          <cell r="I5866" t="str">
            <v>FinAnswer Express Market Characterization and Program Enhancements - Utah Service Territory 30 Nov 2011.pdf</v>
          </cell>
        </row>
        <row r="5867">
          <cell r="C5867" t="str">
            <v>750.2_Gross Average Monthly Demand Reduction (kW/unit)</v>
          </cell>
          <cell r="D5867">
            <v>2</v>
          </cell>
          <cell r="E5867" t="str">
            <v>Gross Average Monthly Demand Reduction (kW/unit)</v>
          </cell>
          <cell r="F5867" t="str">
            <v>Demand Reduction Value Source</v>
          </cell>
          <cell r="G5867" t="str">
            <v/>
          </cell>
          <cell r="H5867" t="str">
            <v>pg 24-25, Table 7-14</v>
          </cell>
          <cell r="I5867" t="str">
            <v>FinAnswer Express Market Characterization and Program Enhancements - Washington Service Territory 9 Sept 2011.pdf</v>
          </cell>
        </row>
        <row r="5868">
          <cell r="C5868" t="str">
            <v>750.2_Gross Average Monthly Demand Reduction (kW/unit)</v>
          </cell>
          <cell r="D5868">
            <v>2</v>
          </cell>
          <cell r="E5868" t="str">
            <v>Gross Average Monthly Demand Reduction (kW/unit)</v>
          </cell>
          <cell r="F5868" t="str">
            <v>Savings Parameters</v>
          </cell>
          <cell r="G5868" t="str">
            <v/>
          </cell>
          <cell r="H5868" t="str">
            <v>See Source Document(s) for savings methodology</v>
          </cell>
          <cell r="I5868" t="str">
            <v>HVAC Workbook-GSHP.xlsx</v>
          </cell>
        </row>
        <row r="5869">
          <cell r="C5869" t="str">
            <v>750.2_Gross incremental annual electric savings (kWh/yr)</v>
          </cell>
          <cell r="D5869">
            <v>2</v>
          </cell>
          <cell r="E5869" t="str">
            <v>Gross incremental annual electric savings (kWh/yr)</v>
          </cell>
          <cell r="F5869" t="str">
            <v>Savings Parameters</v>
          </cell>
          <cell r="G5869" t="str">
            <v/>
          </cell>
          <cell r="H5869" t="str">
            <v>See Source Document(s) for savings methodology</v>
          </cell>
          <cell r="I5869" t="str">
            <v>HVAC Workbook-GSHP.xlsx</v>
          </cell>
        </row>
        <row r="5870">
          <cell r="C5870" t="str">
            <v>750.2_Gross incremental annual electric savings (kWh/yr)</v>
          </cell>
          <cell r="D5870">
            <v>2</v>
          </cell>
          <cell r="E5870" t="str">
            <v>Gross incremental annual electric savings (kWh/yr)</v>
          </cell>
          <cell r="F5870" t="str">
            <v>Savings Parameters</v>
          </cell>
          <cell r="G5870" t="str">
            <v/>
          </cell>
          <cell r="H5870" t="str">
            <v>See Source Document(s) for savings methodology</v>
          </cell>
          <cell r="I5870" t="str">
            <v>WA GS Heat Pumps.docx</v>
          </cell>
        </row>
        <row r="5871">
          <cell r="C5871" t="str">
            <v>750.2_Gross incremental annual electric savings (kWh/yr)</v>
          </cell>
          <cell r="D5871">
            <v>2</v>
          </cell>
          <cell r="E5871" t="str">
            <v>Gross incremental annual electric savings (kWh/yr)</v>
          </cell>
          <cell r="F5871" t="str">
            <v xml:space="preserve">Energy Savings Value Source </v>
          </cell>
          <cell r="G5871" t="str">
            <v/>
          </cell>
          <cell r="H5871" t="str">
            <v>pg 24-25, Table 7-14</v>
          </cell>
          <cell r="I5871" t="str">
            <v>FinAnswer Express Market Characterization and Program Enhancements - Washington Service Territory 9 Sept 2011.pdf</v>
          </cell>
        </row>
        <row r="5872">
          <cell r="C5872" t="str">
            <v>750.2_Incentive Customer ($)</v>
          </cell>
          <cell r="D5872">
            <v>2</v>
          </cell>
          <cell r="E5872" t="str">
            <v>Incentive Customer ($)</v>
          </cell>
          <cell r="F5872" t="str">
            <v>Incentive Value Source</v>
          </cell>
          <cell r="G5872" t="str">
            <v/>
          </cell>
          <cell r="H5872" t="str">
            <v>pg 24-25, Table 7-14</v>
          </cell>
          <cell r="I5872" t="str">
            <v>FinAnswer Express Market Characterization and Program Enhancements - Washington Service Territory 9 Sept 2011.pdf</v>
          </cell>
        </row>
        <row r="5873">
          <cell r="C5873" t="str">
            <v>750.2_Incremental cost ($)</v>
          </cell>
          <cell r="D5873">
            <v>2</v>
          </cell>
          <cell r="E5873" t="str">
            <v>Incremental cost ($)</v>
          </cell>
          <cell r="F5873" t="str">
            <v>Cost Value Source</v>
          </cell>
          <cell r="G5873" t="str">
            <v/>
          </cell>
          <cell r="H5873" t="str">
            <v>pg 24-25, Table 7-14</v>
          </cell>
          <cell r="I5873" t="str">
            <v>FinAnswer Express Market Characterization and Program Enhancements - Washington Service Territory 9 Sept 2011.pdf</v>
          </cell>
        </row>
        <row r="5874">
          <cell r="C5874" t="str">
            <v>750.2_Measure life (years)</v>
          </cell>
          <cell r="D5874">
            <v>2</v>
          </cell>
          <cell r="E5874" t="str">
            <v>Measure life (years)</v>
          </cell>
          <cell r="F5874" t="str">
            <v>Measure Life Value Source</v>
          </cell>
          <cell r="G5874" t="str">
            <v/>
          </cell>
          <cell r="H5874" t="str">
            <v>pg 24-25, Table 7-14</v>
          </cell>
          <cell r="I5874" t="str">
            <v>FinAnswer Express Market Characterization and Program Enhancements - Washington Service Territory 9 Sept 2011.pdf</v>
          </cell>
        </row>
        <row r="5875">
          <cell r="C5875" t="str">
            <v>750.2_Gross Average Monthly Demand Reduction (kW/unit)</v>
          </cell>
          <cell r="D5875">
            <v>2</v>
          </cell>
          <cell r="E5875" t="str">
            <v>Gross Average Monthly Demand Reduction (kW/unit)</v>
          </cell>
          <cell r="F5875" t="str">
            <v>Savings Parameters</v>
          </cell>
          <cell r="G5875" t="str">
            <v/>
          </cell>
          <cell r="H5875" t="str">
            <v>See Source Document(s) for savings methodology</v>
          </cell>
          <cell r="I5875" t="str">
            <v>WA GS Heat Pumps.docx</v>
          </cell>
        </row>
        <row r="5876">
          <cell r="C5876" t="str">
            <v>964.2_Measure life (years)</v>
          </cell>
          <cell r="D5876">
            <v>2</v>
          </cell>
          <cell r="E5876" t="str">
            <v>Measure life (years)</v>
          </cell>
          <cell r="F5876" t="str">
            <v>Measure Life Value Source</v>
          </cell>
          <cell r="G5876" t="str">
            <v/>
          </cell>
          <cell r="H5876" t="str">
            <v>Page 7-25</v>
          </cell>
          <cell r="I5876" t="str">
            <v>2010 WY Market Characterization 101810.pdf</v>
          </cell>
        </row>
        <row r="5877">
          <cell r="C5877" t="str">
            <v>964.2_Incremental cost ($)</v>
          </cell>
          <cell r="D5877">
            <v>2</v>
          </cell>
          <cell r="E5877" t="str">
            <v>Incremental cost ($)</v>
          </cell>
          <cell r="F5877" t="str">
            <v>Incremental Cost Value Source</v>
          </cell>
          <cell r="G5877" t="str">
            <v/>
          </cell>
          <cell r="H5877" t="str">
            <v>Page 7-25</v>
          </cell>
          <cell r="I5877" t="str">
            <v>2010 WY Market Characterization 101810.pdf</v>
          </cell>
        </row>
        <row r="5878">
          <cell r="C5878" t="str">
            <v>964.2_Planned Net to Gross Ratio</v>
          </cell>
          <cell r="D5878">
            <v>2</v>
          </cell>
          <cell r="E5878" t="str">
            <v>Planned Net to Gross Ratio</v>
          </cell>
          <cell r="F5878" t="str">
            <v>Net-to-Gross Value Source</v>
          </cell>
          <cell r="G5878" t="str">
            <v/>
          </cell>
          <cell r="H5878" t="str">
            <v>Page 10</v>
          </cell>
          <cell r="I5878" t="str">
            <v>DSM_WY_FinAnswerExpress_Report_2011.pdf</v>
          </cell>
        </row>
        <row r="5879">
          <cell r="C5879" t="str">
            <v>964.2_Gross Average Monthly Demand Reduction (kW/unit)</v>
          </cell>
          <cell r="D5879">
            <v>2</v>
          </cell>
          <cell r="E5879" t="str">
            <v>Gross Average Monthly Demand Reduction (kW/unit)</v>
          </cell>
          <cell r="F5879" t="str">
            <v>Demand Savings Value Source</v>
          </cell>
          <cell r="G5879" t="str">
            <v/>
          </cell>
          <cell r="H5879" t="str">
            <v>Page 7-25</v>
          </cell>
          <cell r="I5879" t="str">
            <v>2010 WY Market Characterization 101810.pdf</v>
          </cell>
        </row>
        <row r="5880">
          <cell r="C5880" t="str">
            <v>964.2_Gross incremental annual electric savings (kWh/yr)</v>
          </cell>
          <cell r="D5880">
            <v>2</v>
          </cell>
          <cell r="E5880" t="str">
            <v>Gross incremental annual electric savings (kWh/yr)</v>
          </cell>
          <cell r="F5880" t="str">
            <v>Energy Savings Value Source</v>
          </cell>
          <cell r="G5880" t="str">
            <v/>
          </cell>
          <cell r="H5880" t="str">
            <v>Page 7-25</v>
          </cell>
          <cell r="I5880" t="str">
            <v>2010 WY Market Characterization 101810.pdf</v>
          </cell>
        </row>
        <row r="5881">
          <cell r="C5881" t="str">
            <v>964.2_Planned Realization Rate</v>
          </cell>
          <cell r="D5881">
            <v>2</v>
          </cell>
          <cell r="E5881" t="str">
            <v>Planned Realization Rate</v>
          </cell>
          <cell r="F5881" t="str">
            <v>Realization Rate Value Source</v>
          </cell>
          <cell r="G5881" t="str">
            <v/>
          </cell>
          <cell r="H5881" t="str">
            <v>Table 1</v>
          </cell>
          <cell r="I5881" t="str">
            <v>DSM_WY_FinAnswerExpress_Report_2011.pdf</v>
          </cell>
        </row>
        <row r="5882">
          <cell r="C5882" t="str">
            <v>95.2_Planned Realization Rate</v>
          </cell>
          <cell r="D5882">
            <v>2</v>
          </cell>
          <cell r="E5882" t="str">
            <v>Planned Realization Rate</v>
          </cell>
          <cell r="F5882" t="str">
            <v>Realization Rate Value Source</v>
          </cell>
          <cell r="G5882" t="str">
            <v/>
          </cell>
          <cell r="H5882" t="str">
            <v>page 2</v>
          </cell>
          <cell r="I5882" t="str">
            <v>CA_FinAnswer_Express_Program_Evaluation_2009-2011.pdf</v>
          </cell>
        </row>
        <row r="5883">
          <cell r="C5883" t="str">
            <v>95.2_Planned Net to Gross Ratio</v>
          </cell>
          <cell r="D5883">
            <v>2</v>
          </cell>
          <cell r="E5883" t="str">
            <v>Planned Net to Gross Ratio</v>
          </cell>
          <cell r="F5883" t="str">
            <v>Net-to-Gross Value Source</v>
          </cell>
          <cell r="G5883" t="str">
            <v/>
          </cell>
          <cell r="H5883" t="str">
            <v>page 2</v>
          </cell>
          <cell r="I5883" t="str">
            <v>CA_FinAnswer_Express_Program_Evaluation_2009-2011.pdf</v>
          </cell>
        </row>
        <row r="5884">
          <cell r="C5884" t="str">
            <v>538.2_Gross incremental annual electric savings (kWh/yr)</v>
          </cell>
          <cell r="D5884">
            <v>2</v>
          </cell>
          <cell r="E5884" t="str">
            <v>Gross incremental annual electric savings (kWh/yr)</v>
          </cell>
          <cell r="F5884" t="str">
            <v>See Source Document(s) for savings methodology</v>
          </cell>
          <cell r="G5884" t="str">
            <v/>
          </cell>
          <cell r="H5884" t="str">
            <v/>
          </cell>
          <cell r="I5884" t="str">
            <v>HVAC Calculator 070113.2.xlsm</v>
          </cell>
        </row>
        <row r="5885">
          <cell r="C5885" t="str">
            <v>538.2_Incentive Customer ($)</v>
          </cell>
          <cell r="D5885">
            <v>2</v>
          </cell>
          <cell r="E5885" t="str">
            <v>Incentive Customer ($)</v>
          </cell>
          <cell r="F5885" t="str">
            <v>Incentive Value Source</v>
          </cell>
          <cell r="G5885" t="str">
            <v/>
          </cell>
          <cell r="H5885" t="str">
            <v/>
          </cell>
          <cell r="I5885" t="str">
            <v>HVAC Calculator 070113.2.xlsm</v>
          </cell>
        </row>
        <row r="5886">
          <cell r="C5886" t="str">
            <v>538.2_Gross incremental annual electric savings (kWh/yr)</v>
          </cell>
          <cell r="D5886">
            <v>2</v>
          </cell>
          <cell r="E5886" t="str">
            <v>Gross incremental annual electric savings (kWh/yr)</v>
          </cell>
          <cell r="F5886" t="str">
            <v xml:space="preserve">Energy Savings Value Source </v>
          </cell>
          <cell r="G5886" t="str">
            <v/>
          </cell>
          <cell r="H5886" t="str">
            <v/>
          </cell>
          <cell r="I5886" t="str">
            <v>HVAC Calculator 070113.2.xlsm</v>
          </cell>
        </row>
        <row r="5887">
          <cell r="C5887" t="str">
            <v>538.2_Incremental cost ($)</v>
          </cell>
          <cell r="D5887">
            <v>2</v>
          </cell>
          <cell r="E5887" t="str">
            <v>Incremental cost ($)</v>
          </cell>
          <cell r="F5887" t="str">
            <v>Cost Value Source</v>
          </cell>
          <cell r="G5887" t="str">
            <v/>
          </cell>
          <cell r="H5887" t="str">
            <v/>
          </cell>
          <cell r="I5887" t="str">
            <v>HVAC Calculator 070113.2.xlsm</v>
          </cell>
        </row>
        <row r="5888">
          <cell r="C5888" t="str">
            <v>538.2_Measure life (years)</v>
          </cell>
          <cell r="D5888">
            <v>2</v>
          </cell>
          <cell r="E5888" t="str">
            <v>Measure life (years)</v>
          </cell>
          <cell r="F5888" t="str">
            <v>Measure Life Value Source</v>
          </cell>
          <cell r="G5888" t="str">
            <v/>
          </cell>
          <cell r="H5888" t="str">
            <v>Table 2 on page 22 of Appendix 1</v>
          </cell>
          <cell r="I5888" t="str">
            <v>UT_2011_Annual_Report.pdf</v>
          </cell>
        </row>
        <row r="5889">
          <cell r="C5889" t="str">
            <v>538.2_Gross Average Monthly Demand Reduction (kW/unit)</v>
          </cell>
          <cell r="D5889">
            <v>2</v>
          </cell>
          <cell r="E5889" t="str">
            <v>Gross Average Monthly Demand Reduction (kW/unit)</v>
          </cell>
          <cell r="F5889" t="str">
            <v>Demand Reduction Value Source</v>
          </cell>
          <cell r="G5889" t="str">
            <v/>
          </cell>
          <cell r="H5889" t="str">
            <v/>
          </cell>
          <cell r="I5889" t="str">
            <v>HVAC Calculator 070113.2.xlsm</v>
          </cell>
        </row>
        <row r="5890">
          <cell r="C5890" t="str">
            <v>961.2_Planned Net to Gross Ratio</v>
          </cell>
          <cell r="D5890">
            <v>2</v>
          </cell>
          <cell r="E5890" t="str">
            <v>Planned Net to Gross Ratio</v>
          </cell>
          <cell r="F5890" t="str">
            <v>Net-to-Gross Value Source</v>
          </cell>
          <cell r="G5890" t="str">
            <v/>
          </cell>
          <cell r="H5890" t="str">
            <v>Page 10</v>
          </cell>
          <cell r="I5890" t="str">
            <v>DSM_WY_FinAnswerExpress_Report_2011.pdf</v>
          </cell>
        </row>
        <row r="5891">
          <cell r="C5891" t="str">
            <v>961.2_Planned Realization Rate</v>
          </cell>
          <cell r="D5891">
            <v>2</v>
          </cell>
          <cell r="E5891" t="str">
            <v>Planned Realization Rate</v>
          </cell>
          <cell r="F5891" t="str">
            <v>Realization Rate Value Source</v>
          </cell>
          <cell r="G5891" t="str">
            <v/>
          </cell>
          <cell r="H5891" t="str">
            <v>Table 1</v>
          </cell>
          <cell r="I5891" t="str">
            <v>DSM_WY_FinAnswerExpress_Report_2011.pdf</v>
          </cell>
        </row>
        <row r="5892">
          <cell r="C5892" t="str">
            <v>961.2_Measure life (years)</v>
          </cell>
          <cell r="D5892">
            <v>2</v>
          </cell>
          <cell r="E5892" t="str">
            <v>Measure life (years)</v>
          </cell>
          <cell r="F5892" t="str">
            <v>Measure Life Value Source</v>
          </cell>
          <cell r="G5892" t="str">
            <v/>
          </cell>
          <cell r="H5892" t="str">
            <v>Page 7-25</v>
          </cell>
          <cell r="I5892" t="str">
            <v>2010 WY Market Characterization 101810.pdf</v>
          </cell>
        </row>
        <row r="5893">
          <cell r="C5893" t="str">
            <v>747.2_Measure life (years)</v>
          </cell>
          <cell r="D5893">
            <v>2</v>
          </cell>
          <cell r="E5893" t="str">
            <v>Measure life (years)</v>
          </cell>
          <cell r="F5893" t="str">
            <v>Measure Life Value Source</v>
          </cell>
          <cell r="G5893" t="str">
            <v/>
          </cell>
          <cell r="H5893" t="str">
            <v>pg 24-25, Table 7-14</v>
          </cell>
          <cell r="I5893" t="str">
            <v>FinAnswer Express Market Characterization and Program Enhancements - Washington Service Territory 9 Sept 2011.pdf</v>
          </cell>
        </row>
        <row r="5894">
          <cell r="C5894" t="str">
            <v>747.2_Incremental cost ($)</v>
          </cell>
          <cell r="D5894">
            <v>2</v>
          </cell>
          <cell r="E5894" t="str">
            <v>Incremental cost ($)</v>
          </cell>
          <cell r="F5894" t="str">
            <v>Cost Value Source</v>
          </cell>
          <cell r="G5894" t="str">
            <v/>
          </cell>
          <cell r="H5894" t="str">
            <v>pg 24-25, Table 7-14</v>
          </cell>
          <cell r="I5894" t="str">
            <v>FinAnswer Express Market Characterization and Program Enhancements - Washington Service Territory 9 Sept 2011.pdf</v>
          </cell>
        </row>
        <row r="5895">
          <cell r="C5895" t="str">
            <v>747.2_Gross Average Monthly Demand Reduction (kW/unit)</v>
          </cell>
          <cell r="D5895">
            <v>2</v>
          </cell>
          <cell r="E5895" t="str">
            <v>Gross Average Monthly Demand Reduction (kW/unit)</v>
          </cell>
          <cell r="F5895" t="str">
            <v>Savings Parameters</v>
          </cell>
          <cell r="G5895" t="str">
            <v/>
          </cell>
          <cell r="H5895" t="str">
            <v>See Source Document(s) for savings methodology</v>
          </cell>
          <cell r="I5895" t="str">
            <v>HVAC Calculator 071412.2.xlsm</v>
          </cell>
        </row>
        <row r="5896">
          <cell r="C5896" t="str">
            <v>747.2_Gross incremental annual electric savings (kWh/yr)</v>
          </cell>
          <cell r="D5896">
            <v>2</v>
          </cell>
          <cell r="E5896" t="str">
            <v>Gross incremental annual electric savings (kWh/yr)</v>
          </cell>
          <cell r="F5896" t="str">
            <v>Savings Parameters</v>
          </cell>
          <cell r="G5896" t="str">
            <v/>
          </cell>
          <cell r="H5896" t="str">
            <v>See Source Document(s) for savings methodology</v>
          </cell>
          <cell r="I5896" t="str">
            <v>HVAC Calculator 071412.2.xlsm</v>
          </cell>
        </row>
        <row r="5897">
          <cell r="C5897" t="str">
            <v>747.2_Incentive Customer ($)</v>
          </cell>
          <cell r="D5897">
            <v>2</v>
          </cell>
          <cell r="E5897" t="str">
            <v>Incentive Customer ($)</v>
          </cell>
          <cell r="F5897" t="str">
            <v>Incentive Value Source</v>
          </cell>
          <cell r="G5897" t="str">
            <v/>
          </cell>
          <cell r="H5897" t="str">
            <v>pg 24-25, Table 7-14</v>
          </cell>
          <cell r="I5897" t="str">
            <v>FinAnswer Express Market Characterization and Program Enhancements - Washington Service Territory 9 Sept 2011.pdf</v>
          </cell>
        </row>
        <row r="5898">
          <cell r="C5898" t="str">
            <v>311.2_Planned Realization Rate</v>
          </cell>
          <cell r="D5898">
            <v>2</v>
          </cell>
          <cell r="E5898" t="str">
            <v>Planned Realization Rate</v>
          </cell>
          <cell r="F5898" t="str">
            <v>Realization Rate Value Source</v>
          </cell>
          <cell r="G5898" t="str">
            <v/>
          </cell>
          <cell r="H5898" t="str">
            <v>Table 1</v>
          </cell>
          <cell r="I5898" t="str">
            <v>ID_FinAnswer_Express_Program_Evaluation_2009-2011.pdf</v>
          </cell>
        </row>
        <row r="5899">
          <cell r="C5899" t="str">
            <v>311.2_Measure life (years)</v>
          </cell>
          <cell r="D5899">
            <v>2</v>
          </cell>
          <cell r="E5899" t="str">
            <v>Measure life (years)</v>
          </cell>
          <cell r="F5899" t="str">
            <v>Measure Life Value Source</v>
          </cell>
          <cell r="G5899" t="str">
            <v/>
          </cell>
          <cell r="H5899" t="str">
            <v/>
          </cell>
          <cell r="I5899" t="str">
            <v>2010 ID FX MARKET CHARACTERIZATION 051512.pdf</v>
          </cell>
        </row>
        <row r="5900">
          <cell r="C5900" t="str">
            <v>311.2_Planned Net to Gross Ratio</v>
          </cell>
          <cell r="D5900">
            <v>2</v>
          </cell>
          <cell r="E5900" t="str">
            <v>Planned Net to Gross Ratio</v>
          </cell>
          <cell r="F5900" t="str">
            <v>Net-to-Gross Value Source</v>
          </cell>
          <cell r="G5900" t="str">
            <v/>
          </cell>
          <cell r="H5900" t="str">
            <v>Page 2</v>
          </cell>
          <cell r="I5900" t="str">
            <v>ID_FinAnswer_Express_Program_Evaluation_2009-2011.pdf</v>
          </cell>
        </row>
        <row r="5901">
          <cell r="C5901" t="str">
            <v>06232015-015.1_Planned Net to Gross Ratio</v>
          </cell>
          <cell r="D5901">
            <v>1</v>
          </cell>
          <cell r="E5901" t="str">
            <v>Planned Net to Gross Ratio</v>
          </cell>
          <cell r="F5901" t="str">
            <v>Net-to-Gross Value Source</v>
          </cell>
          <cell r="G5901" t="str">
            <v/>
          </cell>
          <cell r="H5901" t="str">
            <v>page 2</v>
          </cell>
          <cell r="I5901" t="str">
            <v>CA_FinAnswer_Express_Program_Evaluation_2009-2011.pdf</v>
          </cell>
        </row>
        <row r="5902">
          <cell r="C5902" t="str">
            <v>06232015-015.1_Planned Realization Rate</v>
          </cell>
          <cell r="D5902">
            <v>1</v>
          </cell>
          <cell r="E5902" t="str">
            <v>Planned Realization Rate</v>
          </cell>
          <cell r="F5902" t="str">
            <v>Realization Rate Value Source</v>
          </cell>
          <cell r="G5902" t="str">
            <v/>
          </cell>
          <cell r="H5902" t="str">
            <v>page 2</v>
          </cell>
          <cell r="I5902" t="str">
            <v>CA_FinAnswer_Express_Program_Evaluation_2009-2011.pdf</v>
          </cell>
        </row>
        <row r="5903">
          <cell r="C5903" t="str">
            <v>12162013-249.2_Planned Net to Gross Ratio</v>
          </cell>
          <cell r="D5903">
            <v>2</v>
          </cell>
          <cell r="E5903" t="str">
            <v>Planned Net to Gross Ratio</v>
          </cell>
          <cell r="F5903" t="str">
            <v>Net-to-Gross Value Source</v>
          </cell>
          <cell r="G5903" t="str">
            <v/>
          </cell>
          <cell r="H5903" t="str">
            <v>Page 2</v>
          </cell>
          <cell r="I5903" t="str">
            <v>CA_Energy_FinAnswer_Program_Evaluation_2009-2011.pdf</v>
          </cell>
        </row>
        <row r="5904">
          <cell r="C5904" t="str">
            <v>12162013-379.2_Planned Net to Gross Ratio</v>
          </cell>
          <cell r="D5904">
            <v>2</v>
          </cell>
          <cell r="E5904" t="str">
            <v>Planned Net to Gross Ratio</v>
          </cell>
          <cell r="F5904" t="str">
            <v>Net-to-Gross Ratio Value Source</v>
          </cell>
          <cell r="G5904" t="str">
            <v/>
          </cell>
          <cell r="H5904" t="str">
            <v>Page 2</v>
          </cell>
          <cell r="I5904" t="str">
            <v>ID_Energy_FinAnswer_Program_Evaluation_2009-2011.pdf</v>
          </cell>
        </row>
        <row r="5905">
          <cell r="C5905" t="str">
            <v>12162013-379.2_Planned Realization Rate</v>
          </cell>
          <cell r="D5905">
            <v>2</v>
          </cell>
          <cell r="E5905" t="str">
            <v>Planned Realization Rate</v>
          </cell>
          <cell r="F5905" t="str">
            <v>Realization Rate Value Source</v>
          </cell>
          <cell r="G5905" t="str">
            <v/>
          </cell>
          <cell r="H5905" t="str">
            <v>Table 1</v>
          </cell>
          <cell r="I5905" t="str">
            <v>ID_Energy_FinAnswer_Program_Evaluation_2009-2011.pdf</v>
          </cell>
        </row>
        <row r="5906">
          <cell r="C5906" t="str">
            <v>12162013-379.2_Measure life (years)</v>
          </cell>
          <cell r="D5906">
            <v>2</v>
          </cell>
          <cell r="E5906" t="str">
            <v>Measure life (years)</v>
          </cell>
          <cell r="F5906" t="str">
            <v>Measure Life Value Source</v>
          </cell>
          <cell r="G5906" t="str">
            <v>14.5, rounded to 15</v>
          </cell>
          <cell r="H5906" t="str">
            <v>Table 16</v>
          </cell>
          <cell r="I5906" t="str">
            <v>Idaho Energy FinAnswer Evaluation Report - 2008.pdf</v>
          </cell>
        </row>
        <row r="5907">
          <cell r="C5907" t="str">
            <v>11222013-145.2_Incentive Customer ($)</v>
          </cell>
          <cell r="D5907">
            <v>2</v>
          </cell>
          <cell r="E5907" t="str">
            <v>Incentive Customer ($)</v>
          </cell>
          <cell r="F5907" t="str">
            <v>Incentive Value Source</v>
          </cell>
          <cell r="G5907" t="str">
            <v/>
          </cell>
          <cell r="H5907" t="str">
            <v>Incentive Caluclator Tool</v>
          </cell>
          <cell r="I5907" t="str">
            <v>WB UT Incentive Calc EXTERNAL 1.1E 0722013.xlsx</v>
          </cell>
        </row>
        <row r="5908">
          <cell r="C5908" t="str">
            <v>12162013-119.2_Incentive Customer ($)</v>
          </cell>
          <cell r="D5908">
            <v>2</v>
          </cell>
          <cell r="E5908" t="str">
            <v>Incentive Customer ($)</v>
          </cell>
          <cell r="F5908" t="str">
            <v>Incentive Value Source</v>
          </cell>
          <cell r="G5908" t="str">
            <v/>
          </cell>
          <cell r="H5908" t="str">
            <v>Incentive Caluclator Tool</v>
          </cell>
          <cell r="I5908" t="str">
            <v>WA wattSmart Business Incentive DUMMY.xlsx</v>
          </cell>
        </row>
        <row r="5909">
          <cell r="C5909" t="str">
            <v>12162013-509.2_Planned Realization Rate</v>
          </cell>
          <cell r="D5909">
            <v>2</v>
          </cell>
          <cell r="E5909" t="str">
            <v>Planned Realization Rate</v>
          </cell>
          <cell r="F5909" t="str">
            <v>Realization Rate Value Source</v>
          </cell>
          <cell r="G5909" t="str">
            <v/>
          </cell>
          <cell r="H5909" t="str">
            <v>Table 1</v>
          </cell>
          <cell r="I5909" t="str">
            <v>DSM_WY_EnergyFinAnswer_Report_2011.pdf</v>
          </cell>
        </row>
        <row r="5910">
          <cell r="C5910" t="str">
            <v>12162013-509.2_Planned Net to Gross Ratio</v>
          </cell>
          <cell r="D5910">
            <v>2</v>
          </cell>
          <cell r="E5910" t="str">
            <v>Planned Net to Gross Ratio</v>
          </cell>
          <cell r="F5910" t="str">
            <v>Net-to-Gross Valur Source</v>
          </cell>
          <cell r="G5910" t="str">
            <v/>
          </cell>
          <cell r="H5910" t="str">
            <v>Page 10</v>
          </cell>
          <cell r="I5910" t="str">
            <v>DSM_WY_EnergyFinAnswer_Report_2011.pdf</v>
          </cell>
        </row>
        <row r="5911">
          <cell r="C5911" t="str">
            <v>12162013-509.2_Measure life (years)</v>
          </cell>
          <cell r="D5911">
            <v>2</v>
          </cell>
          <cell r="E5911" t="str">
            <v>Measure life (years)</v>
          </cell>
          <cell r="F5911" t="str">
            <v>Measure Life Value Source</v>
          </cell>
          <cell r="G5911" t="str">
            <v/>
          </cell>
          <cell r="H5911" t="str">
            <v>Table 26</v>
          </cell>
          <cell r="I5911" t="str">
            <v>2013-Wyoming-Annual-Report-Appendices-FINAL.pdf</v>
          </cell>
        </row>
        <row r="5912">
          <cell r="C5912" t="str">
            <v>12162013-250.2_Planned Net to Gross Ratio</v>
          </cell>
          <cell r="D5912">
            <v>2</v>
          </cell>
          <cell r="E5912" t="str">
            <v>Planned Net to Gross Ratio</v>
          </cell>
          <cell r="F5912" t="str">
            <v>Net-to-Gross Value Source</v>
          </cell>
          <cell r="G5912" t="str">
            <v/>
          </cell>
          <cell r="H5912" t="str">
            <v>Page 2</v>
          </cell>
          <cell r="I5912" t="str">
            <v>CA_Energy_FinAnswer_Program_Evaluation_2009-2011.pdf</v>
          </cell>
        </row>
        <row r="5913">
          <cell r="C5913" t="str">
            <v>12162013-380.2_Planned Realization Rate</v>
          </cell>
          <cell r="D5913">
            <v>2</v>
          </cell>
          <cell r="E5913" t="str">
            <v>Planned Realization Rate</v>
          </cell>
          <cell r="F5913" t="str">
            <v>Realization Rate Value Source</v>
          </cell>
          <cell r="G5913" t="str">
            <v/>
          </cell>
          <cell r="H5913" t="str">
            <v>Table 1</v>
          </cell>
          <cell r="I5913" t="str">
            <v>ID_Energy_FinAnswer_Program_Evaluation_2009-2011.pdf</v>
          </cell>
        </row>
        <row r="5914">
          <cell r="C5914" t="str">
            <v>12162013-380.2_Planned Net to Gross Ratio</v>
          </cell>
          <cell r="D5914">
            <v>2</v>
          </cell>
          <cell r="E5914" t="str">
            <v>Planned Net to Gross Ratio</v>
          </cell>
          <cell r="F5914" t="str">
            <v>Net-to-Gross Ratio Value Source</v>
          </cell>
          <cell r="G5914" t="str">
            <v/>
          </cell>
          <cell r="H5914" t="str">
            <v>Page 2</v>
          </cell>
          <cell r="I5914" t="str">
            <v>ID_Energy_FinAnswer_Program_Evaluation_2009-2011.pdf</v>
          </cell>
        </row>
        <row r="5915">
          <cell r="C5915" t="str">
            <v>12162013-380.2_Measure life (years)</v>
          </cell>
          <cell r="D5915">
            <v>2</v>
          </cell>
          <cell r="E5915" t="str">
            <v>Measure life (years)</v>
          </cell>
          <cell r="F5915" t="str">
            <v>Measure Life Value Source</v>
          </cell>
          <cell r="G5915" t="str">
            <v>14.5, rounded to 15</v>
          </cell>
          <cell r="H5915" t="str">
            <v>Table 16</v>
          </cell>
          <cell r="I5915" t="str">
            <v>Idaho Energy FinAnswer Evaluation Report - 2008.pdf</v>
          </cell>
        </row>
        <row r="5916">
          <cell r="C5916" t="str">
            <v>11222013-146.2_Incentive Customer ($)</v>
          </cell>
          <cell r="D5916">
            <v>2</v>
          </cell>
          <cell r="E5916" t="str">
            <v>Incentive Customer ($)</v>
          </cell>
          <cell r="F5916" t="str">
            <v>Incentive Value Source</v>
          </cell>
          <cell r="G5916" t="str">
            <v/>
          </cell>
          <cell r="H5916" t="str">
            <v>Incentive Caluclator Tool</v>
          </cell>
          <cell r="I5916" t="str">
            <v>WB UT Incentive Calc EXTERNAL 1.1E 0722013.xlsx</v>
          </cell>
        </row>
        <row r="5917">
          <cell r="C5917" t="str">
            <v>12162013-120.2_Incentive Customer ($)</v>
          </cell>
          <cell r="D5917">
            <v>2</v>
          </cell>
          <cell r="E5917" t="str">
            <v>Incentive Customer ($)</v>
          </cell>
          <cell r="F5917" t="str">
            <v>Incentive Value Source</v>
          </cell>
          <cell r="G5917" t="str">
            <v/>
          </cell>
          <cell r="H5917" t="str">
            <v>Incentive Caluclator Tool</v>
          </cell>
          <cell r="I5917" t="str">
            <v>WA wattSmart Business Incentive DUMMY.xlsx</v>
          </cell>
        </row>
        <row r="5918">
          <cell r="C5918" t="str">
            <v>12162013-510.2_Planned Net to Gross Ratio</v>
          </cell>
          <cell r="D5918">
            <v>2</v>
          </cell>
          <cell r="E5918" t="str">
            <v>Planned Net to Gross Ratio</v>
          </cell>
          <cell r="F5918" t="str">
            <v>Net-to-Gross Valur Source</v>
          </cell>
          <cell r="G5918" t="str">
            <v/>
          </cell>
          <cell r="H5918" t="str">
            <v>Page 10</v>
          </cell>
          <cell r="I5918" t="str">
            <v>DSM_WY_EnergyFinAnswer_Report_2011.pdf</v>
          </cell>
        </row>
        <row r="5919">
          <cell r="C5919" t="str">
            <v>12162013-510.2_Planned Realization Rate</v>
          </cell>
          <cell r="D5919">
            <v>2</v>
          </cell>
          <cell r="E5919" t="str">
            <v>Planned Realization Rate</v>
          </cell>
          <cell r="F5919" t="str">
            <v>Realization Rate Value Source</v>
          </cell>
          <cell r="G5919" t="str">
            <v/>
          </cell>
          <cell r="H5919" t="str">
            <v>Table 1</v>
          </cell>
          <cell r="I5919" t="str">
            <v>DSM_WY_EnergyFinAnswer_Report_2011.pdf</v>
          </cell>
        </row>
        <row r="5920">
          <cell r="C5920" t="str">
            <v>12162013-510.2_Measure life (years)</v>
          </cell>
          <cell r="D5920">
            <v>2</v>
          </cell>
          <cell r="E5920" t="str">
            <v>Measure life (years)</v>
          </cell>
          <cell r="F5920" t="str">
            <v>Measure Life Value Source</v>
          </cell>
          <cell r="G5920" t="str">
            <v/>
          </cell>
          <cell r="H5920" t="str">
            <v>Table 26</v>
          </cell>
          <cell r="I5920" t="str">
            <v>2013-Wyoming-Annual-Report-Appendices-FINAL.pdf</v>
          </cell>
        </row>
        <row r="5921">
          <cell r="C5921" t="str">
            <v>241.2_Measure life (years)</v>
          </cell>
          <cell r="D5921">
            <v>2</v>
          </cell>
          <cell r="E5921" t="str">
            <v>Measure life (years)</v>
          </cell>
          <cell r="F5921" t="str">
            <v>Measure Life Value Source</v>
          </cell>
          <cell r="G5921" t="str">
            <v/>
          </cell>
          <cell r="H5921" t="str">
            <v/>
          </cell>
          <cell r="I5921" t="str">
            <v>NonLighting Measure Worksheets ID 111314.pdf</v>
          </cell>
        </row>
        <row r="5922">
          <cell r="C5922" t="str">
            <v>241.2_Incremental cost ($)</v>
          </cell>
          <cell r="D5922">
            <v>2</v>
          </cell>
          <cell r="E5922" t="str">
            <v>Incremental cost ($)</v>
          </cell>
          <cell r="F5922" t="str">
            <v>Cost Value Source</v>
          </cell>
          <cell r="G5922" t="str">
            <v/>
          </cell>
          <cell r="H5922" t="str">
            <v/>
          </cell>
          <cell r="I5922" t="str">
            <v>NonLighting Measure Worksheets ID 111314.pdf</v>
          </cell>
        </row>
        <row r="5923">
          <cell r="C5923" t="str">
            <v>241.2_Gross Average Monthly Demand Reduction (kW/unit)</v>
          </cell>
          <cell r="D5923">
            <v>2</v>
          </cell>
          <cell r="E5923" t="str">
            <v>Gross Average Monthly Demand Reduction (kW/unit)</v>
          </cell>
          <cell r="F5923" t="str">
            <v>Demand Reduction Value Source</v>
          </cell>
          <cell r="G5923" t="str">
            <v/>
          </cell>
          <cell r="H5923" t="str">
            <v/>
          </cell>
          <cell r="I5923" t="str">
            <v>NonLighting Measure Worksheets ID 111314.pdf</v>
          </cell>
        </row>
        <row r="5924">
          <cell r="C5924" t="str">
            <v>241.2_Planned Net to Gross Ratio</v>
          </cell>
          <cell r="D5924">
            <v>2</v>
          </cell>
          <cell r="E5924" t="str">
            <v>Planned Net to Gross Ratio</v>
          </cell>
          <cell r="F5924" t="str">
            <v>Net-to-Gross Value Source</v>
          </cell>
          <cell r="G5924" t="str">
            <v/>
          </cell>
          <cell r="H5924" t="str">
            <v>Page 2</v>
          </cell>
          <cell r="I5924" t="str">
            <v>ID_FinAnswer_Express_Program_Evaluation_2009-2011.pdf</v>
          </cell>
        </row>
        <row r="5925">
          <cell r="C5925" t="str">
            <v>241.2_Planned Realization Rate</v>
          </cell>
          <cell r="D5925">
            <v>2</v>
          </cell>
          <cell r="E5925" t="str">
            <v>Planned Realization Rate</v>
          </cell>
          <cell r="F5925" t="str">
            <v>Realization Rate Value Source</v>
          </cell>
          <cell r="G5925" t="str">
            <v/>
          </cell>
          <cell r="H5925" t="str">
            <v>Table 1</v>
          </cell>
          <cell r="I5925" t="str">
            <v>ID_FinAnswer_Express_Program_Evaluation_2009-2011.pdf</v>
          </cell>
        </row>
        <row r="5926">
          <cell r="C5926" t="str">
            <v>241.2_Gross incremental annual electric savings (kWh/yr)</v>
          </cell>
          <cell r="D5926">
            <v>2</v>
          </cell>
          <cell r="E5926" t="str">
            <v>Gross incremental annual electric savings (kWh/yr)</v>
          </cell>
          <cell r="F5926" t="str">
            <v xml:space="preserve">Energy Savings Value Source </v>
          </cell>
          <cell r="G5926" t="str">
            <v/>
          </cell>
          <cell r="H5926" t="str">
            <v/>
          </cell>
          <cell r="I5926" t="str">
            <v>NonLighting Measure Worksheets ID 111314.pdf</v>
          </cell>
        </row>
        <row r="5927">
          <cell r="C5927" t="str">
            <v>467.2_Incremental cost ($)</v>
          </cell>
          <cell r="D5927">
            <v>2</v>
          </cell>
          <cell r="E5927" t="str">
            <v>Incremental cost ($)</v>
          </cell>
          <cell r="F5927" t="str">
            <v>Cost Value Source</v>
          </cell>
          <cell r="G5927" t="str">
            <v/>
          </cell>
          <cell r="H5927" t="str">
            <v>Table 6-11</v>
          </cell>
          <cell r="I5927" t="str">
            <v>FinAnswer Express Market Characterization and Program Enhancements - Utah Service Territory 30 Nov 2011.pdf</v>
          </cell>
        </row>
        <row r="5928">
          <cell r="C5928" t="str">
            <v>467.2_Gross incremental annual electric savings (kWh/yr)</v>
          </cell>
          <cell r="D5928">
            <v>2</v>
          </cell>
          <cell r="E5928" t="str">
            <v>Gross incremental annual electric savings (kWh/yr)</v>
          </cell>
          <cell r="F5928" t="str">
            <v>See Source Document(s) for savings methodology</v>
          </cell>
          <cell r="G5928" t="str">
            <v/>
          </cell>
          <cell r="H5928" t="str">
            <v/>
          </cell>
          <cell r="I5928" t="str">
            <v>RTF Ice Makers (With Cost Calcs Added).xls</v>
          </cell>
        </row>
        <row r="5929">
          <cell r="C5929" t="str">
            <v>467.2_Gross incremental annual electric savings (kWh/yr)</v>
          </cell>
          <cell r="D5929">
            <v>2</v>
          </cell>
          <cell r="E5929" t="str">
            <v>Gross incremental annual electric savings (kWh/yr)</v>
          </cell>
          <cell r="F5929" t="str">
            <v xml:space="preserve">Energy Savings Value Source </v>
          </cell>
          <cell r="G5929" t="str">
            <v/>
          </cell>
          <cell r="H5929" t="str">
            <v>Table 6-11</v>
          </cell>
          <cell r="I5929" t="str">
            <v>FinAnswer Express Market Characterization and Program Enhancements - Utah Service Territory 30 Nov 2011.pdf</v>
          </cell>
        </row>
        <row r="5930">
          <cell r="C5930" t="str">
            <v>467.2_Gross incremental annual electric savings (kWh/yr)</v>
          </cell>
          <cell r="D5930">
            <v>2</v>
          </cell>
          <cell r="E5930" t="str">
            <v>Gross incremental annual electric savings (kWh/yr)</v>
          </cell>
          <cell r="F5930" t="str">
            <v>See Source Document(s) for savings methodology</v>
          </cell>
          <cell r="G5930" t="str">
            <v/>
          </cell>
          <cell r="H5930" t="str">
            <v/>
          </cell>
          <cell r="I5930" t="str">
            <v>Air-cooled Ice Machines.docx</v>
          </cell>
        </row>
        <row r="5931">
          <cell r="C5931" t="str">
            <v>467.2_Measure life (years)</v>
          </cell>
          <cell r="D5931">
            <v>2</v>
          </cell>
          <cell r="E5931" t="str">
            <v>Measure life (years)</v>
          </cell>
          <cell r="F5931" t="str">
            <v>Measure Life Value Source</v>
          </cell>
          <cell r="G5931" t="str">
            <v/>
          </cell>
          <cell r="H5931" t="str">
            <v>Table 2 on page 22 of Appendix 1</v>
          </cell>
          <cell r="I5931" t="str">
            <v>UT_2011_Annual_Report.pdf</v>
          </cell>
        </row>
        <row r="5932">
          <cell r="C5932" t="str">
            <v>467.2_Gross Average Monthly Demand Reduction (kW/unit)</v>
          </cell>
          <cell r="D5932">
            <v>2</v>
          </cell>
          <cell r="E5932" t="str">
            <v>Gross Average Monthly Demand Reduction (kW/unit)</v>
          </cell>
          <cell r="F5932" t="str">
            <v>Demand Reduction Value Source</v>
          </cell>
          <cell r="G5932" t="str">
            <v/>
          </cell>
          <cell r="H5932" t="str">
            <v>Table 6-11</v>
          </cell>
          <cell r="I5932" t="str">
            <v>FinAnswer Express Market Characterization and Program Enhancements - Utah Service Territory 30 Nov 2011.pdf</v>
          </cell>
        </row>
        <row r="5933">
          <cell r="C5933" t="str">
            <v>467.2_Incentive Customer ($)</v>
          </cell>
          <cell r="D5933">
            <v>2</v>
          </cell>
          <cell r="E5933" t="str">
            <v>Incentive Customer ($)</v>
          </cell>
          <cell r="F5933" t="str">
            <v>Incentive Value Source</v>
          </cell>
          <cell r="G5933" t="str">
            <v/>
          </cell>
          <cell r="H5933" t="str">
            <v>Table 6-11</v>
          </cell>
          <cell r="I5933" t="str">
            <v>FinAnswer Express Market Characterization and Program Enhancements - Utah Service Territory 30 Nov 2011.pdf</v>
          </cell>
        </row>
        <row r="5934">
          <cell r="C5934" t="str">
            <v>467.3_Measure life (years)</v>
          </cell>
          <cell r="D5934">
            <v>3</v>
          </cell>
          <cell r="E5934" t="str">
            <v>Measure life (years)</v>
          </cell>
          <cell r="F5934" t="str">
            <v>Measure Life Value Source</v>
          </cell>
          <cell r="G5934" t="str">
            <v/>
          </cell>
          <cell r="H5934" t="str">
            <v/>
          </cell>
          <cell r="I5934" t="str">
            <v>Program Update Report UT 050214.docx</v>
          </cell>
        </row>
        <row r="5935">
          <cell r="C5935" t="str">
            <v>467.3_Gross incremental annual electric savings (kWh/yr)</v>
          </cell>
          <cell r="D5935">
            <v>3</v>
          </cell>
          <cell r="E5935" t="str">
            <v>Gross incremental annual electric savings (kWh/yr)</v>
          </cell>
          <cell r="F5935" t="str">
            <v>Energy Savings Value Source</v>
          </cell>
          <cell r="G5935" t="str">
            <v/>
          </cell>
          <cell r="H5935" t="str">
            <v/>
          </cell>
          <cell r="I5935" t="str">
            <v/>
          </cell>
        </row>
        <row r="5936">
          <cell r="C5936" t="str">
            <v>467.3_Gross Average Monthly Demand Reduction (kW/unit)</v>
          </cell>
          <cell r="D5936">
            <v>3</v>
          </cell>
          <cell r="E5936" t="str">
            <v>Gross Average Monthly Demand Reduction (kW/unit)</v>
          </cell>
          <cell r="F5936" t="str">
            <v>Demand Savings Value Source</v>
          </cell>
          <cell r="G5936" t="str">
            <v/>
          </cell>
          <cell r="H5936" t="str">
            <v/>
          </cell>
          <cell r="I5936" t="str">
            <v>Program Update Report UT 050214.docx</v>
          </cell>
        </row>
        <row r="5937">
          <cell r="C5937" t="str">
            <v>467.3_Planned Net to Gross Ratio</v>
          </cell>
          <cell r="D5937">
            <v>3</v>
          </cell>
          <cell r="E5937" t="str">
            <v>Planned Net to Gross Ratio</v>
          </cell>
          <cell r="F5937" t="str">
            <v>Net-to-Gross Value Source</v>
          </cell>
          <cell r="G5937" t="str">
            <v/>
          </cell>
          <cell r="H5937" t="str">
            <v>BAU - CE inputs sheet</v>
          </cell>
          <cell r="I5937" t="str">
            <v>CE inputs - measure update   small business 031314.xlsx</v>
          </cell>
        </row>
        <row r="5938">
          <cell r="C5938" t="str">
            <v>467.3_Incremental cost ($)</v>
          </cell>
          <cell r="D5938">
            <v>3</v>
          </cell>
          <cell r="E5938" t="str">
            <v>Incremental cost ($)</v>
          </cell>
          <cell r="F5938" t="str">
            <v>Incremental Cost Value Source</v>
          </cell>
          <cell r="G5938" t="str">
            <v/>
          </cell>
          <cell r="H5938" t="str">
            <v/>
          </cell>
          <cell r="I5938" t="str">
            <v>Program Update Report UT 050214.docx</v>
          </cell>
        </row>
        <row r="5939">
          <cell r="C5939" t="str">
            <v>467.3_Incremental cost ($)</v>
          </cell>
          <cell r="D5939">
            <v>3</v>
          </cell>
          <cell r="E5939" t="str">
            <v>Incremental cost ($)</v>
          </cell>
          <cell r="F5939" t="str">
            <v>Incremental Cost Value Source</v>
          </cell>
          <cell r="G5939" t="str">
            <v/>
          </cell>
          <cell r="H5939" t="str">
            <v/>
          </cell>
          <cell r="I5939" t="str">
            <v/>
          </cell>
        </row>
        <row r="5940">
          <cell r="C5940" t="str">
            <v>467.3_Gross Average Monthly Demand Reduction (kW/unit)</v>
          </cell>
          <cell r="D5940">
            <v>3</v>
          </cell>
          <cell r="E5940" t="str">
            <v>Gross Average Monthly Demand Reduction (kW/unit)</v>
          </cell>
          <cell r="F5940" t="str">
            <v>Demand Savings Value Source</v>
          </cell>
          <cell r="G5940" t="str">
            <v/>
          </cell>
          <cell r="H5940" t="str">
            <v/>
          </cell>
          <cell r="I5940" t="str">
            <v/>
          </cell>
        </row>
        <row r="5941">
          <cell r="C5941" t="str">
            <v>467.3_Planned Realization Rate</v>
          </cell>
          <cell r="D5941">
            <v>3</v>
          </cell>
          <cell r="E5941" t="str">
            <v>Planned Realization Rate</v>
          </cell>
          <cell r="F5941" t="str">
            <v>Realization Rate Value Source</v>
          </cell>
          <cell r="G5941" t="str">
            <v/>
          </cell>
          <cell r="H5941" t="str">
            <v>BAU - CE inputs sheet</v>
          </cell>
          <cell r="I5941" t="str">
            <v>CE inputs - measure update   small business 031314.xlsx</v>
          </cell>
        </row>
        <row r="5942">
          <cell r="C5942" t="str">
            <v>467.3_Gross incremental annual electric savings (kWh/yr)</v>
          </cell>
          <cell r="D5942">
            <v>3</v>
          </cell>
          <cell r="E5942" t="str">
            <v>Gross incremental annual electric savings (kWh/yr)</v>
          </cell>
          <cell r="F5942" t="str">
            <v>Energy Savings Value Source</v>
          </cell>
          <cell r="G5942" t="str">
            <v/>
          </cell>
          <cell r="H5942" t="str">
            <v/>
          </cell>
          <cell r="I5942" t="str">
            <v>Program Update Report UT 050214.docx</v>
          </cell>
        </row>
        <row r="5943">
          <cell r="C5943" t="str">
            <v>681.2_Incentive Customer ($)</v>
          </cell>
          <cell r="D5943">
            <v>2</v>
          </cell>
          <cell r="E5943" t="str">
            <v>Incentive Customer ($)</v>
          </cell>
          <cell r="F5943" t="str">
            <v>Incentive Value Source</v>
          </cell>
          <cell r="G5943" t="str">
            <v/>
          </cell>
          <cell r="H5943" t="str">
            <v>pg 18-20, Table 6-11</v>
          </cell>
          <cell r="I5943" t="str">
            <v>FinAnswer Express Market Characterization and Program Enhancements - Washington Service Territory 9 Sept 2011.pdf</v>
          </cell>
        </row>
        <row r="5944">
          <cell r="C5944" t="str">
            <v>681.2_Incremental cost ($)</v>
          </cell>
          <cell r="D5944">
            <v>2</v>
          </cell>
          <cell r="E5944" t="str">
            <v>Incremental cost ($)</v>
          </cell>
          <cell r="F5944" t="str">
            <v>Cost Value Source</v>
          </cell>
          <cell r="G5944" t="str">
            <v/>
          </cell>
          <cell r="H5944" t="str">
            <v>pg 18-20, Table 6-11</v>
          </cell>
          <cell r="I5944" t="str">
            <v>FinAnswer Express Market Characterization and Program Enhancements - Washington Service Territory 9 Sept 2011.pdf</v>
          </cell>
        </row>
        <row r="5945">
          <cell r="C5945" t="str">
            <v>681.2_Gross incremental annual electric savings (kWh/yr)</v>
          </cell>
          <cell r="D5945">
            <v>2</v>
          </cell>
          <cell r="E5945" t="str">
            <v>Gross incremental annual electric savings (kWh/yr)</v>
          </cell>
          <cell r="F5945" t="str">
            <v>Savings Parameters</v>
          </cell>
          <cell r="G5945" t="str">
            <v/>
          </cell>
          <cell r="H5945" t="str">
            <v>See Source Document(s) for savings methodology</v>
          </cell>
          <cell r="I5945" t="str">
            <v>WA Air-cooled Ice Machines.docx</v>
          </cell>
        </row>
        <row r="5946">
          <cell r="C5946" t="str">
            <v>681.2_Measure life (years)</v>
          </cell>
          <cell r="D5946">
            <v>2</v>
          </cell>
          <cell r="E5946" t="str">
            <v>Measure life (years)</v>
          </cell>
          <cell r="F5946" t="str">
            <v>Measure Life Value Source</v>
          </cell>
          <cell r="G5946" t="str">
            <v/>
          </cell>
          <cell r="H5946" t="str">
            <v>pg 18-20, Table 6-11</v>
          </cell>
          <cell r="I5946" t="str">
            <v>FinAnswer Express Market Characterization and Program Enhancements - Washington Service Territory 9 Sept 2011.pdf</v>
          </cell>
        </row>
        <row r="5947">
          <cell r="C5947" t="str">
            <v>681.2_Gross incremental annual electric savings (kWh/yr)</v>
          </cell>
          <cell r="D5947">
            <v>2</v>
          </cell>
          <cell r="E5947" t="str">
            <v>Gross incremental annual electric savings (kWh/yr)</v>
          </cell>
          <cell r="F5947" t="str">
            <v xml:space="preserve">Energy Savings Value Source </v>
          </cell>
          <cell r="G5947" t="str">
            <v/>
          </cell>
          <cell r="H5947" t="str">
            <v>pg 18-20, Table 6-11</v>
          </cell>
          <cell r="I5947" t="str">
            <v>FinAnswer Express Market Characterization and Program Enhancements - Washington Service Territory 9 Sept 2011.pdf</v>
          </cell>
        </row>
        <row r="5948">
          <cell r="C5948" t="str">
            <v>681.2_Gross Average Monthly Demand Reduction (kW/unit)</v>
          </cell>
          <cell r="D5948">
            <v>2</v>
          </cell>
          <cell r="E5948" t="str">
            <v>Gross Average Monthly Demand Reduction (kW/unit)</v>
          </cell>
          <cell r="F5948" t="str">
            <v>Demand Reduction Value Source</v>
          </cell>
          <cell r="G5948" t="str">
            <v/>
          </cell>
          <cell r="H5948" t="str">
            <v>pg 18-20, Table 6-11</v>
          </cell>
          <cell r="I5948" t="str">
            <v>FinAnswer Express Market Characterization and Program Enhancements - Washington Service Territory 9 Sept 2011.pdf</v>
          </cell>
        </row>
        <row r="5949">
          <cell r="C5949" t="str">
            <v>681.2_Gross incremental annual electric savings (kWh/yr)</v>
          </cell>
          <cell r="D5949">
            <v>2</v>
          </cell>
          <cell r="E5949" t="str">
            <v>Gross incremental annual electric savings (kWh/yr)</v>
          </cell>
          <cell r="F5949" t="str">
            <v>Savings Parameters</v>
          </cell>
          <cell r="G5949" t="str">
            <v/>
          </cell>
          <cell r="H5949" t="str">
            <v>See Source Document(s) for savings methodology</v>
          </cell>
          <cell r="I5949" t="str">
            <v>RTF Ice Makers (With Cost Calcs Added).xls</v>
          </cell>
        </row>
        <row r="5950">
          <cell r="C5950" t="str">
            <v>892.2_Planned Realization Rate</v>
          </cell>
          <cell r="D5950">
            <v>2</v>
          </cell>
          <cell r="E5950" t="str">
            <v>Planned Realization Rate</v>
          </cell>
          <cell r="F5950" t="str">
            <v>Realization Rate Value Source</v>
          </cell>
          <cell r="G5950" t="str">
            <v/>
          </cell>
          <cell r="H5950" t="str">
            <v>Table 1</v>
          </cell>
          <cell r="I5950" t="str">
            <v>DSM_WY_FinAnswerExpress_Report_2011.pdf</v>
          </cell>
        </row>
        <row r="5951">
          <cell r="C5951" t="str">
            <v>892.2_Gross Average Monthly Demand Reduction (kW/unit)</v>
          </cell>
          <cell r="D5951">
            <v>2</v>
          </cell>
          <cell r="E5951" t="str">
            <v>Gross Average Monthly Demand Reduction (kW/unit)</v>
          </cell>
          <cell r="F5951" t="str">
            <v>Demand Savings Value Source</v>
          </cell>
          <cell r="G5951" t="str">
            <v/>
          </cell>
          <cell r="H5951" t="str">
            <v/>
          </cell>
          <cell r="I5951" t="str">
            <v>NonLighting Measure Worksheets WY 120814.pdf</v>
          </cell>
        </row>
        <row r="5952">
          <cell r="C5952" t="str">
            <v>892.2_Incremental cost ($)</v>
          </cell>
          <cell r="D5952">
            <v>2</v>
          </cell>
          <cell r="E5952" t="str">
            <v>Incremental cost ($)</v>
          </cell>
          <cell r="F5952" t="str">
            <v>Incremental Cost Value Source</v>
          </cell>
          <cell r="G5952" t="str">
            <v/>
          </cell>
          <cell r="H5952" t="str">
            <v/>
          </cell>
          <cell r="I5952" t="str">
            <v>NonLighting Measure Worksheets WY 120814.pdf</v>
          </cell>
        </row>
        <row r="5953">
          <cell r="C5953" t="str">
            <v>892.2_Planned Net to Gross Ratio</v>
          </cell>
          <cell r="D5953">
            <v>2</v>
          </cell>
          <cell r="E5953" t="str">
            <v>Planned Net to Gross Ratio</v>
          </cell>
          <cell r="F5953" t="str">
            <v>Net-to-Gross Value Source</v>
          </cell>
          <cell r="G5953" t="str">
            <v/>
          </cell>
          <cell r="H5953" t="str">
            <v>Page 10</v>
          </cell>
          <cell r="I5953" t="str">
            <v>DSM_WY_FinAnswerExpress_Report_2011.pdf</v>
          </cell>
        </row>
        <row r="5954">
          <cell r="C5954" t="str">
            <v>892.2_Measure life (years)</v>
          </cell>
          <cell r="D5954">
            <v>2</v>
          </cell>
          <cell r="E5954" t="str">
            <v>Measure life (years)</v>
          </cell>
          <cell r="F5954" t="str">
            <v>Measure Life Value Source</v>
          </cell>
          <cell r="G5954" t="str">
            <v/>
          </cell>
          <cell r="H5954" t="str">
            <v/>
          </cell>
          <cell r="I5954" t="str">
            <v>NonLighting Measure Worksheets WY 120814.pdf</v>
          </cell>
        </row>
        <row r="5955">
          <cell r="C5955" t="str">
            <v>892.2_Gross incremental annual electric savings (kWh/yr)</v>
          </cell>
          <cell r="D5955">
            <v>2</v>
          </cell>
          <cell r="E5955" t="str">
            <v>Gross incremental annual electric savings (kWh/yr)</v>
          </cell>
          <cell r="F5955" t="str">
            <v>Energy Savings Value Source</v>
          </cell>
          <cell r="G5955" t="str">
            <v/>
          </cell>
          <cell r="H5955" t="str">
            <v/>
          </cell>
          <cell r="I5955" t="str">
            <v>NonLighting Measure Worksheets WY 120814.pdf</v>
          </cell>
        </row>
        <row r="5956">
          <cell r="C5956" t="str">
            <v>242.2_Planned Net to Gross Ratio</v>
          </cell>
          <cell r="D5956">
            <v>2</v>
          </cell>
          <cell r="E5956" t="str">
            <v>Planned Net to Gross Ratio</v>
          </cell>
          <cell r="F5956" t="str">
            <v>Net-to-Gross Value Source</v>
          </cell>
          <cell r="G5956" t="str">
            <v/>
          </cell>
          <cell r="H5956" t="str">
            <v>Page 2</v>
          </cell>
          <cell r="I5956" t="str">
            <v>ID_FinAnswer_Express_Program_Evaluation_2009-2011.pdf</v>
          </cell>
        </row>
        <row r="5957">
          <cell r="C5957" t="str">
            <v>242.2_Planned Realization Rate</v>
          </cell>
          <cell r="D5957">
            <v>2</v>
          </cell>
          <cell r="E5957" t="str">
            <v>Planned Realization Rate</v>
          </cell>
          <cell r="F5957" t="str">
            <v>Realization Rate Value Source</v>
          </cell>
          <cell r="G5957" t="str">
            <v/>
          </cell>
          <cell r="H5957" t="str">
            <v>Table 1</v>
          </cell>
          <cell r="I5957" t="str">
            <v>ID_FinAnswer_Express_Program_Evaluation_2009-2011.pdf</v>
          </cell>
        </row>
        <row r="5958">
          <cell r="C5958" t="str">
            <v>242.2_Measure life (years)</v>
          </cell>
          <cell r="D5958">
            <v>2</v>
          </cell>
          <cell r="E5958" t="str">
            <v>Measure life (years)</v>
          </cell>
          <cell r="F5958" t="str">
            <v>Measure Life Value Source</v>
          </cell>
          <cell r="G5958" t="str">
            <v/>
          </cell>
          <cell r="H5958" t="str">
            <v/>
          </cell>
          <cell r="I5958" t="str">
            <v>NonLighting Measure Worksheets ID 111314.pdf</v>
          </cell>
        </row>
        <row r="5959">
          <cell r="C5959" t="str">
            <v>242.2_Gross incremental annual electric savings (kWh/yr)</v>
          </cell>
          <cell r="D5959">
            <v>2</v>
          </cell>
          <cell r="E5959" t="str">
            <v>Gross incremental annual electric savings (kWh/yr)</v>
          </cell>
          <cell r="F5959" t="str">
            <v xml:space="preserve">Energy Savings Value Source </v>
          </cell>
          <cell r="G5959" t="str">
            <v/>
          </cell>
          <cell r="H5959" t="str">
            <v/>
          </cell>
          <cell r="I5959" t="str">
            <v>NonLighting Measure Worksheets ID 111314.pdf</v>
          </cell>
        </row>
        <row r="5960">
          <cell r="C5960" t="str">
            <v>242.2_Incremental cost ($)</v>
          </cell>
          <cell r="D5960">
            <v>2</v>
          </cell>
          <cell r="E5960" t="str">
            <v>Incremental cost ($)</v>
          </cell>
          <cell r="F5960" t="str">
            <v>Cost Value Source</v>
          </cell>
          <cell r="G5960" t="str">
            <v/>
          </cell>
          <cell r="H5960" t="str">
            <v/>
          </cell>
          <cell r="I5960" t="str">
            <v>NonLighting Measure Worksheets ID 111314.pdf</v>
          </cell>
        </row>
        <row r="5961">
          <cell r="C5961" t="str">
            <v>242.2_Gross Average Monthly Demand Reduction (kW/unit)</v>
          </cell>
          <cell r="D5961">
            <v>2</v>
          </cell>
          <cell r="E5961" t="str">
            <v>Gross Average Monthly Demand Reduction (kW/unit)</v>
          </cell>
          <cell r="F5961" t="str">
            <v>Demand Reduction Value Source</v>
          </cell>
          <cell r="G5961" t="str">
            <v/>
          </cell>
          <cell r="H5961" t="str">
            <v/>
          </cell>
          <cell r="I5961" t="str">
            <v>NonLighting Measure Worksheets ID 111314.pdf</v>
          </cell>
        </row>
        <row r="5962">
          <cell r="C5962" t="str">
            <v>468.3_Gross Average Monthly Demand Reduction (kW/unit)</v>
          </cell>
          <cell r="D5962">
            <v>3</v>
          </cell>
          <cell r="E5962" t="str">
            <v>Gross Average Monthly Demand Reduction (kW/unit)</v>
          </cell>
          <cell r="F5962" t="str">
            <v>Demand Savings Value Source</v>
          </cell>
          <cell r="G5962" t="str">
            <v/>
          </cell>
          <cell r="H5962" t="str">
            <v/>
          </cell>
          <cell r="I5962" t="str">
            <v/>
          </cell>
        </row>
        <row r="5963">
          <cell r="C5963" t="str">
            <v>468.3_Planned Net to Gross Ratio</v>
          </cell>
          <cell r="D5963">
            <v>3</v>
          </cell>
          <cell r="E5963" t="str">
            <v>Planned Net to Gross Ratio</v>
          </cell>
          <cell r="F5963" t="str">
            <v>Net-to-Gross Value Source</v>
          </cell>
          <cell r="G5963" t="str">
            <v/>
          </cell>
          <cell r="H5963" t="str">
            <v>BAU - CE inputs sheet</v>
          </cell>
          <cell r="I5963" t="str">
            <v>CE inputs - measure update   small business 031314.xlsx</v>
          </cell>
        </row>
        <row r="5964">
          <cell r="C5964" t="str">
            <v>468.3_Incremental cost ($)</v>
          </cell>
          <cell r="D5964">
            <v>3</v>
          </cell>
          <cell r="E5964" t="str">
            <v>Incremental cost ($)</v>
          </cell>
          <cell r="F5964" t="str">
            <v>Incremental Cost Value Source</v>
          </cell>
          <cell r="G5964" t="str">
            <v/>
          </cell>
          <cell r="H5964" t="str">
            <v/>
          </cell>
          <cell r="I5964" t="str">
            <v/>
          </cell>
        </row>
        <row r="5965">
          <cell r="C5965" t="str">
            <v>468.3_Gross incremental annual electric savings (kWh/yr)</v>
          </cell>
          <cell r="D5965">
            <v>3</v>
          </cell>
          <cell r="E5965" t="str">
            <v>Gross incremental annual electric savings (kWh/yr)</v>
          </cell>
          <cell r="F5965" t="str">
            <v>Energy Savings Value Source</v>
          </cell>
          <cell r="G5965" t="str">
            <v/>
          </cell>
          <cell r="H5965" t="str">
            <v/>
          </cell>
          <cell r="I5965" t="str">
            <v>Program Update Report UT 050214.docx</v>
          </cell>
        </row>
        <row r="5966">
          <cell r="C5966" t="str">
            <v>468.3_Incremental cost ($)</v>
          </cell>
          <cell r="D5966">
            <v>3</v>
          </cell>
          <cell r="E5966" t="str">
            <v>Incremental cost ($)</v>
          </cell>
          <cell r="F5966" t="str">
            <v>Incremental Cost Value Source</v>
          </cell>
          <cell r="G5966" t="str">
            <v/>
          </cell>
          <cell r="H5966" t="str">
            <v/>
          </cell>
          <cell r="I5966" t="str">
            <v>Program Update Report UT 050214.docx</v>
          </cell>
        </row>
        <row r="5967">
          <cell r="C5967" t="str">
            <v>468.3_Gross Average Monthly Demand Reduction (kW/unit)</v>
          </cell>
          <cell r="D5967">
            <v>3</v>
          </cell>
          <cell r="E5967" t="str">
            <v>Gross Average Monthly Demand Reduction (kW/unit)</v>
          </cell>
          <cell r="F5967" t="str">
            <v>Demand Savings Value Source</v>
          </cell>
          <cell r="G5967" t="str">
            <v/>
          </cell>
          <cell r="H5967" t="str">
            <v/>
          </cell>
          <cell r="I5967" t="str">
            <v>Program Update Report UT 050214.docx</v>
          </cell>
        </row>
        <row r="5968">
          <cell r="C5968" t="str">
            <v>468.3_Planned Realization Rate</v>
          </cell>
          <cell r="D5968">
            <v>3</v>
          </cell>
          <cell r="E5968" t="str">
            <v>Planned Realization Rate</v>
          </cell>
          <cell r="F5968" t="str">
            <v>Realization Rate Value Source</v>
          </cell>
          <cell r="G5968" t="str">
            <v/>
          </cell>
          <cell r="H5968" t="str">
            <v>BAU - CE inputs sheet</v>
          </cell>
          <cell r="I5968" t="str">
            <v>CE inputs - measure update   small business 031314.xlsx</v>
          </cell>
        </row>
        <row r="5969">
          <cell r="C5969" t="str">
            <v>468.3_Measure life (years)</v>
          </cell>
          <cell r="D5969">
            <v>3</v>
          </cell>
          <cell r="E5969" t="str">
            <v>Measure life (years)</v>
          </cell>
          <cell r="F5969" t="str">
            <v>Measure Life Value Source</v>
          </cell>
          <cell r="G5969" t="str">
            <v/>
          </cell>
          <cell r="H5969" t="str">
            <v/>
          </cell>
          <cell r="I5969" t="str">
            <v>Program Update Report UT 050214.docx</v>
          </cell>
        </row>
        <row r="5970">
          <cell r="C5970" t="str">
            <v>468.3_Gross incremental annual electric savings (kWh/yr)</v>
          </cell>
          <cell r="D5970">
            <v>3</v>
          </cell>
          <cell r="E5970" t="str">
            <v>Gross incremental annual electric savings (kWh/yr)</v>
          </cell>
          <cell r="F5970" t="str">
            <v>Energy Savings Value Source</v>
          </cell>
          <cell r="G5970" t="str">
            <v/>
          </cell>
          <cell r="H5970" t="str">
            <v/>
          </cell>
          <cell r="I5970" t="str">
            <v/>
          </cell>
        </row>
        <row r="5971">
          <cell r="C5971" t="str">
            <v>468.2_Gross incremental annual electric savings (kWh/yr)</v>
          </cell>
          <cell r="D5971">
            <v>2</v>
          </cell>
          <cell r="E5971" t="str">
            <v>Gross incremental annual electric savings (kWh/yr)</v>
          </cell>
          <cell r="F5971" t="str">
            <v>See Source Document(s) for savings methodology</v>
          </cell>
          <cell r="G5971" t="str">
            <v/>
          </cell>
          <cell r="H5971" t="str">
            <v/>
          </cell>
          <cell r="I5971" t="str">
            <v>RTF Ice Makers (With Cost Calcs Added).xls</v>
          </cell>
        </row>
        <row r="5972">
          <cell r="C5972" t="str">
            <v>468.2_Gross Average Monthly Demand Reduction (kW/unit)</v>
          </cell>
          <cell r="D5972">
            <v>2</v>
          </cell>
          <cell r="E5972" t="str">
            <v>Gross Average Monthly Demand Reduction (kW/unit)</v>
          </cell>
          <cell r="F5972" t="str">
            <v>Demand Reduction Value Source</v>
          </cell>
          <cell r="G5972" t="str">
            <v/>
          </cell>
          <cell r="H5972" t="str">
            <v>Table 6-11</v>
          </cell>
          <cell r="I5972" t="str">
            <v>FinAnswer Express Market Characterization and Program Enhancements - Utah Service Territory 30 Nov 2011.pdf</v>
          </cell>
        </row>
        <row r="5973">
          <cell r="C5973" t="str">
            <v>468.2_Gross incremental annual electric savings (kWh/yr)</v>
          </cell>
          <cell r="D5973">
            <v>2</v>
          </cell>
          <cell r="E5973" t="str">
            <v>Gross incremental annual electric savings (kWh/yr)</v>
          </cell>
          <cell r="F5973" t="str">
            <v>See Source Document(s) for savings methodology</v>
          </cell>
          <cell r="G5973" t="str">
            <v/>
          </cell>
          <cell r="H5973" t="str">
            <v/>
          </cell>
          <cell r="I5973" t="str">
            <v>Air-cooled Ice Machines.docx</v>
          </cell>
        </row>
        <row r="5974">
          <cell r="C5974" t="str">
            <v>468.2_Gross incremental annual electric savings (kWh/yr)</v>
          </cell>
          <cell r="D5974">
            <v>2</v>
          </cell>
          <cell r="E5974" t="str">
            <v>Gross incremental annual electric savings (kWh/yr)</v>
          </cell>
          <cell r="F5974" t="str">
            <v xml:space="preserve">Energy Savings Value Source </v>
          </cell>
          <cell r="G5974" t="str">
            <v/>
          </cell>
          <cell r="H5974" t="str">
            <v>Table 6-11</v>
          </cell>
          <cell r="I5974" t="str">
            <v>FinAnswer Express Market Characterization and Program Enhancements - Utah Service Territory 30 Nov 2011.pdf</v>
          </cell>
        </row>
        <row r="5975">
          <cell r="C5975" t="str">
            <v>468.2_Measure life (years)</v>
          </cell>
          <cell r="D5975">
            <v>2</v>
          </cell>
          <cell r="E5975" t="str">
            <v>Measure life (years)</v>
          </cell>
          <cell r="F5975" t="str">
            <v>Measure Life Value Source</v>
          </cell>
          <cell r="G5975" t="str">
            <v/>
          </cell>
          <cell r="H5975" t="str">
            <v>Table 2 on page 22 of Appendix 1</v>
          </cell>
          <cell r="I5975" t="str">
            <v>UT_2011_Annual_Report.pdf</v>
          </cell>
        </row>
        <row r="5976">
          <cell r="C5976" t="str">
            <v>468.2_Incentive Customer ($)</v>
          </cell>
          <cell r="D5976">
            <v>2</v>
          </cell>
          <cell r="E5976" t="str">
            <v>Incentive Customer ($)</v>
          </cell>
          <cell r="F5976" t="str">
            <v>Incentive Value Source</v>
          </cell>
          <cell r="G5976" t="str">
            <v/>
          </cell>
          <cell r="H5976" t="str">
            <v>Table 6-11</v>
          </cell>
          <cell r="I5976" t="str">
            <v>FinAnswer Express Market Characterization and Program Enhancements - Utah Service Territory 30 Nov 2011.pdf</v>
          </cell>
        </row>
        <row r="5977">
          <cell r="C5977" t="str">
            <v>468.2_Incremental cost ($)</v>
          </cell>
          <cell r="D5977">
            <v>2</v>
          </cell>
          <cell r="E5977" t="str">
            <v>Incremental cost ($)</v>
          </cell>
          <cell r="F5977" t="str">
            <v>Cost Value Source</v>
          </cell>
          <cell r="G5977" t="str">
            <v/>
          </cell>
          <cell r="H5977" t="str">
            <v>Table 6-11</v>
          </cell>
          <cell r="I5977" t="str">
            <v>FinAnswer Express Market Characterization and Program Enhancements - Utah Service Territory 30 Nov 2011.pdf</v>
          </cell>
        </row>
        <row r="5978">
          <cell r="C5978" t="str">
            <v>682.2_Gross incremental annual electric savings (kWh/yr)</v>
          </cell>
          <cell r="D5978">
            <v>2</v>
          </cell>
          <cell r="E5978" t="str">
            <v>Gross incremental annual electric savings (kWh/yr)</v>
          </cell>
          <cell r="F5978" t="str">
            <v xml:space="preserve">Energy Savings Value Source </v>
          </cell>
          <cell r="G5978" t="str">
            <v/>
          </cell>
          <cell r="H5978" t="str">
            <v>pg 18-20, Table 6-11</v>
          </cell>
          <cell r="I5978" t="str">
            <v>FinAnswer Express Market Characterization and Program Enhancements - Washington Service Territory 9 Sept 2011.pdf</v>
          </cell>
        </row>
        <row r="5979">
          <cell r="C5979" t="str">
            <v>682.2_Measure life (years)</v>
          </cell>
          <cell r="D5979">
            <v>2</v>
          </cell>
          <cell r="E5979" t="str">
            <v>Measure life (years)</v>
          </cell>
          <cell r="F5979" t="str">
            <v>Measure Life Value Source</v>
          </cell>
          <cell r="G5979" t="str">
            <v/>
          </cell>
          <cell r="H5979" t="str">
            <v>pg 18-20, Table 6-11</v>
          </cell>
          <cell r="I5979" t="str">
            <v>FinAnswer Express Market Characterization and Program Enhancements - Washington Service Territory 9 Sept 2011.pdf</v>
          </cell>
        </row>
        <row r="5980">
          <cell r="C5980" t="str">
            <v>682.2_Gross Average Monthly Demand Reduction (kW/unit)</v>
          </cell>
          <cell r="D5980">
            <v>2</v>
          </cell>
          <cell r="E5980" t="str">
            <v>Gross Average Monthly Demand Reduction (kW/unit)</v>
          </cell>
          <cell r="F5980" t="str">
            <v>Demand Reduction Value Source</v>
          </cell>
          <cell r="G5980" t="str">
            <v/>
          </cell>
          <cell r="H5980" t="str">
            <v>pg 18-20, Table 6-11</v>
          </cell>
          <cell r="I5980" t="str">
            <v>FinAnswer Express Market Characterization and Program Enhancements - Washington Service Territory 9 Sept 2011.pdf</v>
          </cell>
        </row>
        <row r="5981">
          <cell r="C5981" t="str">
            <v>682.2_Incentive Customer ($)</v>
          </cell>
          <cell r="D5981">
            <v>2</v>
          </cell>
          <cell r="E5981" t="str">
            <v>Incentive Customer ($)</v>
          </cell>
          <cell r="F5981" t="str">
            <v>Incentive Value Source</v>
          </cell>
          <cell r="G5981" t="str">
            <v/>
          </cell>
          <cell r="H5981" t="str">
            <v>pg 18-20, Table 6-11</v>
          </cell>
          <cell r="I5981" t="str">
            <v>FinAnswer Express Market Characterization and Program Enhancements - Washington Service Territory 9 Sept 2011.pdf</v>
          </cell>
        </row>
        <row r="5982">
          <cell r="C5982" t="str">
            <v>682.2_Gross incremental annual electric savings (kWh/yr)</v>
          </cell>
          <cell r="D5982">
            <v>2</v>
          </cell>
          <cell r="E5982" t="str">
            <v>Gross incremental annual electric savings (kWh/yr)</v>
          </cell>
          <cell r="F5982" t="str">
            <v>Savings Parameters</v>
          </cell>
          <cell r="G5982" t="str">
            <v/>
          </cell>
          <cell r="H5982" t="str">
            <v>See Source Document(s) for savings methodology</v>
          </cell>
          <cell r="I5982" t="str">
            <v>RTF Ice Makers (With Cost Calcs Added).xls</v>
          </cell>
        </row>
        <row r="5983">
          <cell r="C5983" t="str">
            <v>682.2_Gross incremental annual electric savings (kWh/yr)</v>
          </cell>
          <cell r="D5983">
            <v>2</v>
          </cell>
          <cell r="E5983" t="str">
            <v>Gross incremental annual electric savings (kWh/yr)</v>
          </cell>
          <cell r="F5983" t="str">
            <v>Savings Parameters</v>
          </cell>
          <cell r="G5983" t="str">
            <v/>
          </cell>
          <cell r="H5983" t="str">
            <v>See Source Document(s) for savings methodology</v>
          </cell>
          <cell r="I5983" t="str">
            <v>WA Air-cooled Ice Machines.docx</v>
          </cell>
        </row>
        <row r="5984">
          <cell r="C5984" t="str">
            <v>682.2_Incremental cost ($)</v>
          </cell>
          <cell r="D5984">
            <v>2</v>
          </cell>
          <cell r="E5984" t="str">
            <v>Incremental cost ($)</v>
          </cell>
          <cell r="F5984" t="str">
            <v>Cost Value Source</v>
          </cell>
          <cell r="G5984" t="str">
            <v/>
          </cell>
          <cell r="H5984" t="str">
            <v>pg 18-20, Table 6-11</v>
          </cell>
          <cell r="I5984" t="str">
            <v>FinAnswer Express Market Characterization and Program Enhancements - Washington Service Territory 9 Sept 2011.pdf</v>
          </cell>
        </row>
        <row r="5985">
          <cell r="C5985" t="str">
            <v>893.2_Gross incremental annual electric savings (kWh/yr)</v>
          </cell>
          <cell r="D5985">
            <v>2</v>
          </cell>
          <cell r="E5985" t="str">
            <v>Gross incremental annual electric savings (kWh/yr)</v>
          </cell>
          <cell r="F5985" t="str">
            <v>Energy Savings Value Source</v>
          </cell>
          <cell r="G5985" t="str">
            <v/>
          </cell>
          <cell r="H5985" t="str">
            <v/>
          </cell>
          <cell r="I5985" t="str">
            <v>NonLighting Measure Worksheets WY 120814.pdf</v>
          </cell>
        </row>
        <row r="5986">
          <cell r="C5986" t="str">
            <v>893.2_Planned Realization Rate</v>
          </cell>
          <cell r="D5986">
            <v>2</v>
          </cell>
          <cell r="E5986" t="str">
            <v>Planned Realization Rate</v>
          </cell>
          <cell r="F5986" t="str">
            <v>Realization Rate Value Source</v>
          </cell>
          <cell r="G5986" t="str">
            <v/>
          </cell>
          <cell r="H5986" t="str">
            <v>Table 1</v>
          </cell>
          <cell r="I5986" t="str">
            <v>DSM_WY_FinAnswerExpress_Report_2011.pdf</v>
          </cell>
        </row>
        <row r="5987">
          <cell r="C5987" t="str">
            <v>893.2_Incremental cost ($)</v>
          </cell>
          <cell r="D5987">
            <v>2</v>
          </cell>
          <cell r="E5987" t="str">
            <v>Incremental cost ($)</v>
          </cell>
          <cell r="F5987" t="str">
            <v>Incremental Cost Value Source</v>
          </cell>
          <cell r="G5987" t="str">
            <v/>
          </cell>
          <cell r="H5987" t="str">
            <v/>
          </cell>
          <cell r="I5987" t="str">
            <v>NonLighting Measure Worksheets WY 120814.pdf</v>
          </cell>
        </row>
        <row r="5988">
          <cell r="C5988" t="str">
            <v>893.2_Planned Net to Gross Ratio</v>
          </cell>
          <cell r="D5988">
            <v>2</v>
          </cell>
          <cell r="E5988" t="str">
            <v>Planned Net to Gross Ratio</v>
          </cell>
          <cell r="F5988" t="str">
            <v>Net-to-Gross Value Source</v>
          </cell>
          <cell r="G5988" t="str">
            <v/>
          </cell>
          <cell r="H5988" t="str">
            <v>Page 10</v>
          </cell>
          <cell r="I5988" t="str">
            <v>DSM_WY_FinAnswerExpress_Report_2011.pdf</v>
          </cell>
        </row>
        <row r="5989">
          <cell r="C5989" t="str">
            <v>893.2_Measure life (years)</v>
          </cell>
          <cell r="D5989">
            <v>2</v>
          </cell>
          <cell r="E5989" t="str">
            <v>Measure life (years)</v>
          </cell>
          <cell r="F5989" t="str">
            <v>Measure Life Value Source</v>
          </cell>
          <cell r="G5989" t="str">
            <v/>
          </cell>
          <cell r="H5989" t="str">
            <v/>
          </cell>
          <cell r="I5989" t="str">
            <v>NonLighting Measure Worksheets WY 120814.pdf</v>
          </cell>
        </row>
        <row r="5990">
          <cell r="C5990" t="str">
            <v>893.2_Gross Average Monthly Demand Reduction (kW/unit)</v>
          </cell>
          <cell r="D5990">
            <v>2</v>
          </cell>
          <cell r="E5990" t="str">
            <v>Gross Average Monthly Demand Reduction (kW/unit)</v>
          </cell>
          <cell r="F5990" t="str">
            <v>Demand Savings Value Source</v>
          </cell>
          <cell r="G5990" t="str">
            <v/>
          </cell>
          <cell r="H5990" t="str">
            <v/>
          </cell>
          <cell r="I5990" t="str">
            <v>NonLighting Measure Worksheets WY 120814.pdf</v>
          </cell>
        </row>
        <row r="5991">
          <cell r="C5991" t="str">
            <v>243.2_Planned Realization Rate</v>
          </cell>
          <cell r="D5991">
            <v>2</v>
          </cell>
          <cell r="E5991" t="str">
            <v>Planned Realization Rate</v>
          </cell>
          <cell r="F5991" t="str">
            <v>Realization Rate Value Source</v>
          </cell>
          <cell r="G5991" t="str">
            <v/>
          </cell>
          <cell r="H5991" t="str">
            <v>Table 1</v>
          </cell>
          <cell r="I5991" t="str">
            <v>ID_FinAnswer_Express_Program_Evaluation_2009-2011.pdf</v>
          </cell>
        </row>
        <row r="5992">
          <cell r="C5992" t="str">
            <v>243.2_Incremental cost ($)</v>
          </cell>
          <cell r="D5992">
            <v>2</v>
          </cell>
          <cell r="E5992" t="str">
            <v>Incremental cost ($)</v>
          </cell>
          <cell r="F5992" t="str">
            <v>Cost Value Source</v>
          </cell>
          <cell r="G5992" t="str">
            <v/>
          </cell>
          <cell r="H5992" t="str">
            <v/>
          </cell>
          <cell r="I5992" t="str">
            <v>NonLighting Measure Worksheets ID 111314.pdf</v>
          </cell>
        </row>
        <row r="5993">
          <cell r="C5993" t="str">
            <v>243.2_Gross Average Monthly Demand Reduction (kW/unit)</v>
          </cell>
          <cell r="D5993">
            <v>2</v>
          </cell>
          <cell r="E5993" t="str">
            <v>Gross Average Monthly Demand Reduction (kW/unit)</v>
          </cell>
          <cell r="F5993" t="str">
            <v>Demand Reduction Value Source</v>
          </cell>
          <cell r="G5993" t="str">
            <v/>
          </cell>
          <cell r="H5993" t="str">
            <v/>
          </cell>
          <cell r="I5993" t="str">
            <v>NonLighting Measure Worksheets ID 111314.pdf</v>
          </cell>
        </row>
        <row r="5994">
          <cell r="C5994" t="str">
            <v>243.2_Planned Net to Gross Ratio</v>
          </cell>
          <cell r="D5994">
            <v>2</v>
          </cell>
          <cell r="E5994" t="str">
            <v>Planned Net to Gross Ratio</v>
          </cell>
          <cell r="F5994" t="str">
            <v>Net-to-Gross Value Source</v>
          </cell>
          <cell r="G5994" t="str">
            <v/>
          </cell>
          <cell r="H5994" t="str">
            <v>Page 2</v>
          </cell>
          <cell r="I5994" t="str">
            <v>ID_FinAnswer_Express_Program_Evaluation_2009-2011.pdf</v>
          </cell>
        </row>
        <row r="5995">
          <cell r="C5995" t="str">
            <v>243.2_Measure life (years)</v>
          </cell>
          <cell r="D5995">
            <v>2</v>
          </cell>
          <cell r="E5995" t="str">
            <v>Measure life (years)</v>
          </cell>
          <cell r="F5995" t="str">
            <v>Measure Life Value Source</v>
          </cell>
          <cell r="G5995" t="str">
            <v/>
          </cell>
          <cell r="H5995" t="str">
            <v/>
          </cell>
          <cell r="I5995" t="str">
            <v>NonLighting Measure Worksheets ID 111314.pdf</v>
          </cell>
        </row>
        <row r="5996">
          <cell r="C5996" t="str">
            <v>243.2_Gross incremental annual electric savings (kWh/yr)</v>
          </cell>
          <cell r="D5996">
            <v>2</v>
          </cell>
          <cell r="E5996" t="str">
            <v>Gross incremental annual electric savings (kWh/yr)</v>
          </cell>
          <cell r="F5996" t="str">
            <v xml:space="preserve">Energy Savings Value Source </v>
          </cell>
          <cell r="G5996" t="str">
            <v/>
          </cell>
          <cell r="H5996" t="str">
            <v/>
          </cell>
          <cell r="I5996" t="str">
            <v>NonLighting Measure Worksheets ID 111314.pdf</v>
          </cell>
        </row>
        <row r="5997">
          <cell r="C5997" t="str">
            <v>469.2_Gross Average Monthly Demand Reduction (kW/unit)</v>
          </cell>
          <cell r="D5997">
            <v>2</v>
          </cell>
          <cell r="E5997" t="str">
            <v>Gross Average Monthly Demand Reduction (kW/unit)</v>
          </cell>
          <cell r="F5997" t="str">
            <v>Demand Reduction Value Source</v>
          </cell>
          <cell r="G5997" t="str">
            <v/>
          </cell>
          <cell r="H5997" t="str">
            <v>Table 6-11</v>
          </cell>
          <cell r="I5997" t="str">
            <v>FinAnswer Express Market Characterization and Program Enhancements - Utah Service Territory 30 Nov 2011.pdf</v>
          </cell>
        </row>
        <row r="5998">
          <cell r="C5998" t="str">
            <v>469.2_Gross incremental annual electric savings (kWh/yr)</v>
          </cell>
          <cell r="D5998">
            <v>2</v>
          </cell>
          <cell r="E5998" t="str">
            <v>Gross incremental annual electric savings (kWh/yr)</v>
          </cell>
          <cell r="F5998" t="str">
            <v xml:space="preserve">Energy Savings Value Source </v>
          </cell>
          <cell r="G5998" t="str">
            <v/>
          </cell>
          <cell r="H5998" t="str">
            <v>Table 6-11</v>
          </cell>
          <cell r="I5998" t="str">
            <v>FinAnswer Express Market Characterization and Program Enhancements - Utah Service Territory 30 Nov 2011.pdf</v>
          </cell>
        </row>
        <row r="5999">
          <cell r="C5999" t="str">
            <v>469.2_Incremental cost ($)</v>
          </cell>
          <cell r="D5999">
            <v>2</v>
          </cell>
          <cell r="E5999" t="str">
            <v>Incremental cost ($)</v>
          </cell>
          <cell r="F5999" t="str">
            <v>Cost Value Source</v>
          </cell>
          <cell r="G5999" t="str">
            <v/>
          </cell>
          <cell r="H5999" t="str">
            <v>Table 6-11</v>
          </cell>
          <cell r="I5999" t="str">
            <v>FinAnswer Express Market Characterization and Program Enhancements - Utah Service Territory 30 Nov 2011.pdf</v>
          </cell>
        </row>
        <row r="6000">
          <cell r="C6000" t="str">
            <v>469.2_Incentive Customer ($)</v>
          </cell>
          <cell r="D6000">
            <v>2</v>
          </cell>
          <cell r="E6000" t="str">
            <v>Incentive Customer ($)</v>
          </cell>
          <cell r="F6000" t="str">
            <v>Incentive Value Source</v>
          </cell>
          <cell r="G6000" t="str">
            <v/>
          </cell>
          <cell r="H6000" t="str">
            <v>Table 6-11</v>
          </cell>
          <cell r="I6000" t="str">
            <v>FinAnswer Express Market Characterization and Program Enhancements - Utah Service Territory 30 Nov 2011.pdf</v>
          </cell>
        </row>
        <row r="6001">
          <cell r="C6001" t="str">
            <v>469.2_Gross incremental annual electric savings (kWh/yr)</v>
          </cell>
          <cell r="D6001">
            <v>2</v>
          </cell>
          <cell r="E6001" t="str">
            <v>Gross incremental annual electric savings (kWh/yr)</v>
          </cell>
          <cell r="F6001" t="str">
            <v>See Source Document(s) for savings methodology</v>
          </cell>
          <cell r="G6001" t="str">
            <v/>
          </cell>
          <cell r="H6001" t="str">
            <v/>
          </cell>
          <cell r="I6001" t="str">
            <v>RTF Ice Makers (With Cost Calcs Added).xls</v>
          </cell>
        </row>
        <row r="6002">
          <cell r="C6002" t="str">
            <v>469.2_Measure life (years)</v>
          </cell>
          <cell r="D6002">
            <v>2</v>
          </cell>
          <cell r="E6002" t="str">
            <v>Measure life (years)</v>
          </cell>
          <cell r="F6002" t="str">
            <v>Measure Life Value Source</v>
          </cell>
          <cell r="G6002" t="str">
            <v/>
          </cell>
          <cell r="H6002" t="str">
            <v>Table 2 on page 22 of Appendix 1</v>
          </cell>
          <cell r="I6002" t="str">
            <v>UT_2011_Annual_Report.pdf</v>
          </cell>
        </row>
        <row r="6003">
          <cell r="C6003" t="str">
            <v>469.2_Gross incremental annual electric savings (kWh/yr)</v>
          </cell>
          <cell r="D6003">
            <v>2</v>
          </cell>
          <cell r="E6003" t="str">
            <v>Gross incremental annual electric savings (kWh/yr)</v>
          </cell>
          <cell r="F6003" t="str">
            <v>See Source Document(s) for savings methodology</v>
          </cell>
          <cell r="G6003" t="str">
            <v/>
          </cell>
          <cell r="H6003" t="str">
            <v/>
          </cell>
          <cell r="I6003" t="str">
            <v>Air-cooled Ice Machines.docx</v>
          </cell>
        </row>
        <row r="6004">
          <cell r="C6004" t="str">
            <v>469.3_Planned Realization Rate</v>
          </cell>
          <cell r="D6004">
            <v>3</v>
          </cell>
          <cell r="E6004" t="str">
            <v>Planned Realization Rate</v>
          </cell>
          <cell r="F6004" t="str">
            <v>Realization Rate Value Source</v>
          </cell>
          <cell r="G6004" t="str">
            <v/>
          </cell>
          <cell r="H6004" t="str">
            <v>BAU - CE inputs sheet</v>
          </cell>
          <cell r="I6004" t="str">
            <v>CE inputs - measure update   small business 031314.xlsx</v>
          </cell>
        </row>
        <row r="6005">
          <cell r="C6005" t="str">
            <v>469.3_Gross incremental annual electric savings (kWh/yr)</v>
          </cell>
          <cell r="D6005">
            <v>3</v>
          </cell>
          <cell r="E6005" t="str">
            <v>Gross incremental annual electric savings (kWh/yr)</v>
          </cell>
          <cell r="F6005" t="str">
            <v>Energy Savings Value Source</v>
          </cell>
          <cell r="G6005" t="str">
            <v/>
          </cell>
          <cell r="H6005" t="str">
            <v/>
          </cell>
          <cell r="I6005" t="str">
            <v>Program Update Report UT 050214.docx</v>
          </cell>
        </row>
        <row r="6006">
          <cell r="C6006" t="str">
            <v>469.3_Incremental cost ($)</v>
          </cell>
          <cell r="D6006">
            <v>3</v>
          </cell>
          <cell r="E6006" t="str">
            <v>Incremental cost ($)</v>
          </cell>
          <cell r="F6006" t="str">
            <v>Incremental Cost Value Source</v>
          </cell>
          <cell r="G6006" t="str">
            <v/>
          </cell>
          <cell r="H6006" t="str">
            <v/>
          </cell>
          <cell r="I6006" t="str">
            <v>Program Update Report UT 050214.docx</v>
          </cell>
        </row>
        <row r="6007">
          <cell r="C6007" t="str">
            <v>469.3_Measure life (years)</v>
          </cell>
          <cell r="D6007">
            <v>3</v>
          </cell>
          <cell r="E6007" t="str">
            <v>Measure life (years)</v>
          </cell>
          <cell r="F6007" t="str">
            <v>Measure Life Value Source</v>
          </cell>
          <cell r="G6007" t="str">
            <v/>
          </cell>
          <cell r="H6007" t="str">
            <v/>
          </cell>
          <cell r="I6007" t="str">
            <v>Program Update Report UT 050214.docx</v>
          </cell>
        </row>
        <row r="6008">
          <cell r="C6008" t="str">
            <v>469.3_Gross Average Monthly Demand Reduction (kW/unit)</v>
          </cell>
          <cell r="D6008">
            <v>3</v>
          </cell>
          <cell r="E6008" t="str">
            <v>Gross Average Monthly Demand Reduction (kW/unit)</v>
          </cell>
          <cell r="F6008" t="str">
            <v>Demand Savings Value Source</v>
          </cell>
          <cell r="G6008" t="str">
            <v/>
          </cell>
          <cell r="H6008" t="str">
            <v/>
          </cell>
          <cell r="I6008" t="str">
            <v/>
          </cell>
        </row>
        <row r="6009">
          <cell r="C6009" t="str">
            <v>469.3_Gross incremental annual electric savings (kWh/yr)</v>
          </cell>
          <cell r="D6009">
            <v>3</v>
          </cell>
          <cell r="E6009" t="str">
            <v>Gross incremental annual electric savings (kWh/yr)</v>
          </cell>
          <cell r="F6009" t="str">
            <v>Energy Savings Value Source</v>
          </cell>
          <cell r="G6009" t="str">
            <v/>
          </cell>
          <cell r="H6009" t="str">
            <v/>
          </cell>
          <cell r="I6009" t="str">
            <v/>
          </cell>
        </row>
        <row r="6010">
          <cell r="C6010" t="str">
            <v>469.3_Planned Net to Gross Ratio</v>
          </cell>
          <cell r="D6010">
            <v>3</v>
          </cell>
          <cell r="E6010" t="str">
            <v>Planned Net to Gross Ratio</v>
          </cell>
          <cell r="F6010" t="str">
            <v>Net-to-Gross Value Source</v>
          </cell>
          <cell r="G6010" t="str">
            <v/>
          </cell>
          <cell r="H6010" t="str">
            <v>BAU - CE inputs sheet</v>
          </cell>
          <cell r="I6010" t="str">
            <v>CE inputs - measure update   small business 031314.xlsx</v>
          </cell>
        </row>
        <row r="6011">
          <cell r="C6011" t="str">
            <v>469.3_Incremental cost ($)</v>
          </cell>
          <cell r="D6011">
            <v>3</v>
          </cell>
          <cell r="E6011" t="str">
            <v>Incremental cost ($)</v>
          </cell>
          <cell r="F6011" t="str">
            <v>Incremental Cost Value Source</v>
          </cell>
          <cell r="G6011" t="str">
            <v/>
          </cell>
          <cell r="H6011" t="str">
            <v/>
          </cell>
          <cell r="I6011" t="str">
            <v/>
          </cell>
        </row>
        <row r="6012">
          <cell r="C6012" t="str">
            <v>469.3_Gross Average Monthly Demand Reduction (kW/unit)</v>
          </cell>
          <cell r="D6012">
            <v>3</v>
          </cell>
          <cell r="E6012" t="str">
            <v>Gross Average Monthly Demand Reduction (kW/unit)</v>
          </cell>
          <cell r="F6012" t="str">
            <v>Demand Savings Value Source</v>
          </cell>
          <cell r="G6012" t="str">
            <v/>
          </cell>
          <cell r="H6012" t="str">
            <v/>
          </cell>
          <cell r="I6012" t="str">
            <v>Program Update Report UT 050214.docx</v>
          </cell>
        </row>
        <row r="6013">
          <cell r="C6013" t="str">
            <v>683.2_Gross Average Monthly Demand Reduction (kW/unit)</v>
          </cell>
          <cell r="D6013">
            <v>2</v>
          </cell>
          <cell r="E6013" t="str">
            <v>Gross Average Monthly Demand Reduction (kW/unit)</v>
          </cell>
          <cell r="F6013" t="str">
            <v>Demand Reduction Value Source</v>
          </cell>
          <cell r="G6013" t="str">
            <v/>
          </cell>
          <cell r="H6013" t="str">
            <v>pg 18-20, Table 6-11</v>
          </cell>
          <cell r="I6013" t="str">
            <v>FinAnswer Express Market Characterization and Program Enhancements - Washington Service Territory 9 Sept 2011.pdf</v>
          </cell>
        </row>
        <row r="6014">
          <cell r="C6014" t="str">
            <v>683.2_Gross incremental annual electric savings (kWh/yr)</v>
          </cell>
          <cell r="D6014">
            <v>2</v>
          </cell>
          <cell r="E6014" t="str">
            <v>Gross incremental annual electric savings (kWh/yr)</v>
          </cell>
          <cell r="F6014" t="str">
            <v>Savings Parameters</v>
          </cell>
          <cell r="G6014" t="str">
            <v/>
          </cell>
          <cell r="H6014" t="str">
            <v>See Source Document(s) for savings methodology</v>
          </cell>
          <cell r="I6014" t="str">
            <v>RTF Ice Makers (With Cost Calcs Added).xls</v>
          </cell>
        </row>
        <row r="6015">
          <cell r="C6015" t="str">
            <v>683.2_Gross incremental annual electric savings (kWh/yr)</v>
          </cell>
          <cell r="D6015">
            <v>2</v>
          </cell>
          <cell r="E6015" t="str">
            <v>Gross incremental annual electric savings (kWh/yr)</v>
          </cell>
          <cell r="F6015" t="str">
            <v xml:space="preserve">Energy Savings Value Source </v>
          </cell>
          <cell r="G6015" t="str">
            <v/>
          </cell>
          <cell r="H6015" t="str">
            <v>pg 18-20, Table 6-11</v>
          </cell>
          <cell r="I6015" t="str">
            <v>FinAnswer Express Market Characterization and Program Enhancements - Washington Service Territory 9 Sept 2011.pdf</v>
          </cell>
        </row>
        <row r="6016">
          <cell r="C6016" t="str">
            <v>683.2_Incentive Customer ($)</v>
          </cell>
          <cell r="D6016">
            <v>2</v>
          </cell>
          <cell r="E6016" t="str">
            <v>Incentive Customer ($)</v>
          </cell>
          <cell r="F6016" t="str">
            <v>Incentive Value Source</v>
          </cell>
          <cell r="G6016" t="str">
            <v/>
          </cell>
          <cell r="H6016" t="str">
            <v>pg 18-20, Table 6-11</v>
          </cell>
          <cell r="I6016" t="str">
            <v>FinAnswer Express Market Characterization and Program Enhancements - Washington Service Territory 9 Sept 2011.pdf</v>
          </cell>
        </row>
        <row r="6017">
          <cell r="C6017" t="str">
            <v>683.2_Incremental cost ($)</v>
          </cell>
          <cell r="D6017">
            <v>2</v>
          </cell>
          <cell r="E6017" t="str">
            <v>Incremental cost ($)</v>
          </cell>
          <cell r="F6017" t="str">
            <v>Cost Value Source</v>
          </cell>
          <cell r="G6017" t="str">
            <v/>
          </cell>
          <cell r="H6017" t="str">
            <v>pg 18-20, Table 6-11</v>
          </cell>
          <cell r="I6017" t="str">
            <v>FinAnswer Express Market Characterization and Program Enhancements - Washington Service Territory 9 Sept 2011.pdf</v>
          </cell>
        </row>
        <row r="6018">
          <cell r="C6018" t="str">
            <v>683.2_Measure life (years)</v>
          </cell>
          <cell r="D6018">
            <v>2</v>
          </cell>
          <cell r="E6018" t="str">
            <v>Measure life (years)</v>
          </cell>
          <cell r="F6018" t="str">
            <v>Measure Life Value Source</v>
          </cell>
          <cell r="G6018" t="str">
            <v/>
          </cell>
          <cell r="H6018" t="str">
            <v>pg 18-20, Table 6-11</v>
          </cell>
          <cell r="I6018" t="str">
            <v>FinAnswer Express Market Characterization and Program Enhancements - Washington Service Territory 9 Sept 2011.pdf</v>
          </cell>
        </row>
        <row r="6019">
          <cell r="C6019" t="str">
            <v>683.2_Gross incremental annual electric savings (kWh/yr)</v>
          </cell>
          <cell r="D6019">
            <v>2</v>
          </cell>
          <cell r="E6019" t="str">
            <v>Gross incremental annual electric savings (kWh/yr)</v>
          </cell>
          <cell r="F6019" t="str">
            <v>Savings Parameters</v>
          </cell>
          <cell r="G6019" t="str">
            <v/>
          </cell>
          <cell r="H6019" t="str">
            <v>See Source Document(s) for savings methodology</v>
          </cell>
          <cell r="I6019" t="str">
            <v>WA Air-cooled Ice Machines.docx</v>
          </cell>
        </row>
        <row r="6020">
          <cell r="C6020" t="str">
            <v>894.2_Planned Net to Gross Ratio</v>
          </cell>
          <cell r="D6020">
            <v>2</v>
          </cell>
          <cell r="E6020" t="str">
            <v>Planned Net to Gross Ratio</v>
          </cell>
          <cell r="F6020" t="str">
            <v>Net-to-Gross Value Source</v>
          </cell>
          <cell r="G6020" t="str">
            <v/>
          </cell>
          <cell r="H6020" t="str">
            <v>Page 10</v>
          </cell>
          <cell r="I6020" t="str">
            <v>DSM_WY_FinAnswerExpress_Report_2011.pdf</v>
          </cell>
        </row>
        <row r="6021">
          <cell r="C6021" t="str">
            <v>894.2_Measure life (years)</v>
          </cell>
          <cell r="D6021">
            <v>2</v>
          </cell>
          <cell r="E6021" t="str">
            <v>Measure life (years)</v>
          </cell>
          <cell r="F6021" t="str">
            <v>Measure Life Value Source</v>
          </cell>
          <cell r="G6021" t="str">
            <v/>
          </cell>
          <cell r="H6021" t="str">
            <v/>
          </cell>
          <cell r="I6021" t="str">
            <v>NonLighting Measure Worksheets WY 120814.pdf</v>
          </cell>
        </row>
        <row r="6022">
          <cell r="C6022" t="str">
            <v>894.2_Incremental cost ($)</v>
          </cell>
          <cell r="D6022">
            <v>2</v>
          </cell>
          <cell r="E6022" t="str">
            <v>Incremental cost ($)</v>
          </cell>
          <cell r="F6022" t="str">
            <v>Incremental Cost Value Source</v>
          </cell>
          <cell r="G6022" t="str">
            <v/>
          </cell>
          <cell r="H6022" t="str">
            <v/>
          </cell>
          <cell r="I6022" t="str">
            <v>NonLighting Measure Worksheets WY 120814.pdf</v>
          </cell>
        </row>
        <row r="6023">
          <cell r="C6023" t="str">
            <v>894.2_Gross Average Monthly Demand Reduction (kW/unit)</v>
          </cell>
          <cell r="D6023">
            <v>2</v>
          </cell>
          <cell r="E6023" t="str">
            <v>Gross Average Monthly Demand Reduction (kW/unit)</v>
          </cell>
          <cell r="F6023" t="str">
            <v>Demand Savings Value Source</v>
          </cell>
          <cell r="G6023" t="str">
            <v/>
          </cell>
          <cell r="H6023" t="str">
            <v/>
          </cell>
          <cell r="I6023" t="str">
            <v>NonLighting Measure Worksheets WY 120814.pdf</v>
          </cell>
        </row>
        <row r="6024">
          <cell r="C6024" t="str">
            <v>894.2_Gross incremental annual electric savings (kWh/yr)</v>
          </cell>
          <cell r="D6024">
            <v>2</v>
          </cell>
          <cell r="E6024" t="str">
            <v>Gross incremental annual electric savings (kWh/yr)</v>
          </cell>
          <cell r="F6024" t="str">
            <v>Energy Savings Value Source</v>
          </cell>
          <cell r="G6024" t="str">
            <v/>
          </cell>
          <cell r="H6024" t="str">
            <v/>
          </cell>
          <cell r="I6024" t="str">
            <v>NonLighting Measure Worksheets WY 120814.pdf</v>
          </cell>
        </row>
        <row r="6025">
          <cell r="C6025" t="str">
            <v>894.2_Planned Realization Rate</v>
          </cell>
          <cell r="D6025">
            <v>2</v>
          </cell>
          <cell r="E6025" t="str">
            <v>Planned Realization Rate</v>
          </cell>
          <cell r="F6025" t="str">
            <v>Realization Rate Value Source</v>
          </cell>
          <cell r="G6025" t="str">
            <v/>
          </cell>
          <cell r="H6025" t="str">
            <v>Table 1</v>
          </cell>
          <cell r="I6025" t="str">
            <v>DSM_WY_FinAnswerExpress_Report_2011.pdf</v>
          </cell>
        </row>
        <row r="6026">
          <cell r="C6026" t="str">
            <v>244.2_Gross Average Monthly Demand Reduction (kW/unit)</v>
          </cell>
          <cell r="D6026">
            <v>2</v>
          </cell>
          <cell r="E6026" t="str">
            <v>Gross Average Monthly Demand Reduction (kW/unit)</v>
          </cell>
          <cell r="F6026" t="str">
            <v>Demand Reduction Value Source</v>
          </cell>
          <cell r="G6026" t="str">
            <v/>
          </cell>
          <cell r="H6026" t="str">
            <v/>
          </cell>
          <cell r="I6026" t="str">
            <v>NonLighting Measure Worksheets ID 111314.pdf</v>
          </cell>
        </row>
        <row r="6027">
          <cell r="C6027" t="str">
            <v>244.2_Incremental cost ($)</v>
          </cell>
          <cell r="D6027">
            <v>2</v>
          </cell>
          <cell r="E6027" t="str">
            <v>Incremental cost ($)</v>
          </cell>
          <cell r="F6027" t="str">
            <v>Cost Value Source</v>
          </cell>
          <cell r="G6027" t="str">
            <v/>
          </cell>
          <cell r="H6027" t="str">
            <v/>
          </cell>
          <cell r="I6027" t="str">
            <v>NonLighting Measure Worksheets ID 111314.pdf</v>
          </cell>
        </row>
        <row r="6028">
          <cell r="C6028" t="str">
            <v>244.2_Planned Net to Gross Ratio</v>
          </cell>
          <cell r="D6028">
            <v>2</v>
          </cell>
          <cell r="E6028" t="str">
            <v>Planned Net to Gross Ratio</v>
          </cell>
          <cell r="F6028" t="str">
            <v>Net-to-Gross Value Source</v>
          </cell>
          <cell r="G6028" t="str">
            <v/>
          </cell>
          <cell r="H6028" t="str">
            <v>Page 2</v>
          </cell>
          <cell r="I6028" t="str">
            <v>ID_FinAnswer_Express_Program_Evaluation_2009-2011.pdf</v>
          </cell>
        </row>
        <row r="6029">
          <cell r="C6029" t="str">
            <v>244.2_Measure life (years)</v>
          </cell>
          <cell r="D6029">
            <v>2</v>
          </cell>
          <cell r="E6029" t="str">
            <v>Measure life (years)</v>
          </cell>
          <cell r="F6029" t="str">
            <v>Measure Life Value Source</v>
          </cell>
          <cell r="G6029" t="str">
            <v/>
          </cell>
          <cell r="H6029" t="str">
            <v/>
          </cell>
          <cell r="I6029" t="str">
            <v>NonLighting Measure Worksheets ID 111314.pdf</v>
          </cell>
        </row>
        <row r="6030">
          <cell r="C6030" t="str">
            <v>244.2_Gross incremental annual electric savings (kWh/yr)</v>
          </cell>
          <cell r="D6030">
            <v>2</v>
          </cell>
          <cell r="E6030" t="str">
            <v>Gross incremental annual electric savings (kWh/yr)</v>
          </cell>
          <cell r="F6030" t="str">
            <v xml:space="preserve">Energy Savings Value Source </v>
          </cell>
          <cell r="G6030" t="str">
            <v/>
          </cell>
          <cell r="H6030" t="str">
            <v/>
          </cell>
          <cell r="I6030" t="str">
            <v>NonLighting Measure Worksheets ID 111314.pdf</v>
          </cell>
        </row>
        <row r="6031">
          <cell r="C6031" t="str">
            <v>244.2_Planned Realization Rate</v>
          </cell>
          <cell r="D6031">
            <v>2</v>
          </cell>
          <cell r="E6031" t="str">
            <v>Planned Realization Rate</v>
          </cell>
          <cell r="F6031" t="str">
            <v>Realization Rate Value Source</v>
          </cell>
          <cell r="G6031" t="str">
            <v/>
          </cell>
          <cell r="H6031" t="str">
            <v>Table 1</v>
          </cell>
          <cell r="I6031" t="str">
            <v>ID_FinAnswer_Express_Program_Evaluation_2009-2011.pdf</v>
          </cell>
        </row>
        <row r="6032">
          <cell r="C6032" t="str">
            <v>470.3_Incremental cost ($)</v>
          </cell>
          <cell r="D6032">
            <v>3</v>
          </cell>
          <cell r="E6032" t="str">
            <v>Incremental cost ($)</v>
          </cell>
          <cell r="F6032" t="str">
            <v>Incremental Cost Value Source</v>
          </cell>
          <cell r="G6032" t="str">
            <v/>
          </cell>
          <cell r="H6032" t="str">
            <v/>
          </cell>
          <cell r="I6032" t="str">
            <v>Program Update Report UT 050214.docx</v>
          </cell>
        </row>
        <row r="6033">
          <cell r="C6033" t="str">
            <v>470.3_Planned Net to Gross Ratio</v>
          </cell>
          <cell r="D6033">
            <v>3</v>
          </cell>
          <cell r="E6033" t="str">
            <v>Planned Net to Gross Ratio</v>
          </cell>
          <cell r="F6033" t="str">
            <v>Net-to-Gross Value Source</v>
          </cell>
          <cell r="G6033" t="str">
            <v/>
          </cell>
          <cell r="H6033" t="str">
            <v>BAU - CE inputs sheet</v>
          </cell>
          <cell r="I6033" t="str">
            <v>CE inputs - measure update   small business 031314.xlsx</v>
          </cell>
        </row>
        <row r="6034">
          <cell r="C6034" t="str">
            <v>470.3_Incremental cost ($)</v>
          </cell>
          <cell r="D6034">
            <v>3</v>
          </cell>
          <cell r="E6034" t="str">
            <v>Incremental cost ($)</v>
          </cell>
          <cell r="F6034" t="str">
            <v>Incremental Cost Value Source</v>
          </cell>
          <cell r="G6034" t="str">
            <v/>
          </cell>
          <cell r="H6034" t="str">
            <v/>
          </cell>
          <cell r="I6034" t="str">
            <v/>
          </cell>
        </row>
        <row r="6035">
          <cell r="C6035" t="str">
            <v>470.3_Gross incremental annual electric savings (kWh/yr)</v>
          </cell>
          <cell r="D6035">
            <v>3</v>
          </cell>
          <cell r="E6035" t="str">
            <v>Gross incremental annual electric savings (kWh/yr)</v>
          </cell>
          <cell r="F6035" t="str">
            <v>Energy Savings Value Source</v>
          </cell>
          <cell r="G6035" t="str">
            <v/>
          </cell>
          <cell r="H6035" t="str">
            <v/>
          </cell>
          <cell r="I6035" t="str">
            <v>Program Update Report UT 050214.docx</v>
          </cell>
        </row>
        <row r="6036">
          <cell r="C6036" t="str">
            <v>470.3_Gross Average Monthly Demand Reduction (kW/unit)</v>
          </cell>
          <cell r="D6036">
            <v>3</v>
          </cell>
          <cell r="E6036" t="str">
            <v>Gross Average Monthly Demand Reduction (kW/unit)</v>
          </cell>
          <cell r="F6036" t="str">
            <v>Demand Savings Value Source</v>
          </cell>
          <cell r="G6036" t="str">
            <v/>
          </cell>
          <cell r="H6036" t="str">
            <v/>
          </cell>
          <cell r="I6036" t="str">
            <v/>
          </cell>
        </row>
        <row r="6037">
          <cell r="C6037" t="str">
            <v>470.3_Gross incremental annual electric savings (kWh/yr)</v>
          </cell>
          <cell r="D6037">
            <v>3</v>
          </cell>
          <cell r="E6037" t="str">
            <v>Gross incremental annual electric savings (kWh/yr)</v>
          </cell>
          <cell r="F6037" t="str">
            <v>Energy Savings Value Source</v>
          </cell>
          <cell r="G6037" t="str">
            <v/>
          </cell>
          <cell r="H6037" t="str">
            <v/>
          </cell>
          <cell r="I6037" t="str">
            <v/>
          </cell>
        </row>
        <row r="6038">
          <cell r="C6038" t="str">
            <v>470.3_Measure life (years)</v>
          </cell>
          <cell r="D6038">
            <v>3</v>
          </cell>
          <cell r="E6038" t="str">
            <v>Measure life (years)</v>
          </cell>
          <cell r="F6038" t="str">
            <v>Measure Life Value Source</v>
          </cell>
          <cell r="G6038" t="str">
            <v/>
          </cell>
          <cell r="H6038" t="str">
            <v/>
          </cell>
          <cell r="I6038" t="str">
            <v>Program Update Report UT 050214.docx</v>
          </cell>
        </row>
        <row r="6039">
          <cell r="C6039" t="str">
            <v>470.3_Planned Realization Rate</v>
          </cell>
          <cell r="D6039">
            <v>3</v>
          </cell>
          <cell r="E6039" t="str">
            <v>Planned Realization Rate</v>
          </cell>
          <cell r="F6039" t="str">
            <v>Realization Rate Value Source</v>
          </cell>
          <cell r="G6039" t="str">
            <v/>
          </cell>
          <cell r="H6039" t="str">
            <v>BAU - CE inputs sheet</v>
          </cell>
          <cell r="I6039" t="str">
            <v>CE inputs - measure update   small business 031314.xlsx</v>
          </cell>
        </row>
        <row r="6040">
          <cell r="C6040" t="str">
            <v>470.3_Gross Average Monthly Demand Reduction (kW/unit)</v>
          </cell>
          <cell r="D6040">
            <v>3</v>
          </cell>
          <cell r="E6040" t="str">
            <v>Gross Average Monthly Demand Reduction (kW/unit)</v>
          </cell>
          <cell r="F6040" t="str">
            <v>Demand Savings Value Source</v>
          </cell>
          <cell r="G6040" t="str">
            <v/>
          </cell>
          <cell r="H6040" t="str">
            <v/>
          </cell>
          <cell r="I6040" t="str">
            <v>Program Update Report UT 050214.docx</v>
          </cell>
        </row>
        <row r="6041">
          <cell r="C6041" t="str">
            <v>470.2_Incremental cost ($)</v>
          </cell>
          <cell r="D6041">
            <v>2</v>
          </cell>
          <cell r="E6041" t="str">
            <v>Incremental cost ($)</v>
          </cell>
          <cell r="F6041" t="str">
            <v>Cost Value Source</v>
          </cell>
          <cell r="G6041" t="str">
            <v/>
          </cell>
          <cell r="H6041" t="str">
            <v>Table 6-11</v>
          </cell>
          <cell r="I6041" t="str">
            <v>FinAnswer Express Market Characterization and Program Enhancements - Utah Service Territory 30 Nov 2011.pdf</v>
          </cell>
        </row>
        <row r="6042">
          <cell r="C6042" t="str">
            <v>470.2_Gross incremental annual electric savings (kWh/yr)</v>
          </cell>
          <cell r="D6042">
            <v>2</v>
          </cell>
          <cell r="E6042" t="str">
            <v>Gross incremental annual electric savings (kWh/yr)</v>
          </cell>
          <cell r="F6042" t="str">
            <v xml:space="preserve">Energy Savings Value Source </v>
          </cell>
          <cell r="G6042" t="str">
            <v/>
          </cell>
          <cell r="H6042" t="str">
            <v>Table 6-11</v>
          </cell>
          <cell r="I6042" t="str">
            <v>FinAnswer Express Market Characterization and Program Enhancements - Utah Service Territory 30 Nov 2011.pdf</v>
          </cell>
        </row>
        <row r="6043">
          <cell r="C6043" t="str">
            <v>470.2_Incentive Customer ($)</v>
          </cell>
          <cell r="D6043">
            <v>2</v>
          </cell>
          <cell r="E6043" t="str">
            <v>Incentive Customer ($)</v>
          </cell>
          <cell r="F6043" t="str">
            <v>Incentive Value Source</v>
          </cell>
          <cell r="G6043" t="str">
            <v/>
          </cell>
          <cell r="H6043" t="str">
            <v>Table 6-11</v>
          </cell>
          <cell r="I6043" t="str">
            <v>FinAnswer Express Market Characterization and Program Enhancements - Utah Service Territory 30 Nov 2011.pdf</v>
          </cell>
        </row>
        <row r="6044">
          <cell r="C6044" t="str">
            <v>470.2_Gross incremental annual electric savings (kWh/yr)</v>
          </cell>
          <cell r="D6044">
            <v>2</v>
          </cell>
          <cell r="E6044" t="str">
            <v>Gross incremental annual electric savings (kWh/yr)</v>
          </cell>
          <cell r="F6044" t="str">
            <v>See Source Document(s) for savings methodology</v>
          </cell>
          <cell r="G6044" t="str">
            <v/>
          </cell>
          <cell r="H6044" t="str">
            <v/>
          </cell>
          <cell r="I6044" t="str">
            <v>RTF Ice Makers (With Cost Calcs Added).xls</v>
          </cell>
        </row>
        <row r="6045">
          <cell r="C6045" t="str">
            <v>470.2_Gross incremental annual electric savings (kWh/yr)</v>
          </cell>
          <cell r="D6045">
            <v>2</v>
          </cell>
          <cell r="E6045" t="str">
            <v>Gross incremental annual electric savings (kWh/yr)</v>
          </cell>
          <cell r="F6045" t="str">
            <v>See Source Document(s) for savings methodology</v>
          </cell>
          <cell r="G6045" t="str">
            <v/>
          </cell>
          <cell r="H6045" t="str">
            <v/>
          </cell>
          <cell r="I6045" t="str">
            <v>Air-cooled Ice Machines.docx</v>
          </cell>
        </row>
        <row r="6046">
          <cell r="C6046" t="str">
            <v>470.2_Gross Average Monthly Demand Reduction (kW/unit)</v>
          </cell>
          <cell r="D6046">
            <v>2</v>
          </cell>
          <cell r="E6046" t="str">
            <v>Gross Average Monthly Demand Reduction (kW/unit)</v>
          </cell>
          <cell r="F6046" t="str">
            <v>Demand Reduction Value Source</v>
          </cell>
          <cell r="G6046" t="str">
            <v/>
          </cell>
          <cell r="H6046" t="str">
            <v>Table 6-11</v>
          </cell>
          <cell r="I6046" t="str">
            <v>FinAnswer Express Market Characterization and Program Enhancements - Utah Service Territory 30 Nov 2011.pdf</v>
          </cell>
        </row>
        <row r="6047">
          <cell r="C6047" t="str">
            <v>470.2_Measure life (years)</v>
          </cell>
          <cell r="D6047">
            <v>2</v>
          </cell>
          <cell r="E6047" t="str">
            <v>Measure life (years)</v>
          </cell>
          <cell r="F6047" t="str">
            <v>Measure Life Value Source</v>
          </cell>
          <cell r="G6047" t="str">
            <v/>
          </cell>
          <cell r="H6047" t="str">
            <v>Table 2 on page 22 of Appendix 1</v>
          </cell>
          <cell r="I6047" t="str">
            <v>UT_2011_Annual_Report.pdf</v>
          </cell>
        </row>
        <row r="6048">
          <cell r="C6048" t="str">
            <v>684.2_Gross incremental annual electric savings (kWh/yr)</v>
          </cell>
          <cell r="D6048">
            <v>2</v>
          </cell>
          <cell r="E6048" t="str">
            <v>Gross incremental annual electric savings (kWh/yr)</v>
          </cell>
          <cell r="F6048" t="str">
            <v>Savings Parameters</v>
          </cell>
          <cell r="G6048" t="str">
            <v/>
          </cell>
          <cell r="H6048" t="str">
            <v>See Source Document(s) for savings methodology</v>
          </cell>
          <cell r="I6048" t="str">
            <v>RTF Ice Makers (With Cost Calcs Added).xls</v>
          </cell>
        </row>
        <row r="6049">
          <cell r="C6049" t="str">
            <v>684.2_Gross Average Monthly Demand Reduction (kW/unit)</v>
          </cell>
          <cell r="D6049">
            <v>2</v>
          </cell>
          <cell r="E6049" t="str">
            <v>Gross Average Monthly Demand Reduction (kW/unit)</v>
          </cell>
          <cell r="F6049" t="str">
            <v>Demand Reduction Value Source</v>
          </cell>
          <cell r="G6049" t="str">
            <v/>
          </cell>
          <cell r="H6049" t="str">
            <v>pg 18-20, Table 6-11</v>
          </cell>
          <cell r="I6049" t="str">
            <v>FinAnswer Express Market Characterization and Program Enhancements - Washington Service Territory 9 Sept 2011.pdf</v>
          </cell>
        </row>
        <row r="6050">
          <cell r="C6050" t="str">
            <v>684.2_Measure life (years)</v>
          </cell>
          <cell r="D6050">
            <v>2</v>
          </cell>
          <cell r="E6050" t="str">
            <v>Measure life (years)</v>
          </cell>
          <cell r="F6050" t="str">
            <v>Measure Life Value Source</v>
          </cell>
          <cell r="G6050" t="str">
            <v/>
          </cell>
          <cell r="H6050" t="str">
            <v>pg 18-20, Table 6-11</v>
          </cell>
          <cell r="I6050" t="str">
            <v>FinAnswer Express Market Characterization and Program Enhancements - Washington Service Territory 9 Sept 2011.pdf</v>
          </cell>
        </row>
        <row r="6051">
          <cell r="C6051" t="str">
            <v>684.2_Gross incremental annual electric savings (kWh/yr)</v>
          </cell>
          <cell r="D6051">
            <v>2</v>
          </cell>
          <cell r="E6051" t="str">
            <v>Gross incremental annual electric savings (kWh/yr)</v>
          </cell>
          <cell r="F6051" t="str">
            <v xml:space="preserve">Energy Savings Value Source </v>
          </cell>
          <cell r="G6051" t="str">
            <v/>
          </cell>
          <cell r="H6051" t="str">
            <v>pg 18-20, Table 6-11</v>
          </cell>
          <cell r="I6051" t="str">
            <v>FinAnswer Express Market Characterization and Program Enhancements - Washington Service Territory 9 Sept 2011.pdf</v>
          </cell>
        </row>
        <row r="6052">
          <cell r="C6052" t="str">
            <v>684.2_Incremental cost ($)</v>
          </cell>
          <cell r="D6052">
            <v>2</v>
          </cell>
          <cell r="E6052" t="str">
            <v>Incremental cost ($)</v>
          </cell>
          <cell r="F6052" t="str">
            <v>Cost Value Source</v>
          </cell>
          <cell r="G6052" t="str">
            <v/>
          </cell>
          <cell r="H6052" t="str">
            <v>pg 18-20, Table 6-11</v>
          </cell>
          <cell r="I6052" t="str">
            <v>FinAnswer Express Market Characterization and Program Enhancements - Washington Service Territory 9 Sept 2011.pdf</v>
          </cell>
        </row>
        <row r="6053">
          <cell r="C6053" t="str">
            <v>684.2_Incentive Customer ($)</v>
          </cell>
          <cell r="D6053">
            <v>2</v>
          </cell>
          <cell r="E6053" t="str">
            <v>Incentive Customer ($)</v>
          </cell>
          <cell r="F6053" t="str">
            <v>Incentive Value Source</v>
          </cell>
          <cell r="G6053" t="str">
            <v/>
          </cell>
          <cell r="H6053" t="str">
            <v>pg 18-20, Table 6-11</v>
          </cell>
          <cell r="I6053" t="str">
            <v>FinAnswer Express Market Characterization and Program Enhancements - Washington Service Territory 9 Sept 2011.pdf</v>
          </cell>
        </row>
        <row r="6054">
          <cell r="C6054" t="str">
            <v>684.2_Gross incremental annual electric savings (kWh/yr)</v>
          </cell>
          <cell r="D6054">
            <v>2</v>
          </cell>
          <cell r="E6054" t="str">
            <v>Gross incremental annual electric savings (kWh/yr)</v>
          </cell>
          <cell r="F6054" t="str">
            <v>Savings Parameters</v>
          </cell>
          <cell r="G6054" t="str">
            <v/>
          </cell>
          <cell r="H6054" t="str">
            <v>See Source Document(s) for savings methodology</v>
          </cell>
          <cell r="I6054" t="str">
            <v>WA Air-cooled Ice Machines.docx</v>
          </cell>
        </row>
        <row r="6055">
          <cell r="C6055" t="str">
            <v>895.2_Planned Realization Rate</v>
          </cell>
          <cell r="D6055">
            <v>2</v>
          </cell>
          <cell r="E6055" t="str">
            <v>Planned Realization Rate</v>
          </cell>
          <cell r="F6055" t="str">
            <v>Realization Rate Value Source</v>
          </cell>
          <cell r="G6055" t="str">
            <v/>
          </cell>
          <cell r="H6055" t="str">
            <v>Table 1</v>
          </cell>
          <cell r="I6055" t="str">
            <v>DSM_WY_FinAnswerExpress_Report_2011.pdf</v>
          </cell>
        </row>
        <row r="6056">
          <cell r="C6056" t="str">
            <v>895.2_Gross incremental annual electric savings (kWh/yr)</v>
          </cell>
          <cell r="D6056">
            <v>2</v>
          </cell>
          <cell r="E6056" t="str">
            <v>Gross incremental annual electric savings (kWh/yr)</v>
          </cell>
          <cell r="F6056" t="str">
            <v>Energy Savings Value Source</v>
          </cell>
          <cell r="G6056" t="str">
            <v/>
          </cell>
          <cell r="H6056" t="str">
            <v/>
          </cell>
          <cell r="I6056" t="str">
            <v>NonLighting Measure Worksheets WY 120814.pdf</v>
          </cell>
        </row>
        <row r="6057">
          <cell r="C6057" t="str">
            <v>895.2_Planned Net to Gross Ratio</v>
          </cell>
          <cell r="D6057">
            <v>2</v>
          </cell>
          <cell r="E6057" t="str">
            <v>Planned Net to Gross Ratio</v>
          </cell>
          <cell r="F6057" t="str">
            <v>Net-to-Gross Value Source</v>
          </cell>
          <cell r="G6057" t="str">
            <v/>
          </cell>
          <cell r="H6057" t="str">
            <v>Page 10</v>
          </cell>
          <cell r="I6057" t="str">
            <v>DSM_WY_FinAnswerExpress_Report_2011.pdf</v>
          </cell>
        </row>
        <row r="6058">
          <cell r="C6058" t="str">
            <v>895.2_Measure life (years)</v>
          </cell>
          <cell r="D6058">
            <v>2</v>
          </cell>
          <cell r="E6058" t="str">
            <v>Measure life (years)</v>
          </cell>
          <cell r="F6058" t="str">
            <v>Measure Life Value Source</v>
          </cell>
          <cell r="G6058" t="str">
            <v/>
          </cell>
          <cell r="H6058" t="str">
            <v/>
          </cell>
          <cell r="I6058" t="str">
            <v>NonLighting Measure Worksheets WY 120814.pdf</v>
          </cell>
        </row>
        <row r="6059">
          <cell r="C6059" t="str">
            <v>895.2_Incremental cost ($)</v>
          </cell>
          <cell r="D6059">
            <v>2</v>
          </cell>
          <cell r="E6059" t="str">
            <v>Incremental cost ($)</v>
          </cell>
          <cell r="F6059" t="str">
            <v>Incremental Cost Value Source</v>
          </cell>
          <cell r="G6059" t="str">
            <v/>
          </cell>
          <cell r="H6059" t="str">
            <v/>
          </cell>
          <cell r="I6059" t="str">
            <v>NonLighting Measure Worksheets WY 120814.pdf</v>
          </cell>
        </row>
        <row r="6060">
          <cell r="C6060" t="str">
            <v>895.2_Gross Average Monthly Demand Reduction (kW/unit)</v>
          </cell>
          <cell r="D6060">
            <v>2</v>
          </cell>
          <cell r="E6060" t="str">
            <v>Gross Average Monthly Demand Reduction (kW/unit)</v>
          </cell>
          <cell r="F6060" t="str">
            <v>Demand Savings Value Source</v>
          </cell>
          <cell r="G6060" t="str">
            <v/>
          </cell>
          <cell r="H6060" t="str">
            <v/>
          </cell>
          <cell r="I6060" t="str">
            <v>NonLighting Measure Worksheets WY 120814.pdf</v>
          </cell>
        </row>
        <row r="6061">
          <cell r="C6061" t="str">
            <v>27.2_Planned Net to Gross Ratio</v>
          </cell>
          <cell r="D6061">
            <v>2</v>
          </cell>
          <cell r="E6061" t="str">
            <v>Planned Net to Gross Ratio</v>
          </cell>
          <cell r="F6061" t="str">
            <v>Net-to-Gross Value Source</v>
          </cell>
          <cell r="G6061" t="str">
            <v/>
          </cell>
          <cell r="H6061" t="str">
            <v>page 2</v>
          </cell>
          <cell r="I6061" t="str">
            <v>CA_FinAnswer_Express_Program_Evaluation_2009-2011.pdf</v>
          </cell>
        </row>
        <row r="6062">
          <cell r="C6062" t="str">
            <v>27.2_Planned Realization Rate</v>
          </cell>
          <cell r="D6062">
            <v>2</v>
          </cell>
          <cell r="E6062" t="str">
            <v>Planned Realization Rate</v>
          </cell>
          <cell r="F6062" t="str">
            <v>Realization Rate Value Source</v>
          </cell>
          <cell r="G6062" t="str">
            <v/>
          </cell>
          <cell r="H6062" t="str">
            <v>page 2</v>
          </cell>
          <cell r="I6062" t="str">
            <v>CA_FinAnswer_Express_Program_Evaluation_2009-2011.pdf</v>
          </cell>
        </row>
        <row r="6063">
          <cell r="C6063" t="str">
            <v>28.2_Planned Realization Rate</v>
          </cell>
          <cell r="D6063">
            <v>2</v>
          </cell>
          <cell r="E6063" t="str">
            <v>Planned Realization Rate</v>
          </cell>
          <cell r="F6063" t="str">
            <v>Realization Rate Value Source</v>
          </cell>
          <cell r="G6063" t="str">
            <v/>
          </cell>
          <cell r="H6063" t="str">
            <v>page 2</v>
          </cell>
          <cell r="I6063" t="str">
            <v>CA_FinAnswer_Express_Program_Evaluation_2009-2011.pdf</v>
          </cell>
        </row>
        <row r="6064">
          <cell r="C6064" t="str">
            <v>28.2_Planned Net to Gross Ratio</v>
          </cell>
          <cell r="D6064">
            <v>2</v>
          </cell>
          <cell r="E6064" t="str">
            <v>Planned Net to Gross Ratio</v>
          </cell>
          <cell r="F6064" t="str">
            <v>Net-to-Gross Value Source</v>
          </cell>
          <cell r="G6064" t="str">
            <v/>
          </cell>
          <cell r="H6064" t="str">
            <v>page 2</v>
          </cell>
          <cell r="I6064" t="str">
            <v>CA_FinAnswer_Express_Program_Evaluation_2009-2011.pdf</v>
          </cell>
        </row>
        <row r="6065">
          <cell r="C6065" t="str">
            <v>29.2_Planned Net to Gross Ratio</v>
          </cell>
          <cell r="D6065">
            <v>2</v>
          </cell>
          <cell r="E6065" t="str">
            <v>Planned Net to Gross Ratio</v>
          </cell>
          <cell r="F6065" t="str">
            <v>Net-to-Gross Value Source</v>
          </cell>
          <cell r="G6065" t="str">
            <v/>
          </cell>
          <cell r="H6065" t="str">
            <v>page 2</v>
          </cell>
          <cell r="I6065" t="str">
            <v>CA_FinAnswer_Express_Program_Evaluation_2009-2011.pdf</v>
          </cell>
        </row>
        <row r="6066">
          <cell r="C6066" t="str">
            <v>29.2_Planned Realization Rate</v>
          </cell>
          <cell r="D6066">
            <v>2</v>
          </cell>
          <cell r="E6066" t="str">
            <v>Planned Realization Rate</v>
          </cell>
          <cell r="F6066" t="str">
            <v>Realization Rate Value Source</v>
          </cell>
          <cell r="G6066" t="str">
            <v/>
          </cell>
          <cell r="H6066" t="str">
            <v>page 2</v>
          </cell>
          <cell r="I6066" t="str">
            <v>CA_FinAnswer_Express_Program_Evaluation_2009-2011.pdf</v>
          </cell>
        </row>
        <row r="6067">
          <cell r="C6067" t="str">
            <v>30.2_Planned Realization Rate</v>
          </cell>
          <cell r="D6067">
            <v>2</v>
          </cell>
          <cell r="E6067" t="str">
            <v>Planned Realization Rate</v>
          </cell>
          <cell r="F6067" t="str">
            <v>Realization Rate Value Source</v>
          </cell>
          <cell r="G6067" t="str">
            <v/>
          </cell>
          <cell r="H6067" t="str">
            <v>page 2</v>
          </cell>
          <cell r="I6067" t="str">
            <v>CA_FinAnswer_Express_Program_Evaluation_2009-2011.pdf</v>
          </cell>
        </row>
        <row r="6068">
          <cell r="C6068" t="str">
            <v>30.2_Planned Net to Gross Ratio</v>
          </cell>
          <cell r="D6068">
            <v>2</v>
          </cell>
          <cell r="E6068" t="str">
            <v>Planned Net to Gross Ratio</v>
          </cell>
          <cell r="F6068" t="str">
            <v>Net-to-Gross Value Source</v>
          </cell>
          <cell r="G6068" t="str">
            <v/>
          </cell>
          <cell r="H6068" t="str">
            <v>page 2</v>
          </cell>
          <cell r="I6068" t="str">
            <v>CA_FinAnswer_Express_Program_Evaluation_2009-2011.pdf</v>
          </cell>
        </row>
        <row r="6069">
          <cell r="C6069" t="str">
            <v>196.2_Measure life (years)</v>
          </cell>
          <cell r="D6069">
            <v>2</v>
          </cell>
          <cell r="E6069" t="str">
            <v>Measure life (years)</v>
          </cell>
          <cell r="F6069" t="str">
            <v>Measure Life Value Source</v>
          </cell>
          <cell r="G6069" t="str">
            <v/>
          </cell>
          <cell r="H6069" t="str">
            <v/>
          </cell>
          <cell r="I6069" t="str">
            <v>Irrigation Measure Revision - Analysis Updated 13 Feb 2014.xlsx</v>
          </cell>
        </row>
        <row r="6070">
          <cell r="C6070" t="str">
            <v>196.2_Gross Average Monthly Demand Reduction (kW/unit)</v>
          </cell>
          <cell r="D6070">
            <v>2</v>
          </cell>
          <cell r="E6070" t="str">
            <v>Gross Average Monthly Demand Reduction (kW/unit)</v>
          </cell>
          <cell r="F6070" t="str">
            <v>Demand Savings Value Source</v>
          </cell>
          <cell r="G6070" t="str">
            <v/>
          </cell>
          <cell r="H6070" t="str">
            <v/>
          </cell>
          <cell r="I6070" t="str">
            <v>Irrigation Measure Revision - Analysis Updated 13 Feb 2014.xlsx</v>
          </cell>
        </row>
        <row r="6071">
          <cell r="C6071" t="str">
            <v>196.2_Planned Net to Gross Ratio</v>
          </cell>
          <cell r="D6071">
            <v>2</v>
          </cell>
          <cell r="E6071" t="str">
            <v>Planned Net to Gross Ratio</v>
          </cell>
          <cell r="F6071" t="str">
            <v>Net-to-Gross Value Source</v>
          </cell>
          <cell r="G6071" t="str">
            <v/>
          </cell>
          <cell r="H6071" t="str">
            <v>P. 2 .</v>
          </cell>
          <cell r="I6071" t="str">
            <v>CA_FinAnswer_Express_Program_Evaluation_2009-2011.pdf</v>
          </cell>
        </row>
        <row r="6072">
          <cell r="C6072" t="str">
            <v>196.2_Incremental cost ($)</v>
          </cell>
          <cell r="D6072">
            <v>2</v>
          </cell>
          <cell r="E6072" t="str">
            <v>Incremental cost ($)</v>
          </cell>
          <cell r="F6072" t="str">
            <v>Incremental Cost Value Source</v>
          </cell>
          <cell r="G6072" t="str">
            <v/>
          </cell>
          <cell r="H6072" t="str">
            <v/>
          </cell>
          <cell r="I6072" t="str">
            <v>Irrigation Measure Revision - Analysis Updated 13 Feb 2014.xlsx</v>
          </cell>
        </row>
        <row r="6073">
          <cell r="C6073" t="str">
            <v>196.2_Planned Realization Rate</v>
          </cell>
          <cell r="D6073">
            <v>2</v>
          </cell>
          <cell r="E6073" t="str">
            <v>Planned Realization Rate</v>
          </cell>
          <cell r="F6073" t="str">
            <v>Realization Rate Value Source</v>
          </cell>
          <cell r="G6073" t="str">
            <v/>
          </cell>
          <cell r="H6073" t="str">
            <v xml:space="preserve"> Table 1, p. 2.</v>
          </cell>
          <cell r="I6073" t="str">
            <v>CA_FinAnswer_Express_Program_Evaluation_2009-2011.pdf</v>
          </cell>
        </row>
        <row r="6074">
          <cell r="C6074" t="str">
            <v>196.2_Gross incremental annual electric savings (kWh/yr)</v>
          </cell>
          <cell r="D6074">
            <v>2</v>
          </cell>
          <cell r="E6074" t="str">
            <v>Gross incremental annual electric savings (kWh/yr)</v>
          </cell>
          <cell r="F6074" t="str">
            <v>Energy Savings Value Source</v>
          </cell>
          <cell r="G6074" t="str">
            <v/>
          </cell>
          <cell r="H6074" t="str">
            <v/>
          </cell>
          <cell r="I6074" t="str">
            <v>Irrigation Measure Revision - Analysis Updated 13 Feb 2014.xlsx</v>
          </cell>
        </row>
        <row r="6075">
          <cell r="C6075" t="str">
            <v>434.2_Gross incremental annual electric savings (kWh/yr)</v>
          </cell>
          <cell r="D6075">
            <v>2</v>
          </cell>
          <cell r="E6075" t="str">
            <v>Gross incremental annual electric savings (kWh/yr)</v>
          </cell>
          <cell r="F6075" t="str">
            <v>See Source Document(s) for savings methodology</v>
          </cell>
          <cell r="G6075" t="str">
            <v/>
          </cell>
          <cell r="H6075" t="str">
            <v/>
          </cell>
          <cell r="I6075" t="str">
            <v>Irrigation Measure Savings Calcs.xlsx</v>
          </cell>
        </row>
        <row r="6076">
          <cell r="C6076" t="str">
            <v>434.2_Incentive Customer ($)</v>
          </cell>
          <cell r="D6076">
            <v>2</v>
          </cell>
          <cell r="E6076" t="str">
            <v>Incentive Customer ($)</v>
          </cell>
          <cell r="F6076" t="str">
            <v>Incentive Value Source</v>
          </cell>
          <cell r="G6076" t="str">
            <v/>
          </cell>
          <cell r="H6076" t="str">
            <v>FE Deemed Savings - Industrial v10.18.12.xlsx table of deemed values used by program administator</v>
          </cell>
          <cell r="I6076" t="str">
            <v/>
          </cell>
        </row>
        <row r="6077">
          <cell r="C6077" t="str">
            <v>434.2_Gross Average Monthly Demand Reduction (kW/unit)</v>
          </cell>
          <cell r="D6077">
            <v>2</v>
          </cell>
          <cell r="E6077" t="str">
            <v>Gross Average Monthly Demand Reduction (kW/unit)</v>
          </cell>
          <cell r="F6077" t="str">
            <v>Demand Reduction Value Source</v>
          </cell>
          <cell r="G6077" t="str">
            <v/>
          </cell>
          <cell r="H6077" t="str">
            <v/>
          </cell>
          <cell r="I6077" t="str">
            <v>FinAnswer Express Market Characterization and Program Enhancements - Utah Service Territory 30 Nov 2011.pdf</v>
          </cell>
        </row>
        <row r="6078">
          <cell r="C6078" t="str">
            <v>434.2_Incremental cost ($)</v>
          </cell>
          <cell r="D6078">
            <v>2</v>
          </cell>
          <cell r="E6078" t="str">
            <v>Incremental cost ($)</v>
          </cell>
          <cell r="F6078" t="str">
            <v>Cost Value Source</v>
          </cell>
          <cell r="G6078" t="str">
            <v/>
          </cell>
          <cell r="H6078" t="str">
            <v/>
          </cell>
          <cell r="I6078" t="str">
            <v>FinAnswer Express Market Characterization and Program Enhancements - Utah Service Territory 30 Nov 2011.pdf</v>
          </cell>
        </row>
        <row r="6079">
          <cell r="C6079" t="str">
            <v>434.2_Gross Average Monthly Demand Reduction (kW/unit)</v>
          </cell>
          <cell r="D6079">
            <v>2</v>
          </cell>
          <cell r="E6079" t="str">
            <v>Gross Average Monthly Demand Reduction (kW/unit)</v>
          </cell>
          <cell r="F6079" t="str">
            <v>Savings Parameters</v>
          </cell>
          <cell r="G6079" t="str">
            <v/>
          </cell>
          <cell r="H6079" t="str">
            <v/>
          </cell>
          <cell r="I6079" t="str">
            <v>Irrigation Measure Savings Calcs.xlsx</v>
          </cell>
        </row>
        <row r="6080">
          <cell r="C6080" t="str">
            <v>434.2_Baseline Value</v>
          </cell>
          <cell r="D6080">
            <v>2</v>
          </cell>
          <cell r="E6080" t="str">
            <v>Baseline Value</v>
          </cell>
          <cell r="F6080" t="str">
            <v>Baseline Value Source</v>
          </cell>
          <cell r="G6080" t="str">
            <v/>
          </cell>
          <cell r="H6080" t="str">
            <v/>
          </cell>
          <cell r="I6080" t="str">
            <v>FinAnswer Express Market Characterization and Program Enhancements - Utah Service Territory 30 Nov 2011.pdf</v>
          </cell>
        </row>
        <row r="6081">
          <cell r="C6081" t="str">
            <v>434.2_Gross incremental annual electric savings (kWh/yr)</v>
          </cell>
          <cell r="D6081">
            <v>2</v>
          </cell>
          <cell r="E6081" t="str">
            <v>Gross incremental annual electric savings (kWh/yr)</v>
          </cell>
          <cell r="F6081" t="str">
            <v xml:space="preserve">Energy Savings Value Source </v>
          </cell>
          <cell r="G6081" t="str">
            <v/>
          </cell>
          <cell r="H6081" t="str">
            <v/>
          </cell>
          <cell r="I6081" t="str">
            <v>FinAnswer Express Market Characterization and Program Enhancements - Utah Service Territory 30 Nov 2011.pdf</v>
          </cell>
        </row>
        <row r="6082">
          <cell r="C6082" t="str">
            <v>434.2_Efficient Case Value</v>
          </cell>
          <cell r="D6082">
            <v>2</v>
          </cell>
          <cell r="E6082" t="str">
            <v>Efficient Case Value</v>
          </cell>
          <cell r="F6082" t="str">
            <v>Efficient Case Value Source</v>
          </cell>
          <cell r="G6082" t="str">
            <v/>
          </cell>
          <cell r="H6082" t="str">
            <v/>
          </cell>
          <cell r="I6082" t="str">
            <v>FinAnswer Express Market Characterization and Program Enhancements - Utah Service Territory 30 Nov 2011.pdf</v>
          </cell>
        </row>
        <row r="6083">
          <cell r="C6083" t="str">
            <v>852.2_Measure life (years)</v>
          </cell>
          <cell r="D6083">
            <v>2</v>
          </cell>
          <cell r="E6083" t="str">
            <v>Measure life (years)</v>
          </cell>
          <cell r="F6083" t="str">
            <v>Measure Life Value Source</v>
          </cell>
          <cell r="G6083" t="str">
            <v/>
          </cell>
          <cell r="H6083" t="str">
            <v>Page 17</v>
          </cell>
          <cell r="I6083" t="str">
            <v>Review and Update Industrial Agricultural Incentive Table Measures Washington 3 Nov 2013.pdf</v>
          </cell>
        </row>
        <row r="6084">
          <cell r="C6084" t="str">
            <v>852.2_Gross Average Monthly Demand Reduction (kW/unit)</v>
          </cell>
          <cell r="D6084">
            <v>2</v>
          </cell>
          <cell r="E6084" t="str">
            <v>Gross Average Monthly Demand Reduction (kW/unit)</v>
          </cell>
          <cell r="F6084" t="str">
            <v>Savings Parameters</v>
          </cell>
          <cell r="G6084" t="str">
            <v/>
          </cell>
          <cell r="H6084" t="str">
            <v/>
          </cell>
          <cell r="I6084" t="str">
            <v>Irrigation Measure Revision - Analysis 11 Oct 2013.xlsx</v>
          </cell>
        </row>
        <row r="6085">
          <cell r="C6085" t="str">
            <v>852.2_Gross Average Monthly Demand Reduction (kW/unit)</v>
          </cell>
          <cell r="D6085">
            <v>2</v>
          </cell>
          <cell r="E6085" t="str">
            <v>Gross Average Monthly Demand Reduction (kW/unit)</v>
          </cell>
          <cell r="F6085" t="str">
            <v>Demand Reduction Value Source</v>
          </cell>
          <cell r="G6085" t="str">
            <v/>
          </cell>
          <cell r="H6085" t="str">
            <v>Page 17</v>
          </cell>
          <cell r="I6085" t="str">
            <v>Review and Update Industrial Agricultural Incentive Table Measures Washington 3 Nov 2013.pdf</v>
          </cell>
        </row>
        <row r="6086">
          <cell r="C6086" t="str">
            <v>852.2_Gross incremental annual electric savings (kWh/yr)</v>
          </cell>
          <cell r="D6086">
            <v>2</v>
          </cell>
          <cell r="E6086" t="str">
            <v>Gross incremental annual electric savings (kWh/yr)</v>
          </cell>
          <cell r="F6086" t="str">
            <v xml:space="preserve">Energy Savings Value Source </v>
          </cell>
          <cell r="G6086" t="str">
            <v/>
          </cell>
          <cell r="H6086" t="str">
            <v>Page 17</v>
          </cell>
          <cell r="I6086" t="str">
            <v>Review and Update Industrial Agricultural Incentive Table Measures Washington 3 Nov 2013.pdf</v>
          </cell>
        </row>
        <row r="6087">
          <cell r="C6087" t="str">
            <v>852.2_Incremental cost ($)</v>
          </cell>
          <cell r="D6087">
            <v>2</v>
          </cell>
          <cell r="E6087" t="str">
            <v>Incremental cost ($)</v>
          </cell>
          <cell r="F6087" t="str">
            <v>Cost Value Source</v>
          </cell>
          <cell r="G6087" t="str">
            <v/>
          </cell>
          <cell r="H6087" t="str">
            <v>Page 17</v>
          </cell>
          <cell r="I6087" t="str">
            <v>Review and Update Industrial Agricultural Incentive Table Measures Washington 3 Nov 2013.pdf</v>
          </cell>
        </row>
        <row r="6088">
          <cell r="C6088" t="str">
            <v>852.2_Incentive Customer ($)</v>
          </cell>
          <cell r="D6088">
            <v>2</v>
          </cell>
          <cell r="E6088" t="str">
            <v>Incentive Customer ($)</v>
          </cell>
          <cell r="F6088" t="str">
            <v>Incentive Value Source</v>
          </cell>
          <cell r="G6088" t="str">
            <v/>
          </cell>
          <cell r="H6088" t="str">
            <v>Page 17</v>
          </cell>
          <cell r="I6088" t="str">
            <v>Review and Update Industrial Agricultural Incentive Table Measures Washington 3 Nov 2013.pdf</v>
          </cell>
        </row>
        <row r="6089">
          <cell r="C6089" t="str">
            <v>852.2_Gross incremental annual electric savings (kWh/yr)</v>
          </cell>
          <cell r="D6089">
            <v>2</v>
          </cell>
          <cell r="E6089" t="str">
            <v>Gross incremental annual electric savings (kWh/yr)</v>
          </cell>
          <cell r="F6089" t="str">
            <v>Savings Parameters</v>
          </cell>
          <cell r="G6089" t="str">
            <v/>
          </cell>
          <cell r="H6089" t="str">
            <v/>
          </cell>
          <cell r="I6089" t="str">
            <v>Irrigation Measure Revision - Analysis 11 Oct 2013.xlsx</v>
          </cell>
        </row>
        <row r="6090">
          <cell r="C6090" t="str">
            <v>1083.2_Gross Average Monthly Demand Reduction (kW/unit)</v>
          </cell>
          <cell r="D6090">
            <v>2</v>
          </cell>
          <cell r="E6090" t="str">
            <v>Gross Average Monthly Demand Reduction (kW/unit)</v>
          </cell>
          <cell r="F6090" t="str">
            <v>Demand Savings Value Source</v>
          </cell>
          <cell r="G6090" t="str">
            <v/>
          </cell>
          <cell r="H6090" t="str">
            <v>Page 18</v>
          </cell>
          <cell r="I6090" t="str">
            <v>Wyoming Industrial  Agricultural Measure Review and Update 9 Nov.docx</v>
          </cell>
        </row>
        <row r="6091">
          <cell r="C6091" t="str">
            <v>1083.2_Incremental cost ($)</v>
          </cell>
          <cell r="D6091">
            <v>2</v>
          </cell>
          <cell r="E6091" t="str">
            <v>Incremental cost ($)</v>
          </cell>
          <cell r="F6091" t="str">
            <v>Incremental Cost Value Source</v>
          </cell>
          <cell r="G6091" t="str">
            <v/>
          </cell>
          <cell r="H6091" t="str">
            <v>Page 18</v>
          </cell>
          <cell r="I6091" t="str">
            <v>Wyoming Industrial  Agricultural Measure Review and Update 9 Nov.docx</v>
          </cell>
        </row>
        <row r="6092">
          <cell r="C6092" t="str">
            <v>1083.2_Planned Net to Gross Ratio</v>
          </cell>
          <cell r="D6092">
            <v>2</v>
          </cell>
          <cell r="E6092" t="str">
            <v>Planned Net to Gross Ratio</v>
          </cell>
          <cell r="F6092" t="str">
            <v>Net-to-Gross Value Source</v>
          </cell>
          <cell r="G6092" t="str">
            <v/>
          </cell>
          <cell r="H6092" t="str">
            <v>Recommendation on Page 10</v>
          </cell>
          <cell r="I6092" t="str">
            <v>DSM_WY_EnergyFinAnswer_Report_2011.pdf</v>
          </cell>
        </row>
        <row r="6093">
          <cell r="C6093" t="str">
            <v>1083.2_Gross incremental annual electric savings (kWh/yr)</v>
          </cell>
          <cell r="D6093">
            <v>2</v>
          </cell>
          <cell r="E6093" t="str">
            <v>Gross incremental annual electric savings (kWh/yr)</v>
          </cell>
          <cell r="F6093" t="str">
            <v>Energy Savings Value Source</v>
          </cell>
          <cell r="G6093" t="str">
            <v/>
          </cell>
          <cell r="H6093" t="str">
            <v>Page 18</v>
          </cell>
          <cell r="I6093" t="str">
            <v>Wyoming Industrial  Agricultural Measure Review and Update 9 Nov.docx</v>
          </cell>
        </row>
        <row r="6094">
          <cell r="C6094" t="str">
            <v>1083.2_Measure life (years)</v>
          </cell>
          <cell r="D6094">
            <v>2</v>
          </cell>
          <cell r="E6094" t="str">
            <v>Measure life (years)</v>
          </cell>
          <cell r="F6094" t="str">
            <v>Measure Life Value Source</v>
          </cell>
          <cell r="G6094" t="str">
            <v/>
          </cell>
          <cell r="H6094" t="str">
            <v>Page 18</v>
          </cell>
          <cell r="I6094" t="str">
            <v>Wyoming Industrial  Agricultural Measure Review and Update 9 Nov.docx</v>
          </cell>
        </row>
        <row r="6095">
          <cell r="C6095" t="str">
            <v>12162013-151.2_Planned Net to Gross Ratio</v>
          </cell>
          <cell r="D6095">
            <v>2</v>
          </cell>
          <cell r="E6095" t="str">
            <v>Planned Net to Gross Ratio</v>
          </cell>
          <cell r="F6095" t="str">
            <v>Net-to-Gross Value Source</v>
          </cell>
          <cell r="G6095" t="str">
            <v/>
          </cell>
          <cell r="H6095" t="str">
            <v>Page 2</v>
          </cell>
          <cell r="I6095" t="str">
            <v>CA_Energy_FinAnswer_Program_Evaluation_2009-2011.pdf</v>
          </cell>
        </row>
        <row r="6096">
          <cell r="C6096" t="str">
            <v>12162013-281.2_Measure life (years)</v>
          </cell>
          <cell r="D6096">
            <v>2</v>
          </cell>
          <cell r="E6096" t="str">
            <v>Measure life (years)</v>
          </cell>
          <cell r="F6096" t="str">
            <v>Measure Life Value Source</v>
          </cell>
          <cell r="G6096" t="str">
            <v>14.5, rounded to 15</v>
          </cell>
          <cell r="H6096" t="str">
            <v>Table 16</v>
          </cell>
          <cell r="I6096" t="str">
            <v>Idaho Energy FinAnswer Evaluation Report - 2008.pdf</v>
          </cell>
        </row>
        <row r="6097">
          <cell r="C6097" t="str">
            <v>12162013-281.2_Planned Net to Gross Ratio</v>
          </cell>
          <cell r="D6097">
            <v>2</v>
          </cell>
          <cell r="E6097" t="str">
            <v>Planned Net to Gross Ratio</v>
          </cell>
          <cell r="F6097" t="str">
            <v>Net-to-Gross Ratio Value Source</v>
          </cell>
          <cell r="G6097" t="str">
            <v/>
          </cell>
          <cell r="H6097" t="str">
            <v>Page 2</v>
          </cell>
          <cell r="I6097" t="str">
            <v>ID_Energy_FinAnswer_Program_Evaluation_2009-2011.pdf</v>
          </cell>
        </row>
        <row r="6098">
          <cell r="C6098" t="str">
            <v>12162013-281.2_Planned Realization Rate</v>
          </cell>
          <cell r="D6098">
            <v>2</v>
          </cell>
          <cell r="E6098" t="str">
            <v>Planned Realization Rate</v>
          </cell>
          <cell r="F6098" t="str">
            <v>Realization Rate Value Source</v>
          </cell>
          <cell r="G6098" t="str">
            <v/>
          </cell>
          <cell r="H6098" t="str">
            <v>Table 1</v>
          </cell>
          <cell r="I6098" t="str">
            <v>ID_Energy_FinAnswer_Program_Evaluation_2009-2011.pdf</v>
          </cell>
        </row>
        <row r="6099">
          <cell r="C6099" t="str">
            <v>11222013-021.2_Incentive Customer ($)</v>
          </cell>
          <cell r="D6099">
            <v>2</v>
          </cell>
          <cell r="E6099" t="str">
            <v>Incentive Customer ($)</v>
          </cell>
          <cell r="F6099" t="str">
            <v>Incentive Value Source</v>
          </cell>
          <cell r="G6099" t="str">
            <v/>
          </cell>
          <cell r="H6099" t="str">
            <v>Incentive Caluclator Tool</v>
          </cell>
          <cell r="I6099" t="str">
            <v>WB UT Incentive Calc EXTERNAL 1.1E 0722013.xlsx</v>
          </cell>
        </row>
        <row r="6100">
          <cell r="C6100" t="str">
            <v>12162013-021.2_Incentive Customer ($)</v>
          </cell>
          <cell r="D6100">
            <v>2</v>
          </cell>
          <cell r="E6100" t="str">
            <v>Incentive Customer ($)</v>
          </cell>
          <cell r="F6100" t="str">
            <v>Incentive Value Source</v>
          </cell>
          <cell r="G6100" t="str">
            <v/>
          </cell>
          <cell r="H6100" t="str">
            <v>Incentive Caluclator Tool</v>
          </cell>
          <cell r="I6100" t="str">
            <v>WA wattSmart Business Incentive DUMMY.xlsx</v>
          </cell>
        </row>
        <row r="6101">
          <cell r="C6101" t="str">
            <v>12162013-411.2_Planned Net to Gross Ratio</v>
          </cell>
          <cell r="D6101">
            <v>2</v>
          </cell>
          <cell r="E6101" t="str">
            <v>Planned Net to Gross Ratio</v>
          </cell>
          <cell r="F6101" t="str">
            <v>Net-to-Gross Valur Source</v>
          </cell>
          <cell r="G6101" t="str">
            <v/>
          </cell>
          <cell r="H6101" t="str">
            <v>Page 10</v>
          </cell>
          <cell r="I6101" t="str">
            <v>DSM_WY_EnergyFinAnswer_Report_2011.pdf</v>
          </cell>
        </row>
        <row r="6102">
          <cell r="C6102" t="str">
            <v>12162013-411.2_Measure life (years)</v>
          </cell>
          <cell r="D6102">
            <v>2</v>
          </cell>
          <cell r="E6102" t="str">
            <v>Measure life (years)</v>
          </cell>
          <cell r="F6102" t="str">
            <v>Measure Life Value Source</v>
          </cell>
          <cell r="G6102" t="str">
            <v/>
          </cell>
          <cell r="H6102" t="str">
            <v>Table 26</v>
          </cell>
          <cell r="I6102" t="str">
            <v>2013-Wyoming-Annual-Report-Appendices-FINAL.pdf</v>
          </cell>
        </row>
        <row r="6103">
          <cell r="C6103" t="str">
            <v>12162013-411.2_Planned Realization Rate</v>
          </cell>
          <cell r="D6103">
            <v>2</v>
          </cell>
          <cell r="E6103" t="str">
            <v>Planned Realization Rate</v>
          </cell>
          <cell r="F6103" t="str">
            <v>Realization Rate Value Source</v>
          </cell>
          <cell r="G6103" t="str">
            <v/>
          </cell>
          <cell r="H6103" t="str">
            <v>Table 1</v>
          </cell>
          <cell r="I6103" t="str">
            <v>DSM_WY_EnergyFinAnswer_Report_2011.pdf</v>
          </cell>
        </row>
        <row r="6104">
          <cell r="C6104" t="str">
            <v>12162013-152.2_Planned Net to Gross Ratio</v>
          </cell>
          <cell r="D6104">
            <v>2</v>
          </cell>
          <cell r="E6104" t="str">
            <v>Planned Net to Gross Ratio</v>
          </cell>
          <cell r="F6104" t="str">
            <v>Net-to-Gross Value Source</v>
          </cell>
          <cell r="G6104" t="str">
            <v/>
          </cell>
          <cell r="H6104" t="str">
            <v>Page 2</v>
          </cell>
          <cell r="I6104" t="str">
            <v>CA_Energy_FinAnswer_Program_Evaluation_2009-2011.pdf</v>
          </cell>
        </row>
        <row r="6105">
          <cell r="C6105" t="str">
            <v>12162013-282.2_Planned Net to Gross Ratio</v>
          </cell>
          <cell r="D6105">
            <v>2</v>
          </cell>
          <cell r="E6105" t="str">
            <v>Planned Net to Gross Ratio</v>
          </cell>
          <cell r="F6105" t="str">
            <v>Net-to-Gross Ratio Value Source</v>
          </cell>
          <cell r="G6105" t="str">
            <v/>
          </cell>
          <cell r="H6105" t="str">
            <v>Page 2</v>
          </cell>
          <cell r="I6105" t="str">
            <v>ID_Energy_FinAnswer_Program_Evaluation_2009-2011.pdf</v>
          </cell>
        </row>
        <row r="6106">
          <cell r="C6106" t="str">
            <v>12162013-282.2_Planned Realization Rate</v>
          </cell>
          <cell r="D6106">
            <v>2</v>
          </cell>
          <cell r="E6106" t="str">
            <v>Planned Realization Rate</v>
          </cell>
          <cell r="F6106" t="str">
            <v>Realization Rate Value Source</v>
          </cell>
          <cell r="G6106" t="str">
            <v/>
          </cell>
          <cell r="H6106" t="str">
            <v>Table 1</v>
          </cell>
          <cell r="I6106" t="str">
            <v>ID_Energy_FinAnswer_Program_Evaluation_2009-2011.pdf</v>
          </cell>
        </row>
        <row r="6107">
          <cell r="C6107" t="str">
            <v>12162013-282.2_Measure life (years)</v>
          </cell>
          <cell r="D6107">
            <v>2</v>
          </cell>
          <cell r="E6107" t="str">
            <v>Measure life (years)</v>
          </cell>
          <cell r="F6107" t="str">
            <v>Measure Life Value Source</v>
          </cell>
          <cell r="G6107" t="str">
            <v>14.5, rounded to 15</v>
          </cell>
          <cell r="H6107" t="str">
            <v>Table 16</v>
          </cell>
          <cell r="I6107" t="str">
            <v>Idaho Energy FinAnswer Evaluation Report - 2008.pdf</v>
          </cell>
        </row>
        <row r="6108">
          <cell r="C6108" t="str">
            <v>11222013-022.2_Incentive Customer ($)</v>
          </cell>
          <cell r="D6108">
            <v>2</v>
          </cell>
          <cell r="E6108" t="str">
            <v>Incentive Customer ($)</v>
          </cell>
          <cell r="F6108" t="str">
            <v>Incentive Value Source</v>
          </cell>
          <cell r="G6108" t="str">
            <v/>
          </cell>
          <cell r="H6108" t="str">
            <v>Incentive Caluclator Tool</v>
          </cell>
          <cell r="I6108" t="str">
            <v>WB UT Incentive Calc EXTERNAL 1.1E 0722013.xlsx</v>
          </cell>
        </row>
        <row r="6109">
          <cell r="C6109" t="str">
            <v>12162013-022.2_Incentive Customer ($)</v>
          </cell>
          <cell r="D6109">
            <v>2</v>
          </cell>
          <cell r="E6109" t="str">
            <v>Incentive Customer ($)</v>
          </cell>
          <cell r="F6109" t="str">
            <v>Incentive Value Source</v>
          </cell>
          <cell r="G6109" t="str">
            <v/>
          </cell>
          <cell r="H6109" t="str">
            <v>Incentive Caluclator Tool</v>
          </cell>
          <cell r="I6109" t="str">
            <v>WA wattSmart Business Incentive DUMMY.xlsx</v>
          </cell>
        </row>
        <row r="6110">
          <cell r="C6110" t="str">
            <v>12162013-412.2_Planned Realization Rate</v>
          </cell>
          <cell r="D6110">
            <v>2</v>
          </cell>
          <cell r="E6110" t="str">
            <v>Planned Realization Rate</v>
          </cell>
          <cell r="F6110" t="str">
            <v>Realization Rate Value Source</v>
          </cell>
          <cell r="G6110" t="str">
            <v/>
          </cell>
          <cell r="H6110" t="str">
            <v>Table 1</v>
          </cell>
          <cell r="I6110" t="str">
            <v>DSM_WY_EnergyFinAnswer_Report_2011.pdf</v>
          </cell>
        </row>
        <row r="6111">
          <cell r="C6111" t="str">
            <v>12162013-412.2_Planned Net to Gross Ratio</v>
          </cell>
          <cell r="D6111">
            <v>2</v>
          </cell>
          <cell r="E6111" t="str">
            <v>Planned Net to Gross Ratio</v>
          </cell>
          <cell r="F6111" t="str">
            <v>Net-to-Gross Valur Source</v>
          </cell>
          <cell r="G6111" t="str">
            <v/>
          </cell>
          <cell r="H6111" t="str">
            <v>Page 10</v>
          </cell>
          <cell r="I6111" t="str">
            <v>DSM_WY_EnergyFinAnswer_Report_2011.pdf</v>
          </cell>
        </row>
        <row r="6112">
          <cell r="C6112" t="str">
            <v>12162013-412.2_Measure life (years)</v>
          </cell>
          <cell r="D6112">
            <v>2</v>
          </cell>
          <cell r="E6112" t="str">
            <v>Measure life (years)</v>
          </cell>
          <cell r="F6112" t="str">
            <v>Measure Life Value Source</v>
          </cell>
          <cell r="G6112" t="str">
            <v/>
          </cell>
          <cell r="H6112" t="str">
            <v>Table 26</v>
          </cell>
          <cell r="I6112" t="str">
            <v>2013-Wyoming-Annual-Report-Appendices-FINAL.pdf</v>
          </cell>
        </row>
        <row r="6113">
          <cell r="C6113" t="str">
            <v>63.2_Planned Realization Rate</v>
          </cell>
          <cell r="D6113">
            <v>2</v>
          </cell>
          <cell r="E6113" t="str">
            <v>Planned Realization Rate</v>
          </cell>
          <cell r="F6113" t="str">
            <v>Realization Rate Value Source</v>
          </cell>
          <cell r="G6113" t="str">
            <v/>
          </cell>
          <cell r="H6113" t="str">
            <v>page 2</v>
          </cell>
          <cell r="I6113" t="str">
            <v>CA_FinAnswer_Express_Program_Evaluation_2009-2011.pdf</v>
          </cell>
        </row>
        <row r="6114">
          <cell r="C6114" t="str">
            <v>63.2_Planned Net to Gross Ratio</v>
          </cell>
          <cell r="D6114">
            <v>2</v>
          </cell>
          <cell r="E6114" t="str">
            <v>Planned Net to Gross Ratio</v>
          </cell>
          <cell r="F6114" t="str">
            <v>Net-to-Gross Value Source</v>
          </cell>
          <cell r="G6114" t="str">
            <v/>
          </cell>
          <cell r="H6114" t="str">
            <v>page 2</v>
          </cell>
          <cell r="I6114" t="str">
            <v>CA_FinAnswer_Express_Program_Evaluation_2009-2011.pdf</v>
          </cell>
        </row>
        <row r="6115">
          <cell r="C6115" t="str">
            <v>278.2_Planned Net to Gross Ratio</v>
          </cell>
          <cell r="D6115">
            <v>2</v>
          </cell>
          <cell r="E6115" t="str">
            <v>Planned Net to Gross Ratio</v>
          </cell>
          <cell r="F6115" t="str">
            <v>Net-to-Gross Value Source</v>
          </cell>
          <cell r="G6115" t="str">
            <v/>
          </cell>
          <cell r="H6115" t="str">
            <v>Page 2</v>
          </cell>
          <cell r="I6115" t="str">
            <v>ID_FinAnswer_Express_Program_Evaluation_2009-2011.pdf</v>
          </cell>
        </row>
        <row r="6116">
          <cell r="C6116" t="str">
            <v>278.2_Measure life (years)</v>
          </cell>
          <cell r="D6116">
            <v>2</v>
          </cell>
          <cell r="E6116" t="str">
            <v>Measure life (years)</v>
          </cell>
          <cell r="F6116" t="str">
            <v>Measure Life Value Source</v>
          </cell>
          <cell r="G6116" t="str">
            <v>Set equal to evaporative cooling</v>
          </cell>
          <cell r="H6116" t="str">
            <v/>
          </cell>
          <cell r="I6116" t="str">
            <v/>
          </cell>
        </row>
        <row r="6117">
          <cell r="C6117" t="str">
            <v>278.2_Planned Realization Rate</v>
          </cell>
          <cell r="D6117">
            <v>2</v>
          </cell>
          <cell r="E6117" t="str">
            <v>Planned Realization Rate</v>
          </cell>
          <cell r="F6117" t="str">
            <v>Realization Rate Value Source</v>
          </cell>
          <cell r="G6117" t="str">
            <v/>
          </cell>
          <cell r="H6117" t="str">
            <v>Table 1</v>
          </cell>
          <cell r="I6117" t="str">
            <v>ID_FinAnswer_Express_Program_Evaluation_2009-2011.pdf</v>
          </cell>
        </row>
        <row r="6118">
          <cell r="C6118" t="str">
            <v>506.2_Measure life (years)</v>
          </cell>
          <cell r="D6118">
            <v>2</v>
          </cell>
          <cell r="E6118" t="str">
            <v>Measure life (years)</v>
          </cell>
          <cell r="F6118" t="str">
            <v>Measure Life Value Source</v>
          </cell>
          <cell r="G6118" t="str">
            <v/>
          </cell>
          <cell r="H6118" t="str">
            <v>Table 2 on page 22 of Appendix 1</v>
          </cell>
          <cell r="I6118" t="str">
            <v>UT_2011_Annual_Report.pdf</v>
          </cell>
        </row>
        <row r="6119">
          <cell r="C6119" t="str">
            <v>506.2_Gross Average Monthly Demand Reduction (kW/unit)</v>
          </cell>
          <cell r="D6119">
            <v>2</v>
          </cell>
          <cell r="E6119" t="str">
            <v>Gross Average Monthly Demand Reduction (kW/unit)</v>
          </cell>
          <cell r="F6119" t="str">
            <v>Demand Reduction Value Source</v>
          </cell>
          <cell r="G6119" t="str">
            <v/>
          </cell>
          <cell r="H6119" t="str">
            <v/>
          </cell>
          <cell r="I6119" t="str">
            <v>IDEC Tool 070113.2.xlsm</v>
          </cell>
        </row>
        <row r="6120">
          <cell r="C6120" t="str">
            <v>506.2_Incremental cost ($)</v>
          </cell>
          <cell r="D6120">
            <v>2</v>
          </cell>
          <cell r="E6120" t="str">
            <v>Incremental cost ($)</v>
          </cell>
          <cell r="F6120" t="str">
            <v>Cost Value Source</v>
          </cell>
          <cell r="G6120" t="str">
            <v/>
          </cell>
          <cell r="H6120" t="str">
            <v/>
          </cell>
          <cell r="I6120" t="str">
            <v>IDEC Tool 070113.2.xlsm</v>
          </cell>
        </row>
        <row r="6121">
          <cell r="C6121" t="str">
            <v>506.2_Incentive Customer ($)</v>
          </cell>
          <cell r="D6121">
            <v>2</v>
          </cell>
          <cell r="E6121" t="str">
            <v>Incentive Customer ($)</v>
          </cell>
          <cell r="F6121" t="str">
            <v>Incentive Value Source</v>
          </cell>
          <cell r="G6121" t="str">
            <v/>
          </cell>
          <cell r="H6121" t="str">
            <v/>
          </cell>
          <cell r="I6121" t="str">
            <v>IDEC Tool 070113.2.xlsm</v>
          </cell>
        </row>
        <row r="6122">
          <cell r="C6122" t="str">
            <v>506.2_Gross incremental annual electric savings (kWh/yr)</v>
          </cell>
          <cell r="D6122">
            <v>2</v>
          </cell>
          <cell r="E6122" t="str">
            <v>Gross incremental annual electric savings (kWh/yr)</v>
          </cell>
          <cell r="F6122" t="str">
            <v xml:space="preserve">Energy Savings Value Source </v>
          </cell>
          <cell r="G6122" t="str">
            <v/>
          </cell>
          <cell r="H6122" t="str">
            <v/>
          </cell>
          <cell r="I6122" t="str">
            <v>IDEC Tool 070113.2.xlsm</v>
          </cell>
        </row>
        <row r="6123">
          <cell r="C6123" t="str">
            <v>715.2_Gross incremental annual electric savings (kWh/yr)</v>
          </cell>
          <cell r="D6123">
            <v>2</v>
          </cell>
          <cell r="E6123" t="str">
            <v>Gross incremental annual electric savings (kWh/yr)</v>
          </cell>
          <cell r="F6123" t="str">
            <v>Savings Parameters</v>
          </cell>
          <cell r="G6123" t="str">
            <v/>
          </cell>
          <cell r="H6123" t="str">
            <v>See Source Document(s) for savings methodology</v>
          </cell>
          <cell r="I6123" t="str">
            <v>IDEC Tool 071412.2.xlsm</v>
          </cell>
        </row>
        <row r="6124">
          <cell r="C6124" t="str">
            <v>715.2_Measure life (years)</v>
          </cell>
          <cell r="D6124">
            <v>2</v>
          </cell>
          <cell r="E6124" t="str">
            <v>Measure life (years)</v>
          </cell>
          <cell r="F6124" t="str">
            <v>Measure Life Value Source</v>
          </cell>
          <cell r="G6124" t="str">
            <v/>
          </cell>
          <cell r="H6124" t="str">
            <v>Table 1-4</v>
          </cell>
          <cell r="I6124" t="str">
            <v/>
          </cell>
        </row>
        <row r="6125">
          <cell r="C6125" t="str">
            <v>715.2_Incremental cost ($)</v>
          </cell>
          <cell r="D6125">
            <v>2</v>
          </cell>
          <cell r="E6125" t="str">
            <v>Incremental cost ($)</v>
          </cell>
          <cell r="F6125" t="str">
            <v>Cost Value Source</v>
          </cell>
          <cell r="G6125" t="str">
            <v/>
          </cell>
          <cell r="H6125" t="str">
            <v>Table 1-4</v>
          </cell>
          <cell r="I6125" t="str">
            <v/>
          </cell>
        </row>
        <row r="6126">
          <cell r="C6126" t="str">
            <v>715.2_Incentive Customer ($)</v>
          </cell>
          <cell r="D6126">
            <v>2</v>
          </cell>
          <cell r="E6126" t="str">
            <v>Incentive Customer ($)</v>
          </cell>
          <cell r="F6126" t="str">
            <v>Incentive Value Source</v>
          </cell>
          <cell r="G6126" t="str">
            <v/>
          </cell>
          <cell r="H6126" t="str">
            <v>Table 1-4</v>
          </cell>
          <cell r="I6126" t="str">
            <v/>
          </cell>
        </row>
        <row r="6127">
          <cell r="C6127" t="str">
            <v>715.2_Gross Average Monthly Demand Reduction (kW/unit)</v>
          </cell>
          <cell r="D6127">
            <v>2</v>
          </cell>
          <cell r="E6127" t="str">
            <v>Gross Average Monthly Demand Reduction (kW/unit)</v>
          </cell>
          <cell r="F6127" t="str">
            <v>Savings Parameters</v>
          </cell>
          <cell r="G6127" t="str">
            <v/>
          </cell>
          <cell r="H6127" t="str">
            <v>See Source Document(s) for savings methodology</v>
          </cell>
          <cell r="I6127" t="str">
            <v>IDEC Tool 071412.2.xlsm</v>
          </cell>
        </row>
        <row r="6128">
          <cell r="C6128" t="str">
            <v>927.2_Planned Net to Gross Ratio</v>
          </cell>
          <cell r="D6128">
            <v>2</v>
          </cell>
          <cell r="E6128" t="str">
            <v>Planned Net to Gross Ratio</v>
          </cell>
          <cell r="F6128" t="str">
            <v>Net-to-Gross Value Source</v>
          </cell>
          <cell r="G6128" t="str">
            <v/>
          </cell>
          <cell r="H6128" t="str">
            <v>Page 10</v>
          </cell>
          <cell r="I6128" t="str">
            <v>DSM_WY_FinAnswerExpress_Report_2011.pdf</v>
          </cell>
        </row>
        <row r="6129">
          <cell r="C6129" t="str">
            <v>927.2_Planned Realization Rate</v>
          </cell>
          <cell r="D6129">
            <v>2</v>
          </cell>
          <cell r="E6129" t="str">
            <v>Planned Realization Rate</v>
          </cell>
          <cell r="F6129" t="str">
            <v>Realization Rate Value Source</v>
          </cell>
          <cell r="G6129" t="str">
            <v/>
          </cell>
          <cell r="H6129" t="str">
            <v>Table 1</v>
          </cell>
          <cell r="I6129" t="str">
            <v>DSM_WY_FinAnswerExpress_Report_2011.pdf</v>
          </cell>
        </row>
        <row r="6130">
          <cell r="C6130" t="str">
            <v>927.2_Measure life (years)</v>
          </cell>
          <cell r="D6130">
            <v>2</v>
          </cell>
          <cell r="E6130" t="str">
            <v>Measure life (years)</v>
          </cell>
          <cell r="F6130" t="str">
            <v>Measure Life Value Source</v>
          </cell>
          <cell r="G6130" t="str">
            <v/>
          </cell>
          <cell r="H6130" t="str">
            <v>Page 7-25</v>
          </cell>
          <cell r="I6130" t="str">
            <v>WY Market Characterization FINAL 062611.pdf</v>
          </cell>
        </row>
        <row r="6131">
          <cell r="C6131" t="str">
            <v>104.2_Planned Realization Rate</v>
          </cell>
          <cell r="D6131">
            <v>2</v>
          </cell>
          <cell r="E6131" t="str">
            <v>Planned Realization Rate</v>
          </cell>
          <cell r="F6131" t="str">
            <v>Realization Rate Value Source</v>
          </cell>
          <cell r="G6131" t="str">
            <v/>
          </cell>
          <cell r="H6131" t="str">
            <v>page 2</v>
          </cell>
          <cell r="I6131" t="str">
            <v>CA_FinAnswer_Express_Program_Evaluation_2009-2011.pdf</v>
          </cell>
        </row>
        <row r="6132">
          <cell r="C6132" t="str">
            <v>104.2_Planned Net to Gross Ratio</v>
          </cell>
          <cell r="D6132">
            <v>2</v>
          </cell>
          <cell r="E6132" t="str">
            <v>Planned Net to Gross Ratio</v>
          </cell>
          <cell r="F6132" t="str">
            <v>Net-to-Gross Value Source</v>
          </cell>
          <cell r="G6132" t="str">
            <v/>
          </cell>
          <cell r="H6132" t="str">
            <v>page 2</v>
          </cell>
          <cell r="I6132" t="str">
            <v>CA_FinAnswer_Express_Program_Evaluation_2009-2011.pdf</v>
          </cell>
        </row>
        <row r="6133">
          <cell r="C6133" t="str">
            <v>319.2_Incremental cost ($)</v>
          </cell>
          <cell r="D6133">
            <v>2</v>
          </cell>
          <cell r="E6133" t="str">
            <v>Incremental cost ($)</v>
          </cell>
          <cell r="F6133" t="str">
            <v>Cost Value Source</v>
          </cell>
          <cell r="G6133" t="str">
            <v>Incremental material only for NCMR</v>
          </cell>
          <cell r="H6133" t="str">
            <v/>
          </cell>
          <cell r="I6133" t="str">
            <v>2010 ID FX MARKET CHARACTERIZATION 051512.pdf</v>
          </cell>
        </row>
        <row r="6134">
          <cell r="C6134" t="str">
            <v>319.2_Gross incremental annual electric savings (kWh/yr)</v>
          </cell>
          <cell r="D6134">
            <v>2</v>
          </cell>
          <cell r="E6134" t="str">
            <v>Gross incremental annual electric savings (kWh/yr)</v>
          </cell>
          <cell r="F6134" t="str">
            <v xml:space="preserve">Energy Savings Value Source </v>
          </cell>
          <cell r="G6134" t="str">
            <v/>
          </cell>
          <cell r="H6134" t="str">
            <v/>
          </cell>
          <cell r="I6134" t="str">
            <v>2010 ID FX MARKET CHARACTERIZATION 051512.pdf</v>
          </cell>
        </row>
        <row r="6135">
          <cell r="C6135" t="str">
            <v>319.2_Planned Realization Rate</v>
          </cell>
          <cell r="D6135">
            <v>2</v>
          </cell>
          <cell r="E6135" t="str">
            <v>Planned Realization Rate</v>
          </cell>
          <cell r="F6135" t="str">
            <v>Realization Rate Value Source</v>
          </cell>
          <cell r="G6135" t="str">
            <v/>
          </cell>
          <cell r="H6135" t="str">
            <v>Table 1</v>
          </cell>
          <cell r="I6135" t="str">
            <v>ID_FinAnswer_Express_Program_Evaluation_2009-2011.pdf</v>
          </cell>
        </row>
        <row r="6136">
          <cell r="C6136" t="str">
            <v>319.2_Measure life (years)</v>
          </cell>
          <cell r="D6136">
            <v>2</v>
          </cell>
          <cell r="E6136" t="str">
            <v>Measure life (years)</v>
          </cell>
          <cell r="F6136" t="str">
            <v>Measure Life Value Source</v>
          </cell>
          <cell r="G6136" t="str">
            <v>Average of 12 years from FinAnswer Express and 15 years from Energy FinAnswer (13.5 rounded to 14)</v>
          </cell>
          <cell r="H6136" t="str">
            <v/>
          </cell>
          <cell r="I6136" t="str">
            <v>2013-Idaho-Annual-Report-Appendices-FINAL071814.pdf</v>
          </cell>
        </row>
        <row r="6137">
          <cell r="C6137" t="str">
            <v>319.2_Gross Average Monthly Demand Reduction (kW/unit)</v>
          </cell>
          <cell r="D6137">
            <v>2</v>
          </cell>
          <cell r="E6137" t="str">
            <v>Gross Average Monthly Demand Reduction (kW/unit)</v>
          </cell>
          <cell r="F6137" t="str">
            <v>Demand Reduction Value Source</v>
          </cell>
          <cell r="G6137" t="str">
            <v/>
          </cell>
          <cell r="H6137" t="str">
            <v>Savings are assumed to occur at night, not at time of customer peak demand</v>
          </cell>
          <cell r="I6137" t="str">
            <v/>
          </cell>
        </row>
        <row r="6138">
          <cell r="C6138" t="str">
            <v>319.2_Planned Net to Gross Ratio</v>
          </cell>
          <cell r="D6138">
            <v>2</v>
          </cell>
          <cell r="E6138" t="str">
            <v>Planned Net to Gross Ratio</v>
          </cell>
          <cell r="F6138" t="str">
            <v>Net-to-Gross Value Source</v>
          </cell>
          <cell r="G6138" t="str">
            <v/>
          </cell>
          <cell r="H6138" t="str">
            <v>Page 2</v>
          </cell>
          <cell r="I6138" t="str">
            <v>ID_FinAnswer_Express_Program_Evaluation_2009-2011.pdf</v>
          </cell>
        </row>
        <row r="6139">
          <cell r="C6139" t="str">
            <v>546.2_Gross Average Monthly Demand Reduction (kW/unit)</v>
          </cell>
          <cell r="D6139">
            <v>2</v>
          </cell>
          <cell r="E6139" t="str">
            <v>Gross Average Monthly Demand Reduction (kW/unit)</v>
          </cell>
          <cell r="F6139" t="str">
            <v>Demand Reduction Value Source</v>
          </cell>
          <cell r="G6139" t="str">
            <v/>
          </cell>
          <cell r="H6139" t="str">
            <v>Table 6-11</v>
          </cell>
          <cell r="I6139" t="str">
            <v>FinAnswer Express Market Characterization and Program Enhancements - Utah Service Territory 30 Nov 2011.pdf</v>
          </cell>
        </row>
        <row r="6140">
          <cell r="C6140" t="str">
            <v>546.2_Gross incremental annual electric savings (kWh/yr)</v>
          </cell>
          <cell r="D6140">
            <v>2</v>
          </cell>
          <cell r="E6140" t="str">
            <v>Gross incremental annual electric savings (kWh/yr)</v>
          </cell>
          <cell r="F6140" t="str">
            <v>See Source Document(s) for savings methodology</v>
          </cell>
          <cell r="G6140" t="str">
            <v/>
          </cell>
          <cell r="H6140" t="str">
            <v/>
          </cell>
          <cell r="I6140" t="str">
            <v>Ltg Info.xls</v>
          </cell>
        </row>
        <row r="6141">
          <cell r="C6141" t="str">
            <v>546.2_Measure life (years)</v>
          </cell>
          <cell r="D6141">
            <v>2</v>
          </cell>
          <cell r="E6141" t="str">
            <v>Measure life (years)</v>
          </cell>
          <cell r="F6141" t="str">
            <v>Measure Life Value Source</v>
          </cell>
          <cell r="G6141" t="str">
            <v/>
          </cell>
          <cell r="H6141" t="str">
            <v>Table 2 on page 22 of Appendix 1</v>
          </cell>
          <cell r="I6141" t="str">
            <v>UT_2011_Annual_Report.pdf</v>
          </cell>
        </row>
        <row r="6142">
          <cell r="C6142" t="str">
            <v>546.2_Gross incremental annual electric savings (kWh/yr)</v>
          </cell>
          <cell r="D6142">
            <v>2</v>
          </cell>
          <cell r="E6142" t="str">
            <v>Gross incremental annual electric savings (kWh/yr)</v>
          </cell>
          <cell r="F6142" t="str">
            <v xml:space="preserve">Energy Savings Value Source </v>
          </cell>
          <cell r="G6142" t="str">
            <v/>
          </cell>
          <cell r="H6142" t="str">
            <v>Table 9-27</v>
          </cell>
          <cell r="I6142" t="str">
            <v>FinAnswer Express Market Characterization and Program Enhancements - Utah Service Territory 30 Nov 2011.pdf</v>
          </cell>
        </row>
        <row r="6143">
          <cell r="C6143" t="str">
            <v>546.2_Incentive Customer ($)</v>
          </cell>
          <cell r="D6143">
            <v>2</v>
          </cell>
          <cell r="E6143" t="str">
            <v>Incentive Customer ($)</v>
          </cell>
          <cell r="F6143" t="str">
            <v>Incentive Value Source</v>
          </cell>
          <cell r="G6143" t="str">
            <v/>
          </cell>
          <cell r="H6143" t="str">
            <v>Table 9-27</v>
          </cell>
          <cell r="I6143" t="str">
            <v>FinAnswer Express Market Characterization and Program Enhancements - Utah Service Territory 30 Nov 2011.pdf</v>
          </cell>
        </row>
        <row r="6144">
          <cell r="C6144" t="str">
            <v>546.2_Incremental cost ($)</v>
          </cell>
          <cell r="D6144">
            <v>2</v>
          </cell>
          <cell r="E6144" t="str">
            <v>Incremental cost ($)</v>
          </cell>
          <cell r="F6144" t="str">
            <v>Cost Value Source</v>
          </cell>
          <cell r="G6144" t="str">
            <v/>
          </cell>
          <cell r="H6144" t="str">
            <v>Table 9-27</v>
          </cell>
          <cell r="I6144" t="str">
            <v>FinAnswer Express Market Characterization and Program Enhancements - Utah Service Territory 30 Nov 2011.pdf</v>
          </cell>
        </row>
        <row r="6145">
          <cell r="C6145" t="str">
            <v>546.3_Gross Average Monthly Demand Reduction (kW/unit)</v>
          </cell>
          <cell r="D6145">
            <v>3</v>
          </cell>
          <cell r="E6145" t="str">
            <v>Gross Average Monthly Demand Reduction (kW/unit)</v>
          </cell>
          <cell r="F6145" t="str">
            <v>Demand Savings Value Source</v>
          </cell>
          <cell r="G6145" t="str">
            <v/>
          </cell>
          <cell r="H6145" t="str">
            <v>Savings are assumed to occur at night, not at time of customer peak demand</v>
          </cell>
          <cell r="I6145" t="str">
            <v/>
          </cell>
        </row>
        <row r="6146">
          <cell r="C6146" t="str">
            <v>546.3_Measure life (years)</v>
          </cell>
          <cell r="D6146">
            <v>3</v>
          </cell>
          <cell r="E6146" t="str">
            <v>Measure life (years)</v>
          </cell>
          <cell r="F6146" t="str">
            <v>Measure Life Value Source</v>
          </cell>
          <cell r="G6146" t="str">
            <v/>
          </cell>
          <cell r="H6146" t="str">
            <v>Used for program change filing. Program-level measure life decreased from previous 14 years to feflect increasing role of energy management</v>
          </cell>
          <cell r="I6146" t="str">
            <v>CE inputs - measure update   small business 031314.xlsx</v>
          </cell>
        </row>
        <row r="6147">
          <cell r="C6147" t="str">
            <v>546.3_Gross incremental annual electric savings (kWh/yr)</v>
          </cell>
          <cell r="D6147">
            <v>3</v>
          </cell>
          <cell r="E6147" t="str">
            <v>Gross incremental annual electric savings (kWh/yr)</v>
          </cell>
          <cell r="F6147" t="str">
            <v>Energy Savings Value Source</v>
          </cell>
          <cell r="G6147" t="str">
            <v/>
          </cell>
          <cell r="H6147" t="str">
            <v/>
          </cell>
          <cell r="I6147" t="str">
            <v>Program Update Report UT 050214.docx</v>
          </cell>
        </row>
        <row r="6148">
          <cell r="C6148" t="str">
            <v>546.3_Planned Net to Gross Ratio</v>
          </cell>
          <cell r="D6148">
            <v>3</v>
          </cell>
          <cell r="E6148" t="str">
            <v>Planned Net to Gross Ratio</v>
          </cell>
          <cell r="F6148" t="str">
            <v>Net-to-Gross Value Source</v>
          </cell>
          <cell r="G6148" t="str">
            <v/>
          </cell>
          <cell r="H6148" t="str">
            <v>BAU - CE inputs sheet</v>
          </cell>
          <cell r="I6148" t="str">
            <v>CE inputs - measure update   small business 031314.xlsx</v>
          </cell>
        </row>
        <row r="6149">
          <cell r="C6149" t="str">
            <v>546.3_Gross incremental annual electric savings (kWh/yr)</v>
          </cell>
          <cell r="D6149">
            <v>3</v>
          </cell>
          <cell r="E6149" t="str">
            <v>Gross incremental annual electric savings (kWh/yr)</v>
          </cell>
          <cell r="F6149" t="str">
            <v>Energy Savings Value Source</v>
          </cell>
          <cell r="G6149" t="str">
            <v/>
          </cell>
          <cell r="H6149" t="str">
            <v/>
          </cell>
          <cell r="I6149" t="str">
            <v/>
          </cell>
        </row>
        <row r="6150">
          <cell r="C6150" t="str">
            <v>546.3_Incremental cost ($)</v>
          </cell>
          <cell r="D6150">
            <v>3</v>
          </cell>
          <cell r="E6150" t="str">
            <v>Incremental cost ($)</v>
          </cell>
          <cell r="F6150" t="str">
            <v>Incremental Cost Value Source</v>
          </cell>
          <cell r="G6150" t="str">
            <v/>
          </cell>
          <cell r="H6150" t="str">
            <v/>
          </cell>
          <cell r="I6150" t="str">
            <v/>
          </cell>
        </row>
        <row r="6151">
          <cell r="C6151" t="str">
            <v>546.3_Incremental cost ($)</v>
          </cell>
          <cell r="D6151">
            <v>3</v>
          </cell>
          <cell r="E6151" t="str">
            <v>Incremental cost ($)</v>
          </cell>
          <cell r="F6151" t="str">
            <v>Incremental Cost Value Source</v>
          </cell>
          <cell r="G6151" t="str">
            <v/>
          </cell>
          <cell r="H6151" t="str">
            <v/>
          </cell>
          <cell r="I6151" t="str">
            <v>Program Update Report UT 050214.docx</v>
          </cell>
        </row>
        <row r="6152">
          <cell r="C6152" t="str">
            <v>546.3_Planned Realization Rate</v>
          </cell>
          <cell r="D6152">
            <v>3</v>
          </cell>
          <cell r="E6152" t="str">
            <v>Planned Realization Rate</v>
          </cell>
          <cell r="F6152" t="str">
            <v>Realization Rate Value Source</v>
          </cell>
          <cell r="G6152" t="str">
            <v/>
          </cell>
          <cell r="H6152" t="str">
            <v>BAU - CE inputs sheet</v>
          </cell>
          <cell r="I6152" t="str">
            <v>CE inputs - measure update   small business 031314.xlsx</v>
          </cell>
        </row>
        <row r="6153">
          <cell r="C6153" t="str">
            <v>763.2_Gross incremental annual electric savings (kWh/yr)</v>
          </cell>
          <cell r="D6153">
            <v>2</v>
          </cell>
          <cell r="E6153" t="str">
            <v>Gross incremental annual electric savings (kWh/yr)</v>
          </cell>
          <cell r="F6153" t="str">
            <v>Savings Parameters</v>
          </cell>
          <cell r="G6153" t="str">
            <v/>
          </cell>
          <cell r="H6153" t="str">
            <v>Market Characterization contains detailed information on baselines, and assumed hours of operation. See Tables 9-26 and 9-27. Also see WA Ltg Info spreadsheet for calculations.</v>
          </cell>
          <cell r="I6153" t="str">
            <v>FinAnswer Express Market Characterization and Program Enhancements - Washington Service Territory 9 Sept 2011.pdf</v>
          </cell>
        </row>
        <row r="6154">
          <cell r="C6154" t="str">
            <v>763.2_Gross incremental annual electric savings (kWh/yr)</v>
          </cell>
          <cell r="D6154">
            <v>2</v>
          </cell>
          <cell r="E6154" t="str">
            <v>Gross incremental annual electric savings (kWh/yr)</v>
          </cell>
          <cell r="F6154" t="str">
            <v xml:space="preserve">Energy Savings Value Source </v>
          </cell>
          <cell r="G6154" t="str">
            <v/>
          </cell>
          <cell r="H6154" t="str">
            <v>pg 32, Table 9-26</v>
          </cell>
          <cell r="I6154" t="str">
            <v>FinAnswer Express Market Characterization and Program Enhancements - Washington Service Territory 9 Sept 2011.pdf</v>
          </cell>
        </row>
        <row r="6155">
          <cell r="C6155" t="str">
            <v>763.2_Gross incremental annual electric savings (kWh/yr)</v>
          </cell>
          <cell r="D6155">
            <v>2</v>
          </cell>
          <cell r="E6155" t="str">
            <v>Gross incremental annual electric savings (kWh/yr)</v>
          </cell>
          <cell r="F6155" t="str">
            <v>Savings Parameters</v>
          </cell>
          <cell r="G6155" t="str">
            <v/>
          </cell>
          <cell r="H6155" t="str">
            <v>See Source Document(s) for savings methodology</v>
          </cell>
          <cell r="I6155" t="str">
            <v>WA Ltg Info.xls</v>
          </cell>
        </row>
        <row r="6156">
          <cell r="C6156" t="str">
            <v>763.2_Incentive Customer ($)</v>
          </cell>
          <cell r="D6156">
            <v>2</v>
          </cell>
          <cell r="E6156" t="str">
            <v>Incentive Customer ($)</v>
          </cell>
          <cell r="F6156" t="str">
            <v>Incentive Value Source</v>
          </cell>
          <cell r="G6156" t="str">
            <v/>
          </cell>
          <cell r="H6156" t="str">
            <v>pg 32, Table 9-26</v>
          </cell>
          <cell r="I6156" t="str">
            <v>FinAnswer Express Market Characterization and Program Enhancements - Washington Service Territory 9 Sept 2011.pdf</v>
          </cell>
        </row>
        <row r="6157">
          <cell r="C6157" t="str">
            <v>763.2_Gross Average Monthly Demand Reduction (kW/unit)</v>
          </cell>
          <cell r="D6157">
            <v>2</v>
          </cell>
          <cell r="E6157" t="str">
            <v>Gross Average Monthly Demand Reduction (kW/unit)</v>
          </cell>
          <cell r="F6157" t="str">
            <v>Savings Parameters</v>
          </cell>
          <cell r="G6157" t="str">
            <v/>
          </cell>
          <cell r="H6157" t="str">
            <v>See Source Document(s) for savings methodology</v>
          </cell>
          <cell r="I6157" t="str">
            <v>WA Ltg Info.xls</v>
          </cell>
        </row>
        <row r="6158">
          <cell r="C6158" t="str">
            <v>763.2_Incremental cost ($)</v>
          </cell>
          <cell r="D6158">
            <v>2</v>
          </cell>
          <cell r="E6158" t="str">
            <v>Incremental cost ($)</v>
          </cell>
          <cell r="F6158" t="str">
            <v>Cost Value Source</v>
          </cell>
          <cell r="G6158" t="str">
            <v/>
          </cell>
          <cell r="H6158" t="str">
            <v>pg 32, Table 9-26</v>
          </cell>
          <cell r="I6158" t="str">
            <v>FinAnswer Express Market Characterization and Program Enhancements - Washington Service Territory 9 Sept 2011.pdf</v>
          </cell>
        </row>
        <row r="6159">
          <cell r="C6159" t="str">
            <v>763.2_Gross Average Monthly Demand Reduction (kW/unit)</v>
          </cell>
          <cell r="D6159">
            <v>2</v>
          </cell>
          <cell r="E6159" t="str">
            <v>Gross Average Monthly Demand Reduction (kW/unit)</v>
          </cell>
          <cell r="F6159" t="str">
            <v>Demand Reduction Value Source</v>
          </cell>
          <cell r="G6159" t="str">
            <v/>
          </cell>
          <cell r="H6159" t="str">
            <v>pg 32, Table 9-26</v>
          </cell>
          <cell r="I6159" t="str">
            <v>FinAnswer Express Market Characterization and Program Enhancements - Washington Service Territory 9 Sept 2011.pdf</v>
          </cell>
        </row>
        <row r="6160">
          <cell r="C6160" t="str">
            <v>763.3_Incremental cost ($)</v>
          </cell>
          <cell r="D6160">
            <v>3</v>
          </cell>
          <cell r="E6160" t="str">
            <v>Incremental cost ($)</v>
          </cell>
          <cell r="F6160" t="str">
            <v>Cost Value Source</v>
          </cell>
          <cell r="G6160" t="str">
            <v/>
          </cell>
          <cell r="H6160" t="str">
            <v/>
          </cell>
          <cell r="I6160" t="str">
            <v>Washington Exterior LED Compiled for 01OCT2014 Update.xlsx</v>
          </cell>
        </row>
        <row r="6161">
          <cell r="C6161" t="str">
            <v>763.3_Gross Average Monthly Demand Reduction (kW/unit)</v>
          </cell>
          <cell r="D6161">
            <v>3</v>
          </cell>
          <cell r="E6161" t="str">
            <v>Gross Average Monthly Demand Reduction (kW/unit)</v>
          </cell>
          <cell r="F6161" t="str">
            <v>Demand Reduction Value Source</v>
          </cell>
          <cell r="G6161" t="str">
            <v/>
          </cell>
          <cell r="H6161" t="str">
            <v>pg 32, Table 9-26</v>
          </cell>
          <cell r="I6161" t="str">
            <v>FinAnswer Express Market Characterization and Program Enhancements - Washington Service Territory 9 Sept 2011.pdf</v>
          </cell>
        </row>
        <row r="6162">
          <cell r="C6162" t="str">
            <v>763.3_Incremental cost ($)</v>
          </cell>
          <cell r="D6162">
            <v>3</v>
          </cell>
          <cell r="E6162" t="str">
            <v>Incremental cost ($)</v>
          </cell>
          <cell r="F6162" t="str">
            <v>Cost Value Source</v>
          </cell>
          <cell r="G6162" t="str">
            <v/>
          </cell>
          <cell r="H6162" t="str">
            <v/>
          </cell>
          <cell r="I6162" t="str">
            <v/>
          </cell>
        </row>
        <row r="6163">
          <cell r="C6163" t="str">
            <v>763.3_Gross incremental annual electric savings (kWh/yr)</v>
          </cell>
          <cell r="D6163">
            <v>3</v>
          </cell>
          <cell r="E6163" t="str">
            <v>Gross incremental annual electric savings (kWh/yr)</v>
          </cell>
          <cell r="F6163" t="str">
            <v xml:space="preserve">Energy Savings Value Source </v>
          </cell>
          <cell r="G6163" t="str">
            <v/>
          </cell>
          <cell r="H6163" t="str">
            <v>pg 32, Table 9-26</v>
          </cell>
          <cell r="I6163" t="str">
            <v>FinAnswer Express Market Characterization and Program Enhancements - Washington Service Territory 9 Sept 2011.pdf</v>
          </cell>
        </row>
        <row r="6164">
          <cell r="C6164" t="str">
            <v>980.2_Planned Net to Gross Ratio</v>
          </cell>
          <cell r="D6164">
            <v>2</v>
          </cell>
          <cell r="E6164" t="str">
            <v>Planned Net to Gross Ratio</v>
          </cell>
          <cell r="F6164" t="str">
            <v>Net-to-Gross Value Source</v>
          </cell>
          <cell r="G6164" t="str">
            <v/>
          </cell>
          <cell r="H6164" t="str">
            <v>Page 10</v>
          </cell>
          <cell r="I6164" t="str">
            <v>DSM_WY_FinAnswerExpress_Report_2011.pdf</v>
          </cell>
        </row>
        <row r="6165">
          <cell r="C6165" t="str">
            <v>980.2_Measure life (years)</v>
          </cell>
          <cell r="D6165">
            <v>2</v>
          </cell>
          <cell r="E6165" t="str">
            <v>Measure life (years)</v>
          </cell>
          <cell r="F6165" t="str">
            <v>Measure Life Value Source</v>
          </cell>
          <cell r="G6165" t="str">
            <v>Average of 12 years from FinAnswer Express and 15 years from Energy FinAnswer (13.5 rounded to 14)</v>
          </cell>
          <cell r="H6165" t="str">
            <v/>
          </cell>
          <cell r="I6165" t="str">
            <v/>
          </cell>
        </row>
        <row r="6166">
          <cell r="C6166" t="str">
            <v>980.2_Planned Realization Rate</v>
          </cell>
          <cell r="D6166">
            <v>2</v>
          </cell>
          <cell r="E6166" t="str">
            <v>Planned Realization Rate</v>
          </cell>
          <cell r="F6166" t="str">
            <v>Realization Rate Value Source</v>
          </cell>
          <cell r="G6166" t="str">
            <v/>
          </cell>
          <cell r="H6166" t="str">
            <v>Table 1</v>
          </cell>
          <cell r="I6166" t="str">
            <v>DSM_WY_FinAnswerExpress_Report_2011.pdf</v>
          </cell>
        </row>
        <row r="6167">
          <cell r="C6167" t="str">
            <v>980.2_Gross Average Monthly Demand Reduction (kW/unit)</v>
          </cell>
          <cell r="D6167">
            <v>2</v>
          </cell>
          <cell r="E6167" t="str">
            <v>Gross Average Monthly Demand Reduction (kW/unit)</v>
          </cell>
          <cell r="F6167" t="str">
            <v>Demand Savings Value Source</v>
          </cell>
          <cell r="G6167" t="str">
            <v/>
          </cell>
          <cell r="H6167" t="str">
            <v>Savings are assumed to occur at night, not at time of customer peak demand</v>
          </cell>
          <cell r="I6167" t="str">
            <v/>
          </cell>
        </row>
        <row r="6168">
          <cell r="C6168" t="str">
            <v>980.2_Gross incremental annual electric savings (kWh/yr)</v>
          </cell>
          <cell r="D6168">
            <v>2</v>
          </cell>
          <cell r="E6168" t="str">
            <v>Gross incremental annual electric savings (kWh/yr)</v>
          </cell>
          <cell r="F6168" t="str">
            <v>Energy Savings Value Source</v>
          </cell>
          <cell r="G6168" t="str">
            <v/>
          </cell>
          <cell r="H6168" t="str">
            <v>Page 9-32</v>
          </cell>
          <cell r="I6168" t="str">
            <v>WY Market Characterization FINAL 062611.pdf</v>
          </cell>
        </row>
        <row r="6169">
          <cell r="C6169" t="str">
            <v>980.2_Incremental cost ($)</v>
          </cell>
          <cell r="D6169">
            <v>2</v>
          </cell>
          <cell r="E6169" t="str">
            <v>Incremental cost ($)</v>
          </cell>
          <cell r="F6169" t="str">
            <v>Incremental Cost Value Source</v>
          </cell>
          <cell r="G6169" t="str">
            <v/>
          </cell>
          <cell r="H6169" t="str">
            <v>Page 9-32</v>
          </cell>
          <cell r="I6169" t="str">
            <v>WY Market Characterization FINAL 062611.pdf</v>
          </cell>
        </row>
        <row r="6170">
          <cell r="C6170" t="str">
            <v>02122014-054.2_Planned Net to Gross Ratio</v>
          </cell>
          <cell r="D6170">
            <v>2</v>
          </cell>
          <cell r="E6170" t="str">
            <v>Planned Net to Gross Ratio</v>
          </cell>
          <cell r="F6170" t="str">
            <v>Net-to-Gross Value Source</v>
          </cell>
          <cell r="G6170" t="str">
            <v/>
          </cell>
          <cell r="H6170" t="str">
            <v>page 2</v>
          </cell>
          <cell r="I6170" t="str">
            <v>CA_FinAnswer_Express_Program_Evaluation_2009-2011.pdf</v>
          </cell>
        </row>
        <row r="6171">
          <cell r="C6171" t="str">
            <v>02122014-054.2_Planned Realization Rate</v>
          </cell>
          <cell r="D6171">
            <v>2</v>
          </cell>
          <cell r="E6171" t="str">
            <v>Planned Realization Rate</v>
          </cell>
          <cell r="F6171" t="str">
            <v>Realization Rate Value Source</v>
          </cell>
          <cell r="G6171" t="str">
            <v/>
          </cell>
          <cell r="H6171" t="str">
            <v>page 2</v>
          </cell>
          <cell r="I6171" t="str">
            <v>CA_FinAnswer_Express_Program_Evaluation_2009-2011.pdf</v>
          </cell>
        </row>
        <row r="6172">
          <cell r="C6172" t="str">
            <v>02122014-008.2_Planned Realization Rate</v>
          </cell>
          <cell r="D6172">
            <v>2</v>
          </cell>
          <cell r="E6172" t="str">
            <v>Planned Realization Rate</v>
          </cell>
          <cell r="F6172" t="str">
            <v>Realization Rate Value Source</v>
          </cell>
          <cell r="G6172" t="str">
            <v/>
          </cell>
          <cell r="H6172" t="str">
            <v>Table 1</v>
          </cell>
          <cell r="I6172" t="str">
            <v>ID_FinAnswer_Express_Program_Evaluation_2009-2011.pdf</v>
          </cell>
        </row>
        <row r="6173">
          <cell r="C6173" t="str">
            <v>02122014-008.2_Planned Net to Gross Ratio</v>
          </cell>
          <cell r="D6173">
            <v>2</v>
          </cell>
          <cell r="E6173" t="str">
            <v>Planned Net to Gross Ratio</v>
          </cell>
          <cell r="F6173" t="str">
            <v>Net-to-Gross Value Source</v>
          </cell>
          <cell r="G6173" t="str">
            <v/>
          </cell>
          <cell r="H6173" t="str">
            <v>Page 2</v>
          </cell>
          <cell r="I6173" t="str">
            <v>ID_FinAnswer_Express_Program_Evaluation_2009-2011.pdf</v>
          </cell>
        </row>
        <row r="6174">
          <cell r="C6174" t="str">
            <v>01302014-015.2_Gross incremental annual electric savings (kWh/yr)</v>
          </cell>
          <cell r="D6174">
            <v>2</v>
          </cell>
          <cell r="E6174" t="str">
            <v>Gross incremental annual electric savings (kWh/yr)</v>
          </cell>
          <cell r="F6174" t="str">
            <v>Energy Savings Value Source</v>
          </cell>
          <cell r="G6174" t="str">
            <v/>
          </cell>
          <cell r="H6174" t="str">
            <v/>
          </cell>
          <cell r="I6174" t="str">
            <v>Program Update Report UT 050214.docx</v>
          </cell>
        </row>
        <row r="6175">
          <cell r="C6175" t="str">
            <v>01302014-015.2_Planned Net to Gross Ratio</v>
          </cell>
          <cell r="D6175">
            <v>2</v>
          </cell>
          <cell r="E6175" t="str">
            <v>Planned Net to Gross Ratio</v>
          </cell>
          <cell r="F6175" t="str">
            <v>Net-to-Gross Value Source</v>
          </cell>
          <cell r="G6175" t="str">
            <v/>
          </cell>
          <cell r="H6175" t="str">
            <v>BAU - CE inputs sheet</v>
          </cell>
          <cell r="I6175" t="str">
            <v>CE inputs - measure update   small business 031314.xlsx</v>
          </cell>
        </row>
        <row r="6176">
          <cell r="C6176" t="str">
            <v>01302014-015.2_Gross Average Monthly Demand Reduction (kW/unit)</v>
          </cell>
          <cell r="D6176">
            <v>2</v>
          </cell>
          <cell r="E6176" t="str">
            <v>Gross Average Monthly Demand Reduction (kW/unit)</v>
          </cell>
          <cell r="F6176" t="str">
            <v>Demand Savings Value Source</v>
          </cell>
          <cell r="G6176" t="str">
            <v/>
          </cell>
          <cell r="H6176" t="str">
            <v/>
          </cell>
          <cell r="I6176" t="str">
            <v/>
          </cell>
        </row>
        <row r="6177">
          <cell r="C6177" t="str">
            <v>01302014-015.2_Incremental cost ($)</v>
          </cell>
          <cell r="D6177">
            <v>2</v>
          </cell>
          <cell r="E6177" t="str">
            <v>Incremental cost ($)</v>
          </cell>
          <cell r="F6177" t="str">
            <v>Incremental Cost Value Source</v>
          </cell>
          <cell r="G6177" t="str">
            <v/>
          </cell>
          <cell r="H6177" t="str">
            <v/>
          </cell>
          <cell r="I6177" t="str">
            <v/>
          </cell>
        </row>
        <row r="6178">
          <cell r="C6178" t="str">
            <v>01302014-015.2_Gross Average Monthly Demand Reduction (kW/unit)</v>
          </cell>
          <cell r="D6178">
            <v>2</v>
          </cell>
          <cell r="E6178" t="str">
            <v>Gross Average Monthly Demand Reduction (kW/unit)</v>
          </cell>
          <cell r="F6178" t="str">
            <v>Demand Savings Value Source</v>
          </cell>
          <cell r="G6178" t="str">
            <v/>
          </cell>
          <cell r="H6178" t="str">
            <v/>
          </cell>
          <cell r="I6178" t="str">
            <v>Program Update Report UT 050214.docx</v>
          </cell>
        </row>
        <row r="6179">
          <cell r="C6179" t="str">
            <v>01302014-015.2_Planned Realization Rate</v>
          </cell>
          <cell r="D6179">
            <v>2</v>
          </cell>
          <cell r="E6179" t="str">
            <v>Planned Realization Rate</v>
          </cell>
          <cell r="F6179" t="str">
            <v>Realization Rate Value Source</v>
          </cell>
          <cell r="G6179" t="str">
            <v/>
          </cell>
          <cell r="H6179" t="str">
            <v>BAU - CE inputs sheet</v>
          </cell>
          <cell r="I6179" t="str">
            <v>CE inputs - measure update   small business 031314.xlsx</v>
          </cell>
        </row>
        <row r="6180">
          <cell r="C6180" t="str">
            <v>01302014-015.2_Incremental cost ($)</v>
          </cell>
          <cell r="D6180">
            <v>2</v>
          </cell>
          <cell r="E6180" t="str">
            <v>Incremental cost ($)</v>
          </cell>
          <cell r="F6180" t="str">
            <v>Incremental Cost Value Source</v>
          </cell>
          <cell r="G6180" t="str">
            <v/>
          </cell>
          <cell r="H6180" t="str">
            <v/>
          </cell>
          <cell r="I6180" t="str">
            <v>Program Update Report UT 050214.docx</v>
          </cell>
        </row>
        <row r="6181">
          <cell r="C6181" t="str">
            <v>01302014-015.2_Gross incremental annual electric savings (kWh/yr)</v>
          </cell>
          <cell r="D6181">
            <v>2</v>
          </cell>
          <cell r="E6181" t="str">
            <v>Gross incremental annual electric savings (kWh/yr)</v>
          </cell>
          <cell r="F6181" t="str">
            <v>Energy Savings Value Source</v>
          </cell>
          <cell r="G6181" t="str">
            <v/>
          </cell>
          <cell r="H6181" t="str">
            <v/>
          </cell>
          <cell r="I6181" t="str">
            <v/>
          </cell>
        </row>
        <row r="6182">
          <cell r="C6182" t="str">
            <v>01302014-015.1_Gross Average Monthly Demand Reduction (kW/unit)</v>
          </cell>
          <cell r="D6182">
            <v>1</v>
          </cell>
          <cell r="E6182" t="str">
            <v>Gross Average Monthly Demand Reduction (kW/unit)</v>
          </cell>
          <cell r="F6182" t="str">
            <v>Demand Savings Value Source</v>
          </cell>
          <cell r="G6182" t="str">
            <v/>
          </cell>
          <cell r="H6182" t="str">
            <v/>
          </cell>
          <cell r="I6182" t="str">
            <v>RMP UT Ltg Tool 070114.12.xlsm</v>
          </cell>
        </row>
        <row r="6183">
          <cell r="C6183" t="str">
            <v>01302014-015.1_Gross incremental annual electric savings (kWh/yr)</v>
          </cell>
          <cell r="D6183">
            <v>1</v>
          </cell>
          <cell r="E6183" t="str">
            <v>Gross incremental annual electric savings (kWh/yr)</v>
          </cell>
          <cell r="F6183" t="str">
            <v>Energy Savings Value Source</v>
          </cell>
          <cell r="G6183" t="str">
            <v/>
          </cell>
          <cell r="H6183" t="str">
            <v/>
          </cell>
          <cell r="I6183" t="str">
            <v>RMP UT Ltg Tool 070114.12.xlsm</v>
          </cell>
        </row>
        <row r="6184">
          <cell r="C6184" t="str">
            <v>01132014-015.2_</v>
          </cell>
          <cell r="D6184">
            <v>2</v>
          </cell>
          <cell r="E6184" t="str">
            <v/>
          </cell>
          <cell r="F6184" t="str">
            <v/>
          </cell>
          <cell r="G6184" t="str">
            <v/>
          </cell>
          <cell r="H6184" t="str">
            <v/>
          </cell>
          <cell r="I6184" t="str">
            <v/>
          </cell>
        </row>
        <row r="6185">
          <cell r="C6185" t="str">
            <v>01132014-015.1_Baseline Value</v>
          </cell>
          <cell r="D6185">
            <v>1</v>
          </cell>
          <cell r="E6185" t="str">
            <v>Baseline Value</v>
          </cell>
          <cell r="F6185" t="str">
            <v>Stipulated Baseline Wattage</v>
          </cell>
          <cell r="G6185" t="str">
            <v/>
          </cell>
          <cell r="H6185" t="str">
            <v/>
          </cell>
          <cell r="I6185" t="str">
            <v>Stipulated Baseline Wattages for wattsmart Business and FinAnswer Express Linear Flurorescent and Incandescent Fixtures.pdf</v>
          </cell>
        </row>
        <row r="6186">
          <cell r="C6186" t="str">
            <v>01132014-015.1_Gross incremental annual electric savings (kWh/yr)</v>
          </cell>
          <cell r="D6186">
            <v>1</v>
          </cell>
          <cell r="E6186" t="str">
            <v>Gross incremental annual electric savings (kWh/yr)</v>
          </cell>
          <cell r="F6186" t="str">
            <v>Energy Savings Value Source</v>
          </cell>
          <cell r="G6186" t="str">
            <v/>
          </cell>
          <cell r="H6186" t="str">
            <v/>
          </cell>
          <cell r="I6186" t="str">
            <v>PP WA Ltg Tool 070114.12.xlsm</v>
          </cell>
        </row>
        <row r="6187">
          <cell r="C6187" t="str">
            <v>01132014-015.1_Gross Average Monthly Demand Reduction (kW/unit)</v>
          </cell>
          <cell r="D6187">
            <v>1</v>
          </cell>
          <cell r="E6187" t="str">
            <v>Gross Average Monthly Demand Reduction (kW/unit)</v>
          </cell>
          <cell r="F6187" t="str">
            <v>Demand Savings Value Source</v>
          </cell>
          <cell r="G6187" t="str">
            <v/>
          </cell>
          <cell r="H6187" t="str">
            <v/>
          </cell>
          <cell r="I6187" t="str">
            <v>PP WA Ltg Tool 070114.12.xlsm</v>
          </cell>
        </row>
        <row r="6188">
          <cell r="C6188" t="str">
            <v>02122014-034.2_Measure life (years)</v>
          </cell>
          <cell r="D6188">
            <v>2</v>
          </cell>
          <cell r="E6188" t="str">
            <v>Measure life (years)</v>
          </cell>
          <cell r="F6188" t="str">
            <v>Measure Life Value Source</v>
          </cell>
          <cell r="G6188" t="str">
            <v>Average of 12 years from FinAnswer Express and 15 years from Energy FinAnswer (13.5 rounded to 14)</v>
          </cell>
          <cell r="H6188" t="str">
            <v/>
          </cell>
          <cell r="I6188" t="str">
            <v/>
          </cell>
        </row>
        <row r="6189">
          <cell r="C6189" t="str">
            <v>02122014-034.2_Planned Realization Rate</v>
          </cell>
          <cell r="D6189">
            <v>2</v>
          </cell>
          <cell r="E6189" t="str">
            <v>Planned Realization Rate</v>
          </cell>
          <cell r="F6189" t="str">
            <v>Realization Rate Value Source</v>
          </cell>
          <cell r="G6189" t="str">
            <v/>
          </cell>
          <cell r="H6189" t="str">
            <v>Table 1</v>
          </cell>
          <cell r="I6189" t="str">
            <v>DSM_WY_FinAnswerExpress_Report_2011.pdf</v>
          </cell>
        </row>
        <row r="6190">
          <cell r="C6190" t="str">
            <v>02122014-034.2_Planned Net to Gross Ratio</v>
          </cell>
          <cell r="D6190">
            <v>2</v>
          </cell>
          <cell r="E6190" t="str">
            <v>Planned Net to Gross Ratio</v>
          </cell>
          <cell r="F6190" t="str">
            <v>Net-to-Gross Value Source</v>
          </cell>
          <cell r="G6190" t="str">
            <v/>
          </cell>
          <cell r="H6190" t="str">
            <v>Page 10</v>
          </cell>
          <cell r="I6190" t="str">
            <v>DSM_WY_FinAnswerExpress_Report_2011.pdf</v>
          </cell>
        </row>
        <row r="6191">
          <cell r="C6191" t="str">
            <v>03252015 - 001.1_Planned Net to Gross Ratio</v>
          </cell>
          <cell r="D6191">
            <v>1</v>
          </cell>
          <cell r="E6191" t="str">
            <v>Planned Net to Gross Ratio</v>
          </cell>
          <cell r="F6191" t="str">
            <v>Net-to-Gross Value Source</v>
          </cell>
          <cell r="G6191" t="str">
            <v/>
          </cell>
          <cell r="H6191" t="str">
            <v/>
          </cell>
          <cell r="I6191" t="str">
            <v>Energy Management California State Program Design Pacific Power.docx</v>
          </cell>
        </row>
        <row r="6192">
          <cell r="C6192" t="str">
            <v>11182014-001.1_Measure life (years)</v>
          </cell>
          <cell r="D6192">
            <v>1</v>
          </cell>
          <cell r="E6192" t="str">
            <v>Measure life (years)</v>
          </cell>
          <cell r="F6192" t="str">
            <v>Measure Life Value Source</v>
          </cell>
          <cell r="G6192" t="str">
            <v/>
          </cell>
          <cell r="H6192" t="str">
            <v>Table 2-6</v>
          </cell>
          <cell r="I6192" t="str">
            <v>Energy Management Idaho State Program Design.docx</v>
          </cell>
        </row>
        <row r="6193">
          <cell r="C6193" t="str">
            <v>11182014-001.1_Planned Net to Gross Ratio</v>
          </cell>
          <cell r="D6193">
            <v>1</v>
          </cell>
          <cell r="E6193" t="str">
            <v>Planned Net to Gross Ratio</v>
          </cell>
          <cell r="F6193" t="str">
            <v>Net-to-Gross Ratio Value Source</v>
          </cell>
          <cell r="G6193" t="str">
            <v/>
          </cell>
          <cell r="H6193" t="str">
            <v>Page 2</v>
          </cell>
          <cell r="I6193" t="str">
            <v>ID_Energy_FinAnswer_Program_Evaluation_2009-2011.pdf</v>
          </cell>
        </row>
        <row r="6194">
          <cell r="C6194" t="str">
            <v>11182014-001.1_Planned Realization Rate</v>
          </cell>
          <cell r="D6194">
            <v>1</v>
          </cell>
          <cell r="E6194" t="str">
            <v>Planned Realization Rate</v>
          </cell>
          <cell r="F6194" t="str">
            <v>Realization Rate Value Source</v>
          </cell>
          <cell r="G6194" t="str">
            <v/>
          </cell>
          <cell r="H6194" t="str">
            <v>Table 1</v>
          </cell>
          <cell r="I6194" t="str">
            <v>ID_Energy_FinAnswer_Program_Evaluation_2009-2011.pdf</v>
          </cell>
        </row>
        <row r="6195">
          <cell r="C6195" t="str">
            <v>11222013-028.1_</v>
          </cell>
          <cell r="D6195">
            <v>1</v>
          </cell>
          <cell r="E6195" t="str">
            <v/>
          </cell>
          <cell r="F6195" t="str">
            <v/>
          </cell>
          <cell r="G6195" t="str">
            <v/>
          </cell>
          <cell r="H6195" t="str">
            <v/>
          </cell>
          <cell r="I6195" t="str">
            <v/>
          </cell>
        </row>
        <row r="6196">
          <cell r="C6196" t="str">
            <v>02272014-001.1_Incentive Customer ($)</v>
          </cell>
          <cell r="D6196">
            <v>1</v>
          </cell>
          <cell r="E6196" t="str">
            <v>Incentive Customer ($)</v>
          </cell>
          <cell r="F6196" t="str">
            <v>Incentive Value Source</v>
          </cell>
          <cell r="G6196" t="str">
            <v/>
          </cell>
          <cell r="H6196" t="str">
            <v>Incentive Caluclator Tool</v>
          </cell>
          <cell r="I6196" t="str">
            <v>WA wattSmart Business Incentive DUMMY.xlsx</v>
          </cell>
        </row>
        <row r="6197">
          <cell r="C6197" t="str">
            <v>12152014-001.1_Measure life (years)</v>
          </cell>
          <cell r="D6197">
            <v>1</v>
          </cell>
          <cell r="E6197" t="str">
            <v>Measure life (years)</v>
          </cell>
          <cell r="F6197" t="str">
            <v>Measure Life Value Source</v>
          </cell>
          <cell r="G6197" t="str">
            <v/>
          </cell>
          <cell r="H6197" t="str">
            <v>Page 4-18</v>
          </cell>
          <cell r="I6197" t="str">
            <v>Energy Management Wyoming Program Design Rocky Mountain Power.docx</v>
          </cell>
        </row>
        <row r="6198">
          <cell r="C6198" t="str">
            <v>12152014-001.1_Planned Net to Gross Ratio</v>
          </cell>
          <cell r="D6198">
            <v>1</v>
          </cell>
          <cell r="E6198" t="str">
            <v>Planned Net to Gross Ratio</v>
          </cell>
          <cell r="F6198" t="str">
            <v>Net-to-Gross Valur Source</v>
          </cell>
          <cell r="G6198" t="str">
            <v/>
          </cell>
          <cell r="H6198" t="str">
            <v>Calculated from EnerNoc Energy Management Characterization Summary - All States v4 (XL file)- WY specific tab (first year - 2013). The NTG values is weighted average between 1.0 NTG for the SEM programs and NTG of less than 1.0 from system recommissioning</v>
          </cell>
          <cell r="I6198" t="str">
            <v/>
          </cell>
        </row>
        <row r="6199">
          <cell r="C6199" t="str">
            <v>12162013-141.2_Planned Net to Gross Ratio</v>
          </cell>
          <cell r="D6199">
            <v>2</v>
          </cell>
          <cell r="E6199" t="str">
            <v>Planned Net to Gross Ratio</v>
          </cell>
          <cell r="F6199" t="str">
            <v>Net-to-Gross Value Source</v>
          </cell>
          <cell r="G6199" t="str">
            <v/>
          </cell>
          <cell r="H6199" t="str">
            <v>Page 2</v>
          </cell>
          <cell r="I6199" t="str">
            <v>CA_Energy_FinAnswer_Program_Evaluation_2009-2011.pdf</v>
          </cell>
        </row>
        <row r="6200">
          <cell r="C6200" t="str">
            <v>12162013-271.2_Planned Net to Gross Ratio</v>
          </cell>
          <cell r="D6200">
            <v>2</v>
          </cell>
          <cell r="E6200" t="str">
            <v>Planned Net to Gross Ratio</v>
          </cell>
          <cell r="F6200" t="str">
            <v>Net-to-Gross Ratio Value Source</v>
          </cell>
          <cell r="G6200" t="str">
            <v/>
          </cell>
          <cell r="H6200" t="str">
            <v>Page 2</v>
          </cell>
          <cell r="I6200" t="str">
            <v>ID_Energy_FinAnswer_Program_Evaluation_2009-2011.pdf</v>
          </cell>
        </row>
        <row r="6201">
          <cell r="C6201" t="str">
            <v>12162013-271.2_Measure life (years)</v>
          </cell>
          <cell r="D6201">
            <v>2</v>
          </cell>
          <cell r="E6201" t="str">
            <v>Measure life (years)</v>
          </cell>
          <cell r="F6201" t="str">
            <v>Measure Life Value Source</v>
          </cell>
          <cell r="G6201" t="str">
            <v>14.5, rounded to 15</v>
          </cell>
          <cell r="H6201" t="str">
            <v>Table 16</v>
          </cell>
          <cell r="I6201" t="str">
            <v>Idaho Energy FinAnswer Evaluation Report - 2008.pdf</v>
          </cell>
        </row>
        <row r="6202">
          <cell r="C6202" t="str">
            <v>12162013-271.2_Planned Realization Rate</v>
          </cell>
          <cell r="D6202">
            <v>2</v>
          </cell>
          <cell r="E6202" t="str">
            <v>Planned Realization Rate</v>
          </cell>
          <cell r="F6202" t="str">
            <v>Realization Rate Value Source</v>
          </cell>
          <cell r="G6202" t="str">
            <v/>
          </cell>
          <cell r="H6202" t="str">
            <v>Table 1</v>
          </cell>
          <cell r="I6202" t="str">
            <v>ID_Energy_FinAnswer_Program_Evaluation_2009-2011.pdf</v>
          </cell>
        </row>
        <row r="6203">
          <cell r="C6203" t="str">
            <v>11222013-011.2_Incentive Customer ($)</v>
          </cell>
          <cell r="D6203">
            <v>2</v>
          </cell>
          <cell r="E6203" t="str">
            <v>Incentive Customer ($)</v>
          </cell>
          <cell r="F6203" t="str">
            <v>Incentive Value Source</v>
          </cell>
          <cell r="G6203" t="str">
            <v/>
          </cell>
          <cell r="H6203" t="str">
            <v>Incentive Caluclator Tool</v>
          </cell>
          <cell r="I6203" t="str">
            <v>WB UT Incentive Calc EXTERNAL 1.1E 0722013.xlsx</v>
          </cell>
        </row>
        <row r="6204">
          <cell r="C6204" t="str">
            <v>12162013-011.2_Incentive Customer ($)</v>
          </cell>
          <cell r="D6204">
            <v>2</v>
          </cell>
          <cell r="E6204" t="str">
            <v>Incentive Customer ($)</v>
          </cell>
          <cell r="F6204" t="str">
            <v>Incentive Value Source</v>
          </cell>
          <cell r="G6204" t="str">
            <v/>
          </cell>
          <cell r="H6204" t="str">
            <v>Incentive Caluclator Tool</v>
          </cell>
          <cell r="I6204" t="str">
            <v>WA wattSmart Business Incentive DUMMY.xlsx</v>
          </cell>
        </row>
        <row r="6205">
          <cell r="C6205" t="str">
            <v>12162013-401.2_Planned Realization Rate</v>
          </cell>
          <cell r="D6205">
            <v>2</v>
          </cell>
          <cell r="E6205" t="str">
            <v>Planned Realization Rate</v>
          </cell>
          <cell r="F6205" t="str">
            <v>Realization Rate Value Source</v>
          </cell>
          <cell r="G6205" t="str">
            <v/>
          </cell>
          <cell r="H6205" t="str">
            <v>Table 1</v>
          </cell>
          <cell r="I6205" t="str">
            <v>DSM_WY_EnergyFinAnswer_Report_2011.pdf</v>
          </cell>
        </row>
        <row r="6206">
          <cell r="C6206" t="str">
            <v>12162013-401.2_Planned Net to Gross Ratio</v>
          </cell>
          <cell r="D6206">
            <v>2</v>
          </cell>
          <cell r="E6206" t="str">
            <v>Planned Net to Gross Ratio</v>
          </cell>
          <cell r="F6206" t="str">
            <v>Net-to-Gross Valur Source</v>
          </cell>
          <cell r="G6206" t="str">
            <v/>
          </cell>
          <cell r="H6206" t="str">
            <v>Page 10</v>
          </cell>
          <cell r="I6206" t="str">
            <v>DSM_WY_EnergyFinAnswer_Report_2011.pdf</v>
          </cell>
        </row>
        <row r="6207">
          <cell r="C6207" t="str">
            <v>12162013-401.2_Measure life (years)</v>
          </cell>
          <cell r="D6207">
            <v>2</v>
          </cell>
          <cell r="E6207" t="str">
            <v>Measure life (years)</v>
          </cell>
          <cell r="F6207" t="str">
            <v>Measure Life Value Source</v>
          </cell>
          <cell r="G6207" t="str">
            <v/>
          </cell>
          <cell r="H6207" t="str">
            <v>Table 26</v>
          </cell>
          <cell r="I6207" t="str">
            <v>2013-Wyoming-Annual-Report-Appendices-FINAL.pdf</v>
          </cell>
        </row>
        <row r="6208">
          <cell r="C6208" t="str">
            <v>12162013-142.2_Planned Net to Gross Ratio</v>
          </cell>
          <cell r="D6208">
            <v>2</v>
          </cell>
          <cell r="E6208" t="str">
            <v>Planned Net to Gross Ratio</v>
          </cell>
          <cell r="F6208" t="str">
            <v>Net-to-Gross Value Source</v>
          </cell>
          <cell r="G6208" t="str">
            <v/>
          </cell>
          <cell r="H6208" t="str">
            <v>Page 2</v>
          </cell>
          <cell r="I6208" t="str">
            <v>CA_Energy_FinAnswer_Program_Evaluation_2009-2011.pdf</v>
          </cell>
        </row>
        <row r="6209">
          <cell r="C6209" t="str">
            <v>12162013-272.2_Planned Realization Rate</v>
          </cell>
          <cell r="D6209">
            <v>2</v>
          </cell>
          <cell r="E6209" t="str">
            <v>Planned Realization Rate</v>
          </cell>
          <cell r="F6209" t="str">
            <v>Realization Rate Value Source</v>
          </cell>
          <cell r="G6209" t="str">
            <v/>
          </cell>
          <cell r="H6209" t="str">
            <v>Table 1</v>
          </cell>
          <cell r="I6209" t="str">
            <v>ID_Energy_FinAnswer_Program_Evaluation_2009-2011.pdf</v>
          </cell>
        </row>
        <row r="6210">
          <cell r="C6210" t="str">
            <v>12162013-272.2_Measure life (years)</v>
          </cell>
          <cell r="D6210">
            <v>2</v>
          </cell>
          <cell r="E6210" t="str">
            <v>Measure life (years)</v>
          </cell>
          <cell r="F6210" t="str">
            <v>Measure Life Value Source</v>
          </cell>
          <cell r="G6210" t="str">
            <v>14.5, rounded to 15</v>
          </cell>
          <cell r="H6210" t="str">
            <v>Table 16</v>
          </cell>
          <cell r="I6210" t="str">
            <v>Idaho Energy FinAnswer Evaluation Report - 2008.pdf</v>
          </cell>
        </row>
        <row r="6211">
          <cell r="C6211" t="str">
            <v>12162013-272.2_Planned Net to Gross Ratio</v>
          </cell>
          <cell r="D6211">
            <v>2</v>
          </cell>
          <cell r="E6211" t="str">
            <v>Planned Net to Gross Ratio</v>
          </cell>
          <cell r="F6211" t="str">
            <v>Net-to-Gross Ratio Value Source</v>
          </cell>
          <cell r="G6211" t="str">
            <v/>
          </cell>
          <cell r="H6211" t="str">
            <v>Page 2</v>
          </cell>
          <cell r="I6211" t="str">
            <v>ID_Energy_FinAnswer_Program_Evaluation_2009-2011.pdf</v>
          </cell>
        </row>
        <row r="6212">
          <cell r="C6212" t="str">
            <v>11222013-012.2_Incentive Customer ($)</v>
          </cell>
          <cell r="D6212">
            <v>2</v>
          </cell>
          <cell r="E6212" t="str">
            <v>Incentive Customer ($)</v>
          </cell>
          <cell r="F6212" t="str">
            <v>Incentive Value Source</v>
          </cell>
          <cell r="G6212" t="str">
            <v/>
          </cell>
          <cell r="H6212" t="str">
            <v>Incentive Caluclator Tool</v>
          </cell>
          <cell r="I6212" t="str">
            <v>WB UT Incentive Calc EXTERNAL 1.1E 0722013.xlsx</v>
          </cell>
        </row>
        <row r="6213">
          <cell r="C6213" t="str">
            <v>12162013-012.2_Incentive Customer ($)</v>
          </cell>
          <cell r="D6213">
            <v>2</v>
          </cell>
          <cell r="E6213" t="str">
            <v>Incentive Customer ($)</v>
          </cell>
          <cell r="F6213" t="str">
            <v>Incentive Value Source</v>
          </cell>
          <cell r="G6213" t="str">
            <v/>
          </cell>
          <cell r="H6213" t="str">
            <v>Incentive Caluclator Tool</v>
          </cell>
          <cell r="I6213" t="str">
            <v>WA wattSmart Business Incentive DUMMY.xlsx</v>
          </cell>
        </row>
        <row r="6214">
          <cell r="C6214" t="str">
            <v>12162013-402.2_Planned Realization Rate</v>
          </cell>
          <cell r="D6214">
            <v>2</v>
          </cell>
          <cell r="E6214" t="str">
            <v>Planned Realization Rate</v>
          </cell>
          <cell r="F6214" t="str">
            <v>Realization Rate Value Source</v>
          </cell>
          <cell r="G6214" t="str">
            <v/>
          </cell>
          <cell r="H6214" t="str">
            <v>Table 1</v>
          </cell>
          <cell r="I6214" t="str">
            <v>DSM_WY_EnergyFinAnswer_Report_2011.pdf</v>
          </cell>
        </row>
        <row r="6215">
          <cell r="C6215" t="str">
            <v>12162013-402.2_Measure life (years)</v>
          </cell>
          <cell r="D6215">
            <v>2</v>
          </cell>
          <cell r="E6215" t="str">
            <v>Measure life (years)</v>
          </cell>
          <cell r="F6215" t="str">
            <v>Measure Life Value Source</v>
          </cell>
          <cell r="G6215" t="str">
            <v/>
          </cell>
          <cell r="H6215" t="str">
            <v>Table 26</v>
          </cell>
          <cell r="I6215" t="str">
            <v>2013-Wyoming-Annual-Report-Appendices-FINAL.pdf</v>
          </cell>
        </row>
        <row r="6216">
          <cell r="C6216" t="str">
            <v>12162013-402.2_Planned Net to Gross Ratio</v>
          </cell>
          <cell r="D6216">
            <v>2</v>
          </cell>
          <cell r="E6216" t="str">
            <v>Planned Net to Gross Ratio</v>
          </cell>
          <cell r="F6216" t="str">
            <v>Net-to-Gross Valur Source</v>
          </cell>
          <cell r="G6216" t="str">
            <v/>
          </cell>
          <cell r="H6216" t="str">
            <v>Page 10</v>
          </cell>
          <cell r="I6216" t="str">
            <v>DSM_WY_EnergyFinAnswer_Report_2011.pdf</v>
          </cell>
        </row>
        <row r="6217">
          <cell r="C6217" t="str">
            <v>071315-001.1_Planned Net to Gross Ratio</v>
          </cell>
          <cell r="D6217">
            <v>1</v>
          </cell>
          <cell r="E6217" t="str">
            <v>Planned Net to Gross Ratio</v>
          </cell>
          <cell r="F6217" t="str">
            <v>Net-to-Gross Value Source</v>
          </cell>
          <cell r="G6217" t="str">
            <v/>
          </cell>
          <cell r="H6217" t="str">
            <v>Page 2</v>
          </cell>
          <cell r="I6217" t="str">
            <v>CA_FinAnswer_Express_Program_Evaluation_2009-2011.pdf</v>
          </cell>
        </row>
        <row r="6218">
          <cell r="C6218" t="str">
            <v>071315-001.1_Planned Realization Rate</v>
          </cell>
          <cell r="D6218">
            <v>1</v>
          </cell>
          <cell r="E6218" t="str">
            <v>Planned Realization Rate</v>
          </cell>
          <cell r="F6218" t="str">
            <v>Realization Rate Value Source</v>
          </cell>
          <cell r="G6218" t="str">
            <v/>
          </cell>
          <cell r="H6218" t="str">
            <v>Page 2</v>
          </cell>
          <cell r="I6218" t="str">
            <v>CA_FinAnswer_Express_Program_Evaluation_2009-2011.pdf</v>
          </cell>
        </row>
        <row r="6219">
          <cell r="C6219" t="str">
            <v>7062015.1_</v>
          </cell>
          <cell r="D6219">
            <v>1</v>
          </cell>
          <cell r="E6219" t="str">
            <v/>
          </cell>
          <cell r="F6219" t="str">
            <v/>
          </cell>
          <cell r="G6219" t="str">
            <v/>
          </cell>
          <cell r="H6219" t="str">
            <v/>
          </cell>
          <cell r="I6219" t="str">
            <v/>
          </cell>
        </row>
        <row r="6220">
          <cell r="C6220" t="str">
            <v>7072015.1_Planned Realization Rate</v>
          </cell>
          <cell r="D6220">
            <v>1</v>
          </cell>
          <cell r="E6220" t="str">
            <v>Planned Realization Rate</v>
          </cell>
          <cell r="F6220" t="str">
            <v>Realization Rate Value Source</v>
          </cell>
          <cell r="G6220" t="str">
            <v/>
          </cell>
          <cell r="H6220" t="str">
            <v>BAU - CE inputs sheet</v>
          </cell>
          <cell r="I6220" t="str">
            <v>CE inputs - measure update   small business 031314.xlsx</v>
          </cell>
        </row>
        <row r="6221">
          <cell r="C6221" t="str">
            <v>7072015.1_Measure life (years)</v>
          </cell>
          <cell r="D6221">
            <v>1</v>
          </cell>
          <cell r="E6221" t="str">
            <v>Measure life (years)</v>
          </cell>
          <cell r="F6221" t="str">
            <v>Measure Life Value Source</v>
          </cell>
          <cell r="G6221" t="str">
            <v/>
          </cell>
          <cell r="H6221" t="str">
            <v>Used for program change filing. Program-level measure life decreased from previous 14 years to reflect increasing role of energy management.</v>
          </cell>
          <cell r="I6221" t="str">
            <v>CE inputs - measure update   small business 031314.xlsx</v>
          </cell>
        </row>
        <row r="6222">
          <cell r="C6222" t="str">
            <v>7072015.1_Planned Net to Gross Ratio</v>
          </cell>
          <cell r="D6222">
            <v>1</v>
          </cell>
          <cell r="E6222" t="str">
            <v>Planned Net to Gross Ratio</v>
          </cell>
          <cell r="F6222" t="str">
            <v>Net-to-Gross Value Source</v>
          </cell>
          <cell r="G6222" t="str">
            <v/>
          </cell>
          <cell r="H6222" t="str">
            <v>BAU - CE inputs sheet</v>
          </cell>
          <cell r="I6222" t="str">
            <v>CE inputs - measure update   small business 031314.xlsx</v>
          </cell>
        </row>
        <row r="6223">
          <cell r="C6223" t="str">
            <v>07092015-001.1_</v>
          </cell>
          <cell r="D6223">
            <v>1</v>
          </cell>
          <cell r="E6223" t="str">
            <v/>
          </cell>
          <cell r="F6223" t="str">
            <v/>
          </cell>
          <cell r="G6223" t="str">
            <v/>
          </cell>
          <cell r="H6223" t="str">
            <v/>
          </cell>
          <cell r="I6223" t="str">
            <v/>
          </cell>
        </row>
        <row r="6224">
          <cell r="C6224" t="str">
            <v>01092013-001.1_Planned Net to Gross Ratio</v>
          </cell>
          <cell r="D6224">
            <v>1</v>
          </cell>
          <cell r="E6224" t="str">
            <v>Planned Net to Gross Ratio</v>
          </cell>
          <cell r="F6224" t="str">
            <v>Net-to-Gross Value Source</v>
          </cell>
          <cell r="G6224" t="str">
            <v/>
          </cell>
          <cell r="H6224" t="str">
            <v>page 2</v>
          </cell>
          <cell r="I6224" t="str">
            <v>CA_FinAnswer_Express_Program_Evaluation_2009-2011.pdf</v>
          </cell>
        </row>
        <row r="6225">
          <cell r="C6225" t="str">
            <v>01092013-001.1_Planned Realization Rate</v>
          </cell>
          <cell r="D6225">
            <v>1</v>
          </cell>
          <cell r="E6225" t="str">
            <v>Planned Realization Rate</v>
          </cell>
          <cell r="F6225" t="str">
            <v>Realization Rate Value Source</v>
          </cell>
          <cell r="G6225" t="str">
            <v/>
          </cell>
          <cell r="H6225" t="str">
            <v>page 2</v>
          </cell>
          <cell r="I6225" t="str">
            <v>CA_FinAnswer_Express_Program_Evaluation_2009-2011.pdf</v>
          </cell>
        </row>
        <row r="6226">
          <cell r="C6226" t="str">
            <v>01092013-001.1_Gross incremental annual electric savings (kWh/yr)</v>
          </cell>
          <cell r="D6226">
            <v>1</v>
          </cell>
          <cell r="E6226" t="str">
            <v>Gross incremental annual electric savings (kWh/yr)</v>
          </cell>
          <cell r="F6226" t="str">
            <v>Energy Savings Value Source</v>
          </cell>
          <cell r="G6226" t="str">
            <v/>
          </cell>
          <cell r="H6226" t="str">
            <v/>
          </cell>
          <cell r="I6226" t="str">
            <v>PP CA Ltg Tool 071412.1.xlsm</v>
          </cell>
        </row>
        <row r="6227">
          <cell r="C6227" t="str">
            <v>01092013-001.2_</v>
          </cell>
          <cell r="D6227">
            <v>2</v>
          </cell>
          <cell r="E6227" t="str">
            <v/>
          </cell>
          <cell r="F6227" t="str">
            <v/>
          </cell>
          <cell r="G6227" t="str">
            <v/>
          </cell>
          <cell r="H6227" t="str">
            <v/>
          </cell>
          <cell r="I6227" t="str">
            <v/>
          </cell>
        </row>
        <row r="6228">
          <cell r="C6228" t="str">
            <v>01092013-005.2_Planned Realization Rate</v>
          </cell>
          <cell r="D6228">
            <v>2</v>
          </cell>
          <cell r="E6228" t="str">
            <v>Planned Realization Rate</v>
          </cell>
          <cell r="F6228" t="str">
            <v>Realization Rate Value Source</v>
          </cell>
          <cell r="G6228" t="str">
            <v/>
          </cell>
          <cell r="H6228" t="str">
            <v>Table 1</v>
          </cell>
          <cell r="I6228" t="str">
            <v>ID_FinAnswer_Express_Program_Evaluation_2009-2011.pdf</v>
          </cell>
        </row>
        <row r="6229">
          <cell r="C6229" t="str">
            <v>01092013-005.2_Measure life (years)</v>
          </cell>
          <cell r="D6229">
            <v>2</v>
          </cell>
          <cell r="E6229" t="str">
            <v>Measure life (years)</v>
          </cell>
          <cell r="F6229" t="str">
            <v>Measure Life Value Source</v>
          </cell>
          <cell r="G6229" t="str">
            <v>Average of 12 years from FinAnswer Express and 15 years from Energy FinAnswer (13.5 rounded to 14)</v>
          </cell>
          <cell r="H6229" t="str">
            <v/>
          </cell>
          <cell r="I6229" t="str">
            <v>2013-Idaho-Annual-Report-Appendices-FINAL071814.pdf</v>
          </cell>
        </row>
        <row r="6230">
          <cell r="C6230" t="str">
            <v>01092013-005.2_Planned Net to Gross Ratio</v>
          </cell>
          <cell r="D6230">
            <v>2</v>
          </cell>
          <cell r="E6230" t="str">
            <v>Planned Net to Gross Ratio</v>
          </cell>
          <cell r="F6230" t="str">
            <v>Net-to-Gross Value Source</v>
          </cell>
          <cell r="G6230" t="str">
            <v/>
          </cell>
          <cell r="H6230" t="str">
            <v>Page 2</v>
          </cell>
          <cell r="I6230" t="str">
            <v>ID_FinAnswer_Express_Program_Evaluation_2009-2011.pdf</v>
          </cell>
        </row>
        <row r="6231">
          <cell r="C6231" t="str">
            <v>11142013-002.2_Gross incremental annual electric savings (kWh/yr)</v>
          </cell>
          <cell r="D6231">
            <v>2</v>
          </cell>
          <cell r="E6231" t="str">
            <v>Gross incremental annual electric savings (kWh/yr)</v>
          </cell>
          <cell r="F6231" t="str">
            <v>Savings Tool</v>
          </cell>
          <cell r="G6231" t="str">
            <v/>
          </cell>
          <cell r="H6231" t="str">
            <v/>
          </cell>
          <cell r="I6231" t="str">
            <v>RMP UT Ltg Tool 070113 V5.2.XLSM</v>
          </cell>
        </row>
        <row r="6232">
          <cell r="C6232" t="str">
            <v>11142013-002.2_Incentive Customer ($)</v>
          </cell>
          <cell r="D6232">
            <v>2</v>
          </cell>
          <cell r="E6232" t="str">
            <v>Incentive Customer ($)</v>
          </cell>
          <cell r="F6232" t="str">
            <v>Incentive Table</v>
          </cell>
          <cell r="G6232" t="str">
            <v/>
          </cell>
          <cell r="H6232" t="str">
            <v/>
          </cell>
          <cell r="I6232" t="str">
            <v>UT Sch 140 Non_Residential_Energy_Efficiency.pdf</v>
          </cell>
        </row>
        <row r="6233">
          <cell r="C6233" t="str">
            <v>01092013-003.2_Gross Average Monthly Demand Reduction (kW/unit)</v>
          </cell>
          <cell r="D6233">
            <v>2</v>
          </cell>
          <cell r="E6233" t="str">
            <v>Gross Average Monthly Demand Reduction (kW/unit)</v>
          </cell>
          <cell r="F6233" t="str">
            <v>Demand Savings Value Source</v>
          </cell>
          <cell r="G6233" t="str">
            <v/>
          </cell>
          <cell r="H6233" t="str">
            <v/>
          </cell>
          <cell r="I6233" t="str">
            <v>PP WA Ltg Tool 070114.12.xlsm</v>
          </cell>
        </row>
        <row r="6234">
          <cell r="C6234" t="str">
            <v>01092013-003.2_Gross incremental annual electric savings (kWh/yr)</v>
          </cell>
          <cell r="D6234">
            <v>2</v>
          </cell>
          <cell r="E6234" t="str">
            <v>Gross incremental annual electric savings (kWh/yr)</v>
          </cell>
          <cell r="F6234" t="str">
            <v>Energy Savings Value Source</v>
          </cell>
          <cell r="G6234" t="str">
            <v/>
          </cell>
          <cell r="H6234" t="str">
            <v/>
          </cell>
          <cell r="I6234" t="str">
            <v>PP WA Ltg Tool 070114.12.xlsm</v>
          </cell>
        </row>
        <row r="6235">
          <cell r="C6235" t="str">
            <v>01092013-007.2_Planned Realization Rate</v>
          </cell>
          <cell r="D6235">
            <v>2</v>
          </cell>
          <cell r="E6235" t="str">
            <v>Planned Realization Rate</v>
          </cell>
          <cell r="F6235" t="str">
            <v>Realization Rate Value Source</v>
          </cell>
          <cell r="G6235" t="str">
            <v/>
          </cell>
          <cell r="H6235" t="str">
            <v>Table 1</v>
          </cell>
          <cell r="I6235" t="str">
            <v>DSM_WY_FinAnswerExpress_Report_2011.pdf</v>
          </cell>
        </row>
        <row r="6236">
          <cell r="C6236" t="str">
            <v>01092013-007.2_Planned Net to Gross Ratio</v>
          </cell>
          <cell r="D6236">
            <v>2</v>
          </cell>
          <cell r="E6236" t="str">
            <v>Planned Net to Gross Ratio</v>
          </cell>
          <cell r="F6236" t="str">
            <v>Net-to-Gross Value Source</v>
          </cell>
          <cell r="G6236" t="str">
            <v/>
          </cell>
          <cell r="H6236" t="str">
            <v>Page 10</v>
          </cell>
          <cell r="I6236" t="str">
            <v>DSM_WY_FinAnswerExpress_Report_2011.pdf</v>
          </cell>
        </row>
        <row r="6237">
          <cell r="C6237" t="str">
            <v>01092013-007.2_Measure life (years)</v>
          </cell>
          <cell r="D6237">
            <v>2</v>
          </cell>
          <cell r="E6237" t="str">
            <v>Measure life (years)</v>
          </cell>
          <cell r="F6237" t="str">
            <v>Measure Life Value Source</v>
          </cell>
          <cell r="G6237" t="str">
            <v>Average of 12 years from FinAnswer Express and 15 years from Energy FinAnswer (13.5 rounded to 14)</v>
          </cell>
          <cell r="H6237" t="str">
            <v/>
          </cell>
          <cell r="I6237" t="str">
            <v/>
          </cell>
        </row>
        <row r="6238">
          <cell r="C6238" t="str">
            <v>1.1_Baseline Value</v>
          </cell>
          <cell r="D6238">
            <v>1</v>
          </cell>
          <cell r="E6238" t="str">
            <v>Baseline Value</v>
          </cell>
          <cell r="F6238" t="str">
            <v>Baseline Value Source</v>
          </cell>
          <cell r="G6238" t="str">
            <v/>
          </cell>
          <cell r="H6238" t="str">
            <v/>
          </cell>
          <cell r="I6238" t="str">
            <v>FinAnswer Express Market Characterization and Program Enhancements - California Service Territory 18 August 2011.pdf</v>
          </cell>
        </row>
        <row r="6239">
          <cell r="C6239" t="str">
            <v>1.1_Planned Realization Rate</v>
          </cell>
          <cell r="D6239">
            <v>1</v>
          </cell>
          <cell r="E6239" t="str">
            <v>Planned Realization Rate</v>
          </cell>
          <cell r="F6239" t="str">
            <v>Realization Rate Value Source</v>
          </cell>
          <cell r="G6239" t="str">
            <v/>
          </cell>
          <cell r="H6239" t="str">
            <v xml:space="preserve"> Table 1, p. 2.</v>
          </cell>
          <cell r="I6239" t="str">
            <v>CA_FinAnswer_Express_Program_Evaluation_2009-2011.pdf</v>
          </cell>
        </row>
        <row r="6240">
          <cell r="C6240" t="str">
            <v>1.1_Incremental cost ($)</v>
          </cell>
          <cell r="D6240">
            <v>1</v>
          </cell>
          <cell r="E6240" t="str">
            <v>Incremental cost ($)</v>
          </cell>
          <cell r="F6240" t="str">
            <v>Cost Value Source</v>
          </cell>
          <cell r="G6240" t="str">
            <v/>
          </cell>
          <cell r="H6240" t="str">
            <v/>
          </cell>
          <cell r="I6240" t="str">
            <v>FinAnswer Express Market Characterization and Program Enhancements - California Service Territory 18 August 2011.pdf</v>
          </cell>
        </row>
        <row r="6241">
          <cell r="C6241" t="str">
            <v>1.1_Gross Average Monthly Demand Reduction (kW/unit)</v>
          </cell>
          <cell r="D6241">
            <v>1</v>
          </cell>
          <cell r="E6241" t="str">
            <v>Gross Average Monthly Demand Reduction (kW/unit)</v>
          </cell>
          <cell r="F6241" t="str">
            <v>Demand Reduction Value Source</v>
          </cell>
          <cell r="G6241" t="str">
            <v/>
          </cell>
          <cell r="H6241" t="str">
            <v/>
          </cell>
          <cell r="I6241" t="str">
            <v>FinAnswer Express Market Characterization and Program Enhancements - California Service Territory 18 August 2011.pdf</v>
          </cell>
        </row>
        <row r="6242">
          <cell r="C6242" t="str">
            <v>1.1_Efficient Case Value</v>
          </cell>
          <cell r="D6242">
            <v>1</v>
          </cell>
          <cell r="E6242" t="str">
            <v>Efficient Case Value</v>
          </cell>
          <cell r="F6242" t="str">
            <v>Efficient Case Value Source</v>
          </cell>
          <cell r="G6242" t="str">
            <v/>
          </cell>
          <cell r="H6242" t="str">
            <v/>
          </cell>
          <cell r="I6242" t="str">
            <v>FinAnswer Express Market Characterization and Program Enhancements - California Service Territory 18 August 2011.pdf</v>
          </cell>
        </row>
        <row r="6243">
          <cell r="C6243" t="str">
            <v>1.1_Measure life (years)</v>
          </cell>
          <cell r="D6243">
            <v>1</v>
          </cell>
          <cell r="E6243" t="str">
            <v>Measure life (years)</v>
          </cell>
          <cell r="F6243" t="str">
            <v>Measure Life Value Source</v>
          </cell>
          <cell r="G6243" t="str">
            <v/>
          </cell>
          <cell r="H6243" t="str">
            <v/>
          </cell>
          <cell r="I6243" t="str">
            <v>Irrigation Measure Revision - Analysis Updated 13 Feb 2014.xlsx</v>
          </cell>
        </row>
        <row r="6244">
          <cell r="C6244" t="str">
            <v>1.1_Planned Net to Gross Ratio</v>
          </cell>
          <cell r="D6244">
            <v>1</v>
          </cell>
          <cell r="E6244" t="str">
            <v>Planned Net to Gross Ratio</v>
          </cell>
          <cell r="F6244" t="str">
            <v>Net-to-Gross Value Source</v>
          </cell>
          <cell r="G6244" t="str">
            <v/>
          </cell>
          <cell r="H6244" t="str">
            <v>P. 2 .</v>
          </cell>
          <cell r="I6244" t="str">
            <v>CA_FinAnswer_Express_Program_Evaluation_2009-2011.pdf</v>
          </cell>
        </row>
        <row r="6245">
          <cell r="C6245" t="str">
            <v>1.1_Incentive Customer ($)</v>
          </cell>
          <cell r="D6245">
            <v>1</v>
          </cell>
          <cell r="E6245" t="str">
            <v>Incentive Customer ($)</v>
          </cell>
          <cell r="F6245" t="str">
            <v>Incentive Value Source</v>
          </cell>
          <cell r="G6245" t="str">
            <v/>
          </cell>
          <cell r="H6245" t="str">
            <v>FE Deemed Savings - Industrial v10.18.12.xlsx table of deemed values used by program administator</v>
          </cell>
          <cell r="I6245" t="str">
            <v/>
          </cell>
        </row>
        <row r="6246">
          <cell r="C6246" t="str">
            <v>1.1_Gross incremental annual electric savings (kWh/yr)</v>
          </cell>
          <cell r="D6246">
            <v>1</v>
          </cell>
          <cell r="E6246" t="str">
            <v>Gross incremental annual electric savings (kWh/yr)</v>
          </cell>
          <cell r="F6246" t="str">
            <v xml:space="preserve">Energy Savings Value Source </v>
          </cell>
          <cell r="G6246" t="str">
            <v/>
          </cell>
          <cell r="H6246" t="str">
            <v/>
          </cell>
          <cell r="I6246" t="str">
            <v>FinAnswer Express Market Characterization and Program Enhancements - California Service Territory 18 August 2011.pdf</v>
          </cell>
        </row>
        <row r="6247">
          <cell r="C6247" t="str">
            <v>1.1_Gross incremental annual electric savings (kWh/yr)</v>
          </cell>
          <cell r="D6247">
            <v>1</v>
          </cell>
          <cell r="E6247" t="str">
            <v>Gross incremental annual electric savings (kWh/yr)</v>
          </cell>
          <cell r="F6247" t="str">
            <v>Baseline Gross Annual Energy Consumption (kWh/yr)</v>
          </cell>
          <cell r="G6247" t="str">
            <v/>
          </cell>
          <cell r="H6247" t="str">
            <v/>
          </cell>
          <cell r="I6247" t="str">
            <v/>
          </cell>
        </row>
        <row r="6248">
          <cell r="C6248" t="str">
            <v>08062014-004.2_Measure life (years)</v>
          </cell>
          <cell r="D6248">
            <v>2</v>
          </cell>
          <cell r="E6248" t="str">
            <v>Measure life (years)</v>
          </cell>
          <cell r="F6248" t="str">
            <v>Measure Life Value Source</v>
          </cell>
          <cell r="G6248" t="str">
            <v/>
          </cell>
          <cell r="H6248" t="str">
            <v>Table 23, Page 34</v>
          </cell>
          <cell r="I6248" t="str">
            <v>ID Irrigation Energy Savers Evaluation Report 2006-2008.pdf</v>
          </cell>
        </row>
        <row r="6249">
          <cell r="C6249" t="str">
            <v>08062014-004.2_Planned Net to Gross Ratio</v>
          </cell>
          <cell r="D6249">
            <v>2</v>
          </cell>
          <cell r="E6249" t="str">
            <v>Planned Net to Gross Ratio</v>
          </cell>
          <cell r="F6249" t="str">
            <v>Net-to-Gross Ratio Value Source</v>
          </cell>
          <cell r="G6249" t="str">
            <v/>
          </cell>
          <cell r="H6249" t="str">
            <v>Table 16</v>
          </cell>
          <cell r="I6249" t="str">
            <v>ID_Energy_FinAnswer_Program_Evaluation_2009-2011.pdf</v>
          </cell>
        </row>
        <row r="6250">
          <cell r="C6250" t="str">
            <v>445.3_Measure life (years)</v>
          </cell>
          <cell r="D6250">
            <v>3</v>
          </cell>
          <cell r="E6250" t="str">
            <v>Measure life (years)</v>
          </cell>
          <cell r="F6250" t="str">
            <v>Measure Life Value Source</v>
          </cell>
          <cell r="G6250" t="str">
            <v/>
          </cell>
          <cell r="H6250" t="str">
            <v>Page 33</v>
          </cell>
          <cell r="I6250" t="str">
            <v>Utah Industrial  Agricultural Measure Review and Update 1 May 2014.docx</v>
          </cell>
        </row>
        <row r="6251">
          <cell r="C6251" t="str">
            <v>445.3_Incremental cost ($)</v>
          </cell>
          <cell r="D6251">
            <v>3</v>
          </cell>
          <cell r="E6251" t="str">
            <v>Incremental cost ($)</v>
          </cell>
          <cell r="F6251" t="str">
            <v>Cost value source</v>
          </cell>
          <cell r="G6251" t="str">
            <v/>
          </cell>
          <cell r="H6251" t="str">
            <v/>
          </cell>
          <cell r="I6251" t="str">
            <v>PacifiCorp Irrigation Pump VFD v1.4.xls</v>
          </cell>
        </row>
        <row r="6252">
          <cell r="C6252" t="str">
            <v>445.3_Planned Net to Gross Ratio</v>
          </cell>
          <cell r="D6252">
            <v>3</v>
          </cell>
          <cell r="E6252" t="str">
            <v>Planned Net to Gross Ratio</v>
          </cell>
          <cell r="F6252" t="str">
            <v>Planned Net-to-Gross Ratio Value Source</v>
          </cell>
          <cell r="G6252" t="str">
            <v/>
          </cell>
          <cell r="H6252" t="str">
            <v>BAU - CE inputs sheet</v>
          </cell>
          <cell r="I6252" t="str">
            <v>CE inputs - measure update   small business 031314.xlsx</v>
          </cell>
        </row>
        <row r="6253">
          <cell r="C6253" t="str">
            <v>445.3_Planned Realization Rate</v>
          </cell>
          <cell r="D6253">
            <v>3</v>
          </cell>
          <cell r="E6253" t="str">
            <v>Planned Realization Rate</v>
          </cell>
          <cell r="F6253" t="str">
            <v>Planned Realization Rate Value Source</v>
          </cell>
          <cell r="G6253" t="str">
            <v/>
          </cell>
          <cell r="H6253" t="str">
            <v>BAU - CE inputs sheet</v>
          </cell>
          <cell r="I6253" t="str">
            <v>CE inputs - measure update   small business 031314.xlsx</v>
          </cell>
        </row>
        <row r="6254">
          <cell r="C6254" t="str">
            <v>445.3_Gross incremental annual electric savings (kWh/yr)</v>
          </cell>
          <cell r="D6254">
            <v>3</v>
          </cell>
          <cell r="E6254" t="str">
            <v>Gross incremental annual electric savings (kWh/yr)</v>
          </cell>
          <cell r="F6254" t="str">
            <v>Energy savings value source</v>
          </cell>
          <cell r="G6254" t="str">
            <v/>
          </cell>
          <cell r="H6254" t="str">
            <v/>
          </cell>
          <cell r="I6254" t="str">
            <v>PacifiCorp Irrigation Pump VFD v1.4.xls</v>
          </cell>
        </row>
        <row r="6255">
          <cell r="C6255" t="str">
            <v>445.2_Incentive Customer ($)</v>
          </cell>
          <cell r="D6255">
            <v>2</v>
          </cell>
          <cell r="E6255" t="str">
            <v>Incentive Customer ($)</v>
          </cell>
          <cell r="F6255" t="str">
            <v>Incentive Value Source</v>
          </cell>
          <cell r="G6255" t="str">
            <v/>
          </cell>
          <cell r="H6255" t="str">
            <v>FE Deemed Savings - Industrial v10.18.12.xlsx table of deemed values used by program administator</v>
          </cell>
          <cell r="I6255" t="str">
            <v/>
          </cell>
        </row>
        <row r="6256">
          <cell r="C6256" t="str">
            <v>445.2_Gross incremental annual electric savings (kWh/yr)</v>
          </cell>
          <cell r="D6256">
            <v>2</v>
          </cell>
          <cell r="E6256" t="str">
            <v>Gross incremental annual electric savings (kWh/yr)</v>
          </cell>
          <cell r="F6256" t="str">
            <v xml:space="preserve">Energy Savings Value Source </v>
          </cell>
          <cell r="G6256" t="str">
            <v/>
          </cell>
          <cell r="H6256" t="str">
            <v/>
          </cell>
          <cell r="I6256" t="str">
            <v>FinAnswer Express Market Characterization and Program Enhancements - Utah Service Territory 30 Nov 2011.pdf</v>
          </cell>
        </row>
        <row r="6257">
          <cell r="C6257" t="str">
            <v>445.2_Gross Average Monthly Demand Reduction (kW/unit)</v>
          </cell>
          <cell r="D6257">
            <v>2</v>
          </cell>
          <cell r="E6257" t="str">
            <v>Gross Average Monthly Demand Reduction (kW/unit)</v>
          </cell>
          <cell r="F6257" t="str">
            <v>Savings Parameters</v>
          </cell>
          <cell r="G6257" t="str">
            <v/>
          </cell>
          <cell r="H6257" t="str">
            <v/>
          </cell>
          <cell r="I6257" t="str">
            <v>Irrigation Measure Savings Calcs.xlsx</v>
          </cell>
        </row>
        <row r="6258">
          <cell r="C6258" t="str">
            <v>445.2_Gross incremental annual electric savings (kWh/yr)</v>
          </cell>
          <cell r="D6258">
            <v>2</v>
          </cell>
          <cell r="E6258" t="str">
            <v>Gross incremental annual electric savings (kWh/yr)</v>
          </cell>
          <cell r="F6258" t="str">
            <v>See Source Document(s) for savings methodology</v>
          </cell>
          <cell r="G6258" t="str">
            <v/>
          </cell>
          <cell r="H6258" t="str">
            <v/>
          </cell>
          <cell r="I6258" t="str">
            <v>Irrigation Measure Savings Calcs.xlsx</v>
          </cell>
        </row>
        <row r="6259">
          <cell r="C6259" t="str">
            <v>445.2_Gross Average Monthly Demand Reduction (kW/unit)</v>
          </cell>
          <cell r="D6259">
            <v>2</v>
          </cell>
          <cell r="E6259" t="str">
            <v>Gross Average Monthly Demand Reduction (kW/unit)</v>
          </cell>
          <cell r="F6259" t="str">
            <v>Demand Reduction Value Source</v>
          </cell>
          <cell r="G6259" t="str">
            <v/>
          </cell>
          <cell r="H6259" t="str">
            <v/>
          </cell>
          <cell r="I6259" t="str">
            <v>FinAnswer Express Market Characterization and Program Enhancements - Utah Service Territory 30 Nov 2011.pdf</v>
          </cell>
        </row>
        <row r="6260">
          <cell r="C6260" t="str">
            <v>445.2_Baseline Value</v>
          </cell>
          <cell r="D6260">
            <v>2</v>
          </cell>
          <cell r="E6260" t="str">
            <v>Baseline Value</v>
          </cell>
          <cell r="F6260" t="str">
            <v>Baseline Value Source</v>
          </cell>
          <cell r="G6260" t="str">
            <v/>
          </cell>
          <cell r="H6260" t="str">
            <v/>
          </cell>
          <cell r="I6260" t="str">
            <v>FinAnswer Express Market Characterization and Program Enhancements - Utah Service Territory 30 Nov 2011.pdf</v>
          </cell>
        </row>
        <row r="6261">
          <cell r="C6261" t="str">
            <v>445.2_Incremental cost ($)</v>
          </cell>
          <cell r="D6261">
            <v>2</v>
          </cell>
          <cell r="E6261" t="str">
            <v>Incremental cost ($)</v>
          </cell>
          <cell r="F6261" t="str">
            <v>Cost Value Source</v>
          </cell>
          <cell r="G6261" t="str">
            <v/>
          </cell>
          <cell r="H6261" t="str">
            <v/>
          </cell>
          <cell r="I6261" t="str">
            <v>FinAnswer Express Market Characterization and Program Enhancements - Utah Service Territory 30 Nov 2011.pdf</v>
          </cell>
        </row>
        <row r="6262">
          <cell r="C6262" t="str">
            <v>445.2_Efficient Case Value</v>
          </cell>
          <cell r="D6262">
            <v>2</v>
          </cell>
          <cell r="E6262" t="str">
            <v>Efficient Case Value</v>
          </cell>
          <cell r="F6262" t="str">
            <v>Efficient Case Value Source</v>
          </cell>
          <cell r="G6262" t="str">
            <v/>
          </cell>
          <cell r="H6262" t="str">
            <v/>
          </cell>
          <cell r="I6262" t="str">
            <v>FinAnswer Express Market Characterization and Program Enhancements - Utah Service Territory 30 Nov 2011.pdf</v>
          </cell>
        </row>
        <row r="6263">
          <cell r="C6263" t="str">
            <v>863.2_Measure life (years)</v>
          </cell>
          <cell r="D6263">
            <v>2</v>
          </cell>
          <cell r="E6263" t="str">
            <v>Measure life (years)</v>
          </cell>
          <cell r="F6263" t="str">
            <v>Measure Life Value Source</v>
          </cell>
          <cell r="G6263" t="str">
            <v/>
          </cell>
          <cell r="H6263" t="str">
            <v>Page 30</v>
          </cell>
          <cell r="I6263" t="str">
            <v>Review and Update Industrial Agricultural Incentive Table Measures Washington 3 Nov 2013.pdf</v>
          </cell>
        </row>
        <row r="6264">
          <cell r="C6264" t="str">
            <v>863.2_Gross incremental annual electric savings (kWh/yr)</v>
          </cell>
          <cell r="D6264">
            <v>2</v>
          </cell>
          <cell r="E6264" t="str">
            <v>Gross incremental annual electric savings (kWh/yr)</v>
          </cell>
          <cell r="F6264" t="str">
            <v>Savings Parameters</v>
          </cell>
          <cell r="G6264" t="str">
            <v/>
          </cell>
          <cell r="H6264" t="str">
            <v/>
          </cell>
          <cell r="I6264" t="str">
            <v>Irrigation Measure Revision - Analysis 11 Oct 2013.xlsx</v>
          </cell>
        </row>
        <row r="6265">
          <cell r="C6265" t="str">
            <v>863.2_Incentive Customer ($)</v>
          </cell>
          <cell r="D6265">
            <v>2</v>
          </cell>
          <cell r="E6265" t="str">
            <v>Incentive Customer ($)</v>
          </cell>
          <cell r="F6265" t="str">
            <v>Incentive Value Source</v>
          </cell>
          <cell r="G6265" t="str">
            <v/>
          </cell>
          <cell r="H6265" t="str">
            <v>Page 30</v>
          </cell>
          <cell r="I6265" t="str">
            <v>Review and Update Industrial Agricultural Incentive Table Measures Washington 3 Nov 2013.pdf</v>
          </cell>
        </row>
        <row r="6266">
          <cell r="C6266" t="str">
            <v>863.2_Incremental cost ($)</v>
          </cell>
          <cell r="D6266">
            <v>2</v>
          </cell>
          <cell r="E6266" t="str">
            <v>Incremental cost ($)</v>
          </cell>
          <cell r="F6266" t="str">
            <v>Cost Value Source</v>
          </cell>
          <cell r="G6266" t="str">
            <v/>
          </cell>
          <cell r="H6266" t="str">
            <v>Page 30</v>
          </cell>
          <cell r="I6266" t="str">
            <v>Review and Update Industrial Agricultural Incentive Table Measures Washington 3 Nov 2013.pdf</v>
          </cell>
        </row>
        <row r="6267">
          <cell r="C6267" t="str">
            <v>863.2_Gross Average Monthly Demand Reduction (kW/unit)</v>
          </cell>
          <cell r="D6267">
            <v>2</v>
          </cell>
          <cell r="E6267" t="str">
            <v>Gross Average Monthly Demand Reduction (kW/unit)</v>
          </cell>
          <cell r="F6267" t="str">
            <v>Demand Reduction Value Source</v>
          </cell>
          <cell r="G6267" t="str">
            <v/>
          </cell>
          <cell r="H6267" t="str">
            <v>Page 30</v>
          </cell>
          <cell r="I6267" t="str">
            <v>Review and Update Industrial Agricultural Incentive Table Measures Washington 3 Nov 2013.pdf</v>
          </cell>
        </row>
        <row r="6268">
          <cell r="C6268" t="str">
            <v>863.2_Gross Average Monthly Demand Reduction (kW/unit)</v>
          </cell>
          <cell r="D6268">
            <v>2</v>
          </cell>
          <cell r="E6268" t="str">
            <v>Gross Average Monthly Demand Reduction (kW/unit)</v>
          </cell>
          <cell r="F6268" t="str">
            <v>Savings Parameters</v>
          </cell>
          <cell r="G6268" t="str">
            <v/>
          </cell>
          <cell r="H6268" t="str">
            <v/>
          </cell>
          <cell r="I6268" t="str">
            <v>Irrigation Measure Revision - Analysis 11 Oct 2013.xlsx</v>
          </cell>
        </row>
        <row r="6269">
          <cell r="C6269" t="str">
            <v>863.2_Gross incremental annual electric savings (kWh/yr)</v>
          </cell>
          <cell r="D6269">
            <v>2</v>
          </cell>
          <cell r="E6269" t="str">
            <v>Gross incremental annual electric savings (kWh/yr)</v>
          </cell>
          <cell r="F6269" t="str">
            <v xml:space="preserve">Energy Savings Value Source </v>
          </cell>
          <cell r="G6269" t="str">
            <v/>
          </cell>
          <cell r="H6269" t="str">
            <v>Page 30</v>
          </cell>
          <cell r="I6269" t="str">
            <v>Review and Update Industrial Agricultural Incentive Table Measures Washington 3 Nov 2013.pdf</v>
          </cell>
        </row>
        <row r="6270">
          <cell r="C6270" t="str">
            <v>11252014-002.1_Measure life (years)</v>
          </cell>
          <cell r="D6270">
            <v>1</v>
          </cell>
          <cell r="E6270" t="str">
            <v>Measure life (years)</v>
          </cell>
          <cell r="F6270" t="str">
            <v>Measure Life Value Source</v>
          </cell>
          <cell r="G6270" t="str">
            <v/>
          </cell>
          <cell r="H6270" t="str">
            <v>Page 31</v>
          </cell>
          <cell r="I6270" t="str">
            <v>Wyoming Industrial  Agricultural Measure Review and Update 9 Nov.docx</v>
          </cell>
        </row>
        <row r="6271">
          <cell r="C6271" t="str">
            <v>11252014-002.1_Planned Net to Gross Ratio</v>
          </cell>
          <cell r="D6271">
            <v>1</v>
          </cell>
          <cell r="E6271" t="str">
            <v>Planned Net to Gross Ratio</v>
          </cell>
          <cell r="F6271" t="str">
            <v>Net-to-Gross Value Source</v>
          </cell>
          <cell r="G6271" t="str">
            <v/>
          </cell>
          <cell r="H6271" t="str">
            <v>Recommendation on Page 10</v>
          </cell>
          <cell r="I6271" t="str">
            <v>DSM_WY_EnergyFinAnswer_Report_2011.pdf</v>
          </cell>
        </row>
        <row r="6272">
          <cell r="C6272" t="str">
            <v>02122014-055.2_</v>
          </cell>
          <cell r="D6272">
            <v>2</v>
          </cell>
          <cell r="E6272" t="str">
            <v/>
          </cell>
          <cell r="F6272" t="str">
            <v/>
          </cell>
          <cell r="G6272" t="str">
            <v/>
          </cell>
          <cell r="H6272" t="str">
            <v/>
          </cell>
          <cell r="I6272" t="str">
            <v/>
          </cell>
        </row>
        <row r="6273">
          <cell r="C6273" t="str">
            <v>02122014-055.1_Gross Average Monthly Demand Reduction (kW/unit)</v>
          </cell>
          <cell r="D6273">
            <v>1</v>
          </cell>
          <cell r="E6273" t="str">
            <v>Gross Average Monthly Demand Reduction (kW/unit)</v>
          </cell>
          <cell r="F6273" t="str">
            <v>Demand Savings Value Source</v>
          </cell>
          <cell r="G6273" t="str">
            <v/>
          </cell>
          <cell r="H6273" t="str">
            <v/>
          </cell>
          <cell r="I6273" t="str">
            <v>PP CA Ltg Tool 070114.12.xlsm</v>
          </cell>
        </row>
        <row r="6274">
          <cell r="C6274" t="str">
            <v>02122014-055.1_Planned Realization Rate</v>
          </cell>
          <cell r="D6274">
            <v>1</v>
          </cell>
          <cell r="E6274" t="str">
            <v>Planned Realization Rate</v>
          </cell>
          <cell r="F6274" t="str">
            <v>Realization Rate Value Source</v>
          </cell>
          <cell r="G6274" t="str">
            <v/>
          </cell>
          <cell r="H6274" t="str">
            <v>page 2</v>
          </cell>
          <cell r="I6274" t="str">
            <v>CA_FinAnswer_Express_Program_Evaluation_2009-2011.pdf</v>
          </cell>
        </row>
        <row r="6275">
          <cell r="C6275" t="str">
            <v>02122014-055.1_Gross incremental annual electric savings (kWh/yr)</v>
          </cell>
          <cell r="D6275">
            <v>1</v>
          </cell>
          <cell r="E6275" t="str">
            <v>Gross incremental annual electric savings (kWh/yr)</v>
          </cell>
          <cell r="F6275" t="str">
            <v>Energy Savings Value Source</v>
          </cell>
          <cell r="G6275" t="str">
            <v/>
          </cell>
          <cell r="H6275" t="str">
            <v/>
          </cell>
          <cell r="I6275" t="str">
            <v>PP CA Ltg Tool 070114.12.xlsm</v>
          </cell>
        </row>
        <row r="6276">
          <cell r="C6276" t="str">
            <v>02122014-055.1_Planned Net to Gross Ratio</v>
          </cell>
          <cell r="D6276">
            <v>1</v>
          </cell>
          <cell r="E6276" t="str">
            <v>Planned Net to Gross Ratio</v>
          </cell>
          <cell r="F6276" t="str">
            <v>Net-to-Gross Value Source</v>
          </cell>
          <cell r="G6276" t="str">
            <v/>
          </cell>
          <cell r="H6276" t="str">
            <v>page 2</v>
          </cell>
          <cell r="I6276" t="str">
            <v>CA_FinAnswer_Express_Program_Evaluation_2009-2011.pdf</v>
          </cell>
        </row>
        <row r="6277">
          <cell r="C6277" t="str">
            <v>02122014-009.2_Planned Net to Gross Ratio</v>
          </cell>
          <cell r="D6277">
            <v>2</v>
          </cell>
          <cell r="E6277" t="str">
            <v>Planned Net to Gross Ratio</v>
          </cell>
          <cell r="F6277" t="str">
            <v>Net-to-Gross Value Source</v>
          </cell>
          <cell r="G6277" t="str">
            <v/>
          </cell>
          <cell r="H6277" t="str">
            <v>Page 2</v>
          </cell>
          <cell r="I6277" t="str">
            <v>ID_FinAnswer_Express_Program_Evaluation_2009-2011.pdf</v>
          </cell>
        </row>
        <row r="6278">
          <cell r="C6278" t="str">
            <v>02122014-009.2_Planned Realization Rate</v>
          </cell>
          <cell r="D6278">
            <v>2</v>
          </cell>
          <cell r="E6278" t="str">
            <v>Planned Realization Rate</v>
          </cell>
          <cell r="F6278" t="str">
            <v>Realization Rate Value Source</v>
          </cell>
          <cell r="G6278" t="str">
            <v/>
          </cell>
          <cell r="H6278" t="str">
            <v>Table 1</v>
          </cell>
          <cell r="I6278" t="str">
            <v>ID_FinAnswer_Express_Program_Evaluation_2009-2011.pdf</v>
          </cell>
        </row>
        <row r="6279">
          <cell r="C6279" t="str">
            <v>01302014-016.1_Gross Average Monthly Demand Reduction (kW/unit)</v>
          </cell>
          <cell r="D6279">
            <v>1</v>
          </cell>
          <cell r="E6279" t="str">
            <v>Gross Average Monthly Demand Reduction (kW/unit)</v>
          </cell>
          <cell r="F6279" t="str">
            <v>Demand Savings Value Source</v>
          </cell>
          <cell r="G6279" t="str">
            <v/>
          </cell>
          <cell r="H6279" t="str">
            <v/>
          </cell>
          <cell r="I6279" t="str">
            <v>RMP UT Ltg Tool 070114.12.xlsm</v>
          </cell>
        </row>
        <row r="6280">
          <cell r="C6280" t="str">
            <v>01302014-016.1_Gross incremental annual electric savings (kWh/yr)</v>
          </cell>
          <cell r="D6280">
            <v>1</v>
          </cell>
          <cell r="E6280" t="str">
            <v>Gross incremental annual electric savings (kWh/yr)</v>
          </cell>
          <cell r="F6280" t="str">
            <v>Energy Savings Value Source</v>
          </cell>
          <cell r="G6280" t="str">
            <v/>
          </cell>
          <cell r="H6280" t="str">
            <v/>
          </cell>
          <cell r="I6280" t="str">
            <v>RMP UT Ltg Tool 070114.12.xlsm</v>
          </cell>
        </row>
        <row r="6281">
          <cell r="C6281" t="str">
            <v>01132014-016.1_Baseline Value</v>
          </cell>
          <cell r="D6281">
            <v>1</v>
          </cell>
          <cell r="E6281" t="str">
            <v>Baseline Value</v>
          </cell>
          <cell r="F6281" t="str">
            <v>Stipulated Baseline Wattage</v>
          </cell>
          <cell r="G6281" t="str">
            <v/>
          </cell>
          <cell r="H6281" t="str">
            <v/>
          </cell>
          <cell r="I6281" t="str">
            <v>Stipulated Baseline Wattages for wattsmart Business and FinAnswer Express Linear Flurorescent and Incandescent Fixtures.pdf</v>
          </cell>
        </row>
        <row r="6282">
          <cell r="C6282" t="str">
            <v>01132014-016.1_Gross Average Monthly Demand Reduction (kW/unit)</v>
          </cell>
          <cell r="D6282">
            <v>1</v>
          </cell>
          <cell r="E6282" t="str">
            <v>Gross Average Monthly Demand Reduction (kW/unit)</v>
          </cell>
          <cell r="F6282" t="str">
            <v>Demand Savings Value Source</v>
          </cell>
          <cell r="G6282" t="str">
            <v/>
          </cell>
          <cell r="H6282" t="str">
            <v/>
          </cell>
          <cell r="I6282" t="str">
            <v>PP WA Ltg Tool 070114.12.xlsm</v>
          </cell>
        </row>
        <row r="6283">
          <cell r="C6283" t="str">
            <v>01132014-016.1_Gross incremental annual electric savings (kWh/yr)</v>
          </cell>
          <cell r="D6283">
            <v>1</v>
          </cell>
          <cell r="E6283" t="str">
            <v>Gross incremental annual electric savings (kWh/yr)</v>
          </cell>
          <cell r="F6283" t="str">
            <v>Energy Savings Value Source</v>
          </cell>
          <cell r="G6283" t="str">
            <v/>
          </cell>
          <cell r="H6283" t="str">
            <v/>
          </cell>
          <cell r="I6283" t="str">
            <v>PP WA Ltg Tool 070114.12.xlsm</v>
          </cell>
        </row>
        <row r="6284">
          <cell r="C6284" t="str">
            <v>02122014-035.2_Planned Net to Gross Ratio</v>
          </cell>
          <cell r="D6284">
            <v>2</v>
          </cell>
          <cell r="E6284" t="str">
            <v>Planned Net to Gross Ratio</v>
          </cell>
          <cell r="F6284" t="str">
            <v>Net-to-Gross Value Source</v>
          </cell>
          <cell r="G6284" t="str">
            <v/>
          </cell>
          <cell r="H6284" t="str">
            <v>Page 10</v>
          </cell>
          <cell r="I6284" t="str">
            <v>DSM_WY_FinAnswerExpress_Report_2011.pdf</v>
          </cell>
        </row>
        <row r="6285">
          <cell r="C6285" t="str">
            <v>02122014-035.2_Planned Realization Rate</v>
          </cell>
          <cell r="D6285">
            <v>2</v>
          </cell>
          <cell r="E6285" t="str">
            <v>Planned Realization Rate</v>
          </cell>
          <cell r="F6285" t="str">
            <v>Realization Rate Value Source</v>
          </cell>
          <cell r="G6285" t="str">
            <v/>
          </cell>
          <cell r="H6285" t="str">
            <v>Table 1</v>
          </cell>
          <cell r="I6285" t="str">
            <v>DSM_WY_FinAnswerExpress_Report_2011.pdf</v>
          </cell>
        </row>
        <row r="6286">
          <cell r="C6286" t="str">
            <v>02122014-035.2_Measure life (years)</v>
          </cell>
          <cell r="D6286">
            <v>2</v>
          </cell>
          <cell r="E6286" t="str">
            <v>Measure life (years)</v>
          </cell>
          <cell r="F6286" t="str">
            <v>Measure Life Value Source</v>
          </cell>
          <cell r="G6286" t="str">
            <v>Average of 12 years from FinAnswer Express and 15 years from Energy FinAnswer (13.5 rounded to 14)</v>
          </cell>
          <cell r="H6286" t="str">
            <v/>
          </cell>
          <cell r="I6286" t="str">
            <v/>
          </cell>
        </row>
        <row r="6287">
          <cell r="C6287" t="str">
            <v>06232015-020.1_Planned Realization Rate</v>
          </cell>
          <cell r="D6287">
            <v>1</v>
          </cell>
          <cell r="E6287" t="str">
            <v>Planned Realization Rate</v>
          </cell>
          <cell r="F6287" t="str">
            <v>Realization Rate Value Source</v>
          </cell>
          <cell r="G6287" t="str">
            <v/>
          </cell>
          <cell r="H6287" t="str">
            <v>page 2</v>
          </cell>
          <cell r="I6287" t="str">
            <v>CA_FinAnswer_Express_Program_Evaluation_2009-2011.pdf</v>
          </cell>
        </row>
        <row r="6288">
          <cell r="C6288" t="str">
            <v>06232015-020.1_Planned Net to Gross Ratio</v>
          </cell>
          <cell r="D6288">
            <v>1</v>
          </cell>
          <cell r="E6288" t="str">
            <v>Planned Net to Gross Ratio</v>
          </cell>
          <cell r="F6288" t="str">
            <v>Net-to-Gross Value Source</v>
          </cell>
          <cell r="G6288" t="str">
            <v/>
          </cell>
          <cell r="H6288" t="str">
            <v>page 2</v>
          </cell>
          <cell r="I6288" t="str">
            <v>CA_FinAnswer_Express_Program_Evaluation_2009-2011.pdf</v>
          </cell>
        </row>
        <row r="6289">
          <cell r="C6289" t="str">
            <v>11032014-005.1_Gross incremental annual electric savings (kWh/yr)</v>
          </cell>
          <cell r="D6289">
            <v>1</v>
          </cell>
          <cell r="E6289" t="str">
            <v>Gross incremental annual electric savings (kWh/yr)</v>
          </cell>
          <cell r="F6289" t="str">
            <v xml:space="preserve">Energy Savings Value Source </v>
          </cell>
          <cell r="G6289" t="str">
            <v/>
          </cell>
          <cell r="H6289" t="str">
            <v/>
          </cell>
          <cell r="I6289" t="str">
            <v>Exterior LED Compiled.xlsx</v>
          </cell>
        </row>
        <row r="6290">
          <cell r="C6290" t="str">
            <v>11032014-005.1_Planned Realization Rate</v>
          </cell>
          <cell r="D6290">
            <v>1</v>
          </cell>
          <cell r="E6290" t="str">
            <v>Planned Realization Rate</v>
          </cell>
          <cell r="F6290" t="str">
            <v>Realization Rate Value Source</v>
          </cell>
          <cell r="G6290" t="str">
            <v/>
          </cell>
          <cell r="H6290" t="str">
            <v>Table 1</v>
          </cell>
          <cell r="I6290" t="str">
            <v>ID_FinAnswer_Express_Program_Evaluation_2009-2011.pdf</v>
          </cell>
        </row>
        <row r="6291">
          <cell r="C6291" t="str">
            <v>11032014-005.1_Planned Net to Gross Ratio</v>
          </cell>
          <cell r="D6291">
            <v>1</v>
          </cell>
          <cell r="E6291" t="str">
            <v>Planned Net to Gross Ratio</v>
          </cell>
          <cell r="F6291" t="str">
            <v>Net-to-Gross Value Source</v>
          </cell>
          <cell r="G6291" t="str">
            <v/>
          </cell>
          <cell r="H6291" t="str">
            <v>Page 2</v>
          </cell>
          <cell r="I6291" t="str">
            <v>ID_FinAnswer_Express_Program_Evaluation_2009-2011.pdf</v>
          </cell>
        </row>
        <row r="6292">
          <cell r="C6292" t="str">
            <v>11032014-005.1_Measure life (years)</v>
          </cell>
          <cell r="D6292">
            <v>1</v>
          </cell>
          <cell r="E6292" t="str">
            <v>Measure life (years)</v>
          </cell>
          <cell r="F6292" t="str">
            <v>Measure Life Value Source</v>
          </cell>
          <cell r="G6292" t="str">
            <v>Average of 12 years from FinAnswer Express and 15 years from Energy FinAnswer (13.5 rounded to 14)</v>
          </cell>
          <cell r="H6292" t="str">
            <v/>
          </cell>
          <cell r="I6292" t="str">
            <v>2013-Idaho-Annual-Report-Appendices-FINAL071814.pdf</v>
          </cell>
        </row>
        <row r="6293">
          <cell r="C6293" t="str">
            <v>11032014-005.1_Gross Average Monthly Demand Reduction (kW/unit)</v>
          </cell>
          <cell r="D6293">
            <v>1</v>
          </cell>
          <cell r="E6293" t="str">
            <v>Gross Average Monthly Demand Reduction (kW/unit)</v>
          </cell>
          <cell r="F6293" t="str">
            <v>Demand Reduction Value Source</v>
          </cell>
          <cell r="G6293" t="str">
            <v/>
          </cell>
          <cell r="H6293" t="str">
            <v>Savings are assumed to occur at night, not at time of customer peak demand</v>
          </cell>
          <cell r="I6293" t="str">
            <v/>
          </cell>
        </row>
        <row r="6294">
          <cell r="C6294" t="str">
            <v>11032014-005.1_Incremental cost ($)</v>
          </cell>
          <cell r="D6294">
            <v>1</v>
          </cell>
          <cell r="E6294" t="str">
            <v>Incremental cost ($)</v>
          </cell>
          <cell r="F6294" t="str">
            <v>Cost Value Source</v>
          </cell>
          <cell r="G6294" t="str">
            <v/>
          </cell>
          <cell r="H6294" t="str">
            <v/>
          </cell>
          <cell r="I6294" t="str">
            <v>Exterior LED Compiled.xlsx</v>
          </cell>
        </row>
        <row r="6295">
          <cell r="C6295" t="str">
            <v>07182014-014.1_Planned Realization Rate</v>
          </cell>
          <cell r="D6295">
            <v>1</v>
          </cell>
          <cell r="E6295" t="str">
            <v>Planned Realization Rate</v>
          </cell>
          <cell r="F6295" t="str">
            <v>Realization Rate Value Source</v>
          </cell>
          <cell r="G6295" t="str">
            <v/>
          </cell>
          <cell r="H6295" t="str">
            <v>BAU - CE inputs sheet</v>
          </cell>
          <cell r="I6295" t="str">
            <v>CE inputs - measure update   small business 031314.xlsx</v>
          </cell>
        </row>
        <row r="6296">
          <cell r="C6296" t="str">
            <v>07182014-014.1_Measure life (years)</v>
          </cell>
          <cell r="D6296">
            <v>1</v>
          </cell>
          <cell r="E6296" t="str">
            <v>Measure life (years)</v>
          </cell>
          <cell r="F6296" t="str">
            <v>Measure Life Value Source</v>
          </cell>
          <cell r="G6296" t="str">
            <v/>
          </cell>
          <cell r="H6296" t="str">
            <v>Used for program change filing. Program-level measure life decreased from previous 14 years to feflect increasing role of energy management</v>
          </cell>
          <cell r="I6296" t="str">
            <v>CE inputs - measure update   small business 031314.xlsx</v>
          </cell>
        </row>
        <row r="6297">
          <cell r="C6297" t="str">
            <v>07182014-014.1_Incremental cost ($)</v>
          </cell>
          <cell r="D6297">
            <v>1</v>
          </cell>
          <cell r="E6297" t="str">
            <v>Incremental cost ($)</v>
          </cell>
          <cell r="F6297" t="str">
            <v>Incremental Cost Value Source</v>
          </cell>
          <cell r="G6297" t="str">
            <v/>
          </cell>
          <cell r="H6297" t="str">
            <v/>
          </cell>
          <cell r="I6297" t="str">
            <v>Program Update Report UT 050214.docx</v>
          </cell>
        </row>
        <row r="6298">
          <cell r="C6298" t="str">
            <v>07182014-014.1_Planned Net to Gross Ratio</v>
          </cell>
          <cell r="D6298">
            <v>1</v>
          </cell>
          <cell r="E6298" t="str">
            <v>Planned Net to Gross Ratio</v>
          </cell>
          <cell r="F6298" t="str">
            <v>Net-to-Gross Value Source</v>
          </cell>
          <cell r="G6298" t="str">
            <v/>
          </cell>
          <cell r="H6298" t="str">
            <v>BAU - CE inputs sheet</v>
          </cell>
          <cell r="I6298" t="str">
            <v>CE inputs - measure update   small business 031314.xlsx</v>
          </cell>
        </row>
        <row r="6299">
          <cell r="C6299" t="str">
            <v>07182014-014.1_Incremental cost ($)</v>
          </cell>
          <cell r="D6299">
            <v>1</v>
          </cell>
          <cell r="E6299" t="str">
            <v>Incremental cost ($)</v>
          </cell>
          <cell r="F6299" t="str">
            <v>Incremental Cost Value Source</v>
          </cell>
          <cell r="G6299" t="str">
            <v/>
          </cell>
          <cell r="H6299" t="str">
            <v/>
          </cell>
          <cell r="I6299" t="str">
            <v/>
          </cell>
        </row>
        <row r="6300">
          <cell r="C6300" t="str">
            <v>07182014-014.1_Gross incremental annual electric savings (kWh/yr)</v>
          </cell>
          <cell r="D6300">
            <v>1</v>
          </cell>
          <cell r="E6300" t="str">
            <v>Gross incremental annual electric savings (kWh/yr)</v>
          </cell>
          <cell r="F6300" t="str">
            <v>Energy Savings Value Source</v>
          </cell>
          <cell r="G6300" t="str">
            <v/>
          </cell>
          <cell r="H6300" t="str">
            <v/>
          </cell>
          <cell r="I6300" t="str">
            <v/>
          </cell>
        </row>
        <row r="6301">
          <cell r="C6301" t="str">
            <v>07182014-014.1_Gross Average Monthly Demand Reduction (kW/unit)</v>
          </cell>
          <cell r="D6301">
            <v>1</v>
          </cell>
          <cell r="E6301" t="str">
            <v>Gross Average Monthly Demand Reduction (kW/unit)</v>
          </cell>
          <cell r="F6301" t="str">
            <v>Demand Savings Value Source</v>
          </cell>
          <cell r="G6301" t="str">
            <v/>
          </cell>
          <cell r="H6301" t="str">
            <v>Savings are assumed to occur at night, not at time of customer peak demand</v>
          </cell>
          <cell r="I6301" t="str">
            <v/>
          </cell>
        </row>
        <row r="6302">
          <cell r="C6302" t="str">
            <v>07182014-014.1_Gross incremental annual electric savings (kWh/yr)</v>
          </cell>
          <cell r="D6302">
            <v>1</v>
          </cell>
          <cell r="E6302" t="str">
            <v>Gross incremental annual electric savings (kWh/yr)</v>
          </cell>
          <cell r="F6302" t="str">
            <v>Energy Savings Value Source</v>
          </cell>
          <cell r="G6302" t="str">
            <v/>
          </cell>
          <cell r="H6302" t="str">
            <v/>
          </cell>
          <cell r="I6302" t="str">
            <v>Program Update Report UT 050214.docx</v>
          </cell>
        </row>
        <row r="6303">
          <cell r="C6303" t="str">
            <v>09252014-007.1_Incremental cost ($)</v>
          </cell>
          <cell r="D6303">
            <v>1</v>
          </cell>
          <cell r="E6303" t="str">
            <v>Incremental cost ($)</v>
          </cell>
          <cell r="F6303" t="str">
            <v>Cost Value Source</v>
          </cell>
          <cell r="G6303" t="str">
            <v/>
          </cell>
          <cell r="H6303" t="str">
            <v/>
          </cell>
          <cell r="I6303" t="str">
            <v/>
          </cell>
        </row>
        <row r="6304">
          <cell r="C6304" t="str">
            <v>09252014-007.1_Incremental cost ($)</v>
          </cell>
          <cell r="D6304">
            <v>1</v>
          </cell>
          <cell r="E6304" t="str">
            <v>Incremental cost ($)</v>
          </cell>
          <cell r="F6304" t="str">
            <v>Cost Value Source</v>
          </cell>
          <cell r="G6304" t="str">
            <v/>
          </cell>
          <cell r="H6304" t="str">
            <v/>
          </cell>
          <cell r="I6304" t="str">
            <v>Washington Exterior LED Compiled for 01OCT2014 Update.xlsx</v>
          </cell>
        </row>
        <row r="6305">
          <cell r="C6305" t="str">
            <v>12012014-031.1_Gross incremental annual electric savings (kWh/yr)</v>
          </cell>
          <cell r="D6305">
            <v>1</v>
          </cell>
          <cell r="E6305" t="str">
            <v>Gross incremental annual electric savings (kWh/yr)</v>
          </cell>
          <cell r="F6305" t="str">
            <v>Energy Savings Value Source</v>
          </cell>
          <cell r="G6305" t="str">
            <v/>
          </cell>
          <cell r="H6305" t="str">
            <v/>
          </cell>
          <cell r="I6305" t="str">
            <v>WY Exterior NCMR Lighting Measures Compiled 12122014.xlsx</v>
          </cell>
        </row>
        <row r="6306">
          <cell r="C6306" t="str">
            <v>12012014-031.1_Gross Average Monthly Demand Reduction (kW/unit)</v>
          </cell>
          <cell r="D6306">
            <v>1</v>
          </cell>
          <cell r="E6306" t="str">
            <v>Gross Average Monthly Demand Reduction (kW/unit)</v>
          </cell>
          <cell r="F6306" t="str">
            <v>Demand Savings Value Source</v>
          </cell>
          <cell r="G6306" t="str">
            <v/>
          </cell>
          <cell r="H6306" t="str">
            <v>Savings are assumed to occur at night, not at time of customer peak demand</v>
          </cell>
          <cell r="I6306" t="str">
            <v/>
          </cell>
        </row>
        <row r="6307">
          <cell r="C6307" t="str">
            <v>12012014-031.1_Measure life (years)</v>
          </cell>
          <cell r="D6307">
            <v>1</v>
          </cell>
          <cell r="E6307" t="str">
            <v>Measure life (years)</v>
          </cell>
          <cell r="F6307" t="str">
            <v>Measure Life Value Source</v>
          </cell>
          <cell r="G6307" t="str">
            <v>Average of 12 years from FinAnswer Express and 15 years from Energy FinAnswer (13.5 rounded to 14)</v>
          </cell>
          <cell r="H6307" t="str">
            <v/>
          </cell>
          <cell r="I6307" t="str">
            <v/>
          </cell>
        </row>
        <row r="6308">
          <cell r="C6308" t="str">
            <v>12012014-031.1_Planned Realization Rate</v>
          </cell>
          <cell r="D6308">
            <v>1</v>
          </cell>
          <cell r="E6308" t="str">
            <v>Planned Realization Rate</v>
          </cell>
          <cell r="F6308" t="str">
            <v>Realization Rate Value Source</v>
          </cell>
          <cell r="G6308" t="str">
            <v/>
          </cell>
          <cell r="H6308" t="str">
            <v>Table 1</v>
          </cell>
          <cell r="I6308" t="str">
            <v>DSM_WY_FinAnswerExpress_Report_2011.pdf</v>
          </cell>
        </row>
        <row r="6309">
          <cell r="C6309" t="str">
            <v>12012014-031.1_Planned Net to Gross Ratio</v>
          </cell>
          <cell r="D6309">
            <v>1</v>
          </cell>
          <cell r="E6309" t="str">
            <v>Planned Net to Gross Ratio</v>
          </cell>
          <cell r="F6309" t="str">
            <v>Net-to-Gross Value Source</v>
          </cell>
          <cell r="G6309" t="str">
            <v/>
          </cell>
          <cell r="H6309" t="str">
            <v>Page 10</v>
          </cell>
          <cell r="I6309" t="str">
            <v>DSM_WY_FinAnswerExpress_Report_2011.pdf</v>
          </cell>
        </row>
        <row r="6310">
          <cell r="C6310" t="str">
            <v>12012014-031.1_Incremental cost ($)</v>
          </cell>
          <cell r="D6310">
            <v>1</v>
          </cell>
          <cell r="E6310" t="str">
            <v>Incremental cost ($)</v>
          </cell>
          <cell r="F6310" t="str">
            <v>Incremental Cost Value Source</v>
          </cell>
          <cell r="G6310" t="str">
            <v/>
          </cell>
          <cell r="H6310" t="str">
            <v/>
          </cell>
          <cell r="I6310" t="str">
            <v>WY Exterior NCMR Lighting Measures Compiled 12122014.xlsx</v>
          </cell>
        </row>
        <row r="6311">
          <cell r="C6311" t="str">
            <v>268.2_Planned Net to Gross Ratio</v>
          </cell>
          <cell r="D6311">
            <v>2</v>
          </cell>
          <cell r="E6311" t="str">
            <v>Planned Net to Gross Ratio</v>
          </cell>
          <cell r="F6311" t="str">
            <v>Net-to-Gross Value Source</v>
          </cell>
          <cell r="G6311" t="str">
            <v/>
          </cell>
          <cell r="H6311" t="str">
            <v>Page 2</v>
          </cell>
          <cell r="I6311" t="str">
            <v>ID_FinAnswer_Express_Program_Evaluation_2009-2011.pdf</v>
          </cell>
        </row>
        <row r="6312">
          <cell r="C6312" t="str">
            <v>268.2_Incremental cost ($)</v>
          </cell>
          <cell r="D6312">
            <v>2</v>
          </cell>
          <cell r="E6312" t="str">
            <v>Incremental cost ($)</v>
          </cell>
          <cell r="F6312" t="str">
            <v>Cost Value Source</v>
          </cell>
          <cell r="G6312" t="str">
            <v/>
          </cell>
          <cell r="H6312" t="str">
            <v/>
          </cell>
          <cell r="I6312" t="str">
            <v>NonLighting Measure Worksheets ID 111314.pdf</v>
          </cell>
        </row>
        <row r="6313">
          <cell r="C6313" t="str">
            <v>268.2_Gross incremental annual electric savings (kWh/yr)</v>
          </cell>
          <cell r="D6313">
            <v>2</v>
          </cell>
          <cell r="E6313" t="str">
            <v>Gross incremental annual electric savings (kWh/yr)</v>
          </cell>
          <cell r="F6313" t="str">
            <v xml:space="preserve">Energy Savings Value Source </v>
          </cell>
          <cell r="G6313" t="str">
            <v/>
          </cell>
          <cell r="H6313" t="str">
            <v/>
          </cell>
          <cell r="I6313" t="str">
            <v>NonLighting Measure Worksheets ID 111314.pdf</v>
          </cell>
        </row>
        <row r="6314">
          <cell r="C6314" t="str">
            <v>268.2_Gross Average Monthly Demand Reduction (kW/unit)</v>
          </cell>
          <cell r="D6314">
            <v>2</v>
          </cell>
          <cell r="E6314" t="str">
            <v>Gross Average Monthly Demand Reduction (kW/unit)</v>
          </cell>
          <cell r="F6314" t="str">
            <v>Demand Reduction Value Source</v>
          </cell>
          <cell r="G6314" t="str">
            <v/>
          </cell>
          <cell r="H6314" t="str">
            <v/>
          </cell>
          <cell r="I6314" t="str">
            <v>NonLighting Measure Worksheets ID 111314.pdf</v>
          </cell>
        </row>
        <row r="6315">
          <cell r="C6315" t="str">
            <v>268.2_Planned Realization Rate</v>
          </cell>
          <cell r="D6315">
            <v>2</v>
          </cell>
          <cell r="E6315" t="str">
            <v>Planned Realization Rate</v>
          </cell>
          <cell r="F6315" t="str">
            <v>Realization Rate Value Source</v>
          </cell>
          <cell r="G6315" t="str">
            <v/>
          </cell>
          <cell r="H6315" t="str">
            <v>Table 1</v>
          </cell>
          <cell r="I6315" t="str">
            <v>ID_FinAnswer_Express_Program_Evaluation_2009-2011.pdf</v>
          </cell>
        </row>
        <row r="6316">
          <cell r="C6316" t="str">
            <v>268.2_Measure life (years)</v>
          </cell>
          <cell r="D6316">
            <v>2</v>
          </cell>
          <cell r="E6316" t="str">
            <v>Measure life (years)</v>
          </cell>
          <cell r="F6316" t="str">
            <v>Measure Life Value Source</v>
          </cell>
          <cell r="G6316" t="str">
            <v/>
          </cell>
          <cell r="H6316" t="str">
            <v/>
          </cell>
          <cell r="I6316" t="str">
            <v>NonLighting Measure Worksheets ID 111314.pdf</v>
          </cell>
        </row>
        <row r="6317">
          <cell r="C6317" t="str">
            <v>496.2_Incremental cost ($)</v>
          </cell>
          <cell r="D6317">
            <v>2</v>
          </cell>
          <cell r="E6317" t="str">
            <v>Incremental cost ($)</v>
          </cell>
          <cell r="F6317" t="str">
            <v>Cost Value Source</v>
          </cell>
          <cell r="G6317" t="str">
            <v/>
          </cell>
          <cell r="H6317" t="str">
            <v>Table 6-11</v>
          </cell>
          <cell r="I6317" t="str">
            <v>FinAnswer Express Market Characterization and Program Enhancements - Utah Service Territory 30 Nov 2011.pdf</v>
          </cell>
        </row>
        <row r="6318">
          <cell r="C6318" t="str">
            <v>496.2_Gross incremental annual electric savings (kWh/yr)</v>
          </cell>
          <cell r="D6318">
            <v>2</v>
          </cell>
          <cell r="E6318" t="str">
            <v>Gross incremental annual electric savings (kWh/yr)</v>
          </cell>
          <cell r="F6318" t="str">
            <v xml:space="preserve">Energy Savings Value Source </v>
          </cell>
          <cell r="G6318" t="str">
            <v/>
          </cell>
          <cell r="H6318" t="str">
            <v>Table 6-11</v>
          </cell>
          <cell r="I6318" t="str">
            <v>FinAnswer Express Market Characterization and Program Enhancements - Utah Service Territory 30 Nov 2011.pdf</v>
          </cell>
        </row>
        <row r="6319">
          <cell r="C6319" t="str">
            <v>496.2_Measure life (years)</v>
          </cell>
          <cell r="D6319">
            <v>2</v>
          </cell>
          <cell r="E6319" t="str">
            <v>Measure life (years)</v>
          </cell>
          <cell r="F6319" t="str">
            <v>Measure Life Value Source</v>
          </cell>
          <cell r="G6319" t="str">
            <v/>
          </cell>
          <cell r="H6319" t="str">
            <v>Table 2 on page 22 of Appendix 1</v>
          </cell>
          <cell r="I6319" t="str">
            <v>UT_2011_Annual_Report.pdf</v>
          </cell>
        </row>
        <row r="6320">
          <cell r="C6320" t="str">
            <v>496.2_Gross Average Monthly Demand Reduction (kW/unit)</v>
          </cell>
          <cell r="D6320">
            <v>2</v>
          </cell>
          <cell r="E6320" t="str">
            <v>Gross Average Monthly Demand Reduction (kW/unit)</v>
          </cell>
          <cell r="F6320" t="str">
            <v>Demand Reduction Value Source</v>
          </cell>
          <cell r="G6320" t="str">
            <v/>
          </cell>
          <cell r="H6320" t="str">
            <v>Table 6-11</v>
          </cell>
          <cell r="I6320" t="str">
            <v>FinAnswer Express Market Characterization and Program Enhancements - Utah Service Territory 30 Nov 2011.pdf</v>
          </cell>
        </row>
        <row r="6321">
          <cell r="C6321" t="str">
            <v>496.2_Incentive Customer ($)</v>
          </cell>
          <cell r="D6321">
            <v>2</v>
          </cell>
          <cell r="E6321" t="str">
            <v>Incentive Customer ($)</v>
          </cell>
          <cell r="F6321" t="str">
            <v>Incentive Value Source</v>
          </cell>
          <cell r="G6321" t="str">
            <v/>
          </cell>
          <cell r="H6321" t="str">
            <v>Table 6-11</v>
          </cell>
          <cell r="I6321" t="str">
            <v>FinAnswer Express Market Characterization and Program Enhancements - Utah Service Territory 30 Nov 2011.pdf</v>
          </cell>
        </row>
        <row r="6322">
          <cell r="C6322" t="str">
            <v>496.2_Gross incremental annual electric savings (kWh/yr)</v>
          </cell>
          <cell r="D6322">
            <v>2</v>
          </cell>
          <cell r="E6322" t="str">
            <v>Gross incremental annual electric savings (kWh/yr)</v>
          </cell>
          <cell r="F6322" t="str">
            <v>See Source Document(s) for savings methodology</v>
          </cell>
          <cell r="G6322" t="str">
            <v/>
          </cell>
          <cell r="H6322" t="str">
            <v/>
          </cell>
          <cell r="I6322" t="str">
            <v>LED Case Lighting.docx</v>
          </cell>
        </row>
        <row r="6323">
          <cell r="C6323" t="str">
            <v>496.3_Gross Average Monthly Demand Reduction (kW/unit)</v>
          </cell>
          <cell r="D6323">
            <v>3</v>
          </cell>
          <cell r="E6323" t="str">
            <v>Gross Average Monthly Demand Reduction (kW/unit)</v>
          </cell>
          <cell r="F6323" t="str">
            <v>Demand Savings Value Source</v>
          </cell>
          <cell r="G6323" t="str">
            <v/>
          </cell>
          <cell r="H6323" t="str">
            <v/>
          </cell>
          <cell r="I6323" t="str">
            <v>Program Update Report UT 050214.docx</v>
          </cell>
        </row>
        <row r="6324">
          <cell r="C6324" t="str">
            <v>496.3_Planned Realization Rate</v>
          </cell>
          <cell r="D6324">
            <v>3</v>
          </cell>
          <cell r="E6324" t="str">
            <v>Planned Realization Rate</v>
          </cell>
          <cell r="F6324" t="str">
            <v>Realization Rate Value Source</v>
          </cell>
          <cell r="G6324" t="str">
            <v/>
          </cell>
          <cell r="H6324" t="str">
            <v>BAU - CE inputs sheet</v>
          </cell>
          <cell r="I6324" t="str">
            <v>CE inputs - measure update   small business 031314.xlsx</v>
          </cell>
        </row>
        <row r="6325">
          <cell r="C6325" t="str">
            <v>496.3_Gross Average Monthly Demand Reduction (kW/unit)</v>
          </cell>
          <cell r="D6325">
            <v>3</v>
          </cell>
          <cell r="E6325" t="str">
            <v>Gross Average Monthly Demand Reduction (kW/unit)</v>
          </cell>
          <cell r="F6325" t="str">
            <v>Demand Savings Value Source</v>
          </cell>
          <cell r="G6325" t="str">
            <v/>
          </cell>
          <cell r="H6325" t="str">
            <v/>
          </cell>
          <cell r="I6325" t="str">
            <v/>
          </cell>
        </row>
        <row r="6326">
          <cell r="C6326" t="str">
            <v>496.3_Planned Net to Gross Ratio</v>
          </cell>
          <cell r="D6326">
            <v>3</v>
          </cell>
          <cell r="E6326" t="str">
            <v>Planned Net to Gross Ratio</v>
          </cell>
          <cell r="F6326" t="str">
            <v>Net-to-Gross Value Source</v>
          </cell>
          <cell r="G6326" t="str">
            <v/>
          </cell>
          <cell r="H6326" t="str">
            <v>BAU - CE inputs sheet</v>
          </cell>
          <cell r="I6326" t="str">
            <v>CE inputs - measure update   small business 031314.xlsx</v>
          </cell>
        </row>
        <row r="6327">
          <cell r="C6327" t="str">
            <v>496.3_Incremental cost ($)</v>
          </cell>
          <cell r="D6327">
            <v>3</v>
          </cell>
          <cell r="E6327" t="str">
            <v>Incremental cost ($)</v>
          </cell>
          <cell r="F6327" t="str">
            <v>Incremental Cost Value Source</v>
          </cell>
          <cell r="G6327" t="str">
            <v/>
          </cell>
          <cell r="H6327" t="str">
            <v/>
          </cell>
          <cell r="I6327" t="str">
            <v>Program Update Report UT 050214.docx</v>
          </cell>
        </row>
        <row r="6328">
          <cell r="C6328" t="str">
            <v>496.3_Gross incremental annual electric savings (kWh/yr)</v>
          </cell>
          <cell r="D6328">
            <v>3</v>
          </cell>
          <cell r="E6328" t="str">
            <v>Gross incremental annual electric savings (kWh/yr)</v>
          </cell>
          <cell r="F6328" t="str">
            <v>Energy Savings Value Source</v>
          </cell>
          <cell r="G6328" t="str">
            <v/>
          </cell>
          <cell r="H6328" t="str">
            <v/>
          </cell>
          <cell r="I6328" t="str">
            <v/>
          </cell>
        </row>
        <row r="6329">
          <cell r="C6329" t="str">
            <v>496.3_Gross incremental annual electric savings (kWh/yr)</v>
          </cell>
          <cell r="D6329">
            <v>3</v>
          </cell>
          <cell r="E6329" t="str">
            <v>Gross incremental annual electric savings (kWh/yr)</v>
          </cell>
          <cell r="F6329" t="str">
            <v>Energy Savings Value Source</v>
          </cell>
          <cell r="G6329" t="str">
            <v/>
          </cell>
          <cell r="H6329" t="str">
            <v/>
          </cell>
          <cell r="I6329" t="str">
            <v>Program Update Report UT 050214.docx</v>
          </cell>
        </row>
        <row r="6330">
          <cell r="C6330" t="str">
            <v>496.3_Measure life (years)</v>
          </cell>
          <cell r="D6330">
            <v>3</v>
          </cell>
          <cell r="E6330" t="str">
            <v>Measure life (years)</v>
          </cell>
          <cell r="F6330" t="str">
            <v>Measure Life Value Source</v>
          </cell>
          <cell r="G6330" t="str">
            <v/>
          </cell>
          <cell r="H6330" t="str">
            <v/>
          </cell>
          <cell r="I6330" t="str">
            <v>Program Update Report UT 050214.docx</v>
          </cell>
        </row>
        <row r="6331">
          <cell r="C6331" t="str">
            <v>496.3_Incremental cost ($)</v>
          </cell>
          <cell r="D6331">
            <v>3</v>
          </cell>
          <cell r="E6331" t="str">
            <v>Incremental cost ($)</v>
          </cell>
          <cell r="F6331" t="str">
            <v>Incremental Cost Value Source</v>
          </cell>
          <cell r="G6331" t="str">
            <v/>
          </cell>
          <cell r="H6331" t="str">
            <v/>
          </cell>
          <cell r="I6331" t="str">
            <v/>
          </cell>
        </row>
        <row r="6332">
          <cell r="C6332" t="str">
            <v>708.2_Incentive Customer ($)</v>
          </cell>
          <cell r="D6332">
            <v>2</v>
          </cell>
          <cell r="E6332" t="str">
            <v>Incentive Customer ($)</v>
          </cell>
          <cell r="F6332" t="str">
            <v>Incentive Value Source</v>
          </cell>
          <cell r="G6332" t="str">
            <v/>
          </cell>
          <cell r="H6332" t="str">
            <v>pg 18-20, Table 6-11</v>
          </cell>
          <cell r="I6332" t="str">
            <v>FinAnswer Express Market Characterization and Program Enhancements - Washington Service Territory 9 Sept 2011.pdf</v>
          </cell>
        </row>
        <row r="6333">
          <cell r="C6333" t="str">
            <v>708.2_Gross Average Monthly Demand Reduction (kW/unit)</v>
          </cell>
          <cell r="D6333">
            <v>2</v>
          </cell>
          <cell r="E6333" t="str">
            <v>Gross Average Monthly Demand Reduction (kW/unit)</v>
          </cell>
          <cell r="F6333" t="str">
            <v>Savings Parameters</v>
          </cell>
          <cell r="G6333" t="str">
            <v/>
          </cell>
          <cell r="H6333" t="str">
            <v>See Source Document(s) for savings methodology</v>
          </cell>
          <cell r="I6333" t="str">
            <v>WA LED Case Lighting.docx</v>
          </cell>
        </row>
        <row r="6334">
          <cell r="C6334" t="str">
            <v>708.2_Gross Average Monthly Demand Reduction (kW/unit)</v>
          </cell>
          <cell r="D6334">
            <v>2</v>
          </cell>
          <cell r="E6334" t="str">
            <v>Gross Average Monthly Demand Reduction (kW/unit)</v>
          </cell>
          <cell r="F6334" t="str">
            <v>Demand Reduction Value Source</v>
          </cell>
          <cell r="G6334" t="str">
            <v/>
          </cell>
          <cell r="H6334" t="str">
            <v>pg 18-20, Table 6-11</v>
          </cell>
          <cell r="I6334" t="str">
            <v>FinAnswer Express Market Characterization and Program Enhancements - Washington Service Territory 9 Sept 2011.pdf</v>
          </cell>
        </row>
        <row r="6335">
          <cell r="C6335" t="str">
            <v>708.2_Incremental cost ($)</v>
          </cell>
          <cell r="D6335">
            <v>2</v>
          </cell>
          <cell r="E6335" t="str">
            <v>Incremental cost ($)</v>
          </cell>
          <cell r="F6335" t="str">
            <v>Cost Value Source</v>
          </cell>
          <cell r="G6335" t="str">
            <v/>
          </cell>
          <cell r="H6335" t="str">
            <v>pg 18-20, Table 6-11</v>
          </cell>
          <cell r="I6335" t="str">
            <v>FinAnswer Express Market Characterization and Program Enhancements - Washington Service Territory 9 Sept 2011.pdf</v>
          </cell>
        </row>
        <row r="6336">
          <cell r="C6336" t="str">
            <v>708.2_Gross incremental annual electric savings (kWh/yr)</v>
          </cell>
          <cell r="D6336">
            <v>2</v>
          </cell>
          <cell r="E6336" t="str">
            <v>Gross incremental annual electric savings (kWh/yr)</v>
          </cell>
          <cell r="F6336" t="str">
            <v>Savings Parameters</v>
          </cell>
          <cell r="G6336" t="str">
            <v/>
          </cell>
          <cell r="H6336" t="str">
            <v>See Source Document(s) for savings methodology</v>
          </cell>
          <cell r="I6336" t="str">
            <v>WA LED Case Lighting.docx</v>
          </cell>
        </row>
        <row r="6337">
          <cell r="C6337" t="str">
            <v>708.2_Gross incremental annual electric savings (kWh/yr)</v>
          </cell>
          <cell r="D6337">
            <v>2</v>
          </cell>
          <cell r="E6337" t="str">
            <v>Gross incremental annual electric savings (kWh/yr)</v>
          </cell>
          <cell r="F6337" t="str">
            <v xml:space="preserve">Energy Savings Value Source </v>
          </cell>
          <cell r="G6337" t="str">
            <v/>
          </cell>
          <cell r="H6337" t="str">
            <v>pg 18-20, Table 6-11</v>
          </cell>
          <cell r="I6337" t="str">
            <v>FinAnswer Express Market Characterization and Program Enhancements - Washington Service Territory 9 Sept 2011.pdf</v>
          </cell>
        </row>
        <row r="6338">
          <cell r="C6338" t="str">
            <v>708.2_Measure life (years)</v>
          </cell>
          <cell r="D6338">
            <v>2</v>
          </cell>
          <cell r="E6338" t="str">
            <v>Measure life (years)</v>
          </cell>
          <cell r="F6338" t="str">
            <v>Measure Life Value Source</v>
          </cell>
          <cell r="G6338" t="str">
            <v/>
          </cell>
          <cell r="H6338" t="str">
            <v>pg 18-20, Table 6-11</v>
          </cell>
          <cell r="I6338" t="str">
            <v>FinAnswer Express Market Characterization and Program Enhancements - Washington Service Territory 9 Sept 2011.pdf</v>
          </cell>
        </row>
        <row r="6339">
          <cell r="C6339" t="str">
            <v>919.2_Measure life (years)</v>
          </cell>
          <cell r="D6339">
            <v>2</v>
          </cell>
          <cell r="E6339" t="str">
            <v>Measure life (years)</v>
          </cell>
          <cell r="F6339" t="str">
            <v>Measure Life Value Source</v>
          </cell>
          <cell r="G6339" t="str">
            <v/>
          </cell>
          <cell r="H6339" t="str">
            <v/>
          </cell>
          <cell r="I6339" t="str">
            <v>NonLighting Measure Worksheets WY 120814.pdf</v>
          </cell>
        </row>
        <row r="6340">
          <cell r="C6340" t="str">
            <v>919.2_Gross incremental annual electric savings (kWh/yr)</v>
          </cell>
          <cell r="D6340">
            <v>2</v>
          </cell>
          <cell r="E6340" t="str">
            <v>Gross incremental annual electric savings (kWh/yr)</v>
          </cell>
          <cell r="F6340" t="str">
            <v>Energy Savings Value Source</v>
          </cell>
          <cell r="G6340" t="str">
            <v/>
          </cell>
          <cell r="H6340" t="str">
            <v/>
          </cell>
          <cell r="I6340" t="str">
            <v>NonLighting Measure Worksheets WY 120814.pdf</v>
          </cell>
        </row>
        <row r="6341">
          <cell r="C6341" t="str">
            <v>919.2_Gross Average Monthly Demand Reduction (kW/unit)</v>
          </cell>
          <cell r="D6341">
            <v>2</v>
          </cell>
          <cell r="E6341" t="str">
            <v>Gross Average Monthly Demand Reduction (kW/unit)</v>
          </cell>
          <cell r="F6341" t="str">
            <v>Demand Savings Value Source</v>
          </cell>
          <cell r="G6341" t="str">
            <v/>
          </cell>
          <cell r="H6341" t="str">
            <v/>
          </cell>
          <cell r="I6341" t="str">
            <v>NonLighting Measure Worksheets WY 120814.pdf</v>
          </cell>
        </row>
        <row r="6342">
          <cell r="C6342" t="str">
            <v>919.2_Planned Net to Gross Ratio</v>
          </cell>
          <cell r="D6342">
            <v>2</v>
          </cell>
          <cell r="E6342" t="str">
            <v>Planned Net to Gross Ratio</v>
          </cell>
          <cell r="F6342" t="str">
            <v>Net-to-Gross Value Source</v>
          </cell>
          <cell r="G6342" t="str">
            <v/>
          </cell>
          <cell r="H6342" t="str">
            <v>Page 10</v>
          </cell>
          <cell r="I6342" t="str">
            <v>DSM_WY_FinAnswerExpress_Report_2011.pdf</v>
          </cell>
        </row>
        <row r="6343">
          <cell r="C6343" t="str">
            <v>919.2_Incremental cost ($)</v>
          </cell>
          <cell r="D6343">
            <v>2</v>
          </cell>
          <cell r="E6343" t="str">
            <v>Incremental cost ($)</v>
          </cell>
          <cell r="F6343" t="str">
            <v>Incremental Cost Value Source</v>
          </cell>
          <cell r="G6343" t="str">
            <v/>
          </cell>
          <cell r="H6343" t="str">
            <v/>
          </cell>
          <cell r="I6343" t="str">
            <v>NonLighting Measure Worksheets WY 120814.pdf</v>
          </cell>
        </row>
        <row r="6344">
          <cell r="C6344" t="str">
            <v>919.2_Planned Realization Rate</v>
          </cell>
          <cell r="D6344">
            <v>2</v>
          </cell>
          <cell r="E6344" t="str">
            <v>Planned Realization Rate</v>
          </cell>
          <cell r="F6344" t="str">
            <v>Realization Rate Value Source</v>
          </cell>
          <cell r="G6344" t="str">
            <v/>
          </cell>
          <cell r="H6344" t="str">
            <v>Table 1</v>
          </cell>
          <cell r="I6344" t="str">
            <v>DSM_WY_FinAnswerExpress_Report_2011.pdf</v>
          </cell>
        </row>
        <row r="6345">
          <cell r="C6345" t="str">
            <v>57.2_Planned Net to Gross Ratio</v>
          </cell>
          <cell r="D6345">
            <v>2</v>
          </cell>
          <cell r="E6345" t="str">
            <v>Planned Net to Gross Ratio</v>
          </cell>
          <cell r="F6345" t="str">
            <v>Net-to-Gross Value Source</v>
          </cell>
          <cell r="G6345" t="str">
            <v/>
          </cell>
          <cell r="H6345" t="str">
            <v>page 2</v>
          </cell>
          <cell r="I6345" t="str">
            <v>CA_FinAnswer_Express_Program_Evaluation_2009-2011.pdf</v>
          </cell>
        </row>
        <row r="6346">
          <cell r="C6346" t="str">
            <v>57.2_Planned Realization Rate</v>
          </cell>
          <cell r="D6346">
            <v>2</v>
          </cell>
          <cell r="E6346" t="str">
            <v>Planned Realization Rate</v>
          </cell>
          <cell r="F6346" t="str">
            <v>Realization Rate Value Source</v>
          </cell>
          <cell r="G6346" t="str">
            <v/>
          </cell>
          <cell r="H6346" t="str">
            <v>page 2</v>
          </cell>
          <cell r="I6346" t="str">
            <v>CA_FinAnswer_Express_Program_Evaluation_2009-2011.pdf</v>
          </cell>
        </row>
        <row r="6347">
          <cell r="C6347" t="str">
            <v>102.2_Planned Realization Rate</v>
          </cell>
          <cell r="D6347">
            <v>2</v>
          </cell>
          <cell r="E6347" t="str">
            <v>Planned Realization Rate</v>
          </cell>
          <cell r="F6347" t="str">
            <v>Realization Rate Value Source</v>
          </cell>
          <cell r="G6347" t="str">
            <v/>
          </cell>
          <cell r="H6347" t="str">
            <v>page 2</v>
          </cell>
          <cell r="I6347" t="str">
            <v>CA_FinAnswer_Express_Program_Evaluation_2009-2011.pdf</v>
          </cell>
        </row>
        <row r="6348">
          <cell r="C6348" t="str">
            <v>102.2_Planned Net to Gross Ratio</v>
          </cell>
          <cell r="D6348">
            <v>2</v>
          </cell>
          <cell r="E6348" t="str">
            <v>Planned Net to Gross Ratio</v>
          </cell>
          <cell r="F6348" t="str">
            <v>Net-to-Gross Value Source</v>
          </cell>
          <cell r="G6348" t="str">
            <v/>
          </cell>
          <cell r="H6348" t="str">
            <v>page 2</v>
          </cell>
          <cell r="I6348" t="str">
            <v>CA_FinAnswer_Express_Program_Evaluation_2009-2011.pdf</v>
          </cell>
        </row>
        <row r="6349">
          <cell r="C6349" t="str">
            <v>317.2_Gross incremental annual electric savings (kWh/yr)</v>
          </cell>
          <cell r="D6349">
            <v>2</v>
          </cell>
          <cell r="E6349" t="str">
            <v>Gross incremental annual electric savings (kWh/yr)</v>
          </cell>
          <cell r="F6349" t="str">
            <v xml:space="preserve">Energy Savings Value Source </v>
          </cell>
          <cell r="G6349" t="str">
            <v/>
          </cell>
          <cell r="H6349" t="str">
            <v/>
          </cell>
          <cell r="I6349" t="str">
            <v>2010 ID FX MARKET CHARACTERIZATION 051512.pdf</v>
          </cell>
        </row>
        <row r="6350">
          <cell r="C6350" t="str">
            <v>317.2_Measure life (years)</v>
          </cell>
          <cell r="D6350">
            <v>2</v>
          </cell>
          <cell r="E6350" t="str">
            <v>Measure life (years)</v>
          </cell>
          <cell r="F6350" t="str">
            <v>Measure Life Value Source</v>
          </cell>
          <cell r="G6350" t="str">
            <v>Average of 12 years from FinAnswer Express and 15 years from Energy FinAnswer (13.5 rounded to 14)</v>
          </cell>
          <cell r="H6350" t="str">
            <v/>
          </cell>
          <cell r="I6350" t="str">
            <v>2013-Idaho-Annual-Report-Appendices-FINAL071814.pdf</v>
          </cell>
        </row>
        <row r="6351">
          <cell r="C6351" t="str">
            <v>317.2_Gross Average Monthly Demand Reduction (kW/unit)</v>
          </cell>
          <cell r="D6351">
            <v>2</v>
          </cell>
          <cell r="E6351" t="str">
            <v>Gross Average Monthly Demand Reduction (kW/unit)</v>
          </cell>
          <cell r="F6351" t="str">
            <v>Demand Reduction Value Source</v>
          </cell>
          <cell r="G6351" t="str">
            <v/>
          </cell>
          <cell r="H6351" t="str">
            <v/>
          </cell>
          <cell r="I6351" t="str">
            <v>2010 ID FX MARKET CHARACTERIZATION 051512.pdf</v>
          </cell>
        </row>
        <row r="6352">
          <cell r="C6352" t="str">
            <v>317.2_Planned Net to Gross Ratio</v>
          </cell>
          <cell r="D6352">
            <v>2</v>
          </cell>
          <cell r="E6352" t="str">
            <v>Planned Net to Gross Ratio</v>
          </cell>
          <cell r="F6352" t="str">
            <v>Net-to-Gross Value Source</v>
          </cell>
          <cell r="G6352" t="str">
            <v/>
          </cell>
          <cell r="H6352" t="str">
            <v>Page 2</v>
          </cell>
          <cell r="I6352" t="str">
            <v>ID_FinAnswer_Express_Program_Evaluation_2009-2011.pdf</v>
          </cell>
        </row>
        <row r="6353">
          <cell r="C6353" t="str">
            <v>317.2_Planned Realization Rate</v>
          </cell>
          <cell r="D6353">
            <v>2</v>
          </cell>
          <cell r="E6353" t="str">
            <v>Planned Realization Rate</v>
          </cell>
          <cell r="F6353" t="str">
            <v>Realization Rate Value Source</v>
          </cell>
          <cell r="G6353" t="str">
            <v/>
          </cell>
          <cell r="H6353" t="str">
            <v>Table 1</v>
          </cell>
          <cell r="I6353" t="str">
            <v>ID_FinAnswer_Express_Program_Evaluation_2009-2011.pdf</v>
          </cell>
        </row>
        <row r="6354">
          <cell r="C6354" t="str">
            <v>317.2_Incremental cost ($)</v>
          </cell>
          <cell r="D6354">
            <v>2</v>
          </cell>
          <cell r="E6354" t="str">
            <v>Incremental cost ($)</v>
          </cell>
          <cell r="F6354" t="str">
            <v>Cost Value Source</v>
          </cell>
          <cell r="G6354" t="str">
            <v>Material + Labor</v>
          </cell>
          <cell r="H6354" t="str">
            <v/>
          </cell>
          <cell r="I6354" t="str">
            <v>2010 ID FX MARKET CHARACTERIZATION 051512.pdf</v>
          </cell>
        </row>
        <row r="6355">
          <cell r="C6355" t="str">
            <v>544.2_Measure life (years)</v>
          </cell>
          <cell r="D6355">
            <v>2</v>
          </cell>
          <cell r="E6355" t="str">
            <v>Measure life (years)</v>
          </cell>
          <cell r="F6355" t="str">
            <v>Measure Life Value Source</v>
          </cell>
          <cell r="G6355" t="str">
            <v/>
          </cell>
          <cell r="H6355" t="str">
            <v>Table 2 on page 22 of Appendix 1</v>
          </cell>
          <cell r="I6355" t="str">
            <v>UT_2011_Annual_Report.pdf</v>
          </cell>
        </row>
        <row r="6356">
          <cell r="C6356" t="str">
            <v>544.2_Incremental cost ($)</v>
          </cell>
          <cell r="D6356">
            <v>2</v>
          </cell>
          <cell r="E6356" t="str">
            <v>Incremental cost ($)</v>
          </cell>
          <cell r="F6356" t="str">
            <v>Cost Value Source</v>
          </cell>
          <cell r="G6356" t="str">
            <v/>
          </cell>
          <cell r="H6356" t="str">
            <v>Table 9-27</v>
          </cell>
          <cell r="I6356" t="str">
            <v>FinAnswer Express Market Characterization and Program Enhancements - Utah Service Territory 30 Nov 2011.pdf</v>
          </cell>
        </row>
        <row r="6357">
          <cell r="C6357" t="str">
            <v>544.2_Gross Average Monthly Demand Reduction (kW/unit)</v>
          </cell>
          <cell r="D6357">
            <v>2</v>
          </cell>
          <cell r="E6357" t="str">
            <v>Gross Average Monthly Demand Reduction (kW/unit)</v>
          </cell>
          <cell r="F6357" t="str">
            <v>Demand Reduction Value Source</v>
          </cell>
          <cell r="G6357" t="str">
            <v/>
          </cell>
          <cell r="H6357" t="str">
            <v>Table 6-11</v>
          </cell>
          <cell r="I6357" t="str">
            <v>FinAnswer Express Market Characterization and Program Enhancements - Utah Service Territory 30 Nov 2011.pdf</v>
          </cell>
        </row>
        <row r="6358">
          <cell r="C6358" t="str">
            <v>544.2_Incentive Customer ($)</v>
          </cell>
          <cell r="D6358">
            <v>2</v>
          </cell>
          <cell r="E6358" t="str">
            <v>Incentive Customer ($)</v>
          </cell>
          <cell r="F6358" t="str">
            <v>Incentive Value Source</v>
          </cell>
          <cell r="G6358" t="str">
            <v/>
          </cell>
          <cell r="H6358" t="str">
            <v>Table 9-27</v>
          </cell>
          <cell r="I6358" t="str">
            <v>FinAnswer Express Market Characterization and Program Enhancements - Utah Service Territory 30 Nov 2011.pdf</v>
          </cell>
        </row>
        <row r="6359">
          <cell r="C6359" t="str">
            <v>544.2_Gross incremental annual electric savings (kWh/yr)</v>
          </cell>
          <cell r="D6359">
            <v>2</v>
          </cell>
          <cell r="E6359" t="str">
            <v>Gross incremental annual electric savings (kWh/yr)</v>
          </cell>
          <cell r="F6359" t="str">
            <v>See Source Document(s) for savings methodology</v>
          </cell>
          <cell r="G6359" t="str">
            <v/>
          </cell>
          <cell r="H6359" t="str">
            <v/>
          </cell>
          <cell r="I6359" t="str">
            <v>Ltg Info.xls</v>
          </cell>
        </row>
        <row r="6360">
          <cell r="C6360" t="str">
            <v>544.2_Gross incremental annual electric savings (kWh/yr)</v>
          </cell>
          <cell r="D6360">
            <v>2</v>
          </cell>
          <cell r="E6360" t="str">
            <v>Gross incremental annual electric savings (kWh/yr)</v>
          </cell>
          <cell r="F6360" t="str">
            <v xml:space="preserve">Energy Savings Value Source </v>
          </cell>
          <cell r="G6360" t="str">
            <v/>
          </cell>
          <cell r="H6360" t="str">
            <v>Table 9-27</v>
          </cell>
          <cell r="I6360" t="str">
            <v>FinAnswer Express Market Characterization and Program Enhancements - Utah Service Territory 30 Nov 2011.pdf</v>
          </cell>
        </row>
        <row r="6361">
          <cell r="C6361" t="str">
            <v>761.2_Incentive Customer ($)</v>
          </cell>
          <cell r="D6361">
            <v>2</v>
          </cell>
          <cell r="E6361" t="str">
            <v>Incentive Customer ($)</v>
          </cell>
          <cell r="F6361" t="str">
            <v>Incentive Value Source</v>
          </cell>
          <cell r="G6361" t="str">
            <v/>
          </cell>
          <cell r="H6361" t="str">
            <v>pg 32, Table 9-26</v>
          </cell>
          <cell r="I6361" t="str">
            <v>FinAnswer Express Market Characterization and Program Enhancements - Washington Service Territory 9 Sept 2011.pdf</v>
          </cell>
        </row>
        <row r="6362">
          <cell r="C6362" t="str">
            <v>761.2_Gross incremental annual electric savings (kWh/yr)</v>
          </cell>
          <cell r="D6362">
            <v>2</v>
          </cell>
          <cell r="E6362" t="str">
            <v>Gross incremental annual electric savings (kWh/yr)</v>
          </cell>
          <cell r="F6362" t="str">
            <v>Savings Parameters</v>
          </cell>
          <cell r="G6362" t="str">
            <v/>
          </cell>
          <cell r="H6362" t="str">
            <v>Market Characterization contains detailed information on baselines, and assumed hours of operation. See Tables 9-26 and 9-27. Also see WA Ltg Info spreadsheet for calculations.</v>
          </cell>
          <cell r="I6362" t="str">
            <v>FinAnswer Express Market Characterization and Program Enhancements - Washington Service Territory 9 Sept 2011.pdf</v>
          </cell>
        </row>
        <row r="6363">
          <cell r="C6363" t="str">
            <v>761.2_Gross incremental annual electric savings (kWh/yr)</v>
          </cell>
          <cell r="D6363">
            <v>2</v>
          </cell>
          <cell r="E6363" t="str">
            <v>Gross incremental annual electric savings (kWh/yr)</v>
          </cell>
          <cell r="F6363" t="str">
            <v xml:space="preserve">Energy Savings Value Source </v>
          </cell>
          <cell r="G6363" t="str">
            <v/>
          </cell>
          <cell r="H6363" t="str">
            <v>pg 32, Table 9-26</v>
          </cell>
          <cell r="I6363" t="str">
            <v>FinAnswer Express Market Characterization and Program Enhancements - Washington Service Territory 9 Sept 2011.pdf</v>
          </cell>
        </row>
        <row r="6364">
          <cell r="C6364" t="str">
            <v>761.2_Gross Average Monthly Demand Reduction (kW/unit)</v>
          </cell>
          <cell r="D6364">
            <v>2</v>
          </cell>
          <cell r="E6364" t="str">
            <v>Gross Average Monthly Demand Reduction (kW/unit)</v>
          </cell>
          <cell r="F6364" t="str">
            <v>Demand Reduction Value Source</v>
          </cell>
          <cell r="G6364" t="str">
            <v/>
          </cell>
          <cell r="H6364" t="str">
            <v>pg 32, Table 9-26</v>
          </cell>
          <cell r="I6364" t="str">
            <v>FinAnswer Express Market Characterization and Program Enhancements - Washington Service Territory 9 Sept 2011.pdf</v>
          </cell>
        </row>
        <row r="6365">
          <cell r="C6365" t="str">
            <v>761.2_Gross incremental annual electric savings (kWh/yr)</v>
          </cell>
          <cell r="D6365">
            <v>2</v>
          </cell>
          <cell r="E6365" t="str">
            <v>Gross incremental annual electric savings (kWh/yr)</v>
          </cell>
          <cell r="F6365" t="str">
            <v>Savings Parameters</v>
          </cell>
          <cell r="G6365" t="str">
            <v/>
          </cell>
          <cell r="H6365" t="str">
            <v>See Source Document(s) for savings methodology</v>
          </cell>
          <cell r="I6365" t="str">
            <v>WA Ltg Info.xls</v>
          </cell>
        </row>
        <row r="6366">
          <cell r="C6366" t="str">
            <v>761.2_Gross Average Monthly Demand Reduction (kW/unit)</v>
          </cell>
          <cell r="D6366">
            <v>2</v>
          </cell>
          <cell r="E6366" t="str">
            <v>Gross Average Monthly Demand Reduction (kW/unit)</v>
          </cell>
          <cell r="F6366" t="str">
            <v>Savings Parameters</v>
          </cell>
          <cell r="G6366" t="str">
            <v/>
          </cell>
          <cell r="H6366" t="str">
            <v>See Source Document(s) for savings methodology</v>
          </cell>
          <cell r="I6366" t="str">
            <v>WA Ltg Info.xls</v>
          </cell>
        </row>
        <row r="6367">
          <cell r="C6367" t="str">
            <v>761.2_Incremental cost ($)</v>
          </cell>
          <cell r="D6367">
            <v>2</v>
          </cell>
          <cell r="E6367" t="str">
            <v>Incremental cost ($)</v>
          </cell>
          <cell r="F6367" t="str">
            <v>Cost Value Source</v>
          </cell>
          <cell r="G6367" t="str">
            <v/>
          </cell>
          <cell r="H6367" t="str">
            <v>pg 32, Table 9-26</v>
          </cell>
          <cell r="I6367" t="str">
            <v>FinAnswer Express Market Characterization and Program Enhancements - Washington Service Territory 9 Sept 2011.pdf</v>
          </cell>
        </row>
        <row r="6368">
          <cell r="C6368" t="str">
            <v>978.2_Measure life (years)</v>
          </cell>
          <cell r="D6368">
            <v>2</v>
          </cell>
          <cell r="E6368" t="str">
            <v>Measure life (years)</v>
          </cell>
          <cell r="F6368" t="str">
            <v>Measure Life Value Source</v>
          </cell>
          <cell r="G6368" t="str">
            <v>Average of 12 years from FinAnswer Express and 15 years from Energy FinAnswer (13.5 rounded to 14)</v>
          </cell>
          <cell r="H6368" t="str">
            <v/>
          </cell>
          <cell r="I6368" t="str">
            <v/>
          </cell>
        </row>
        <row r="6369">
          <cell r="C6369" t="str">
            <v>978.2_Planned Net to Gross Ratio</v>
          </cell>
          <cell r="D6369">
            <v>2</v>
          </cell>
          <cell r="E6369" t="str">
            <v>Planned Net to Gross Ratio</v>
          </cell>
          <cell r="F6369" t="str">
            <v>Net-to-Gross Value Source</v>
          </cell>
          <cell r="G6369" t="str">
            <v/>
          </cell>
          <cell r="H6369" t="str">
            <v>Page 10</v>
          </cell>
          <cell r="I6369" t="str">
            <v>DSM_WY_FinAnswerExpress_Report_2011.pdf</v>
          </cell>
        </row>
        <row r="6370">
          <cell r="C6370" t="str">
            <v>978.2_Gross incremental annual electric savings (kWh/yr)</v>
          </cell>
          <cell r="D6370">
            <v>2</v>
          </cell>
          <cell r="E6370" t="str">
            <v>Gross incremental annual electric savings (kWh/yr)</v>
          </cell>
          <cell r="F6370" t="str">
            <v>Energy Savings Value Source</v>
          </cell>
          <cell r="G6370" t="str">
            <v/>
          </cell>
          <cell r="H6370" t="str">
            <v>Page 9-30</v>
          </cell>
          <cell r="I6370" t="str">
            <v>2010 WY Market Characterization 101810.pdf</v>
          </cell>
        </row>
        <row r="6371">
          <cell r="C6371" t="str">
            <v>978.2_Planned Realization Rate</v>
          </cell>
          <cell r="D6371">
            <v>2</v>
          </cell>
          <cell r="E6371" t="str">
            <v>Planned Realization Rate</v>
          </cell>
          <cell r="F6371" t="str">
            <v>Realization Rate Value Source</v>
          </cell>
          <cell r="G6371" t="str">
            <v/>
          </cell>
          <cell r="H6371" t="str">
            <v>Table 1</v>
          </cell>
          <cell r="I6371" t="str">
            <v>DSM_WY_FinAnswerExpress_Report_2011.pdf</v>
          </cell>
        </row>
        <row r="6372">
          <cell r="C6372" t="str">
            <v>978.2_Incremental cost ($)</v>
          </cell>
          <cell r="D6372">
            <v>2</v>
          </cell>
          <cell r="E6372" t="str">
            <v>Incremental cost ($)</v>
          </cell>
          <cell r="F6372" t="str">
            <v>Incremental Cost Value Source</v>
          </cell>
          <cell r="G6372" t="str">
            <v/>
          </cell>
          <cell r="H6372" t="str">
            <v>Page 9-30</v>
          </cell>
          <cell r="I6372" t="str">
            <v>2010 WY Market Characterization 101810.pdf</v>
          </cell>
        </row>
        <row r="6373">
          <cell r="C6373" t="str">
            <v>978.2_Gross Average Monthly Demand Reduction (kW/unit)</v>
          </cell>
          <cell r="D6373">
            <v>2</v>
          </cell>
          <cell r="E6373" t="str">
            <v>Gross Average Monthly Demand Reduction (kW/unit)</v>
          </cell>
          <cell r="F6373" t="str">
            <v>Demand Savings Value Source</v>
          </cell>
          <cell r="G6373" t="str">
            <v/>
          </cell>
          <cell r="H6373" t="str">
            <v>Page 9-30</v>
          </cell>
          <cell r="I6373" t="str">
            <v>2010 WY Market Characterization 101810.pdf</v>
          </cell>
        </row>
        <row r="6374">
          <cell r="C6374" t="str">
            <v>100.2_Planned Net to Gross Ratio</v>
          </cell>
          <cell r="D6374">
            <v>2</v>
          </cell>
          <cell r="E6374" t="str">
            <v>Planned Net to Gross Ratio</v>
          </cell>
          <cell r="F6374" t="str">
            <v>Net-to-Gross Value Source</v>
          </cell>
          <cell r="G6374" t="str">
            <v/>
          </cell>
          <cell r="H6374" t="str">
            <v>page 2</v>
          </cell>
          <cell r="I6374" t="str">
            <v>CA_FinAnswer_Express_Program_Evaluation_2009-2011.pdf</v>
          </cell>
        </row>
        <row r="6375">
          <cell r="C6375" t="str">
            <v>100.2_Planned Realization Rate</v>
          </cell>
          <cell r="D6375">
            <v>2</v>
          </cell>
          <cell r="E6375" t="str">
            <v>Planned Realization Rate</v>
          </cell>
          <cell r="F6375" t="str">
            <v>Realization Rate Value Source</v>
          </cell>
          <cell r="G6375" t="str">
            <v/>
          </cell>
          <cell r="H6375" t="str">
            <v>page 2</v>
          </cell>
          <cell r="I6375" t="str">
            <v>CA_FinAnswer_Express_Program_Evaluation_2009-2011.pdf</v>
          </cell>
        </row>
        <row r="6376">
          <cell r="C6376" t="str">
            <v>01302014-039.2_Planned Realization Rate</v>
          </cell>
          <cell r="D6376">
            <v>2</v>
          </cell>
          <cell r="E6376" t="str">
            <v>Planned Realization Rate</v>
          </cell>
          <cell r="F6376" t="str">
            <v>Realization Rate Value Source</v>
          </cell>
          <cell r="G6376" t="str">
            <v/>
          </cell>
          <cell r="H6376" t="str">
            <v>Table 1</v>
          </cell>
          <cell r="I6376" t="str">
            <v>ID_FinAnswer_Express_Program_Evaluation_2009-2011.pdf</v>
          </cell>
        </row>
        <row r="6377">
          <cell r="C6377" t="str">
            <v>01302014-039.2_Planned Net to Gross Ratio</v>
          </cell>
          <cell r="D6377">
            <v>2</v>
          </cell>
          <cell r="E6377" t="str">
            <v>Planned Net to Gross Ratio</v>
          </cell>
          <cell r="F6377" t="str">
            <v>Net-to-Gross Value Source</v>
          </cell>
          <cell r="G6377" t="str">
            <v/>
          </cell>
          <cell r="H6377" t="str">
            <v>Page 2</v>
          </cell>
          <cell r="I6377" t="str">
            <v>ID_FinAnswer_Express_Program_Evaluation_2009-2011.pdf</v>
          </cell>
        </row>
        <row r="6378">
          <cell r="C6378" t="str">
            <v>01302014-039.2_Measure life (years)</v>
          </cell>
          <cell r="D6378">
            <v>2</v>
          </cell>
          <cell r="E6378" t="str">
            <v>Measure life (years)</v>
          </cell>
          <cell r="F6378" t="str">
            <v>Measure Life Value Source</v>
          </cell>
          <cell r="G6378" t="str">
            <v>Average of 12 years from FinAnswer Express and 15 years from Energy FinAnswer (13.5 rounded to 14)</v>
          </cell>
          <cell r="H6378" t="str">
            <v/>
          </cell>
          <cell r="I6378" t="str">
            <v>2013-Idaho-Annual-Report-Appendices-FINAL071814.pdf</v>
          </cell>
        </row>
        <row r="6379">
          <cell r="C6379" t="str">
            <v>01302014-040.2_Gross Average Monthly Demand Reduction (kW/unit)</v>
          </cell>
          <cell r="D6379">
            <v>2</v>
          </cell>
          <cell r="E6379" t="str">
            <v>Gross Average Monthly Demand Reduction (kW/unit)</v>
          </cell>
          <cell r="F6379" t="str">
            <v>Demand Savings Value Source</v>
          </cell>
          <cell r="G6379" t="str">
            <v/>
          </cell>
          <cell r="H6379" t="str">
            <v/>
          </cell>
          <cell r="I6379" t="str">
            <v>RMP UT Ltg Tool 070114.12.xlsm</v>
          </cell>
        </row>
        <row r="6380">
          <cell r="C6380" t="str">
            <v>01302014-040.2_Gross incremental annual electric savings (kWh/yr)</v>
          </cell>
          <cell r="D6380">
            <v>2</v>
          </cell>
          <cell r="E6380" t="str">
            <v>Gross incremental annual electric savings (kWh/yr)</v>
          </cell>
          <cell r="F6380" t="str">
            <v>Energy Savings Value Source</v>
          </cell>
          <cell r="G6380" t="str">
            <v/>
          </cell>
          <cell r="H6380" t="str">
            <v/>
          </cell>
          <cell r="I6380" t="str">
            <v>RMP UT Ltg Tool 070114.12.xlsm</v>
          </cell>
        </row>
        <row r="6381">
          <cell r="C6381" t="str">
            <v>758.2_Gross Average Monthly Demand Reduction (kW/unit)</v>
          </cell>
          <cell r="D6381">
            <v>2</v>
          </cell>
          <cell r="E6381" t="str">
            <v>Gross Average Monthly Demand Reduction (kW/unit)</v>
          </cell>
          <cell r="F6381" t="str">
            <v>Savings Parameters</v>
          </cell>
          <cell r="G6381" t="str">
            <v/>
          </cell>
          <cell r="H6381" t="str">
            <v>See Source Document(s) for savings methodology</v>
          </cell>
          <cell r="I6381" t="str">
            <v>WA Ltg Info.xls</v>
          </cell>
        </row>
        <row r="6382">
          <cell r="C6382" t="str">
            <v>758.2_Incremental cost ($)</v>
          </cell>
          <cell r="D6382">
            <v>2</v>
          </cell>
          <cell r="E6382" t="str">
            <v>Incremental cost ($)</v>
          </cell>
          <cell r="F6382" t="str">
            <v>Cost Value Source</v>
          </cell>
          <cell r="G6382" t="str">
            <v/>
          </cell>
          <cell r="H6382" t="str">
            <v>pg 32, Table 9-26</v>
          </cell>
          <cell r="I6382" t="str">
            <v>FinAnswer Express Market Characterization and Program Enhancements - Washington Service Territory 9 Sept 2011.pdf</v>
          </cell>
        </row>
        <row r="6383">
          <cell r="C6383" t="str">
            <v>758.2_Gross Average Monthly Demand Reduction (kW/unit)</v>
          </cell>
          <cell r="D6383">
            <v>2</v>
          </cell>
          <cell r="E6383" t="str">
            <v>Gross Average Monthly Demand Reduction (kW/unit)</v>
          </cell>
          <cell r="F6383" t="str">
            <v>Demand Reduction Value Source</v>
          </cell>
          <cell r="G6383" t="str">
            <v/>
          </cell>
          <cell r="H6383" t="str">
            <v>pg 32, Table 9-26</v>
          </cell>
          <cell r="I6383" t="str">
            <v>FinAnswer Express Market Characterization and Program Enhancements - Washington Service Territory 9 Sept 2011.pdf</v>
          </cell>
        </row>
        <row r="6384">
          <cell r="C6384" t="str">
            <v>758.2_Incentive Customer ($)</v>
          </cell>
          <cell r="D6384">
            <v>2</v>
          </cell>
          <cell r="E6384" t="str">
            <v>Incentive Customer ($)</v>
          </cell>
          <cell r="F6384" t="str">
            <v>Incentive Value Source</v>
          </cell>
          <cell r="G6384" t="str">
            <v/>
          </cell>
          <cell r="H6384" t="str">
            <v>pg 32, Table 9-26</v>
          </cell>
          <cell r="I6384" t="str">
            <v>FinAnswer Express Market Characterization and Program Enhancements - Washington Service Territory 9 Sept 2011.pdf</v>
          </cell>
        </row>
        <row r="6385">
          <cell r="C6385" t="str">
            <v>758.2_Gross incremental annual electric savings (kWh/yr)</v>
          </cell>
          <cell r="D6385">
            <v>2</v>
          </cell>
          <cell r="E6385" t="str">
            <v>Gross incremental annual electric savings (kWh/yr)</v>
          </cell>
          <cell r="F6385" t="str">
            <v>Savings Parameters</v>
          </cell>
          <cell r="G6385" t="str">
            <v/>
          </cell>
          <cell r="H6385" t="str">
            <v>Market Characterization contains detailed information on baselines, and assumed hours of operation. See Tables 9-26 and 9-27. Also see WA Ltg Info spreadsheet for calculations.</v>
          </cell>
          <cell r="I6385" t="str">
            <v>FinAnswer Express Market Characterization and Program Enhancements - Washington Service Territory 9 Sept 2011.pdf</v>
          </cell>
        </row>
        <row r="6386">
          <cell r="C6386" t="str">
            <v>758.2_Gross incremental annual electric savings (kWh/yr)</v>
          </cell>
          <cell r="D6386">
            <v>2</v>
          </cell>
          <cell r="E6386" t="str">
            <v>Gross incremental annual electric savings (kWh/yr)</v>
          </cell>
          <cell r="F6386" t="str">
            <v>Savings Parameters</v>
          </cell>
          <cell r="G6386" t="str">
            <v/>
          </cell>
          <cell r="H6386" t="str">
            <v>See Source Document(s) for savings methodology</v>
          </cell>
          <cell r="I6386" t="str">
            <v>WA Ltg Info.xls</v>
          </cell>
        </row>
        <row r="6387">
          <cell r="C6387" t="str">
            <v>758.2_Gross incremental annual electric savings (kWh/yr)</v>
          </cell>
          <cell r="D6387">
            <v>2</v>
          </cell>
          <cell r="E6387" t="str">
            <v>Gross incremental annual electric savings (kWh/yr)</v>
          </cell>
          <cell r="F6387" t="str">
            <v xml:space="preserve">Energy Savings Value Source </v>
          </cell>
          <cell r="G6387" t="str">
            <v/>
          </cell>
          <cell r="H6387" t="str">
            <v>pg 32, Table 9-26</v>
          </cell>
          <cell r="I6387" t="str">
            <v>FinAnswer Express Market Characterization and Program Enhancements - Washington Service Territory 9 Sept 2011.pdf</v>
          </cell>
        </row>
        <row r="6388">
          <cell r="C6388" t="str">
            <v>01302014-041.2_Planned Net to Gross Ratio</v>
          </cell>
          <cell r="D6388">
            <v>2</v>
          </cell>
          <cell r="E6388" t="str">
            <v>Planned Net to Gross Ratio</v>
          </cell>
          <cell r="F6388" t="str">
            <v>Net-to-Gross Value Source</v>
          </cell>
          <cell r="G6388" t="str">
            <v/>
          </cell>
          <cell r="H6388" t="str">
            <v>Page 10</v>
          </cell>
          <cell r="I6388" t="str">
            <v>DSM_WY_FinAnswerExpress_Report_2011.pdf</v>
          </cell>
        </row>
        <row r="6389">
          <cell r="C6389" t="str">
            <v>01302014-041.2_Planned Realization Rate</v>
          </cell>
          <cell r="D6389">
            <v>2</v>
          </cell>
          <cell r="E6389" t="str">
            <v>Planned Realization Rate</v>
          </cell>
          <cell r="F6389" t="str">
            <v>Realization Rate Value Source</v>
          </cell>
          <cell r="G6389" t="str">
            <v/>
          </cell>
          <cell r="H6389" t="str">
            <v>Table 1</v>
          </cell>
          <cell r="I6389" t="str">
            <v>DSM_WY_FinAnswerExpress_Report_2011.pdf</v>
          </cell>
        </row>
        <row r="6390">
          <cell r="C6390" t="str">
            <v>01302014-041.2_Measure life (years)</v>
          </cell>
          <cell r="D6390">
            <v>2</v>
          </cell>
          <cell r="E6390" t="str">
            <v>Measure life (years)</v>
          </cell>
          <cell r="F6390" t="str">
            <v>Measure Life Value Source</v>
          </cell>
          <cell r="G6390" t="str">
            <v>Average of 12 years from FinAnswer Express and 15 years from Energy FinAnswer (13.5 rounded to 14)</v>
          </cell>
          <cell r="H6390" t="str">
            <v/>
          </cell>
          <cell r="I6390" t="str">
            <v/>
          </cell>
        </row>
        <row r="6391">
          <cell r="C6391" t="str">
            <v>06232015-033.1_Planned Net to Gross Ratio</v>
          </cell>
          <cell r="D6391">
            <v>1</v>
          </cell>
          <cell r="E6391" t="str">
            <v>Planned Net to Gross Ratio</v>
          </cell>
          <cell r="F6391" t="str">
            <v>Net-to-Gross Value Source</v>
          </cell>
          <cell r="G6391" t="str">
            <v/>
          </cell>
          <cell r="H6391" t="str">
            <v>page 2</v>
          </cell>
          <cell r="I6391" t="str">
            <v>CA_FinAnswer_Express_Program_Evaluation_2009-2011.pdf</v>
          </cell>
        </row>
        <row r="6392">
          <cell r="C6392" t="str">
            <v>06232015-033.1_Planned Realization Rate</v>
          </cell>
          <cell r="D6392">
            <v>1</v>
          </cell>
          <cell r="E6392" t="str">
            <v>Planned Realization Rate</v>
          </cell>
          <cell r="F6392" t="str">
            <v>Realization Rate Value Source</v>
          </cell>
          <cell r="G6392" t="str">
            <v/>
          </cell>
          <cell r="H6392" t="str">
            <v>page 2</v>
          </cell>
          <cell r="I6392" t="str">
            <v>CA_FinAnswer_Express_Program_Evaluation_2009-2011.pdf</v>
          </cell>
        </row>
        <row r="6393">
          <cell r="C6393" t="str">
            <v>11032014-013.1_Measure life (years)</v>
          </cell>
          <cell r="D6393">
            <v>1</v>
          </cell>
          <cell r="E6393" t="str">
            <v>Measure life (years)</v>
          </cell>
          <cell r="F6393" t="str">
            <v>Measure Life Value Source</v>
          </cell>
          <cell r="G6393" t="str">
            <v>Average of 12 years from FinAnswer Express and 15 years from Energy FinAnswer (13.5 rounded to 14)</v>
          </cell>
          <cell r="H6393" t="str">
            <v/>
          </cell>
          <cell r="I6393" t="str">
            <v>2013-Idaho-Annual-Report-Appendices-FINAL071814.pdf</v>
          </cell>
        </row>
        <row r="6394">
          <cell r="C6394" t="str">
            <v>11032014-013.1_Planned Net to Gross Ratio</v>
          </cell>
          <cell r="D6394">
            <v>1</v>
          </cell>
          <cell r="E6394" t="str">
            <v>Planned Net to Gross Ratio</v>
          </cell>
          <cell r="F6394" t="str">
            <v>Net-to-Gross Value Source</v>
          </cell>
          <cell r="G6394" t="str">
            <v/>
          </cell>
          <cell r="H6394" t="str">
            <v>Page 2</v>
          </cell>
          <cell r="I6394" t="str">
            <v>ID_FinAnswer_Express_Program_Evaluation_2009-2011.pdf</v>
          </cell>
        </row>
        <row r="6395">
          <cell r="C6395" t="str">
            <v>11032014-013.1_Planned Realization Rate</v>
          </cell>
          <cell r="D6395">
            <v>1</v>
          </cell>
          <cell r="E6395" t="str">
            <v>Planned Realization Rate</v>
          </cell>
          <cell r="F6395" t="str">
            <v>Realization Rate Value Source</v>
          </cell>
          <cell r="G6395" t="str">
            <v/>
          </cell>
          <cell r="H6395" t="str">
            <v>Table 1</v>
          </cell>
          <cell r="I6395" t="str">
            <v>ID_FinAnswer_Express_Program_Evaluation_2009-2011.pdf</v>
          </cell>
        </row>
        <row r="6396">
          <cell r="C6396" t="str">
            <v>07182014-026.1_Gross Average Monthly Demand Reduction (kW/unit)</v>
          </cell>
          <cell r="D6396">
            <v>1</v>
          </cell>
          <cell r="E6396" t="str">
            <v>Gross Average Monthly Demand Reduction (kW/unit)</v>
          </cell>
          <cell r="F6396" t="str">
            <v>Demand Savings Value Source</v>
          </cell>
          <cell r="G6396" t="str">
            <v/>
          </cell>
          <cell r="H6396" t="str">
            <v/>
          </cell>
          <cell r="I6396" t="str">
            <v>Program Update Report UT 050214.docx</v>
          </cell>
        </row>
        <row r="6397">
          <cell r="C6397" t="str">
            <v>07182014-026.1_Measure life (years)</v>
          </cell>
          <cell r="D6397">
            <v>1</v>
          </cell>
          <cell r="E6397" t="str">
            <v>Measure life (years)</v>
          </cell>
          <cell r="F6397" t="str">
            <v>Measure Life Value Source</v>
          </cell>
          <cell r="G6397" t="str">
            <v/>
          </cell>
          <cell r="H6397" t="str">
            <v>Used for program change filing. Program-level measure life decreased from previous 14 years to feflect increasing role of energy management</v>
          </cell>
          <cell r="I6397" t="str">
            <v>CE inputs - measure update   small business 031314.xlsx</v>
          </cell>
        </row>
        <row r="6398">
          <cell r="C6398" t="str">
            <v>07182014-026.1_Incremental cost ($)</v>
          </cell>
          <cell r="D6398">
            <v>1</v>
          </cell>
          <cell r="E6398" t="str">
            <v>Incremental cost ($)</v>
          </cell>
          <cell r="F6398" t="str">
            <v>Incremental Cost Value Source</v>
          </cell>
          <cell r="G6398" t="str">
            <v/>
          </cell>
          <cell r="H6398" t="str">
            <v/>
          </cell>
          <cell r="I6398" t="str">
            <v/>
          </cell>
        </row>
        <row r="6399">
          <cell r="C6399" t="str">
            <v>07182014-026.1_Planned Net to Gross Ratio</v>
          </cell>
          <cell r="D6399">
            <v>1</v>
          </cell>
          <cell r="E6399" t="str">
            <v>Planned Net to Gross Ratio</v>
          </cell>
          <cell r="F6399" t="str">
            <v>Net-to-Gross Value Source</v>
          </cell>
          <cell r="G6399" t="str">
            <v/>
          </cell>
          <cell r="H6399" t="str">
            <v>BAU - CE inputs sheet</v>
          </cell>
          <cell r="I6399" t="str">
            <v>CE inputs - measure update   small business 031314.xlsx</v>
          </cell>
        </row>
        <row r="6400">
          <cell r="C6400" t="str">
            <v>07182014-026.1_Gross Average Monthly Demand Reduction (kW/unit)</v>
          </cell>
          <cell r="D6400">
            <v>1</v>
          </cell>
          <cell r="E6400" t="str">
            <v>Gross Average Monthly Demand Reduction (kW/unit)</v>
          </cell>
          <cell r="F6400" t="str">
            <v>Demand Savings Value Source</v>
          </cell>
          <cell r="G6400" t="str">
            <v/>
          </cell>
          <cell r="H6400" t="str">
            <v/>
          </cell>
          <cell r="I6400" t="str">
            <v/>
          </cell>
        </row>
        <row r="6401">
          <cell r="C6401" t="str">
            <v>07182014-026.1_Gross incremental annual electric savings (kWh/yr)</v>
          </cell>
          <cell r="D6401">
            <v>1</v>
          </cell>
          <cell r="E6401" t="str">
            <v>Gross incremental annual electric savings (kWh/yr)</v>
          </cell>
          <cell r="F6401" t="str">
            <v>Energy Savings Value Source</v>
          </cell>
          <cell r="G6401" t="str">
            <v/>
          </cell>
          <cell r="H6401" t="str">
            <v/>
          </cell>
          <cell r="I6401" t="str">
            <v/>
          </cell>
        </row>
        <row r="6402">
          <cell r="C6402" t="str">
            <v>07182014-026.1_Incremental cost ($)</v>
          </cell>
          <cell r="D6402">
            <v>1</v>
          </cell>
          <cell r="E6402" t="str">
            <v>Incremental cost ($)</v>
          </cell>
          <cell r="F6402" t="str">
            <v>Incremental Cost Value Source</v>
          </cell>
          <cell r="G6402" t="str">
            <v/>
          </cell>
          <cell r="H6402" t="str">
            <v/>
          </cell>
          <cell r="I6402" t="str">
            <v>Program Update Report UT 050214.docx</v>
          </cell>
        </row>
        <row r="6403">
          <cell r="C6403" t="str">
            <v>07182014-026.1_Planned Realization Rate</v>
          </cell>
          <cell r="D6403">
            <v>1</v>
          </cell>
          <cell r="E6403" t="str">
            <v>Planned Realization Rate</v>
          </cell>
          <cell r="F6403" t="str">
            <v>Realization Rate Value Source</v>
          </cell>
          <cell r="G6403" t="str">
            <v/>
          </cell>
          <cell r="H6403" t="str">
            <v>BAU - CE inputs sheet</v>
          </cell>
          <cell r="I6403" t="str">
            <v>CE inputs - measure update   small business 031314.xlsx</v>
          </cell>
        </row>
        <row r="6404">
          <cell r="C6404" t="str">
            <v>07182014-026.1_Gross incremental annual electric savings (kWh/yr)</v>
          </cell>
          <cell r="D6404">
            <v>1</v>
          </cell>
          <cell r="E6404" t="str">
            <v>Gross incremental annual electric savings (kWh/yr)</v>
          </cell>
          <cell r="F6404" t="str">
            <v>Energy Savings Value Source</v>
          </cell>
          <cell r="G6404" t="str">
            <v/>
          </cell>
          <cell r="H6404" t="str">
            <v/>
          </cell>
          <cell r="I6404" t="str">
            <v>Program Update Report UT 050214.docx</v>
          </cell>
        </row>
        <row r="6405">
          <cell r="C6405" t="str">
            <v>09252014-026.1_</v>
          </cell>
          <cell r="D6405">
            <v>1</v>
          </cell>
          <cell r="E6405" t="str">
            <v/>
          </cell>
          <cell r="F6405" t="str">
            <v/>
          </cell>
          <cell r="G6405" t="str">
            <v/>
          </cell>
          <cell r="H6405" t="str">
            <v/>
          </cell>
          <cell r="I6405" t="str">
            <v/>
          </cell>
        </row>
        <row r="6406">
          <cell r="C6406" t="str">
            <v>06032015-001.1_Measure life (years)</v>
          </cell>
          <cell r="D6406">
            <v>1</v>
          </cell>
          <cell r="E6406" t="str">
            <v>Measure life (years)</v>
          </cell>
          <cell r="F6406" t="str">
            <v>Measure Life Value Source</v>
          </cell>
          <cell r="G6406" t="str">
            <v/>
          </cell>
          <cell r="H6406" t="str">
            <v/>
          </cell>
          <cell r="I6406" t="str">
            <v>Exhibit B - Cost Effectiveness_WY_SBL.docx</v>
          </cell>
        </row>
        <row r="6407">
          <cell r="C6407" t="str">
            <v>06032015-001.1_Planned Net to Gross Ratio</v>
          </cell>
          <cell r="D6407">
            <v>1</v>
          </cell>
          <cell r="E6407" t="str">
            <v>Planned Net to Gross Ratio</v>
          </cell>
          <cell r="F6407" t="str">
            <v>Net-to-Gross Value Source</v>
          </cell>
          <cell r="G6407" t="str">
            <v/>
          </cell>
          <cell r="H6407" t="str">
            <v/>
          </cell>
          <cell r="I6407" t="str">
            <v>Exhibit B - Cost Effectiveness_WY_SBL.docx</v>
          </cell>
        </row>
        <row r="6408">
          <cell r="C6408" t="str">
            <v>01302014-017.1_Gross Average Monthly Demand Reduction (kW/unit)</v>
          </cell>
          <cell r="D6408">
            <v>1</v>
          </cell>
          <cell r="E6408" t="str">
            <v>Gross Average Monthly Demand Reduction (kW/unit)</v>
          </cell>
          <cell r="F6408" t="str">
            <v>Demand Savings Value Source</v>
          </cell>
          <cell r="G6408" t="str">
            <v/>
          </cell>
          <cell r="H6408" t="str">
            <v/>
          </cell>
          <cell r="I6408" t="str">
            <v>RMP UT Ltg Tool 070114.12.xlsm</v>
          </cell>
        </row>
        <row r="6409">
          <cell r="C6409" t="str">
            <v>01302014-017.1_Gross incremental annual electric savings (kWh/yr)</v>
          </cell>
          <cell r="D6409">
            <v>1</v>
          </cell>
          <cell r="E6409" t="str">
            <v>Gross incremental annual electric savings (kWh/yr)</v>
          </cell>
          <cell r="F6409" t="str">
            <v>Energy Savings Value Source</v>
          </cell>
          <cell r="G6409" t="str">
            <v/>
          </cell>
          <cell r="H6409" t="str">
            <v/>
          </cell>
          <cell r="I6409" t="str">
            <v>RMP UT Ltg Tool 070114.12.xlsm</v>
          </cell>
        </row>
        <row r="6410">
          <cell r="C6410" t="str">
            <v>01132014-020.1_Baseline Value</v>
          </cell>
          <cell r="D6410">
            <v>1</v>
          </cell>
          <cell r="E6410" t="str">
            <v>Baseline Value</v>
          </cell>
          <cell r="F6410" t="str">
            <v>Stipulated Baseline Wattage</v>
          </cell>
          <cell r="G6410" t="str">
            <v/>
          </cell>
          <cell r="H6410" t="str">
            <v/>
          </cell>
          <cell r="I6410" t="str">
            <v>Stipulated Baseline Wattages for wattsmart Business and FinAnswer Express Linear Flurorescent and Incandescent Fixtures.pdf</v>
          </cell>
        </row>
        <row r="6411">
          <cell r="C6411" t="str">
            <v>01132014-020.1_Gross incremental annual electric savings (kWh/yr)</v>
          </cell>
          <cell r="D6411">
            <v>1</v>
          </cell>
          <cell r="E6411" t="str">
            <v>Gross incremental annual electric savings (kWh/yr)</v>
          </cell>
          <cell r="F6411" t="str">
            <v>Energy Savings Value Source</v>
          </cell>
          <cell r="G6411" t="str">
            <v/>
          </cell>
          <cell r="H6411" t="str">
            <v/>
          </cell>
          <cell r="I6411" t="str">
            <v>PP WA Ltg Tool 070114.12.xlsm</v>
          </cell>
        </row>
        <row r="6412">
          <cell r="C6412" t="str">
            <v>01132014-020.1_Gross Average Monthly Demand Reduction (kW/unit)</v>
          </cell>
          <cell r="D6412">
            <v>1</v>
          </cell>
          <cell r="E6412" t="str">
            <v>Gross Average Monthly Demand Reduction (kW/unit)</v>
          </cell>
          <cell r="F6412" t="str">
            <v>Demand Savings Value Source</v>
          </cell>
          <cell r="G6412" t="str">
            <v/>
          </cell>
          <cell r="H6412" t="str">
            <v/>
          </cell>
          <cell r="I6412" t="str">
            <v>PP WA Ltg Tool 070114.12.xlsm</v>
          </cell>
        </row>
        <row r="6413">
          <cell r="C6413" t="str">
            <v>06232015-017.1_Planned Realization Rate</v>
          </cell>
          <cell r="D6413">
            <v>1</v>
          </cell>
          <cell r="E6413" t="str">
            <v>Planned Realization Rate</v>
          </cell>
          <cell r="F6413" t="str">
            <v>Realization Rate Value Source</v>
          </cell>
          <cell r="G6413" t="str">
            <v/>
          </cell>
          <cell r="H6413" t="str">
            <v>page 2</v>
          </cell>
          <cell r="I6413" t="str">
            <v>CA_FinAnswer_Express_Program_Evaluation_2009-2011.pdf</v>
          </cell>
        </row>
        <row r="6414">
          <cell r="C6414" t="str">
            <v>06232015-017.1_Planned Net to Gross Ratio</v>
          </cell>
          <cell r="D6414">
            <v>1</v>
          </cell>
          <cell r="E6414" t="str">
            <v>Planned Net to Gross Ratio</v>
          </cell>
          <cell r="F6414" t="str">
            <v>Net-to-Gross Value Source</v>
          </cell>
          <cell r="G6414" t="str">
            <v/>
          </cell>
          <cell r="H6414" t="str">
            <v>page 2</v>
          </cell>
          <cell r="I6414" t="str">
            <v>CA_FinAnswer_Express_Program_Evaluation_2009-2011.pdf</v>
          </cell>
        </row>
        <row r="6415">
          <cell r="C6415" t="str">
            <v>02122014-011.2_Planned Net to Gross Ratio</v>
          </cell>
          <cell r="D6415">
            <v>2</v>
          </cell>
          <cell r="E6415" t="str">
            <v>Planned Net to Gross Ratio</v>
          </cell>
          <cell r="F6415" t="str">
            <v>Net-to-Gross Value Source</v>
          </cell>
          <cell r="G6415" t="str">
            <v/>
          </cell>
          <cell r="H6415" t="str">
            <v>Page 2</v>
          </cell>
          <cell r="I6415" t="str">
            <v>ID_FinAnswer_Express_Program_Evaluation_2009-2011.pdf</v>
          </cell>
        </row>
        <row r="6416">
          <cell r="C6416" t="str">
            <v>02122014-011.2_Planned Realization Rate</v>
          </cell>
          <cell r="D6416">
            <v>2</v>
          </cell>
          <cell r="E6416" t="str">
            <v>Planned Realization Rate</v>
          </cell>
          <cell r="F6416" t="str">
            <v>Realization Rate Value Source</v>
          </cell>
          <cell r="G6416" t="str">
            <v/>
          </cell>
          <cell r="H6416" t="str">
            <v>Table 1</v>
          </cell>
          <cell r="I6416" t="str">
            <v>ID_FinAnswer_Express_Program_Evaluation_2009-2011.pdf</v>
          </cell>
        </row>
        <row r="6417">
          <cell r="C6417" t="str">
            <v>07182014-021.2_Planned Realization Rate</v>
          </cell>
          <cell r="D6417">
            <v>2</v>
          </cell>
          <cell r="E6417" t="str">
            <v>Planned Realization Rate</v>
          </cell>
          <cell r="F6417" t="str">
            <v>Realization Rate Value Source</v>
          </cell>
          <cell r="G6417" t="str">
            <v/>
          </cell>
          <cell r="H6417" t="str">
            <v>BAU - CE inputs sheet</v>
          </cell>
          <cell r="I6417" t="str">
            <v>CE inputs - measure update   small business 031314.xlsx</v>
          </cell>
        </row>
        <row r="6418">
          <cell r="C6418" t="str">
            <v>07182014-021.2_Planned Net to Gross Ratio</v>
          </cell>
          <cell r="D6418">
            <v>2</v>
          </cell>
          <cell r="E6418" t="str">
            <v>Planned Net to Gross Ratio</v>
          </cell>
          <cell r="F6418" t="str">
            <v>Net-to-Gross Value Source</v>
          </cell>
          <cell r="G6418" t="str">
            <v/>
          </cell>
          <cell r="H6418" t="str">
            <v>BAU - CE inputs sheet</v>
          </cell>
          <cell r="I6418" t="str">
            <v>CE inputs - measure update   small business 031314.xlsx</v>
          </cell>
        </row>
        <row r="6419">
          <cell r="C6419" t="str">
            <v>07182014-021.1_Planned Net to Gross Ratio</v>
          </cell>
          <cell r="D6419">
            <v>1</v>
          </cell>
          <cell r="E6419" t="str">
            <v>Planned Net to Gross Ratio</v>
          </cell>
          <cell r="F6419" t="str">
            <v>Net-to-Gross Value Source</v>
          </cell>
          <cell r="G6419" t="str">
            <v/>
          </cell>
          <cell r="H6419" t="str">
            <v>BAU - CE inputs sheet</v>
          </cell>
          <cell r="I6419" t="str">
            <v>CE inputs - measure update   small business 031314.xlsx</v>
          </cell>
        </row>
        <row r="6420">
          <cell r="C6420" t="str">
            <v>07182014-021.1_Incremental cost ($)</v>
          </cell>
          <cell r="D6420">
            <v>1</v>
          </cell>
          <cell r="E6420" t="str">
            <v>Incremental cost ($)</v>
          </cell>
          <cell r="F6420" t="str">
            <v>Incremental Cost Value Source</v>
          </cell>
          <cell r="G6420" t="str">
            <v/>
          </cell>
          <cell r="H6420" t="str">
            <v/>
          </cell>
          <cell r="I6420" t="str">
            <v/>
          </cell>
        </row>
        <row r="6421">
          <cell r="C6421" t="str">
            <v>07182014-021.1_Planned Realization Rate</v>
          </cell>
          <cell r="D6421">
            <v>1</v>
          </cell>
          <cell r="E6421" t="str">
            <v>Planned Realization Rate</v>
          </cell>
          <cell r="F6421" t="str">
            <v>Realization Rate Value Source</v>
          </cell>
          <cell r="G6421" t="str">
            <v/>
          </cell>
          <cell r="H6421" t="str">
            <v>BAU - CE inputs sheet</v>
          </cell>
          <cell r="I6421" t="str">
            <v>CE inputs - measure update   small business 031314.xlsx</v>
          </cell>
        </row>
        <row r="6422">
          <cell r="C6422" t="str">
            <v>07182014-021.1_Incremental cost ($)</v>
          </cell>
          <cell r="D6422">
            <v>1</v>
          </cell>
          <cell r="E6422" t="str">
            <v>Incremental cost ($)</v>
          </cell>
          <cell r="F6422" t="str">
            <v>Incremental Cost Value Source</v>
          </cell>
          <cell r="G6422" t="str">
            <v/>
          </cell>
          <cell r="H6422" t="str">
            <v/>
          </cell>
          <cell r="I6422" t="str">
            <v>Program Update Report UT 050214.docx</v>
          </cell>
        </row>
        <row r="6423">
          <cell r="C6423" t="str">
            <v>07182014-021.1_Gross Average Monthly Demand Reduction (kW/unit)</v>
          </cell>
          <cell r="D6423">
            <v>1</v>
          </cell>
          <cell r="E6423" t="str">
            <v>Gross Average Monthly Demand Reduction (kW/unit)</v>
          </cell>
          <cell r="F6423" t="str">
            <v>Demand Savings Value Source</v>
          </cell>
          <cell r="G6423" t="str">
            <v/>
          </cell>
          <cell r="H6423" t="str">
            <v/>
          </cell>
          <cell r="I6423" t="str">
            <v>Program Update Report UT 050214.docx</v>
          </cell>
        </row>
        <row r="6424">
          <cell r="C6424" t="str">
            <v>07182014-021.1_Gross incremental annual electric savings (kWh/yr)</v>
          </cell>
          <cell r="D6424">
            <v>1</v>
          </cell>
          <cell r="E6424" t="str">
            <v>Gross incremental annual electric savings (kWh/yr)</v>
          </cell>
          <cell r="F6424" t="str">
            <v>Energy Savings Value Source</v>
          </cell>
          <cell r="G6424" t="str">
            <v/>
          </cell>
          <cell r="H6424" t="str">
            <v/>
          </cell>
          <cell r="I6424" t="str">
            <v>Program Update Report UT 050214.docx</v>
          </cell>
        </row>
        <row r="6425">
          <cell r="C6425" t="str">
            <v>07182014-021.1_Gross Average Monthly Demand Reduction (kW/unit)</v>
          </cell>
          <cell r="D6425">
            <v>1</v>
          </cell>
          <cell r="E6425" t="str">
            <v>Gross Average Monthly Demand Reduction (kW/unit)</v>
          </cell>
          <cell r="F6425" t="str">
            <v>Demand Savings Value Source</v>
          </cell>
          <cell r="G6425" t="str">
            <v/>
          </cell>
          <cell r="H6425" t="str">
            <v/>
          </cell>
          <cell r="I6425" t="str">
            <v/>
          </cell>
        </row>
        <row r="6426">
          <cell r="C6426" t="str">
            <v>07182014-021.1_Gross incremental annual electric savings (kWh/yr)</v>
          </cell>
          <cell r="D6426">
            <v>1</v>
          </cell>
          <cell r="E6426" t="str">
            <v>Gross incremental annual electric savings (kWh/yr)</v>
          </cell>
          <cell r="F6426" t="str">
            <v>Energy Savings Value Source</v>
          </cell>
          <cell r="G6426" t="str">
            <v/>
          </cell>
          <cell r="H6426" t="str">
            <v/>
          </cell>
          <cell r="I6426" t="str">
            <v/>
          </cell>
        </row>
        <row r="6427">
          <cell r="C6427" t="str">
            <v>09252014-002.1_</v>
          </cell>
          <cell r="D6427">
            <v>1</v>
          </cell>
          <cell r="E6427" t="str">
            <v/>
          </cell>
          <cell r="F6427" t="str">
            <v/>
          </cell>
          <cell r="G6427" t="str">
            <v/>
          </cell>
          <cell r="H6427" t="str">
            <v/>
          </cell>
          <cell r="I6427" t="str">
            <v/>
          </cell>
        </row>
        <row r="6428">
          <cell r="C6428" t="str">
            <v>09252014-002.2_</v>
          </cell>
          <cell r="D6428">
            <v>2</v>
          </cell>
          <cell r="E6428" t="str">
            <v/>
          </cell>
          <cell r="F6428" t="str">
            <v/>
          </cell>
          <cell r="G6428" t="str">
            <v/>
          </cell>
          <cell r="H6428" t="str">
            <v/>
          </cell>
          <cell r="I6428" t="str">
            <v/>
          </cell>
        </row>
        <row r="6429">
          <cell r="C6429" t="str">
            <v>02122014-037.2_Measure life (years)</v>
          </cell>
          <cell r="D6429">
            <v>2</v>
          </cell>
          <cell r="E6429" t="str">
            <v>Measure life (years)</v>
          </cell>
          <cell r="F6429" t="str">
            <v>Measure Life Value Source</v>
          </cell>
          <cell r="G6429" t="str">
            <v>Average of 12 years from FinAnswer Express and 15 years from Energy FinAnswer (13.5 rounded to 14)</v>
          </cell>
          <cell r="H6429" t="str">
            <v/>
          </cell>
          <cell r="I6429" t="str">
            <v/>
          </cell>
        </row>
        <row r="6430">
          <cell r="C6430" t="str">
            <v>02122014-037.2_Planned Net to Gross Ratio</v>
          </cell>
          <cell r="D6430">
            <v>2</v>
          </cell>
          <cell r="E6430" t="str">
            <v>Planned Net to Gross Ratio</v>
          </cell>
          <cell r="F6430" t="str">
            <v>Net-to-Gross Value Source</v>
          </cell>
          <cell r="G6430" t="str">
            <v/>
          </cell>
          <cell r="H6430" t="str">
            <v>Page 10</v>
          </cell>
          <cell r="I6430" t="str">
            <v>DSM_WY_FinAnswerExpress_Report_2011.pdf</v>
          </cell>
        </row>
        <row r="6431">
          <cell r="C6431" t="str">
            <v>02122014-037.2_Planned Realization Rate</v>
          </cell>
          <cell r="D6431">
            <v>2</v>
          </cell>
          <cell r="E6431" t="str">
            <v>Planned Realization Rate</v>
          </cell>
          <cell r="F6431" t="str">
            <v>Realization Rate Value Source</v>
          </cell>
          <cell r="G6431" t="str">
            <v/>
          </cell>
          <cell r="H6431" t="str">
            <v>Table 1</v>
          </cell>
          <cell r="I6431" t="str">
            <v>DSM_WY_FinAnswerExpress_Report_2011.pdf</v>
          </cell>
        </row>
        <row r="6432">
          <cell r="C6432" t="str">
            <v>01302014-018.1_Gross incremental annual electric savings (kWh/yr)</v>
          </cell>
          <cell r="D6432">
            <v>1</v>
          </cell>
          <cell r="E6432" t="str">
            <v>Gross incremental annual electric savings (kWh/yr)</v>
          </cell>
          <cell r="F6432" t="str">
            <v>Energy Savings Value Source</v>
          </cell>
          <cell r="G6432" t="str">
            <v/>
          </cell>
          <cell r="H6432" t="str">
            <v/>
          </cell>
          <cell r="I6432" t="str">
            <v>RMP UT Ltg Tool 070114.12.xlsm</v>
          </cell>
        </row>
        <row r="6433">
          <cell r="C6433" t="str">
            <v>01302014-018.1_Gross Average Monthly Demand Reduction (kW/unit)</v>
          </cell>
          <cell r="D6433">
            <v>1</v>
          </cell>
          <cell r="E6433" t="str">
            <v>Gross Average Monthly Demand Reduction (kW/unit)</v>
          </cell>
          <cell r="F6433" t="str">
            <v>Demand Savings Value Source</v>
          </cell>
          <cell r="G6433" t="str">
            <v/>
          </cell>
          <cell r="H6433" t="str">
            <v/>
          </cell>
          <cell r="I6433" t="str">
            <v>RMP UT Ltg Tool 070114.12.xlsm</v>
          </cell>
        </row>
        <row r="6434">
          <cell r="C6434" t="str">
            <v>01132014-018.1_Gross Average Monthly Demand Reduction (kW/unit)</v>
          </cell>
          <cell r="D6434">
            <v>1</v>
          </cell>
          <cell r="E6434" t="str">
            <v>Gross Average Monthly Demand Reduction (kW/unit)</v>
          </cell>
          <cell r="F6434" t="str">
            <v>Demand Savings Value Source</v>
          </cell>
          <cell r="G6434" t="str">
            <v/>
          </cell>
          <cell r="H6434" t="str">
            <v/>
          </cell>
          <cell r="I6434" t="str">
            <v>PP WA Ltg Tool 070114.12.xlsm</v>
          </cell>
        </row>
        <row r="6435">
          <cell r="C6435" t="str">
            <v>01132014-018.1_Baseline Value</v>
          </cell>
          <cell r="D6435">
            <v>1</v>
          </cell>
          <cell r="E6435" t="str">
            <v>Baseline Value</v>
          </cell>
          <cell r="F6435" t="str">
            <v>Stipulated Baseline Wattage</v>
          </cell>
          <cell r="G6435" t="str">
            <v/>
          </cell>
          <cell r="H6435" t="str">
            <v/>
          </cell>
          <cell r="I6435" t="str">
            <v>Stipulated Baseline Wattages for wattsmart Business and FinAnswer Express Linear Flurorescent and Incandescent Fixtures.pdf</v>
          </cell>
        </row>
        <row r="6436">
          <cell r="C6436" t="str">
            <v>01132014-018.1_Gross incremental annual electric savings (kWh/yr)</v>
          </cell>
          <cell r="D6436">
            <v>1</v>
          </cell>
          <cell r="E6436" t="str">
            <v>Gross incremental annual electric savings (kWh/yr)</v>
          </cell>
          <cell r="F6436" t="str">
            <v>Energy Savings Value Source</v>
          </cell>
          <cell r="G6436" t="str">
            <v/>
          </cell>
          <cell r="H6436" t="str">
            <v/>
          </cell>
          <cell r="I6436" t="str">
            <v>PP WA Ltg Tool 070114.12.xlsm</v>
          </cell>
        </row>
        <row r="6437">
          <cell r="C6437" t="str">
            <v>01302014-019.1_Gross Average Monthly Demand Reduction (kW/unit)</v>
          </cell>
          <cell r="D6437">
            <v>1</v>
          </cell>
          <cell r="E6437" t="str">
            <v>Gross Average Monthly Demand Reduction (kW/unit)</v>
          </cell>
          <cell r="F6437" t="str">
            <v>Demand Savings Value Source</v>
          </cell>
          <cell r="G6437" t="str">
            <v/>
          </cell>
          <cell r="H6437" t="str">
            <v/>
          </cell>
          <cell r="I6437" t="str">
            <v>RMP UT Ltg Tool 070114.12.xlsm</v>
          </cell>
        </row>
        <row r="6438">
          <cell r="C6438" t="str">
            <v>01302014-019.1_Gross incremental annual electric savings (kWh/yr)</v>
          </cell>
          <cell r="D6438">
            <v>1</v>
          </cell>
          <cell r="E6438" t="str">
            <v>Gross incremental annual electric savings (kWh/yr)</v>
          </cell>
          <cell r="F6438" t="str">
            <v>Energy Savings Value Source</v>
          </cell>
          <cell r="G6438" t="str">
            <v/>
          </cell>
          <cell r="H6438" t="str">
            <v/>
          </cell>
          <cell r="I6438" t="str">
            <v>RMP UT Ltg Tool 070114.12.xlsm</v>
          </cell>
        </row>
        <row r="6439">
          <cell r="C6439" t="str">
            <v>01132014-019.1_Baseline Value</v>
          </cell>
          <cell r="D6439">
            <v>1</v>
          </cell>
          <cell r="E6439" t="str">
            <v>Baseline Value</v>
          </cell>
          <cell r="F6439" t="str">
            <v>Stipulated Baseline Wattage</v>
          </cell>
          <cell r="G6439" t="str">
            <v/>
          </cell>
          <cell r="H6439" t="str">
            <v/>
          </cell>
          <cell r="I6439" t="str">
            <v>Stipulated Baseline Wattages for wattsmart Business and FinAnswer Express Linear Flurorescent and Incandescent Fixtures.pdf</v>
          </cell>
        </row>
        <row r="6440">
          <cell r="C6440" t="str">
            <v>01132014-019.1_Gross Average Monthly Demand Reduction (kW/unit)</v>
          </cell>
          <cell r="D6440">
            <v>1</v>
          </cell>
          <cell r="E6440" t="str">
            <v>Gross Average Monthly Demand Reduction (kW/unit)</v>
          </cell>
          <cell r="F6440" t="str">
            <v>Demand Savings Value Source</v>
          </cell>
          <cell r="G6440" t="str">
            <v/>
          </cell>
          <cell r="H6440" t="str">
            <v/>
          </cell>
          <cell r="I6440" t="str">
            <v>PP WA Ltg Tool 070114.12.xlsm</v>
          </cell>
        </row>
        <row r="6441">
          <cell r="C6441" t="str">
            <v>01132014-019.1_Gross incremental annual electric savings (kWh/yr)</v>
          </cell>
          <cell r="D6441">
            <v>1</v>
          </cell>
          <cell r="E6441" t="str">
            <v>Gross incremental annual electric savings (kWh/yr)</v>
          </cell>
          <cell r="F6441" t="str">
            <v>Energy Savings Value Source</v>
          </cell>
          <cell r="G6441" t="str">
            <v/>
          </cell>
          <cell r="H6441" t="str">
            <v/>
          </cell>
          <cell r="I6441" t="str">
            <v>PP WA Ltg Tool 070114.12.xlsm</v>
          </cell>
        </row>
        <row r="6442">
          <cell r="C6442" t="str">
            <v>02122014-059.2_Planned Net to Gross Ratio</v>
          </cell>
          <cell r="D6442">
            <v>2</v>
          </cell>
          <cell r="E6442" t="str">
            <v>Planned Net to Gross Ratio</v>
          </cell>
          <cell r="F6442" t="str">
            <v>Net-to-Gross Value Source</v>
          </cell>
          <cell r="G6442" t="str">
            <v/>
          </cell>
          <cell r="H6442" t="str">
            <v>page 2</v>
          </cell>
          <cell r="I6442" t="str">
            <v>CA_FinAnswer_Express_Program_Evaluation_2009-2011.pdf</v>
          </cell>
        </row>
        <row r="6443">
          <cell r="C6443" t="str">
            <v>02122014-059.2_Planned Realization Rate</v>
          </cell>
          <cell r="D6443">
            <v>2</v>
          </cell>
          <cell r="E6443" t="str">
            <v>Planned Realization Rate</v>
          </cell>
          <cell r="F6443" t="str">
            <v>Realization Rate Value Source</v>
          </cell>
          <cell r="G6443" t="str">
            <v/>
          </cell>
          <cell r="H6443" t="str">
            <v>page 2</v>
          </cell>
          <cell r="I6443" t="str">
            <v>CA_FinAnswer_Express_Program_Evaluation_2009-2011.pdf</v>
          </cell>
        </row>
        <row r="6444">
          <cell r="C6444" t="str">
            <v>02122014-013.2_Planned Net to Gross Ratio</v>
          </cell>
          <cell r="D6444">
            <v>2</v>
          </cell>
          <cell r="E6444" t="str">
            <v>Planned Net to Gross Ratio</v>
          </cell>
          <cell r="F6444" t="str">
            <v>Net-to-Gross Value Source</v>
          </cell>
          <cell r="G6444" t="str">
            <v/>
          </cell>
          <cell r="H6444" t="str">
            <v>Page 2</v>
          </cell>
          <cell r="I6444" t="str">
            <v>ID_FinAnswer_Express_Program_Evaluation_2009-2011.pdf</v>
          </cell>
        </row>
        <row r="6445">
          <cell r="C6445" t="str">
            <v>02122014-013.2_Planned Realization Rate</v>
          </cell>
          <cell r="D6445">
            <v>2</v>
          </cell>
          <cell r="E6445" t="str">
            <v>Planned Realization Rate</v>
          </cell>
          <cell r="F6445" t="str">
            <v>Realization Rate Value Source</v>
          </cell>
          <cell r="G6445" t="str">
            <v/>
          </cell>
          <cell r="H6445" t="str">
            <v>Table 1</v>
          </cell>
          <cell r="I6445" t="str">
            <v>ID_FinAnswer_Express_Program_Evaluation_2009-2011.pdf</v>
          </cell>
        </row>
        <row r="6446">
          <cell r="C6446" t="str">
            <v>01302014-020.1_Gross incremental annual electric savings (kWh/yr)</v>
          </cell>
          <cell r="D6446">
            <v>1</v>
          </cell>
          <cell r="E6446" t="str">
            <v>Gross incremental annual electric savings (kWh/yr)</v>
          </cell>
          <cell r="F6446" t="str">
            <v>Energy Savings Value Source</v>
          </cell>
          <cell r="G6446" t="str">
            <v/>
          </cell>
          <cell r="H6446" t="str">
            <v/>
          </cell>
          <cell r="I6446" t="str">
            <v>RMP UT Ltg Tool 070114.12.xlsm</v>
          </cell>
        </row>
        <row r="6447">
          <cell r="C6447" t="str">
            <v>01302014-020.1_Gross Average Monthly Demand Reduction (kW/unit)</v>
          </cell>
          <cell r="D6447">
            <v>1</v>
          </cell>
          <cell r="E6447" t="str">
            <v>Gross Average Monthly Demand Reduction (kW/unit)</v>
          </cell>
          <cell r="F6447" t="str">
            <v>Demand Savings Value Source</v>
          </cell>
          <cell r="G6447" t="str">
            <v/>
          </cell>
          <cell r="H6447" t="str">
            <v/>
          </cell>
          <cell r="I6447" t="str">
            <v>RMP UT Ltg Tool 070114.12.xlsm</v>
          </cell>
        </row>
        <row r="6448">
          <cell r="C6448" t="str">
            <v>01132014-017.1_Gross Average Monthly Demand Reduction (kW/unit)</v>
          </cell>
          <cell r="D6448">
            <v>1</v>
          </cell>
          <cell r="E6448" t="str">
            <v>Gross Average Monthly Demand Reduction (kW/unit)</v>
          </cell>
          <cell r="F6448" t="str">
            <v>Demand Savings Value Source</v>
          </cell>
          <cell r="G6448" t="str">
            <v/>
          </cell>
          <cell r="H6448" t="str">
            <v/>
          </cell>
          <cell r="I6448" t="str">
            <v>PP WA Ltg Tool 070114.12.xlsm</v>
          </cell>
        </row>
        <row r="6449">
          <cell r="C6449" t="str">
            <v>01132014-017.1_Gross incremental annual electric savings (kWh/yr)</v>
          </cell>
          <cell r="D6449">
            <v>1</v>
          </cell>
          <cell r="E6449" t="str">
            <v>Gross incremental annual electric savings (kWh/yr)</v>
          </cell>
          <cell r="F6449" t="str">
            <v>Energy Savings Value Source</v>
          </cell>
          <cell r="G6449" t="str">
            <v/>
          </cell>
          <cell r="H6449" t="str">
            <v/>
          </cell>
          <cell r="I6449" t="str">
            <v>PP WA Ltg Tool 070114.12.xlsm</v>
          </cell>
        </row>
        <row r="6450">
          <cell r="C6450" t="str">
            <v>01132014-017.1_Baseline Value</v>
          </cell>
          <cell r="D6450">
            <v>1</v>
          </cell>
          <cell r="E6450" t="str">
            <v>Baseline Value</v>
          </cell>
          <cell r="F6450" t="str">
            <v>Stipulated Baseline Wattage</v>
          </cell>
          <cell r="G6450" t="str">
            <v/>
          </cell>
          <cell r="H6450" t="str">
            <v/>
          </cell>
          <cell r="I6450" t="str">
            <v>Stipulated Baseline Wattages for wattsmart Business and FinAnswer Express Linear Flurorescent and Incandescent Fixtures.pdf</v>
          </cell>
        </row>
        <row r="6451">
          <cell r="C6451" t="str">
            <v>02122014-039.2_Measure life (years)</v>
          </cell>
          <cell r="D6451">
            <v>2</v>
          </cell>
          <cell r="E6451" t="str">
            <v>Measure life (years)</v>
          </cell>
          <cell r="F6451" t="str">
            <v>Measure Life Value Source</v>
          </cell>
          <cell r="G6451" t="str">
            <v>Average of 12 years from FinAnswer Express and 15 years from Energy FinAnswer (13.5 rounded to 14)</v>
          </cell>
          <cell r="H6451" t="str">
            <v/>
          </cell>
          <cell r="I6451" t="str">
            <v/>
          </cell>
        </row>
        <row r="6452">
          <cell r="C6452" t="str">
            <v>02122014-039.2_Planned Realization Rate</v>
          </cell>
          <cell r="D6452">
            <v>2</v>
          </cell>
          <cell r="E6452" t="str">
            <v>Planned Realization Rate</v>
          </cell>
          <cell r="F6452" t="str">
            <v>Realization Rate Value Source</v>
          </cell>
          <cell r="G6452" t="str">
            <v/>
          </cell>
          <cell r="H6452" t="str">
            <v>Table 1</v>
          </cell>
          <cell r="I6452" t="str">
            <v>DSM_WY_FinAnswerExpress_Report_2011.pdf</v>
          </cell>
        </row>
        <row r="6453">
          <cell r="C6453" t="str">
            <v>02122014-039.2_Planned Net to Gross Ratio</v>
          </cell>
          <cell r="D6453">
            <v>2</v>
          </cell>
          <cell r="E6453" t="str">
            <v>Planned Net to Gross Ratio</v>
          </cell>
          <cell r="F6453" t="str">
            <v>Net-to-Gross Value Source</v>
          </cell>
          <cell r="G6453" t="str">
            <v/>
          </cell>
          <cell r="H6453" t="str">
            <v>Page 10</v>
          </cell>
          <cell r="I6453" t="str">
            <v>DSM_WY_FinAnswerExpress_Report_2011.pdf</v>
          </cell>
        </row>
        <row r="6454">
          <cell r="C6454" t="str">
            <v>06232015-034.1_Planned Net to Gross Ratio</v>
          </cell>
          <cell r="D6454">
            <v>1</v>
          </cell>
          <cell r="E6454" t="str">
            <v>Planned Net to Gross Ratio</v>
          </cell>
          <cell r="F6454" t="str">
            <v>Net-to-Gross Value Source</v>
          </cell>
          <cell r="G6454" t="str">
            <v/>
          </cell>
          <cell r="H6454" t="str">
            <v>page 2</v>
          </cell>
          <cell r="I6454" t="str">
            <v>CA_FinAnswer_Express_Program_Evaluation_2009-2011.pdf</v>
          </cell>
        </row>
        <row r="6455">
          <cell r="C6455" t="str">
            <v>06232015-034.1_Planned Realization Rate</v>
          </cell>
          <cell r="D6455">
            <v>1</v>
          </cell>
          <cell r="E6455" t="str">
            <v>Planned Realization Rate</v>
          </cell>
          <cell r="F6455" t="str">
            <v>Realization Rate Value Source</v>
          </cell>
          <cell r="G6455" t="str">
            <v/>
          </cell>
          <cell r="H6455" t="str">
            <v>page 2</v>
          </cell>
          <cell r="I6455" t="str">
            <v>CA_FinAnswer_Express_Program_Evaluation_2009-2011.pdf</v>
          </cell>
        </row>
        <row r="6456">
          <cell r="C6456" t="str">
            <v>11032014-014.1_Planned Net to Gross Ratio</v>
          </cell>
          <cell r="D6456">
            <v>1</v>
          </cell>
          <cell r="E6456" t="str">
            <v>Planned Net to Gross Ratio</v>
          </cell>
          <cell r="F6456" t="str">
            <v>Net-to-Gross Value Source</v>
          </cell>
          <cell r="G6456" t="str">
            <v/>
          </cell>
          <cell r="H6456" t="str">
            <v>Page 2</v>
          </cell>
          <cell r="I6456" t="str">
            <v>ID_FinAnswer_Express_Program_Evaluation_2009-2011.pdf</v>
          </cell>
        </row>
        <row r="6457">
          <cell r="C6457" t="str">
            <v>11032014-014.1_Measure life (years)</v>
          </cell>
          <cell r="D6457">
            <v>1</v>
          </cell>
          <cell r="E6457" t="str">
            <v>Measure life (years)</v>
          </cell>
          <cell r="F6457" t="str">
            <v>Measure Life Value Source</v>
          </cell>
          <cell r="G6457" t="str">
            <v>Average of 12 years from FinAnswer Express and 15 years from Energy FinAnswer (13.5 rounded to 14)</v>
          </cell>
          <cell r="H6457" t="str">
            <v/>
          </cell>
          <cell r="I6457" t="str">
            <v>2013-Idaho-Annual-Report-Appendices-FINAL071814.pdf</v>
          </cell>
        </row>
        <row r="6458">
          <cell r="C6458" t="str">
            <v>11032014-014.1_Planned Realization Rate</v>
          </cell>
          <cell r="D6458">
            <v>1</v>
          </cell>
          <cell r="E6458" t="str">
            <v>Planned Realization Rate</v>
          </cell>
          <cell r="F6458" t="str">
            <v>Realization Rate Value Source</v>
          </cell>
          <cell r="G6458" t="str">
            <v/>
          </cell>
          <cell r="H6458" t="str">
            <v>Table 1</v>
          </cell>
          <cell r="I6458" t="str">
            <v>ID_FinAnswer_Express_Program_Evaluation_2009-2011.pdf</v>
          </cell>
        </row>
        <row r="6459">
          <cell r="C6459" t="str">
            <v>09252014-025.1_</v>
          </cell>
          <cell r="D6459">
            <v>1</v>
          </cell>
          <cell r="E6459" t="str">
            <v/>
          </cell>
          <cell r="F6459" t="str">
            <v/>
          </cell>
          <cell r="G6459" t="str">
            <v/>
          </cell>
          <cell r="H6459" t="str">
            <v/>
          </cell>
          <cell r="I6459" t="str">
            <v/>
          </cell>
        </row>
        <row r="6460">
          <cell r="C6460" t="str">
            <v>07182014-027.1_Planned Realization Rate</v>
          </cell>
          <cell r="D6460">
            <v>1</v>
          </cell>
          <cell r="E6460" t="str">
            <v>Planned Realization Rate</v>
          </cell>
          <cell r="F6460" t="str">
            <v>Realization Rate Value Source</v>
          </cell>
          <cell r="G6460" t="str">
            <v/>
          </cell>
          <cell r="H6460" t="str">
            <v>BAU - CE inputs sheet</v>
          </cell>
          <cell r="I6460" t="str">
            <v>CE inputs - measure update   small business 031314.xlsx</v>
          </cell>
        </row>
        <row r="6461">
          <cell r="C6461" t="str">
            <v>07182014-027.1_Incremental cost ($)</v>
          </cell>
          <cell r="D6461">
            <v>1</v>
          </cell>
          <cell r="E6461" t="str">
            <v>Incremental cost ($)</v>
          </cell>
          <cell r="F6461" t="str">
            <v>Incremental Cost Value Source</v>
          </cell>
          <cell r="G6461" t="str">
            <v/>
          </cell>
          <cell r="H6461" t="str">
            <v/>
          </cell>
          <cell r="I6461" t="str">
            <v/>
          </cell>
        </row>
        <row r="6462">
          <cell r="C6462" t="str">
            <v>07182014-027.1_Planned Net to Gross Ratio</v>
          </cell>
          <cell r="D6462">
            <v>1</v>
          </cell>
          <cell r="E6462" t="str">
            <v>Planned Net to Gross Ratio</v>
          </cell>
          <cell r="F6462" t="str">
            <v>Net-to-Gross Value Source</v>
          </cell>
          <cell r="G6462" t="str">
            <v/>
          </cell>
          <cell r="H6462" t="str">
            <v>BAU - CE inputs sheet</v>
          </cell>
          <cell r="I6462" t="str">
            <v>CE inputs - measure update   small business 031314.xlsx</v>
          </cell>
        </row>
        <row r="6463">
          <cell r="C6463" t="str">
            <v>07182014-027.1_Measure life (years)</v>
          </cell>
          <cell r="D6463">
            <v>1</v>
          </cell>
          <cell r="E6463" t="str">
            <v>Measure life (years)</v>
          </cell>
          <cell r="F6463" t="str">
            <v>Measure Life Value Source</v>
          </cell>
          <cell r="G6463" t="str">
            <v/>
          </cell>
          <cell r="H6463" t="str">
            <v>Used for program change filing. Program-level measure life decreased from previous 14 years to feflect increasing role of energy management</v>
          </cell>
          <cell r="I6463" t="str">
            <v>CE inputs - measure update   small business 031314.xlsx</v>
          </cell>
        </row>
        <row r="6464">
          <cell r="C6464" t="str">
            <v>07182014-027.1_Gross incremental annual electric savings (kWh/yr)</v>
          </cell>
          <cell r="D6464">
            <v>1</v>
          </cell>
          <cell r="E6464" t="str">
            <v>Gross incremental annual electric savings (kWh/yr)</v>
          </cell>
          <cell r="F6464" t="str">
            <v>Energy Savings Value Source</v>
          </cell>
          <cell r="G6464" t="str">
            <v/>
          </cell>
          <cell r="H6464" t="str">
            <v/>
          </cell>
          <cell r="I6464" t="str">
            <v/>
          </cell>
        </row>
        <row r="6465">
          <cell r="C6465" t="str">
            <v>07182014-027.1_Incremental cost ($)</v>
          </cell>
          <cell r="D6465">
            <v>1</v>
          </cell>
          <cell r="E6465" t="str">
            <v>Incremental cost ($)</v>
          </cell>
          <cell r="F6465" t="str">
            <v>Incremental Cost Value Source</v>
          </cell>
          <cell r="G6465" t="str">
            <v/>
          </cell>
          <cell r="H6465" t="str">
            <v/>
          </cell>
          <cell r="I6465" t="str">
            <v>Program Update Report UT 050214.docx</v>
          </cell>
        </row>
        <row r="6466">
          <cell r="C6466" t="str">
            <v>07182014-027.1_Gross incremental annual electric savings (kWh/yr)</v>
          </cell>
          <cell r="D6466">
            <v>1</v>
          </cell>
          <cell r="E6466" t="str">
            <v>Gross incremental annual electric savings (kWh/yr)</v>
          </cell>
          <cell r="F6466" t="str">
            <v>Energy Savings Value Source</v>
          </cell>
          <cell r="G6466" t="str">
            <v/>
          </cell>
          <cell r="H6466" t="str">
            <v/>
          </cell>
          <cell r="I6466" t="str">
            <v>Program Update Report UT 050214.docx</v>
          </cell>
        </row>
        <row r="6467">
          <cell r="C6467" t="str">
            <v>07182014-027.1_Gross Average Monthly Demand Reduction (kW/unit)</v>
          </cell>
          <cell r="D6467">
            <v>1</v>
          </cell>
          <cell r="E6467" t="str">
            <v>Gross Average Monthly Demand Reduction (kW/unit)</v>
          </cell>
          <cell r="F6467" t="str">
            <v>Demand Savings Value Source</v>
          </cell>
          <cell r="G6467" t="str">
            <v/>
          </cell>
          <cell r="H6467" t="str">
            <v/>
          </cell>
          <cell r="I6467" t="str">
            <v>Program Update Report UT 050214.docx</v>
          </cell>
        </row>
        <row r="6468">
          <cell r="C6468" t="str">
            <v>07182014-027.1_Gross Average Monthly Demand Reduction (kW/unit)</v>
          </cell>
          <cell r="D6468">
            <v>1</v>
          </cell>
          <cell r="E6468" t="str">
            <v>Gross Average Monthly Demand Reduction (kW/unit)</v>
          </cell>
          <cell r="F6468" t="str">
            <v>Demand Savings Value Source</v>
          </cell>
          <cell r="G6468" t="str">
            <v/>
          </cell>
          <cell r="H6468" t="str">
            <v/>
          </cell>
          <cell r="I6468" t="str">
            <v/>
          </cell>
        </row>
        <row r="6469">
          <cell r="C6469" t="str">
            <v>06032015-002.1_Measure life (years)</v>
          </cell>
          <cell r="D6469">
            <v>1</v>
          </cell>
          <cell r="E6469" t="str">
            <v>Measure life (years)</v>
          </cell>
          <cell r="F6469" t="str">
            <v>Measure Life Value Source</v>
          </cell>
          <cell r="G6469" t="str">
            <v/>
          </cell>
          <cell r="H6469" t="str">
            <v/>
          </cell>
          <cell r="I6469" t="str">
            <v>Exhibit B - Cost Effectiveness_WY_SBL.docx</v>
          </cell>
        </row>
        <row r="6470">
          <cell r="C6470" t="str">
            <v>06032015-002.1_Planned Net to Gross Ratio</v>
          </cell>
          <cell r="D6470">
            <v>1</v>
          </cell>
          <cell r="E6470" t="str">
            <v>Planned Net to Gross Ratio</v>
          </cell>
          <cell r="F6470" t="str">
            <v>Net-to-Gross Value Source</v>
          </cell>
          <cell r="G6470" t="str">
            <v/>
          </cell>
          <cell r="H6470" t="str">
            <v/>
          </cell>
          <cell r="I6470" t="str">
            <v>Exhibit B - Cost Effectiveness_WY_SBL.docx</v>
          </cell>
        </row>
        <row r="6471">
          <cell r="C6471" t="str">
            <v>06232015-023.1_Planned Realization Rate</v>
          </cell>
          <cell r="D6471">
            <v>1</v>
          </cell>
          <cell r="E6471" t="str">
            <v>Planned Realization Rate</v>
          </cell>
          <cell r="F6471" t="str">
            <v>Realization Rate Value Source</v>
          </cell>
          <cell r="G6471" t="str">
            <v/>
          </cell>
          <cell r="H6471" t="str">
            <v>page 2</v>
          </cell>
          <cell r="I6471" t="str">
            <v>CA_FinAnswer_Express_Program_Evaluation_2009-2011.pdf</v>
          </cell>
        </row>
        <row r="6472">
          <cell r="C6472" t="str">
            <v>06232015-023.1_Planned Net to Gross Ratio</v>
          </cell>
          <cell r="D6472">
            <v>1</v>
          </cell>
          <cell r="E6472" t="str">
            <v>Planned Net to Gross Ratio</v>
          </cell>
          <cell r="F6472" t="str">
            <v>Net-to-Gross Value Source</v>
          </cell>
          <cell r="G6472" t="str">
            <v/>
          </cell>
          <cell r="H6472" t="str">
            <v>page 2</v>
          </cell>
          <cell r="I6472" t="str">
            <v>CA_FinAnswer_Express_Program_Evaluation_2009-2011.pdf</v>
          </cell>
        </row>
        <row r="6473">
          <cell r="C6473" t="str">
            <v>11032014-003.1_Gross incremental annual electric savings (kWh/yr)</v>
          </cell>
          <cell r="D6473">
            <v>1</v>
          </cell>
          <cell r="E6473" t="str">
            <v>Gross incremental annual electric savings (kWh/yr)</v>
          </cell>
          <cell r="F6473" t="str">
            <v xml:space="preserve">Energy Savings Value Source </v>
          </cell>
          <cell r="G6473" t="str">
            <v/>
          </cell>
          <cell r="H6473" t="str">
            <v/>
          </cell>
          <cell r="I6473" t="str">
            <v>Exterior LED Compiled.xlsx</v>
          </cell>
        </row>
        <row r="6474">
          <cell r="C6474" t="str">
            <v>11032014-003.1_Incremental cost ($)</v>
          </cell>
          <cell r="D6474">
            <v>1</v>
          </cell>
          <cell r="E6474" t="str">
            <v>Incremental cost ($)</v>
          </cell>
          <cell r="F6474" t="str">
            <v>Cost Value Source</v>
          </cell>
          <cell r="G6474" t="str">
            <v/>
          </cell>
          <cell r="H6474" t="str">
            <v/>
          </cell>
          <cell r="I6474" t="str">
            <v>Exterior LED Compiled.xlsx</v>
          </cell>
        </row>
        <row r="6475">
          <cell r="C6475" t="str">
            <v>11032014-003.1_Measure life (years)</v>
          </cell>
          <cell r="D6475">
            <v>1</v>
          </cell>
          <cell r="E6475" t="str">
            <v>Measure life (years)</v>
          </cell>
          <cell r="F6475" t="str">
            <v>Measure Life Value Source</v>
          </cell>
          <cell r="G6475" t="str">
            <v>Average of 12 years from FinAnswer Express and 15 years from Energy FinAnswer (13.5 rounded to 14)</v>
          </cell>
          <cell r="H6475" t="str">
            <v/>
          </cell>
          <cell r="I6475" t="str">
            <v>2013-Idaho-Annual-Report-Appendices-FINAL071814.pdf</v>
          </cell>
        </row>
        <row r="6476">
          <cell r="C6476" t="str">
            <v>11032014-003.1_Planned Net to Gross Ratio</v>
          </cell>
          <cell r="D6476">
            <v>1</v>
          </cell>
          <cell r="E6476" t="str">
            <v>Planned Net to Gross Ratio</v>
          </cell>
          <cell r="F6476" t="str">
            <v>Net-to-Gross Value Source</v>
          </cell>
          <cell r="G6476" t="str">
            <v/>
          </cell>
          <cell r="H6476" t="str">
            <v>Page 2</v>
          </cell>
          <cell r="I6476" t="str">
            <v>ID_FinAnswer_Express_Program_Evaluation_2009-2011.pdf</v>
          </cell>
        </row>
        <row r="6477">
          <cell r="C6477" t="str">
            <v>11032014-003.1_Planned Realization Rate</v>
          </cell>
          <cell r="D6477">
            <v>1</v>
          </cell>
          <cell r="E6477" t="str">
            <v>Planned Realization Rate</v>
          </cell>
          <cell r="F6477" t="str">
            <v>Realization Rate Value Source</v>
          </cell>
          <cell r="G6477" t="str">
            <v/>
          </cell>
          <cell r="H6477" t="str">
            <v>Table 1</v>
          </cell>
          <cell r="I6477" t="str">
            <v>ID_FinAnswer_Express_Program_Evaluation_2009-2011.pdf</v>
          </cell>
        </row>
        <row r="6478">
          <cell r="C6478" t="str">
            <v>11032014-003.1_Gross Average Monthly Demand Reduction (kW/unit)</v>
          </cell>
          <cell r="D6478">
            <v>1</v>
          </cell>
          <cell r="E6478" t="str">
            <v>Gross Average Monthly Demand Reduction (kW/unit)</v>
          </cell>
          <cell r="F6478" t="str">
            <v>Demand Reduction Value Source</v>
          </cell>
          <cell r="G6478" t="str">
            <v/>
          </cell>
          <cell r="H6478" t="str">
            <v>Savings are assumed to occur at night, not at time of customer peak demand</v>
          </cell>
          <cell r="I6478" t="str">
            <v/>
          </cell>
        </row>
        <row r="6479">
          <cell r="C6479" t="str">
            <v>07182014-015.1_Planned Net to Gross Ratio</v>
          </cell>
          <cell r="D6479">
            <v>1</v>
          </cell>
          <cell r="E6479" t="str">
            <v>Planned Net to Gross Ratio</v>
          </cell>
          <cell r="F6479" t="str">
            <v>Net-to-Gross Value Source</v>
          </cell>
          <cell r="G6479" t="str">
            <v/>
          </cell>
          <cell r="H6479" t="str">
            <v>BAU - CE inputs sheet</v>
          </cell>
          <cell r="I6479" t="str">
            <v>CE inputs - measure update   small business 031314.xlsx</v>
          </cell>
        </row>
        <row r="6480">
          <cell r="C6480" t="str">
            <v>07182014-015.1_Incremental cost ($)</v>
          </cell>
          <cell r="D6480">
            <v>1</v>
          </cell>
          <cell r="E6480" t="str">
            <v>Incremental cost ($)</v>
          </cell>
          <cell r="F6480" t="str">
            <v>Incremental Cost Value Source</v>
          </cell>
          <cell r="G6480" t="str">
            <v/>
          </cell>
          <cell r="H6480" t="str">
            <v/>
          </cell>
          <cell r="I6480" t="str">
            <v>Program Update Report UT 050214.docx</v>
          </cell>
        </row>
        <row r="6481">
          <cell r="C6481" t="str">
            <v>07182014-015.1_Gross incremental annual electric savings (kWh/yr)</v>
          </cell>
          <cell r="D6481">
            <v>1</v>
          </cell>
          <cell r="E6481" t="str">
            <v>Gross incremental annual electric savings (kWh/yr)</v>
          </cell>
          <cell r="F6481" t="str">
            <v>Energy Savings Value Source</v>
          </cell>
          <cell r="G6481" t="str">
            <v/>
          </cell>
          <cell r="H6481" t="str">
            <v/>
          </cell>
          <cell r="I6481" t="str">
            <v>Program Update Report UT 050214.docx</v>
          </cell>
        </row>
        <row r="6482">
          <cell r="C6482" t="str">
            <v>07182014-015.1_Measure life (years)</v>
          </cell>
          <cell r="D6482">
            <v>1</v>
          </cell>
          <cell r="E6482" t="str">
            <v>Measure life (years)</v>
          </cell>
          <cell r="F6482" t="str">
            <v>Measure Life Value Source</v>
          </cell>
          <cell r="G6482" t="str">
            <v/>
          </cell>
          <cell r="H6482" t="str">
            <v>Used for program change filing. Program-level measure life decreased from previous 14 years to feflect increasing role of energy management</v>
          </cell>
          <cell r="I6482" t="str">
            <v>CE inputs - measure update   small business 031314.xlsx</v>
          </cell>
        </row>
        <row r="6483">
          <cell r="C6483" t="str">
            <v>07182014-015.1_Planned Realization Rate</v>
          </cell>
          <cell r="D6483">
            <v>1</v>
          </cell>
          <cell r="E6483" t="str">
            <v>Planned Realization Rate</v>
          </cell>
          <cell r="F6483" t="str">
            <v>Realization Rate Value Source</v>
          </cell>
          <cell r="G6483" t="str">
            <v/>
          </cell>
          <cell r="H6483" t="str">
            <v>BAU - CE inputs sheet</v>
          </cell>
          <cell r="I6483" t="str">
            <v>CE inputs - measure update   small business 031314.xlsx</v>
          </cell>
        </row>
        <row r="6484">
          <cell r="C6484" t="str">
            <v>07182014-015.1_Incremental cost ($)</v>
          </cell>
          <cell r="D6484">
            <v>1</v>
          </cell>
          <cell r="E6484" t="str">
            <v>Incremental cost ($)</v>
          </cell>
          <cell r="F6484" t="str">
            <v>Incremental Cost Value Source</v>
          </cell>
          <cell r="G6484" t="str">
            <v/>
          </cell>
          <cell r="H6484" t="str">
            <v/>
          </cell>
          <cell r="I6484" t="str">
            <v/>
          </cell>
        </row>
        <row r="6485">
          <cell r="C6485" t="str">
            <v>07182014-015.1_Gross Average Monthly Demand Reduction (kW/unit)</v>
          </cell>
          <cell r="D6485">
            <v>1</v>
          </cell>
          <cell r="E6485" t="str">
            <v>Gross Average Monthly Demand Reduction (kW/unit)</v>
          </cell>
          <cell r="F6485" t="str">
            <v>Demand Savings Value Source</v>
          </cell>
          <cell r="G6485" t="str">
            <v/>
          </cell>
          <cell r="H6485" t="str">
            <v>Savings are assumed to occur at night, not at time of customer peak demand</v>
          </cell>
          <cell r="I6485" t="str">
            <v/>
          </cell>
        </row>
        <row r="6486">
          <cell r="C6486" t="str">
            <v>07182014-015.1_Gross incremental annual electric savings (kWh/yr)</v>
          </cell>
          <cell r="D6486">
            <v>1</v>
          </cell>
          <cell r="E6486" t="str">
            <v>Gross incremental annual electric savings (kWh/yr)</v>
          </cell>
          <cell r="F6486" t="str">
            <v>Energy Savings Value Source</v>
          </cell>
          <cell r="G6486" t="str">
            <v/>
          </cell>
          <cell r="H6486" t="str">
            <v/>
          </cell>
          <cell r="I6486" t="str">
            <v/>
          </cell>
        </row>
        <row r="6487">
          <cell r="C6487" t="str">
            <v>09252014-005.1_Incremental cost ($)</v>
          </cell>
          <cell r="D6487">
            <v>1</v>
          </cell>
          <cell r="E6487" t="str">
            <v>Incremental cost ($)</v>
          </cell>
          <cell r="F6487" t="str">
            <v>Cost Value Source</v>
          </cell>
          <cell r="G6487" t="str">
            <v/>
          </cell>
          <cell r="H6487" t="str">
            <v/>
          </cell>
          <cell r="I6487" t="str">
            <v>Washington Exterior LED Compiled for 01OCT2014 Update.xlsx</v>
          </cell>
        </row>
        <row r="6488">
          <cell r="C6488" t="str">
            <v>09252014-005.1_Incremental cost ($)</v>
          </cell>
          <cell r="D6488">
            <v>1</v>
          </cell>
          <cell r="E6488" t="str">
            <v>Incremental cost ($)</v>
          </cell>
          <cell r="F6488" t="str">
            <v>Cost Value Source</v>
          </cell>
          <cell r="G6488" t="str">
            <v/>
          </cell>
          <cell r="H6488" t="str">
            <v/>
          </cell>
          <cell r="I6488" t="str">
            <v/>
          </cell>
        </row>
        <row r="6489">
          <cell r="C6489" t="str">
            <v>12012014-032.1_Incremental cost ($)</v>
          </cell>
          <cell r="D6489">
            <v>1</v>
          </cell>
          <cell r="E6489" t="str">
            <v>Incremental cost ($)</v>
          </cell>
          <cell r="F6489" t="str">
            <v>Incremental Cost Value Source</v>
          </cell>
          <cell r="G6489" t="str">
            <v/>
          </cell>
          <cell r="H6489" t="str">
            <v/>
          </cell>
          <cell r="I6489" t="str">
            <v>WY Exterior NCMR Lighting Measures Compiled 12122014.xlsx</v>
          </cell>
        </row>
        <row r="6490">
          <cell r="C6490" t="str">
            <v>12012014-032.1_Gross incremental annual electric savings (kWh/yr)</v>
          </cell>
          <cell r="D6490">
            <v>1</v>
          </cell>
          <cell r="E6490" t="str">
            <v>Gross incremental annual electric savings (kWh/yr)</v>
          </cell>
          <cell r="F6490" t="str">
            <v>Energy Savings Value Source</v>
          </cell>
          <cell r="G6490" t="str">
            <v/>
          </cell>
          <cell r="H6490" t="str">
            <v/>
          </cell>
          <cell r="I6490" t="str">
            <v>WY Exterior NCMR Lighting Measures Compiled 12122014.xlsx</v>
          </cell>
        </row>
        <row r="6491">
          <cell r="C6491" t="str">
            <v>12012014-032.1_Gross Average Monthly Demand Reduction (kW/unit)</v>
          </cell>
          <cell r="D6491">
            <v>1</v>
          </cell>
          <cell r="E6491" t="str">
            <v>Gross Average Monthly Demand Reduction (kW/unit)</v>
          </cell>
          <cell r="F6491" t="str">
            <v>Demand Savings Value Source</v>
          </cell>
          <cell r="G6491" t="str">
            <v/>
          </cell>
          <cell r="H6491" t="str">
            <v>Savings are assumed to occur at night, not at time of customer peak demand</v>
          </cell>
          <cell r="I6491" t="str">
            <v/>
          </cell>
        </row>
        <row r="6492">
          <cell r="C6492" t="str">
            <v>12012014-032.1_Measure life (years)</v>
          </cell>
          <cell r="D6492">
            <v>1</v>
          </cell>
          <cell r="E6492" t="str">
            <v>Measure life (years)</v>
          </cell>
          <cell r="F6492" t="str">
            <v>Measure Life Value Source</v>
          </cell>
          <cell r="G6492" t="str">
            <v>Average of 12 years from FinAnswer Express and 15 years from Energy FinAnswer (13.5 rounded to 14)</v>
          </cell>
          <cell r="H6492" t="str">
            <v/>
          </cell>
          <cell r="I6492" t="str">
            <v/>
          </cell>
        </row>
        <row r="6493">
          <cell r="C6493" t="str">
            <v>12012014-032.1_Planned Realization Rate</v>
          </cell>
          <cell r="D6493">
            <v>1</v>
          </cell>
          <cell r="E6493" t="str">
            <v>Planned Realization Rate</v>
          </cell>
          <cell r="F6493" t="str">
            <v>Realization Rate Value Source</v>
          </cell>
          <cell r="G6493" t="str">
            <v/>
          </cell>
          <cell r="H6493" t="str">
            <v>Table 1</v>
          </cell>
          <cell r="I6493" t="str">
            <v>DSM_WY_FinAnswerExpress_Report_2011.pdf</v>
          </cell>
        </row>
        <row r="6494">
          <cell r="C6494" t="str">
            <v>12012014-032.1_Planned Net to Gross Ratio</v>
          </cell>
          <cell r="D6494">
            <v>1</v>
          </cell>
          <cell r="E6494" t="str">
            <v>Planned Net to Gross Ratio</v>
          </cell>
          <cell r="F6494" t="str">
            <v>Net-to-Gross Value Source</v>
          </cell>
          <cell r="G6494" t="str">
            <v/>
          </cell>
          <cell r="H6494" t="str">
            <v>Page 10</v>
          </cell>
          <cell r="I6494" t="str">
            <v>DSM_WY_FinAnswerExpress_Report_2011.pdf</v>
          </cell>
        </row>
        <row r="6495">
          <cell r="C6495" t="str">
            <v>06232015-024.1_Planned Realization Rate</v>
          </cell>
          <cell r="D6495">
            <v>1</v>
          </cell>
          <cell r="E6495" t="str">
            <v>Planned Realization Rate</v>
          </cell>
          <cell r="F6495" t="str">
            <v>Realization Rate Value Source</v>
          </cell>
          <cell r="G6495" t="str">
            <v/>
          </cell>
          <cell r="H6495" t="str">
            <v>page 2</v>
          </cell>
          <cell r="I6495" t="str">
            <v>CA_FinAnswer_Express_Program_Evaluation_2009-2011.pdf</v>
          </cell>
        </row>
        <row r="6496">
          <cell r="C6496" t="str">
            <v>06232015-024.1_Planned Net to Gross Ratio</v>
          </cell>
          <cell r="D6496">
            <v>1</v>
          </cell>
          <cell r="E6496" t="str">
            <v>Planned Net to Gross Ratio</v>
          </cell>
          <cell r="F6496" t="str">
            <v>Net-to-Gross Value Source</v>
          </cell>
          <cell r="G6496" t="str">
            <v/>
          </cell>
          <cell r="H6496" t="str">
            <v>page 2</v>
          </cell>
          <cell r="I6496" t="str">
            <v>CA_FinAnswer_Express_Program_Evaluation_2009-2011.pdf</v>
          </cell>
        </row>
        <row r="6497">
          <cell r="C6497" t="str">
            <v>11032014-004.1_Gross Average Monthly Demand Reduction (kW/unit)</v>
          </cell>
          <cell r="D6497">
            <v>1</v>
          </cell>
          <cell r="E6497" t="str">
            <v>Gross Average Monthly Demand Reduction (kW/unit)</v>
          </cell>
          <cell r="F6497" t="str">
            <v>Demand Reduction Value Source</v>
          </cell>
          <cell r="G6497" t="str">
            <v/>
          </cell>
          <cell r="H6497" t="str">
            <v>Savings are assumed to occur at night, not at time of customer peak demand</v>
          </cell>
          <cell r="I6497" t="str">
            <v/>
          </cell>
        </row>
        <row r="6498">
          <cell r="C6498" t="str">
            <v>11032014-004.1_Gross incremental annual electric savings (kWh/yr)</v>
          </cell>
          <cell r="D6498">
            <v>1</v>
          </cell>
          <cell r="E6498" t="str">
            <v>Gross incremental annual electric savings (kWh/yr)</v>
          </cell>
          <cell r="F6498" t="str">
            <v xml:space="preserve">Energy Savings Value Source </v>
          </cell>
          <cell r="G6498" t="str">
            <v/>
          </cell>
          <cell r="H6498" t="str">
            <v/>
          </cell>
          <cell r="I6498" t="str">
            <v>Exterior LED Compiled.xlsx</v>
          </cell>
        </row>
        <row r="6499">
          <cell r="C6499" t="str">
            <v>11032014-004.1_Planned Realization Rate</v>
          </cell>
          <cell r="D6499">
            <v>1</v>
          </cell>
          <cell r="E6499" t="str">
            <v>Planned Realization Rate</v>
          </cell>
          <cell r="F6499" t="str">
            <v>Realization Rate Value Source</v>
          </cell>
          <cell r="G6499" t="str">
            <v/>
          </cell>
          <cell r="H6499" t="str">
            <v>Table 1</v>
          </cell>
          <cell r="I6499" t="str">
            <v>ID_FinAnswer_Express_Program_Evaluation_2009-2011.pdf</v>
          </cell>
        </row>
        <row r="6500">
          <cell r="C6500" t="str">
            <v>11032014-004.1_Measure life (years)</v>
          </cell>
          <cell r="D6500">
            <v>1</v>
          </cell>
          <cell r="E6500" t="str">
            <v>Measure life (years)</v>
          </cell>
          <cell r="F6500" t="str">
            <v>Measure Life Value Source</v>
          </cell>
          <cell r="G6500" t="str">
            <v>Average of 12 years from FinAnswer Express and 15 years from Energy FinAnswer (13.5 rounded to 14)</v>
          </cell>
          <cell r="H6500" t="str">
            <v/>
          </cell>
          <cell r="I6500" t="str">
            <v>2013-Idaho-Annual-Report-Appendices-FINAL071814.pdf</v>
          </cell>
        </row>
        <row r="6501">
          <cell r="C6501" t="str">
            <v>11032014-004.1_Incremental cost ($)</v>
          </cell>
          <cell r="D6501">
            <v>1</v>
          </cell>
          <cell r="E6501" t="str">
            <v>Incremental cost ($)</v>
          </cell>
          <cell r="F6501" t="str">
            <v>Cost Value Source</v>
          </cell>
          <cell r="G6501" t="str">
            <v/>
          </cell>
          <cell r="H6501" t="str">
            <v/>
          </cell>
          <cell r="I6501" t="str">
            <v>Exterior LED Compiled.xlsx</v>
          </cell>
        </row>
        <row r="6502">
          <cell r="C6502" t="str">
            <v>11032014-004.1_Planned Net to Gross Ratio</v>
          </cell>
          <cell r="D6502">
            <v>1</v>
          </cell>
          <cell r="E6502" t="str">
            <v>Planned Net to Gross Ratio</v>
          </cell>
          <cell r="F6502" t="str">
            <v>Net-to-Gross Value Source</v>
          </cell>
          <cell r="G6502" t="str">
            <v/>
          </cell>
          <cell r="H6502" t="str">
            <v>Page 2</v>
          </cell>
          <cell r="I6502" t="str">
            <v>ID_FinAnswer_Express_Program_Evaluation_2009-2011.pdf</v>
          </cell>
        </row>
        <row r="6503">
          <cell r="C6503" t="str">
            <v>07182014-016.1_Incremental cost ($)</v>
          </cell>
          <cell r="D6503">
            <v>1</v>
          </cell>
          <cell r="E6503" t="str">
            <v>Incremental cost ($)</v>
          </cell>
          <cell r="F6503" t="str">
            <v>Incremental Cost Value Source</v>
          </cell>
          <cell r="G6503" t="str">
            <v/>
          </cell>
          <cell r="H6503" t="str">
            <v/>
          </cell>
          <cell r="I6503" t="str">
            <v/>
          </cell>
        </row>
        <row r="6504">
          <cell r="C6504" t="str">
            <v>07182014-016.1_Gross incremental annual electric savings (kWh/yr)</v>
          </cell>
          <cell r="D6504">
            <v>1</v>
          </cell>
          <cell r="E6504" t="str">
            <v>Gross incremental annual electric savings (kWh/yr)</v>
          </cell>
          <cell r="F6504" t="str">
            <v>Energy Savings Value Source</v>
          </cell>
          <cell r="G6504" t="str">
            <v/>
          </cell>
          <cell r="H6504" t="str">
            <v/>
          </cell>
          <cell r="I6504" t="str">
            <v/>
          </cell>
        </row>
        <row r="6505">
          <cell r="C6505" t="str">
            <v>07182014-016.1_Planned Net to Gross Ratio</v>
          </cell>
          <cell r="D6505">
            <v>1</v>
          </cell>
          <cell r="E6505" t="str">
            <v>Planned Net to Gross Ratio</v>
          </cell>
          <cell r="F6505" t="str">
            <v>Net-to-Gross Value Source</v>
          </cell>
          <cell r="G6505" t="str">
            <v/>
          </cell>
          <cell r="H6505" t="str">
            <v>BAU - CE inputs sheet</v>
          </cell>
          <cell r="I6505" t="str">
            <v>CE inputs - measure update   small business 031314.xlsx</v>
          </cell>
        </row>
        <row r="6506">
          <cell r="C6506" t="str">
            <v>07182014-016.1_Gross Average Monthly Demand Reduction (kW/unit)</v>
          </cell>
          <cell r="D6506">
            <v>1</v>
          </cell>
          <cell r="E6506" t="str">
            <v>Gross Average Monthly Demand Reduction (kW/unit)</v>
          </cell>
          <cell r="F6506" t="str">
            <v>Demand Savings Value Source</v>
          </cell>
          <cell r="G6506" t="str">
            <v/>
          </cell>
          <cell r="H6506" t="str">
            <v>Savings are assumed to occur at night, not at time of customer peak demand</v>
          </cell>
          <cell r="I6506" t="str">
            <v/>
          </cell>
        </row>
        <row r="6507">
          <cell r="C6507" t="str">
            <v>07182014-016.1_Planned Realization Rate</v>
          </cell>
          <cell r="D6507">
            <v>1</v>
          </cell>
          <cell r="E6507" t="str">
            <v>Planned Realization Rate</v>
          </cell>
          <cell r="F6507" t="str">
            <v>Realization Rate Value Source</v>
          </cell>
          <cell r="G6507" t="str">
            <v/>
          </cell>
          <cell r="H6507" t="str">
            <v>BAU - CE inputs sheet</v>
          </cell>
          <cell r="I6507" t="str">
            <v>CE inputs - measure update   small business 031314.xlsx</v>
          </cell>
        </row>
        <row r="6508">
          <cell r="C6508" t="str">
            <v>07182014-016.1_Measure life (years)</v>
          </cell>
          <cell r="D6508">
            <v>1</v>
          </cell>
          <cell r="E6508" t="str">
            <v>Measure life (years)</v>
          </cell>
          <cell r="F6508" t="str">
            <v>Measure Life Value Source</v>
          </cell>
          <cell r="G6508" t="str">
            <v/>
          </cell>
          <cell r="H6508" t="str">
            <v>Used for program change filing. Program-level measure life decreased from previous 14 years to feflect increasing role of energy management</v>
          </cell>
          <cell r="I6508" t="str">
            <v>CE inputs - measure update   small business 031314.xlsx</v>
          </cell>
        </row>
        <row r="6509">
          <cell r="C6509" t="str">
            <v>07182014-016.1_Gross incremental annual electric savings (kWh/yr)</v>
          </cell>
          <cell r="D6509">
            <v>1</v>
          </cell>
          <cell r="E6509" t="str">
            <v>Gross incremental annual electric savings (kWh/yr)</v>
          </cell>
          <cell r="F6509" t="str">
            <v>Energy Savings Value Source</v>
          </cell>
          <cell r="G6509" t="str">
            <v/>
          </cell>
          <cell r="H6509" t="str">
            <v/>
          </cell>
          <cell r="I6509" t="str">
            <v>Program Update Report UT 050214.docx</v>
          </cell>
        </row>
        <row r="6510">
          <cell r="C6510" t="str">
            <v>07182014-016.1_Incremental cost ($)</v>
          </cell>
          <cell r="D6510">
            <v>1</v>
          </cell>
          <cell r="E6510" t="str">
            <v>Incremental cost ($)</v>
          </cell>
          <cell r="F6510" t="str">
            <v>Incremental Cost Value Source</v>
          </cell>
          <cell r="G6510" t="str">
            <v/>
          </cell>
          <cell r="H6510" t="str">
            <v/>
          </cell>
          <cell r="I6510" t="str">
            <v>Program Update Report UT 050214.docx</v>
          </cell>
        </row>
        <row r="6511">
          <cell r="C6511" t="str">
            <v>09252014-006.1_Incremental cost ($)</v>
          </cell>
          <cell r="D6511">
            <v>1</v>
          </cell>
          <cell r="E6511" t="str">
            <v>Incremental cost ($)</v>
          </cell>
          <cell r="F6511" t="str">
            <v>Cost Value Source</v>
          </cell>
          <cell r="G6511" t="str">
            <v/>
          </cell>
          <cell r="H6511" t="str">
            <v/>
          </cell>
          <cell r="I6511" t="str">
            <v>Washington Exterior LED Compiled for 01OCT2014 Update.xlsx</v>
          </cell>
        </row>
        <row r="6512">
          <cell r="C6512" t="str">
            <v>09252014-006.1_Incremental cost ($)</v>
          </cell>
          <cell r="D6512">
            <v>1</v>
          </cell>
          <cell r="E6512" t="str">
            <v>Incremental cost ($)</v>
          </cell>
          <cell r="F6512" t="str">
            <v>Cost Value Source</v>
          </cell>
          <cell r="G6512" t="str">
            <v/>
          </cell>
          <cell r="H6512" t="str">
            <v/>
          </cell>
          <cell r="I6512" t="str">
            <v/>
          </cell>
        </row>
        <row r="6513">
          <cell r="C6513" t="str">
            <v>12012014-033.1_Incremental cost ($)</v>
          </cell>
          <cell r="D6513">
            <v>1</v>
          </cell>
          <cell r="E6513" t="str">
            <v>Incremental cost ($)</v>
          </cell>
          <cell r="F6513" t="str">
            <v>Incremental Cost Value Source</v>
          </cell>
          <cell r="G6513" t="str">
            <v/>
          </cell>
          <cell r="H6513" t="str">
            <v/>
          </cell>
          <cell r="I6513" t="str">
            <v>WY Exterior NCMR Lighting Measures Compiled 12122014.xlsx</v>
          </cell>
        </row>
        <row r="6514">
          <cell r="C6514" t="str">
            <v>12012014-033.1_Measure life (years)</v>
          </cell>
          <cell r="D6514">
            <v>1</v>
          </cell>
          <cell r="E6514" t="str">
            <v>Measure life (years)</v>
          </cell>
          <cell r="F6514" t="str">
            <v>Measure Life Value Source</v>
          </cell>
          <cell r="G6514" t="str">
            <v>Average of 12 years from FinAnswer Express and 15 years from Energy FinAnswer (13.5 rounded to 14)</v>
          </cell>
          <cell r="H6514" t="str">
            <v/>
          </cell>
          <cell r="I6514" t="str">
            <v/>
          </cell>
        </row>
        <row r="6515">
          <cell r="C6515" t="str">
            <v>12012014-033.1_Gross Average Monthly Demand Reduction (kW/unit)</v>
          </cell>
          <cell r="D6515">
            <v>1</v>
          </cell>
          <cell r="E6515" t="str">
            <v>Gross Average Monthly Demand Reduction (kW/unit)</v>
          </cell>
          <cell r="F6515" t="str">
            <v>Demand Savings Value Source</v>
          </cell>
          <cell r="G6515" t="str">
            <v/>
          </cell>
          <cell r="H6515" t="str">
            <v>Savings are assumed to occur at night, not at time of customer peak demand</v>
          </cell>
          <cell r="I6515" t="str">
            <v/>
          </cell>
        </row>
        <row r="6516">
          <cell r="C6516" t="str">
            <v>12012014-033.1_Gross incremental annual electric savings (kWh/yr)</v>
          </cell>
          <cell r="D6516">
            <v>1</v>
          </cell>
          <cell r="E6516" t="str">
            <v>Gross incremental annual electric savings (kWh/yr)</v>
          </cell>
          <cell r="F6516" t="str">
            <v>Energy Savings Value Source</v>
          </cell>
          <cell r="G6516" t="str">
            <v/>
          </cell>
          <cell r="H6516" t="str">
            <v/>
          </cell>
          <cell r="I6516" t="str">
            <v>WY Exterior NCMR Lighting Measures Compiled 12122014.xlsx</v>
          </cell>
        </row>
        <row r="6517">
          <cell r="C6517" t="str">
            <v>12012014-033.1_Planned Realization Rate</v>
          </cell>
          <cell r="D6517">
            <v>1</v>
          </cell>
          <cell r="E6517" t="str">
            <v>Planned Realization Rate</v>
          </cell>
          <cell r="F6517" t="str">
            <v>Realization Rate Value Source</v>
          </cell>
          <cell r="G6517" t="str">
            <v/>
          </cell>
          <cell r="H6517" t="str">
            <v>Table 1</v>
          </cell>
          <cell r="I6517" t="str">
            <v>DSM_WY_FinAnswerExpress_Report_2011.pdf</v>
          </cell>
        </row>
        <row r="6518">
          <cell r="C6518" t="str">
            <v>12012014-033.1_Planned Net to Gross Ratio</v>
          </cell>
          <cell r="D6518">
            <v>1</v>
          </cell>
          <cell r="E6518" t="str">
            <v>Planned Net to Gross Ratio</v>
          </cell>
          <cell r="F6518" t="str">
            <v>Net-to-Gross Value Source</v>
          </cell>
          <cell r="G6518" t="str">
            <v/>
          </cell>
          <cell r="H6518" t="str">
            <v>Page 10</v>
          </cell>
          <cell r="I6518" t="str">
            <v>DSM_WY_FinAnswerExpress_Report_2011.pdf</v>
          </cell>
        </row>
        <row r="6519">
          <cell r="C6519" t="str">
            <v>103.2_Planned Realization Rate</v>
          </cell>
          <cell r="D6519">
            <v>2</v>
          </cell>
          <cell r="E6519" t="str">
            <v>Planned Realization Rate</v>
          </cell>
          <cell r="F6519" t="str">
            <v>Realization Rate Value Source</v>
          </cell>
          <cell r="G6519" t="str">
            <v/>
          </cell>
          <cell r="H6519" t="str">
            <v>page 2</v>
          </cell>
          <cell r="I6519" t="str">
            <v>CA_FinAnswer_Express_Program_Evaluation_2009-2011.pdf</v>
          </cell>
        </row>
        <row r="6520">
          <cell r="C6520" t="str">
            <v>103.2_Planned Net to Gross Ratio</v>
          </cell>
          <cell r="D6520">
            <v>2</v>
          </cell>
          <cell r="E6520" t="str">
            <v>Planned Net to Gross Ratio</v>
          </cell>
          <cell r="F6520" t="str">
            <v>Net-to-Gross Value Source</v>
          </cell>
          <cell r="G6520" t="str">
            <v/>
          </cell>
          <cell r="H6520" t="str">
            <v>page 2</v>
          </cell>
          <cell r="I6520" t="str">
            <v>CA_FinAnswer_Express_Program_Evaluation_2009-2011.pdf</v>
          </cell>
        </row>
        <row r="6521">
          <cell r="C6521" t="str">
            <v>318.2_Planned Net to Gross Ratio</v>
          </cell>
          <cell r="D6521">
            <v>2</v>
          </cell>
          <cell r="E6521" t="str">
            <v>Planned Net to Gross Ratio</v>
          </cell>
          <cell r="F6521" t="str">
            <v>Net-to-Gross Value Source</v>
          </cell>
          <cell r="G6521" t="str">
            <v/>
          </cell>
          <cell r="H6521" t="str">
            <v>Page 2</v>
          </cell>
          <cell r="I6521" t="str">
            <v>ID_FinAnswer_Express_Program_Evaluation_2009-2011.pdf</v>
          </cell>
        </row>
        <row r="6522">
          <cell r="C6522" t="str">
            <v>318.2_Gross Average Monthly Demand Reduction (kW/unit)</v>
          </cell>
          <cell r="D6522">
            <v>2</v>
          </cell>
          <cell r="E6522" t="str">
            <v>Gross Average Monthly Demand Reduction (kW/unit)</v>
          </cell>
          <cell r="F6522" t="str">
            <v>Demand Reduction Value Source</v>
          </cell>
          <cell r="G6522" t="str">
            <v/>
          </cell>
          <cell r="H6522" t="str">
            <v/>
          </cell>
          <cell r="I6522" t="str">
            <v>2010 ID FX MARKET CHARACTERIZATION 051512.pdf</v>
          </cell>
        </row>
        <row r="6523">
          <cell r="C6523" t="str">
            <v>318.2_Measure life (years)</v>
          </cell>
          <cell r="D6523">
            <v>2</v>
          </cell>
          <cell r="E6523" t="str">
            <v>Measure life (years)</v>
          </cell>
          <cell r="F6523" t="str">
            <v>Measure Life Value Source</v>
          </cell>
          <cell r="G6523" t="str">
            <v>Average of 12 years from FinAnswer Express and 15 years from Energy FinAnswer (13.5 rounded to 14)</v>
          </cell>
          <cell r="H6523" t="str">
            <v/>
          </cell>
          <cell r="I6523" t="str">
            <v>2013-Idaho-Annual-Report-Appendices-FINAL071814.pdf</v>
          </cell>
        </row>
        <row r="6524">
          <cell r="C6524" t="str">
            <v>318.2_Incremental cost ($)</v>
          </cell>
          <cell r="D6524">
            <v>2</v>
          </cell>
          <cell r="E6524" t="str">
            <v>Incremental cost ($)</v>
          </cell>
          <cell r="F6524" t="str">
            <v>Cost Value Source</v>
          </cell>
          <cell r="G6524" t="str">
            <v>Material + Labor</v>
          </cell>
          <cell r="H6524" t="str">
            <v/>
          </cell>
          <cell r="I6524" t="str">
            <v>2010 ID FX MARKET CHARACTERIZATION 051512.pdf</v>
          </cell>
        </row>
        <row r="6525">
          <cell r="C6525" t="str">
            <v>318.2_Gross incremental annual electric savings (kWh/yr)</v>
          </cell>
          <cell r="D6525">
            <v>2</v>
          </cell>
          <cell r="E6525" t="str">
            <v>Gross incremental annual electric savings (kWh/yr)</v>
          </cell>
          <cell r="F6525" t="str">
            <v xml:space="preserve">Energy Savings Value Source </v>
          </cell>
          <cell r="G6525" t="str">
            <v/>
          </cell>
          <cell r="H6525" t="str">
            <v/>
          </cell>
          <cell r="I6525" t="str">
            <v>2010 ID FX MARKET CHARACTERIZATION 051512.pdf</v>
          </cell>
        </row>
        <row r="6526">
          <cell r="C6526" t="str">
            <v>318.2_Planned Realization Rate</v>
          </cell>
          <cell r="D6526">
            <v>2</v>
          </cell>
          <cell r="E6526" t="str">
            <v>Planned Realization Rate</v>
          </cell>
          <cell r="F6526" t="str">
            <v>Realization Rate Value Source</v>
          </cell>
          <cell r="G6526" t="str">
            <v/>
          </cell>
          <cell r="H6526" t="str">
            <v>Table 1</v>
          </cell>
          <cell r="I6526" t="str">
            <v>ID_FinAnswer_Express_Program_Evaluation_2009-2011.pdf</v>
          </cell>
        </row>
        <row r="6527">
          <cell r="C6527" t="str">
            <v>545.2_Gross incremental annual electric savings (kWh/yr)</v>
          </cell>
          <cell r="D6527">
            <v>2</v>
          </cell>
          <cell r="E6527" t="str">
            <v>Gross incremental annual electric savings (kWh/yr)</v>
          </cell>
          <cell r="F6527" t="str">
            <v>See Source Document(s) for savings methodology</v>
          </cell>
          <cell r="G6527" t="str">
            <v/>
          </cell>
          <cell r="H6527" t="str">
            <v/>
          </cell>
          <cell r="I6527" t="str">
            <v>Ltg Info.xls</v>
          </cell>
        </row>
        <row r="6528">
          <cell r="C6528" t="str">
            <v>545.2_Measure life (years)</v>
          </cell>
          <cell r="D6528">
            <v>2</v>
          </cell>
          <cell r="E6528" t="str">
            <v>Measure life (years)</v>
          </cell>
          <cell r="F6528" t="str">
            <v>Measure Life Value Source</v>
          </cell>
          <cell r="G6528" t="str">
            <v/>
          </cell>
          <cell r="H6528" t="str">
            <v>Table 2 on page 22 of Appendix 1</v>
          </cell>
          <cell r="I6528" t="str">
            <v>UT_2011_Annual_Report.pdf</v>
          </cell>
        </row>
        <row r="6529">
          <cell r="C6529" t="str">
            <v>545.2_Incentive Customer ($)</v>
          </cell>
          <cell r="D6529">
            <v>2</v>
          </cell>
          <cell r="E6529" t="str">
            <v>Incentive Customer ($)</v>
          </cell>
          <cell r="F6529" t="str">
            <v>Incentive Value Source</v>
          </cell>
          <cell r="G6529" t="str">
            <v/>
          </cell>
          <cell r="H6529" t="str">
            <v>Table 9-27</v>
          </cell>
          <cell r="I6529" t="str">
            <v>FinAnswer Express Market Characterization and Program Enhancements - Utah Service Territory 30 Nov 2011.pdf</v>
          </cell>
        </row>
        <row r="6530">
          <cell r="C6530" t="str">
            <v>545.2_Gross Average Monthly Demand Reduction (kW/unit)</v>
          </cell>
          <cell r="D6530">
            <v>2</v>
          </cell>
          <cell r="E6530" t="str">
            <v>Gross Average Monthly Demand Reduction (kW/unit)</v>
          </cell>
          <cell r="F6530" t="str">
            <v>Demand Reduction Value Source</v>
          </cell>
          <cell r="G6530" t="str">
            <v/>
          </cell>
          <cell r="H6530" t="str">
            <v>Table 6-11</v>
          </cell>
          <cell r="I6530" t="str">
            <v>FinAnswer Express Market Characterization and Program Enhancements - Utah Service Territory 30 Nov 2011.pdf</v>
          </cell>
        </row>
        <row r="6531">
          <cell r="C6531" t="str">
            <v>545.2_Gross incremental annual electric savings (kWh/yr)</v>
          </cell>
          <cell r="D6531">
            <v>2</v>
          </cell>
          <cell r="E6531" t="str">
            <v>Gross incremental annual electric savings (kWh/yr)</v>
          </cell>
          <cell r="F6531" t="str">
            <v xml:space="preserve">Energy Savings Value Source </v>
          </cell>
          <cell r="G6531" t="str">
            <v/>
          </cell>
          <cell r="H6531" t="str">
            <v>Table 9-27</v>
          </cell>
          <cell r="I6531" t="str">
            <v>FinAnswer Express Market Characterization and Program Enhancements - Utah Service Territory 30 Nov 2011.pdf</v>
          </cell>
        </row>
        <row r="6532">
          <cell r="C6532" t="str">
            <v>545.2_Incremental cost ($)</v>
          </cell>
          <cell r="D6532">
            <v>2</v>
          </cell>
          <cell r="E6532" t="str">
            <v>Incremental cost ($)</v>
          </cell>
          <cell r="F6532" t="str">
            <v>Cost Value Source</v>
          </cell>
          <cell r="G6532" t="str">
            <v/>
          </cell>
          <cell r="H6532" t="str">
            <v>Table 9-27</v>
          </cell>
          <cell r="I6532" t="str">
            <v>FinAnswer Express Market Characterization and Program Enhancements - Utah Service Territory 30 Nov 2011.pdf</v>
          </cell>
        </row>
        <row r="6533">
          <cell r="C6533" t="str">
            <v>762.2_Gross incremental annual electric savings (kWh/yr)</v>
          </cell>
          <cell r="D6533">
            <v>2</v>
          </cell>
          <cell r="E6533" t="str">
            <v>Gross incremental annual electric savings (kWh/yr)</v>
          </cell>
          <cell r="F6533" t="str">
            <v>Savings Parameters</v>
          </cell>
          <cell r="G6533" t="str">
            <v/>
          </cell>
          <cell r="H6533" t="str">
            <v>See Source Document(s) for savings methodology</v>
          </cell>
          <cell r="I6533" t="str">
            <v>WA Ltg Info.xls</v>
          </cell>
        </row>
        <row r="6534">
          <cell r="C6534" t="str">
            <v>762.2_Incentive Customer ($)</v>
          </cell>
          <cell r="D6534">
            <v>2</v>
          </cell>
          <cell r="E6534" t="str">
            <v>Incentive Customer ($)</v>
          </cell>
          <cell r="F6534" t="str">
            <v>Incentive Value Source</v>
          </cell>
          <cell r="G6534" t="str">
            <v/>
          </cell>
          <cell r="H6534" t="str">
            <v>pg 32, Table 9-26</v>
          </cell>
          <cell r="I6534" t="str">
            <v>FinAnswer Express Market Characterization and Program Enhancements - Washington Service Territory 9 Sept 2011.pdf</v>
          </cell>
        </row>
        <row r="6535">
          <cell r="C6535" t="str">
            <v>762.2_Incremental cost ($)</v>
          </cell>
          <cell r="D6535">
            <v>2</v>
          </cell>
          <cell r="E6535" t="str">
            <v>Incremental cost ($)</v>
          </cell>
          <cell r="F6535" t="str">
            <v>Cost Value Source</v>
          </cell>
          <cell r="G6535" t="str">
            <v/>
          </cell>
          <cell r="H6535" t="str">
            <v>pg 32, Table 9-26</v>
          </cell>
          <cell r="I6535" t="str">
            <v>FinAnswer Express Market Characterization and Program Enhancements - Washington Service Territory 9 Sept 2011.pdf</v>
          </cell>
        </row>
        <row r="6536">
          <cell r="C6536" t="str">
            <v>762.2_Gross incremental annual electric savings (kWh/yr)</v>
          </cell>
          <cell r="D6536">
            <v>2</v>
          </cell>
          <cell r="E6536" t="str">
            <v>Gross incremental annual electric savings (kWh/yr)</v>
          </cell>
          <cell r="F6536" t="str">
            <v>Savings Parameters</v>
          </cell>
          <cell r="G6536" t="str">
            <v/>
          </cell>
          <cell r="H6536" t="str">
            <v>Market Characterization contains detailed information on baselines, and assumed hours of operation. See Tables 9-26 and 9-27. Also see WA Ltg Info spreadsheet for calculations.</v>
          </cell>
          <cell r="I6536" t="str">
            <v>FinAnswer Express Market Characterization and Program Enhancements - Washington Service Territory 9 Sept 2011.pdf</v>
          </cell>
        </row>
        <row r="6537">
          <cell r="C6537" t="str">
            <v>762.2_Gross Average Monthly Demand Reduction (kW/unit)</v>
          </cell>
          <cell r="D6537">
            <v>2</v>
          </cell>
          <cell r="E6537" t="str">
            <v>Gross Average Monthly Demand Reduction (kW/unit)</v>
          </cell>
          <cell r="F6537" t="str">
            <v>Demand Reduction Value Source</v>
          </cell>
          <cell r="G6537" t="str">
            <v/>
          </cell>
          <cell r="H6537" t="str">
            <v>pg 32, Table 9-26</v>
          </cell>
          <cell r="I6537" t="str">
            <v>FinAnswer Express Market Characterization and Program Enhancements - Washington Service Territory 9 Sept 2011.pdf</v>
          </cell>
        </row>
        <row r="6538">
          <cell r="C6538" t="str">
            <v>762.2_Gross Average Monthly Demand Reduction (kW/unit)</v>
          </cell>
          <cell r="D6538">
            <v>2</v>
          </cell>
          <cell r="E6538" t="str">
            <v>Gross Average Monthly Demand Reduction (kW/unit)</v>
          </cell>
          <cell r="F6538" t="str">
            <v>Savings Parameters</v>
          </cell>
          <cell r="G6538" t="str">
            <v/>
          </cell>
          <cell r="H6538" t="str">
            <v>See Source Document(s) for savings methodology</v>
          </cell>
          <cell r="I6538" t="str">
            <v>WA Ltg Info.xls</v>
          </cell>
        </row>
        <row r="6539">
          <cell r="C6539" t="str">
            <v>762.2_Gross incremental annual electric savings (kWh/yr)</v>
          </cell>
          <cell r="D6539">
            <v>2</v>
          </cell>
          <cell r="E6539" t="str">
            <v>Gross incremental annual electric savings (kWh/yr)</v>
          </cell>
          <cell r="F6539" t="str">
            <v xml:space="preserve">Energy Savings Value Source </v>
          </cell>
          <cell r="G6539" t="str">
            <v/>
          </cell>
          <cell r="H6539" t="str">
            <v>pg 32, Table 9-26</v>
          </cell>
          <cell r="I6539" t="str">
            <v>FinAnswer Express Market Characterization and Program Enhancements - Washington Service Territory 9 Sept 2011.pdf</v>
          </cell>
        </row>
        <row r="6540">
          <cell r="C6540" t="str">
            <v>979.2_Gross incremental annual electric savings (kWh/yr)</v>
          </cell>
          <cell r="D6540">
            <v>2</v>
          </cell>
          <cell r="E6540" t="str">
            <v>Gross incremental annual electric savings (kWh/yr)</v>
          </cell>
          <cell r="F6540" t="str">
            <v>Energy Savings Value Source</v>
          </cell>
          <cell r="G6540" t="str">
            <v/>
          </cell>
          <cell r="H6540" t="str">
            <v>Page 9-30</v>
          </cell>
          <cell r="I6540" t="str">
            <v>2010 WY Market Characterization 101810.pdf</v>
          </cell>
        </row>
        <row r="6541">
          <cell r="C6541" t="str">
            <v>979.2_Planned Net to Gross Ratio</v>
          </cell>
          <cell r="D6541">
            <v>2</v>
          </cell>
          <cell r="E6541" t="str">
            <v>Planned Net to Gross Ratio</v>
          </cell>
          <cell r="F6541" t="str">
            <v>Net-to-Gross Value Source</v>
          </cell>
          <cell r="G6541" t="str">
            <v/>
          </cell>
          <cell r="H6541" t="str">
            <v>Page 10</v>
          </cell>
          <cell r="I6541" t="str">
            <v>DSM_WY_FinAnswerExpress_Report_2011.pdf</v>
          </cell>
        </row>
        <row r="6542">
          <cell r="C6542" t="str">
            <v>979.2_Planned Realization Rate</v>
          </cell>
          <cell r="D6542">
            <v>2</v>
          </cell>
          <cell r="E6542" t="str">
            <v>Planned Realization Rate</v>
          </cell>
          <cell r="F6542" t="str">
            <v>Realization Rate Value Source</v>
          </cell>
          <cell r="G6542" t="str">
            <v/>
          </cell>
          <cell r="H6542" t="str">
            <v>Table 1</v>
          </cell>
          <cell r="I6542" t="str">
            <v>DSM_WY_FinAnswerExpress_Report_2011.pdf</v>
          </cell>
        </row>
        <row r="6543">
          <cell r="C6543" t="str">
            <v>979.2_Measure life (years)</v>
          </cell>
          <cell r="D6543">
            <v>2</v>
          </cell>
          <cell r="E6543" t="str">
            <v>Measure life (years)</v>
          </cell>
          <cell r="F6543" t="str">
            <v>Measure Life Value Source</v>
          </cell>
          <cell r="G6543" t="str">
            <v>Average of 12 years from FinAnswer Express and 15 years from Energy FinAnswer (13.5 rounded to 14)</v>
          </cell>
          <cell r="H6543" t="str">
            <v/>
          </cell>
          <cell r="I6543" t="str">
            <v/>
          </cell>
        </row>
        <row r="6544">
          <cell r="C6544" t="str">
            <v>979.2_Incremental cost ($)</v>
          </cell>
          <cell r="D6544">
            <v>2</v>
          </cell>
          <cell r="E6544" t="str">
            <v>Incremental cost ($)</v>
          </cell>
          <cell r="F6544" t="str">
            <v>Incremental Cost Value Source</v>
          </cell>
          <cell r="G6544" t="str">
            <v/>
          </cell>
          <cell r="H6544" t="str">
            <v>Page 9-30</v>
          </cell>
          <cell r="I6544" t="str">
            <v>2010 WY Market Characterization 101810.pdf</v>
          </cell>
        </row>
        <row r="6545">
          <cell r="C6545" t="str">
            <v>979.2_Gross Average Monthly Demand Reduction (kW/unit)</v>
          </cell>
          <cell r="D6545">
            <v>2</v>
          </cell>
          <cell r="E6545" t="str">
            <v>Gross Average Monthly Demand Reduction (kW/unit)</v>
          </cell>
          <cell r="F6545" t="str">
            <v>Demand Savings Value Source</v>
          </cell>
          <cell r="G6545" t="str">
            <v/>
          </cell>
          <cell r="H6545" t="str">
            <v>Page 9-30</v>
          </cell>
          <cell r="I6545" t="str">
            <v>2010 WY Market Characterization 101810.pdf</v>
          </cell>
        </row>
        <row r="6546">
          <cell r="C6546" t="str">
            <v>101.2_Planned Realization Rate</v>
          </cell>
          <cell r="D6546">
            <v>2</v>
          </cell>
          <cell r="E6546" t="str">
            <v>Planned Realization Rate</v>
          </cell>
          <cell r="F6546" t="str">
            <v>Realization Rate Value Source</v>
          </cell>
          <cell r="G6546" t="str">
            <v/>
          </cell>
          <cell r="H6546" t="str">
            <v>page 2</v>
          </cell>
          <cell r="I6546" t="str">
            <v>CA_FinAnswer_Express_Program_Evaluation_2009-2011.pdf</v>
          </cell>
        </row>
        <row r="6547">
          <cell r="C6547" t="str">
            <v>101.2_Planned Net to Gross Ratio</v>
          </cell>
          <cell r="D6547">
            <v>2</v>
          </cell>
          <cell r="E6547" t="str">
            <v>Planned Net to Gross Ratio</v>
          </cell>
          <cell r="F6547" t="str">
            <v>Net-to-Gross Value Source</v>
          </cell>
          <cell r="G6547" t="str">
            <v/>
          </cell>
          <cell r="H6547" t="str">
            <v>page 2</v>
          </cell>
          <cell r="I6547" t="str">
            <v>CA_FinAnswer_Express_Program_Evaluation_2009-2011.pdf</v>
          </cell>
        </row>
        <row r="6548">
          <cell r="C6548" t="str">
            <v>316.2_Planned Realization Rate</v>
          </cell>
          <cell r="D6548">
            <v>2</v>
          </cell>
          <cell r="E6548" t="str">
            <v>Planned Realization Rate</v>
          </cell>
          <cell r="F6548" t="str">
            <v>Realization Rate Value Source</v>
          </cell>
          <cell r="G6548" t="str">
            <v/>
          </cell>
          <cell r="H6548" t="str">
            <v>Table 1</v>
          </cell>
          <cell r="I6548" t="str">
            <v>ID_FinAnswer_Express_Program_Evaluation_2009-2011.pdf</v>
          </cell>
        </row>
        <row r="6549">
          <cell r="C6549" t="str">
            <v>316.2_Incremental cost ($)</v>
          </cell>
          <cell r="D6549">
            <v>2</v>
          </cell>
          <cell r="E6549" t="str">
            <v>Incremental cost ($)</v>
          </cell>
          <cell r="F6549" t="str">
            <v>Cost Value Source</v>
          </cell>
          <cell r="G6549" t="str">
            <v/>
          </cell>
          <cell r="H6549" t="str">
            <v/>
          </cell>
          <cell r="I6549" t="str">
            <v>2010 ID FX MARKET CHARACTERIZATION 051512.pdf</v>
          </cell>
        </row>
        <row r="6550">
          <cell r="C6550" t="str">
            <v>316.2_Gross incremental annual electric savings (kWh/yr)</v>
          </cell>
          <cell r="D6550">
            <v>2</v>
          </cell>
          <cell r="E6550" t="str">
            <v>Gross incremental annual electric savings (kWh/yr)</v>
          </cell>
          <cell r="F6550" t="str">
            <v xml:space="preserve">Energy Savings Value Source </v>
          </cell>
          <cell r="G6550" t="str">
            <v/>
          </cell>
          <cell r="H6550" t="str">
            <v/>
          </cell>
          <cell r="I6550" t="str">
            <v>2010 ID FX MARKET CHARACTERIZATION 051512.pdf</v>
          </cell>
        </row>
        <row r="6551">
          <cell r="C6551" t="str">
            <v>316.2_Gross Average Monthly Demand Reduction (kW/unit)</v>
          </cell>
          <cell r="D6551">
            <v>2</v>
          </cell>
          <cell r="E6551" t="str">
            <v>Gross Average Monthly Demand Reduction (kW/unit)</v>
          </cell>
          <cell r="F6551" t="str">
            <v>Demand Reduction Value Source</v>
          </cell>
          <cell r="G6551" t="str">
            <v/>
          </cell>
          <cell r="H6551" t="str">
            <v/>
          </cell>
          <cell r="I6551" t="str">
            <v>2010 ID FX MARKET CHARACTERIZATION 051512.pdf</v>
          </cell>
        </row>
        <row r="6552">
          <cell r="C6552" t="str">
            <v>316.2_Planned Net to Gross Ratio</v>
          </cell>
          <cell r="D6552">
            <v>2</v>
          </cell>
          <cell r="E6552" t="str">
            <v>Planned Net to Gross Ratio</v>
          </cell>
          <cell r="F6552" t="str">
            <v>Net-to-Gross Value Source</v>
          </cell>
          <cell r="G6552" t="str">
            <v/>
          </cell>
          <cell r="H6552" t="str">
            <v>Page 2</v>
          </cell>
          <cell r="I6552" t="str">
            <v>ID_FinAnswer_Express_Program_Evaluation_2009-2011.pdf</v>
          </cell>
        </row>
        <row r="6553">
          <cell r="C6553" t="str">
            <v>316.2_Measure life (years)</v>
          </cell>
          <cell r="D6553">
            <v>2</v>
          </cell>
          <cell r="E6553" t="str">
            <v>Measure life (years)</v>
          </cell>
          <cell r="F6553" t="str">
            <v>Measure Life Value Source</v>
          </cell>
          <cell r="G6553" t="str">
            <v>Average of 12 years from FinAnswer Express and 15 years from Energy FinAnswer (13.5 rounded to 14)</v>
          </cell>
          <cell r="H6553" t="str">
            <v/>
          </cell>
          <cell r="I6553" t="str">
            <v>2013-Idaho-Annual-Report-Appendices-FINAL071814.pdf</v>
          </cell>
        </row>
        <row r="6554">
          <cell r="C6554" t="str">
            <v>543.2_Gross incremental annual electric savings (kWh/yr)</v>
          </cell>
          <cell r="D6554">
            <v>2</v>
          </cell>
          <cell r="E6554" t="str">
            <v>Gross incremental annual electric savings (kWh/yr)</v>
          </cell>
          <cell r="F6554" t="str">
            <v>See Source Document(s) for savings methodology</v>
          </cell>
          <cell r="G6554" t="str">
            <v/>
          </cell>
          <cell r="H6554" t="str">
            <v/>
          </cell>
          <cell r="I6554" t="str">
            <v>Ltg Info.xls</v>
          </cell>
        </row>
        <row r="6555">
          <cell r="C6555" t="str">
            <v>543.2_Incentive Customer ($)</v>
          </cell>
          <cell r="D6555">
            <v>2</v>
          </cell>
          <cell r="E6555" t="str">
            <v>Incentive Customer ($)</v>
          </cell>
          <cell r="F6555" t="str">
            <v>Incentive Value Source</v>
          </cell>
          <cell r="G6555" t="str">
            <v/>
          </cell>
          <cell r="H6555" t="str">
            <v>Table 9-27</v>
          </cell>
          <cell r="I6555" t="str">
            <v>FinAnswer Express Market Characterization and Program Enhancements - Utah Service Territory 30 Nov 2011.pdf</v>
          </cell>
        </row>
        <row r="6556">
          <cell r="C6556" t="str">
            <v>543.2_Measure life (years)</v>
          </cell>
          <cell r="D6556">
            <v>2</v>
          </cell>
          <cell r="E6556" t="str">
            <v>Measure life (years)</v>
          </cell>
          <cell r="F6556" t="str">
            <v>Measure Life Value Source</v>
          </cell>
          <cell r="G6556" t="str">
            <v/>
          </cell>
          <cell r="H6556" t="str">
            <v>Table 2 on page 22 of Appendix 1</v>
          </cell>
          <cell r="I6556" t="str">
            <v>UT_2011_Annual_Report.pdf</v>
          </cell>
        </row>
        <row r="6557">
          <cell r="C6557" t="str">
            <v>543.2_Gross incremental annual electric savings (kWh/yr)</v>
          </cell>
          <cell r="D6557">
            <v>2</v>
          </cell>
          <cell r="E6557" t="str">
            <v>Gross incremental annual electric savings (kWh/yr)</v>
          </cell>
          <cell r="F6557" t="str">
            <v xml:space="preserve">Energy Savings Value Source </v>
          </cell>
          <cell r="G6557" t="str">
            <v/>
          </cell>
          <cell r="H6557" t="str">
            <v>Table 9-27</v>
          </cell>
          <cell r="I6557" t="str">
            <v>FinAnswer Express Market Characterization and Program Enhancements - Utah Service Territory 30 Nov 2011.pdf</v>
          </cell>
        </row>
        <row r="6558">
          <cell r="C6558" t="str">
            <v>543.2_Incremental cost ($)</v>
          </cell>
          <cell r="D6558">
            <v>2</v>
          </cell>
          <cell r="E6558" t="str">
            <v>Incremental cost ($)</v>
          </cell>
          <cell r="F6558" t="str">
            <v>Cost Value Source</v>
          </cell>
          <cell r="G6558" t="str">
            <v/>
          </cell>
          <cell r="H6558" t="str">
            <v>Table 9-27</v>
          </cell>
          <cell r="I6558" t="str">
            <v>FinAnswer Express Market Characterization and Program Enhancements - Utah Service Territory 30 Nov 2011.pdf</v>
          </cell>
        </row>
        <row r="6559">
          <cell r="C6559" t="str">
            <v>543.2_Gross Average Monthly Demand Reduction (kW/unit)</v>
          </cell>
          <cell r="D6559">
            <v>2</v>
          </cell>
          <cell r="E6559" t="str">
            <v>Gross Average Monthly Demand Reduction (kW/unit)</v>
          </cell>
          <cell r="F6559" t="str">
            <v>Demand Reduction Value Source</v>
          </cell>
          <cell r="G6559" t="str">
            <v/>
          </cell>
          <cell r="H6559" t="str">
            <v>Table 6-11</v>
          </cell>
          <cell r="I6559" t="str">
            <v>FinAnswer Express Market Characterization and Program Enhancements - Utah Service Territory 30 Nov 2011.pdf</v>
          </cell>
        </row>
        <row r="6560">
          <cell r="C6560" t="str">
            <v>760.2_Gross Average Monthly Demand Reduction (kW/unit)</v>
          </cell>
          <cell r="D6560">
            <v>2</v>
          </cell>
          <cell r="E6560" t="str">
            <v>Gross Average Monthly Demand Reduction (kW/unit)</v>
          </cell>
          <cell r="F6560" t="str">
            <v>Demand Reduction Value Source</v>
          </cell>
          <cell r="G6560" t="str">
            <v/>
          </cell>
          <cell r="H6560" t="str">
            <v>pg 32, Table 9-26</v>
          </cell>
          <cell r="I6560" t="str">
            <v>FinAnswer Express Market Characterization and Program Enhancements - Washington Service Territory 9 Sept 2011.pdf</v>
          </cell>
        </row>
        <row r="6561">
          <cell r="C6561" t="str">
            <v>760.2_Gross incremental annual electric savings (kWh/yr)</v>
          </cell>
          <cell r="D6561">
            <v>2</v>
          </cell>
          <cell r="E6561" t="str">
            <v>Gross incremental annual electric savings (kWh/yr)</v>
          </cell>
          <cell r="F6561" t="str">
            <v>Savings Parameters</v>
          </cell>
          <cell r="G6561" t="str">
            <v/>
          </cell>
          <cell r="H6561" t="str">
            <v>Market Characterization contains detailed information on baselines, and assumed hours of operation. See Tables 9-26 and 9-27. Also see WA Ltg Info spreadsheet for calculations.</v>
          </cell>
          <cell r="I6561" t="str">
            <v>FinAnswer Express Market Characterization and Program Enhancements - Washington Service Territory 9 Sept 2011.pdf</v>
          </cell>
        </row>
        <row r="6562">
          <cell r="C6562" t="str">
            <v>760.2_Incentive Customer ($)</v>
          </cell>
          <cell r="D6562">
            <v>2</v>
          </cell>
          <cell r="E6562" t="str">
            <v>Incentive Customer ($)</v>
          </cell>
          <cell r="F6562" t="str">
            <v>Incentive Value Source</v>
          </cell>
          <cell r="G6562" t="str">
            <v/>
          </cell>
          <cell r="H6562" t="str">
            <v>pg 32, Table 9-26</v>
          </cell>
          <cell r="I6562" t="str">
            <v>FinAnswer Express Market Characterization and Program Enhancements - Washington Service Territory 9 Sept 2011.pdf</v>
          </cell>
        </row>
        <row r="6563">
          <cell r="C6563" t="str">
            <v>760.2_Gross Average Monthly Demand Reduction (kW/unit)</v>
          </cell>
          <cell r="D6563">
            <v>2</v>
          </cell>
          <cell r="E6563" t="str">
            <v>Gross Average Monthly Demand Reduction (kW/unit)</v>
          </cell>
          <cell r="F6563" t="str">
            <v>Savings Parameters</v>
          </cell>
          <cell r="G6563" t="str">
            <v/>
          </cell>
          <cell r="H6563" t="str">
            <v>See Source Document(s) for savings methodology</v>
          </cell>
          <cell r="I6563" t="str">
            <v>WA Ltg Info.xls</v>
          </cell>
        </row>
        <row r="6564">
          <cell r="C6564" t="str">
            <v>760.2_Incremental cost ($)</v>
          </cell>
          <cell r="D6564">
            <v>2</v>
          </cell>
          <cell r="E6564" t="str">
            <v>Incremental cost ($)</v>
          </cell>
          <cell r="F6564" t="str">
            <v>Cost Value Source</v>
          </cell>
          <cell r="G6564" t="str">
            <v/>
          </cell>
          <cell r="H6564" t="str">
            <v>pg 32, Table 9-26</v>
          </cell>
          <cell r="I6564" t="str">
            <v>FinAnswer Express Market Characterization and Program Enhancements - Washington Service Territory 9 Sept 2011.pdf</v>
          </cell>
        </row>
        <row r="6565">
          <cell r="C6565" t="str">
            <v>760.2_Gross incremental annual electric savings (kWh/yr)</v>
          </cell>
          <cell r="D6565">
            <v>2</v>
          </cell>
          <cell r="E6565" t="str">
            <v>Gross incremental annual electric savings (kWh/yr)</v>
          </cell>
          <cell r="F6565" t="str">
            <v>Savings Parameters</v>
          </cell>
          <cell r="G6565" t="str">
            <v/>
          </cell>
          <cell r="H6565" t="str">
            <v>See Source Document(s) for savings methodology</v>
          </cell>
          <cell r="I6565" t="str">
            <v>WA Ltg Info.xls</v>
          </cell>
        </row>
        <row r="6566">
          <cell r="C6566" t="str">
            <v>760.2_Gross incremental annual electric savings (kWh/yr)</v>
          </cell>
          <cell r="D6566">
            <v>2</v>
          </cell>
          <cell r="E6566" t="str">
            <v>Gross incremental annual electric savings (kWh/yr)</v>
          </cell>
          <cell r="F6566" t="str">
            <v xml:space="preserve">Energy Savings Value Source </v>
          </cell>
          <cell r="G6566" t="str">
            <v/>
          </cell>
          <cell r="H6566" t="str">
            <v>pg 32, Table 9-26</v>
          </cell>
          <cell r="I6566" t="str">
            <v>FinAnswer Express Market Characterization and Program Enhancements - Washington Service Territory 9 Sept 2011.pdf</v>
          </cell>
        </row>
        <row r="6567">
          <cell r="C6567" t="str">
            <v>977.2_Gross incremental annual electric savings (kWh/yr)</v>
          </cell>
          <cell r="D6567">
            <v>2</v>
          </cell>
          <cell r="E6567" t="str">
            <v>Gross incremental annual electric savings (kWh/yr)</v>
          </cell>
          <cell r="F6567" t="str">
            <v>Energy Savings Value Source</v>
          </cell>
          <cell r="G6567" t="str">
            <v/>
          </cell>
          <cell r="H6567" t="str">
            <v>Page 9-30</v>
          </cell>
          <cell r="I6567" t="str">
            <v>2010 WY Market Characterization 101810.pdf</v>
          </cell>
        </row>
        <row r="6568">
          <cell r="C6568" t="str">
            <v>977.2_Measure life (years)</v>
          </cell>
          <cell r="D6568">
            <v>2</v>
          </cell>
          <cell r="E6568" t="str">
            <v>Measure life (years)</v>
          </cell>
          <cell r="F6568" t="str">
            <v>Measure Life Value Source</v>
          </cell>
          <cell r="G6568" t="str">
            <v>Average of 12 years from FinAnswer Express and 15 years from Energy FinAnswer (13.5 rounded to 14)</v>
          </cell>
          <cell r="H6568" t="str">
            <v/>
          </cell>
          <cell r="I6568" t="str">
            <v/>
          </cell>
        </row>
        <row r="6569">
          <cell r="C6569" t="str">
            <v>977.2_Planned Realization Rate</v>
          </cell>
          <cell r="D6569">
            <v>2</v>
          </cell>
          <cell r="E6569" t="str">
            <v>Planned Realization Rate</v>
          </cell>
          <cell r="F6569" t="str">
            <v>Realization Rate Value Source</v>
          </cell>
          <cell r="G6569" t="str">
            <v/>
          </cell>
          <cell r="H6569" t="str">
            <v>Table 1</v>
          </cell>
          <cell r="I6569" t="str">
            <v>DSM_WY_FinAnswerExpress_Report_2011.pdf</v>
          </cell>
        </row>
        <row r="6570">
          <cell r="C6570" t="str">
            <v>977.2_Planned Net to Gross Ratio</v>
          </cell>
          <cell r="D6570">
            <v>2</v>
          </cell>
          <cell r="E6570" t="str">
            <v>Planned Net to Gross Ratio</v>
          </cell>
          <cell r="F6570" t="str">
            <v>Net-to-Gross Value Source</v>
          </cell>
          <cell r="G6570" t="str">
            <v/>
          </cell>
          <cell r="H6570" t="str">
            <v>Page 10</v>
          </cell>
          <cell r="I6570" t="str">
            <v>DSM_WY_FinAnswerExpress_Report_2011.pdf</v>
          </cell>
        </row>
        <row r="6571">
          <cell r="C6571" t="str">
            <v>977.2_Incremental cost ($)</v>
          </cell>
          <cell r="D6571">
            <v>2</v>
          </cell>
          <cell r="E6571" t="str">
            <v>Incremental cost ($)</v>
          </cell>
          <cell r="F6571" t="str">
            <v>Incremental Cost Value Source</v>
          </cell>
          <cell r="G6571" t="str">
            <v/>
          </cell>
          <cell r="H6571" t="str">
            <v>Page 9-30</v>
          </cell>
          <cell r="I6571" t="str">
            <v>2010 WY Market Characterization 101810.pdf</v>
          </cell>
        </row>
        <row r="6572">
          <cell r="C6572" t="str">
            <v>977.2_Gross Average Monthly Demand Reduction (kW/unit)</v>
          </cell>
          <cell r="D6572">
            <v>2</v>
          </cell>
          <cell r="E6572" t="str">
            <v>Gross Average Monthly Demand Reduction (kW/unit)</v>
          </cell>
          <cell r="F6572" t="str">
            <v>Demand Savings Value Source</v>
          </cell>
          <cell r="G6572" t="str">
            <v/>
          </cell>
          <cell r="H6572" t="str">
            <v>Page 9-30</v>
          </cell>
          <cell r="I6572" t="str">
            <v>2010 WY Market Characterization 101810.pdf</v>
          </cell>
        </row>
        <row r="6573">
          <cell r="C6573" t="str">
            <v>547.2_Incentive Customer ($)</v>
          </cell>
          <cell r="D6573">
            <v>2</v>
          </cell>
          <cell r="E6573" t="str">
            <v>Incentive Customer ($)</v>
          </cell>
          <cell r="F6573" t="str">
            <v>Incentive Value Source</v>
          </cell>
          <cell r="G6573" t="str">
            <v/>
          </cell>
          <cell r="H6573" t="str">
            <v>Table 9-27</v>
          </cell>
          <cell r="I6573" t="str">
            <v>FinAnswer Express Market Characterization and Program Enhancements - Utah Service Territory 30 Nov 2011.pdf</v>
          </cell>
        </row>
        <row r="6574">
          <cell r="C6574" t="str">
            <v>547.2_Gross incremental annual electric savings (kWh/yr)</v>
          </cell>
          <cell r="D6574">
            <v>2</v>
          </cell>
          <cell r="E6574" t="str">
            <v>Gross incremental annual electric savings (kWh/yr)</v>
          </cell>
          <cell r="F6574" t="str">
            <v>See Source Document(s) for savings methodology</v>
          </cell>
          <cell r="G6574" t="str">
            <v/>
          </cell>
          <cell r="H6574" t="str">
            <v/>
          </cell>
          <cell r="I6574" t="str">
            <v>Ltg Info.xls</v>
          </cell>
        </row>
        <row r="6575">
          <cell r="C6575" t="str">
            <v>547.2_Measure life (years)</v>
          </cell>
          <cell r="D6575">
            <v>2</v>
          </cell>
          <cell r="E6575" t="str">
            <v>Measure life (years)</v>
          </cell>
          <cell r="F6575" t="str">
            <v>Measure Life Value Source</v>
          </cell>
          <cell r="G6575" t="str">
            <v/>
          </cell>
          <cell r="H6575" t="str">
            <v>Table 2 on page 22 of Appendix 1</v>
          </cell>
          <cell r="I6575" t="str">
            <v>UT_2011_Annual_Report.pdf</v>
          </cell>
        </row>
        <row r="6576">
          <cell r="C6576" t="str">
            <v>547.2_Gross incremental annual electric savings (kWh/yr)</v>
          </cell>
          <cell r="D6576">
            <v>2</v>
          </cell>
          <cell r="E6576" t="str">
            <v>Gross incremental annual electric savings (kWh/yr)</v>
          </cell>
          <cell r="F6576" t="str">
            <v xml:space="preserve">Energy Savings Value Source </v>
          </cell>
          <cell r="G6576" t="str">
            <v/>
          </cell>
          <cell r="H6576" t="str">
            <v>Table 9-27</v>
          </cell>
          <cell r="I6576" t="str">
            <v>FinAnswer Express Market Characterization and Program Enhancements - Utah Service Territory 30 Nov 2011.pdf</v>
          </cell>
        </row>
        <row r="6577">
          <cell r="C6577" t="str">
            <v>547.2_Incremental cost ($)</v>
          </cell>
          <cell r="D6577">
            <v>2</v>
          </cell>
          <cell r="E6577" t="str">
            <v>Incremental cost ($)</v>
          </cell>
          <cell r="F6577" t="str">
            <v>Cost Value Source</v>
          </cell>
          <cell r="G6577" t="str">
            <v/>
          </cell>
          <cell r="H6577" t="str">
            <v>Table 9-27</v>
          </cell>
          <cell r="I6577" t="str">
            <v>FinAnswer Express Market Characterization and Program Enhancements - Utah Service Territory 30 Nov 2011.pdf</v>
          </cell>
        </row>
        <row r="6578">
          <cell r="C6578" t="str">
            <v>547.2_Gross Average Monthly Demand Reduction (kW/unit)</v>
          </cell>
          <cell r="D6578">
            <v>2</v>
          </cell>
          <cell r="E6578" t="str">
            <v>Gross Average Monthly Demand Reduction (kW/unit)</v>
          </cell>
          <cell r="F6578" t="str">
            <v>Demand Reduction Value Source</v>
          </cell>
          <cell r="G6578" t="str">
            <v/>
          </cell>
          <cell r="H6578" t="str">
            <v>Table 6-11</v>
          </cell>
          <cell r="I6578" t="str">
            <v>FinAnswer Express Market Characterization and Program Enhancements - Utah Service Territory 30 Nov 2011.pdf</v>
          </cell>
        </row>
        <row r="6579">
          <cell r="C6579" t="str">
            <v>764.2_Incentive Customer ($)</v>
          </cell>
          <cell r="D6579">
            <v>2</v>
          </cell>
          <cell r="E6579" t="str">
            <v>Incentive Customer ($)</v>
          </cell>
          <cell r="F6579" t="str">
            <v>Incentive Value Source</v>
          </cell>
          <cell r="G6579" t="str">
            <v/>
          </cell>
          <cell r="H6579" t="str">
            <v>pg 32, Table 9-26</v>
          </cell>
          <cell r="I6579" t="str">
            <v>FinAnswer Express Market Characterization and Program Enhancements - Washington Service Territory 9 Sept 2011.pdf</v>
          </cell>
        </row>
        <row r="6580">
          <cell r="C6580" t="str">
            <v>764.2_Gross Average Monthly Demand Reduction (kW/unit)</v>
          </cell>
          <cell r="D6580">
            <v>2</v>
          </cell>
          <cell r="E6580" t="str">
            <v>Gross Average Monthly Demand Reduction (kW/unit)</v>
          </cell>
          <cell r="F6580" t="str">
            <v>Savings Parameters</v>
          </cell>
          <cell r="G6580" t="str">
            <v/>
          </cell>
          <cell r="H6580" t="str">
            <v>See Source Document(s) for savings methodology</v>
          </cell>
          <cell r="I6580" t="str">
            <v>WA Ltg Info.xls</v>
          </cell>
        </row>
        <row r="6581">
          <cell r="C6581" t="str">
            <v>764.2_Incremental cost ($)</v>
          </cell>
          <cell r="D6581">
            <v>2</v>
          </cell>
          <cell r="E6581" t="str">
            <v>Incremental cost ($)</v>
          </cell>
          <cell r="F6581" t="str">
            <v>Cost Value Source</v>
          </cell>
          <cell r="G6581" t="str">
            <v/>
          </cell>
          <cell r="H6581" t="str">
            <v>pg 32, Table 9-26</v>
          </cell>
          <cell r="I6581" t="str">
            <v>FinAnswer Express Market Characterization and Program Enhancements - Washington Service Territory 9 Sept 2011.pdf</v>
          </cell>
        </row>
        <row r="6582">
          <cell r="C6582" t="str">
            <v>764.2_Gross incremental annual electric savings (kWh/yr)</v>
          </cell>
          <cell r="D6582">
            <v>2</v>
          </cell>
          <cell r="E6582" t="str">
            <v>Gross incremental annual electric savings (kWh/yr)</v>
          </cell>
          <cell r="F6582" t="str">
            <v xml:space="preserve">Energy Savings Value Source </v>
          </cell>
          <cell r="G6582" t="str">
            <v/>
          </cell>
          <cell r="H6582" t="str">
            <v>pg 32, Table 9-26</v>
          </cell>
          <cell r="I6582" t="str">
            <v>FinAnswer Express Market Characterization and Program Enhancements - Washington Service Territory 9 Sept 2011.pdf</v>
          </cell>
        </row>
        <row r="6583">
          <cell r="C6583" t="str">
            <v>764.2_Gross incremental annual electric savings (kWh/yr)</v>
          </cell>
          <cell r="D6583">
            <v>2</v>
          </cell>
          <cell r="E6583" t="str">
            <v>Gross incremental annual electric savings (kWh/yr)</v>
          </cell>
          <cell r="F6583" t="str">
            <v>Savings Parameters</v>
          </cell>
          <cell r="G6583" t="str">
            <v/>
          </cell>
          <cell r="H6583" t="str">
            <v>See Source Document(s) for savings methodology</v>
          </cell>
          <cell r="I6583" t="str">
            <v>WA Ltg Info.xls</v>
          </cell>
        </row>
        <row r="6584">
          <cell r="C6584" t="str">
            <v>764.2_Gross incremental annual electric savings (kWh/yr)</v>
          </cell>
          <cell r="D6584">
            <v>2</v>
          </cell>
          <cell r="E6584" t="str">
            <v>Gross incremental annual electric savings (kWh/yr)</v>
          </cell>
          <cell r="F6584" t="str">
            <v>Savings Parameters</v>
          </cell>
          <cell r="G6584" t="str">
            <v/>
          </cell>
          <cell r="H6584" t="str">
            <v>Market Characterization contains detailed information on baselines, and assumed hours of operation. See Tables 9-26 and 9-27. Also see WA Ltg Info spreadsheet for calculations.</v>
          </cell>
          <cell r="I6584" t="str">
            <v>FinAnswer Express Market Characterization and Program Enhancements - Washington Service Territory 9 Sept 2011.pdf</v>
          </cell>
        </row>
        <row r="6585">
          <cell r="C6585" t="str">
            <v>764.2_Gross Average Monthly Demand Reduction (kW/unit)</v>
          </cell>
          <cell r="D6585">
            <v>2</v>
          </cell>
          <cell r="E6585" t="str">
            <v>Gross Average Monthly Demand Reduction (kW/unit)</v>
          </cell>
          <cell r="F6585" t="str">
            <v>Demand Reduction Value Source</v>
          </cell>
          <cell r="G6585" t="str">
            <v/>
          </cell>
          <cell r="H6585" t="str">
            <v>pg 32, Table 9-26</v>
          </cell>
          <cell r="I6585" t="str">
            <v>FinAnswer Express Market Characterization and Program Enhancements - Washington Service Territory 9 Sept 2011.pdf</v>
          </cell>
        </row>
        <row r="6586">
          <cell r="C6586" t="str">
            <v>105.2_Planned Realization Rate</v>
          </cell>
          <cell r="D6586">
            <v>2</v>
          </cell>
          <cell r="E6586" t="str">
            <v>Planned Realization Rate</v>
          </cell>
          <cell r="F6586" t="str">
            <v>Realization Rate Value Source</v>
          </cell>
          <cell r="G6586" t="str">
            <v/>
          </cell>
          <cell r="H6586" t="str">
            <v>page 2</v>
          </cell>
          <cell r="I6586" t="str">
            <v>CA_FinAnswer_Express_Program_Evaluation_2009-2011.pdf</v>
          </cell>
        </row>
        <row r="6587">
          <cell r="C6587" t="str">
            <v>105.2_Planned Net to Gross Ratio</v>
          </cell>
          <cell r="D6587">
            <v>2</v>
          </cell>
          <cell r="E6587" t="str">
            <v>Planned Net to Gross Ratio</v>
          </cell>
          <cell r="F6587" t="str">
            <v>Net-to-Gross Value Source</v>
          </cell>
          <cell r="G6587" t="str">
            <v/>
          </cell>
          <cell r="H6587" t="str">
            <v>page 2</v>
          </cell>
          <cell r="I6587" t="str">
            <v>CA_FinAnswer_Express_Program_Evaluation_2009-2011.pdf</v>
          </cell>
        </row>
        <row r="6588">
          <cell r="C6588" t="str">
            <v>547.3_Incremental cost ($)</v>
          </cell>
          <cell r="D6588">
            <v>3</v>
          </cell>
          <cell r="E6588" t="str">
            <v>Incremental cost ($)</v>
          </cell>
          <cell r="F6588" t="str">
            <v>Incremental Cost Value Source</v>
          </cell>
          <cell r="G6588" t="str">
            <v/>
          </cell>
          <cell r="H6588" t="str">
            <v/>
          </cell>
          <cell r="I6588" t="str">
            <v/>
          </cell>
        </row>
        <row r="6589">
          <cell r="C6589" t="str">
            <v>547.3_Gross incremental annual electric savings (kWh/yr)</v>
          </cell>
          <cell r="D6589">
            <v>3</v>
          </cell>
          <cell r="E6589" t="str">
            <v>Gross incremental annual electric savings (kWh/yr)</v>
          </cell>
          <cell r="F6589" t="str">
            <v>Energy Savings Value Source</v>
          </cell>
          <cell r="G6589" t="str">
            <v/>
          </cell>
          <cell r="H6589" t="str">
            <v/>
          </cell>
          <cell r="I6589" t="str">
            <v>Program Update Report UT 050214.docx</v>
          </cell>
        </row>
        <row r="6590">
          <cell r="C6590" t="str">
            <v>547.3_Planned Net to Gross Ratio</v>
          </cell>
          <cell r="D6590">
            <v>3</v>
          </cell>
          <cell r="E6590" t="str">
            <v>Planned Net to Gross Ratio</v>
          </cell>
          <cell r="F6590" t="str">
            <v>Net-to-Gross Value Source</v>
          </cell>
          <cell r="G6590" t="str">
            <v/>
          </cell>
          <cell r="H6590" t="str">
            <v>BAU - CE inputs sheet</v>
          </cell>
          <cell r="I6590" t="str">
            <v>CE inputs - measure update   small business 031314.xlsx</v>
          </cell>
        </row>
        <row r="6591">
          <cell r="C6591" t="str">
            <v>547.3_Incremental cost ($)</v>
          </cell>
          <cell r="D6591">
            <v>3</v>
          </cell>
          <cell r="E6591" t="str">
            <v>Incremental cost ($)</v>
          </cell>
          <cell r="F6591" t="str">
            <v>Incremental Cost Value Source</v>
          </cell>
          <cell r="G6591" t="str">
            <v/>
          </cell>
          <cell r="H6591" t="str">
            <v/>
          </cell>
          <cell r="I6591" t="str">
            <v>Program Update Report UT 050214.docx</v>
          </cell>
        </row>
        <row r="6592">
          <cell r="C6592" t="str">
            <v>547.3_Gross incremental annual electric savings (kWh/yr)</v>
          </cell>
          <cell r="D6592">
            <v>3</v>
          </cell>
          <cell r="E6592" t="str">
            <v>Gross incremental annual electric savings (kWh/yr)</v>
          </cell>
          <cell r="F6592" t="str">
            <v>Energy Savings Value Source</v>
          </cell>
          <cell r="G6592" t="str">
            <v/>
          </cell>
          <cell r="H6592" t="str">
            <v/>
          </cell>
          <cell r="I6592" t="str">
            <v/>
          </cell>
        </row>
        <row r="6593">
          <cell r="C6593" t="str">
            <v>547.3_Measure life (years)</v>
          </cell>
          <cell r="D6593">
            <v>3</v>
          </cell>
          <cell r="E6593" t="str">
            <v>Measure life (years)</v>
          </cell>
          <cell r="F6593" t="str">
            <v>Measure Life Value Source</v>
          </cell>
          <cell r="G6593" t="str">
            <v/>
          </cell>
          <cell r="H6593" t="str">
            <v>Used for program change filing. Program-level measure life decreased from previous 14 years to feflect increasing role of energy management</v>
          </cell>
          <cell r="I6593" t="str">
            <v>CE inputs - measure update   small business 031314.xlsx</v>
          </cell>
        </row>
        <row r="6594">
          <cell r="C6594" t="str">
            <v>547.3_Planned Realization Rate</v>
          </cell>
          <cell r="D6594">
            <v>3</v>
          </cell>
          <cell r="E6594" t="str">
            <v>Planned Realization Rate</v>
          </cell>
          <cell r="F6594" t="str">
            <v>Realization Rate Value Source</v>
          </cell>
          <cell r="G6594" t="str">
            <v/>
          </cell>
          <cell r="H6594" t="str">
            <v>BAU - CE inputs sheet</v>
          </cell>
          <cell r="I6594" t="str">
            <v>CE inputs - measure update   small business 031314.xlsx</v>
          </cell>
        </row>
        <row r="6595">
          <cell r="C6595" t="str">
            <v>547.3_Gross Average Monthly Demand Reduction (kW/unit)</v>
          </cell>
          <cell r="D6595">
            <v>3</v>
          </cell>
          <cell r="E6595" t="str">
            <v>Gross Average Monthly Demand Reduction (kW/unit)</v>
          </cell>
          <cell r="F6595" t="str">
            <v>Demand Savings Value Source</v>
          </cell>
          <cell r="G6595" t="str">
            <v/>
          </cell>
          <cell r="H6595" t="str">
            <v>Savings are assumed to occur at night, not at time of customer peak demand</v>
          </cell>
          <cell r="I6595" t="str">
            <v/>
          </cell>
        </row>
        <row r="6596">
          <cell r="C6596" t="str">
            <v>07182014-018.1_Incremental cost ($)</v>
          </cell>
          <cell r="D6596">
            <v>1</v>
          </cell>
          <cell r="E6596" t="str">
            <v>Incremental cost ($)</v>
          </cell>
          <cell r="F6596" t="str">
            <v>Incremental Cost Value Source</v>
          </cell>
          <cell r="G6596" t="str">
            <v/>
          </cell>
          <cell r="H6596" t="str">
            <v/>
          </cell>
          <cell r="I6596" t="str">
            <v>Program Update Report UT 050214.docx</v>
          </cell>
        </row>
        <row r="6597">
          <cell r="C6597" t="str">
            <v>07182014-018.1_Planned Net to Gross Ratio</v>
          </cell>
          <cell r="D6597">
            <v>1</v>
          </cell>
          <cell r="E6597" t="str">
            <v>Planned Net to Gross Ratio</v>
          </cell>
          <cell r="F6597" t="str">
            <v>Net-to-Gross Value Source</v>
          </cell>
          <cell r="G6597" t="str">
            <v/>
          </cell>
          <cell r="H6597" t="str">
            <v>BAU - CE inputs sheet</v>
          </cell>
          <cell r="I6597" t="str">
            <v>CE inputs - measure update   small business 031314.xlsx</v>
          </cell>
        </row>
        <row r="6598">
          <cell r="C6598" t="str">
            <v>07182014-018.1_Measure life (years)</v>
          </cell>
          <cell r="D6598">
            <v>1</v>
          </cell>
          <cell r="E6598" t="str">
            <v>Measure life (years)</v>
          </cell>
          <cell r="F6598" t="str">
            <v>Measure Life Value Source</v>
          </cell>
          <cell r="G6598" t="str">
            <v/>
          </cell>
          <cell r="H6598" t="str">
            <v>Used for program change filing. Program-level measure life decreased from previous 14 years to feflect increasing role of energy management</v>
          </cell>
          <cell r="I6598" t="str">
            <v>CE inputs - measure update   small business 031314.xlsx</v>
          </cell>
        </row>
        <row r="6599">
          <cell r="C6599" t="str">
            <v>07182014-018.1_Gross incremental annual electric savings (kWh/yr)</v>
          </cell>
          <cell r="D6599">
            <v>1</v>
          </cell>
          <cell r="E6599" t="str">
            <v>Gross incremental annual electric savings (kWh/yr)</v>
          </cell>
          <cell r="F6599" t="str">
            <v>Energy Savings Value Source</v>
          </cell>
          <cell r="G6599" t="str">
            <v/>
          </cell>
          <cell r="H6599" t="str">
            <v/>
          </cell>
          <cell r="I6599" t="str">
            <v/>
          </cell>
        </row>
        <row r="6600">
          <cell r="C6600" t="str">
            <v>07182014-018.1_Incremental cost ($)</v>
          </cell>
          <cell r="D6600">
            <v>1</v>
          </cell>
          <cell r="E6600" t="str">
            <v>Incremental cost ($)</v>
          </cell>
          <cell r="F6600" t="str">
            <v>Incremental Cost Value Source</v>
          </cell>
          <cell r="G6600" t="str">
            <v/>
          </cell>
          <cell r="H6600" t="str">
            <v/>
          </cell>
          <cell r="I6600" t="str">
            <v/>
          </cell>
        </row>
        <row r="6601">
          <cell r="C6601" t="str">
            <v>07182014-018.1_Gross incremental annual electric savings (kWh/yr)</v>
          </cell>
          <cell r="D6601">
            <v>1</v>
          </cell>
          <cell r="E6601" t="str">
            <v>Gross incremental annual electric savings (kWh/yr)</v>
          </cell>
          <cell r="F6601" t="str">
            <v>Energy Savings Value Source</v>
          </cell>
          <cell r="G6601" t="str">
            <v/>
          </cell>
          <cell r="H6601" t="str">
            <v/>
          </cell>
          <cell r="I6601" t="str">
            <v>Program Update Report UT 050214.docx</v>
          </cell>
        </row>
        <row r="6602">
          <cell r="C6602" t="str">
            <v>07182014-018.1_Planned Realization Rate</v>
          </cell>
          <cell r="D6602">
            <v>1</v>
          </cell>
          <cell r="E6602" t="str">
            <v>Planned Realization Rate</v>
          </cell>
          <cell r="F6602" t="str">
            <v>Realization Rate Value Source</v>
          </cell>
          <cell r="G6602" t="str">
            <v/>
          </cell>
          <cell r="H6602" t="str">
            <v>BAU - CE inputs sheet</v>
          </cell>
          <cell r="I6602" t="str">
            <v>CE inputs - measure update   small business 031314.xlsx</v>
          </cell>
        </row>
        <row r="6603">
          <cell r="C6603" t="str">
            <v>07182014-018.1_Gross Average Monthly Demand Reduction (kW/unit)</v>
          </cell>
          <cell r="D6603">
            <v>1</v>
          </cell>
          <cell r="E6603" t="str">
            <v>Gross Average Monthly Demand Reduction (kW/unit)</v>
          </cell>
          <cell r="F6603" t="str">
            <v>Demand Savings Value Source</v>
          </cell>
          <cell r="G6603" t="str">
            <v/>
          </cell>
          <cell r="H6603" t="str">
            <v>Savings are assumed to occur at night, not at time of customer peak demand</v>
          </cell>
          <cell r="I6603" t="str">
            <v/>
          </cell>
        </row>
        <row r="6604">
          <cell r="C6604" t="str">
            <v>07182014-017.1_Incremental cost ($)</v>
          </cell>
          <cell r="D6604">
            <v>1</v>
          </cell>
          <cell r="E6604" t="str">
            <v>Incremental cost ($)</v>
          </cell>
          <cell r="F6604" t="str">
            <v>Incremental Cost Value Source</v>
          </cell>
          <cell r="G6604" t="str">
            <v/>
          </cell>
          <cell r="H6604" t="str">
            <v/>
          </cell>
          <cell r="I6604" t="str">
            <v/>
          </cell>
        </row>
        <row r="6605">
          <cell r="C6605" t="str">
            <v>07182014-017.1_Gross incremental annual electric savings (kWh/yr)</v>
          </cell>
          <cell r="D6605">
            <v>1</v>
          </cell>
          <cell r="E6605" t="str">
            <v>Gross incremental annual electric savings (kWh/yr)</v>
          </cell>
          <cell r="F6605" t="str">
            <v>Energy Savings Value Source</v>
          </cell>
          <cell r="G6605" t="str">
            <v/>
          </cell>
          <cell r="H6605" t="str">
            <v/>
          </cell>
          <cell r="I6605" t="str">
            <v/>
          </cell>
        </row>
        <row r="6606">
          <cell r="C6606" t="str">
            <v>07182014-017.1_Gross incremental annual electric savings (kWh/yr)</v>
          </cell>
          <cell r="D6606">
            <v>1</v>
          </cell>
          <cell r="E6606" t="str">
            <v>Gross incremental annual electric savings (kWh/yr)</v>
          </cell>
          <cell r="F6606" t="str">
            <v>Energy Savings Value Source</v>
          </cell>
          <cell r="G6606" t="str">
            <v/>
          </cell>
          <cell r="H6606" t="str">
            <v/>
          </cell>
          <cell r="I6606" t="str">
            <v>Program Update Report UT 050214.docx</v>
          </cell>
        </row>
        <row r="6607">
          <cell r="C6607" t="str">
            <v>07182014-017.1_Planned Realization Rate</v>
          </cell>
          <cell r="D6607">
            <v>1</v>
          </cell>
          <cell r="E6607" t="str">
            <v>Planned Realization Rate</v>
          </cell>
          <cell r="F6607" t="str">
            <v>Realization Rate Value Source</v>
          </cell>
          <cell r="G6607" t="str">
            <v/>
          </cell>
          <cell r="H6607" t="str">
            <v>BAU - CE inputs sheet</v>
          </cell>
          <cell r="I6607" t="str">
            <v>CE inputs - measure update   small business 031314.xlsx</v>
          </cell>
        </row>
        <row r="6608">
          <cell r="C6608" t="str">
            <v>07182014-017.1_Measure life (years)</v>
          </cell>
          <cell r="D6608">
            <v>1</v>
          </cell>
          <cell r="E6608" t="str">
            <v>Measure life (years)</v>
          </cell>
          <cell r="F6608" t="str">
            <v>Measure Life Value Source</v>
          </cell>
          <cell r="G6608" t="str">
            <v/>
          </cell>
          <cell r="H6608" t="str">
            <v>Used for program change filing. Program-level measure life decreased from previous 14 years to feflect increasing role of energy management</v>
          </cell>
          <cell r="I6608" t="str">
            <v>CE inputs - measure update   small business 031314.xlsx</v>
          </cell>
        </row>
        <row r="6609">
          <cell r="C6609" t="str">
            <v>07182014-017.1_Planned Net to Gross Ratio</v>
          </cell>
          <cell r="D6609">
            <v>1</v>
          </cell>
          <cell r="E6609" t="str">
            <v>Planned Net to Gross Ratio</v>
          </cell>
          <cell r="F6609" t="str">
            <v>Net-to-Gross Value Source</v>
          </cell>
          <cell r="G6609" t="str">
            <v/>
          </cell>
          <cell r="H6609" t="str">
            <v>BAU - CE inputs sheet</v>
          </cell>
          <cell r="I6609" t="str">
            <v>CE inputs - measure update   small business 031314.xlsx</v>
          </cell>
        </row>
        <row r="6610">
          <cell r="C6610" t="str">
            <v>07182014-017.1_Incremental cost ($)</v>
          </cell>
          <cell r="D6610">
            <v>1</v>
          </cell>
          <cell r="E6610" t="str">
            <v>Incremental cost ($)</v>
          </cell>
          <cell r="F6610" t="str">
            <v>Incremental Cost Value Source</v>
          </cell>
          <cell r="G6610" t="str">
            <v/>
          </cell>
          <cell r="H6610" t="str">
            <v/>
          </cell>
          <cell r="I6610" t="str">
            <v>Program Update Report UT 050214.docx</v>
          </cell>
        </row>
        <row r="6611">
          <cell r="C6611" t="str">
            <v>07182014-017.1_Gross Average Monthly Demand Reduction (kW/unit)</v>
          </cell>
          <cell r="D6611">
            <v>1</v>
          </cell>
          <cell r="E6611" t="str">
            <v>Gross Average Monthly Demand Reduction (kW/unit)</v>
          </cell>
          <cell r="F6611" t="str">
            <v>Demand Savings Value Source</v>
          </cell>
          <cell r="G6611" t="str">
            <v/>
          </cell>
          <cell r="H6611" t="str">
            <v>Savings are assumed to occur at night, not at time of customer peak demand</v>
          </cell>
          <cell r="I6611" t="str">
            <v/>
          </cell>
        </row>
        <row r="6612">
          <cell r="C6612" t="str">
            <v>320.2_Planned Net to Gross Ratio</v>
          </cell>
          <cell r="D6612">
            <v>2</v>
          </cell>
          <cell r="E6612" t="str">
            <v>Planned Net to Gross Ratio</v>
          </cell>
          <cell r="F6612" t="str">
            <v>Net-to-Gross Value Source</v>
          </cell>
          <cell r="G6612" t="str">
            <v/>
          </cell>
          <cell r="H6612" t="str">
            <v>Page 2</v>
          </cell>
          <cell r="I6612" t="str">
            <v>ID_FinAnswer_Express_Program_Evaluation_2009-2011.pdf</v>
          </cell>
        </row>
        <row r="6613">
          <cell r="C6613" t="str">
            <v>320.2_Gross Average Monthly Demand Reduction (kW/unit)</v>
          </cell>
          <cell r="D6613">
            <v>2</v>
          </cell>
          <cell r="E6613" t="str">
            <v>Gross Average Monthly Demand Reduction (kW/unit)</v>
          </cell>
          <cell r="F6613" t="str">
            <v>Demand Reduction Value Source</v>
          </cell>
          <cell r="G6613" t="str">
            <v/>
          </cell>
          <cell r="H6613" t="str">
            <v>Savings are assumed to occur at night, not at time of customer peak demand</v>
          </cell>
          <cell r="I6613" t="str">
            <v/>
          </cell>
        </row>
        <row r="6614">
          <cell r="C6614" t="str">
            <v>320.2_Incremental cost ($)</v>
          </cell>
          <cell r="D6614">
            <v>2</v>
          </cell>
          <cell r="E6614" t="str">
            <v>Incremental cost ($)</v>
          </cell>
          <cell r="F6614" t="str">
            <v>Cost Value Source</v>
          </cell>
          <cell r="G6614" t="str">
            <v/>
          </cell>
          <cell r="H6614" t="str">
            <v/>
          </cell>
          <cell r="I6614" t="str">
            <v>Exterior LED Compiled.xlsx</v>
          </cell>
        </row>
        <row r="6615">
          <cell r="C6615" t="str">
            <v>320.2_Measure life (years)</v>
          </cell>
          <cell r="D6615">
            <v>2</v>
          </cell>
          <cell r="E6615" t="str">
            <v>Measure life (years)</v>
          </cell>
          <cell r="F6615" t="str">
            <v>Measure Life Value Source</v>
          </cell>
          <cell r="G6615" t="str">
            <v>Average of 12 years from FinAnswer Express and 15 years from Energy FinAnswer (13.5 rounded to 14)</v>
          </cell>
          <cell r="H6615" t="str">
            <v/>
          </cell>
          <cell r="I6615" t="str">
            <v>2013-Idaho-Annual-Report-Appendices-FINAL071814.pdf</v>
          </cell>
        </row>
        <row r="6616">
          <cell r="C6616" t="str">
            <v>320.2_Planned Realization Rate</v>
          </cell>
          <cell r="D6616">
            <v>2</v>
          </cell>
          <cell r="E6616" t="str">
            <v>Planned Realization Rate</v>
          </cell>
          <cell r="F6616" t="str">
            <v>Realization Rate Value Source</v>
          </cell>
          <cell r="G6616" t="str">
            <v/>
          </cell>
          <cell r="H6616" t="str">
            <v>Table 1</v>
          </cell>
          <cell r="I6616" t="str">
            <v>ID_FinAnswer_Express_Program_Evaluation_2009-2011.pdf</v>
          </cell>
        </row>
        <row r="6617">
          <cell r="C6617" t="str">
            <v>320.2_Gross incremental annual electric savings (kWh/yr)</v>
          </cell>
          <cell r="D6617">
            <v>2</v>
          </cell>
          <cell r="E6617" t="str">
            <v>Gross incremental annual electric savings (kWh/yr)</v>
          </cell>
          <cell r="F6617" t="str">
            <v xml:space="preserve">Energy Savings Value Source </v>
          </cell>
          <cell r="G6617" t="str">
            <v/>
          </cell>
          <cell r="H6617" t="str">
            <v/>
          </cell>
          <cell r="I6617" t="str">
            <v>Exterior LED Compiled.xlsx</v>
          </cell>
        </row>
        <row r="6618">
          <cell r="C6618" t="str">
            <v>764.3_Incremental cost ($)</v>
          </cell>
          <cell r="D6618">
            <v>3</v>
          </cell>
          <cell r="E6618" t="str">
            <v>Incremental cost ($)</v>
          </cell>
          <cell r="F6618" t="str">
            <v>Cost Value Source</v>
          </cell>
          <cell r="G6618" t="str">
            <v/>
          </cell>
          <cell r="H6618" t="str">
            <v/>
          </cell>
          <cell r="I6618" t="str">
            <v>Washington Exterior LED Compiled for 01OCT2014 Update.xlsx</v>
          </cell>
        </row>
        <row r="6619">
          <cell r="C6619" t="str">
            <v>764.3_Incremental cost ($)</v>
          </cell>
          <cell r="D6619">
            <v>3</v>
          </cell>
          <cell r="E6619" t="str">
            <v>Incremental cost ($)</v>
          </cell>
          <cell r="F6619" t="str">
            <v>Cost Value Source</v>
          </cell>
          <cell r="G6619" t="str">
            <v/>
          </cell>
          <cell r="H6619" t="str">
            <v/>
          </cell>
          <cell r="I6619" t="str">
            <v/>
          </cell>
        </row>
        <row r="6620">
          <cell r="C6620" t="str">
            <v>764.3_Gross Average Monthly Demand Reduction (kW/unit)</v>
          </cell>
          <cell r="D6620">
            <v>3</v>
          </cell>
          <cell r="E6620" t="str">
            <v>Gross Average Monthly Demand Reduction (kW/unit)</v>
          </cell>
          <cell r="F6620" t="str">
            <v>Demand Reduction Value Source</v>
          </cell>
          <cell r="G6620" t="str">
            <v/>
          </cell>
          <cell r="H6620" t="str">
            <v>pg 32, Table 9-26</v>
          </cell>
          <cell r="I6620" t="str">
            <v>FinAnswer Express Market Characterization and Program Enhancements - Washington Service Territory 9 Sept 2011.pdf</v>
          </cell>
        </row>
        <row r="6621">
          <cell r="C6621" t="str">
            <v>764.3_Gross incremental annual electric savings (kWh/yr)</v>
          </cell>
          <cell r="D6621">
            <v>3</v>
          </cell>
          <cell r="E6621" t="str">
            <v>Gross incremental annual electric savings (kWh/yr)</v>
          </cell>
          <cell r="F6621" t="str">
            <v xml:space="preserve">Energy Savings Value Source </v>
          </cell>
          <cell r="G6621" t="str">
            <v/>
          </cell>
          <cell r="H6621" t="str">
            <v/>
          </cell>
          <cell r="I6621" t="str">
            <v>Washington Exterior LED Compiled for 01OCT2014 Update.xlsx</v>
          </cell>
        </row>
        <row r="6622">
          <cell r="C6622" t="str">
            <v>764.3_Gross incremental annual electric savings (kWh/yr)</v>
          </cell>
          <cell r="D6622">
            <v>3</v>
          </cell>
          <cell r="E6622" t="str">
            <v>Gross incremental annual electric savings (kWh/yr)</v>
          </cell>
          <cell r="F6622" t="str">
            <v xml:space="preserve">Energy Savings Value Source </v>
          </cell>
          <cell r="G6622" t="str">
            <v/>
          </cell>
          <cell r="H6622" t="str">
            <v/>
          </cell>
          <cell r="I6622" t="str">
            <v/>
          </cell>
        </row>
        <row r="6623">
          <cell r="C6623" t="str">
            <v>981.2_Gross incremental annual electric savings (kWh/yr)</v>
          </cell>
          <cell r="D6623">
            <v>2</v>
          </cell>
          <cell r="E6623" t="str">
            <v>Gross incremental annual electric savings (kWh/yr)</v>
          </cell>
          <cell r="F6623" t="str">
            <v>Energy Savings Value Source</v>
          </cell>
          <cell r="G6623" t="str">
            <v/>
          </cell>
          <cell r="H6623" t="str">
            <v/>
          </cell>
          <cell r="I6623" t="str">
            <v>WY Exterior NCMR Lighting Measures Compiled 12122014.xlsx</v>
          </cell>
        </row>
        <row r="6624">
          <cell r="C6624" t="str">
            <v>981.2_Incremental cost ($)</v>
          </cell>
          <cell r="D6624">
            <v>2</v>
          </cell>
          <cell r="E6624" t="str">
            <v>Incremental cost ($)</v>
          </cell>
          <cell r="F6624" t="str">
            <v>Incremental Cost Value Source</v>
          </cell>
          <cell r="G6624" t="str">
            <v/>
          </cell>
          <cell r="H6624" t="str">
            <v/>
          </cell>
          <cell r="I6624" t="str">
            <v>WY Exterior NCMR Lighting Measures Compiled 12122014.xlsx</v>
          </cell>
        </row>
        <row r="6625">
          <cell r="C6625" t="str">
            <v>981.2_Planned Net to Gross Ratio</v>
          </cell>
          <cell r="D6625">
            <v>2</v>
          </cell>
          <cell r="E6625" t="str">
            <v>Planned Net to Gross Ratio</v>
          </cell>
          <cell r="F6625" t="str">
            <v>Net-to-Gross Value Source</v>
          </cell>
          <cell r="G6625" t="str">
            <v/>
          </cell>
          <cell r="H6625" t="str">
            <v>Page 10</v>
          </cell>
          <cell r="I6625" t="str">
            <v>DSM_WY_FinAnswerExpress_Report_2011.pdf</v>
          </cell>
        </row>
        <row r="6626">
          <cell r="C6626" t="str">
            <v>981.2_Planned Realization Rate</v>
          </cell>
          <cell r="D6626">
            <v>2</v>
          </cell>
          <cell r="E6626" t="str">
            <v>Planned Realization Rate</v>
          </cell>
          <cell r="F6626" t="str">
            <v>Realization Rate Value Source</v>
          </cell>
          <cell r="G6626" t="str">
            <v/>
          </cell>
          <cell r="H6626" t="str">
            <v>Table 1</v>
          </cell>
          <cell r="I6626" t="str">
            <v>DSM_WY_FinAnswerExpress_Report_2011.pdf</v>
          </cell>
        </row>
        <row r="6627">
          <cell r="C6627" t="str">
            <v>981.2_Gross Average Monthly Demand Reduction (kW/unit)</v>
          </cell>
          <cell r="D6627">
            <v>2</v>
          </cell>
          <cell r="E6627" t="str">
            <v>Gross Average Monthly Demand Reduction (kW/unit)</v>
          </cell>
          <cell r="F6627" t="str">
            <v>Demand Savings Value Source</v>
          </cell>
          <cell r="G6627" t="str">
            <v/>
          </cell>
          <cell r="H6627" t="str">
            <v>Savings are assumed to occur at night, not at time of customer peak demand</v>
          </cell>
          <cell r="I6627" t="str">
            <v/>
          </cell>
        </row>
        <row r="6628">
          <cell r="C6628" t="str">
            <v>981.2_Measure life (years)</v>
          </cell>
          <cell r="D6628">
            <v>2</v>
          </cell>
          <cell r="E6628" t="str">
            <v>Measure life (years)</v>
          </cell>
          <cell r="F6628" t="str">
            <v>Measure Life Value Source</v>
          </cell>
          <cell r="G6628" t="str">
            <v>Average of 12 years from FinAnswer Express and 15 years from Energy FinAnswer (13.5 rounded to 14)</v>
          </cell>
          <cell r="H6628" t="str">
            <v/>
          </cell>
          <cell r="I6628" t="str">
            <v/>
          </cell>
        </row>
        <row r="6629">
          <cell r="C6629" t="str">
            <v>06232015-018.1_Planned Net to Gross Ratio</v>
          </cell>
          <cell r="D6629">
            <v>1</v>
          </cell>
          <cell r="E6629" t="str">
            <v>Planned Net to Gross Ratio</v>
          </cell>
          <cell r="F6629" t="str">
            <v>Net-to-Gross Value Source</v>
          </cell>
          <cell r="G6629" t="str">
            <v/>
          </cell>
          <cell r="H6629" t="str">
            <v>page 2</v>
          </cell>
          <cell r="I6629" t="str">
            <v>CA_FinAnswer_Express_Program_Evaluation_2009-2011.pdf</v>
          </cell>
        </row>
        <row r="6630">
          <cell r="C6630" t="str">
            <v>06232015-018.1_Planned Realization Rate</v>
          </cell>
          <cell r="D6630">
            <v>1</v>
          </cell>
          <cell r="E6630" t="str">
            <v>Planned Realization Rate</v>
          </cell>
          <cell r="F6630" t="str">
            <v>Realization Rate Value Source</v>
          </cell>
          <cell r="G6630" t="str">
            <v/>
          </cell>
          <cell r="H6630" t="str">
            <v>page 2</v>
          </cell>
          <cell r="I6630" t="str">
            <v>CA_FinAnswer_Express_Program_Evaluation_2009-2011.pdf</v>
          </cell>
        </row>
        <row r="6631">
          <cell r="C6631" t="str">
            <v>11032014-006.1_Planned Realization Rate</v>
          </cell>
          <cell r="D6631">
            <v>1</v>
          </cell>
          <cell r="E6631" t="str">
            <v>Planned Realization Rate</v>
          </cell>
          <cell r="F6631" t="str">
            <v>Realization Rate Value Source</v>
          </cell>
          <cell r="G6631" t="str">
            <v/>
          </cell>
          <cell r="H6631" t="str">
            <v>Table 1</v>
          </cell>
          <cell r="I6631" t="str">
            <v>ID_FinAnswer_Express_Program_Evaluation_2009-2011.pdf</v>
          </cell>
        </row>
        <row r="6632">
          <cell r="C6632" t="str">
            <v>11032014-006.1_Incremental cost ($)</v>
          </cell>
          <cell r="D6632">
            <v>1</v>
          </cell>
          <cell r="E6632" t="str">
            <v>Incremental cost ($)</v>
          </cell>
          <cell r="F6632" t="str">
            <v>Cost Value Source</v>
          </cell>
          <cell r="G6632" t="str">
            <v/>
          </cell>
          <cell r="H6632" t="str">
            <v/>
          </cell>
          <cell r="I6632" t="str">
            <v>Exterior LED Compiled.xlsx</v>
          </cell>
        </row>
        <row r="6633">
          <cell r="C6633" t="str">
            <v>11032014-006.1_Planned Net to Gross Ratio</v>
          </cell>
          <cell r="D6633">
            <v>1</v>
          </cell>
          <cell r="E6633" t="str">
            <v>Planned Net to Gross Ratio</v>
          </cell>
          <cell r="F6633" t="str">
            <v>Net-to-Gross Value Source</v>
          </cell>
          <cell r="G6633" t="str">
            <v/>
          </cell>
          <cell r="H6633" t="str">
            <v>Page 2</v>
          </cell>
          <cell r="I6633" t="str">
            <v>ID_FinAnswer_Express_Program_Evaluation_2009-2011.pdf</v>
          </cell>
        </row>
        <row r="6634">
          <cell r="C6634" t="str">
            <v>11032014-006.1_Gross incremental annual electric savings (kWh/yr)</v>
          </cell>
          <cell r="D6634">
            <v>1</v>
          </cell>
          <cell r="E6634" t="str">
            <v>Gross incremental annual electric savings (kWh/yr)</v>
          </cell>
          <cell r="F6634" t="str">
            <v xml:space="preserve">Energy Savings Value Source </v>
          </cell>
          <cell r="G6634" t="str">
            <v/>
          </cell>
          <cell r="H6634" t="str">
            <v/>
          </cell>
          <cell r="I6634" t="str">
            <v>Exterior LED Compiled.xlsx</v>
          </cell>
        </row>
        <row r="6635">
          <cell r="C6635" t="str">
            <v>11032014-006.1_Measure life (years)</v>
          </cell>
          <cell r="D6635">
            <v>1</v>
          </cell>
          <cell r="E6635" t="str">
            <v>Measure life (years)</v>
          </cell>
          <cell r="F6635" t="str">
            <v>Measure Life Value Source</v>
          </cell>
          <cell r="G6635" t="str">
            <v>Average of 12 years from FinAnswer Express and 15 years from Energy FinAnswer (13.5 rounded to 14)</v>
          </cell>
          <cell r="H6635" t="str">
            <v/>
          </cell>
          <cell r="I6635" t="str">
            <v>2013-Idaho-Annual-Report-Appendices-FINAL071814.pdf</v>
          </cell>
        </row>
        <row r="6636">
          <cell r="C6636" t="str">
            <v>11032014-006.1_Gross Average Monthly Demand Reduction (kW/unit)</v>
          </cell>
          <cell r="D6636">
            <v>1</v>
          </cell>
          <cell r="E6636" t="str">
            <v>Gross Average Monthly Demand Reduction (kW/unit)</v>
          </cell>
          <cell r="F6636" t="str">
            <v>Demand Reduction Value Source</v>
          </cell>
          <cell r="G6636" t="str">
            <v/>
          </cell>
          <cell r="H6636" t="str">
            <v>Savings are assumed to occur at night, not at time of customer peak demand</v>
          </cell>
          <cell r="I6636" t="str">
            <v/>
          </cell>
        </row>
        <row r="6637">
          <cell r="C6637" t="str">
            <v>09252014-008.1_Incremental cost ($)</v>
          </cell>
          <cell r="D6637">
            <v>1</v>
          </cell>
          <cell r="E6637" t="str">
            <v>Incremental cost ($)</v>
          </cell>
          <cell r="F6637" t="str">
            <v>Cost Value Source</v>
          </cell>
          <cell r="G6637" t="str">
            <v/>
          </cell>
          <cell r="H6637" t="str">
            <v/>
          </cell>
          <cell r="I6637" t="str">
            <v/>
          </cell>
        </row>
        <row r="6638">
          <cell r="C6638" t="str">
            <v>09252014-008.1_Incremental cost ($)</v>
          </cell>
          <cell r="D6638">
            <v>1</v>
          </cell>
          <cell r="E6638" t="str">
            <v>Incremental cost ($)</v>
          </cell>
          <cell r="F6638" t="str">
            <v>Cost Value Source</v>
          </cell>
          <cell r="G6638" t="str">
            <v/>
          </cell>
          <cell r="H6638" t="str">
            <v/>
          </cell>
          <cell r="I6638" t="str">
            <v>Washington Exterior LED Compiled for 01OCT2014 Update.xlsx</v>
          </cell>
        </row>
        <row r="6639">
          <cell r="C6639" t="str">
            <v>12012014-035.1_Measure life (years)</v>
          </cell>
          <cell r="D6639">
            <v>1</v>
          </cell>
          <cell r="E6639" t="str">
            <v>Measure life (years)</v>
          </cell>
          <cell r="F6639" t="str">
            <v>Measure Life Value Source</v>
          </cell>
          <cell r="G6639" t="str">
            <v>Average of 12 years from FinAnswer Express and 15 years from Energy FinAnswer (13.5 rounded to 14)</v>
          </cell>
          <cell r="H6639" t="str">
            <v/>
          </cell>
          <cell r="I6639" t="str">
            <v/>
          </cell>
        </row>
        <row r="6640">
          <cell r="C6640" t="str">
            <v>12012014-035.1_Planned Net to Gross Ratio</v>
          </cell>
          <cell r="D6640">
            <v>1</v>
          </cell>
          <cell r="E6640" t="str">
            <v>Planned Net to Gross Ratio</v>
          </cell>
          <cell r="F6640" t="str">
            <v>Net-to-Gross Value Source</v>
          </cell>
          <cell r="G6640" t="str">
            <v/>
          </cell>
          <cell r="H6640" t="str">
            <v>Page 10</v>
          </cell>
          <cell r="I6640" t="str">
            <v>DSM_WY_FinAnswerExpress_Report_2011.pdf</v>
          </cell>
        </row>
        <row r="6641">
          <cell r="C6641" t="str">
            <v>12012014-035.1_Gross Average Monthly Demand Reduction (kW/unit)</v>
          </cell>
          <cell r="D6641">
            <v>1</v>
          </cell>
          <cell r="E6641" t="str">
            <v>Gross Average Monthly Demand Reduction (kW/unit)</v>
          </cell>
          <cell r="F6641" t="str">
            <v>Demand Savings Value Source</v>
          </cell>
          <cell r="G6641" t="str">
            <v/>
          </cell>
          <cell r="H6641" t="str">
            <v>Savings are assumed to occur at night, not at time of customer peak demand</v>
          </cell>
          <cell r="I6641" t="str">
            <v/>
          </cell>
        </row>
        <row r="6642">
          <cell r="C6642" t="str">
            <v>12012014-035.1_Incremental cost ($)</v>
          </cell>
          <cell r="D6642">
            <v>1</v>
          </cell>
          <cell r="E6642" t="str">
            <v>Incremental cost ($)</v>
          </cell>
          <cell r="F6642" t="str">
            <v>Incremental Cost Value Source</v>
          </cell>
          <cell r="G6642" t="str">
            <v/>
          </cell>
          <cell r="H6642" t="str">
            <v/>
          </cell>
          <cell r="I6642" t="str">
            <v>WY Exterior NCMR Lighting Measures Compiled 12122014.xlsx</v>
          </cell>
        </row>
        <row r="6643">
          <cell r="C6643" t="str">
            <v>12012014-035.1_Planned Realization Rate</v>
          </cell>
          <cell r="D6643">
            <v>1</v>
          </cell>
          <cell r="E6643" t="str">
            <v>Planned Realization Rate</v>
          </cell>
          <cell r="F6643" t="str">
            <v>Realization Rate Value Source</v>
          </cell>
          <cell r="G6643" t="str">
            <v/>
          </cell>
          <cell r="H6643" t="str">
            <v>Table 1</v>
          </cell>
          <cell r="I6643" t="str">
            <v>DSM_WY_FinAnswerExpress_Report_2011.pdf</v>
          </cell>
        </row>
        <row r="6644">
          <cell r="C6644" t="str">
            <v>12012014-035.1_Gross incremental annual electric savings (kWh/yr)</v>
          </cell>
          <cell r="D6644">
            <v>1</v>
          </cell>
          <cell r="E6644" t="str">
            <v>Gross incremental annual electric savings (kWh/yr)</v>
          </cell>
          <cell r="F6644" t="str">
            <v>Energy Savings Value Source</v>
          </cell>
          <cell r="G6644" t="str">
            <v/>
          </cell>
          <cell r="H6644" t="str">
            <v/>
          </cell>
          <cell r="I6644" t="str">
            <v>WY Exterior NCMR Lighting Measures Compiled 12122014.xlsx</v>
          </cell>
        </row>
        <row r="6645">
          <cell r="C6645" t="str">
            <v>06232015-019.1_Planned Net to Gross Ratio</v>
          </cell>
          <cell r="D6645">
            <v>1</v>
          </cell>
          <cell r="E6645" t="str">
            <v>Planned Net to Gross Ratio</v>
          </cell>
          <cell r="F6645" t="str">
            <v>Net-to-Gross Value Source</v>
          </cell>
          <cell r="G6645" t="str">
            <v/>
          </cell>
          <cell r="H6645" t="str">
            <v>page 2</v>
          </cell>
          <cell r="I6645" t="str">
            <v>CA_FinAnswer_Express_Program_Evaluation_2009-2011.pdf</v>
          </cell>
        </row>
        <row r="6646">
          <cell r="C6646" t="str">
            <v>06232015-019.1_Planned Realization Rate</v>
          </cell>
          <cell r="D6646">
            <v>1</v>
          </cell>
          <cell r="E6646" t="str">
            <v>Planned Realization Rate</v>
          </cell>
          <cell r="F6646" t="str">
            <v>Realization Rate Value Source</v>
          </cell>
          <cell r="G6646" t="str">
            <v/>
          </cell>
          <cell r="H6646" t="str">
            <v>page 2</v>
          </cell>
          <cell r="I6646" t="str">
            <v>CA_FinAnswer_Express_Program_Evaluation_2009-2011.pdf</v>
          </cell>
        </row>
        <row r="6647">
          <cell r="C6647" t="str">
            <v>11032014-007.1_Measure life (years)</v>
          </cell>
          <cell r="D6647">
            <v>1</v>
          </cell>
          <cell r="E6647" t="str">
            <v>Measure life (years)</v>
          </cell>
          <cell r="F6647" t="str">
            <v>Measure Life Value Source</v>
          </cell>
          <cell r="G6647" t="str">
            <v>Average of 12 years from FinAnswer Express and 15 years from Energy FinAnswer (13.5 rounded to 14)</v>
          </cell>
          <cell r="H6647" t="str">
            <v/>
          </cell>
          <cell r="I6647" t="str">
            <v>2013-Idaho-Annual-Report-Appendices-FINAL071814.pdf</v>
          </cell>
        </row>
        <row r="6648">
          <cell r="C6648" t="str">
            <v>11032014-007.1_Gross incremental annual electric savings (kWh/yr)</v>
          </cell>
          <cell r="D6648">
            <v>1</v>
          </cell>
          <cell r="E6648" t="str">
            <v>Gross incremental annual electric savings (kWh/yr)</v>
          </cell>
          <cell r="F6648" t="str">
            <v xml:space="preserve">Energy Savings Value Source </v>
          </cell>
          <cell r="G6648" t="str">
            <v/>
          </cell>
          <cell r="H6648" t="str">
            <v/>
          </cell>
          <cell r="I6648" t="str">
            <v>Exterior LED Compiled.xlsx</v>
          </cell>
        </row>
        <row r="6649">
          <cell r="C6649" t="str">
            <v>11032014-007.1_Incremental cost ($)</v>
          </cell>
          <cell r="D6649">
            <v>1</v>
          </cell>
          <cell r="E6649" t="str">
            <v>Incremental cost ($)</v>
          </cell>
          <cell r="F6649" t="str">
            <v>Cost Value Source</v>
          </cell>
          <cell r="G6649" t="str">
            <v/>
          </cell>
          <cell r="H6649" t="str">
            <v/>
          </cell>
          <cell r="I6649" t="str">
            <v>Exterior LED Compiled.xlsx</v>
          </cell>
        </row>
        <row r="6650">
          <cell r="C6650" t="str">
            <v>11032014-007.1_Planned Net to Gross Ratio</v>
          </cell>
          <cell r="D6650">
            <v>1</v>
          </cell>
          <cell r="E6650" t="str">
            <v>Planned Net to Gross Ratio</v>
          </cell>
          <cell r="F6650" t="str">
            <v>Net-to-Gross Value Source</v>
          </cell>
          <cell r="G6650" t="str">
            <v/>
          </cell>
          <cell r="H6650" t="str">
            <v>Page 2</v>
          </cell>
          <cell r="I6650" t="str">
            <v>ID_FinAnswer_Express_Program_Evaluation_2009-2011.pdf</v>
          </cell>
        </row>
        <row r="6651">
          <cell r="C6651" t="str">
            <v>11032014-007.1_Gross Average Monthly Demand Reduction (kW/unit)</v>
          </cell>
          <cell r="D6651">
            <v>1</v>
          </cell>
          <cell r="E6651" t="str">
            <v>Gross Average Monthly Demand Reduction (kW/unit)</v>
          </cell>
          <cell r="F6651" t="str">
            <v>Demand Reduction Value Source</v>
          </cell>
          <cell r="G6651" t="str">
            <v/>
          </cell>
          <cell r="H6651" t="str">
            <v>Savings are assumed to occur at night, not at time of customer peak demand</v>
          </cell>
          <cell r="I6651" t="str">
            <v/>
          </cell>
        </row>
        <row r="6652">
          <cell r="C6652" t="str">
            <v>11032014-007.1_Planned Realization Rate</v>
          </cell>
          <cell r="D6652">
            <v>1</v>
          </cell>
          <cell r="E6652" t="str">
            <v>Planned Realization Rate</v>
          </cell>
          <cell r="F6652" t="str">
            <v>Realization Rate Value Source</v>
          </cell>
          <cell r="G6652" t="str">
            <v/>
          </cell>
          <cell r="H6652" t="str">
            <v>Table 1</v>
          </cell>
          <cell r="I6652" t="str">
            <v>ID_FinAnswer_Express_Program_Evaluation_2009-2011.pdf</v>
          </cell>
        </row>
        <row r="6653">
          <cell r="C6653" t="str">
            <v>09252014-009.1_Incremental cost ($)</v>
          </cell>
          <cell r="D6653">
            <v>1</v>
          </cell>
          <cell r="E6653" t="str">
            <v>Incremental cost ($)</v>
          </cell>
          <cell r="F6653" t="str">
            <v>Cost Value Source</v>
          </cell>
          <cell r="G6653" t="str">
            <v/>
          </cell>
          <cell r="H6653" t="str">
            <v/>
          </cell>
          <cell r="I6653" t="str">
            <v>Washington Exterior LED Compiled for 01OCT2014 Update.xlsx</v>
          </cell>
        </row>
        <row r="6654">
          <cell r="C6654" t="str">
            <v>09252014-009.1_Incremental cost ($)</v>
          </cell>
          <cell r="D6654">
            <v>1</v>
          </cell>
          <cell r="E6654" t="str">
            <v>Incremental cost ($)</v>
          </cell>
          <cell r="F6654" t="str">
            <v>Cost Value Source</v>
          </cell>
          <cell r="G6654" t="str">
            <v/>
          </cell>
          <cell r="H6654" t="str">
            <v/>
          </cell>
          <cell r="I6654" t="str">
            <v/>
          </cell>
        </row>
        <row r="6655">
          <cell r="C6655" t="str">
            <v>12012014-034.1_Planned Realization Rate</v>
          </cell>
          <cell r="D6655">
            <v>1</v>
          </cell>
          <cell r="E6655" t="str">
            <v>Planned Realization Rate</v>
          </cell>
          <cell r="F6655" t="str">
            <v>Realization Rate Value Source</v>
          </cell>
          <cell r="G6655" t="str">
            <v/>
          </cell>
          <cell r="H6655" t="str">
            <v>Table 1</v>
          </cell>
          <cell r="I6655" t="str">
            <v>DSM_WY_FinAnswerExpress_Report_2011.pdf</v>
          </cell>
        </row>
        <row r="6656">
          <cell r="C6656" t="str">
            <v>12012014-034.1_Gross Average Monthly Demand Reduction (kW/unit)</v>
          </cell>
          <cell r="D6656">
            <v>1</v>
          </cell>
          <cell r="E6656" t="str">
            <v>Gross Average Monthly Demand Reduction (kW/unit)</v>
          </cell>
          <cell r="F6656" t="str">
            <v>Demand Savings Value Source</v>
          </cell>
          <cell r="G6656" t="str">
            <v/>
          </cell>
          <cell r="H6656" t="str">
            <v>Savings are assumed to occur at night, not at time of customer peak demand</v>
          </cell>
          <cell r="I6656" t="str">
            <v/>
          </cell>
        </row>
        <row r="6657">
          <cell r="C6657" t="str">
            <v>12012014-034.1_Measure life (years)</v>
          </cell>
          <cell r="D6657">
            <v>1</v>
          </cell>
          <cell r="E6657" t="str">
            <v>Measure life (years)</v>
          </cell>
          <cell r="F6657" t="str">
            <v>Measure Life Value Source</v>
          </cell>
          <cell r="G6657" t="str">
            <v>Average of 12 years from FinAnswer Express and 15 years from Energy FinAnswer (13.5 rounded to 14)</v>
          </cell>
          <cell r="H6657" t="str">
            <v/>
          </cell>
          <cell r="I6657" t="str">
            <v/>
          </cell>
        </row>
        <row r="6658">
          <cell r="C6658" t="str">
            <v>12012014-034.1_Planned Net to Gross Ratio</v>
          </cell>
          <cell r="D6658">
            <v>1</v>
          </cell>
          <cell r="E6658" t="str">
            <v>Planned Net to Gross Ratio</v>
          </cell>
          <cell r="F6658" t="str">
            <v>Net-to-Gross Value Source</v>
          </cell>
          <cell r="G6658" t="str">
            <v/>
          </cell>
          <cell r="H6658" t="str">
            <v>Page 10</v>
          </cell>
          <cell r="I6658" t="str">
            <v>DSM_WY_FinAnswerExpress_Report_2011.pdf</v>
          </cell>
        </row>
        <row r="6659">
          <cell r="C6659" t="str">
            <v>12012014-034.1_Incremental cost ($)</v>
          </cell>
          <cell r="D6659">
            <v>1</v>
          </cell>
          <cell r="E6659" t="str">
            <v>Incremental cost ($)</v>
          </cell>
          <cell r="F6659" t="str">
            <v>Incremental Cost Value Source</v>
          </cell>
          <cell r="G6659" t="str">
            <v/>
          </cell>
          <cell r="H6659" t="str">
            <v/>
          </cell>
          <cell r="I6659" t="str">
            <v>WY Exterior NCMR Lighting Measures Compiled 12122014.xlsx</v>
          </cell>
        </row>
        <row r="6660">
          <cell r="C6660" t="str">
            <v>12012014-034.1_Gross incremental annual electric savings (kWh/yr)</v>
          </cell>
          <cell r="D6660">
            <v>1</v>
          </cell>
          <cell r="E6660" t="str">
            <v>Gross incremental annual electric savings (kWh/yr)</v>
          </cell>
          <cell r="F6660" t="str">
            <v>Energy Savings Value Source</v>
          </cell>
          <cell r="G6660" t="str">
            <v/>
          </cell>
          <cell r="H6660" t="str">
            <v/>
          </cell>
          <cell r="I6660" t="str">
            <v>WY Exterior NCMR Lighting Measures Compiled 12122014.xlsx</v>
          </cell>
        </row>
        <row r="6661">
          <cell r="C6661" t="str">
            <v>07072015-004.1_Gross incremental annual electric savings (kWh/yr)</v>
          </cell>
          <cell r="D6661">
            <v>1</v>
          </cell>
          <cell r="E6661" t="str">
            <v>Gross incremental annual electric savings (kWh/yr)</v>
          </cell>
          <cell r="F6661" t="str">
            <v>Energy Savings Value Source</v>
          </cell>
          <cell r="G6661" t="str">
            <v/>
          </cell>
          <cell r="H6661" t="str">
            <v>TRL Workbook - Midstream Lighting - UT 052915.xlsx</v>
          </cell>
          <cell r="I6661" t="str">
            <v>TRL Workbook - Midstream Lighting - UT 052915.xlsx</v>
          </cell>
        </row>
        <row r="6662">
          <cell r="C6662" t="str">
            <v>07072015-004.1_Planned Realization Rate</v>
          </cell>
          <cell r="D6662">
            <v>1</v>
          </cell>
          <cell r="E6662" t="str">
            <v>Planned Realization Rate</v>
          </cell>
          <cell r="F6662" t="str">
            <v>Realization Rate Value Source</v>
          </cell>
          <cell r="G6662" t="str">
            <v/>
          </cell>
          <cell r="H6662" t="str">
            <v>RR determined by subtracting Installation Rate p. 5 from Leakage Rate p. 62.</v>
          </cell>
          <cell r="I6662" t="str">
            <v>ComEd BILD PY5 Evaluation Report 2014-04-14.pdf</v>
          </cell>
        </row>
        <row r="6663">
          <cell r="C6663" t="str">
            <v>07072015-004.1_Gross Average Monthly Demand Reduction (kW/unit)</v>
          </cell>
          <cell r="D6663">
            <v>1</v>
          </cell>
          <cell r="E6663" t="str">
            <v>Gross Average Monthly Demand Reduction (kW/unit)</v>
          </cell>
          <cell r="F6663" t="str">
            <v>Demand Savings Value Source</v>
          </cell>
          <cell r="G6663" t="str">
            <v/>
          </cell>
          <cell r="H6663" t="str">
            <v>TRL Workbook - Midstream Lighting - UT 052915.xlsx</v>
          </cell>
          <cell r="I6663" t="str">
            <v>TRL Workbook - Midstream Lighting - UT 052915.xlsx</v>
          </cell>
        </row>
        <row r="6664">
          <cell r="C6664" t="str">
            <v>07072015-004.1_Measure life (years)</v>
          </cell>
          <cell r="D6664">
            <v>1</v>
          </cell>
          <cell r="E6664" t="str">
            <v>Measure life (years)</v>
          </cell>
          <cell r="F6664" t="str">
            <v>Measure Life Value Source</v>
          </cell>
          <cell r="G6664" t="str">
            <v/>
          </cell>
          <cell r="H6664" t="str">
            <v>Page 20, Table 3, Appendix.</v>
          </cell>
          <cell r="I6664" t="str">
            <v>UT_2014-Annual-Report_FINAL042915.pdf</v>
          </cell>
        </row>
        <row r="6665">
          <cell r="C6665" t="str">
            <v>07072015-004.1_Planned Net to Gross Ratio</v>
          </cell>
          <cell r="D6665">
            <v>1</v>
          </cell>
          <cell r="E6665" t="str">
            <v>Planned Net to Gross Ratio</v>
          </cell>
          <cell r="F6665" t="str">
            <v>Net-to-Gross Value Source</v>
          </cell>
          <cell r="G6665" t="str">
            <v/>
          </cell>
          <cell r="H6665" t="str">
            <v>P. 5, Table E-7.</v>
          </cell>
          <cell r="I6665" t="str">
            <v>ComEd BILD PY5 Evaluation Report 2014-04-14.pdf</v>
          </cell>
        </row>
        <row r="6666">
          <cell r="C6666" t="str">
            <v>07072015-004.1_Incremental cost ($) unit</v>
          </cell>
          <cell r="D6666">
            <v>1</v>
          </cell>
          <cell r="E6666" t="str">
            <v>Incremental cost ($) unit</v>
          </cell>
          <cell r="F6666" t="str">
            <v>Incremental Cost Value Source</v>
          </cell>
          <cell r="G6666" t="str">
            <v/>
          </cell>
          <cell r="H6666" t="str">
            <v>TRL Workbook - Midstream Lighting - UT 052915.xlsx</v>
          </cell>
          <cell r="I6666" t="str">
            <v>TRL Workbook - Midstream Lighting - UT 052915.xlsx</v>
          </cell>
        </row>
        <row r="6667">
          <cell r="C6667" t="str">
            <v>07092015-005.1_Incremental cost ($) unit</v>
          </cell>
          <cell r="D6667">
            <v>1</v>
          </cell>
          <cell r="E6667" t="str">
            <v>Incremental cost ($) unit</v>
          </cell>
          <cell r="F6667" t="str">
            <v>Incremental Cost Value Source</v>
          </cell>
          <cell r="G6667" t="str">
            <v/>
          </cell>
          <cell r="H6667" t="str">
            <v/>
          </cell>
          <cell r="I6667" t="str">
            <v>TRL Workbook - Midstream Lighting - WA 052915.xlsx</v>
          </cell>
        </row>
        <row r="6668">
          <cell r="C6668" t="str">
            <v>07092015-005.1_Gross Average Monthly Demand Reduction (kW/unit)</v>
          </cell>
          <cell r="D6668">
            <v>1</v>
          </cell>
          <cell r="E6668" t="str">
            <v>Gross Average Monthly Demand Reduction (kW/unit)</v>
          </cell>
          <cell r="F6668" t="str">
            <v>Demand Savings Value Source</v>
          </cell>
          <cell r="G6668" t="str">
            <v/>
          </cell>
          <cell r="H6668" t="str">
            <v/>
          </cell>
          <cell r="I6668" t="str">
            <v>TRL Workbook - Midstream Lighting - WA 052915.xlsx</v>
          </cell>
        </row>
        <row r="6669">
          <cell r="C6669" t="str">
            <v>07092015-005.1_Planned Net to Gross Ratio</v>
          </cell>
          <cell r="D6669">
            <v>1</v>
          </cell>
          <cell r="E6669" t="str">
            <v>Planned Net to Gross Ratio</v>
          </cell>
          <cell r="F6669" t="str">
            <v>Net-to-Gross Value Source</v>
          </cell>
          <cell r="G6669" t="str">
            <v/>
          </cell>
          <cell r="H6669" t="str">
            <v>Pg. 9</v>
          </cell>
          <cell r="I6669" t="str">
            <v>Washington wattsmart Business Planned Modifications March 2015.docx</v>
          </cell>
        </row>
        <row r="6670">
          <cell r="C6670" t="str">
            <v>07092015-005.1_Measure life (years)</v>
          </cell>
          <cell r="D6670">
            <v>1</v>
          </cell>
          <cell r="E6670" t="str">
            <v>Measure life (years)</v>
          </cell>
          <cell r="F6670" t="str">
            <v>Measure Life Value Source</v>
          </cell>
          <cell r="G6670" t="str">
            <v/>
          </cell>
          <cell r="H6670" t="str">
            <v>Pg. 8</v>
          </cell>
          <cell r="I6670" t="str">
            <v>Washington wattsmart Business Planned Modifications March 2015.docx</v>
          </cell>
        </row>
        <row r="6671">
          <cell r="C6671" t="str">
            <v>07092015-005.1_Gross incremental annual electric savings (kWh/yr)</v>
          </cell>
          <cell r="D6671">
            <v>1</v>
          </cell>
          <cell r="E6671" t="str">
            <v>Gross incremental annual electric savings (kWh/yr)</v>
          </cell>
          <cell r="F6671" t="str">
            <v>Energy Savings Value Source</v>
          </cell>
          <cell r="G6671" t="str">
            <v/>
          </cell>
          <cell r="H6671" t="str">
            <v/>
          </cell>
          <cell r="I6671" t="str">
            <v>TRL Workbook - Midstream Lighting - WA 052915.xlsx</v>
          </cell>
        </row>
        <row r="6672">
          <cell r="C6672" t="str">
            <v>07092015-005.1_Planned Realization Rate</v>
          </cell>
          <cell r="D6672">
            <v>1</v>
          </cell>
          <cell r="E6672" t="str">
            <v>Planned Realization Rate</v>
          </cell>
          <cell r="F6672" t="str">
            <v>Realization Rate Value Source</v>
          </cell>
          <cell r="G6672" t="str">
            <v/>
          </cell>
          <cell r="H6672" t="str">
            <v>4th yr install rates pg. 5, leakage rate pg. 62.</v>
          </cell>
          <cell r="I6672" t="str">
            <v>ComEd BILD PY5 Evaluation Report 2014-04-14.pdf</v>
          </cell>
        </row>
        <row r="6673">
          <cell r="C6673" t="str">
            <v>07072015-006.1_Measure life (years)</v>
          </cell>
          <cell r="D6673">
            <v>1</v>
          </cell>
          <cell r="E6673" t="str">
            <v>Measure life (years)</v>
          </cell>
          <cell r="F6673" t="str">
            <v>Measure Life Value Source</v>
          </cell>
          <cell r="G6673" t="str">
            <v/>
          </cell>
          <cell r="H6673" t="str">
            <v>Page 20, Table 3, Appendix.</v>
          </cell>
          <cell r="I6673" t="str">
            <v>UT_2014-Annual-Report_FINAL042915.pdf</v>
          </cell>
        </row>
        <row r="6674">
          <cell r="C6674" t="str">
            <v>07072015-006.1_Incremental cost ($) unit</v>
          </cell>
          <cell r="D6674">
            <v>1</v>
          </cell>
          <cell r="E6674" t="str">
            <v>Incremental cost ($) unit</v>
          </cell>
          <cell r="F6674" t="str">
            <v>Incremental Cost Value Source</v>
          </cell>
          <cell r="G6674" t="str">
            <v/>
          </cell>
          <cell r="H6674" t="str">
            <v>TRL Workbook - Midstream Lighting - UT 052915.xlsx</v>
          </cell>
          <cell r="I6674" t="str">
            <v>TRL Workbook - Midstream Lighting - UT 052915.xlsx</v>
          </cell>
        </row>
        <row r="6675">
          <cell r="C6675" t="str">
            <v>07072015-006.1_Planned Realization Rate</v>
          </cell>
          <cell r="D6675">
            <v>1</v>
          </cell>
          <cell r="E6675" t="str">
            <v>Planned Realization Rate</v>
          </cell>
          <cell r="F6675" t="str">
            <v>Realization Rate Value Source</v>
          </cell>
          <cell r="G6675" t="str">
            <v/>
          </cell>
          <cell r="H6675" t="str">
            <v>RR determined by subtracting Installation Rate p. 5 from Leakage Rate p. 62.</v>
          </cell>
          <cell r="I6675" t="str">
            <v>ComEd BILD PY5 Evaluation Report 2014-04-14.pdf</v>
          </cell>
        </row>
        <row r="6676">
          <cell r="C6676" t="str">
            <v>07072015-006.1_Gross incremental annual electric savings (kWh/yr)</v>
          </cell>
          <cell r="D6676">
            <v>1</v>
          </cell>
          <cell r="E6676" t="str">
            <v>Gross incremental annual electric savings (kWh/yr)</v>
          </cell>
          <cell r="F6676" t="str">
            <v>Energy Savings Value Source</v>
          </cell>
          <cell r="G6676" t="str">
            <v/>
          </cell>
          <cell r="H6676" t="str">
            <v>TRL Workbook - Midstream Lighting - UT 052915.xlsx</v>
          </cell>
          <cell r="I6676" t="str">
            <v>TRL Workbook - Midstream Lighting - UT 052915.xlsx</v>
          </cell>
        </row>
        <row r="6677">
          <cell r="C6677" t="str">
            <v>07072015-006.1_Planned Net to Gross Ratio</v>
          </cell>
          <cell r="D6677">
            <v>1</v>
          </cell>
          <cell r="E6677" t="str">
            <v>Planned Net to Gross Ratio</v>
          </cell>
          <cell r="F6677" t="str">
            <v>Net-to-Gross Value Source</v>
          </cell>
          <cell r="G6677" t="str">
            <v/>
          </cell>
          <cell r="H6677" t="str">
            <v>P. 5, Table E-7.</v>
          </cell>
          <cell r="I6677" t="str">
            <v>ComEd BILD PY5 Evaluation Report 2014-04-14.pdf</v>
          </cell>
        </row>
        <row r="6678">
          <cell r="C6678" t="str">
            <v>07072015-006.1_Gross Average Monthly Demand Reduction (kW/unit)</v>
          </cell>
          <cell r="D6678">
            <v>1</v>
          </cell>
          <cell r="E6678" t="str">
            <v>Gross Average Monthly Demand Reduction (kW/unit)</v>
          </cell>
          <cell r="F6678" t="str">
            <v>Demand Savings Value Source</v>
          </cell>
          <cell r="G6678" t="str">
            <v/>
          </cell>
          <cell r="H6678" t="str">
            <v>TRL Workbook - Midstream Lighting - UT 052915.xlsx</v>
          </cell>
          <cell r="I6678" t="str">
            <v>TRL Workbook - Midstream Lighting - UT 052915.xlsx</v>
          </cell>
        </row>
        <row r="6679">
          <cell r="C6679" t="str">
            <v>07092015-007.1_Planned Realization Rate</v>
          </cell>
          <cell r="D6679">
            <v>1</v>
          </cell>
          <cell r="E6679" t="str">
            <v>Planned Realization Rate</v>
          </cell>
          <cell r="F6679" t="str">
            <v>Realization Rate Value Source</v>
          </cell>
          <cell r="G6679" t="str">
            <v/>
          </cell>
          <cell r="H6679" t="str">
            <v>6th yr install rates pg. 5, leakage rate pg. 62.</v>
          </cell>
          <cell r="I6679" t="str">
            <v>ComEd BILD PY5 Evaluation Report 2014-04-14.pdf</v>
          </cell>
        </row>
        <row r="6680">
          <cell r="C6680" t="str">
            <v>07092015-007.1_Incremental cost ($) unit</v>
          </cell>
          <cell r="D6680">
            <v>1</v>
          </cell>
          <cell r="E6680" t="str">
            <v>Incremental cost ($) unit</v>
          </cell>
          <cell r="F6680" t="str">
            <v>Incremental Cost Value Source</v>
          </cell>
          <cell r="G6680" t="str">
            <v/>
          </cell>
          <cell r="H6680" t="str">
            <v/>
          </cell>
          <cell r="I6680" t="str">
            <v>TRL Workbook - Midstream Lighting - WA 052915.xlsx</v>
          </cell>
        </row>
        <row r="6681">
          <cell r="C6681" t="str">
            <v>07092015-007.1_Gross incremental annual electric savings (kWh/yr)</v>
          </cell>
          <cell r="D6681">
            <v>1</v>
          </cell>
          <cell r="E6681" t="str">
            <v>Gross incremental annual electric savings (kWh/yr)</v>
          </cell>
          <cell r="F6681" t="str">
            <v>Energy Savings Value Source</v>
          </cell>
          <cell r="G6681" t="str">
            <v/>
          </cell>
          <cell r="H6681" t="str">
            <v/>
          </cell>
          <cell r="I6681" t="str">
            <v>TRL Workbook - Midstream Lighting - WA 052915.xlsx</v>
          </cell>
        </row>
        <row r="6682">
          <cell r="C6682" t="str">
            <v>07092015-007.1_Gross Average Monthly Demand Reduction (kW/unit)</v>
          </cell>
          <cell r="D6682">
            <v>1</v>
          </cell>
          <cell r="E6682" t="str">
            <v>Gross Average Monthly Demand Reduction (kW/unit)</v>
          </cell>
          <cell r="F6682" t="str">
            <v>Demand Savings Value Source</v>
          </cell>
          <cell r="G6682" t="str">
            <v/>
          </cell>
          <cell r="H6682" t="str">
            <v/>
          </cell>
          <cell r="I6682" t="str">
            <v>TRL Workbook - Midstream Lighting - WA 052915.xlsx</v>
          </cell>
        </row>
        <row r="6683">
          <cell r="C6683" t="str">
            <v>07092015-007.1_Planned Net to Gross Ratio</v>
          </cell>
          <cell r="D6683">
            <v>1</v>
          </cell>
          <cell r="E6683" t="str">
            <v>Planned Net to Gross Ratio</v>
          </cell>
          <cell r="F6683" t="str">
            <v>Net-to-Gross Value Source</v>
          </cell>
          <cell r="G6683" t="str">
            <v/>
          </cell>
          <cell r="H6683" t="str">
            <v>Pg. 9</v>
          </cell>
          <cell r="I6683" t="str">
            <v>Washington wattsmart Business Planned Modifications March 2015.docx</v>
          </cell>
        </row>
        <row r="6684">
          <cell r="C6684" t="str">
            <v>07092015-007.1_Measure life (years)</v>
          </cell>
          <cell r="D6684">
            <v>1</v>
          </cell>
          <cell r="E6684" t="str">
            <v>Measure life (years)</v>
          </cell>
          <cell r="F6684" t="str">
            <v>Measure Life Value Source</v>
          </cell>
          <cell r="G6684" t="str">
            <v/>
          </cell>
          <cell r="H6684" t="str">
            <v>Pg. 8</v>
          </cell>
          <cell r="I6684" t="str">
            <v>Washington wattsmart Business Planned Modifications March 2015.docx</v>
          </cell>
        </row>
        <row r="6685">
          <cell r="C6685" t="str">
            <v>07072015-001.1_Gross incremental annual electric savings (kWh/yr)</v>
          </cell>
          <cell r="D6685">
            <v>1</v>
          </cell>
          <cell r="E6685" t="str">
            <v>Gross incremental annual electric savings (kWh/yr)</v>
          </cell>
          <cell r="F6685" t="str">
            <v>Energy Savings Value Source</v>
          </cell>
          <cell r="G6685" t="str">
            <v/>
          </cell>
          <cell r="H6685" t="str">
            <v>TRL Workbook - Midstream Lighting - UT 052915.xlsx</v>
          </cell>
          <cell r="I6685" t="str">
            <v>TRL Workbook - Midstream Lighting - UT 052915.xlsx</v>
          </cell>
        </row>
        <row r="6686">
          <cell r="C6686" t="str">
            <v>07072015-001.1_Planned Realization Rate</v>
          </cell>
          <cell r="D6686">
            <v>1</v>
          </cell>
          <cell r="E6686" t="str">
            <v>Planned Realization Rate</v>
          </cell>
          <cell r="F6686" t="str">
            <v>Realization Rate Value Source</v>
          </cell>
          <cell r="G6686" t="str">
            <v/>
          </cell>
          <cell r="H6686" t="str">
            <v>RR determined by subtracting Installation Rate p. 5 from Leakage Rate p. 62.</v>
          </cell>
          <cell r="I6686" t="str">
            <v>ComEd BILD PY5 Evaluation Report 2014-04-14.pdf</v>
          </cell>
        </row>
        <row r="6687">
          <cell r="C6687" t="str">
            <v>07072015-001.1_Planned Net to Gross Ratio</v>
          </cell>
          <cell r="D6687">
            <v>1</v>
          </cell>
          <cell r="E6687" t="str">
            <v>Planned Net to Gross Ratio</v>
          </cell>
          <cell r="F6687" t="str">
            <v>Net-to-Gross Value Source</v>
          </cell>
          <cell r="G6687" t="str">
            <v/>
          </cell>
          <cell r="H6687" t="str">
            <v>P. 5, Table E-7.</v>
          </cell>
          <cell r="I6687" t="str">
            <v>ComEd BILD PY5 Evaluation Report 2014-04-14.pdf</v>
          </cell>
        </row>
        <row r="6688">
          <cell r="C6688" t="str">
            <v>07072015-001.1_Incremental cost ($) unit</v>
          </cell>
          <cell r="D6688">
            <v>1</v>
          </cell>
          <cell r="E6688" t="str">
            <v>Incremental cost ($) unit</v>
          </cell>
          <cell r="F6688" t="str">
            <v>Incremental Cost Value Source</v>
          </cell>
          <cell r="G6688" t="str">
            <v/>
          </cell>
          <cell r="H6688" t="str">
            <v>TRL Workbook - Midstream Lighting - UT 052915.xlsx</v>
          </cell>
          <cell r="I6688" t="str">
            <v>TRL Workbook - Midstream Lighting - UT 052915.xlsx</v>
          </cell>
        </row>
        <row r="6689">
          <cell r="C6689" t="str">
            <v>07072015-001.1_Gross Average Monthly Demand Reduction (kW/unit)</v>
          </cell>
          <cell r="D6689">
            <v>1</v>
          </cell>
          <cell r="E6689" t="str">
            <v>Gross Average Monthly Demand Reduction (kW/unit)</v>
          </cell>
          <cell r="F6689" t="str">
            <v>Demand Savings Value Source</v>
          </cell>
          <cell r="G6689" t="str">
            <v/>
          </cell>
          <cell r="H6689" t="str">
            <v>TRL Workbook - Midstream Lighting - UT 052915.xlsx</v>
          </cell>
          <cell r="I6689" t="str">
            <v>TRL Workbook - Midstream Lighting - UT 052915.xlsx</v>
          </cell>
        </row>
        <row r="6690">
          <cell r="C6690" t="str">
            <v>07072015-001.1_Measure life (years)</v>
          </cell>
          <cell r="D6690">
            <v>1</v>
          </cell>
          <cell r="E6690" t="str">
            <v>Measure life (years)</v>
          </cell>
          <cell r="F6690" t="str">
            <v>Measure Life Value Source</v>
          </cell>
          <cell r="G6690" t="str">
            <v/>
          </cell>
          <cell r="H6690" t="str">
            <v>Page 20, Table 3, Appendix.</v>
          </cell>
          <cell r="I6690" t="str">
            <v>UT_2014-Annual-Report_FINAL042915.pdf</v>
          </cell>
        </row>
        <row r="6691">
          <cell r="C6691" t="str">
            <v>07092015-002.1_Planned Net to Gross Ratio</v>
          </cell>
          <cell r="D6691">
            <v>1</v>
          </cell>
          <cell r="E6691" t="str">
            <v>Planned Net to Gross Ratio</v>
          </cell>
          <cell r="F6691" t="str">
            <v>Net-to-Gross Value Source</v>
          </cell>
          <cell r="G6691" t="str">
            <v/>
          </cell>
          <cell r="H6691" t="str">
            <v>Pg. 9</v>
          </cell>
          <cell r="I6691" t="str">
            <v>Washington wattsmart Business Planned Modifications March 2015.docx</v>
          </cell>
        </row>
        <row r="6692">
          <cell r="C6692" t="str">
            <v>07092015-002.1_Gross incremental annual electric savings (kWh/yr)</v>
          </cell>
          <cell r="D6692">
            <v>1</v>
          </cell>
          <cell r="E6692" t="str">
            <v>Gross incremental annual electric savings (kWh/yr)</v>
          </cell>
          <cell r="F6692" t="str">
            <v>Energy Savings Value Source</v>
          </cell>
          <cell r="G6692" t="str">
            <v/>
          </cell>
          <cell r="H6692" t="str">
            <v/>
          </cell>
          <cell r="I6692" t="str">
            <v>TRL Workbook - Midstream Lighting - WA 052915.xlsx</v>
          </cell>
        </row>
        <row r="6693">
          <cell r="C6693" t="str">
            <v>07092015-002.1_Incremental cost ($) unit</v>
          </cell>
          <cell r="D6693">
            <v>1</v>
          </cell>
          <cell r="E6693" t="str">
            <v>Incremental cost ($) unit</v>
          </cell>
          <cell r="F6693" t="str">
            <v>Incremental Cost Value Source</v>
          </cell>
          <cell r="G6693" t="str">
            <v/>
          </cell>
          <cell r="H6693" t="str">
            <v/>
          </cell>
          <cell r="I6693" t="str">
            <v>TRL Workbook - Midstream Lighting - WA 052915.xlsx</v>
          </cell>
        </row>
        <row r="6694">
          <cell r="C6694" t="str">
            <v>07092015-002.1_Gross Average Monthly Demand Reduction (kW/unit)</v>
          </cell>
          <cell r="D6694">
            <v>1</v>
          </cell>
          <cell r="E6694" t="str">
            <v>Gross Average Monthly Demand Reduction (kW/unit)</v>
          </cell>
          <cell r="F6694" t="str">
            <v>Demand Savings Value Source</v>
          </cell>
          <cell r="G6694" t="str">
            <v/>
          </cell>
          <cell r="H6694" t="str">
            <v/>
          </cell>
          <cell r="I6694" t="str">
            <v>TRL Workbook - Midstream Lighting - WA 052915.xlsx</v>
          </cell>
        </row>
        <row r="6695">
          <cell r="C6695" t="str">
            <v>07092015-002.1_Planned Realization Rate</v>
          </cell>
          <cell r="D6695">
            <v>1</v>
          </cell>
          <cell r="E6695" t="str">
            <v>Planned Realization Rate</v>
          </cell>
          <cell r="F6695" t="str">
            <v>Realization Rate Value Source</v>
          </cell>
          <cell r="G6695" t="str">
            <v/>
          </cell>
          <cell r="H6695" t="str">
            <v>1st yr install rates pg. 5, leakage rate pg. 62.</v>
          </cell>
          <cell r="I6695" t="str">
            <v>ComEd BILD PY5 Evaluation Report 2014-04-14.pdf</v>
          </cell>
        </row>
        <row r="6696">
          <cell r="C6696" t="str">
            <v>07092015-002.1_Measure life (years)</v>
          </cell>
          <cell r="D6696">
            <v>1</v>
          </cell>
          <cell r="E6696" t="str">
            <v>Measure life (years)</v>
          </cell>
          <cell r="F6696" t="str">
            <v>Measure Life Value Source</v>
          </cell>
          <cell r="G6696" t="str">
            <v/>
          </cell>
          <cell r="H6696" t="str">
            <v>Pg. 8</v>
          </cell>
          <cell r="I6696" t="str">
            <v>Washington wattsmart Business Planned Modifications March 2015.docx</v>
          </cell>
        </row>
        <row r="6697">
          <cell r="C6697" t="str">
            <v>07072015-003.1_Planned Realization Rate</v>
          </cell>
          <cell r="D6697">
            <v>1</v>
          </cell>
          <cell r="E6697" t="str">
            <v>Planned Realization Rate</v>
          </cell>
          <cell r="F6697" t="str">
            <v>Realization Rate Value Source</v>
          </cell>
          <cell r="G6697" t="str">
            <v/>
          </cell>
          <cell r="H6697" t="str">
            <v>RR determined by subtracting Installation Rate p. 5 from Leakage Rate p. 62.</v>
          </cell>
          <cell r="I6697" t="str">
            <v>ComEd BILD PY5 Evaluation Report 2014-04-14.pdf</v>
          </cell>
        </row>
        <row r="6698">
          <cell r="C6698" t="str">
            <v>07072015-003.1_Gross Average Monthly Demand Reduction (kW/unit)</v>
          </cell>
          <cell r="D6698">
            <v>1</v>
          </cell>
          <cell r="E6698" t="str">
            <v>Gross Average Monthly Demand Reduction (kW/unit)</v>
          </cell>
          <cell r="F6698" t="str">
            <v>Demand Savings Value Source</v>
          </cell>
          <cell r="G6698" t="str">
            <v/>
          </cell>
          <cell r="H6698" t="str">
            <v>TRL Workbook - Midstream Lighting - UT 052915.xlsx</v>
          </cell>
          <cell r="I6698" t="str">
            <v>TRL Workbook - Midstream Lighting - UT 052915.xlsx</v>
          </cell>
        </row>
        <row r="6699">
          <cell r="C6699" t="str">
            <v>07072015-003.1_Incremental cost ($) unit</v>
          </cell>
          <cell r="D6699">
            <v>1</v>
          </cell>
          <cell r="E6699" t="str">
            <v>Incremental cost ($) unit</v>
          </cell>
          <cell r="F6699" t="str">
            <v>Incremental Cost Value Source</v>
          </cell>
          <cell r="G6699" t="str">
            <v/>
          </cell>
          <cell r="H6699" t="str">
            <v>TRL Workbook - Midstream Lighting - UT 052915.xlsx</v>
          </cell>
          <cell r="I6699" t="str">
            <v>TRL Workbook - Midstream Lighting - UT 052915.xlsx</v>
          </cell>
        </row>
        <row r="6700">
          <cell r="C6700" t="str">
            <v>07072015-003.1_Gross incremental annual electric savings (kWh/yr)</v>
          </cell>
          <cell r="D6700">
            <v>1</v>
          </cell>
          <cell r="E6700" t="str">
            <v>Gross incremental annual electric savings (kWh/yr)</v>
          </cell>
          <cell r="F6700" t="str">
            <v>Energy Savings Value Source</v>
          </cell>
          <cell r="G6700" t="str">
            <v/>
          </cell>
          <cell r="H6700" t="str">
            <v>TRL Workbook - Midstream Lighting - UT 052915.xlsx</v>
          </cell>
          <cell r="I6700" t="str">
            <v>TRL Workbook - Midstream Lighting - UT 052915.xlsx</v>
          </cell>
        </row>
        <row r="6701">
          <cell r="C6701" t="str">
            <v>07072015-003.1_Planned Net to Gross Ratio</v>
          </cell>
          <cell r="D6701">
            <v>1</v>
          </cell>
          <cell r="E6701" t="str">
            <v>Planned Net to Gross Ratio</v>
          </cell>
          <cell r="F6701" t="str">
            <v>Net-to-Gross Value Source</v>
          </cell>
          <cell r="G6701" t="str">
            <v/>
          </cell>
          <cell r="H6701" t="str">
            <v>P. 5, Table E-7.</v>
          </cell>
          <cell r="I6701" t="str">
            <v>ComEd BILD PY5 Evaluation Report 2014-04-14.pdf</v>
          </cell>
        </row>
        <row r="6702">
          <cell r="C6702" t="str">
            <v>07072015-003.1_Measure life (years)</v>
          </cell>
          <cell r="D6702">
            <v>1</v>
          </cell>
          <cell r="E6702" t="str">
            <v>Measure life (years)</v>
          </cell>
          <cell r="F6702" t="str">
            <v>Measure Life Value Source</v>
          </cell>
          <cell r="G6702" t="str">
            <v/>
          </cell>
          <cell r="H6702" t="str">
            <v>Page 20, Table 3, Appendix.</v>
          </cell>
          <cell r="I6702" t="str">
            <v>UT_2014-Annual-Report_FINAL042915.pdf</v>
          </cell>
        </row>
        <row r="6703">
          <cell r="C6703" t="str">
            <v>07092015-004.1_Measure life (years)</v>
          </cell>
          <cell r="D6703">
            <v>1</v>
          </cell>
          <cell r="E6703" t="str">
            <v>Measure life (years)</v>
          </cell>
          <cell r="F6703" t="str">
            <v>Measure Life Value Source</v>
          </cell>
          <cell r="G6703" t="str">
            <v/>
          </cell>
          <cell r="H6703" t="str">
            <v>Pg. 8</v>
          </cell>
          <cell r="I6703" t="str">
            <v>Washington wattsmart Business Planned Modifications March 2015.docx</v>
          </cell>
        </row>
        <row r="6704">
          <cell r="C6704" t="str">
            <v>07092015-004.1_Incremental cost ($) unit</v>
          </cell>
          <cell r="D6704">
            <v>1</v>
          </cell>
          <cell r="E6704" t="str">
            <v>Incremental cost ($) unit</v>
          </cell>
          <cell r="F6704" t="str">
            <v>Incremental Cost Value Source</v>
          </cell>
          <cell r="G6704" t="str">
            <v/>
          </cell>
          <cell r="H6704" t="str">
            <v/>
          </cell>
          <cell r="I6704" t="str">
            <v>TRL Workbook - Midstream Lighting - WA 052915.xlsx</v>
          </cell>
        </row>
        <row r="6705">
          <cell r="C6705" t="str">
            <v>07092015-004.1_Gross Average Monthly Demand Reduction (kW/unit)</v>
          </cell>
          <cell r="D6705">
            <v>1</v>
          </cell>
          <cell r="E6705" t="str">
            <v>Gross Average Monthly Demand Reduction (kW/unit)</v>
          </cell>
          <cell r="F6705" t="str">
            <v>Demand Savings Value Source</v>
          </cell>
          <cell r="G6705" t="str">
            <v/>
          </cell>
          <cell r="H6705" t="str">
            <v/>
          </cell>
          <cell r="I6705" t="str">
            <v>TRL Workbook - Midstream Lighting - WA 052915.xlsx</v>
          </cell>
        </row>
        <row r="6706">
          <cell r="C6706" t="str">
            <v>07092015-004.1_Gross incremental annual electric savings (kWh/yr)</v>
          </cell>
          <cell r="D6706">
            <v>1</v>
          </cell>
          <cell r="E6706" t="str">
            <v>Gross incremental annual electric savings (kWh/yr)</v>
          </cell>
          <cell r="F6706" t="str">
            <v>Energy Savings Value Source</v>
          </cell>
          <cell r="G6706" t="str">
            <v/>
          </cell>
          <cell r="H6706" t="str">
            <v/>
          </cell>
          <cell r="I6706" t="str">
            <v>TRL Workbook - Midstream Lighting - WA 052915.xlsx</v>
          </cell>
        </row>
        <row r="6707">
          <cell r="C6707" t="str">
            <v>07092015-004.1_Planned Net to Gross Ratio</v>
          </cell>
          <cell r="D6707">
            <v>1</v>
          </cell>
          <cell r="E6707" t="str">
            <v>Planned Net to Gross Ratio</v>
          </cell>
          <cell r="F6707" t="str">
            <v>Net-to-Gross Value Source</v>
          </cell>
          <cell r="G6707" t="str">
            <v/>
          </cell>
          <cell r="H6707" t="str">
            <v>Pg. 9</v>
          </cell>
          <cell r="I6707" t="str">
            <v>Washington wattsmart Business Planned Modifications March 2015.docx</v>
          </cell>
        </row>
        <row r="6708">
          <cell r="C6708" t="str">
            <v>07092015-004.1_Planned Realization Rate</v>
          </cell>
          <cell r="D6708">
            <v>1</v>
          </cell>
          <cell r="E6708" t="str">
            <v>Planned Realization Rate</v>
          </cell>
          <cell r="F6708" t="str">
            <v>Realization Rate Value Source</v>
          </cell>
          <cell r="G6708" t="str">
            <v/>
          </cell>
          <cell r="H6708" t="str">
            <v>3rd yr install rates pg. 5, leakage rate pg. 62.</v>
          </cell>
          <cell r="I6708" t="str">
            <v>ComEd BILD PY5 Evaluation Report 2014-04-14.pdf</v>
          </cell>
        </row>
        <row r="6709">
          <cell r="C6709" t="str">
            <v>07072015-005.1_Gross Average Monthly Demand Reduction (kW/unit)</v>
          </cell>
          <cell r="D6709">
            <v>1</v>
          </cell>
          <cell r="E6709" t="str">
            <v>Gross Average Monthly Demand Reduction (kW/unit)</v>
          </cell>
          <cell r="F6709" t="str">
            <v>Demand Savings Value Source</v>
          </cell>
          <cell r="G6709" t="str">
            <v/>
          </cell>
          <cell r="H6709" t="str">
            <v>TRL Workbook - Midstream Lighting - UT 052915.xlsx</v>
          </cell>
          <cell r="I6709" t="str">
            <v>TRL Workbook - Midstream Lighting - UT 052915.xlsx</v>
          </cell>
        </row>
        <row r="6710">
          <cell r="C6710" t="str">
            <v>07072015-005.1_Gross incremental annual electric savings (kWh/yr)</v>
          </cell>
          <cell r="D6710">
            <v>1</v>
          </cell>
          <cell r="E6710" t="str">
            <v>Gross incremental annual electric savings (kWh/yr)</v>
          </cell>
          <cell r="F6710" t="str">
            <v>Energy Savings Value Source</v>
          </cell>
          <cell r="G6710" t="str">
            <v/>
          </cell>
          <cell r="H6710" t="str">
            <v>TRL Workbook - Midstream Lighting - UT 052915.xlsx</v>
          </cell>
          <cell r="I6710" t="str">
            <v>TRL Workbook - Midstream Lighting - UT 052915.xlsx</v>
          </cell>
        </row>
        <row r="6711">
          <cell r="C6711" t="str">
            <v>07072015-005.1_Measure life (years)</v>
          </cell>
          <cell r="D6711">
            <v>1</v>
          </cell>
          <cell r="E6711" t="str">
            <v>Measure life (years)</v>
          </cell>
          <cell r="F6711" t="str">
            <v>Measure Life Value Source</v>
          </cell>
          <cell r="G6711" t="str">
            <v/>
          </cell>
          <cell r="H6711" t="str">
            <v>Page 20, Table 3, Appendix.</v>
          </cell>
          <cell r="I6711" t="str">
            <v>UT_2014-Annual-Report_FINAL042915.pdf</v>
          </cell>
        </row>
        <row r="6712">
          <cell r="C6712" t="str">
            <v>07072015-005.1_Planned Net to Gross Ratio</v>
          </cell>
          <cell r="D6712">
            <v>1</v>
          </cell>
          <cell r="E6712" t="str">
            <v>Planned Net to Gross Ratio</v>
          </cell>
          <cell r="F6712" t="str">
            <v>Net-to-Gross Value Source</v>
          </cell>
          <cell r="G6712" t="str">
            <v/>
          </cell>
          <cell r="H6712" t="str">
            <v>P. 5, Table E-7.</v>
          </cell>
          <cell r="I6712" t="str">
            <v>ComEd BILD PY5 Evaluation Report 2014-04-14.pdf</v>
          </cell>
        </row>
        <row r="6713">
          <cell r="C6713" t="str">
            <v>07072015-005.1_Planned Realization Rate</v>
          </cell>
          <cell r="D6713">
            <v>1</v>
          </cell>
          <cell r="E6713" t="str">
            <v>Planned Realization Rate</v>
          </cell>
          <cell r="F6713" t="str">
            <v>Realization Rate Value Source</v>
          </cell>
          <cell r="G6713" t="str">
            <v/>
          </cell>
          <cell r="H6713" t="str">
            <v>RR determined by subtracting Installation Rate p. 5 from Leakage Rate p. 62.</v>
          </cell>
          <cell r="I6713" t="str">
            <v>ComEd BILD PY5 Evaluation Report 2014-04-14.pdf</v>
          </cell>
        </row>
        <row r="6714">
          <cell r="C6714" t="str">
            <v>07072015-005.1_Incremental cost ($) unit</v>
          </cell>
          <cell r="D6714">
            <v>1</v>
          </cell>
          <cell r="E6714" t="str">
            <v>Incremental cost ($) unit</v>
          </cell>
          <cell r="F6714" t="str">
            <v>Incremental Cost Value Source</v>
          </cell>
          <cell r="G6714" t="str">
            <v/>
          </cell>
          <cell r="H6714" t="str">
            <v>TRL Workbook - Midstream Lighting - UT 052915.xlsx</v>
          </cell>
          <cell r="I6714" t="str">
            <v>TRL Workbook - Midstream Lighting - UT 052915.xlsx</v>
          </cell>
        </row>
        <row r="6715">
          <cell r="C6715" t="str">
            <v>07092015-006.1_Planned Realization Rate</v>
          </cell>
          <cell r="D6715">
            <v>1</v>
          </cell>
          <cell r="E6715" t="str">
            <v>Planned Realization Rate</v>
          </cell>
          <cell r="F6715" t="str">
            <v>Realization Rate Value Source</v>
          </cell>
          <cell r="G6715" t="str">
            <v/>
          </cell>
          <cell r="H6715" t="str">
            <v>5th yr install rates pg. 5, leakage rate pg. 62.</v>
          </cell>
          <cell r="I6715" t="str">
            <v>ComEd BILD PY5 Evaluation Report 2014-04-14.pdf</v>
          </cell>
        </row>
        <row r="6716">
          <cell r="C6716" t="str">
            <v>07092015-006.1_Gross incremental annual electric savings (kWh/yr)</v>
          </cell>
          <cell r="D6716">
            <v>1</v>
          </cell>
          <cell r="E6716" t="str">
            <v>Gross incremental annual electric savings (kWh/yr)</v>
          </cell>
          <cell r="F6716" t="str">
            <v>Energy Savings Value Source</v>
          </cell>
          <cell r="G6716" t="str">
            <v/>
          </cell>
          <cell r="H6716" t="str">
            <v/>
          </cell>
          <cell r="I6716" t="str">
            <v>TRL Workbook - Midstream Lighting - WA 052915.xlsx</v>
          </cell>
        </row>
        <row r="6717">
          <cell r="C6717" t="str">
            <v>07092015-006.1_Planned Net to Gross Ratio</v>
          </cell>
          <cell r="D6717">
            <v>1</v>
          </cell>
          <cell r="E6717" t="str">
            <v>Planned Net to Gross Ratio</v>
          </cell>
          <cell r="F6717" t="str">
            <v>Net-to-Gross Value Source</v>
          </cell>
          <cell r="G6717" t="str">
            <v/>
          </cell>
          <cell r="H6717" t="str">
            <v>Pg. 9</v>
          </cell>
          <cell r="I6717" t="str">
            <v>Washington wattsmart Business Planned Modifications March 2015.docx</v>
          </cell>
        </row>
        <row r="6718">
          <cell r="C6718" t="str">
            <v>07092015-006.1_Measure life (years)</v>
          </cell>
          <cell r="D6718">
            <v>1</v>
          </cell>
          <cell r="E6718" t="str">
            <v>Measure life (years)</v>
          </cell>
          <cell r="F6718" t="str">
            <v>Measure Life Value Source</v>
          </cell>
          <cell r="G6718" t="str">
            <v/>
          </cell>
          <cell r="H6718" t="str">
            <v>Pg. 8</v>
          </cell>
          <cell r="I6718" t="str">
            <v>Washington wattsmart Business Planned Modifications March 2015.docx</v>
          </cell>
        </row>
        <row r="6719">
          <cell r="C6719" t="str">
            <v>07092015-006.1_Gross Average Monthly Demand Reduction (kW/unit)</v>
          </cell>
          <cell r="D6719">
            <v>1</v>
          </cell>
          <cell r="E6719" t="str">
            <v>Gross Average Monthly Demand Reduction (kW/unit)</v>
          </cell>
          <cell r="F6719" t="str">
            <v>Demand Savings Value Source</v>
          </cell>
          <cell r="G6719" t="str">
            <v/>
          </cell>
          <cell r="H6719" t="str">
            <v/>
          </cell>
          <cell r="I6719" t="str">
            <v>TRL Workbook - Midstream Lighting - WA 052915.xlsx</v>
          </cell>
        </row>
        <row r="6720">
          <cell r="C6720" t="str">
            <v>07092015-006.1_Incremental cost ($) unit</v>
          </cell>
          <cell r="D6720">
            <v>1</v>
          </cell>
          <cell r="E6720" t="str">
            <v>Incremental cost ($) unit</v>
          </cell>
          <cell r="F6720" t="str">
            <v>Incremental Cost Value Source</v>
          </cell>
          <cell r="G6720" t="str">
            <v/>
          </cell>
          <cell r="H6720" t="str">
            <v/>
          </cell>
          <cell r="I6720" t="str">
            <v>TRL Workbook - Midstream Lighting - WA 052915.xlsx</v>
          </cell>
        </row>
        <row r="6721">
          <cell r="C6721" t="str">
            <v>07072015-002.1_Planned Realization Rate</v>
          </cell>
          <cell r="D6721">
            <v>1</v>
          </cell>
          <cell r="E6721" t="str">
            <v>Planned Realization Rate</v>
          </cell>
          <cell r="F6721" t="str">
            <v>Realization Rate Value Source</v>
          </cell>
          <cell r="G6721" t="str">
            <v/>
          </cell>
          <cell r="H6721" t="str">
            <v>RR determined by subtracting Installation Rate p. 5 from Leakage Rate p. 62.</v>
          </cell>
          <cell r="I6721" t="str">
            <v>ComEd BILD PY5 Evaluation Report 2014-04-14.pdf</v>
          </cell>
        </row>
        <row r="6722">
          <cell r="C6722" t="str">
            <v>07072015-002.1_Gross incremental annual electric savings (kWh/yr)</v>
          </cell>
          <cell r="D6722">
            <v>1</v>
          </cell>
          <cell r="E6722" t="str">
            <v>Gross incremental annual electric savings (kWh/yr)</v>
          </cell>
          <cell r="F6722" t="str">
            <v>Energy Savings Value Source</v>
          </cell>
          <cell r="G6722" t="str">
            <v/>
          </cell>
          <cell r="H6722" t="str">
            <v>TRL Workbook - Midstream Lighting - UT 052915.xlsx</v>
          </cell>
          <cell r="I6722" t="str">
            <v>TRL Workbook - Midstream Lighting - UT 052915.xlsx</v>
          </cell>
        </row>
        <row r="6723">
          <cell r="C6723" t="str">
            <v>07072015-002.1_Gross Average Monthly Demand Reduction (kW/unit)</v>
          </cell>
          <cell r="D6723">
            <v>1</v>
          </cell>
          <cell r="E6723" t="str">
            <v>Gross Average Monthly Demand Reduction (kW/unit)</v>
          </cell>
          <cell r="F6723" t="str">
            <v>Demand Savings Value Source</v>
          </cell>
          <cell r="G6723" t="str">
            <v/>
          </cell>
          <cell r="H6723" t="str">
            <v>TRL Workbook - Midstream Lighting - UT 052915.xlsx</v>
          </cell>
          <cell r="I6723" t="str">
            <v>TRL Workbook - Midstream Lighting - UT 052915.xlsx</v>
          </cell>
        </row>
        <row r="6724">
          <cell r="C6724" t="str">
            <v>07072015-002.1_Planned Net to Gross Ratio</v>
          </cell>
          <cell r="D6724">
            <v>1</v>
          </cell>
          <cell r="E6724" t="str">
            <v>Planned Net to Gross Ratio</v>
          </cell>
          <cell r="F6724" t="str">
            <v>Net-to-Gross Value Source</v>
          </cell>
          <cell r="G6724" t="str">
            <v/>
          </cell>
          <cell r="H6724" t="str">
            <v>P. 5, Table E-7.</v>
          </cell>
          <cell r="I6724" t="str">
            <v>ComEd BILD PY5 Evaluation Report 2014-04-14.pdf</v>
          </cell>
        </row>
        <row r="6725">
          <cell r="C6725" t="str">
            <v>07072015-002.1_Measure life (years)</v>
          </cell>
          <cell r="D6725">
            <v>1</v>
          </cell>
          <cell r="E6725" t="str">
            <v>Measure life (years)</v>
          </cell>
          <cell r="F6725" t="str">
            <v>Measure Life Value Source</v>
          </cell>
          <cell r="G6725" t="str">
            <v/>
          </cell>
          <cell r="H6725" t="str">
            <v>Page 20, Table 3, Appendix.</v>
          </cell>
          <cell r="I6725" t="str">
            <v>UT_2014-Annual-Report_FINAL042915.pdf</v>
          </cell>
        </row>
        <row r="6726">
          <cell r="C6726" t="str">
            <v>07072015-002.1_Incremental cost ($) unit</v>
          </cell>
          <cell r="D6726">
            <v>1</v>
          </cell>
          <cell r="E6726" t="str">
            <v>Incremental cost ($) unit</v>
          </cell>
          <cell r="F6726" t="str">
            <v>Incremental Cost Value Source</v>
          </cell>
          <cell r="G6726" t="str">
            <v/>
          </cell>
          <cell r="H6726" t="str">
            <v>TRL Workbook - Midstream Lighting - UT 052915.xlsx</v>
          </cell>
          <cell r="I6726" t="str">
            <v>TRL Workbook - Midstream Lighting - UT 052915.xlsx</v>
          </cell>
        </row>
        <row r="6727">
          <cell r="C6727" t="str">
            <v>07092015-003.1_Measure life (years)</v>
          </cell>
          <cell r="D6727">
            <v>1</v>
          </cell>
          <cell r="E6727" t="str">
            <v>Measure life (years)</v>
          </cell>
          <cell r="F6727" t="str">
            <v>Measure Life Value Source</v>
          </cell>
          <cell r="G6727" t="str">
            <v/>
          </cell>
          <cell r="H6727" t="str">
            <v>Pg. 8</v>
          </cell>
          <cell r="I6727" t="str">
            <v>Washington wattsmart Business Planned Modifications March 2015.docx</v>
          </cell>
        </row>
        <row r="6728">
          <cell r="C6728" t="str">
            <v>07092015-003.1_Gross incremental annual electric savings (kWh/yr)</v>
          </cell>
          <cell r="D6728">
            <v>1</v>
          </cell>
          <cell r="E6728" t="str">
            <v>Gross incremental annual electric savings (kWh/yr)</v>
          </cell>
          <cell r="F6728" t="str">
            <v>Energy Savings Value Source</v>
          </cell>
          <cell r="G6728" t="str">
            <v/>
          </cell>
          <cell r="H6728" t="str">
            <v/>
          </cell>
          <cell r="I6728" t="str">
            <v>TRL Workbook - Midstream Lighting - WA 052915.xlsx</v>
          </cell>
        </row>
        <row r="6729">
          <cell r="C6729" t="str">
            <v>07092015-003.1_Planned Net to Gross Ratio</v>
          </cell>
          <cell r="D6729">
            <v>1</v>
          </cell>
          <cell r="E6729" t="str">
            <v>Planned Net to Gross Ratio</v>
          </cell>
          <cell r="F6729" t="str">
            <v>Net-to-Gross Value Source</v>
          </cell>
          <cell r="G6729" t="str">
            <v/>
          </cell>
          <cell r="H6729" t="str">
            <v>Pg. 9</v>
          </cell>
          <cell r="I6729" t="str">
            <v>Washington wattsmart Business Planned Modifications March 2015.docx</v>
          </cell>
        </row>
        <row r="6730">
          <cell r="C6730" t="str">
            <v>07092015-003.1_Gross Average Monthly Demand Reduction (kW/unit)</v>
          </cell>
          <cell r="D6730">
            <v>1</v>
          </cell>
          <cell r="E6730" t="str">
            <v>Gross Average Monthly Demand Reduction (kW/unit)</v>
          </cell>
          <cell r="F6730" t="str">
            <v>Demand Savings Value Source</v>
          </cell>
          <cell r="G6730" t="str">
            <v/>
          </cell>
          <cell r="H6730" t="str">
            <v/>
          </cell>
          <cell r="I6730" t="str">
            <v>TRL Workbook - Midstream Lighting - WA 052915.xlsx</v>
          </cell>
        </row>
        <row r="6731">
          <cell r="C6731" t="str">
            <v>07092015-003.1_Incremental cost ($) unit</v>
          </cell>
          <cell r="D6731">
            <v>1</v>
          </cell>
          <cell r="E6731" t="str">
            <v>Incremental cost ($) unit</v>
          </cell>
          <cell r="F6731" t="str">
            <v>Incremental Cost Value Source</v>
          </cell>
          <cell r="G6731" t="str">
            <v/>
          </cell>
          <cell r="H6731" t="str">
            <v/>
          </cell>
          <cell r="I6731" t="str">
            <v>TRL Workbook - Midstream Lighting - WA 052915.xlsx</v>
          </cell>
        </row>
        <row r="6732">
          <cell r="C6732" t="str">
            <v>07092015-003.1_Planned Realization Rate</v>
          </cell>
          <cell r="D6732">
            <v>1</v>
          </cell>
          <cell r="E6732" t="str">
            <v>Planned Realization Rate</v>
          </cell>
          <cell r="F6732" t="str">
            <v>Realization Rate Value Source</v>
          </cell>
          <cell r="G6732" t="str">
            <v/>
          </cell>
          <cell r="H6732" t="str">
            <v>2nd yr install rates pg. 5, leakage rate pg. 62.</v>
          </cell>
          <cell r="I6732" t="str">
            <v>ComEd BILD PY5 Evaluation Report 2014-04-14.pdf</v>
          </cell>
        </row>
        <row r="6733">
          <cell r="C6733" t="str">
            <v>06232015-021.1_Planned Net to Gross Ratio</v>
          </cell>
          <cell r="D6733">
            <v>1</v>
          </cell>
          <cell r="E6733" t="str">
            <v>Planned Net to Gross Ratio</v>
          </cell>
          <cell r="F6733" t="str">
            <v>Net-to-Gross Value Source</v>
          </cell>
          <cell r="G6733" t="str">
            <v/>
          </cell>
          <cell r="H6733" t="str">
            <v>page 2</v>
          </cell>
          <cell r="I6733" t="str">
            <v>CA_FinAnswer_Express_Program_Evaluation_2009-2011.pdf</v>
          </cell>
        </row>
        <row r="6734">
          <cell r="C6734" t="str">
            <v>06232015-021.1_Planned Realization Rate</v>
          </cell>
          <cell r="D6734">
            <v>1</v>
          </cell>
          <cell r="E6734" t="str">
            <v>Planned Realization Rate</v>
          </cell>
          <cell r="F6734" t="str">
            <v>Realization Rate Value Source</v>
          </cell>
          <cell r="G6734" t="str">
            <v/>
          </cell>
          <cell r="H6734" t="str">
            <v>page 2</v>
          </cell>
          <cell r="I6734" t="str">
            <v>CA_FinAnswer_Express_Program_Evaluation_2009-2011.pdf</v>
          </cell>
        </row>
        <row r="6735">
          <cell r="C6735" t="str">
            <v>11032014-001.1_Planned Net to Gross Ratio</v>
          </cell>
          <cell r="D6735">
            <v>1</v>
          </cell>
          <cell r="E6735" t="str">
            <v>Planned Net to Gross Ratio</v>
          </cell>
          <cell r="F6735" t="str">
            <v>Net-to-Gross Value Source</v>
          </cell>
          <cell r="G6735" t="str">
            <v/>
          </cell>
          <cell r="H6735" t="str">
            <v>Page 2</v>
          </cell>
          <cell r="I6735" t="str">
            <v>ID_FinAnswer_Express_Program_Evaluation_2009-2011.pdf</v>
          </cell>
        </row>
        <row r="6736">
          <cell r="C6736" t="str">
            <v>11032014-001.1_Gross incremental annual electric savings (kWh/yr)</v>
          </cell>
          <cell r="D6736">
            <v>1</v>
          </cell>
          <cell r="E6736" t="str">
            <v>Gross incremental annual electric savings (kWh/yr)</v>
          </cell>
          <cell r="F6736" t="str">
            <v xml:space="preserve">Energy Savings Value Source </v>
          </cell>
          <cell r="G6736" t="str">
            <v/>
          </cell>
          <cell r="H6736" t="str">
            <v/>
          </cell>
          <cell r="I6736" t="str">
            <v>Exterior LED Compiled.xlsx</v>
          </cell>
        </row>
        <row r="6737">
          <cell r="C6737" t="str">
            <v>11032014-001.1_Planned Realization Rate</v>
          </cell>
          <cell r="D6737">
            <v>1</v>
          </cell>
          <cell r="E6737" t="str">
            <v>Planned Realization Rate</v>
          </cell>
          <cell r="F6737" t="str">
            <v>Realization Rate Value Source</v>
          </cell>
          <cell r="G6737" t="str">
            <v/>
          </cell>
          <cell r="H6737" t="str">
            <v>Table 1</v>
          </cell>
          <cell r="I6737" t="str">
            <v>ID_FinAnswer_Express_Program_Evaluation_2009-2011.pdf</v>
          </cell>
        </row>
        <row r="6738">
          <cell r="C6738" t="str">
            <v>11032014-001.1_Incremental cost ($)</v>
          </cell>
          <cell r="D6738">
            <v>1</v>
          </cell>
          <cell r="E6738" t="str">
            <v>Incremental cost ($)</v>
          </cell>
          <cell r="F6738" t="str">
            <v>Cost Value Source</v>
          </cell>
          <cell r="G6738" t="str">
            <v/>
          </cell>
          <cell r="H6738" t="str">
            <v/>
          </cell>
          <cell r="I6738" t="str">
            <v>Exterior LED Compiled.xlsx</v>
          </cell>
        </row>
        <row r="6739">
          <cell r="C6739" t="str">
            <v>11032014-001.1_Gross Average Monthly Demand Reduction (kW/unit)</v>
          </cell>
          <cell r="D6739">
            <v>1</v>
          </cell>
          <cell r="E6739" t="str">
            <v>Gross Average Monthly Demand Reduction (kW/unit)</v>
          </cell>
          <cell r="F6739" t="str">
            <v>Demand Reduction Value Source</v>
          </cell>
          <cell r="G6739" t="str">
            <v/>
          </cell>
          <cell r="H6739" t="str">
            <v>Savings are assumed to occur at night, not at time of customer peak demand</v>
          </cell>
          <cell r="I6739" t="str">
            <v/>
          </cell>
        </row>
        <row r="6740">
          <cell r="C6740" t="str">
            <v>11032014-001.1_Measure life (years)</v>
          </cell>
          <cell r="D6740">
            <v>1</v>
          </cell>
          <cell r="E6740" t="str">
            <v>Measure life (years)</v>
          </cell>
          <cell r="F6740" t="str">
            <v>Measure Life Value Source</v>
          </cell>
          <cell r="G6740" t="str">
            <v>Average of 12 years from FinAnswer Express and 15 years from Energy FinAnswer (13.5 rounded to 14)</v>
          </cell>
          <cell r="H6740" t="str">
            <v/>
          </cell>
          <cell r="I6740" t="str">
            <v>2013-Idaho-Annual-Report-Appendices-FINAL071814.pdf</v>
          </cell>
        </row>
        <row r="6741">
          <cell r="C6741" t="str">
            <v>07182014-019.1_Gross Average Monthly Demand Reduction (kW/unit)</v>
          </cell>
          <cell r="D6741">
            <v>1</v>
          </cell>
          <cell r="E6741" t="str">
            <v>Gross Average Monthly Demand Reduction (kW/unit)</v>
          </cell>
          <cell r="F6741" t="str">
            <v>Demand Savings Value Source</v>
          </cell>
          <cell r="G6741" t="str">
            <v/>
          </cell>
          <cell r="H6741" t="str">
            <v>Savings are assumed to occur at night, not at time of customer peak demand</v>
          </cell>
          <cell r="I6741" t="str">
            <v/>
          </cell>
        </row>
        <row r="6742">
          <cell r="C6742" t="str">
            <v>07182014-019.1_Incremental cost ($)</v>
          </cell>
          <cell r="D6742">
            <v>1</v>
          </cell>
          <cell r="E6742" t="str">
            <v>Incremental cost ($)</v>
          </cell>
          <cell r="F6742" t="str">
            <v>Incremental Cost Value Source</v>
          </cell>
          <cell r="G6742" t="str">
            <v/>
          </cell>
          <cell r="H6742" t="str">
            <v/>
          </cell>
          <cell r="I6742" t="str">
            <v>Program Update Report UT 050214.docx</v>
          </cell>
        </row>
        <row r="6743">
          <cell r="C6743" t="str">
            <v>07182014-019.1_Gross incremental annual electric savings (kWh/yr)</v>
          </cell>
          <cell r="D6743">
            <v>1</v>
          </cell>
          <cell r="E6743" t="str">
            <v>Gross incremental annual electric savings (kWh/yr)</v>
          </cell>
          <cell r="F6743" t="str">
            <v>Energy Savings Value Source</v>
          </cell>
          <cell r="G6743" t="str">
            <v/>
          </cell>
          <cell r="H6743" t="str">
            <v/>
          </cell>
          <cell r="I6743" t="str">
            <v/>
          </cell>
        </row>
        <row r="6744">
          <cell r="C6744" t="str">
            <v>07182014-019.1_Planned Realization Rate</v>
          </cell>
          <cell r="D6744">
            <v>1</v>
          </cell>
          <cell r="E6744" t="str">
            <v>Planned Realization Rate</v>
          </cell>
          <cell r="F6744" t="str">
            <v>Realization Rate Value Source</v>
          </cell>
          <cell r="G6744" t="str">
            <v/>
          </cell>
          <cell r="H6744" t="str">
            <v>BAU - CE inputs sheet</v>
          </cell>
          <cell r="I6744" t="str">
            <v>CE inputs - measure update   small business 031314.xlsx</v>
          </cell>
        </row>
        <row r="6745">
          <cell r="C6745" t="str">
            <v>07182014-019.1_Incremental cost ($)</v>
          </cell>
          <cell r="D6745">
            <v>1</v>
          </cell>
          <cell r="E6745" t="str">
            <v>Incremental cost ($)</v>
          </cell>
          <cell r="F6745" t="str">
            <v>Incremental Cost Value Source</v>
          </cell>
          <cell r="G6745" t="str">
            <v/>
          </cell>
          <cell r="H6745" t="str">
            <v/>
          </cell>
          <cell r="I6745" t="str">
            <v/>
          </cell>
        </row>
        <row r="6746">
          <cell r="C6746" t="str">
            <v>07182014-019.1_Planned Net to Gross Ratio</v>
          </cell>
          <cell r="D6746">
            <v>1</v>
          </cell>
          <cell r="E6746" t="str">
            <v>Planned Net to Gross Ratio</v>
          </cell>
          <cell r="F6746" t="str">
            <v>Net-to-Gross Value Source</v>
          </cell>
          <cell r="G6746" t="str">
            <v/>
          </cell>
          <cell r="H6746" t="str">
            <v>BAU - CE inputs sheet</v>
          </cell>
          <cell r="I6746" t="str">
            <v>CE inputs - measure update   small business 031314.xlsx</v>
          </cell>
        </row>
        <row r="6747">
          <cell r="C6747" t="str">
            <v>07182014-019.1_Gross incremental annual electric savings (kWh/yr)</v>
          </cell>
          <cell r="D6747">
            <v>1</v>
          </cell>
          <cell r="E6747" t="str">
            <v>Gross incremental annual electric savings (kWh/yr)</v>
          </cell>
          <cell r="F6747" t="str">
            <v>Energy Savings Value Source</v>
          </cell>
          <cell r="G6747" t="str">
            <v/>
          </cell>
          <cell r="H6747" t="str">
            <v/>
          </cell>
          <cell r="I6747" t="str">
            <v>Program Update Report UT 050214.docx</v>
          </cell>
        </row>
        <row r="6748">
          <cell r="C6748" t="str">
            <v>07182014-019.1_Measure life (years)</v>
          </cell>
          <cell r="D6748">
            <v>1</v>
          </cell>
          <cell r="E6748" t="str">
            <v>Measure life (years)</v>
          </cell>
          <cell r="F6748" t="str">
            <v>Measure Life Value Source</v>
          </cell>
          <cell r="G6748" t="str">
            <v/>
          </cell>
          <cell r="H6748" t="str">
            <v>Used for program change filing. Program-level measure life decreased from previous 14 years to feflect increasing role of energy management</v>
          </cell>
          <cell r="I6748" t="str">
            <v>CE inputs - measure update   small business 031314.xlsx</v>
          </cell>
        </row>
        <row r="6749">
          <cell r="C6749" t="str">
            <v>09252014-003.1_Incremental cost ($)</v>
          </cell>
          <cell r="D6749">
            <v>1</v>
          </cell>
          <cell r="E6749" t="str">
            <v>Incremental cost ($)</v>
          </cell>
          <cell r="F6749" t="str">
            <v>Cost Value Source</v>
          </cell>
          <cell r="G6749" t="str">
            <v/>
          </cell>
          <cell r="H6749" t="str">
            <v/>
          </cell>
          <cell r="I6749" t="str">
            <v>Washington Exterior LED Compiled for 01OCT2014 Update.xlsx</v>
          </cell>
        </row>
        <row r="6750">
          <cell r="C6750" t="str">
            <v>09252014-003.1_Incremental cost ($)</v>
          </cell>
          <cell r="D6750">
            <v>1</v>
          </cell>
          <cell r="E6750" t="str">
            <v>Incremental cost ($)</v>
          </cell>
          <cell r="F6750" t="str">
            <v>Cost Value Source</v>
          </cell>
          <cell r="G6750" t="str">
            <v/>
          </cell>
          <cell r="H6750" t="str">
            <v/>
          </cell>
          <cell r="I6750" t="str">
            <v/>
          </cell>
        </row>
        <row r="6751">
          <cell r="C6751" t="str">
            <v>12012014-036.1_Incremental cost ($)</v>
          </cell>
          <cell r="D6751">
            <v>1</v>
          </cell>
          <cell r="E6751" t="str">
            <v>Incremental cost ($)</v>
          </cell>
          <cell r="F6751" t="str">
            <v>Incremental Cost Value Source</v>
          </cell>
          <cell r="G6751" t="str">
            <v/>
          </cell>
          <cell r="H6751" t="str">
            <v/>
          </cell>
          <cell r="I6751" t="str">
            <v>WY Exterior NCMR Lighting Measures Compiled 12122014.xlsx</v>
          </cell>
        </row>
        <row r="6752">
          <cell r="C6752" t="str">
            <v>12012014-036.1_Planned Net to Gross Ratio</v>
          </cell>
          <cell r="D6752">
            <v>1</v>
          </cell>
          <cell r="E6752" t="str">
            <v>Planned Net to Gross Ratio</v>
          </cell>
          <cell r="F6752" t="str">
            <v>Net-to-Gross Value Source</v>
          </cell>
          <cell r="G6752" t="str">
            <v/>
          </cell>
          <cell r="H6752" t="str">
            <v>Page 10</v>
          </cell>
          <cell r="I6752" t="str">
            <v>DSM_WY_FinAnswerExpress_Report_2011.pdf</v>
          </cell>
        </row>
        <row r="6753">
          <cell r="C6753" t="str">
            <v>12012014-036.1_Gross incremental annual electric savings (kWh/yr)</v>
          </cell>
          <cell r="D6753">
            <v>1</v>
          </cell>
          <cell r="E6753" t="str">
            <v>Gross incremental annual electric savings (kWh/yr)</v>
          </cell>
          <cell r="F6753" t="str">
            <v>Energy Savings Value Source</v>
          </cell>
          <cell r="G6753" t="str">
            <v/>
          </cell>
          <cell r="H6753" t="str">
            <v/>
          </cell>
          <cell r="I6753" t="str">
            <v>WY Exterior NCMR Lighting Measures Compiled 12122014.xlsx</v>
          </cell>
        </row>
        <row r="6754">
          <cell r="C6754" t="str">
            <v>12012014-036.1_Measure life (years)</v>
          </cell>
          <cell r="D6754">
            <v>1</v>
          </cell>
          <cell r="E6754" t="str">
            <v>Measure life (years)</v>
          </cell>
          <cell r="F6754" t="str">
            <v>Measure Life Value Source</v>
          </cell>
          <cell r="G6754" t="str">
            <v>Average of 12 years from FinAnswer Express and 15 years from Energy FinAnswer (13.5 rounded to 14)</v>
          </cell>
          <cell r="H6754" t="str">
            <v/>
          </cell>
          <cell r="I6754" t="str">
            <v/>
          </cell>
        </row>
        <row r="6755">
          <cell r="C6755" t="str">
            <v>12012014-036.1_Planned Realization Rate</v>
          </cell>
          <cell r="D6755">
            <v>1</v>
          </cell>
          <cell r="E6755" t="str">
            <v>Planned Realization Rate</v>
          </cell>
          <cell r="F6755" t="str">
            <v>Realization Rate Value Source</v>
          </cell>
          <cell r="G6755" t="str">
            <v/>
          </cell>
          <cell r="H6755" t="str">
            <v>Table 1</v>
          </cell>
          <cell r="I6755" t="str">
            <v>DSM_WY_FinAnswerExpress_Report_2011.pdf</v>
          </cell>
        </row>
        <row r="6756">
          <cell r="C6756" t="str">
            <v>12012014-036.1_Gross Average Monthly Demand Reduction (kW/unit)</v>
          </cell>
          <cell r="D6756">
            <v>1</v>
          </cell>
          <cell r="E6756" t="str">
            <v>Gross Average Monthly Demand Reduction (kW/unit)</v>
          </cell>
          <cell r="F6756" t="str">
            <v>Demand Savings Value Source</v>
          </cell>
          <cell r="G6756" t="str">
            <v/>
          </cell>
          <cell r="H6756" t="str">
            <v>Savings are assumed to occur at night, not at time of customer peak demand</v>
          </cell>
          <cell r="I6756" t="str">
            <v/>
          </cell>
        </row>
        <row r="6757">
          <cell r="C6757" t="str">
            <v>06232015-022.1_Planned Realization Rate</v>
          </cell>
          <cell r="D6757">
            <v>1</v>
          </cell>
          <cell r="E6757" t="str">
            <v>Planned Realization Rate</v>
          </cell>
          <cell r="F6757" t="str">
            <v>Realization Rate Value Source</v>
          </cell>
          <cell r="G6757" t="str">
            <v/>
          </cell>
          <cell r="H6757" t="str">
            <v>page 2</v>
          </cell>
          <cell r="I6757" t="str">
            <v>CA_FinAnswer_Express_Program_Evaluation_2009-2011.pdf</v>
          </cell>
        </row>
        <row r="6758">
          <cell r="C6758" t="str">
            <v>06232015-022.1_Planned Net to Gross Ratio</v>
          </cell>
          <cell r="D6758">
            <v>1</v>
          </cell>
          <cell r="E6758" t="str">
            <v>Planned Net to Gross Ratio</v>
          </cell>
          <cell r="F6758" t="str">
            <v>Net-to-Gross Value Source</v>
          </cell>
          <cell r="G6758" t="str">
            <v/>
          </cell>
          <cell r="H6758" t="str">
            <v>page 2</v>
          </cell>
          <cell r="I6758" t="str">
            <v>CA_FinAnswer_Express_Program_Evaluation_2009-2011.pdf</v>
          </cell>
        </row>
        <row r="6759">
          <cell r="C6759" t="str">
            <v>11032014-002.1_Gross Average Monthly Demand Reduction (kW/unit)</v>
          </cell>
          <cell r="D6759">
            <v>1</v>
          </cell>
          <cell r="E6759" t="str">
            <v>Gross Average Monthly Demand Reduction (kW/unit)</v>
          </cell>
          <cell r="F6759" t="str">
            <v>Demand Reduction Value Source</v>
          </cell>
          <cell r="G6759" t="str">
            <v/>
          </cell>
          <cell r="H6759" t="str">
            <v>Savings are assumed to occur at night, not at time of customer peak demand</v>
          </cell>
          <cell r="I6759" t="str">
            <v/>
          </cell>
        </row>
        <row r="6760">
          <cell r="C6760" t="str">
            <v>11032014-002.1_Planned Realization Rate</v>
          </cell>
          <cell r="D6760">
            <v>1</v>
          </cell>
          <cell r="E6760" t="str">
            <v>Planned Realization Rate</v>
          </cell>
          <cell r="F6760" t="str">
            <v>Realization Rate Value Source</v>
          </cell>
          <cell r="G6760" t="str">
            <v/>
          </cell>
          <cell r="H6760" t="str">
            <v>Table 1</v>
          </cell>
          <cell r="I6760" t="str">
            <v>ID_FinAnswer_Express_Program_Evaluation_2009-2011.pdf</v>
          </cell>
        </row>
        <row r="6761">
          <cell r="C6761" t="str">
            <v>11032014-002.1_Incremental cost ($)</v>
          </cell>
          <cell r="D6761">
            <v>1</v>
          </cell>
          <cell r="E6761" t="str">
            <v>Incremental cost ($)</v>
          </cell>
          <cell r="F6761" t="str">
            <v>Cost Value Source</v>
          </cell>
          <cell r="G6761" t="str">
            <v/>
          </cell>
          <cell r="H6761" t="str">
            <v/>
          </cell>
          <cell r="I6761" t="str">
            <v>Exterior LED Compiled.xlsx</v>
          </cell>
        </row>
        <row r="6762">
          <cell r="C6762" t="str">
            <v>11032014-002.1_Planned Net to Gross Ratio</v>
          </cell>
          <cell r="D6762">
            <v>1</v>
          </cell>
          <cell r="E6762" t="str">
            <v>Planned Net to Gross Ratio</v>
          </cell>
          <cell r="F6762" t="str">
            <v>Net-to-Gross Value Source</v>
          </cell>
          <cell r="G6762" t="str">
            <v/>
          </cell>
          <cell r="H6762" t="str">
            <v>Page 2</v>
          </cell>
          <cell r="I6762" t="str">
            <v>ID_FinAnswer_Express_Program_Evaluation_2009-2011.pdf</v>
          </cell>
        </row>
        <row r="6763">
          <cell r="C6763" t="str">
            <v>11032014-002.1_Gross incremental annual electric savings (kWh/yr)</v>
          </cell>
          <cell r="D6763">
            <v>1</v>
          </cell>
          <cell r="E6763" t="str">
            <v>Gross incremental annual electric savings (kWh/yr)</v>
          </cell>
          <cell r="F6763" t="str">
            <v xml:space="preserve">Energy Savings Value Source </v>
          </cell>
          <cell r="G6763" t="str">
            <v/>
          </cell>
          <cell r="H6763" t="str">
            <v/>
          </cell>
          <cell r="I6763" t="str">
            <v>Exterior LED Compiled.xlsx</v>
          </cell>
        </row>
        <row r="6764">
          <cell r="C6764" t="str">
            <v>11032014-002.1_Measure life (years)</v>
          </cell>
          <cell r="D6764">
            <v>1</v>
          </cell>
          <cell r="E6764" t="str">
            <v>Measure life (years)</v>
          </cell>
          <cell r="F6764" t="str">
            <v>Measure Life Value Source</v>
          </cell>
          <cell r="G6764" t="str">
            <v>Average of 12 years from FinAnswer Express and 15 years from Energy FinAnswer (13.5 rounded to 14)</v>
          </cell>
          <cell r="H6764" t="str">
            <v/>
          </cell>
          <cell r="I6764" t="str">
            <v>2013-Idaho-Annual-Report-Appendices-FINAL071814.pdf</v>
          </cell>
        </row>
        <row r="6765">
          <cell r="C6765" t="str">
            <v>07182014-020.1_Planned Realization Rate</v>
          </cell>
          <cell r="D6765">
            <v>1</v>
          </cell>
          <cell r="E6765" t="str">
            <v>Planned Realization Rate</v>
          </cell>
          <cell r="F6765" t="str">
            <v>Realization Rate Value Source</v>
          </cell>
          <cell r="G6765" t="str">
            <v/>
          </cell>
          <cell r="H6765" t="str">
            <v>BAU - CE inputs sheet</v>
          </cell>
          <cell r="I6765" t="str">
            <v>CE inputs - measure update   small business 031314.xlsx</v>
          </cell>
        </row>
        <row r="6766">
          <cell r="C6766" t="str">
            <v>07182014-020.1_Measure life (years)</v>
          </cell>
          <cell r="D6766">
            <v>1</v>
          </cell>
          <cell r="E6766" t="str">
            <v>Measure life (years)</v>
          </cell>
          <cell r="F6766" t="str">
            <v>Measure Life Value Source</v>
          </cell>
          <cell r="G6766" t="str">
            <v/>
          </cell>
          <cell r="H6766" t="str">
            <v>Used for program change filing. Program-level measure life decreased from previous 14 years to feflect increasing role of energy management</v>
          </cell>
          <cell r="I6766" t="str">
            <v>CE inputs - measure update   small business 031314.xlsx</v>
          </cell>
        </row>
        <row r="6767">
          <cell r="C6767" t="str">
            <v>07182014-020.1_Gross incremental annual electric savings (kWh/yr)</v>
          </cell>
          <cell r="D6767">
            <v>1</v>
          </cell>
          <cell r="E6767" t="str">
            <v>Gross incremental annual electric savings (kWh/yr)</v>
          </cell>
          <cell r="F6767" t="str">
            <v>Energy Savings Value Source</v>
          </cell>
          <cell r="G6767" t="str">
            <v/>
          </cell>
          <cell r="H6767" t="str">
            <v/>
          </cell>
          <cell r="I6767" t="str">
            <v/>
          </cell>
        </row>
        <row r="6768">
          <cell r="C6768" t="str">
            <v>07182014-020.1_Incremental cost ($)</v>
          </cell>
          <cell r="D6768">
            <v>1</v>
          </cell>
          <cell r="E6768" t="str">
            <v>Incremental cost ($)</v>
          </cell>
          <cell r="F6768" t="str">
            <v>Incremental Cost Value Source</v>
          </cell>
          <cell r="G6768" t="str">
            <v/>
          </cell>
          <cell r="H6768" t="str">
            <v/>
          </cell>
          <cell r="I6768" t="str">
            <v/>
          </cell>
        </row>
        <row r="6769">
          <cell r="C6769" t="str">
            <v>07182014-020.1_Gross incremental annual electric savings (kWh/yr)</v>
          </cell>
          <cell r="D6769">
            <v>1</v>
          </cell>
          <cell r="E6769" t="str">
            <v>Gross incremental annual electric savings (kWh/yr)</v>
          </cell>
          <cell r="F6769" t="str">
            <v>Energy Savings Value Source</v>
          </cell>
          <cell r="G6769" t="str">
            <v/>
          </cell>
          <cell r="H6769" t="str">
            <v/>
          </cell>
          <cell r="I6769" t="str">
            <v>Program Update Report UT 050214.docx</v>
          </cell>
        </row>
        <row r="6770">
          <cell r="C6770" t="str">
            <v>07182014-020.1_Planned Net to Gross Ratio</v>
          </cell>
          <cell r="D6770">
            <v>1</v>
          </cell>
          <cell r="E6770" t="str">
            <v>Planned Net to Gross Ratio</v>
          </cell>
          <cell r="F6770" t="str">
            <v>Net-to-Gross Value Source</v>
          </cell>
          <cell r="G6770" t="str">
            <v/>
          </cell>
          <cell r="H6770" t="str">
            <v>BAU - CE inputs sheet</v>
          </cell>
          <cell r="I6770" t="str">
            <v>CE inputs - measure update   small business 031314.xlsx</v>
          </cell>
        </row>
        <row r="6771">
          <cell r="C6771" t="str">
            <v>07182014-020.1_Gross Average Monthly Demand Reduction (kW/unit)</v>
          </cell>
          <cell r="D6771">
            <v>1</v>
          </cell>
          <cell r="E6771" t="str">
            <v>Gross Average Monthly Demand Reduction (kW/unit)</v>
          </cell>
          <cell r="F6771" t="str">
            <v>Demand Savings Value Source</v>
          </cell>
          <cell r="G6771" t="str">
            <v/>
          </cell>
          <cell r="H6771" t="str">
            <v>Savings are assumed to occur at night, not at time of customer peak demand</v>
          </cell>
          <cell r="I6771" t="str">
            <v/>
          </cell>
        </row>
        <row r="6772">
          <cell r="C6772" t="str">
            <v>07182014-020.1_Incremental cost ($)</v>
          </cell>
          <cell r="D6772">
            <v>1</v>
          </cell>
          <cell r="E6772" t="str">
            <v>Incremental cost ($)</v>
          </cell>
          <cell r="F6772" t="str">
            <v>Incremental Cost Value Source</v>
          </cell>
          <cell r="G6772" t="str">
            <v/>
          </cell>
          <cell r="H6772" t="str">
            <v/>
          </cell>
          <cell r="I6772" t="str">
            <v>Program Update Report UT 050214.docx</v>
          </cell>
        </row>
        <row r="6773">
          <cell r="C6773" t="str">
            <v>09252014-004.1_Incremental cost ($)</v>
          </cell>
          <cell r="D6773">
            <v>1</v>
          </cell>
          <cell r="E6773" t="str">
            <v>Incremental cost ($)</v>
          </cell>
          <cell r="F6773" t="str">
            <v>Cost Value Source</v>
          </cell>
          <cell r="G6773" t="str">
            <v/>
          </cell>
          <cell r="H6773" t="str">
            <v/>
          </cell>
          <cell r="I6773" t="str">
            <v>Washington Exterior LED Compiled for 01OCT2014 Update.xlsx</v>
          </cell>
        </row>
        <row r="6774">
          <cell r="C6774" t="str">
            <v>09252014-004.1_Incremental cost ($)</v>
          </cell>
          <cell r="D6774">
            <v>1</v>
          </cell>
          <cell r="E6774" t="str">
            <v>Incremental cost ($)</v>
          </cell>
          <cell r="F6774" t="str">
            <v>Cost Value Source</v>
          </cell>
          <cell r="G6774" t="str">
            <v/>
          </cell>
          <cell r="H6774" t="str">
            <v/>
          </cell>
          <cell r="I6774" t="str">
            <v/>
          </cell>
        </row>
        <row r="6775">
          <cell r="C6775" t="str">
            <v>12012014-037.1_Planned Net to Gross Ratio</v>
          </cell>
          <cell r="D6775">
            <v>1</v>
          </cell>
          <cell r="E6775" t="str">
            <v>Planned Net to Gross Ratio</v>
          </cell>
          <cell r="F6775" t="str">
            <v>Net-to-Gross Value Source</v>
          </cell>
          <cell r="G6775" t="str">
            <v/>
          </cell>
          <cell r="H6775" t="str">
            <v>Page 10</v>
          </cell>
          <cell r="I6775" t="str">
            <v>DSM_WY_FinAnswerExpress_Report_2011.pdf</v>
          </cell>
        </row>
        <row r="6776">
          <cell r="C6776" t="str">
            <v>12012014-037.1_Incremental cost ($)</v>
          </cell>
          <cell r="D6776">
            <v>1</v>
          </cell>
          <cell r="E6776" t="str">
            <v>Incremental cost ($)</v>
          </cell>
          <cell r="F6776" t="str">
            <v>Incremental Cost Value Source</v>
          </cell>
          <cell r="G6776" t="str">
            <v/>
          </cell>
          <cell r="H6776" t="str">
            <v/>
          </cell>
          <cell r="I6776" t="str">
            <v>WY Exterior NCMR Lighting Measures Compiled 12122014.xlsx</v>
          </cell>
        </row>
        <row r="6777">
          <cell r="C6777" t="str">
            <v>12012014-037.1_Measure life (years)</v>
          </cell>
          <cell r="D6777">
            <v>1</v>
          </cell>
          <cell r="E6777" t="str">
            <v>Measure life (years)</v>
          </cell>
          <cell r="F6777" t="str">
            <v>Measure Life Value Source</v>
          </cell>
          <cell r="G6777" t="str">
            <v>Average of 12 years from FinAnswer Express and 15 years from Energy FinAnswer (13.5 rounded to 14)</v>
          </cell>
          <cell r="H6777" t="str">
            <v/>
          </cell>
          <cell r="I6777" t="str">
            <v/>
          </cell>
        </row>
        <row r="6778">
          <cell r="C6778" t="str">
            <v>12012014-037.1_Gross Average Monthly Demand Reduction (kW/unit)</v>
          </cell>
          <cell r="D6778">
            <v>1</v>
          </cell>
          <cell r="E6778" t="str">
            <v>Gross Average Monthly Demand Reduction (kW/unit)</v>
          </cell>
          <cell r="F6778" t="str">
            <v>Demand Savings Value Source</v>
          </cell>
          <cell r="G6778" t="str">
            <v/>
          </cell>
          <cell r="H6778" t="str">
            <v>Savings are assumed to occur at night, not at time of customer peak demand</v>
          </cell>
          <cell r="I6778" t="str">
            <v/>
          </cell>
        </row>
        <row r="6779">
          <cell r="C6779" t="str">
            <v>12012014-037.1_Gross incremental annual electric savings (kWh/yr)</v>
          </cell>
          <cell r="D6779">
            <v>1</v>
          </cell>
          <cell r="E6779" t="str">
            <v>Gross incremental annual electric savings (kWh/yr)</v>
          </cell>
          <cell r="F6779" t="str">
            <v>Energy Savings Value Source</v>
          </cell>
          <cell r="G6779" t="str">
            <v/>
          </cell>
          <cell r="H6779" t="str">
            <v/>
          </cell>
          <cell r="I6779" t="str">
            <v>WY Exterior NCMR Lighting Measures Compiled 12122014.xlsx</v>
          </cell>
        </row>
        <row r="6780">
          <cell r="C6780" t="str">
            <v>12012014-037.1_Planned Realization Rate</v>
          </cell>
          <cell r="D6780">
            <v>1</v>
          </cell>
          <cell r="E6780" t="str">
            <v>Planned Realization Rate</v>
          </cell>
          <cell r="F6780" t="str">
            <v>Realization Rate Value Source</v>
          </cell>
          <cell r="G6780" t="str">
            <v/>
          </cell>
          <cell r="H6780" t="str">
            <v>Table 1</v>
          </cell>
          <cell r="I6780" t="str">
            <v>DSM_WY_FinAnswerExpress_Report_2011.pdf</v>
          </cell>
        </row>
        <row r="6781">
          <cell r="C6781" t="str">
            <v>12302013-018.1_Measure life (years)</v>
          </cell>
          <cell r="D6781">
            <v>1</v>
          </cell>
          <cell r="E6781" t="str">
            <v>Measure life (years)</v>
          </cell>
          <cell r="F6781" t="str">
            <v>Measure Life Value Source</v>
          </cell>
          <cell r="G6781" t="str">
            <v/>
          </cell>
          <cell r="H6781" t="str">
            <v>Page 87</v>
          </cell>
          <cell r="I6781" t="str">
            <v>Review and Update Industrial Agricultural Incentive Table Measures Washington 3 Nov 2013.pdf</v>
          </cell>
        </row>
        <row r="6782">
          <cell r="C6782" t="str">
            <v>12302013-018.1_Gross Average Monthly Demand Reduction (kW/unit)</v>
          </cell>
          <cell r="D6782">
            <v>1</v>
          </cell>
          <cell r="E6782" t="str">
            <v>Gross Average Monthly Demand Reduction (kW/unit)</v>
          </cell>
          <cell r="F6782" t="str">
            <v>Demand Reduction Value Source</v>
          </cell>
          <cell r="G6782" t="str">
            <v/>
          </cell>
          <cell r="H6782" t="str">
            <v>Determined for each individual instance.  See background in Section 10.</v>
          </cell>
          <cell r="I6782" t="str">
            <v>Review and Update Industrial Agricultural Incentive Table Measures Washington 3 Nov 2013.pdf</v>
          </cell>
        </row>
        <row r="6783">
          <cell r="C6783" t="str">
            <v>12302013-018.1_Incremental cost ($)</v>
          </cell>
          <cell r="D6783">
            <v>1</v>
          </cell>
          <cell r="E6783" t="str">
            <v>Incremental cost ($)</v>
          </cell>
          <cell r="F6783" t="str">
            <v>Cost Value Source</v>
          </cell>
          <cell r="G6783" t="str">
            <v/>
          </cell>
          <cell r="H6783" t="str">
            <v>Determined for each individual instance.  See background in Section 10.</v>
          </cell>
          <cell r="I6783" t="str">
            <v>Review and Update Industrial Agricultural Incentive Table Measures Washington 3 Nov 2013.pdf</v>
          </cell>
        </row>
        <row r="6784">
          <cell r="C6784" t="str">
            <v>12302013-018.1_Gross incremental annual electric savings (kWh/yr)</v>
          </cell>
          <cell r="D6784">
            <v>1</v>
          </cell>
          <cell r="E6784" t="str">
            <v>Gross incremental annual electric savings (kWh/yr)</v>
          </cell>
          <cell r="F6784" t="str">
            <v xml:space="preserve">Energy Savings Value Source </v>
          </cell>
          <cell r="G6784" t="str">
            <v/>
          </cell>
          <cell r="H6784" t="str">
            <v>Determined for each individual instance.  See background in Section 10.</v>
          </cell>
          <cell r="I6784" t="str">
            <v>Review and Update Industrial Agricultural Incentive Table Measures Washington 3 Nov 2013.pdf</v>
          </cell>
        </row>
        <row r="6785">
          <cell r="C6785" t="str">
            <v>12302013-019.1_</v>
          </cell>
          <cell r="D6785">
            <v>1</v>
          </cell>
          <cell r="E6785" t="str">
            <v/>
          </cell>
          <cell r="F6785" t="str">
            <v/>
          </cell>
          <cell r="G6785" t="str">
            <v/>
          </cell>
          <cell r="H6785" t="str">
            <v/>
          </cell>
          <cell r="I6785" t="str">
            <v/>
          </cell>
        </row>
        <row r="6786">
          <cell r="C6786" t="str">
            <v>20150501-004.1_Planned Net to Gross Ratio</v>
          </cell>
          <cell r="D6786">
            <v>1</v>
          </cell>
          <cell r="E6786" t="str">
            <v>Planned Net to Gross Ratio</v>
          </cell>
          <cell r="F6786" t="str">
            <v>Net-to-Gross Value Source</v>
          </cell>
          <cell r="G6786" t="str">
            <v/>
          </cell>
          <cell r="H6786" t="str">
            <v>P. 2 .</v>
          </cell>
          <cell r="I6786" t="str">
            <v>CA_FinAnswer_Express_Program_Evaluation_2009-2011.pdf</v>
          </cell>
        </row>
        <row r="6787">
          <cell r="C6787" t="str">
            <v>20150501-004.1_Planned Realization Rate</v>
          </cell>
          <cell r="D6787">
            <v>1</v>
          </cell>
          <cell r="E6787" t="str">
            <v>Planned Realization Rate</v>
          </cell>
          <cell r="F6787" t="str">
            <v>Realization Rate Value Source</v>
          </cell>
          <cell r="G6787" t="str">
            <v/>
          </cell>
          <cell r="H6787" t="str">
            <v xml:space="preserve"> Table 1, p. 2.</v>
          </cell>
          <cell r="I6787" t="str">
            <v>CA_FinAnswer_Express_Program_Evaluation_2009-2011.pdf</v>
          </cell>
        </row>
        <row r="6788">
          <cell r="C6788" t="str">
            <v>20150501-004.1_Measure life (years)</v>
          </cell>
          <cell r="D6788">
            <v>1</v>
          </cell>
          <cell r="E6788" t="str">
            <v>Measure life (years)</v>
          </cell>
          <cell r="F6788" t="str">
            <v>Measure Life Value Source</v>
          </cell>
          <cell r="G6788" t="str">
            <v/>
          </cell>
          <cell r="H6788" t="str">
            <v/>
          </cell>
          <cell r="I6788" t="str">
            <v>California Industrial  Agricultural Measure Review and Update 29 Nov 2013.docx</v>
          </cell>
        </row>
        <row r="6789">
          <cell r="C6789" t="str">
            <v>876.2_Baseline Value</v>
          </cell>
          <cell r="D6789">
            <v>2</v>
          </cell>
          <cell r="E6789" t="str">
            <v>Baseline Value</v>
          </cell>
          <cell r="F6789" t="str">
            <v>Baseline Value Source</v>
          </cell>
          <cell r="G6789" t="str">
            <v/>
          </cell>
          <cell r="H6789" t="str">
            <v>Section beginning row 92</v>
          </cell>
          <cell r="I6789" t="str">
            <v>FinAnswer Express Compressed Air Modeling - FINAL 23 Jan 2008.xls</v>
          </cell>
        </row>
        <row r="6790">
          <cell r="C6790" t="str">
            <v>876.2_Incentive Customer ($)</v>
          </cell>
          <cell r="D6790">
            <v>2</v>
          </cell>
          <cell r="E6790" t="str">
            <v>Incentive Customer ($)</v>
          </cell>
          <cell r="F6790" t="str">
            <v>Incentive Value Source</v>
          </cell>
          <cell r="G6790" t="str">
            <v/>
          </cell>
          <cell r="H6790" t="str">
            <v>pg 38, Compressed Air Incentives table</v>
          </cell>
          <cell r="I6790" t="str">
            <v>Review and Update Industrial Agricultural Incentive Table Measures Washington 3 Nov 2013.pdf</v>
          </cell>
        </row>
        <row r="6791">
          <cell r="C6791" t="str">
            <v>876.2_Gross incremental annual electric savings (kWh/yr)</v>
          </cell>
          <cell r="D6791">
            <v>2</v>
          </cell>
          <cell r="E6791" t="str">
            <v>Gross incremental annual electric savings (kWh/yr)</v>
          </cell>
          <cell r="F6791" t="str">
            <v xml:space="preserve">Energy Savings Value Source </v>
          </cell>
          <cell r="G6791" t="str">
            <v/>
          </cell>
          <cell r="H6791" t="str">
            <v>pg 38, Compressed Air Incentives table</v>
          </cell>
          <cell r="I6791" t="str">
            <v>Review and Update Industrial Agricultural Incentive Table Measures Washington 3 Nov 2013.pdf</v>
          </cell>
        </row>
        <row r="6792">
          <cell r="C6792" t="str">
            <v>876.2_Incremental cost ($)</v>
          </cell>
          <cell r="D6792">
            <v>2</v>
          </cell>
          <cell r="E6792" t="str">
            <v>Incremental cost ($)</v>
          </cell>
          <cell r="F6792" t="str">
            <v>Cost Value Source</v>
          </cell>
          <cell r="G6792" t="str">
            <v/>
          </cell>
          <cell r="H6792" t="str">
            <v>pg 38, Compressed Air Incentives table</v>
          </cell>
          <cell r="I6792" t="str">
            <v>Review and Update Industrial Agricultural Incentive Table Measures Washington 3 Nov 2013.pdf</v>
          </cell>
        </row>
        <row r="6793">
          <cell r="C6793" t="str">
            <v>876.2_Gross Average Monthly Demand Reduction (kW/unit)</v>
          </cell>
          <cell r="D6793">
            <v>2</v>
          </cell>
          <cell r="E6793" t="str">
            <v>Gross Average Monthly Demand Reduction (kW/unit)</v>
          </cell>
          <cell r="F6793" t="str">
            <v>Demand Reduction Value Source</v>
          </cell>
          <cell r="G6793" t="str">
            <v/>
          </cell>
          <cell r="H6793" t="str">
            <v>pg 38, Compressed Air Incentives table</v>
          </cell>
          <cell r="I6793" t="str">
            <v>Review and Update Industrial Agricultural Incentive Table Measures Washington 3 Nov 2013.pdf</v>
          </cell>
        </row>
        <row r="6794">
          <cell r="C6794" t="str">
            <v>876.2_Measure life (years)</v>
          </cell>
          <cell r="D6794">
            <v>2</v>
          </cell>
          <cell r="E6794" t="str">
            <v>Measure life (years)</v>
          </cell>
          <cell r="F6794" t="str">
            <v>Measure Life Value Source</v>
          </cell>
          <cell r="G6794" t="str">
            <v/>
          </cell>
          <cell r="H6794" t="str">
            <v>Page 43</v>
          </cell>
          <cell r="I6794" t="str">
            <v>Review and Update Industrial Agricultural Incentive Table Measures Washington 3 Nov 2013.pdf</v>
          </cell>
        </row>
        <row r="6795">
          <cell r="C6795" t="str">
            <v>876.2_Efficient Case Value</v>
          </cell>
          <cell r="D6795">
            <v>2</v>
          </cell>
          <cell r="E6795" t="str">
            <v>Efficient Case Value</v>
          </cell>
          <cell r="F6795" t="str">
            <v>Efficient Case Value Source</v>
          </cell>
          <cell r="G6795" t="str">
            <v/>
          </cell>
          <cell r="H6795" t="str">
            <v>Section beginning row 92</v>
          </cell>
          <cell r="I6795" t="str">
            <v>FinAnswer Express Compressed Air Modeling - FINAL 23 Jan 2008.xls</v>
          </cell>
        </row>
        <row r="6796">
          <cell r="C6796" t="str">
            <v>833.2_Gross incremental annual electric savings (kWh/yr)</v>
          </cell>
          <cell r="D6796">
            <v>2</v>
          </cell>
          <cell r="E6796" t="str">
            <v>Gross incremental annual electric savings (kWh/yr)</v>
          </cell>
          <cell r="F6796" t="str">
            <v xml:space="preserve">Energy Savings Value Source </v>
          </cell>
          <cell r="G6796" t="str">
            <v/>
          </cell>
          <cell r="H6796" t="str">
            <v>pg 38, Compressed Air Incentives table</v>
          </cell>
          <cell r="I6796" t="str">
            <v>Review and Update Industrial Agricultural Incentive Table Measures Washington 3 Nov 2013.pdf</v>
          </cell>
        </row>
        <row r="6797">
          <cell r="C6797" t="str">
            <v>833.2_Measure life (years)</v>
          </cell>
          <cell r="D6797">
            <v>2</v>
          </cell>
          <cell r="E6797" t="str">
            <v>Measure life (years)</v>
          </cell>
          <cell r="F6797" t="str">
            <v>Measure Life Value Source</v>
          </cell>
          <cell r="G6797" t="str">
            <v/>
          </cell>
          <cell r="H6797" t="str">
            <v>Page 43</v>
          </cell>
          <cell r="I6797" t="str">
            <v>Review and Update Industrial Agricultural Incentive Table Measures Washington 3 Nov 2013.pdf</v>
          </cell>
        </row>
        <row r="6798">
          <cell r="C6798" t="str">
            <v>833.2_Efficient Case Value</v>
          </cell>
          <cell r="D6798">
            <v>2</v>
          </cell>
          <cell r="E6798" t="str">
            <v>Efficient Case Value</v>
          </cell>
          <cell r="F6798" t="str">
            <v>Efficient Case Value Source</v>
          </cell>
          <cell r="G6798" t="str">
            <v/>
          </cell>
          <cell r="H6798" t="str">
            <v>Section beginning row 92</v>
          </cell>
          <cell r="I6798" t="str">
            <v>FinAnswer Express Compressed Air Modeling - FINAL 23 Jan 2008.xls</v>
          </cell>
        </row>
        <row r="6799">
          <cell r="C6799" t="str">
            <v>833.2_Baseline Value</v>
          </cell>
          <cell r="D6799">
            <v>2</v>
          </cell>
          <cell r="E6799" t="str">
            <v>Baseline Value</v>
          </cell>
          <cell r="F6799" t="str">
            <v>Baseline Value Source</v>
          </cell>
          <cell r="G6799" t="str">
            <v/>
          </cell>
          <cell r="H6799" t="str">
            <v>Section beginning row 92</v>
          </cell>
          <cell r="I6799" t="str">
            <v>FinAnswer Express Compressed Air Modeling - FINAL 23 Jan 2008.xls</v>
          </cell>
        </row>
        <row r="6800">
          <cell r="C6800" t="str">
            <v>833.2_Incremental cost ($)</v>
          </cell>
          <cell r="D6800">
            <v>2</v>
          </cell>
          <cell r="E6800" t="str">
            <v>Incremental cost ($)</v>
          </cell>
          <cell r="F6800" t="str">
            <v>Cost Value Source</v>
          </cell>
          <cell r="G6800" t="str">
            <v/>
          </cell>
          <cell r="H6800" t="str">
            <v>pg 38, Compressed Air Incentives table</v>
          </cell>
          <cell r="I6800" t="str">
            <v>Review and Update Industrial Agricultural Incentive Table Measures Washington 3 Nov 2013.pdf</v>
          </cell>
        </row>
        <row r="6801">
          <cell r="C6801" t="str">
            <v>833.2_Incentive Customer ($)</v>
          </cell>
          <cell r="D6801">
            <v>2</v>
          </cell>
          <cell r="E6801" t="str">
            <v>Incentive Customer ($)</v>
          </cell>
          <cell r="F6801" t="str">
            <v>Incentive Value Source</v>
          </cell>
          <cell r="G6801" t="str">
            <v/>
          </cell>
          <cell r="H6801" t="str">
            <v>pg 38, Compressed Air Incentives table</v>
          </cell>
          <cell r="I6801" t="str">
            <v>Review and Update Industrial Agricultural Incentive Table Measures Washington 3 Nov 2013.pdf</v>
          </cell>
        </row>
        <row r="6802">
          <cell r="C6802" t="str">
            <v>833.2_Gross Average Monthly Demand Reduction (kW/unit)</v>
          </cell>
          <cell r="D6802">
            <v>2</v>
          </cell>
          <cell r="E6802" t="str">
            <v>Gross Average Monthly Demand Reduction (kW/unit)</v>
          </cell>
          <cell r="F6802" t="str">
            <v>Demand Reduction Value Source</v>
          </cell>
          <cell r="G6802" t="str">
            <v/>
          </cell>
          <cell r="H6802" t="str">
            <v>pg 38, Compressed Air Incentives table</v>
          </cell>
          <cell r="I6802" t="str">
            <v>Review and Update Industrial Agricultural Incentive Table Measures Washington 3 Nov 2013.pdf</v>
          </cell>
        </row>
        <row r="6803">
          <cell r="C6803" t="str">
            <v>623.3_Measure life (years)</v>
          </cell>
          <cell r="D6803">
            <v>3</v>
          </cell>
          <cell r="E6803" t="str">
            <v>Measure life (years)</v>
          </cell>
          <cell r="F6803" t="str">
            <v>Measure Life Value Source</v>
          </cell>
          <cell r="G6803" t="str">
            <v/>
          </cell>
          <cell r="H6803" t="str">
            <v>Page 46</v>
          </cell>
          <cell r="I6803" t="str">
            <v>Utah Industrial  Agricultural Measure Review and Update 1 May 2014.docx</v>
          </cell>
        </row>
        <row r="6804">
          <cell r="C6804" t="str">
            <v>623.3_Planned Realization Rate</v>
          </cell>
          <cell r="D6804">
            <v>3</v>
          </cell>
          <cell r="E6804" t="str">
            <v>Planned Realization Rate</v>
          </cell>
          <cell r="F6804" t="str">
            <v>Planned Realization Rate Value Source</v>
          </cell>
          <cell r="G6804" t="str">
            <v/>
          </cell>
          <cell r="H6804" t="str">
            <v>BAU - CE inputs sheet</v>
          </cell>
          <cell r="I6804" t="str">
            <v>CE inputs - measure update   small business 031314.xlsx</v>
          </cell>
        </row>
        <row r="6805">
          <cell r="C6805" t="str">
            <v>623.3_Planned Net to Gross Ratio</v>
          </cell>
          <cell r="D6805">
            <v>3</v>
          </cell>
          <cell r="E6805" t="str">
            <v>Planned Net to Gross Ratio</v>
          </cell>
          <cell r="F6805" t="str">
            <v>Planned Net-to-Gross Ratio Value Source</v>
          </cell>
          <cell r="G6805" t="str">
            <v/>
          </cell>
          <cell r="H6805" t="str">
            <v>BAU - CE inputs sheet</v>
          </cell>
          <cell r="I6805" t="str">
            <v>CE inputs - measure update   small business 031314.xlsx</v>
          </cell>
        </row>
        <row r="6806">
          <cell r="C6806" t="str">
            <v>623.3_Incremental cost ($)</v>
          </cell>
          <cell r="D6806">
            <v>3</v>
          </cell>
          <cell r="E6806" t="str">
            <v>Incremental cost ($)</v>
          </cell>
          <cell r="F6806" t="str">
            <v>Cost value source</v>
          </cell>
          <cell r="G6806" t="str">
            <v/>
          </cell>
          <cell r="H6806" t="str">
            <v>page 41</v>
          </cell>
          <cell r="I6806" t="str">
            <v>Utah Industrial  Agricultural Measure Review and Update 1 May 2014.docx</v>
          </cell>
        </row>
        <row r="6807">
          <cell r="C6807" t="str">
            <v>623.3_Gross incremental annual electric savings (kWh/yr)</v>
          </cell>
          <cell r="D6807">
            <v>3</v>
          </cell>
          <cell r="E6807" t="str">
            <v>Gross incremental annual electric savings (kWh/yr)</v>
          </cell>
          <cell r="F6807" t="str">
            <v>Energy savings value source</v>
          </cell>
          <cell r="G6807" t="str">
            <v/>
          </cell>
          <cell r="H6807" t="str">
            <v>page 41</v>
          </cell>
          <cell r="I6807" t="str">
            <v>Utah Industrial  Agricultural Measure Review and Update 1 May 2014.docx</v>
          </cell>
        </row>
        <row r="6808">
          <cell r="C6808" t="str">
            <v>12302013-023.1_Incentive Customer ($)</v>
          </cell>
          <cell r="D6808">
            <v>1</v>
          </cell>
          <cell r="E6808" t="str">
            <v>Incentive Customer ($)</v>
          </cell>
          <cell r="F6808" t="str">
            <v>Incentive Value Source</v>
          </cell>
          <cell r="G6808" t="str">
            <v/>
          </cell>
          <cell r="H6808" t="str">
            <v/>
          </cell>
          <cell r="I6808" t="str">
            <v>Irrigation Measure Revision - Analysis 11 Oct 2013.xlsx</v>
          </cell>
        </row>
        <row r="6809">
          <cell r="C6809" t="str">
            <v>12302013-023.1_Measure life (years)</v>
          </cell>
          <cell r="D6809">
            <v>1</v>
          </cell>
          <cell r="E6809" t="str">
            <v>Measure life (years)</v>
          </cell>
          <cell r="F6809" t="str">
            <v>Measure Life Value Source</v>
          </cell>
          <cell r="G6809" t="str">
            <v/>
          </cell>
          <cell r="H6809" t="str">
            <v>Page 25</v>
          </cell>
          <cell r="I6809" t="str">
            <v>Review and Update Industrial Agricultural Incentive Table Measures Washington 3 Nov 2013.pdf</v>
          </cell>
        </row>
        <row r="6810">
          <cell r="C6810" t="str">
            <v>12302013-023.1_Gross Average Monthly Demand Reduction (kW/unit)</v>
          </cell>
          <cell r="D6810">
            <v>1</v>
          </cell>
          <cell r="E6810" t="str">
            <v>Gross Average Monthly Demand Reduction (kW/unit)</v>
          </cell>
          <cell r="F6810" t="str">
            <v>Demand Reduction Value Source</v>
          </cell>
          <cell r="G6810" t="str">
            <v/>
          </cell>
          <cell r="H6810" t="str">
            <v/>
          </cell>
          <cell r="I6810" t="str">
            <v>Irrigation Measure Revision - Analysis 11 Oct 2013.xlsx</v>
          </cell>
        </row>
        <row r="6811">
          <cell r="C6811" t="str">
            <v>12302013-023.1_Incremental cost ($)</v>
          </cell>
          <cell r="D6811">
            <v>1</v>
          </cell>
          <cell r="E6811" t="str">
            <v>Incremental cost ($)</v>
          </cell>
          <cell r="F6811" t="str">
            <v>Cost Value Source</v>
          </cell>
          <cell r="G6811" t="str">
            <v/>
          </cell>
          <cell r="H6811" t="str">
            <v/>
          </cell>
          <cell r="I6811" t="str">
            <v>Irrigation Measure Revision - Analysis 11 Oct 2013.xlsx</v>
          </cell>
        </row>
        <row r="6812">
          <cell r="C6812" t="str">
            <v>12302013-023.1_Gross incremental annual electric savings (kWh/yr)</v>
          </cell>
          <cell r="D6812">
            <v>1</v>
          </cell>
          <cell r="E6812" t="str">
            <v>Gross incremental annual electric savings (kWh/yr)</v>
          </cell>
          <cell r="F6812" t="str">
            <v xml:space="preserve">Energy Savings Value Source </v>
          </cell>
          <cell r="G6812" t="str">
            <v/>
          </cell>
          <cell r="H6812" t="str">
            <v/>
          </cell>
          <cell r="I6812" t="str">
            <v>Irrigation Measure Revision - Analysis 11 Oct 2013.xlsx</v>
          </cell>
        </row>
        <row r="6813">
          <cell r="C6813" t="str">
            <v>20150501-011.1_Gross Average Monthly Demand Reduction (kW/unit)</v>
          </cell>
          <cell r="D6813">
            <v>1</v>
          </cell>
          <cell r="E6813" t="str">
            <v>Gross Average Monthly Demand Reduction (kW/unit)</v>
          </cell>
          <cell r="F6813" t="str">
            <v>Demand Savings Value Source</v>
          </cell>
          <cell r="G6813" t="str">
            <v/>
          </cell>
          <cell r="H6813" t="str">
            <v/>
          </cell>
          <cell r="I6813" t="str">
            <v>Irrigation Measure Revision - Analysis Updated 13 Feb 2014.xlsx</v>
          </cell>
        </row>
        <row r="6814">
          <cell r="C6814" t="str">
            <v>20150501-011.1_Incremental cost ($)</v>
          </cell>
          <cell r="D6814">
            <v>1</v>
          </cell>
          <cell r="E6814" t="str">
            <v>Incremental cost ($)</v>
          </cell>
          <cell r="F6814" t="str">
            <v>Incremental Cost Value Source</v>
          </cell>
          <cell r="G6814" t="str">
            <v/>
          </cell>
          <cell r="H6814" t="str">
            <v/>
          </cell>
          <cell r="I6814" t="str">
            <v>Irrigation Measure Revision - Analysis Updated 13 Feb 2014.xlsx</v>
          </cell>
        </row>
        <row r="6815">
          <cell r="C6815" t="str">
            <v>20150501-011.1_Measure life (years)</v>
          </cell>
          <cell r="D6815">
            <v>1</v>
          </cell>
          <cell r="E6815" t="str">
            <v>Measure life (years)</v>
          </cell>
          <cell r="F6815" t="str">
            <v>Measure Life Value Source</v>
          </cell>
          <cell r="G6815" t="str">
            <v/>
          </cell>
          <cell r="H6815" t="str">
            <v/>
          </cell>
          <cell r="I6815" t="str">
            <v>Irrigation Measure Revision - Analysis Updated 13 Feb 2014.xlsx</v>
          </cell>
        </row>
        <row r="6816">
          <cell r="C6816" t="str">
            <v>20150501-011.1_Gross incremental annual electric savings (kWh/yr)</v>
          </cell>
          <cell r="D6816">
            <v>1</v>
          </cell>
          <cell r="E6816" t="str">
            <v>Gross incremental annual electric savings (kWh/yr)</v>
          </cell>
          <cell r="F6816" t="str">
            <v>Energy Savings Value Source</v>
          </cell>
          <cell r="G6816" t="str">
            <v/>
          </cell>
          <cell r="H6816" t="str">
            <v/>
          </cell>
          <cell r="I6816" t="str">
            <v>Irrigation Measure Revision - Analysis Updated 13 Feb 2014.xlsx</v>
          </cell>
        </row>
        <row r="6817">
          <cell r="C6817" t="str">
            <v>20150501-011.1_Planned Net to Gross Ratio</v>
          </cell>
          <cell r="D6817">
            <v>1</v>
          </cell>
          <cell r="E6817" t="str">
            <v>Planned Net to Gross Ratio</v>
          </cell>
          <cell r="F6817" t="str">
            <v>Net-to-Gross Value Source</v>
          </cell>
          <cell r="G6817" t="str">
            <v/>
          </cell>
          <cell r="H6817" t="str">
            <v>P. 2 .</v>
          </cell>
          <cell r="I6817" t="str">
            <v>CA_FinAnswer_Express_Program_Evaluation_2009-2011.pdf</v>
          </cell>
        </row>
        <row r="6818">
          <cell r="C6818" t="str">
            <v>20150501-011.1_Planned Realization Rate</v>
          </cell>
          <cell r="D6818">
            <v>1</v>
          </cell>
          <cell r="E6818" t="str">
            <v>Planned Realization Rate</v>
          </cell>
          <cell r="F6818" t="str">
            <v>Realization Rate Value Source</v>
          </cell>
          <cell r="G6818" t="str">
            <v/>
          </cell>
          <cell r="H6818" t="str">
            <v xml:space="preserve"> Table 1, p. 2.</v>
          </cell>
          <cell r="I6818" t="str">
            <v>CA_FinAnswer_Express_Program_Evaluation_2009-2011.pdf</v>
          </cell>
        </row>
        <row r="6819">
          <cell r="C6819" t="str">
            <v>07092014-009.1_Planned Realization Rate</v>
          </cell>
          <cell r="D6819">
            <v>1</v>
          </cell>
          <cell r="E6819" t="str">
            <v>Planned Realization Rate</v>
          </cell>
          <cell r="F6819" t="str">
            <v>Planned Realization Rate Value Source</v>
          </cell>
          <cell r="G6819" t="str">
            <v/>
          </cell>
          <cell r="H6819" t="str">
            <v>BAU - CE inputs sheet</v>
          </cell>
          <cell r="I6819" t="str">
            <v>CE inputs - measure update   small business 031314.xlsx</v>
          </cell>
        </row>
        <row r="6820">
          <cell r="C6820" t="str">
            <v>07092014-009.1_Measure life (years)</v>
          </cell>
          <cell r="D6820">
            <v>1</v>
          </cell>
          <cell r="E6820" t="str">
            <v>Measure life (years)</v>
          </cell>
          <cell r="F6820" t="str">
            <v>Measure Life Value Source</v>
          </cell>
          <cell r="G6820" t="str">
            <v/>
          </cell>
          <cell r="H6820" t="str">
            <v>Page 27</v>
          </cell>
          <cell r="I6820" t="str">
            <v>Utah Industrial  Agricultural Measure Review and Update 1 May 2014.docx</v>
          </cell>
        </row>
        <row r="6821">
          <cell r="C6821" t="str">
            <v>07092014-009.1_Planned Net to Gross Ratio</v>
          </cell>
          <cell r="D6821">
            <v>1</v>
          </cell>
          <cell r="E6821" t="str">
            <v>Planned Net to Gross Ratio</v>
          </cell>
          <cell r="F6821" t="str">
            <v>Planned Net-to-Gross Ratio Value Source</v>
          </cell>
          <cell r="G6821" t="str">
            <v/>
          </cell>
          <cell r="H6821" t="str">
            <v>BAU - CE inputs sheet</v>
          </cell>
          <cell r="I6821" t="str">
            <v>CE inputs - measure update   small business 031314.xlsx</v>
          </cell>
        </row>
        <row r="6822">
          <cell r="C6822" t="str">
            <v>09232014-002.1_Incremental cost ($)</v>
          </cell>
          <cell r="D6822">
            <v>1</v>
          </cell>
          <cell r="E6822" t="str">
            <v>Incremental cost ($)</v>
          </cell>
          <cell r="F6822" t="str">
            <v>Cost Value Source</v>
          </cell>
          <cell r="G6822" t="str">
            <v/>
          </cell>
          <cell r="H6822" t="str">
            <v/>
          </cell>
          <cell r="I6822" t="str">
            <v>Irrigation Measure Revision - Analysis Updated 13 Feb 2014.xlsx</v>
          </cell>
        </row>
        <row r="6823">
          <cell r="C6823" t="str">
            <v>09232014-002.1_Measure life (years)</v>
          </cell>
          <cell r="D6823">
            <v>1</v>
          </cell>
          <cell r="E6823" t="str">
            <v>Measure life (years)</v>
          </cell>
          <cell r="F6823" t="str">
            <v>Measure Life Value Source</v>
          </cell>
          <cell r="G6823" t="str">
            <v/>
          </cell>
          <cell r="H6823" t="str">
            <v>Page 25</v>
          </cell>
          <cell r="I6823" t="str">
            <v>Review and Update Industrial Agricultural Incentive Table Measures Washington 3 Nov 2013.pdf</v>
          </cell>
        </row>
        <row r="6824">
          <cell r="C6824" t="str">
            <v>09232014-002.1_Gross Average Monthly Demand Reduction (kW/unit)</v>
          </cell>
          <cell r="D6824">
            <v>1</v>
          </cell>
          <cell r="E6824" t="str">
            <v>Gross Average Monthly Demand Reduction (kW/unit)</v>
          </cell>
          <cell r="F6824" t="str">
            <v>Demand Reduction Value Source</v>
          </cell>
          <cell r="G6824" t="str">
            <v/>
          </cell>
          <cell r="H6824" t="str">
            <v/>
          </cell>
          <cell r="I6824" t="str">
            <v>Irrigation Measure Revision - Analysis Updated 13 Feb 2014.xlsx</v>
          </cell>
        </row>
        <row r="6825">
          <cell r="C6825" t="str">
            <v>09232014-002.1_Gross incremental annual electric savings (kWh/yr)</v>
          </cell>
          <cell r="D6825">
            <v>1</v>
          </cell>
          <cell r="E6825" t="str">
            <v>Gross incremental annual electric savings (kWh/yr)</v>
          </cell>
          <cell r="F6825" t="str">
            <v xml:space="preserve">Energy Savings Value Source </v>
          </cell>
          <cell r="G6825" t="str">
            <v/>
          </cell>
          <cell r="H6825" t="str">
            <v/>
          </cell>
          <cell r="I6825" t="str">
            <v>Irrigation Measure Revision - Analysis Updated 13 Feb 2014.xlsx</v>
          </cell>
        </row>
        <row r="6826">
          <cell r="C6826" t="str">
            <v>11252014-006.1_Measure life (years)</v>
          </cell>
          <cell r="D6826">
            <v>1</v>
          </cell>
          <cell r="E6826" t="str">
            <v>Measure life (years)</v>
          </cell>
          <cell r="F6826" t="str">
            <v>Measure Life Value Source</v>
          </cell>
          <cell r="G6826" t="str">
            <v/>
          </cell>
          <cell r="H6826" t="str">
            <v>Page 26</v>
          </cell>
          <cell r="I6826" t="str">
            <v>Wyoming Industrial  Agricultural Measure Review and Update 9 Nov.docx</v>
          </cell>
        </row>
        <row r="6827">
          <cell r="C6827" t="str">
            <v>11252014-006.1_Gross Average Monthly Demand Reduction (kW/unit)</v>
          </cell>
          <cell r="D6827">
            <v>1</v>
          </cell>
          <cell r="E6827" t="str">
            <v>Gross Average Monthly Demand Reduction (kW/unit)</v>
          </cell>
          <cell r="F6827" t="str">
            <v>Demand Savings Value Source</v>
          </cell>
          <cell r="G6827" t="str">
            <v/>
          </cell>
          <cell r="H6827" t="str">
            <v>Page 26</v>
          </cell>
          <cell r="I6827" t="str">
            <v>Wyoming Industrial  Agricultural Measure Review and Update 9 Nov.docx</v>
          </cell>
        </row>
        <row r="6828">
          <cell r="C6828" t="str">
            <v>11252014-006.1_Planned Net to Gross Ratio</v>
          </cell>
          <cell r="D6828">
            <v>1</v>
          </cell>
          <cell r="E6828" t="str">
            <v>Planned Net to Gross Ratio</v>
          </cell>
          <cell r="F6828" t="str">
            <v>Net-to-Gross Value Source</v>
          </cell>
          <cell r="G6828" t="str">
            <v/>
          </cell>
          <cell r="H6828" t="str">
            <v>Recommendation on Page 10</v>
          </cell>
          <cell r="I6828" t="str">
            <v>DSM_WY_EnergyFinAnswer_Report_2011.pdf</v>
          </cell>
        </row>
        <row r="6829">
          <cell r="C6829" t="str">
            <v>11252014-006.1_Incremental cost ($)</v>
          </cell>
          <cell r="D6829">
            <v>1</v>
          </cell>
          <cell r="E6829" t="str">
            <v>Incremental cost ($)</v>
          </cell>
          <cell r="F6829" t="str">
            <v>Incremental Cost Value Source</v>
          </cell>
          <cell r="G6829" t="str">
            <v/>
          </cell>
          <cell r="H6829" t="str">
            <v>Page 26</v>
          </cell>
          <cell r="I6829" t="str">
            <v>Wyoming Industrial  Agricultural Measure Review and Update 9 Nov.docx</v>
          </cell>
        </row>
        <row r="6830">
          <cell r="C6830" t="str">
            <v>11252014-006.1_Gross incremental annual electric savings (kWh/yr)</v>
          </cell>
          <cell r="D6830">
            <v>1</v>
          </cell>
          <cell r="E6830" t="str">
            <v>Gross incremental annual electric savings (kWh/yr)</v>
          </cell>
          <cell r="F6830" t="str">
            <v>Energy Savings Value Source</v>
          </cell>
          <cell r="G6830" t="str">
            <v/>
          </cell>
          <cell r="H6830" t="str">
            <v>Page 26</v>
          </cell>
          <cell r="I6830" t="str">
            <v>Wyoming Industrial  Agricultural Measure Review and Update 9 Nov.docx</v>
          </cell>
        </row>
        <row r="6831">
          <cell r="C6831" t="str">
            <v>20150501-012.1_Gross incremental annual electric savings (kWh/yr)</v>
          </cell>
          <cell r="D6831">
            <v>1</v>
          </cell>
          <cell r="E6831" t="str">
            <v>Gross incremental annual electric savings (kWh/yr)</v>
          </cell>
          <cell r="F6831" t="str">
            <v>Energy Savings Value Source</v>
          </cell>
          <cell r="G6831" t="str">
            <v/>
          </cell>
          <cell r="H6831" t="str">
            <v/>
          </cell>
          <cell r="I6831" t="str">
            <v>Irrigation Measure Revision - Analysis Updated 13 Feb 2014.xlsx</v>
          </cell>
        </row>
        <row r="6832">
          <cell r="C6832" t="str">
            <v>20150501-012.1_Incremental cost ($)</v>
          </cell>
          <cell r="D6832">
            <v>1</v>
          </cell>
          <cell r="E6832" t="str">
            <v>Incremental cost ($)</v>
          </cell>
          <cell r="F6832" t="str">
            <v>Incremental Cost Value Source</v>
          </cell>
          <cell r="G6832" t="str">
            <v/>
          </cell>
          <cell r="H6832" t="str">
            <v/>
          </cell>
          <cell r="I6832" t="str">
            <v>Irrigation Measure Revision - Analysis Updated 13 Feb 2014.xlsx</v>
          </cell>
        </row>
        <row r="6833">
          <cell r="C6833" t="str">
            <v>20150501-012.1_Planned Net to Gross Ratio</v>
          </cell>
          <cell r="D6833">
            <v>1</v>
          </cell>
          <cell r="E6833" t="str">
            <v>Planned Net to Gross Ratio</v>
          </cell>
          <cell r="F6833" t="str">
            <v>Net-to-Gross Value Source</v>
          </cell>
          <cell r="G6833" t="str">
            <v/>
          </cell>
          <cell r="H6833" t="str">
            <v>P. 2 .</v>
          </cell>
          <cell r="I6833" t="str">
            <v>CA_FinAnswer_Express_Program_Evaluation_2009-2011.pdf</v>
          </cell>
        </row>
        <row r="6834">
          <cell r="C6834" t="str">
            <v>20150501-012.1_Planned Realization Rate</v>
          </cell>
          <cell r="D6834">
            <v>1</v>
          </cell>
          <cell r="E6834" t="str">
            <v>Planned Realization Rate</v>
          </cell>
          <cell r="F6834" t="str">
            <v>Realization Rate Value Source</v>
          </cell>
          <cell r="G6834" t="str">
            <v/>
          </cell>
          <cell r="H6834" t="str">
            <v xml:space="preserve"> Table 1, p. 2.</v>
          </cell>
          <cell r="I6834" t="str">
            <v>CA_FinAnswer_Express_Program_Evaluation_2009-2011.pdf</v>
          </cell>
        </row>
        <row r="6835">
          <cell r="C6835" t="str">
            <v>20150501-012.1_Measure life (years)</v>
          </cell>
          <cell r="D6835">
            <v>1</v>
          </cell>
          <cell r="E6835" t="str">
            <v>Measure life (years)</v>
          </cell>
          <cell r="F6835" t="str">
            <v>Measure Life Value Source</v>
          </cell>
          <cell r="G6835" t="str">
            <v/>
          </cell>
          <cell r="H6835" t="str">
            <v/>
          </cell>
          <cell r="I6835" t="str">
            <v>Irrigation Measure Revision - Analysis Updated 13 Feb 2014.xlsx</v>
          </cell>
        </row>
        <row r="6836">
          <cell r="C6836" t="str">
            <v>20150501-012.1_Gross Average Monthly Demand Reduction (kW/unit)</v>
          </cell>
          <cell r="D6836">
            <v>1</v>
          </cell>
          <cell r="E6836" t="str">
            <v>Gross Average Monthly Demand Reduction (kW/unit)</v>
          </cell>
          <cell r="F6836" t="str">
            <v>Demand Savings Value Source</v>
          </cell>
          <cell r="G6836" t="str">
            <v/>
          </cell>
          <cell r="H6836" t="str">
            <v/>
          </cell>
          <cell r="I6836" t="str">
            <v>Irrigation Measure Revision - Analysis Updated 13 Feb 2014.xlsx</v>
          </cell>
        </row>
        <row r="6837">
          <cell r="C6837" t="str">
            <v>07092014-010.1_Measure life (years)</v>
          </cell>
          <cell r="D6837">
            <v>1</v>
          </cell>
          <cell r="E6837" t="str">
            <v>Measure life (years)</v>
          </cell>
          <cell r="F6837" t="str">
            <v>Measure Life Value Source</v>
          </cell>
          <cell r="G6837" t="str">
            <v/>
          </cell>
          <cell r="H6837" t="str">
            <v>Page 28</v>
          </cell>
          <cell r="I6837" t="str">
            <v>Utah Industrial  Agricultural Measure Review and Update 1 May 2014.docx</v>
          </cell>
        </row>
        <row r="6838">
          <cell r="C6838" t="str">
            <v>07092014-010.1_Planned Net to Gross Ratio</v>
          </cell>
          <cell r="D6838">
            <v>1</v>
          </cell>
          <cell r="E6838" t="str">
            <v>Planned Net to Gross Ratio</v>
          </cell>
          <cell r="F6838" t="str">
            <v>Planned Net-to-Gross Ratio Value Source</v>
          </cell>
          <cell r="G6838" t="str">
            <v/>
          </cell>
          <cell r="H6838" t="str">
            <v>BAU - CE inputs sheet</v>
          </cell>
          <cell r="I6838" t="str">
            <v>CE inputs - measure update   small business 031314.xlsx</v>
          </cell>
        </row>
        <row r="6839">
          <cell r="C6839" t="str">
            <v>07092014-010.1_Planned Realization Rate</v>
          </cell>
          <cell r="D6839">
            <v>1</v>
          </cell>
          <cell r="E6839" t="str">
            <v>Planned Realization Rate</v>
          </cell>
          <cell r="F6839" t="str">
            <v>Planned Realization Rate Value Source</v>
          </cell>
          <cell r="G6839" t="str">
            <v/>
          </cell>
          <cell r="H6839" t="str">
            <v>BAU - CE inputs sheet</v>
          </cell>
          <cell r="I6839" t="str">
            <v>CE inputs - measure update   small business 031314.xlsx</v>
          </cell>
        </row>
        <row r="6840">
          <cell r="C6840" t="str">
            <v>09232014-003.1_Measure life (years)</v>
          </cell>
          <cell r="D6840">
            <v>1</v>
          </cell>
          <cell r="E6840" t="str">
            <v>Measure life (years)</v>
          </cell>
          <cell r="F6840" t="str">
            <v>Measure Life Value Source</v>
          </cell>
          <cell r="G6840" t="str">
            <v/>
          </cell>
          <cell r="H6840" t="str">
            <v>Page 25</v>
          </cell>
          <cell r="I6840" t="str">
            <v>Review and Update Industrial Agricultural Incentive Table Measures Washington 3 Nov 2013.pdf</v>
          </cell>
        </row>
        <row r="6841">
          <cell r="C6841" t="str">
            <v>09232014-003.1_Incremental cost ($)</v>
          </cell>
          <cell r="D6841">
            <v>1</v>
          </cell>
          <cell r="E6841" t="str">
            <v>Incremental cost ($)</v>
          </cell>
          <cell r="F6841" t="str">
            <v>Cost Value Source</v>
          </cell>
          <cell r="G6841" t="str">
            <v/>
          </cell>
          <cell r="H6841" t="str">
            <v/>
          </cell>
          <cell r="I6841" t="str">
            <v>Irrigation Measure Revision - Analysis Updated 13 Feb 2014.xlsx</v>
          </cell>
        </row>
        <row r="6842">
          <cell r="C6842" t="str">
            <v>09232014-003.1_Gross incremental annual electric savings (kWh/yr)</v>
          </cell>
          <cell r="D6842">
            <v>1</v>
          </cell>
          <cell r="E6842" t="str">
            <v>Gross incremental annual electric savings (kWh/yr)</v>
          </cell>
          <cell r="F6842" t="str">
            <v xml:space="preserve">Energy Savings Value Source </v>
          </cell>
          <cell r="G6842" t="str">
            <v/>
          </cell>
          <cell r="H6842" t="str">
            <v/>
          </cell>
          <cell r="I6842" t="str">
            <v>Irrigation Measure Revision - Analysis Updated 13 Feb 2014.xlsx</v>
          </cell>
        </row>
        <row r="6843">
          <cell r="C6843" t="str">
            <v>09232014-003.1_Gross Average Monthly Demand Reduction (kW/unit)</v>
          </cell>
          <cell r="D6843">
            <v>1</v>
          </cell>
          <cell r="E6843" t="str">
            <v>Gross Average Monthly Demand Reduction (kW/unit)</v>
          </cell>
          <cell r="F6843" t="str">
            <v>Demand Reduction Value Source</v>
          </cell>
          <cell r="G6843" t="str">
            <v/>
          </cell>
          <cell r="H6843" t="str">
            <v/>
          </cell>
          <cell r="I6843" t="str">
            <v>Irrigation Measure Revision - Analysis Updated 13 Feb 2014.xlsx</v>
          </cell>
        </row>
        <row r="6844">
          <cell r="C6844" t="str">
            <v>11252014-007.1_Incremental cost ($)</v>
          </cell>
          <cell r="D6844">
            <v>1</v>
          </cell>
          <cell r="E6844" t="str">
            <v>Incremental cost ($)</v>
          </cell>
          <cell r="F6844" t="str">
            <v>Incremental Cost Value Source</v>
          </cell>
          <cell r="G6844" t="str">
            <v/>
          </cell>
          <cell r="H6844" t="str">
            <v>Page 26</v>
          </cell>
          <cell r="I6844" t="str">
            <v>Wyoming Industrial  Agricultural Measure Review and Update 9 Nov.docx</v>
          </cell>
        </row>
        <row r="6845">
          <cell r="C6845" t="str">
            <v>11252014-007.1_Gross Average Monthly Demand Reduction (kW/unit)</v>
          </cell>
          <cell r="D6845">
            <v>1</v>
          </cell>
          <cell r="E6845" t="str">
            <v>Gross Average Monthly Demand Reduction (kW/unit)</v>
          </cell>
          <cell r="F6845" t="str">
            <v>Demand Savings Value Source</v>
          </cell>
          <cell r="G6845" t="str">
            <v/>
          </cell>
          <cell r="H6845" t="str">
            <v>Page 26</v>
          </cell>
          <cell r="I6845" t="str">
            <v>Wyoming Industrial  Agricultural Measure Review and Update 9 Nov.docx</v>
          </cell>
        </row>
        <row r="6846">
          <cell r="C6846" t="str">
            <v>11252014-007.1_Gross incremental annual electric savings (kWh/yr)</v>
          </cell>
          <cell r="D6846">
            <v>1</v>
          </cell>
          <cell r="E6846" t="str">
            <v>Gross incremental annual electric savings (kWh/yr)</v>
          </cell>
          <cell r="F6846" t="str">
            <v>Energy Savings Value Source</v>
          </cell>
          <cell r="G6846" t="str">
            <v/>
          </cell>
          <cell r="H6846" t="str">
            <v>Page 26</v>
          </cell>
          <cell r="I6846" t="str">
            <v>Wyoming Industrial  Agricultural Measure Review and Update 9 Nov.docx</v>
          </cell>
        </row>
        <row r="6847">
          <cell r="C6847" t="str">
            <v>11252014-007.1_Planned Net to Gross Ratio</v>
          </cell>
          <cell r="D6847">
            <v>1</v>
          </cell>
          <cell r="E6847" t="str">
            <v>Planned Net to Gross Ratio</v>
          </cell>
          <cell r="F6847" t="str">
            <v>Net-to-Gross Value Source</v>
          </cell>
          <cell r="G6847" t="str">
            <v/>
          </cell>
          <cell r="H6847" t="str">
            <v>Recommendation on Page 10</v>
          </cell>
          <cell r="I6847" t="str">
            <v>DSM_WY_EnergyFinAnswer_Report_2011.pdf</v>
          </cell>
        </row>
        <row r="6848">
          <cell r="C6848" t="str">
            <v>11252014-007.1_Measure life (years)</v>
          </cell>
          <cell r="D6848">
            <v>1</v>
          </cell>
          <cell r="E6848" t="str">
            <v>Measure life (years)</v>
          </cell>
          <cell r="F6848" t="str">
            <v>Measure Life Value Source</v>
          </cell>
          <cell r="G6848" t="str">
            <v/>
          </cell>
          <cell r="H6848" t="str">
            <v>Page 26</v>
          </cell>
          <cell r="I6848" t="str">
            <v>Wyoming Industrial  Agricultural Measure Review and Update 9 Nov.docx</v>
          </cell>
        </row>
        <row r="6849">
          <cell r="C6849" t="str">
            <v>218.2_Gross Average Monthly Demand Reduction (kW/unit)</v>
          </cell>
          <cell r="D6849">
            <v>2</v>
          </cell>
          <cell r="E6849" t="str">
            <v>Gross Average Monthly Demand Reduction (kW/unit)</v>
          </cell>
          <cell r="F6849" t="str">
            <v>Demand Savings Value Source</v>
          </cell>
          <cell r="G6849" t="str">
            <v/>
          </cell>
          <cell r="H6849" t="str">
            <v/>
          </cell>
          <cell r="I6849" t="str">
            <v>California Industrial  Agricultural Measure Review and Update 29 Nov 2013.docx</v>
          </cell>
        </row>
        <row r="6850">
          <cell r="C6850" t="str">
            <v>218.2_Gross incremental annual electric savings (kWh/yr)</v>
          </cell>
          <cell r="D6850">
            <v>2</v>
          </cell>
          <cell r="E6850" t="str">
            <v>Gross incremental annual electric savings (kWh/yr)</v>
          </cell>
          <cell r="F6850" t="str">
            <v>Energy Savings Value Source</v>
          </cell>
          <cell r="G6850" t="str">
            <v/>
          </cell>
          <cell r="H6850" t="str">
            <v/>
          </cell>
          <cell r="I6850" t="str">
            <v>California Industrial  Agricultural Measure Review and Update 29 Nov 2013.docx</v>
          </cell>
        </row>
        <row r="6851">
          <cell r="C6851" t="str">
            <v>218.2_Measure life (years)</v>
          </cell>
          <cell r="D6851">
            <v>2</v>
          </cell>
          <cell r="E6851" t="str">
            <v>Measure life (years)</v>
          </cell>
          <cell r="F6851" t="str">
            <v>Measure Life Value Source</v>
          </cell>
          <cell r="G6851" t="str">
            <v/>
          </cell>
          <cell r="H6851" t="str">
            <v/>
          </cell>
          <cell r="I6851" t="str">
            <v>California Industrial  Agricultural Measure Review and Update 29 Nov 2013.docx</v>
          </cell>
        </row>
        <row r="6852">
          <cell r="C6852" t="str">
            <v>218.2_Planned Net to Gross Ratio</v>
          </cell>
          <cell r="D6852">
            <v>2</v>
          </cell>
          <cell r="E6852" t="str">
            <v>Planned Net to Gross Ratio</v>
          </cell>
          <cell r="F6852" t="str">
            <v>Net-to-Gross Value Source</v>
          </cell>
          <cell r="G6852" t="str">
            <v/>
          </cell>
          <cell r="H6852" t="str">
            <v>P. 2 .</v>
          </cell>
          <cell r="I6852" t="str">
            <v>CA_FinAnswer_Express_Program_Evaluation_2009-2011.pdf</v>
          </cell>
        </row>
        <row r="6853">
          <cell r="C6853" t="str">
            <v>218.2_Planned Realization Rate</v>
          </cell>
          <cell r="D6853">
            <v>2</v>
          </cell>
          <cell r="E6853" t="str">
            <v>Planned Realization Rate</v>
          </cell>
          <cell r="F6853" t="str">
            <v>Realization Rate Value Source</v>
          </cell>
          <cell r="G6853" t="str">
            <v/>
          </cell>
          <cell r="H6853" t="str">
            <v xml:space="preserve"> Table 1, p. 2.</v>
          </cell>
          <cell r="I6853" t="str">
            <v>CA_FinAnswer_Express_Program_Evaluation_2009-2011.pdf</v>
          </cell>
        </row>
        <row r="6854">
          <cell r="C6854" t="str">
            <v>218.2_Incremental cost ($)</v>
          </cell>
          <cell r="D6854">
            <v>2</v>
          </cell>
          <cell r="E6854" t="str">
            <v>Incremental cost ($)</v>
          </cell>
          <cell r="F6854" t="str">
            <v>Incremental Cost Value Source</v>
          </cell>
          <cell r="G6854" t="str">
            <v/>
          </cell>
          <cell r="H6854" t="str">
            <v/>
          </cell>
          <cell r="I6854" t="str">
            <v>California Industrial  Agricultural Measure Review and Update 29 Nov 2013.docx</v>
          </cell>
        </row>
        <row r="6855">
          <cell r="C6855" t="str">
            <v>426.2_Planned Realization Rate</v>
          </cell>
          <cell r="D6855">
            <v>2</v>
          </cell>
          <cell r="E6855" t="str">
            <v>Planned Realization Rate</v>
          </cell>
          <cell r="F6855" t="str">
            <v>Realization Rate Value Source</v>
          </cell>
          <cell r="G6855" t="str">
            <v/>
          </cell>
          <cell r="H6855" t="str">
            <v>Table 1</v>
          </cell>
          <cell r="I6855" t="str">
            <v>ID_Energy_FinAnswer_Program_Evaluation_2009-2011.pdf</v>
          </cell>
        </row>
        <row r="6856">
          <cell r="C6856" t="str">
            <v>426.2_Gross Average Monthly Demand Reduction (kW/unit)</v>
          </cell>
          <cell r="D6856">
            <v>2</v>
          </cell>
          <cell r="E6856" t="str">
            <v>Gross Average Monthly Demand Reduction (kW/unit)</v>
          </cell>
          <cell r="F6856" t="str">
            <v>Demand Reduction Value Source</v>
          </cell>
          <cell r="G6856" t="str">
            <v/>
          </cell>
          <cell r="H6856" t="str">
            <v/>
          </cell>
          <cell r="I6856" t="str">
            <v>Idaho Industrial  Agricultural Measure Review and Update 20 Nov 2013 revised 27 June 2014.pdf</v>
          </cell>
        </row>
        <row r="6857">
          <cell r="C6857" t="str">
            <v>426.2_Planned Net to Gross Ratio</v>
          </cell>
          <cell r="D6857">
            <v>2</v>
          </cell>
          <cell r="E6857" t="str">
            <v>Planned Net to Gross Ratio</v>
          </cell>
          <cell r="F6857" t="str">
            <v>Net-to-Gross Ratio Value Source</v>
          </cell>
          <cell r="G6857" t="str">
            <v/>
          </cell>
          <cell r="H6857" t="str">
            <v>Page 2</v>
          </cell>
          <cell r="I6857" t="str">
            <v>ID_Energy_FinAnswer_Program_Evaluation_2009-2011.pdf</v>
          </cell>
        </row>
        <row r="6858">
          <cell r="C6858" t="str">
            <v>426.2_Incremental cost ($)</v>
          </cell>
          <cell r="D6858">
            <v>2</v>
          </cell>
          <cell r="E6858" t="str">
            <v>Incremental cost ($)</v>
          </cell>
          <cell r="F6858" t="str">
            <v>Cost Value Source</v>
          </cell>
          <cell r="G6858" t="str">
            <v/>
          </cell>
          <cell r="H6858" t="str">
            <v/>
          </cell>
          <cell r="I6858" t="str">
            <v>Idaho Industrial  Agricultural Measure Review and Update 20 Nov 2013 revised 27 June 2014.pdf</v>
          </cell>
        </row>
        <row r="6859">
          <cell r="C6859" t="str">
            <v>426.2_Gross incremental annual electric savings (kWh/yr)</v>
          </cell>
          <cell r="D6859">
            <v>2</v>
          </cell>
          <cell r="E6859" t="str">
            <v>Gross incremental annual electric savings (kWh/yr)</v>
          </cell>
          <cell r="F6859" t="str">
            <v xml:space="preserve">Energy Savings Value Source </v>
          </cell>
          <cell r="G6859" t="str">
            <v/>
          </cell>
          <cell r="H6859" t="str">
            <v/>
          </cell>
          <cell r="I6859" t="str">
            <v>Idaho Industrial  Agricultural Measure Review and Update 20 Nov 2013 revised 27 June 2014.pdf</v>
          </cell>
        </row>
        <row r="6860">
          <cell r="C6860" t="str">
            <v>426.2_Measure life (years)</v>
          </cell>
          <cell r="D6860">
            <v>2</v>
          </cell>
          <cell r="E6860" t="str">
            <v>Measure life (years)</v>
          </cell>
          <cell r="F6860" t="str">
            <v>Measure Life Value Source</v>
          </cell>
          <cell r="G6860" t="str">
            <v/>
          </cell>
          <cell r="H6860" t="str">
            <v>Page 19</v>
          </cell>
          <cell r="I6860" t="str">
            <v>Idaho Industrial  Agricultural Measure Review and Update 20 Nov 2013 revised 27 June 2014.pdf</v>
          </cell>
        </row>
        <row r="6861">
          <cell r="C6861" t="str">
            <v>651.2_Incremental cost ($)</v>
          </cell>
          <cell r="D6861">
            <v>2</v>
          </cell>
          <cell r="E6861" t="str">
            <v>Incremental cost ($)</v>
          </cell>
          <cell r="F6861" t="str">
            <v>Cost Value Source</v>
          </cell>
          <cell r="G6861" t="str">
            <v/>
          </cell>
          <cell r="H6861" t="str">
            <v/>
          </cell>
          <cell r="I6861" t="str">
            <v>FinAnswer Express Market Characterization and Program Enhancements - Utah Service Territory 30 Nov 2011.pdf</v>
          </cell>
        </row>
        <row r="6862">
          <cell r="C6862" t="str">
            <v>651.2_Baseline Value</v>
          </cell>
          <cell r="D6862">
            <v>2</v>
          </cell>
          <cell r="E6862" t="str">
            <v>Baseline Value</v>
          </cell>
          <cell r="F6862" t="str">
            <v>Baseline Value Source</v>
          </cell>
          <cell r="G6862" t="str">
            <v/>
          </cell>
          <cell r="H6862" t="str">
            <v/>
          </cell>
          <cell r="I6862" t="str">
            <v>FinAnswer Express Market Characterization and Program Enhancements - Utah Service Territory 30 Nov 2011.pdf</v>
          </cell>
        </row>
        <row r="6863">
          <cell r="C6863" t="str">
            <v>651.2_Gross Average Monthly Demand Reduction (kW/unit)</v>
          </cell>
          <cell r="D6863">
            <v>2</v>
          </cell>
          <cell r="E6863" t="str">
            <v>Gross Average Monthly Demand Reduction (kW/unit)</v>
          </cell>
          <cell r="F6863" t="str">
            <v>Demand Reduction Value Source</v>
          </cell>
          <cell r="G6863" t="str">
            <v/>
          </cell>
          <cell r="H6863" t="str">
            <v/>
          </cell>
          <cell r="I6863" t="str">
            <v>FinAnswer Express Market Characterization and Program Enhancements - Utah Service Territory 30 Nov 2011.pdf</v>
          </cell>
        </row>
        <row r="6864">
          <cell r="C6864" t="str">
            <v>651.2_Gross incremental annual electric savings (kWh/yr)</v>
          </cell>
          <cell r="D6864">
            <v>2</v>
          </cell>
          <cell r="E6864" t="str">
            <v>Gross incremental annual electric savings (kWh/yr)</v>
          </cell>
          <cell r="F6864" t="str">
            <v xml:space="preserve">Energy Savings Value Source </v>
          </cell>
          <cell r="G6864" t="str">
            <v/>
          </cell>
          <cell r="H6864" t="str">
            <v/>
          </cell>
          <cell r="I6864" t="str">
            <v>FinAnswer Express Market Characterization and Program Enhancements - Utah Service Territory 30 Nov 2011.pdf</v>
          </cell>
        </row>
        <row r="6865">
          <cell r="C6865" t="str">
            <v>651.2_Incentive Customer ($)</v>
          </cell>
          <cell r="D6865">
            <v>2</v>
          </cell>
          <cell r="E6865" t="str">
            <v>Incentive Customer ($)</v>
          </cell>
          <cell r="F6865" t="str">
            <v>Incentive Value Source</v>
          </cell>
          <cell r="G6865" t="str">
            <v/>
          </cell>
          <cell r="H6865" t="str">
            <v>FE Deemed Savings - Industrial v10.18.12.xlsx table of deemed values used by program administator</v>
          </cell>
          <cell r="I6865" t="str">
            <v/>
          </cell>
        </row>
        <row r="6866">
          <cell r="C6866" t="str">
            <v>651.2_Efficient Case Value</v>
          </cell>
          <cell r="D6866">
            <v>2</v>
          </cell>
          <cell r="E6866" t="str">
            <v>Efficient Case Value</v>
          </cell>
          <cell r="F6866" t="str">
            <v>Efficient Case Value Source</v>
          </cell>
          <cell r="G6866" t="str">
            <v/>
          </cell>
          <cell r="H6866" t="str">
            <v/>
          </cell>
          <cell r="I6866" t="str">
            <v>FinAnswer Express Market Characterization and Program Enhancements - Utah Service Territory 30 Nov 2011.pdf</v>
          </cell>
        </row>
        <row r="6867">
          <cell r="C6867" t="str">
            <v>1101.2_Gross Average Monthly Demand Reduction (kW/unit)</v>
          </cell>
          <cell r="D6867">
            <v>2</v>
          </cell>
          <cell r="E6867" t="str">
            <v>Gross Average Monthly Demand Reduction (kW/unit)</v>
          </cell>
          <cell r="F6867" t="str">
            <v>Demand Savings Value Source</v>
          </cell>
          <cell r="G6867" t="str">
            <v/>
          </cell>
          <cell r="H6867" t="str">
            <v>Page 44</v>
          </cell>
          <cell r="I6867" t="str">
            <v>Wyoming Industrial  Agricultural Measure Review and Update 9 Nov.docx</v>
          </cell>
        </row>
        <row r="6868">
          <cell r="C6868" t="str">
            <v>1101.2_Incremental cost ($)</v>
          </cell>
          <cell r="D6868">
            <v>2</v>
          </cell>
          <cell r="E6868" t="str">
            <v>Incremental cost ($)</v>
          </cell>
          <cell r="F6868" t="str">
            <v>Incremental Cost Value Source</v>
          </cell>
          <cell r="G6868" t="str">
            <v/>
          </cell>
          <cell r="H6868" t="str">
            <v>Page 44</v>
          </cell>
          <cell r="I6868" t="str">
            <v>Wyoming Industrial  Agricultural Measure Review and Update 9 Nov.docx</v>
          </cell>
        </row>
        <row r="6869">
          <cell r="C6869" t="str">
            <v>1101.2_Gross incremental annual electric savings (kWh/yr)</v>
          </cell>
          <cell r="D6869">
            <v>2</v>
          </cell>
          <cell r="E6869" t="str">
            <v>Gross incremental annual electric savings (kWh/yr)</v>
          </cell>
          <cell r="F6869" t="str">
            <v>Energy Savings Value Source</v>
          </cell>
          <cell r="G6869" t="str">
            <v/>
          </cell>
          <cell r="H6869" t="str">
            <v>Page 44</v>
          </cell>
          <cell r="I6869" t="str">
            <v>Wyoming Industrial  Agricultural Measure Review and Update 9 Nov.docx</v>
          </cell>
        </row>
        <row r="6870">
          <cell r="C6870" t="str">
            <v>1101.2_Planned Net to Gross Ratio</v>
          </cell>
          <cell r="D6870">
            <v>2</v>
          </cell>
          <cell r="E6870" t="str">
            <v>Planned Net to Gross Ratio</v>
          </cell>
          <cell r="F6870" t="str">
            <v>Net-to-Gross Value Source</v>
          </cell>
          <cell r="G6870" t="str">
            <v/>
          </cell>
          <cell r="H6870" t="str">
            <v>Recommendation on Page 10</v>
          </cell>
          <cell r="I6870" t="str">
            <v>DSM_WY_EnergyFinAnswer_Report_2011.pdf</v>
          </cell>
        </row>
        <row r="6871">
          <cell r="C6871" t="str">
            <v>1101.2_Measure life (years)</v>
          </cell>
          <cell r="D6871">
            <v>2</v>
          </cell>
          <cell r="E6871" t="str">
            <v>Measure life (years)</v>
          </cell>
          <cell r="F6871" t="str">
            <v>Measure Life Value Source</v>
          </cell>
          <cell r="G6871" t="str">
            <v/>
          </cell>
          <cell r="H6871" t="str">
            <v>Page 44</v>
          </cell>
          <cell r="I6871" t="str">
            <v>Wyoming Industrial  Agricultural Measure Review and Update 9 Nov.docx</v>
          </cell>
        </row>
        <row r="6872">
          <cell r="C6872" t="str">
            <v>178.2_Gross Average Monthly Demand Reduction (kW/unit)</v>
          </cell>
          <cell r="D6872">
            <v>2</v>
          </cell>
          <cell r="E6872" t="str">
            <v>Gross Average Monthly Demand Reduction (kW/unit)</v>
          </cell>
          <cell r="F6872" t="str">
            <v>Demand Savings Value Source</v>
          </cell>
          <cell r="G6872" t="str">
            <v/>
          </cell>
          <cell r="H6872" t="str">
            <v/>
          </cell>
          <cell r="I6872" t="str">
            <v>California Industrial  Agricultural Measure Review and Update 29 Nov 2013.docx</v>
          </cell>
        </row>
        <row r="6873">
          <cell r="C6873" t="str">
            <v>178.2_Incremental cost ($)</v>
          </cell>
          <cell r="D6873">
            <v>2</v>
          </cell>
          <cell r="E6873" t="str">
            <v>Incremental cost ($)</v>
          </cell>
          <cell r="F6873" t="str">
            <v>Incremental Cost Value Source</v>
          </cell>
          <cell r="G6873" t="str">
            <v/>
          </cell>
          <cell r="H6873" t="str">
            <v/>
          </cell>
          <cell r="I6873" t="str">
            <v>California Industrial  Agricultural Measure Review and Update 29 Nov 2013.docx</v>
          </cell>
        </row>
        <row r="6874">
          <cell r="C6874" t="str">
            <v>178.2_Measure life (years)</v>
          </cell>
          <cell r="D6874">
            <v>2</v>
          </cell>
          <cell r="E6874" t="str">
            <v>Measure life (years)</v>
          </cell>
          <cell r="F6874" t="str">
            <v>Measure Life Value Source</v>
          </cell>
          <cell r="G6874" t="str">
            <v/>
          </cell>
          <cell r="H6874" t="str">
            <v/>
          </cell>
          <cell r="I6874" t="str">
            <v>California Industrial  Agricultural Measure Review and Update 29 Nov 2013.docx</v>
          </cell>
        </row>
        <row r="6875">
          <cell r="C6875" t="str">
            <v>178.2_Planned Realization Rate</v>
          </cell>
          <cell r="D6875">
            <v>2</v>
          </cell>
          <cell r="E6875" t="str">
            <v>Planned Realization Rate</v>
          </cell>
          <cell r="F6875" t="str">
            <v>Realization Rate Value Source</v>
          </cell>
          <cell r="G6875" t="str">
            <v/>
          </cell>
          <cell r="H6875" t="str">
            <v xml:space="preserve"> Table 1, p. 2.</v>
          </cell>
          <cell r="I6875" t="str">
            <v>CA_FinAnswer_Express_Program_Evaluation_2009-2011.pdf</v>
          </cell>
        </row>
        <row r="6876">
          <cell r="C6876" t="str">
            <v>178.2_Gross incremental annual electric savings (kWh/yr)</v>
          </cell>
          <cell r="D6876">
            <v>2</v>
          </cell>
          <cell r="E6876" t="str">
            <v>Gross incremental annual electric savings (kWh/yr)</v>
          </cell>
          <cell r="F6876" t="str">
            <v>Energy Savings Value Source</v>
          </cell>
          <cell r="G6876" t="str">
            <v/>
          </cell>
          <cell r="H6876" t="str">
            <v/>
          </cell>
          <cell r="I6876" t="str">
            <v>California Industrial  Agricultural Measure Review and Update 29 Nov 2013.docx</v>
          </cell>
        </row>
        <row r="6877">
          <cell r="C6877" t="str">
            <v>178.2_Planned Net to Gross Ratio</v>
          </cell>
          <cell r="D6877">
            <v>2</v>
          </cell>
          <cell r="E6877" t="str">
            <v>Planned Net to Gross Ratio</v>
          </cell>
          <cell r="F6877" t="str">
            <v>Net-to-Gross Value Source</v>
          </cell>
          <cell r="G6877" t="str">
            <v/>
          </cell>
          <cell r="H6877" t="str">
            <v>P. 2 .</v>
          </cell>
          <cell r="I6877" t="str">
            <v>CA_FinAnswer_Express_Program_Evaluation_2009-2011.pdf</v>
          </cell>
        </row>
        <row r="6878">
          <cell r="C6878" t="str">
            <v>395.2_Planned Realization Rate</v>
          </cell>
          <cell r="D6878">
            <v>2</v>
          </cell>
          <cell r="E6878" t="str">
            <v>Planned Realization Rate</v>
          </cell>
          <cell r="F6878" t="str">
            <v>Realization Rate Value Source</v>
          </cell>
          <cell r="G6878" t="str">
            <v/>
          </cell>
          <cell r="H6878" t="str">
            <v>Table 1</v>
          </cell>
          <cell r="I6878" t="str">
            <v>ID_Energy_FinAnswer_Program_Evaluation_2009-2011.pdf</v>
          </cell>
        </row>
        <row r="6879">
          <cell r="C6879" t="str">
            <v>395.2_Gross Average Monthly Demand Reduction (kW/unit)</v>
          </cell>
          <cell r="D6879">
            <v>2</v>
          </cell>
          <cell r="E6879" t="str">
            <v>Gross Average Monthly Demand Reduction (kW/unit)</v>
          </cell>
          <cell r="F6879" t="str">
            <v>Demand Reduction Value Source</v>
          </cell>
          <cell r="G6879" t="str">
            <v/>
          </cell>
          <cell r="H6879" t="str">
            <v/>
          </cell>
          <cell r="I6879" t="str">
            <v>Idaho Industrial  Agricultural Measure Review and Update 20 Nov 2013 revised 27 June 2014.pdf</v>
          </cell>
        </row>
        <row r="6880">
          <cell r="C6880" t="str">
            <v>395.2_Planned Net to Gross Ratio</v>
          </cell>
          <cell r="D6880">
            <v>2</v>
          </cell>
          <cell r="E6880" t="str">
            <v>Planned Net to Gross Ratio</v>
          </cell>
          <cell r="F6880" t="str">
            <v>Net-to-Gross Ratio Value Source</v>
          </cell>
          <cell r="G6880" t="str">
            <v/>
          </cell>
          <cell r="H6880" t="str">
            <v>Page 2</v>
          </cell>
          <cell r="I6880" t="str">
            <v>ID_Energy_FinAnswer_Program_Evaluation_2009-2011.pdf</v>
          </cell>
        </row>
        <row r="6881">
          <cell r="C6881" t="str">
            <v>395.2_Measure life (years)</v>
          </cell>
          <cell r="D6881">
            <v>2</v>
          </cell>
          <cell r="E6881" t="str">
            <v>Measure life (years)</v>
          </cell>
          <cell r="F6881" t="str">
            <v>Measure Life Value Source</v>
          </cell>
          <cell r="G6881" t="str">
            <v/>
          </cell>
          <cell r="H6881" t="str">
            <v>Page 19</v>
          </cell>
          <cell r="I6881" t="str">
            <v>Idaho Industrial  Agricultural Measure Review and Update 20 Nov 2013 revised 27 June 2014.pdf</v>
          </cell>
        </row>
        <row r="6882">
          <cell r="C6882" t="str">
            <v>395.2_Gross incremental annual electric savings (kWh/yr)</v>
          </cell>
          <cell r="D6882">
            <v>2</v>
          </cell>
          <cell r="E6882" t="str">
            <v>Gross incremental annual electric savings (kWh/yr)</v>
          </cell>
          <cell r="F6882" t="str">
            <v xml:space="preserve">Energy Savings Value Source </v>
          </cell>
          <cell r="G6882" t="str">
            <v/>
          </cell>
          <cell r="H6882" t="str">
            <v/>
          </cell>
          <cell r="I6882" t="str">
            <v>Idaho Industrial  Agricultural Measure Review and Update 20 Nov 2013 revised 27 June 2014.pdf</v>
          </cell>
        </row>
        <row r="6883">
          <cell r="C6883" t="str">
            <v>395.2_Incremental cost ($)</v>
          </cell>
          <cell r="D6883">
            <v>2</v>
          </cell>
          <cell r="E6883" t="str">
            <v>Incremental cost ($)</v>
          </cell>
          <cell r="F6883" t="str">
            <v>Cost Value Source</v>
          </cell>
          <cell r="G6883" t="str">
            <v/>
          </cell>
          <cell r="H6883" t="str">
            <v/>
          </cell>
          <cell r="I6883" t="str">
            <v>Idaho Industrial  Agricultural Measure Review and Update 20 Nov 2013 revised 27 June 2014.pdf</v>
          </cell>
        </row>
        <row r="6884">
          <cell r="C6884" t="str">
            <v>623.2_Incremental cost ($)</v>
          </cell>
          <cell r="D6884">
            <v>2</v>
          </cell>
          <cell r="E6884" t="str">
            <v>Incremental cost ($)</v>
          </cell>
          <cell r="F6884" t="str">
            <v>Cost Value Source</v>
          </cell>
          <cell r="G6884" t="str">
            <v/>
          </cell>
          <cell r="H6884" t="str">
            <v/>
          </cell>
          <cell r="I6884" t="str">
            <v>FinAnswer Express Market Characterization and Program Enhancements - Utah Service Territory 30 Nov 2011.pdf</v>
          </cell>
        </row>
        <row r="6885">
          <cell r="C6885" t="str">
            <v>623.2_Efficient Case Value</v>
          </cell>
          <cell r="D6885">
            <v>2</v>
          </cell>
          <cell r="E6885" t="str">
            <v>Efficient Case Value</v>
          </cell>
          <cell r="F6885" t="str">
            <v>Efficient Case Value Source</v>
          </cell>
          <cell r="G6885" t="str">
            <v/>
          </cell>
          <cell r="H6885" t="str">
            <v/>
          </cell>
          <cell r="I6885" t="str">
            <v>FinAnswer Express Market Characterization and Program Enhancements - Utah Service Territory 30 Nov 2011.pdf</v>
          </cell>
        </row>
        <row r="6886">
          <cell r="C6886" t="str">
            <v>623.2_Gross incremental annual electric savings (kWh/yr)</v>
          </cell>
          <cell r="D6886">
            <v>2</v>
          </cell>
          <cell r="E6886" t="str">
            <v>Gross incremental annual electric savings (kWh/yr)</v>
          </cell>
          <cell r="F6886" t="str">
            <v xml:space="preserve">Energy Savings Value Source </v>
          </cell>
          <cell r="G6886" t="str">
            <v/>
          </cell>
          <cell r="H6886" t="str">
            <v/>
          </cell>
          <cell r="I6886" t="str">
            <v>FinAnswer Express Market Characterization and Program Enhancements - Utah Service Territory 30 Nov 2011.pdf</v>
          </cell>
        </row>
        <row r="6887">
          <cell r="C6887" t="str">
            <v>623.2_Baseline Value</v>
          </cell>
          <cell r="D6887">
            <v>2</v>
          </cell>
          <cell r="E6887" t="str">
            <v>Baseline Value</v>
          </cell>
          <cell r="F6887" t="str">
            <v>Baseline Value Source</v>
          </cell>
          <cell r="G6887" t="str">
            <v/>
          </cell>
          <cell r="H6887" t="str">
            <v/>
          </cell>
          <cell r="I6887" t="str">
            <v>FinAnswer Express Market Characterization and Program Enhancements - Utah Service Territory 30 Nov 2011.pdf</v>
          </cell>
        </row>
        <row r="6888">
          <cell r="C6888" t="str">
            <v>623.2_Incentive Customer ($)</v>
          </cell>
          <cell r="D6888">
            <v>2</v>
          </cell>
          <cell r="E6888" t="str">
            <v>Incentive Customer ($)</v>
          </cell>
          <cell r="F6888" t="str">
            <v>Incentive Value Source</v>
          </cell>
          <cell r="G6888" t="str">
            <v/>
          </cell>
          <cell r="H6888" t="str">
            <v>FE Deemed Savings - Industrial v10.18.12.xlsx table of deemed values used by program administator</v>
          </cell>
          <cell r="I6888" t="str">
            <v/>
          </cell>
        </row>
        <row r="6889">
          <cell r="C6889" t="str">
            <v>623.2_Gross Average Monthly Demand Reduction (kW/unit)</v>
          </cell>
          <cell r="D6889">
            <v>2</v>
          </cell>
          <cell r="E6889" t="str">
            <v>Gross Average Monthly Demand Reduction (kW/unit)</v>
          </cell>
          <cell r="F6889" t="str">
            <v>Demand Reduction Value Source</v>
          </cell>
          <cell r="G6889" t="str">
            <v/>
          </cell>
          <cell r="H6889" t="str">
            <v/>
          </cell>
          <cell r="I6889" t="str">
            <v>FinAnswer Express Market Characterization and Program Enhancements - Utah Service Territory 30 Nov 2011.pdf</v>
          </cell>
        </row>
        <row r="6890">
          <cell r="C6890" t="str">
            <v>1043.2_Gross Average Monthly Demand Reduction (kW/unit)</v>
          </cell>
          <cell r="D6890">
            <v>2</v>
          </cell>
          <cell r="E6890" t="str">
            <v>Gross Average Monthly Demand Reduction (kW/unit)</v>
          </cell>
          <cell r="F6890" t="str">
            <v>Demand Savings Value Source</v>
          </cell>
          <cell r="G6890" t="str">
            <v/>
          </cell>
          <cell r="H6890" t="str">
            <v>Page 44</v>
          </cell>
          <cell r="I6890" t="str">
            <v>Wyoming Industrial  Agricultural Measure Review and Update 9 Nov.docx</v>
          </cell>
        </row>
        <row r="6891">
          <cell r="C6891" t="str">
            <v>1043.2_Planned Net to Gross Ratio</v>
          </cell>
          <cell r="D6891">
            <v>2</v>
          </cell>
          <cell r="E6891" t="str">
            <v>Planned Net to Gross Ratio</v>
          </cell>
          <cell r="F6891" t="str">
            <v>Net-to-Gross Value Source</v>
          </cell>
          <cell r="G6891" t="str">
            <v/>
          </cell>
          <cell r="H6891" t="str">
            <v>Recommendation on Page 10</v>
          </cell>
          <cell r="I6891" t="str">
            <v>DSM_WY_EnergyFinAnswer_Report_2011.pdf</v>
          </cell>
        </row>
        <row r="6892">
          <cell r="C6892" t="str">
            <v>1043.2_Incremental cost ($)</v>
          </cell>
          <cell r="D6892">
            <v>2</v>
          </cell>
          <cell r="E6892" t="str">
            <v>Incremental cost ($)</v>
          </cell>
          <cell r="F6892" t="str">
            <v>Incremental Cost Value Source</v>
          </cell>
          <cell r="G6892" t="str">
            <v/>
          </cell>
          <cell r="H6892" t="str">
            <v>Page 44</v>
          </cell>
          <cell r="I6892" t="str">
            <v>Wyoming Industrial  Agricultural Measure Review and Update 9 Nov.docx</v>
          </cell>
        </row>
        <row r="6893">
          <cell r="C6893" t="str">
            <v>1043.2_Gross incremental annual electric savings (kWh/yr)</v>
          </cell>
          <cell r="D6893">
            <v>2</v>
          </cell>
          <cell r="E6893" t="str">
            <v>Gross incremental annual electric savings (kWh/yr)</v>
          </cell>
          <cell r="F6893" t="str">
            <v>Energy Savings Value Source</v>
          </cell>
          <cell r="G6893" t="str">
            <v/>
          </cell>
          <cell r="H6893" t="str">
            <v>Page 44</v>
          </cell>
          <cell r="I6893" t="str">
            <v>Wyoming Industrial  Agricultural Measure Review and Update 9 Nov.docx</v>
          </cell>
        </row>
        <row r="6894">
          <cell r="C6894" t="str">
            <v>1043.2_Measure life (years)</v>
          </cell>
          <cell r="D6894">
            <v>2</v>
          </cell>
          <cell r="E6894" t="str">
            <v>Measure life (years)</v>
          </cell>
          <cell r="F6894" t="str">
            <v>Measure Life Value Source</v>
          </cell>
          <cell r="G6894" t="str">
            <v/>
          </cell>
          <cell r="H6894" t="str">
            <v>Page 44</v>
          </cell>
          <cell r="I6894" t="str">
            <v>Wyoming Industrial  Agricultural Measure Review and Update 9 Nov.docx</v>
          </cell>
        </row>
        <row r="6895">
          <cell r="C6895" t="str">
            <v>211.2_Planned Realization Rate</v>
          </cell>
          <cell r="D6895">
            <v>2</v>
          </cell>
          <cell r="E6895" t="str">
            <v>Planned Realization Rate</v>
          </cell>
          <cell r="F6895" t="str">
            <v>Realization Rate Value Source</v>
          </cell>
          <cell r="G6895" t="str">
            <v/>
          </cell>
          <cell r="H6895" t="str">
            <v xml:space="preserve"> Table 1, p. 2.</v>
          </cell>
          <cell r="I6895" t="str">
            <v>CA_FinAnswer_Express_Program_Evaluation_2009-2011.pdf</v>
          </cell>
        </row>
        <row r="6896">
          <cell r="C6896" t="str">
            <v>211.2_Planned Net to Gross Ratio</v>
          </cell>
          <cell r="D6896">
            <v>2</v>
          </cell>
          <cell r="E6896" t="str">
            <v>Planned Net to Gross Ratio</v>
          </cell>
          <cell r="F6896" t="str">
            <v>Net-to-Gross Value Source</v>
          </cell>
          <cell r="G6896" t="str">
            <v/>
          </cell>
          <cell r="H6896" t="str">
            <v>P. 2 .</v>
          </cell>
          <cell r="I6896" t="str">
            <v>CA_FinAnswer_Express_Program_Evaluation_2009-2011.pdf</v>
          </cell>
        </row>
        <row r="6897">
          <cell r="C6897" t="str">
            <v>211.2_Measure life (years)</v>
          </cell>
          <cell r="D6897">
            <v>2</v>
          </cell>
          <cell r="E6897" t="str">
            <v>Measure life (years)</v>
          </cell>
          <cell r="F6897" t="str">
            <v>Measure Life Value Source</v>
          </cell>
          <cell r="G6897" t="str">
            <v/>
          </cell>
          <cell r="H6897" t="str">
            <v/>
          </cell>
          <cell r="I6897" t="str">
            <v>FinAnswer Express Market Characterization and Program Enhancements - California Service Territory 18 August 2011.pdf</v>
          </cell>
        </row>
        <row r="6898">
          <cell r="C6898" t="str">
            <v>420.2_Planned Realization Rate</v>
          </cell>
          <cell r="D6898">
            <v>2</v>
          </cell>
          <cell r="E6898" t="str">
            <v>Planned Realization Rate</v>
          </cell>
          <cell r="F6898" t="str">
            <v>Realization Rate Value Source</v>
          </cell>
          <cell r="G6898" t="str">
            <v/>
          </cell>
          <cell r="H6898" t="str">
            <v>Table 1</v>
          </cell>
          <cell r="I6898" t="str">
            <v>ID_Energy_FinAnswer_Program_Evaluation_2009-2011.pdf</v>
          </cell>
        </row>
        <row r="6899">
          <cell r="C6899" t="str">
            <v>420.2_Planned Net to Gross Ratio</v>
          </cell>
          <cell r="D6899">
            <v>2</v>
          </cell>
          <cell r="E6899" t="str">
            <v>Planned Net to Gross Ratio</v>
          </cell>
          <cell r="F6899" t="str">
            <v>Net-to-Gross Ratio Value Source</v>
          </cell>
          <cell r="G6899" t="str">
            <v/>
          </cell>
          <cell r="H6899" t="str">
            <v>Page 2</v>
          </cell>
          <cell r="I6899" t="str">
            <v>ID_Energy_FinAnswer_Program_Evaluation_2009-2011.pdf</v>
          </cell>
        </row>
        <row r="6900">
          <cell r="C6900" t="str">
            <v>420.2_Measure life (years)</v>
          </cell>
          <cell r="D6900">
            <v>2</v>
          </cell>
          <cell r="E6900" t="str">
            <v>Measure life (years)</v>
          </cell>
          <cell r="F6900" t="str">
            <v>Measure Life Value Source</v>
          </cell>
          <cell r="G6900" t="str">
            <v/>
          </cell>
          <cell r="H6900" t="str">
            <v>Table 3 on page 19 of Appendix 1</v>
          </cell>
          <cell r="I6900" t="str">
            <v>ID_2011_Annual_Report_Appendix.pdf</v>
          </cell>
        </row>
        <row r="6901">
          <cell r="C6901" t="str">
            <v>645.2_Incremental cost ($)</v>
          </cell>
          <cell r="D6901">
            <v>2</v>
          </cell>
          <cell r="E6901" t="str">
            <v>Incremental cost ($)</v>
          </cell>
          <cell r="F6901" t="str">
            <v>Cost Value Source</v>
          </cell>
          <cell r="G6901" t="str">
            <v/>
          </cell>
          <cell r="H6901" t="str">
            <v/>
          </cell>
          <cell r="I6901" t="str">
            <v>FinAnswer Express Market Characterization and Program Enhancements - Utah Service Territory 30 Nov 2011.pdf</v>
          </cell>
        </row>
        <row r="6902">
          <cell r="C6902" t="str">
            <v>645.2_Incentive Customer ($)</v>
          </cell>
          <cell r="D6902">
            <v>2</v>
          </cell>
          <cell r="E6902" t="str">
            <v>Incentive Customer ($)</v>
          </cell>
          <cell r="F6902" t="str">
            <v>Incentive Value Source</v>
          </cell>
          <cell r="G6902" t="str">
            <v/>
          </cell>
          <cell r="H6902" t="str">
            <v>FE Deemed Savings - Industrial v10.18.12.xlsx table of deemed values used by program administator</v>
          </cell>
          <cell r="I6902" t="str">
            <v/>
          </cell>
        </row>
        <row r="6903">
          <cell r="C6903" t="str">
            <v>645.2_Gross Average Monthly Demand Reduction (kW/unit)</v>
          </cell>
          <cell r="D6903">
            <v>2</v>
          </cell>
          <cell r="E6903" t="str">
            <v>Gross Average Monthly Demand Reduction (kW/unit)</v>
          </cell>
          <cell r="F6903" t="str">
            <v>Demand Reduction Value Source</v>
          </cell>
          <cell r="G6903" t="str">
            <v/>
          </cell>
          <cell r="H6903" t="str">
            <v/>
          </cell>
          <cell r="I6903" t="str">
            <v>FinAnswer Express Market Characterization and Program Enhancements - Utah Service Territory 30 Nov 2011.pdf</v>
          </cell>
        </row>
        <row r="6904">
          <cell r="C6904" t="str">
            <v>645.2_Efficient Case Value</v>
          </cell>
          <cell r="D6904">
            <v>2</v>
          </cell>
          <cell r="E6904" t="str">
            <v>Efficient Case Value</v>
          </cell>
          <cell r="F6904" t="str">
            <v>Efficient Case Value Source</v>
          </cell>
          <cell r="G6904" t="str">
            <v/>
          </cell>
          <cell r="H6904" t="str">
            <v/>
          </cell>
          <cell r="I6904" t="str">
            <v>FinAnswer Express Market Characterization and Program Enhancements - Utah Service Territory 30 Nov 2011.pdf</v>
          </cell>
        </row>
        <row r="6905">
          <cell r="C6905" t="str">
            <v>645.2_Gross Average Monthly Demand Reduction (kW/unit)</v>
          </cell>
          <cell r="D6905">
            <v>2</v>
          </cell>
          <cell r="E6905" t="str">
            <v>Gross Average Monthly Demand Reduction (kW/unit)</v>
          </cell>
          <cell r="F6905" t="str">
            <v>Savings Parameters</v>
          </cell>
          <cell r="G6905" t="str">
            <v/>
          </cell>
          <cell r="H6905" t="str">
            <v/>
          </cell>
          <cell r="I6905" t="str">
            <v>Farm Equipment.docx</v>
          </cell>
        </row>
        <row r="6906">
          <cell r="C6906" t="str">
            <v>645.2_Gross incremental annual electric savings (kWh/yr)</v>
          </cell>
          <cell r="D6906">
            <v>2</v>
          </cell>
          <cell r="E6906" t="str">
            <v>Gross incremental annual electric savings (kWh/yr)</v>
          </cell>
          <cell r="F6906" t="str">
            <v xml:space="preserve">Energy Savings Value Source </v>
          </cell>
          <cell r="G6906" t="str">
            <v/>
          </cell>
          <cell r="H6906" t="str">
            <v/>
          </cell>
          <cell r="I6906" t="str">
            <v>FinAnswer Express Market Characterization and Program Enhancements - Utah Service Territory 30 Nov 2011.pdf</v>
          </cell>
        </row>
        <row r="6907">
          <cell r="C6907" t="str">
            <v>645.2_Gross incremental annual electric savings (kWh/yr)</v>
          </cell>
          <cell r="D6907">
            <v>2</v>
          </cell>
          <cell r="E6907" t="str">
            <v>Gross incremental annual electric savings (kWh/yr)</v>
          </cell>
          <cell r="F6907" t="str">
            <v>Savings Parameters</v>
          </cell>
          <cell r="G6907" t="str">
            <v/>
          </cell>
          <cell r="H6907" t="str">
            <v/>
          </cell>
          <cell r="I6907" t="str">
            <v>Farm Equipment.docx</v>
          </cell>
        </row>
        <row r="6908">
          <cell r="C6908" t="str">
            <v>645.2_Baseline Value</v>
          </cell>
          <cell r="D6908">
            <v>2</v>
          </cell>
          <cell r="E6908" t="str">
            <v>Baseline Value</v>
          </cell>
          <cell r="F6908" t="str">
            <v>Baseline Value Source</v>
          </cell>
          <cell r="G6908" t="str">
            <v/>
          </cell>
          <cell r="H6908" t="str">
            <v/>
          </cell>
          <cell r="I6908" t="str">
            <v>FinAnswer Express Market Characterization and Program Enhancements - Utah Service Territory 30 Nov 2011.pdf</v>
          </cell>
        </row>
        <row r="6909">
          <cell r="C6909" t="str">
            <v>870.2_Measure life (years)</v>
          </cell>
          <cell r="D6909">
            <v>2</v>
          </cell>
          <cell r="E6909" t="str">
            <v>Measure life (years)</v>
          </cell>
          <cell r="F6909" t="str">
            <v>Measure Life Value Source</v>
          </cell>
          <cell r="G6909" t="str">
            <v/>
          </cell>
          <cell r="H6909" t="str">
            <v>Table 2a on page 10 of Appendix 1</v>
          </cell>
          <cell r="I6909" t="str">
            <v>WA_2011_Annual_Report_Conservation_Acquisition.pdf</v>
          </cell>
        </row>
        <row r="6910">
          <cell r="C6910" t="str">
            <v>870.2_Gross Average Monthly Demand Reduction (kW/unit)</v>
          </cell>
          <cell r="D6910">
            <v>2</v>
          </cell>
          <cell r="E6910" t="str">
            <v>Gross Average Monthly Demand Reduction (kW/unit)</v>
          </cell>
          <cell r="F6910" t="str">
            <v>Demand Reduction Value Source</v>
          </cell>
          <cell r="G6910" t="str">
            <v/>
          </cell>
          <cell r="H6910" t="str">
            <v>pg 52, Farm &amp; Dairy Equipment Incentives table</v>
          </cell>
          <cell r="I6910" t="str">
            <v>Review and Update Industrial Agricultural Incentive Table Measures Washington 3 Nov 2013.pdf</v>
          </cell>
        </row>
        <row r="6911">
          <cell r="C6911" t="str">
            <v>870.2_Incremental cost ($)</v>
          </cell>
          <cell r="D6911">
            <v>2</v>
          </cell>
          <cell r="E6911" t="str">
            <v>Incremental cost ($)</v>
          </cell>
          <cell r="F6911" t="str">
            <v>Cost Value Source</v>
          </cell>
          <cell r="G6911" t="str">
            <v/>
          </cell>
          <cell r="H6911" t="str">
            <v>pg 52, Farm &amp; Dairy Equipment Incentives table</v>
          </cell>
          <cell r="I6911" t="str">
            <v>Review and Update Industrial Agricultural Incentive Table Measures Washington 3 Nov 2013.pdf</v>
          </cell>
        </row>
        <row r="6912">
          <cell r="C6912" t="str">
            <v>870.2_Gross incremental annual electric savings (kWh/yr)</v>
          </cell>
          <cell r="D6912">
            <v>2</v>
          </cell>
          <cell r="E6912" t="str">
            <v>Gross incremental annual electric savings (kWh/yr)</v>
          </cell>
          <cell r="F6912" t="str">
            <v>Savings Parameters</v>
          </cell>
          <cell r="G6912" t="str">
            <v/>
          </cell>
          <cell r="H6912" t="str">
            <v>pg 52, Farm &amp; Dairy Equipment Incentives table</v>
          </cell>
          <cell r="I6912" t="str">
            <v>Review and Update Industrial Agricultural Incentive Table Measures Washington 3 Nov 2013.pdf</v>
          </cell>
        </row>
        <row r="6913">
          <cell r="C6913" t="str">
            <v>870.2_Gross Average Monthly Demand Reduction (kW/unit)</v>
          </cell>
          <cell r="D6913">
            <v>2</v>
          </cell>
          <cell r="E6913" t="str">
            <v>Gross Average Monthly Demand Reduction (kW/unit)</v>
          </cell>
          <cell r="F6913" t="str">
            <v>Savings Parameters</v>
          </cell>
          <cell r="G6913" t="str">
            <v/>
          </cell>
          <cell r="H6913" t="str">
            <v/>
          </cell>
          <cell r="I6913" t="str">
            <v>WA Farm Equipment.docx</v>
          </cell>
        </row>
        <row r="6914">
          <cell r="C6914" t="str">
            <v>870.2_Gross incremental annual electric savings (kWh/yr)</v>
          </cell>
          <cell r="D6914">
            <v>2</v>
          </cell>
          <cell r="E6914" t="str">
            <v>Gross incremental annual electric savings (kWh/yr)</v>
          </cell>
          <cell r="F6914" t="str">
            <v xml:space="preserve">Energy Savings Value Source </v>
          </cell>
          <cell r="G6914" t="str">
            <v/>
          </cell>
          <cell r="H6914" t="str">
            <v>pg 52, Farm &amp; Dairy Equipment Incentives table</v>
          </cell>
          <cell r="I6914" t="str">
            <v>Review and Update Industrial Agricultural Incentive Table Measures Washington 3 Nov 2013.pdf</v>
          </cell>
        </row>
        <row r="6915">
          <cell r="C6915" t="str">
            <v>870.2_Incentive Customer ($)</v>
          </cell>
          <cell r="D6915">
            <v>2</v>
          </cell>
          <cell r="E6915" t="str">
            <v>Incentive Customer ($)</v>
          </cell>
          <cell r="F6915" t="str">
            <v>Incentive Value Source</v>
          </cell>
          <cell r="G6915" t="str">
            <v/>
          </cell>
          <cell r="H6915" t="str">
            <v>pg 52, Farm &amp; Dairy Equipment Incentives table</v>
          </cell>
          <cell r="I6915" t="str">
            <v>Review and Update Industrial Agricultural Incentive Table Measures Washington 3 Nov 2013.pdf</v>
          </cell>
        </row>
        <row r="6916">
          <cell r="C6916" t="str">
            <v>1095.2_Planned Net to Gross Ratio</v>
          </cell>
          <cell r="D6916">
            <v>2</v>
          </cell>
          <cell r="E6916" t="str">
            <v>Planned Net to Gross Ratio</v>
          </cell>
          <cell r="F6916" t="str">
            <v>Net-to-Gross Value Source</v>
          </cell>
          <cell r="G6916" t="str">
            <v/>
          </cell>
          <cell r="H6916" t="str">
            <v>Recommendation on Page 10</v>
          </cell>
          <cell r="I6916" t="str">
            <v>DSM_WY_EnergyFinAnswer_Report_2011.pdf</v>
          </cell>
        </row>
        <row r="6917">
          <cell r="C6917" t="str">
            <v>1095.2_Measure life (years)</v>
          </cell>
          <cell r="D6917">
            <v>2</v>
          </cell>
          <cell r="E6917" t="str">
            <v>Measure life (years)</v>
          </cell>
          <cell r="F6917" t="str">
            <v>Measure Life Value Source</v>
          </cell>
          <cell r="G6917" t="str">
            <v/>
          </cell>
          <cell r="H6917" t="str">
            <v>Table 26</v>
          </cell>
          <cell r="I6917" t="str">
            <v>2013-Wyoming-Annual-Report-Appendices-FINAL.pdf</v>
          </cell>
        </row>
        <row r="6918">
          <cell r="C6918" t="str">
            <v>183.2_Planned Realization Rate</v>
          </cell>
          <cell r="D6918">
            <v>2</v>
          </cell>
          <cell r="E6918" t="str">
            <v>Planned Realization Rate</v>
          </cell>
          <cell r="F6918" t="str">
            <v>Realization Rate Value Source</v>
          </cell>
          <cell r="G6918" t="str">
            <v/>
          </cell>
          <cell r="H6918" t="str">
            <v xml:space="preserve"> Table 1, p. 2.</v>
          </cell>
          <cell r="I6918" t="str">
            <v>CA_FinAnswer_Express_Program_Evaluation_2009-2011.pdf</v>
          </cell>
        </row>
        <row r="6919">
          <cell r="C6919" t="str">
            <v>183.2_Planned Net to Gross Ratio</v>
          </cell>
          <cell r="D6919">
            <v>2</v>
          </cell>
          <cell r="E6919" t="str">
            <v>Planned Net to Gross Ratio</v>
          </cell>
          <cell r="F6919" t="str">
            <v>Net-to-Gross Value Source</v>
          </cell>
          <cell r="G6919" t="str">
            <v/>
          </cell>
          <cell r="H6919" t="str">
            <v>P. 2 .</v>
          </cell>
          <cell r="I6919" t="str">
            <v>CA_FinAnswer_Express_Program_Evaluation_2009-2011.pdf</v>
          </cell>
        </row>
        <row r="6920">
          <cell r="C6920" t="str">
            <v>183.2_Measure life (years)</v>
          </cell>
          <cell r="D6920">
            <v>2</v>
          </cell>
          <cell r="E6920" t="str">
            <v>Measure life (years)</v>
          </cell>
          <cell r="F6920" t="str">
            <v>Measure Life Value Source</v>
          </cell>
          <cell r="G6920" t="str">
            <v/>
          </cell>
          <cell r="H6920" t="str">
            <v/>
          </cell>
          <cell r="I6920" t="str">
            <v>FinAnswer Express Market Characterization and Program Enhancements - California Service Territory 18 August 2011.pdf</v>
          </cell>
        </row>
        <row r="6921">
          <cell r="C6921" t="str">
            <v>402.2_Planned Realization Rate</v>
          </cell>
          <cell r="D6921">
            <v>2</v>
          </cell>
          <cell r="E6921" t="str">
            <v>Planned Realization Rate</v>
          </cell>
          <cell r="F6921" t="str">
            <v>Realization Rate Value Source</v>
          </cell>
          <cell r="G6921" t="str">
            <v/>
          </cell>
          <cell r="H6921" t="str">
            <v>Table 1</v>
          </cell>
          <cell r="I6921" t="str">
            <v>ID_Energy_FinAnswer_Program_Evaluation_2009-2011.pdf</v>
          </cell>
        </row>
        <row r="6922">
          <cell r="C6922" t="str">
            <v>402.2_Planned Net to Gross Ratio</v>
          </cell>
          <cell r="D6922">
            <v>2</v>
          </cell>
          <cell r="E6922" t="str">
            <v>Planned Net to Gross Ratio</v>
          </cell>
          <cell r="F6922" t="str">
            <v>Net-to-Gross Ratio Value Source</v>
          </cell>
          <cell r="G6922" t="str">
            <v/>
          </cell>
          <cell r="H6922" t="str">
            <v>Page 2</v>
          </cell>
          <cell r="I6922" t="str">
            <v>ID_Energy_FinAnswer_Program_Evaluation_2009-2011.pdf</v>
          </cell>
        </row>
        <row r="6923">
          <cell r="C6923" t="str">
            <v>402.2_Measure life (years)</v>
          </cell>
          <cell r="D6923">
            <v>2</v>
          </cell>
          <cell r="E6923" t="str">
            <v>Measure life (years)</v>
          </cell>
          <cell r="F6923" t="str">
            <v>Measure Life Value Source</v>
          </cell>
          <cell r="G6923" t="str">
            <v/>
          </cell>
          <cell r="H6923" t="str">
            <v>Table 3 on page 19 of Appendix 1</v>
          </cell>
          <cell r="I6923" t="str">
            <v>ID_2011_Annual_Report_Appendix.pdf</v>
          </cell>
        </row>
        <row r="6924">
          <cell r="C6924" t="str">
            <v>628.2_Efficient Case Value</v>
          </cell>
          <cell r="D6924">
            <v>2</v>
          </cell>
          <cell r="E6924" t="str">
            <v>Efficient Case Value</v>
          </cell>
          <cell r="F6924" t="str">
            <v>Efficient Case Value Source</v>
          </cell>
          <cell r="G6924" t="str">
            <v/>
          </cell>
          <cell r="H6924" t="str">
            <v/>
          </cell>
          <cell r="I6924" t="str">
            <v>FinAnswer Express Market Characterization and Program Enhancements - Utah Service Territory 30 Nov 2011.pdf</v>
          </cell>
        </row>
        <row r="6925">
          <cell r="C6925" t="str">
            <v>628.2_Baseline Value</v>
          </cell>
          <cell r="D6925">
            <v>2</v>
          </cell>
          <cell r="E6925" t="str">
            <v>Baseline Value</v>
          </cell>
          <cell r="F6925" t="str">
            <v>Baseline Value Source</v>
          </cell>
          <cell r="G6925" t="str">
            <v/>
          </cell>
          <cell r="H6925" t="str">
            <v/>
          </cell>
          <cell r="I6925" t="str">
            <v>FinAnswer Express Market Characterization and Program Enhancements - Utah Service Territory 30 Nov 2011.pdf</v>
          </cell>
        </row>
        <row r="6926">
          <cell r="C6926" t="str">
            <v>628.2_Gross incremental annual electric savings (kWh/yr)</v>
          </cell>
          <cell r="D6926">
            <v>2</v>
          </cell>
          <cell r="E6926" t="str">
            <v>Gross incremental annual electric savings (kWh/yr)</v>
          </cell>
          <cell r="F6926" t="str">
            <v xml:space="preserve">Energy Savings Value Source </v>
          </cell>
          <cell r="G6926" t="str">
            <v/>
          </cell>
          <cell r="H6926" t="str">
            <v/>
          </cell>
          <cell r="I6926" t="str">
            <v>FinAnswer Express Market Characterization and Program Enhancements - Utah Service Territory 30 Nov 2011.pdf</v>
          </cell>
        </row>
        <row r="6927">
          <cell r="C6927" t="str">
            <v>628.2_Incremental cost ($)</v>
          </cell>
          <cell r="D6927">
            <v>2</v>
          </cell>
          <cell r="E6927" t="str">
            <v>Incremental cost ($)</v>
          </cell>
          <cell r="F6927" t="str">
            <v>Cost Value Source</v>
          </cell>
          <cell r="G6927" t="str">
            <v/>
          </cell>
          <cell r="H6927" t="str">
            <v/>
          </cell>
          <cell r="I6927" t="str">
            <v>FinAnswer Express Market Characterization and Program Enhancements - Utah Service Territory 30 Nov 2011.pdf</v>
          </cell>
        </row>
        <row r="6928">
          <cell r="C6928" t="str">
            <v>628.2_Gross incremental annual electric savings (kWh/yr)</v>
          </cell>
          <cell r="D6928">
            <v>2</v>
          </cell>
          <cell r="E6928" t="str">
            <v>Gross incremental annual electric savings (kWh/yr)</v>
          </cell>
          <cell r="F6928" t="str">
            <v>Savings Parameters</v>
          </cell>
          <cell r="G6928" t="str">
            <v/>
          </cell>
          <cell r="H6928" t="str">
            <v/>
          </cell>
          <cell r="I6928" t="str">
            <v>Farm Equipment.docx</v>
          </cell>
        </row>
        <row r="6929">
          <cell r="C6929" t="str">
            <v>628.2_Gross Average Monthly Demand Reduction (kW/unit)</v>
          </cell>
          <cell r="D6929">
            <v>2</v>
          </cell>
          <cell r="E6929" t="str">
            <v>Gross Average Monthly Demand Reduction (kW/unit)</v>
          </cell>
          <cell r="F6929" t="str">
            <v>Savings Parameters</v>
          </cell>
          <cell r="G6929" t="str">
            <v/>
          </cell>
          <cell r="H6929" t="str">
            <v/>
          </cell>
          <cell r="I6929" t="str">
            <v>Farm Equipment.docx</v>
          </cell>
        </row>
        <row r="6930">
          <cell r="C6930" t="str">
            <v>628.2_Incentive Customer ($)</v>
          </cell>
          <cell r="D6930">
            <v>2</v>
          </cell>
          <cell r="E6930" t="str">
            <v>Incentive Customer ($)</v>
          </cell>
          <cell r="F6930" t="str">
            <v>Incentive Value Source</v>
          </cell>
          <cell r="G6930" t="str">
            <v/>
          </cell>
          <cell r="H6930" t="str">
            <v>FE Deemed Savings - Industrial v10.18.12.xlsx table of deemed values used by program administator</v>
          </cell>
          <cell r="I6930" t="str">
            <v/>
          </cell>
        </row>
        <row r="6931">
          <cell r="C6931" t="str">
            <v>628.2_Gross Average Monthly Demand Reduction (kW/unit)</v>
          </cell>
          <cell r="D6931">
            <v>2</v>
          </cell>
          <cell r="E6931" t="str">
            <v>Gross Average Monthly Demand Reduction (kW/unit)</v>
          </cell>
          <cell r="F6931" t="str">
            <v>Demand Reduction Value Source</v>
          </cell>
          <cell r="G6931" t="str">
            <v/>
          </cell>
          <cell r="H6931" t="str">
            <v/>
          </cell>
          <cell r="I6931" t="str">
            <v>FinAnswer Express Market Characterization and Program Enhancements - Utah Service Territory 30 Nov 2011.pdf</v>
          </cell>
        </row>
        <row r="6932">
          <cell r="C6932" t="str">
            <v>839.2_Incentive Customer ($)</v>
          </cell>
          <cell r="D6932">
            <v>2</v>
          </cell>
          <cell r="E6932" t="str">
            <v>Incentive Customer ($)</v>
          </cell>
          <cell r="F6932" t="str">
            <v>Incentive Value Source</v>
          </cell>
          <cell r="G6932" t="str">
            <v/>
          </cell>
          <cell r="H6932" t="str">
            <v>pg 52, Farm &amp; Dairy Equipment Incentives table</v>
          </cell>
          <cell r="I6932" t="str">
            <v>Review and Update Industrial Agricultural Incentive Table Measures Washington 3 Nov 2013.pdf</v>
          </cell>
        </row>
        <row r="6933">
          <cell r="C6933" t="str">
            <v>839.2_Gross Average Monthly Demand Reduction (kW/unit)</v>
          </cell>
          <cell r="D6933">
            <v>2</v>
          </cell>
          <cell r="E6933" t="str">
            <v>Gross Average Monthly Demand Reduction (kW/unit)</v>
          </cell>
          <cell r="F6933" t="str">
            <v>Demand Reduction Value Source</v>
          </cell>
          <cell r="G6933" t="str">
            <v/>
          </cell>
          <cell r="H6933" t="str">
            <v>pg 52, Farm &amp; Dairy Equipment Incentives table</v>
          </cell>
          <cell r="I6933" t="str">
            <v>Review and Update Industrial Agricultural Incentive Table Measures Washington 3 Nov 2013.pdf</v>
          </cell>
        </row>
        <row r="6934">
          <cell r="C6934" t="str">
            <v>839.2_Gross Average Monthly Demand Reduction (kW/unit)</v>
          </cell>
          <cell r="D6934">
            <v>2</v>
          </cell>
          <cell r="E6934" t="str">
            <v>Gross Average Monthly Demand Reduction (kW/unit)</v>
          </cell>
          <cell r="F6934" t="str">
            <v>Savings Parameters</v>
          </cell>
          <cell r="G6934" t="str">
            <v/>
          </cell>
          <cell r="H6934" t="str">
            <v/>
          </cell>
          <cell r="I6934" t="str">
            <v>WA Farm Equipment.docx</v>
          </cell>
        </row>
        <row r="6935">
          <cell r="C6935" t="str">
            <v>839.2_Incremental cost ($)</v>
          </cell>
          <cell r="D6935">
            <v>2</v>
          </cell>
          <cell r="E6935" t="str">
            <v>Incremental cost ($)</v>
          </cell>
          <cell r="F6935" t="str">
            <v>Cost Value Source</v>
          </cell>
          <cell r="G6935" t="str">
            <v/>
          </cell>
          <cell r="H6935" t="str">
            <v>pg 52, Farm &amp; Dairy Equipment Incentives table</v>
          </cell>
          <cell r="I6935" t="str">
            <v>Review and Update Industrial Agricultural Incentive Table Measures Washington 3 Nov 2013.pdf</v>
          </cell>
        </row>
        <row r="6936">
          <cell r="C6936" t="str">
            <v>839.2_Gross incremental annual electric savings (kWh/yr)</v>
          </cell>
          <cell r="D6936">
            <v>2</v>
          </cell>
          <cell r="E6936" t="str">
            <v>Gross incremental annual electric savings (kWh/yr)</v>
          </cell>
          <cell r="F6936" t="str">
            <v xml:space="preserve">Energy Savings Value Source </v>
          </cell>
          <cell r="G6936" t="str">
            <v/>
          </cell>
          <cell r="H6936" t="str">
            <v>pg 52, Farm &amp; Dairy Equipment Incentives table</v>
          </cell>
          <cell r="I6936" t="str">
            <v>Review and Update Industrial Agricultural Incentive Table Measures Washington 3 Nov 2013.pdf</v>
          </cell>
        </row>
        <row r="6937">
          <cell r="C6937" t="str">
            <v>839.2_Measure life (years)</v>
          </cell>
          <cell r="D6937">
            <v>2</v>
          </cell>
          <cell r="E6937" t="str">
            <v>Measure life (years)</v>
          </cell>
          <cell r="F6937" t="str">
            <v>Measure Life Value Source</v>
          </cell>
          <cell r="G6937" t="str">
            <v/>
          </cell>
          <cell r="H6937" t="str">
            <v>Table 2a on page 10 of Appendix 1</v>
          </cell>
          <cell r="I6937" t="str">
            <v>WA_2011_Annual_Report_Conservation_Acquisition.pdf</v>
          </cell>
        </row>
        <row r="6938">
          <cell r="C6938" t="str">
            <v>1063.2_Planned Net to Gross Ratio</v>
          </cell>
          <cell r="D6938">
            <v>2</v>
          </cell>
          <cell r="E6938" t="str">
            <v>Planned Net to Gross Ratio</v>
          </cell>
          <cell r="F6938" t="str">
            <v>Net-to-Gross Value Source</v>
          </cell>
          <cell r="G6938" t="str">
            <v/>
          </cell>
          <cell r="H6938" t="str">
            <v>Recommendation on Page 10</v>
          </cell>
          <cell r="I6938" t="str">
            <v>DSM_WY_EnergyFinAnswer_Report_2011.pdf</v>
          </cell>
        </row>
        <row r="6939">
          <cell r="C6939" t="str">
            <v>1063.2_Measure life (years)</v>
          </cell>
          <cell r="D6939">
            <v>2</v>
          </cell>
          <cell r="E6939" t="str">
            <v>Measure life (years)</v>
          </cell>
          <cell r="F6939" t="str">
            <v>Measure Life Value Source</v>
          </cell>
          <cell r="G6939" t="str">
            <v/>
          </cell>
          <cell r="H6939" t="str">
            <v>Table 26</v>
          </cell>
          <cell r="I6939" t="str">
            <v>2013-Wyoming-Annual-Report-Appendices-FINAL.pdf</v>
          </cell>
        </row>
        <row r="6940">
          <cell r="C6940" t="str">
            <v>628.3_Measure life (years)</v>
          </cell>
          <cell r="D6940">
            <v>3</v>
          </cell>
          <cell r="E6940" t="str">
            <v>Measure life (years)</v>
          </cell>
          <cell r="F6940" t="str">
            <v>Measure Life Value Source</v>
          </cell>
          <cell r="G6940" t="str">
            <v/>
          </cell>
          <cell r="H6940" t="str">
            <v>Page 53</v>
          </cell>
          <cell r="I6940" t="str">
            <v>Utah Industrial  Agricultural Measure Review and Update 1 May 2014.docx</v>
          </cell>
        </row>
        <row r="6941">
          <cell r="C6941" t="str">
            <v>628.3_Planned Realization Rate</v>
          </cell>
          <cell r="D6941">
            <v>3</v>
          </cell>
          <cell r="E6941" t="str">
            <v>Planned Realization Rate</v>
          </cell>
          <cell r="F6941" t="str">
            <v>Planned Realization Rate Value Source</v>
          </cell>
          <cell r="G6941" t="str">
            <v/>
          </cell>
          <cell r="H6941" t="str">
            <v>BAU - CE inputs sheet</v>
          </cell>
          <cell r="I6941" t="str">
            <v>CE inputs - measure update   small business 031314.xlsx</v>
          </cell>
        </row>
        <row r="6942">
          <cell r="C6942" t="str">
            <v>628.3_Gross incremental annual electric savings (kWh/yr)</v>
          </cell>
          <cell r="D6942">
            <v>3</v>
          </cell>
          <cell r="E6942" t="str">
            <v>Gross incremental annual electric savings (kWh/yr)</v>
          </cell>
          <cell r="F6942" t="str">
            <v>Energy savings value source</v>
          </cell>
          <cell r="G6942" t="str">
            <v/>
          </cell>
          <cell r="H6942" t="str">
            <v/>
          </cell>
          <cell r="I6942" t="str">
            <v>Utah Industrial  Agricultural Measure Review and Update 1 May 2014.docx</v>
          </cell>
        </row>
        <row r="6943">
          <cell r="C6943" t="str">
            <v>628.3_Planned Net to Gross Ratio</v>
          </cell>
          <cell r="D6943">
            <v>3</v>
          </cell>
          <cell r="E6943" t="str">
            <v>Planned Net to Gross Ratio</v>
          </cell>
          <cell r="F6943" t="str">
            <v>Planned Net-to-Gross Ratio Value Source</v>
          </cell>
          <cell r="G6943" t="str">
            <v/>
          </cell>
          <cell r="H6943" t="str">
            <v>BAU - CE inputs sheet</v>
          </cell>
          <cell r="I6943" t="str">
            <v>CE inputs - measure update   small business 031314.xlsx</v>
          </cell>
        </row>
        <row r="6944">
          <cell r="C6944" t="str">
            <v>628.3_Gross incremental annual electric savings (kWh/yr)</v>
          </cell>
          <cell r="D6944">
            <v>3</v>
          </cell>
          <cell r="E6944" t="str">
            <v>Gross incremental annual electric savings (kWh/yr)</v>
          </cell>
          <cell r="F6944" t="str">
            <v>Energy savings value source</v>
          </cell>
          <cell r="G6944" t="str">
            <v/>
          </cell>
          <cell r="H6944" t="str">
            <v/>
          </cell>
          <cell r="I6944" t="str">
            <v>PacifiCorp Milk Pre-Cooler Calculator v1.9.xlsm</v>
          </cell>
        </row>
        <row r="6945">
          <cell r="C6945" t="str">
            <v>172.2_Planned Net to Gross Ratio</v>
          </cell>
          <cell r="D6945">
            <v>2</v>
          </cell>
          <cell r="E6945" t="str">
            <v>Planned Net to Gross Ratio</v>
          </cell>
          <cell r="F6945" t="str">
            <v>Net-to-Gross Value Source</v>
          </cell>
          <cell r="G6945" t="str">
            <v/>
          </cell>
          <cell r="H6945" t="str">
            <v>page 2</v>
          </cell>
          <cell r="I6945" t="str">
            <v>CA_FinAnswer_Express_Program_Evaluation_2009-2011.pdf</v>
          </cell>
        </row>
        <row r="6946">
          <cell r="C6946" t="str">
            <v>172.2_Planned Realization Rate</v>
          </cell>
          <cell r="D6946">
            <v>2</v>
          </cell>
          <cell r="E6946" t="str">
            <v>Planned Realization Rate</v>
          </cell>
          <cell r="F6946" t="str">
            <v>Realization Rate Value Source</v>
          </cell>
          <cell r="G6946" t="str">
            <v/>
          </cell>
          <cell r="H6946" t="str">
            <v>page 2</v>
          </cell>
          <cell r="I6946" t="str">
            <v>CA_FinAnswer_Express_Program_Evaluation_2009-2011.pdf</v>
          </cell>
        </row>
        <row r="6947">
          <cell r="C6947" t="str">
            <v>386.2_Measure life (years)</v>
          </cell>
          <cell r="D6947">
            <v>2</v>
          </cell>
          <cell r="E6947" t="str">
            <v>Measure life (years)</v>
          </cell>
          <cell r="F6947" t="str">
            <v>Measure Life Value Source</v>
          </cell>
          <cell r="G6947" t="str">
            <v/>
          </cell>
          <cell r="H6947" t="str">
            <v/>
          </cell>
          <cell r="I6947" t="str">
            <v>NonLighting Measure Worksheets ID 111314.pdf</v>
          </cell>
        </row>
        <row r="6948">
          <cell r="C6948" t="str">
            <v>386.2_Planned Net to Gross Ratio</v>
          </cell>
          <cell r="D6948">
            <v>2</v>
          </cell>
          <cell r="E6948" t="str">
            <v>Planned Net to Gross Ratio</v>
          </cell>
          <cell r="F6948" t="str">
            <v>Net-to-Gross Value Source</v>
          </cell>
          <cell r="G6948" t="str">
            <v/>
          </cell>
          <cell r="H6948" t="str">
            <v>Page 2</v>
          </cell>
          <cell r="I6948" t="str">
            <v>ID_FinAnswer_Express_Program_Evaluation_2009-2011.pdf</v>
          </cell>
        </row>
        <row r="6949">
          <cell r="C6949" t="str">
            <v>386.2_Planned Realization Rate</v>
          </cell>
          <cell r="D6949">
            <v>2</v>
          </cell>
          <cell r="E6949" t="str">
            <v>Planned Realization Rate</v>
          </cell>
          <cell r="F6949" t="str">
            <v>Realization Rate Value Source</v>
          </cell>
          <cell r="G6949" t="str">
            <v/>
          </cell>
          <cell r="H6949" t="str">
            <v>Table 1</v>
          </cell>
          <cell r="I6949" t="str">
            <v>ID_FinAnswer_Express_Program_Evaluation_2009-2011.pdf</v>
          </cell>
        </row>
        <row r="6950">
          <cell r="C6950" t="str">
            <v>386.2_Gross incremental annual electric savings (kWh/yr)</v>
          </cell>
          <cell r="D6950">
            <v>2</v>
          </cell>
          <cell r="E6950" t="str">
            <v>Gross incremental annual electric savings (kWh/yr)</v>
          </cell>
          <cell r="F6950" t="str">
            <v xml:space="preserve">Energy Savings Value Source </v>
          </cell>
          <cell r="G6950" t="str">
            <v/>
          </cell>
          <cell r="H6950" t="str">
            <v/>
          </cell>
          <cell r="I6950" t="str">
            <v>NonLighting Measure Worksheets ID 111314.pdf</v>
          </cell>
        </row>
        <row r="6951">
          <cell r="C6951" t="str">
            <v>386.2_Gross Average Monthly Demand Reduction (kW/unit)</v>
          </cell>
          <cell r="D6951">
            <v>2</v>
          </cell>
          <cell r="E6951" t="str">
            <v>Gross Average Monthly Demand Reduction (kW/unit)</v>
          </cell>
          <cell r="F6951" t="str">
            <v>Demand Reduction Value Source</v>
          </cell>
          <cell r="G6951" t="str">
            <v/>
          </cell>
          <cell r="H6951" t="str">
            <v/>
          </cell>
          <cell r="I6951" t="str">
            <v>NonLighting Measure Worksheets ID 111314.pdf</v>
          </cell>
        </row>
        <row r="6952">
          <cell r="C6952" t="str">
            <v>386.2_Incremental cost ($)</v>
          </cell>
          <cell r="D6952">
            <v>2</v>
          </cell>
          <cell r="E6952" t="str">
            <v>Incremental cost ($)</v>
          </cell>
          <cell r="F6952" t="str">
            <v>Cost Value Source</v>
          </cell>
          <cell r="G6952" t="str">
            <v/>
          </cell>
          <cell r="H6952" t="str">
            <v/>
          </cell>
          <cell r="I6952" t="str">
            <v>NonLighting Measure Worksheets ID 111314.pdf</v>
          </cell>
        </row>
        <row r="6953">
          <cell r="C6953" t="str">
            <v>617.2_Gross incremental annual electric savings (kWh/yr)</v>
          </cell>
          <cell r="D6953">
            <v>2</v>
          </cell>
          <cell r="E6953" t="str">
            <v>Gross incremental annual electric savings (kWh/yr)</v>
          </cell>
          <cell r="F6953" t="str">
            <v>See Source Document(s) for savings methodology</v>
          </cell>
          <cell r="G6953" t="str">
            <v/>
          </cell>
          <cell r="H6953" t="str">
            <v/>
          </cell>
          <cell r="I6953" t="str">
            <v>PC Power Management Worksheet_FINAL.docx</v>
          </cell>
        </row>
        <row r="6954">
          <cell r="C6954" t="str">
            <v>617.2_Incremental cost ($)</v>
          </cell>
          <cell r="D6954">
            <v>2</v>
          </cell>
          <cell r="E6954" t="str">
            <v>Incremental cost ($)</v>
          </cell>
          <cell r="F6954" t="str">
            <v>Cost Value Source</v>
          </cell>
          <cell r="G6954" t="str">
            <v/>
          </cell>
          <cell r="H6954" t="str">
            <v>Table 11-6</v>
          </cell>
          <cell r="I6954" t="str">
            <v>FinAnswer Express Market Characterization and Program Enhancements - Utah Service Territory 30 Nov 2011.pdf</v>
          </cell>
        </row>
        <row r="6955">
          <cell r="C6955" t="str">
            <v>617.2_Gross incremental annual electric savings (kWh/yr)</v>
          </cell>
          <cell r="D6955">
            <v>2</v>
          </cell>
          <cell r="E6955" t="str">
            <v>Gross incremental annual electric savings (kWh/yr)</v>
          </cell>
          <cell r="F6955" t="str">
            <v xml:space="preserve">Energy Savings Value Source </v>
          </cell>
          <cell r="G6955" t="str">
            <v/>
          </cell>
          <cell r="H6955" t="str">
            <v>Table 11-6</v>
          </cell>
          <cell r="I6955" t="str">
            <v>FinAnswer Express Market Characterization and Program Enhancements - Utah Service Territory 30 Nov 2011.pdf</v>
          </cell>
        </row>
        <row r="6956">
          <cell r="C6956" t="str">
            <v>617.2_Incentive Customer ($)</v>
          </cell>
          <cell r="D6956">
            <v>2</v>
          </cell>
          <cell r="E6956" t="str">
            <v>Incentive Customer ($)</v>
          </cell>
          <cell r="F6956" t="str">
            <v>Incentive Value Source</v>
          </cell>
          <cell r="G6956" t="str">
            <v/>
          </cell>
          <cell r="H6956" t="str">
            <v>Table 11-6</v>
          </cell>
          <cell r="I6956" t="str">
            <v>FinAnswer Express Market Characterization and Program Enhancements - Utah Service Territory 30 Nov 2011.pdf</v>
          </cell>
        </row>
        <row r="6957">
          <cell r="C6957" t="str">
            <v>617.2_Gross incremental annual electric savings (kWh/yr)</v>
          </cell>
          <cell r="D6957">
            <v>2</v>
          </cell>
          <cell r="E6957" t="str">
            <v>Gross incremental annual electric savings (kWh/yr)</v>
          </cell>
          <cell r="F6957" t="str">
            <v>See Source Document(s) for savings methodology</v>
          </cell>
          <cell r="G6957" t="str">
            <v/>
          </cell>
          <cell r="H6957" t="str">
            <v/>
          </cell>
          <cell r="I6957" t="str">
            <v>RTF PC-NetworkPC Power Management.xls</v>
          </cell>
        </row>
        <row r="6958">
          <cell r="C6958" t="str">
            <v>617.2_Measure life (years)</v>
          </cell>
          <cell r="D6958">
            <v>2</v>
          </cell>
          <cell r="E6958" t="str">
            <v>Measure life (years)</v>
          </cell>
          <cell r="F6958" t="str">
            <v>Measure Life Value Source</v>
          </cell>
          <cell r="G6958" t="str">
            <v/>
          </cell>
          <cell r="H6958" t="str">
            <v>Table 2 on page 22 of Appendix 1</v>
          </cell>
          <cell r="I6958" t="str">
            <v>UT_2011_Annual_Report.pdf</v>
          </cell>
        </row>
        <row r="6959">
          <cell r="C6959" t="str">
            <v>617.2_Gross Average Monthly Demand Reduction (kW/unit)</v>
          </cell>
          <cell r="D6959">
            <v>2</v>
          </cell>
          <cell r="E6959" t="str">
            <v>Gross Average Monthly Demand Reduction (kW/unit)</v>
          </cell>
          <cell r="F6959" t="str">
            <v>Demand Reduction Value Source</v>
          </cell>
          <cell r="G6959" t="str">
            <v/>
          </cell>
          <cell r="H6959" t="str">
            <v>Table 4-7</v>
          </cell>
          <cell r="I6959" t="str">
            <v>FinAnswer Express Market Characterization and Program Enhancements - Utah Service Territory 30 Nov 2011.pdf</v>
          </cell>
        </row>
        <row r="6960">
          <cell r="C6960" t="str">
            <v>617.3_Incremental cost ($)</v>
          </cell>
          <cell r="D6960">
            <v>3</v>
          </cell>
          <cell r="E6960" t="str">
            <v>Incremental cost ($)</v>
          </cell>
          <cell r="F6960" t="str">
            <v>Incremental Cost Value Source</v>
          </cell>
          <cell r="G6960" t="str">
            <v/>
          </cell>
          <cell r="H6960" t="str">
            <v/>
          </cell>
          <cell r="I6960" t="str">
            <v/>
          </cell>
        </row>
        <row r="6961">
          <cell r="C6961" t="str">
            <v>617.3_Gross Average Monthly Demand Reduction (kW/unit)</v>
          </cell>
          <cell r="D6961">
            <v>3</v>
          </cell>
          <cell r="E6961" t="str">
            <v>Gross Average Monthly Demand Reduction (kW/unit)</v>
          </cell>
          <cell r="F6961" t="str">
            <v>Demand Savings Value Source</v>
          </cell>
          <cell r="G6961" t="str">
            <v/>
          </cell>
          <cell r="H6961" t="str">
            <v/>
          </cell>
          <cell r="I6961" t="str">
            <v>Program Update Report UT 050214.docx</v>
          </cell>
        </row>
        <row r="6962">
          <cell r="C6962" t="str">
            <v>617.3_Planned Net to Gross Ratio</v>
          </cell>
          <cell r="D6962">
            <v>3</v>
          </cell>
          <cell r="E6962" t="str">
            <v>Planned Net to Gross Ratio</v>
          </cell>
          <cell r="F6962" t="str">
            <v>Net-to-Gross Value Source</v>
          </cell>
          <cell r="G6962" t="str">
            <v/>
          </cell>
          <cell r="H6962" t="str">
            <v>BAU - CE inputs sheet</v>
          </cell>
          <cell r="I6962" t="str">
            <v>CE inputs - measure update   small business 031314.xlsx</v>
          </cell>
        </row>
        <row r="6963">
          <cell r="C6963" t="str">
            <v>617.3_Incremental cost ($)</v>
          </cell>
          <cell r="D6963">
            <v>3</v>
          </cell>
          <cell r="E6963" t="str">
            <v>Incremental cost ($)</v>
          </cell>
          <cell r="F6963" t="str">
            <v>Incremental Cost Value Source</v>
          </cell>
          <cell r="G6963" t="str">
            <v/>
          </cell>
          <cell r="H6963" t="str">
            <v/>
          </cell>
          <cell r="I6963" t="str">
            <v>Program Update Report UT 050214.docx</v>
          </cell>
        </row>
        <row r="6964">
          <cell r="C6964" t="str">
            <v>617.3_Measure life (years)</v>
          </cell>
          <cell r="D6964">
            <v>3</v>
          </cell>
          <cell r="E6964" t="str">
            <v>Measure life (years)</v>
          </cell>
          <cell r="F6964" t="str">
            <v>Measure Life Value Source</v>
          </cell>
          <cell r="G6964" t="str">
            <v/>
          </cell>
          <cell r="H6964" t="str">
            <v/>
          </cell>
          <cell r="I6964" t="str">
            <v>Program Update Report UT 050214.docx</v>
          </cell>
        </row>
        <row r="6965">
          <cell r="C6965" t="str">
            <v>617.3_Gross incremental annual electric savings (kWh/yr)</v>
          </cell>
          <cell r="D6965">
            <v>3</v>
          </cell>
          <cell r="E6965" t="str">
            <v>Gross incremental annual electric savings (kWh/yr)</v>
          </cell>
          <cell r="F6965" t="str">
            <v>Energy Savings Value Source</v>
          </cell>
          <cell r="G6965" t="str">
            <v/>
          </cell>
          <cell r="H6965" t="str">
            <v/>
          </cell>
          <cell r="I6965" t="str">
            <v/>
          </cell>
        </row>
        <row r="6966">
          <cell r="C6966" t="str">
            <v>617.3_Gross Average Monthly Demand Reduction (kW/unit)</v>
          </cell>
          <cell r="D6966">
            <v>3</v>
          </cell>
          <cell r="E6966" t="str">
            <v>Gross Average Monthly Demand Reduction (kW/unit)</v>
          </cell>
          <cell r="F6966" t="str">
            <v>Demand Savings Value Source</v>
          </cell>
          <cell r="G6966" t="str">
            <v/>
          </cell>
          <cell r="H6966" t="str">
            <v/>
          </cell>
          <cell r="I6966" t="str">
            <v/>
          </cell>
        </row>
        <row r="6967">
          <cell r="C6967" t="str">
            <v>617.3_Planned Realization Rate</v>
          </cell>
          <cell r="D6967">
            <v>3</v>
          </cell>
          <cell r="E6967" t="str">
            <v>Planned Realization Rate</v>
          </cell>
          <cell r="F6967" t="str">
            <v>Realization Rate Value Source</v>
          </cell>
          <cell r="G6967" t="str">
            <v/>
          </cell>
          <cell r="H6967" t="str">
            <v>BAU - CE inputs sheet</v>
          </cell>
          <cell r="I6967" t="str">
            <v>CE inputs - measure update   small business 031314.xlsx</v>
          </cell>
        </row>
        <row r="6968">
          <cell r="C6968" t="str">
            <v>617.3_Gross incremental annual electric savings (kWh/yr)</v>
          </cell>
          <cell r="D6968">
            <v>3</v>
          </cell>
          <cell r="E6968" t="str">
            <v>Gross incremental annual electric savings (kWh/yr)</v>
          </cell>
          <cell r="F6968" t="str">
            <v>Energy Savings Value Source</v>
          </cell>
          <cell r="G6968" t="str">
            <v/>
          </cell>
          <cell r="H6968" t="str">
            <v/>
          </cell>
          <cell r="I6968" t="str">
            <v>Program Update Report UT 050214.docx</v>
          </cell>
        </row>
        <row r="6969">
          <cell r="C6969" t="str">
            <v>827.2_Incentive Customer ($)</v>
          </cell>
          <cell r="D6969">
            <v>2</v>
          </cell>
          <cell r="E6969" t="str">
            <v>Incentive Customer ($)</v>
          </cell>
          <cell r="F6969" t="str">
            <v>Incentive Value Source</v>
          </cell>
          <cell r="G6969" t="str">
            <v/>
          </cell>
          <cell r="H6969" t="str">
            <v>Table 1-4</v>
          </cell>
          <cell r="I6969" t="str">
            <v/>
          </cell>
        </row>
        <row r="6970">
          <cell r="C6970" t="str">
            <v>827.2_Incremental cost ($)</v>
          </cell>
          <cell r="D6970">
            <v>2</v>
          </cell>
          <cell r="E6970" t="str">
            <v>Incremental cost ($)</v>
          </cell>
          <cell r="F6970" t="str">
            <v>Cost Value Source</v>
          </cell>
          <cell r="G6970" t="str">
            <v/>
          </cell>
          <cell r="H6970" t="str">
            <v>Table 1-4</v>
          </cell>
          <cell r="I6970" t="str">
            <v/>
          </cell>
        </row>
        <row r="6971">
          <cell r="C6971" t="str">
            <v>827.2_Gross incremental annual electric savings (kWh/yr)</v>
          </cell>
          <cell r="D6971">
            <v>2</v>
          </cell>
          <cell r="E6971" t="str">
            <v>Gross incremental annual electric savings (kWh/yr)</v>
          </cell>
          <cell r="F6971" t="str">
            <v xml:space="preserve">Energy Savings Value Source </v>
          </cell>
          <cell r="G6971" t="str">
            <v/>
          </cell>
          <cell r="H6971" t="str">
            <v>Table 1-4</v>
          </cell>
          <cell r="I6971" t="str">
            <v/>
          </cell>
        </row>
        <row r="6972">
          <cell r="C6972" t="str">
            <v>827.2_Gross incremental annual electric savings (kWh/yr)</v>
          </cell>
          <cell r="D6972">
            <v>2</v>
          </cell>
          <cell r="E6972" t="str">
            <v>Gross incremental annual electric savings (kWh/yr)</v>
          </cell>
          <cell r="F6972" t="str">
            <v>Savings Parameters</v>
          </cell>
          <cell r="G6972" t="str">
            <v/>
          </cell>
          <cell r="H6972" t="str">
            <v>See Source Document(s) for savings methodology</v>
          </cell>
          <cell r="I6972" t="str">
            <v/>
          </cell>
        </row>
        <row r="6973">
          <cell r="C6973" t="str">
            <v>827.2_Gross incremental annual electric savings (kWh/yr)</v>
          </cell>
          <cell r="D6973">
            <v>2</v>
          </cell>
          <cell r="E6973" t="str">
            <v>Gross incremental annual electric savings (kWh/yr)</v>
          </cell>
          <cell r="F6973" t="str">
            <v>Savings Parameters</v>
          </cell>
          <cell r="G6973" t="str">
            <v/>
          </cell>
          <cell r="H6973" t="str">
            <v>See Source Document(s) for savings methodology</v>
          </cell>
          <cell r="I6973" t="str">
            <v/>
          </cell>
        </row>
        <row r="6974">
          <cell r="C6974" t="str">
            <v>827.2_Measure life (years)</v>
          </cell>
          <cell r="D6974">
            <v>2</v>
          </cell>
          <cell r="E6974" t="str">
            <v>Measure life (years)</v>
          </cell>
          <cell r="F6974" t="str">
            <v>Measure Life Value Source</v>
          </cell>
          <cell r="G6974" t="str">
            <v/>
          </cell>
          <cell r="H6974" t="str">
            <v>Table 1-4</v>
          </cell>
          <cell r="I6974" t="str">
            <v/>
          </cell>
        </row>
        <row r="6975">
          <cell r="C6975" t="str">
            <v>827.2_Gross Average Monthly Demand Reduction (kW/unit)</v>
          </cell>
          <cell r="D6975">
            <v>2</v>
          </cell>
          <cell r="E6975" t="str">
            <v>Gross Average Monthly Demand Reduction (kW/unit)</v>
          </cell>
          <cell r="F6975" t="str">
            <v>Demand Reduction Value Source</v>
          </cell>
          <cell r="G6975" t="str">
            <v/>
          </cell>
          <cell r="H6975" t="str">
            <v>Table 1-4</v>
          </cell>
          <cell r="I6975" t="str">
            <v/>
          </cell>
        </row>
        <row r="6976">
          <cell r="C6976" t="str">
            <v>827.3_Gross incremental annual electric savings (kWh/yr)</v>
          </cell>
          <cell r="D6976">
            <v>3</v>
          </cell>
          <cell r="E6976" t="str">
            <v>Gross incremental annual electric savings (kWh/yr)</v>
          </cell>
          <cell r="F6976" t="str">
            <v xml:space="preserve">Energy Savings Value Source </v>
          </cell>
          <cell r="G6976" t="str">
            <v/>
          </cell>
          <cell r="H6976" t="str">
            <v/>
          </cell>
          <cell r="I6976" t="str">
            <v>Electronics-Controls-Network PC Management Software - FINAL.docx</v>
          </cell>
        </row>
        <row r="6977">
          <cell r="C6977" t="str">
            <v>827.3_Gross Average Monthly Demand Reduction (kW/unit)</v>
          </cell>
          <cell r="D6977">
            <v>3</v>
          </cell>
          <cell r="E6977" t="str">
            <v>Gross Average Monthly Demand Reduction (kW/unit)</v>
          </cell>
          <cell r="F6977" t="str">
            <v>Demand Reduction Value Source</v>
          </cell>
          <cell r="G6977" t="str">
            <v/>
          </cell>
          <cell r="H6977" t="str">
            <v/>
          </cell>
          <cell r="I6977" t="str">
            <v>Electronics-Controls-Network PC Management Software - FINAL.docx</v>
          </cell>
        </row>
        <row r="6978">
          <cell r="C6978" t="str">
            <v>827.3_Incremental cost ($)</v>
          </cell>
          <cell r="D6978">
            <v>3</v>
          </cell>
          <cell r="E6978" t="str">
            <v>Incremental cost ($)</v>
          </cell>
          <cell r="F6978" t="str">
            <v>Cost Value Source</v>
          </cell>
          <cell r="G6978" t="str">
            <v/>
          </cell>
          <cell r="H6978" t="str">
            <v/>
          </cell>
          <cell r="I6978" t="str">
            <v>Electronics-Controls-Network PC Management Software - FINAL.docx</v>
          </cell>
        </row>
        <row r="6979">
          <cell r="C6979" t="str">
            <v>827.3_Measure life (years)</v>
          </cell>
          <cell r="D6979">
            <v>3</v>
          </cell>
          <cell r="E6979" t="str">
            <v>Measure life (years)</v>
          </cell>
          <cell r="F6979" t="str">
            <v>Measure Life Value Source</v>
          </cell>
          <cell r="G6979" t="str">
            <v/>
          </cell>
          <cell r="H6979" t="str">
            <v/>
          </cell>
          <cell r="I6979" t="str">
            <v>Electronics-Controls-Network PC Management Software - FINAL.docx</v>
          </cell>
        </row>
        <row r="6980">
          <cell r="C6980" t="str">
            <v>1041.2_Measure life (years)</v>
          </cell>
          <cell r="D6980">
            <v>2</v>
          </cell>
          <cell r="E6980" t="str">
            <v>Measure life (years)</v>
          </cell>
          <cell r="F6980" t="str">
            <v>Measure Life Value Source</v>
          </cell>
          <cell r="G6980" t="str">
            <v/>
          </cell>
          <cell r="H6980" t="str">
            <v/>
          </cell>
          <cell r="I6980" t="str">
            <v>NonLighting Measure Worksheets WY 120814.pdf</v>
          </cell>
        </row>
        <row r="6981">
          <cell r="C6981" t="str">
            <v>1041.2_Gross incremental annual electric savings (kWh/yr)</v>
          </cell>
          <cell r="D6981">
            <v>2</v>
          </cell>
          <cell r="E6981" t="str">
            <v>Gross incremental annual electric savings (kWh/yr)</v>
          </cell>
          <cell r="F6981" t="str">
            <v>Energy Savings Value Source</v>
          </cell>
          <cell r="G6981" t="str">
            <v/>
          </cell>
          <cell r="H6981" t="str">
            <v/>
          </cell>
          <cell r="I6981" t="str">
            <v>NonLighting Measure Worksheets WY 120814.pdf</v>
          </cell>
        </row>
        <row r="6982">
          <cell r="C6982" t="str">
            <v>1041.2_Incremental cost ($)</v>
          </cell>
          <cell r="D6982">
            <v>2</v>
          </cell>
          <cell r="E6982" t="str">
            <v>Incremental cost ($)</v>
          </cell>
          <cell r="F6982" t="str">
            <v>Incremental Cost Value Source</v>
          </cell>
          <cell r="G6982" t="str">
            <v/>
          </cell>
          <cell r="H6982" t="str">
            <v/>
          </cell>
          <cell r="I6982" t="str">
            <v>NonLighting Measure Worksheets WY 120814.pdf</v>
          </cell>
        </row>
        <row r="6983">
          <cell r="C6983" t="str">
            <v>1041.2_Planned Realization Rate</v>
          </cell>
          <cell r="D6983">
            <v>2</v>
          </cell>
          <cell r="E6983" t="str">
            <v>Planned Realization Rate</v>
          </cell>
          <cell r="F6983" t="str">
            <v>Realization Rate Value Source</v>
          </cell>
          <cell r="G6983" t="str">
            <v/>
          </cell>
          <cell r="H6983" t="str">
            <v>Table 1</v>
          </cell>
          <cell r="I6983" t="str">
            <v>DSM_WY_FinAnswerExpress_Report_2011.pdf</v>
          </cell>
        </row>
        <row r="6984">
          <cell r="C6984" t="str">
            <v>1041.2_Planned Net to Gross Ratio</v>
          </cell>
          <cell r="D6984">
            <v>2</v>
          </cell>
          <cell r="E6984" t="str">
            <v>Planned Net to Gross Ratio</v>
          </cell>
          <cell r="F6984" t="str">
            <v>Net-to-Gross Value Source</v>
          </cell>
          <cell r="G6984" t="str">
            <v/>
          </cell>
          <cell r="H6984" t="str">
            <v>Page 10</v>
          </cell>
          <cell r="I6984" t="str">
            <v>DSM_WY_FinAnswerExpress_Report_2011.pdf</v>
          </cell>
        </row>
        <row r="6985">
          <cell r="C6985" t="str">
            <v>1041.2_Gross Average Monthly Demand Reduction (kW/unit)</v>
          </cell>
          <cell r="D6985">
            <v>2</v>
          </cell>
          <cell r="E6985" t="str">
            <v>Gross Average Monthly Demand Reduction (kW/unit)</v>
          </cell>
          <cell r="F6985" t="str">
            <v>Demand Savings Value Source</v>
          </cell>
          <cell r="G6985" t="str">
            <v/>
          </cell>
          <cell r="H6985" t="str">
            <v/>
          </cell>
          <cell r="I6985" t="str">
            <v>NonLighting Measure Worksheets WY 120814.pdf</v>
          </cell>
        </row>
        <row r="6986">
          <cell r="C6986" t="str">
            <v>442.3_Planned Net to Gross Ratio</v>
          </cell>
          <cell r="D6986">
            <v>3</v>
          </cell>
          <cell r="E6986" t="str">
            <v>Planned Net to Gross Ratio</v>
          </cell>
          <cell r="F6986" t="str">
            <v>Planned Net-to-Gross Ratio Value Source</v>
          </cell>
          <cell r="G6986" t="str">
            <v/>
          </cell>
          <cell r="H6986" t="str">
            <v>BAU - CE inputs sheet</v>
          </cell>
          <cell r="I6986" t="str">
            <v>CE inputs - measure update   small business 031314.xlsx</v>
          </cell>
        </row>
        <row r="6987">
          <cell r="C6987" t="str">
            <v>442.3_Gross incremental annual electric savings (kWh/yr)</v>
          </cell>
          <cell r="D6987">
            <v>3</v>
          </cell>
          <cell r="E6987" t="str">
            <v>Gross incremental annual electric savings (kWh/yr)</v>
          </cell>
          <cell r="F6987" t="str">
            <v>Energy savings value source</v>
          </cell>
          <cell r="G6987" t="str">
            <v/>
          </cell>
          <cell r="H6987" t="str">
            <v>page 31</v>
          </cell>
          <cell r="I6987" t="str">
            <v>Utah Industrial  Agricultural Measure Review and Update 1 May 2014.docx</v>
          </cell>
        </row>
        <row r="6988">
          <cell r="C6988" t="str">
            <v>442.3_Measure life (years)</v>
          </cell>
          <cell r="D6988">
            <v>3</v>
          </cell>
          <cell r="E6988" t="str">
            <v>Measure life (years)</v>
          </cell>
          <cell r="F6988" t="str">
            <v>Measure Life Value Source</v>
          </cell>
          <cell r="G6988" t="str">
            <v/>
          </cell>
          <cell r="H6988" t="str">
            <v>Page 31</v>
          </cell>
          <cell r="I6988" t="str">
            <v>Utah Industrial  Agricultural Measure Review and Update 1 May 2014.docx</v>
          </cell>
        </row>
        <row r="6989">
          <cell r="C6989" t="str">
            <v>442.3_Planned Realization Rate</v>
          </cell>
          <cell r="D6989">
            <v>3</v>
          </cell>
          <cell r="E6989" t="str">
            <v>Planned Realization Rate</v>
          </cell>
          <cell r="F6989" t="str">
            <v>Planned Realization Rate Value Source</v>
          </cell>
          <cell r="G6989" t="str">
            <v/>
          </cell>
          <cell r="H6989" t="str">
            <v>BAU - CE inputs sheet</v>
          </cell>
          <cell r="I6989" t="str">
            <v>CE inputs - measure update   small business 031314.xlsx</v>
          </cell>
        </row>
        <row r="6990">
          <cell r="C6990" t="str">
            <v>442.3_Incremental cost ($)</v>
          </cell>
          <cell r="D6990">
            <v>3</v>
          </cell>
          <cell r="E6990" t="str">
            <v>Incremental cost ($)</v>
          </cell>
          <cell r="F6990" t="str">
            <v>Cost value source</v>
          </cell>
          <cell r="G6990" t="str">
            <v/>
          </cell>
          <cell r="H6990" t="str">
            <v>page 31</v>
          </cell>
          <cell r="I6990" t="str">
            <v>Utah Industrial  Agricultural Measure Review and Update 1 May 2014.docx</v>
          </cell>
        </row>
        <row r="6991">
          <cell r="C6991" t="str">
            <v>437.3_Measure life (years)</v>
          </cell>
          <cell r="D6991">
            <v>3</v>
          </cell>
          <cell r="E6991" t="str">
            <v>Measure life (years)</v>
          </cell>
          <cell r="F6991" t="str">
            <v>Measure Life Value Source</v>
          </cell>
          <cell r="G6991" t="str">
            <v/>
          </cell>
          <cell r="H6991" t="str">
            <v>Page 21</v>
          </cell>
          <cell r="I6991" t="str">
            <v>Utah Industrial  Agricultural Measure Review and Update 1 May 2014.docx</v>
          </cell>
        </row>
        <row r="6992">
          <cell r="C6992" t="str">
            <v>437.3_Incremental cost ($)</v>
          </cell>
          <cell r="D6992">
            <v>3</v>
          </cell>
          <cell r="E6992" t="str">
            <v>Incremental cost ($)</v>
          </cell>
          <cell r="F6992" t="str">
            <v>Cost value source</v>
          </cell>
          <cell r="G6992" t="str">
            <v/>
          </cell>
          <cell r="H6992" t="str">
            <v>page 21</v>
          </cell>
          <cell r="I6992" t="str">
            <v>Utah Industrial  Agricultural Measure Review and Update 1 May 2014.docx</v>
          </cell>
        </row>
        <row r="6993">
          <cell r="C6993" t="str">
            <v>437.3_Planned Net to Gross Ratio</v>
          </cell>
          <cell r="D6993">
            <v>3</v>
          </cell>
          <cell r="E6993" t="str">
            <v>Planned Net to Gross Ratio</v>
          </cell>
          <cell r="F6993" t="str">
            <v>Planned Net-to-Gross Ratio Value Source</v>
          </cell>
          <cell r="G6993" t="str">
            <v/>
          </cell>
          <cell r="H6993" t="str">
            <v>BAU - CE inputs sheet</v>
          </cell>
          <cell r="I6993" t="str">
            <v>CE inputs - measure update   small business 031314.xlsx</v>
          </cell>
        </row>
        <row r="6994">
          <cell r="C6994" t="str">
            <v>437.3_Planned Realization Rate</v>
          </cell>
          <cell r="D6994">
            <v>3</v>
          </cell>
          <cell r="E6994" t="str">
            <v>Planned Realization Rate</v>
          </cell>
          <cell r="F6994" t="str">
            <v>Planned Realization Rate Value Source</v>
          </cell>
          <cell r="G6994" t="str">
            <v/>
          </cell>
          <cell r="H6994" t="str">
            <v>BAU - CE inputs sheet</v>
          </cell>
          <cell r="I6994" t="str">
            <v>CE inputs - measure update   small business 031314.xlsx</v>
          </cell>
        </row>
        <row r="6995">
          <cell r="C6995" t="str">
            <v>437.3_Gross incremental annual electric savings (kWh/yr)</v>
          </cell>
          <cell r="D6995">
            <v>3</v>
          </cell>
          <cell r="E6995" t="str">
            <v>Gross incremental annual electric savings (kWh/yr)</v>
          </cell>
          <cell r="F6995" t="str">
            <v>Energy savings value source</v>
          </cell>
          <cell r="G6995" t="str">
            <v/>
          </cell>
          <cell r="H6995" t="str">
            <v>page 21</v>
          </cell>
          <cell r="I6995" t="str">
            <v>Utah Industrial  Agricultural Measure Review and Update 1 May 2014.docx</v>
          </cell>
        </row>
        <row r="6996">
          <cell r="C6996" t="str">
            <v>436.3_Measure life (years)</v>
          </cell>
          <cell r="D6996">
            <v>3</v>
          </cell>
          <cell r="E6996" t="str">
            <v>Measure life (years)</v>
          </cell>
          <cell r="F6996" t="str">
            <v>Measure Life Value Source</v>
          </cell>
          <cell r="G6996" t="str">
            <v/>
          </cell>
          <cell r="H6996" t="str">
            <v>Page 16</v>
          </cell>
          <cell r="I6996" t="str">
            <v>Utah Industrial  Agricultural Measure Review and Update 1 May 2014.docx</v>
          </cell>
        </row>
        <row r="6997">
          <cell r="C6997" t="str">
            <v>436.3_Gross incremental annual electric savings (kWh/yr)</v>
          </cell>
          <cell r="D6997">
            <v>3</v>
          </cell>
          <cell r="E6997" t="str">
            <v>Gross incremental annual electric savings (kWh/yr)</v>
          </cell>
          <cell r="F6997" t="str">
            <v>Energy savings value source</v>
          </cell>
          <cell r="G6997" t="str">
            <v/>
          </cell>
          <cell r="H6997" t="str">
            <v>page 16</v>
          </cell>
          <cell r="I6997" t="str">
            <v>Utah Industrial  Agricultural Measure Review and Update 1 May 2014.docx</v>
          </cell>
        </row>
        <row r="6998">
          <cell r="C6998" t="str">
            <v>436.3_Planned Net to Gross Ratio</v>
          </cell>
          <cell r="D6998">
            <v>3</v>
          </cell>
          <cell r="E6998" t="str">
            <v>Planned Net to Gross Ratio</v>
          </cell>
          <cell r="F6998" t="str">
            <v>Planned Net-to-Gross Ratio Value Source</v>
          </cell>
          <cell r="G6998" t="str">
            <v/>
          </cell>
          <cell r="H6998" t="str">
            <v>BAU - CE inputs sheet</v>
          </cell>
          <cell r="I6998" t="str">
            <v>CE inputs - measure update   small business 031314.xlsx</v>
          </cell>
        </row>
        <row r="6999">
          <cell r="C6999" t="str">
            <v>436.3_Incremental cost ($)</v>
          </cell>
          <cell r="D6999">
            <v>3</v>
          </cell>
          <cell r="E6999" t="str">
            <v>Incremental cost ($)</v>
          </cell>
          <cell r="F6999" t="str">
            <v>Cost value source</v>
          </cell>
          <cell r="G6999" t="str">
            <v/>
          </cell>
          <cell r="H6999" t="str">
            <v>page 16</v>
          </cell>
          <cell r="I6999" t="str">
            <v>Utah Industrial  Agricultural Measure Review and Update 1 May 2014.docx</v>
          </cell>
        </row>
        <row r="7000">
          <cell r="C7000" t="str">
            <v>436.3_Planned Realization Rate</v>
          </cell>
          <cell r="D7000">
            <v>3</v>
          </cell>
          <cell r="E7000" t="str">
            <v>Planned Realization Rate</v>
          </cell>
          <cell r="F7000" t="str">
            <v>Planned Realization Rate Value Source</v>
          </cell>
          <cell r="G7000" t="str">
            <v/>
          </cell>
          <cell r="H7000" t="str">
            <v>BAU - CE inputs sheet</v>
          </cell>
          <cell r="I7000" t="str">
            <v>CE inputs - measure update   small business 031314.xlsx</v>
          </cell>
        </row>
        <row r="7001">
          <cell r="C7001" t="str">
            <v>438.3_Incremental cost ($)</v>
          </cell>
          <cell r="D7001">
            <v>3</v>
          </cell>
          <cell r="E7001" t="str">
            <v>Incremental cost ($)</v>
          </cell>
          <cell r="F7001" t="str">
            <v>Cost value source</v>
          </cell>
          <cell r="G7001" t="str">
            <v/>
          </cell>
          <cell r="H7001" t="str">
            <v>page 20</v>
          </cell>
          <cell r="I7001" t="str">
            <v>Utah Industrial  Agricultural Measure Review and Update 1 May 2014.docx</v>
          </cell>
        </row>
        <row r="7002">
          <cell r="C7002" t="str">
            <v>438.3_Gross incremental annual electric savings (kWh/yr)</v>
          </cell>
          <cell r="D7002">
            <v>3</v>
          </cell>
          <cell r="E7002" t="str">
            <v>Gross incremental annual electric savings (kWh/yr)</v>
          </cell>
          <cell r="F7002" t="str">
            <v>Energy savings value source</v>
          </cell>
          <cell r="G7002" t="str">
            <v/>
          </cell>
          <cell r="H7002" t="str">
            <v>page 20</v>
          </cell>
          <cell r="I7002" t="str">
            <v>Utah Industrial  Agricultural Measure Review and Update 1 May 2014.docx</v>
          </cell>
        </row>
        <row r="7003">
          <cell r="C7003" t="str">
            <v>438.3_Measure life (years)</v>
          </cell>
          <cell r="D7003">
            <v>3</v>
          </cell>
          <cell r="E7003" t="str">
            <v>Measure life (years)</v>
          </cell>
          <cell r="F7003" t="str">
            <v>Measure Life Value Source</v>
          </cell>
          <cell r="G7003" t="str">
            <v/>
          </cell>
          <cell r="H7003" t="str">
            <v>Page 20</v>
          </cell>
          <cell r="I7003" t="str">
            <v>Utah Industrial  Agricultural Measure Review and Update 1 May 2014.docx</v>
          </cell>
        </row>
        <row r="7004">
          <cell r="C7004" t="str">
            <v>438.3_Planned Realization Rate</v>
          </cell>
          <cell r="D7004">
            <v>3</v>
          </cell>
          <cell r="E7004" t="str">
            <v>Planned Realization Rate</v>
          </cell>
          <cell r="F7004" t="str">
            <v>Planned Realization Rate Value Source</v>
          </cell>
          <cell r="G7004" t="str">
            <v/>
          </cell>
          <cell r="H7004" t="str">
            <v>BAU - CE inputs sheet</v>
          </cell>
          <cell r="I7004" t="str">
            <v>CE inputs - measure update   small business 031314.xlsx</v>
          </cell>
        </row>
        <row r="7005">
          <cell r="C7005" t="str">
            <v>438.3_Planned Net to Gross Ratio</v>
          </cell>
          <cell r="D7005">
            <v>3</v>
          </cell>
          <cell r="E7005" t="str">
            <v>Planned Net to Gross Ratio</v>
          </cell>
          <cell r="F7005" t="str">
            <v>Planned Net-to-Gross Ratio Value Source</v>
          </cell>
          <cell r="G7005" t="str">
            <v/>
          </cell>
          <cell r="H7005" t="str">
            <v>BAU - CE inputs sheet</v>
          </cell>
          <cell r="I7005" t="str">
            <v>CE inputs - measure update   small business 031314.xlsx</v>
          </cell>
        </row>
        <row r="7006">
          <cell r="C7006" t="str">
            <v>435.3_Planned Net to Gross Ratio</v>
          </cell>
          <cell r="D7006">
            <v>3</v>
          </cell>
          <cell r="E7006" t="str">
            <v>Planned Net to Gross Ratio</v>
          </cell>
          <cell r="F7006" t="str">
            <v>Planned Net-to-Gross Ratio Value Source</v>
          </cell>
          <cell r="G7006" t="str">
            <v/>
          </cell>
          <cell r="H7006" t="str">
            <v>BAU - CE inputs sheet</v>
          </cell>
          <cell r="I7006" t="str">
            <v>CE inputs - measure update   small business 031314.xlsx</v>
          </cell>
        </row>
        <row r="7007">
          <cell r="C7007" t="str">
            <v>435.3_Gross incremental annual electric savings (kWh/yr)</v>
          </cell>
          <cell r="D7007">
            <v>3</v>
          </cell>
          <cell r="E7007" t="str">
            <v>Gross incremental annual electric savings (kWh/yr)</v>
          </cell>
          <cell r="F7007" t="str">
            <v>Energy savings value source</v>
          </cell>
          <cell r="G7007" t="str">
            <v/>
          </cell>
          <cell r="H7007" t="str">
            <v>page 17</v>
          </cell>
          <cell r="I7007" t="str">
            <v>Utah Industrial  Agricultural Measure Review and Update 1 May 2014.docx</v>
          </cell>
        </row>
        <row r="7008">
          <cell r="C7008" t="str">
            <v>435.3_Incremental cost ($)</v>
          </cell>
          <cell r="D7008">
            <v>3</v>
          </cell>
          <cell r="E7008" t="str">
            <v>Incremental cost ($)</v>
          </cell>
          <cell r="F7008" t="str">
            <v>Cost value source</v>
          </cell>
          <cell r="G7008" t="str">
            <v/>
          </cell>
          <cell r="H7008" t="str">
            <v>page 17</v>
          </cell>
          <cell r="I7008" t="str">
            <v>Utah Industrial  Agricultural Measure Review and Update 1 May 2014.docx</v>
          </cell>
        </row>
        <row r="7009">
          <cell r="C7009" t="str">
            <v>435.3_Planned Realization Rate</v>
          </cell>
          <cell r="D7009">
            <v>3</v>
          </cell>
          <cell r="E7009" t="str">
            <v>Planned Realization Rate</v>
          </cell>
          <cell r="F7009" t="str">
            <v>Planned Realization Rate Value Source</v>
          </cell>
          <cell r="G7009" t="str">
            <v/>
          </cell>
          <cell r="H7009" t="str">
            <v>BAU - CE inputs sheet</v>
          </cell>
          <cell r="I7009" t="str">
            <v>CE inputs - measure update   small business 031314.xlsx</v>
          </cell>
        </row>
        <row r="7010">
          <cell r="C7010" t="str">
            <v>435.3_Measure life (years)</v>
          </cell>
          <cell r="D7010">
            <v>3</v>
          </cell>
          <cell r="E7010" t="str">
            <v>Measure life (years)</v>
          </cell>
          <cell r="F7010" t="str">
            <v>Measure Life Value Source</v>
          </cell>
          <cell r="G7010" t="str">
            <v/>
          </cell>
          <cell r="H7010" t="str">
            <v>Page 17</v>
          </cell>
          <cell r="I7010" t="str">
            <v>Utah Industrial  Agricultural Measure Review and Update 1 May 2014.docx</v>
          </cell>
        </row>
        <row r="7011">
          <cell r="C7011" t="str">
            <v>434.3_Measure life (years)</v>
          </cell>
          <cell r="D7011">
            <v>3</v>
          </cell>
          <cell r="E7011" t="str">
            <v>Measure life (years)</v>
          </cell>
          <cell r="F7011" t="str">
            <v>Measure Life Value Source</v>
          </cell>
          <cell r="G7011" t="str">
            <v/>
          </cell>
          <cell r="H7011" t="str">
            <v>Page 18</v>
          </cell>
          <cell r="I7011" t="str">
            <v>Utah Industrial  Agricultural Measure Review and Update 1 May 2014.docx</v>
          </cell>
        </row>
        <row r="7012">
          <cell r="C7012" t="str">
            <v>434.3_Incremental cost ($)</v>
          </cell>
          <cell r="D7012">
            <v>3</v>
          </cell>
          <cell r="E7012" t="str">
            <v>Incremental cost ($)</v>
          </cell>
          <cell r="F7012" t="str">
            <v>Cost value source</v>
          </cell>
          <cell r="G7012" t="str">
            <v/>
          </cell>
          <cell r="H7012" t="str">
            <v>page 18</v>
          </cell>
          <cell r="I7012" t="str">
            <v>Utah Industrial  Agricultural Measure Review and Update 1 May 2014.docx</v>
          </cell>
        </row>
        <row r="7013">
          <cell r="C7013" t="str">
            <v>434.3_Gross incremental annual electric savings (kWh/yr)</v>
          </cell>
          <cell r="D7013">
            <v>3</v>
          </cell>
          <cell r="E7013" t="str">
            <v>Gross incremental annual electric savings (kWh/yr)</v>
          </cell>
          <cell r="F7013" t="str">
            <v>Energy savings value source</v>
          </cell>
          <cell r="G7013" t="str">
            <v/>
          </cell>
          <cell r="H7013" t="str">
            <v>page 18</v>
          </cell>
          <cell r="I7013" t="str">
            <v>Utah Industrial  Agricultural Measure Review and Update 1 May 2014.docx</v>
          </cell>
        </row>
        <row r="7014">
          <cell r="C7014" t="str">
            <v>434.3_Planned Net to Gross Ratio</v>
          </cell>
          <cell r="D7014">
            <v>3</v>
          </cell>
          <cell r="E7014" t="str">
            <v>Planned Net to Gross Ratio</v>
          </cell>
          <cell r="F7014" t="str">
            <v>Planned Net-to-Gross Ratio Value Source</v>
          </cell>
          <cell r="G7014" t="str">
            <v/>
          </cell>
          <cell r="H7014" t="str">
            <v>BAU - CE inputs sheet</v>
          </cell>
          <cell r="I7014" t="str">
            <v>CE inputs - measure update   small business 031314.xlsx</v>
          </cell>
        </row>
        <row r="7015">
          <cell r="C7015" t="str">
            <v>434.3_Planned Realization Rate</v>
          </cell>
          <cell r="D7015">
            <v>3</v>
          </cell>
          <cell r="E7015" t="str">
            <v>Planned Realization Rate</v>
          </cell>
          <cell r="F7015" t="str">
            <v>Planned Realization Rate Value Source</v>
          </cell>
          <cell r="G7015" t="str">
            <v/>
          </cell>
          <cell r="H7015" t="str">
            <v>BAU - CE inputs sheet</v>
          </cell>
          <cell r="I7015" t="str">
            <v>CE inputs - measure update   small business 031314.xlsx</v>
          </cell>
        </row>
        <row r="7016">
          <cell r="C7016" t="str">
            <v>443.3_Planned Realization Rate</v>
          </cell>
          <cell r="D7016">
            <v>3</v>
          </cell>
          <cell r="E7016" t="str">
            <v>Planned Realization Rate</v>
          </cell>
          <cell r="F7016" t="str">
            <v>Planned Realization Rate Value Source</v>
          </cell>
          <cell r="G7016" t="str">
            <v/>
          </cell>
          <cell r="H7016" t="str">
            <v>BAU - CE inputs sheet</v>
          </cell>
          <cell r="I7016" t="str">
            <v>CE inputs - measure update   small business 031314.xlsx</v>
          </cell>
        </row>
        <row r="7017">
          <cell r="C7017" t="str">
            <v>443.3_Gross incremental annual electric savings (kWh/yr)</v>
          </cell>
          <cell r="D7017">
            <v>3</v>
          </cell>
          <cell r="E7017" t="str">
            <v>Gross incremental annual electric savings (kWh/yr)</v>
          </cell>
          <cell r="F7017" t="str">
            <v>Energy savings value source</v>
          </cell>
          <cell r="G7017" t="str">
            <v/>
          </cell>
          <cell r="H7017" t="str">
            <v>page 25</v>
          </cell>
          <cell r="I7017" t="str">
            <v>Utah Industrial  Agricultural Measure Review and Update 1 May 2014.docx</v>
          </cell>
        </row>
        <row r="7018">
          <cell r="C7018" t="str">
            <v>443.3_Planned Net to Gross Ratio</v>
          </cell>
          <cell r="D7018">
            <v>3</v>
          </cell>
          <cell r="E7018" t="str">
            <v>Planned Net to Gross Ratio</v>
          </cell>
          <cell r="F7018" t="str">
            <v>Planned Net-to-Gross Ratio Value Source</v>
          </cell>
          <cell r="G7018" t="str">
            <v/>
          </cell>
          <cell r="H7018" t="str">
            <v>BAU - CE inputs sheet</v>
          </cell>
          <cell r="I7018" t="str">
            <v>CE inputs - measure update   small business 031314.xlsx</v>
          </cell>
        </row>
        <row r="7019">
          <cell r="C7019" t="str">
            <v>443.3_Measure life (years)</v>
          </cell>
          <cell r="D7019">
            <v>3</v>
          </cell>
          <cell r="E7019" t="str">
            <v>Measure life (years)</v>
          </cell>
          <cell r="F7019" t="str">
            <v>Measure Life Value Source</v>
          </cell>
          <cell r="G7019" t="str">
            <v/>
          </cell>
          <cell r="H7019" t="str">
            <v>Page 25</v>
          </cell>
          <cell r="I7019" t="str">
            <v>Utah Industrial  Agricultural Measure Review and Update 1 May 2014.docx</v>
          </cell>
        </row>
        <row r="7020">
          <cell r="C7020" t="str">
            <v>443.3_Incremental cost ($)</v>
          </cell>
          <cell r="D7020">
            <v>3</v>
          </cell>
          <cell r="E7020" t="str">
            <v>Incremental cost ($)</v>
          </cell>
          <cell r="F7020" t="str">
            <v>Cost value source</v>
          </cell>
          <cell r="G7020" t="str">
            <v/>
          </cell>
          <cell r="H7020" t="str">
            <v>page 25</v>
          </cell>
          <cell r="I7020" t="str">
            <v>Utah Industrial  Agricultural Measure Review and Update 1 May 2014.docx</v>
          </cell>
        </row>
        <row r="7021">
          <cell r="C7021" t="str">
            <v>441.3_Gross incremental annual electric savings (kWh/yr)</v>
          </cell>
          <cell r="D7021">
            <v>3</v>
          </cell>
          <cell r="E7021" t="str">
            <v>Gross incremental annual electric savings (kWh/yr)</v>
          </cell>
          <cell r="F7021" t="str">
            <v>Energy savings value source</v>
          </cell>
          <cell r="G7021" t="str">
            <v/>
          </cell>
          <cell r="H7021" t="str">
            <v>page 24</v>
          </cell>
          <cell r="I7021" t="str">
            <v>Utah Industrial  Agricultural Measure Review and Update 1 May 2014.docx</v>
          </cell>
        </row>
        <row r="7022">
          <cell r="C7022" t="str">
            <v>441.3_Planned Net to Gross Ratio</v>
          </cell>
          <cell r="D7022">
            <v>3</v>
          </cell>
          <cell r="E7022" t="str">
            <v>Planned Net to Gross Ratio</v>
          </cell>
          <cell r="F7022" t="str">
            <v>Planned Net-to-Gross Ratio Value Source</v>
          </cell>
          <cell r="G7022" t="str">
            <v/>
          </cell>
          <cell r="H7022" t="str">
            <v>BAU - CE inputs sheet</v>
          </cell>
          <cell r="I7022" t="str">
            <v>CE inputs - measure update   small business 031314.xlsx</v>
          </cell>
        </row>
        <row r="7023">
          <cell r="C7023" t="str">
            <v>441.3_Measure life (years)</v>
          </cell>
          <cell r="D7023">
            <v>3</v>
          </cell>
          <cell r="E7023" t="str">
            <v>Measure life (years)</v>
          </cell>
          <cell r="F7023" t="str">
            <v>Measure Life Value Source</v>
          </cell>
          <cell r="G7023" t="str">
            <v/>
          </cell>
          <cell r="H7023" t="str">
            <v>Page 24</v>
          </cell>
          <cell r="I7023" t="str">
            <v>Utah Industrial  Agricultural Measure Review and Update 1 May 2014.docx</v>
          </cell>
        </row>
        <row r="7024">
          <cell r="C7024" t="str">
            <v>441.3_Incremental cost ($)</v>
          </cell>
          <cell r="D7024">
            <v>3</v>
          </cell>
          <cell r="E7024" t="str">
            <v>Incremental cost ($)</v>
          </cell>
          <cell r="F7024" t="str">
            <v>Cost value source</v>
          </cell>
          <cell r="G7024" t="str">
            <v/>
          </cell>
          <cell r="H7024" t="str">
            <v>page 24</v>
          </cell>
          <cell r="I7024" t="str">
            <v>Utah Industrial  Agricultural Measure Review and Update 1 May 2014.docx</v>
          </cell>
        </row>
        <row r="7025">
          <cell r="C7025" t="str">
            <v>441.3_Planned Realization Rate</v>
          </cell>
          <cell r="D7025">
            <v>3</v>
          </cell>
          <cell r="E7025" t="str">
            <v>Planned Realization Rate</v>
          </cell>
          <cell r="F7025" t="str">
            <v>Planned Realization Rate Value Source</v>
          </cell>
          <cell r="G7025" t="str">
            <v/>
          </cell>
          <cell r="H7025" t="str">
            <v>BAU - CE inputs sheet</v>
          </cell>
          <cell r="I7025" t="str">
            <v>CE inputs - measure update   small business 031314.xlsx</v>
          </cell>
        </row>
        <row r="7026">
          <cell r="C7026" t="str">
            <v>07092014-011.1_Planned Realization Rate</v>
          </cell>
          <cell r="D7026">
            <v>1</v>
          </cell>
          <cell r="E7026" t="str">
            <v>Planned Realization Rate</v>
          </cell>
          <cell r="F7026" t="str">
            <v>Planned Realization Rate Value Source</v>
          </cell>
          <cell r="G7026" t="str">
            <v/>
          </cell>
          <cell r="H7026" t="str">
            <v>BAU - CE inputs sheet</v>
          </cell>
          <cell r="I7026" t="str">
            <v>CE inputs - measure update   small business 031314.xlsx</v>
          </cell>
        </row>
        <row r="7027">
          <cell r="C7027" t="str">
            <v>07092014-011.1_Measure life (years)</v>
          </cell>
          <cell r="D7027">
            <v>1</v>
          </cell>
          <cell r="E7027" t="str">
            <v>Measure life (years)</v>
          </cell>
          <cell r="F7027" t="str">
            <v>Measure Life Value Source</v>
          </cell>
          <cell r="G7027" t="str">
            <v/>
          </cell>
          <cell r="H7027" t="str">
            <v>Page 19</v>
          </cell>
          <cell r="I7027" t="str">
            <v>Utah Industrial  Agricultural Measure Review and Update 1 May 2014.docx</v>
          </cell>
        </row>
        <row r="7028">
          <cell r="C7028" t="str">
            <v>07092014-011.1_Gross incremental annual electric savings (kWh/yr)</v>
          </cell>
          <cell r="D7028">
            <v>1</v>
          </cell>
          <cell r="E7028" t="str">
            <v>Gross incremental annual electric savings (kWh/yr)</v>
          </cell>
          <cell r="F7028" t="str">
            <v>Energy savings value source</v>
          </cell>
          <cell r="G7028" t="str">
            <v/>
          </cell>
          <cell r="H7028" t="str">
            <v>page 19</v>
          </cell>
          <cell r="I7028" t="str">
            <v>Utah Industrial  Agricultural Measure Review and Update 1 May 2014.docx</v>
          </cell>
        </row>
        <row r="7029">
          <cell r="C7029" t="str">
            <v>07092014-011.1_Incremental cost ($)</v>
          </cell>
          <cell r="D7029">
            <v>1</v>
          </cell>
          <cell r="E7029" t="str">
            <v>Incremental cost ($)</v>
          </cell>
          <cell r="F7029" t="str">
            <v>Cost value source</v>
          </cell>
          <cell r="G7029" t="str">
            <v/>
          </cell>
          <cell r="H7029" t="str">
            <v>page 19</v>
          </cell>
          <cell r="I7029" t="str">
            <v>Utah Industrial  Agricultural Measure Review and Update 1 May 2014.docx</v>
          </cell>
        </row>
        <row r="7030">
          <cell r="C7030" t="str">
            <v>07092014-011.1_Planned Net to Gross Ratio</v>
          </cell>
          <cell r="D7030">
            <v>1</v>
          </cell>
          <cell r="E7030" t="str">
            <v>Planned Net to Gross Ratio</v>
          </cell>
          <cell r="F7030" t="str">
            <v>Planned Net-to-Gross Ratio Value Source</v>
          </cell>
          <cell r="G7030" t="str">
            <v/>
          </cell>
          <cell r="H7030" t="str">
            <v>BAU - CE inputs sheet</v>
          </cell>
          <cell r="I7030" t="str">
            <v>CE inputs - measure update   small business 031314.xlsx</v>
          </cell>
        </row>
        <row r="7031">
          <cell r="C7031" t="str">
            <v>444.3_Gross incremental annual electric savings (kWh/yr)</v>
          </cell>
          <cell r="D7031">
            <v>3</v>
          </cell>
          <cell r="E7031" t="str">
            <v>Gross incremental annual electric savings (kWh/yr)</v>
          </cell>
          <cell r="F7031" t="str">
            <v>Energy savings value source</v>
          </cell>
          <cell r="G7031" t="str">
            <v/>
          </cell>
          <cell r="H7031" t="str">
            <v>page 23</v>
          </cell>
          <cell r="I7031" t="str">
            <v>Utah Industrial  Agricultural Measure Review and Update 1 May 2014.docx</v>
          </cell>
        </row>
        <row r="7032">
          <cell r="C7032" t="str">
            <v>444.3_Planned Net to Gross Ratio</v>
          </cell>
          <cell r="D7032">
            <v>3</v>
          </cell>
          <cell r="E7032" t="str">
            <v>Planned Net to Gross Ratio</v>
          </cell>
          <cell r="F7032" t="str">
            <v>Planned Net-to-Gross Ratio Value Source</v>
          </cell>
          <cell r="G7032" t="str">
            <v/>
          </cell>
          <cell r="H7032" t="str">
            <v>BAU - CE inputs sheet</v>
          </cell>
          <cell r="I7032" t="str">
            <v>CE inputs - measure update   small business 031314.xlsx</v>
          </cell>
        </row>
        <row r="7033">
          <cell r="C7033" t="str">
            <v>444.3_Incremental cost ($)</v>
          </cell>
          <cell r="D7033">
            <v>3</v>
          </cell>
          <cell r="E7033" t="str">
            <v>Incremental cost ($)</v>
          </cell>
          <cell r="F7033" t="str">
            <v>Cost value source</v>
          </cell>
          <cell r="G7033" t="str">
            <v/>
          </cell>
          <cell r="H7033" t="str">
            <v>page 23</v>
          </cell>
          <cell r="I7033" t="str">
            <v>Utah Industrial  Agricultural Measure Review and Update 1 May 2014.docx</v>
          </cell>
        </row>
        <row r="7034">
          <cell r="C7034" t="str">
            <v>444.3_Planned Realization Rate</v>
          </cell>
          <cell r="D7034">
            <v>3</v>
          </cell>
          <cell r="E7034" t="str">
            <v>Planned Realization Rate</v>
          </cell>
          <cell r="F7034" t="str">
            <v>Planned Realization Rate Value Source</v>
          </cell>
          <cell r="G7034" t="str">
            <v/>
          </cell>
          <cell r="H7034" t="str">
            <v>BAU - CE inputs sheet</v>
          </cell>
          <cell r="I7034" t="str">
            <v>CE inputs - measure update   small business 031314.xlsx</v>
          </cell>
        </row>
        <row r="7035">
          <cell r="C7035" t="str">
            <v>444.3_Measure life (years)</v>
          </cell>
          <cell r="D7035">
            <v>3</v>
          </cell>
          <cell r="E7035" t="str">
            <v>Measure life (years)</v>
          </cell>
          <cell r="F7035" t="str">
            <v>Measure Life Value Source</v>
          </cell>
          <cell r="G7035" t="str">
            <v/>
          </cell>
          <cell r="H7035" t="str">
            <v>Page 23</v>
          </cell>
          <cell r="I7035" t="str">
            <v>Utah Industrial  Agricultural Measure Review and Update 1 May 2014.docx</v>
          </cell>
        </row>
        <row r="7036">
          <cell r="C7036" t="str">
            <v>07092014-012.1_Planned Net to Gross Ratio</v>
          </cell>
          <cell r="D7036">
            <v>1</v>
          </cell>
          <cell r="E7036" t="str">
            <v>Planned Net to Gross Ratio</v>
          </cell>
          <cell r="F7036" t="str">
            <v>Planned Net-to-Gross Ratio Value Source</v>
          </cell>
          <cell r="G7036" t="str">
            <v/>
          </cell>
          <cell r="H7036" t="str">
            <v>BAU - CE inputs sheet</v>
          </cell>
          <cell r="I7036" t="str">
            <v>CE inputs - measure update   small business 031314.xlsx</v>
          </cell>
        </row>
        <row r="7037">
          <cell r="C7037" t="str">
            <v>07092014-012.1_Incremental cost ($)</v>
          </cell>
          <cell r="D7037">
            <v>1</v>
          </cell>
          <cell r="E7037" t="str">
            <v>Incremental cost ($)</v>
          </cell>
          <cell r="F7037" t="str">
            <v>Cost value source</v>
          </cell>
          <cell r="G7037" t="str">
            <v/>
          </cell>
          <cell r="H7037" t="str">
            <v>page 32</v>
          </cell>
          <cell r="I7037" t="str">
            <v>Utah Industrial  Agricultural Measure Review and Update 1 May 2014.docx</v>
          </cell>
        </row>
        <row r="7038">
          <cell r="C7038" t="str">
            <v>07092014-012.1_Measure life (years)</v>
          </cell>
          <cell r="D7038">
            <v>1</v>
          </cell>
          <cell r="E7038" t="str">
            <v>Measure life (years)</v>
          </cell>
          <cell r="F7038" t="str">
            <v>Measure Life Value Source</v>
          </cell>
          <cell r="G7038" t="str">
            <v/>
          </cell>
          <cell r="H7038" t="str">
            <v>Page 32</v>
          </cell>
          <cell r="I7038" t="str">
            <v>Utah Industrial  Agricultural Measure Review and Update 1 May 2014.docx</v>
          </cell>
        </row>
        <row r="7039">
          <cell r="C7039" t="str">
            <v>07092014-012.1_Planned Realization Rate</v>
          </cell>
          <cell r="D7039">
            <v>1</v>
          </cell>
          <cell r="E7039" t="str">
            <v>Planned Realization Rate</v>
          </cell>
          <cell r="F7039" t="str">
            <v>Planned Realization Rate Value Source</v>
          </cell>
          <cell r="G7039" t="str">
            <v/>
          </cell>
          <cell r="H7039" t="str">
            <v>BAU - CE inputs sheet</v>
          </cell>
          <cell r="I7039" t="str">
            <v>CE inputs - measure update   small business 031314.xlsx</v>
          </cell>
        </row>
        <row r="7040">
          <cell r="C7040" t="str">
            <v>07092014-012.1_Gross incremental annual electric savings (kWh/yr)</v>
          </cell>
          <cell r="D7040">
            <v>1</v>
          </cell>
          <cell r="E7040" t="str">
            <v>Gross incremental annual electric savings (kWh/yr)</v>
          </cell>
          <cell r="F7040" t="str">
            <v>Energy savings value source</v>
          </cell>
          <cell r="G7040" t="str">
            <v/>
          </cell>
          <cell r="H7040" t="str">
            <v>page 32</v>
          </cell>
          <cell r="I7040" t="str">
            <v>Utah Industrial  Agricultural Measure Review and Update 1 May 2014.docx</v>
          </cell>
        </row>
        <row r="7041">
          <cell r="C7041" t="str">
            <v>01302014-036.2_Planned Realization Rate</v>
          </cell>
          <cell r="D7041">
            <v>2</v>
          </cell>
          <cell r="E7041" t="str">
            <v>Planned Realization Rate</v>
          </cell>
          <cell r="F7041" t="str">
            <v>Realization Rate Value Source</v>
          </cell>
          <cell r="G7041" t="str">
            <v/>
          </cell>
          <cell r="H7041" t="str">
            <v>page 2</v>
          </cell>
          <cell r="I7041" t="str">
            <v>CA_FinAnswer_Express_Program_Evaluation_2009-2011.pdf</v>
          </cell>
        </row>
        <row r="7042">
          <cell r="C7042" t="str">
            <v>01302014-036.2_Planned Net to Gross Ratio</v>
          </cell>
          <cell r="D7042">
            <v>2</v>
          </cell>
          <cell r="E7042" t="str">
            <v>Planned Net to Gross Ratio</v>
          </cell>
          <cell r="F7042" t="str">
            <v>Net-to-Gross Value Source</v>
          </cell>
          <cell r="G7042" t="str">
            <v/>
          </cell>
          <cell r="H7042" t="str">
            <v>page 2</v>
          </cell>
          <cell r="I7042" t="str">
            <v>CA_FinAnswer_Express_Program_Evaluation_2009-2011.pdf</v>
          </cell>
        </row>
        <row r="7043">
          <cell r="C7043" t="str">
            <v>01302014-037.2_Planned Net to Gross Ratio</v>
          </cell>
          <cell r="D7043">
            <v>2</v>
          </cell>
          <cell r="E7043" t="str">
            <v>Planned Net to Gross Ratio</v>
          </cell>
          <cell r="F7043" t="str">
            <v>Net-to-Gross Value Source</v>
          </cell>
          <cell r="G7043" t="str">
            <v/>
          </cell>
          <cell r="H7043" t="str">
            <v>Page 2</v>
          </cell>
          <cell r="I7043" t="str">
            <v>ID_FinAnswer_Express_Program_Evaluation_2009-2011.pdf</v>
          </cell>
        </row>
        <row r="7044">
          <cell r="C7044" t="str">
            <v>01302014-037.2_Planned Realization Rate</v>
          </cell>
          <cell r="D7044">
            <v>2</v>
          </cell>
          <cell r="E7044" t="str">
            <v>Planned Realization Rate</v>
          </cell>
          <cell r="F7044" t="str">
            <v>Realization Rate Value Source</v>
          </cell>
          <cell r="G7044" t="str">
            <v/>
          </cell>
          <cell r="H7044" t="str">
            <v>Table 1</v>
          </cell>
          <cell r="I7044" t="str">
            <v>ID_FinAnswer_Express_Program_Evaluation_2009-2011.pdf</v>
          </cell>
        </row>
        <row r="7045">
          <cell r="C7045" t="str">
            <v>01302014-037.2_Measure life (years)</v>
          </cell>
          <cell r="D7045">
            <v>2</v>
          </cell>
          <cell r="E7045" t="str">
            <v>Measure life (years)</v>
          </cell>
          <cell r="F7045" t="str">
            <v>Measure Life Value Source</v>
          </cell>
          <cell r="G7045" t="str">
            <v>Average of 12 years from FinAnswer Express and 15 years from Energy FinAnswer (13.5 rounded to 14)</v>
          </cell>
          <cell r="H7045" t="str">
            <v/>
          </cell>
          <cell r="I7045" t="str">
            <v>2013-Idaho-Annual-Report-Appendices-FINAL071814.pdf</v>
          </cell>
        </row>
        <row r="7046">
          <cell r="C7046" t="str">
            <v>01302014-034.2_Gross Average Monthly Demand Reduction (kW/unit)</v>
          </cell>
          <cell r="D7046">
            <v>2</v>
          </cell>
          <cell r="E7046" t="str">
            <v>Gross Average Monthly Demand Reduction (kW/unit)</v>
          </cell>
          <cell r="F7046" t="str">
            <v>Demand Savings Value Source</v>
          </cell>
          <cell r="G7046" t="str">
            <v/>
          </cell>
          <cell r="H7046" t="str">
            <v/>
          </cell>
          <cell r="I7046" t="str">
            <v>RMP UT Ltg Tool 070114.12.xlsm</v>
          </cell>
        </row>
        <row r="7047">
          <cell r="C7047" t="str">
            <v>01302014-034.2_Gross incremental annual electric savings (kWh/yr)</v>
          </cell>
          <cell r="D7047">
            <v>2</v>
          </cell>
          <cell r="E7047" t="str">
            <v>Gross incremental annual electric savings (kWh/yr)</v>
          </cell>
          <cell r="F7047" t="str">
            <v>Energy Savings Value Source</v>
          </cell>
          <cell r="G7047" t="str">
            <v/>
          </cell>
          <cell r="H7047" t="str">
            <v/>
          </cell>
          <cell r="I7047" t="str">
            <v>RMP UT Ltg Tool 070114.12.xlsm</v>
          </cell>
        </row>
        <row r="7048">
          <cell r="C7048" t="str">
            <v>01302014-034.3_Measure life (years)</v>
          </cell>
          <cell r="D7048">
            <v>3</v>
          </cell>
          <cell r="E7048" t="str">
            <v>Measure life (years)</v>
          </cell>
          <cell r="F7048" t="str">
            <v>Measure Life Value Source</v>
          </cell>
          <cell r="G7048" t="str">
            <v/>
          </cell>
          <cell r="H7048" t="str">
            <v>Used for program change filing. Program-level measure life decreased from previous 14 years to feflect increasing role of energy management</v>
          </cell>
          <cell r="I7048" t="str">
            <v>CE inputs - measure update   small business 031314.xlsx</v>
          </cell>
        </row>
        <row r="7049">
          <cell r="C7049" t="str">
            <v>01302014-034.3_Gross incremental annual electric savings (kWh/yr)</v>
          </cell>
          <cell r="D7049">
            <v>3</v>
          </cell>
          <cell r="E7049" t="str">
            <v>Gross incremental annual electric savings (kWh/yr)</v>
          </cell>
          <cell r="F7049" t="str">
            <v>Energy Savings Value Source</v>
          </cell>
          <cell r="G7049" t="str">
            <v/>
          </cell>
          <cell r="H7049" t="str">
            <v/>
          </cell>
          <cell r="I7049" t="str">
            <v/>
          </cell>
        </row>
        <row r="7050">
          <cell r="C7050" t="str">
            <v>01302014-034.3_Planned Realization Rate</v>
          </cell>
          <cell r="D7050">
            <v>3</v>
          </cell>
          <cell r="E7050" t="str">
            <v>Planned Realization Rate</v>
          </cell>
          <cell r="F7050" t="str">
            <v>Realization Rate Value Source</v>
          </cell>
          <cell r="G7050" t="str">
            <v/>
          </cell>
          <cell r="H7050" t="str">
            <v>BAU - CE inputs sheet</v>
          </cell>
          <cell r="I7050" t="str">
            <v>CE inputs - measure update   small business 031314.xlsx</v>
          </cell>
        </row>
        <row r="7051">
          <cell r="C7051" t="str">
            <v>01302014-034.3_Gross Average Monthly Demand Reduction (kW/unit)</v>
          </cell>
          <cell r="D7051">
            <v>3</v>
          </cell>
          <cell r="E7051" t="str">
            <v>Gross Average Monthly Demand Reduction (kW/unit)</v>
          </cell>
          <cell r="F7051" t="str">
            <v>Demand Savings Value Source</v>
          </cell>
          <cell r="G7051" t="str">
            <v/>
          </cell>
          <cell r="H7051" t="str">
            <v/>
          </cell>
          <cell r="I7051" t="str">
            <v/>
          </cell>
        </row>
        <row r="7052">
          <cell r="C7052" t="str">
            <v>01302014-034.3_Gross incremental annual electric savings (kWh/yr)</v>
          </cell>
          <cell r="D7052">
            <v>3</v>
          </cell>
          <cell r="E7052" t="str">
            <v>Gross incremental annual electric savings (kWh/yr)</v>
          </cell>
          <cell r="F7052" t="str">
            <v>Energy Savings Value Source</v>
          </cell>
          <cell r="G7052" t="str">
            <v/>
          </cell>
          <cell r="H7052" t="str">
            <v/>
          </cell>
          <cell r="I7052" t="str">
            <v>Program Update Report UT 050214.docx</v>
          </cell>
        </row>
        <row r="7053">
          <cell r="C7053" t="str">
            <v>01302014-034.3_Gross Average Monthly Demand Reduction (kW/unit)</v>
          </cell>
          <cell r="D7053">
            <v>3</v>
          </cell>
          <cell r="E7053" t="str">
            <v>Gross Average Monthly Demand Reduction (kW/unit)</v>
          </cell>
          <cell r="F7053" t="str">
            <v>Demand Savings Value Source</v>
          </cell>
          <cell r="G7053" t="str">
            <v/>
          </cell>
          <cell r="H7053" t="str">
            <v/>
          </cell>
          <cell r="I7053" t="str">
            <v>Program Update Report UT 050214.docx</v>
          </cell>
        </row>
        <row r="7054">
          <cell r="C7054" t="str">
            <v>01302014-034.3_Planned Net to Gross Ratio</v>
          </cell>
          <cell r="D7054">
            <v>3</v>
          </cell>
          <cell r="E7054" t="str">
            <v>Planned Net to Gross Ratio</v>
          </cell>
          <cell r="F7054" t="str">
            <v>Net-to-Gross Value Source</v>
          </cell>
          <cell r="G7054" t="str">
            <v/>
          </cell>
          <cell r="H7054" t="str">
            <v>BAU - CE inputs sheet</v>
          </cell>
          <cell r="I7054" t="str">
            <v>CE inputs - measure update   small business 031314.xlsx</v>
          </cell>
        </row>
        <row r="7055">
          <cell r="C7055" t="str">
            <v>01302014-034.3_Incremental cost ($)</v>
          </cell>
          <cell r="D7055">
            <v>3</v>
          </cell>
          <cell r="E7055" t="str">
            <v>Incremental cost ($)</v>
          </cell>
          <cell r="F7055" t="str">
            <v>Incremental Cost Value Source</v>
          </cell>
          <cell r="G7055" t="str">
            <v/>
          </cell>
          <cell r="H7055" t="str">
            <v/>
          </cell>
          <cell r="I7055" t="str">
            <v>Program Update Report UT 050214.docx</v>
          </cell>
        </row>
        <row r="7056">
          <cell r="C7056" t="str">
            <v>01302014-034.3_Incremental cost ($)</v>
          </cell>
          <cell r="D7056">
            <v>3</v>
          </cell>
          <cell r="E7056" t="str">
            <v>Incremental cost ($)</v>
          </cell>
          <cell r="F7056" t="str">
            <v>Incremental Cost Value Source</v>
          </cell>
          <cell r="G7056" t="str">
            <v/>
          </cell>
          <cell r="H7056" t="str">
            <v/>
          </cell>
          <cell r="I7056" t="str">
            <v/>
          </cell>
        </row>
        <row r="7057">
          <cell r="C7057" t="str">
            <v>01132014-029.2_</v>
          </cell>
          <cell r="D7057">
            <v>2</v>
          </cell>
          <cell r="E7057" t="str">
            <v/>
          </cell>
          <cell r="F7057" t="str">
            <v/>
          </cell>
          <cell r="G7057" t="str">
            <v/>
          </cell>
          <cell r="H7057" t="str">
            <v/>
          </cell>
          <cell r="I7057" t="str">
            <v/>
          </cell>
        </row>
        <row r="7058">
          <cell r="C7058" t="str">
            <v>01132014-029.1_Gross Average Monthly Demand Reduction (kW/unit)</v>
          </cell>
          <cell r="D7058">
            <v>1</v>
          </cell>
          <cell r="E7058" t="str">
            <v>Gross Average Monthly Demand Reduction (kW/unit)</v>
          </cell>
          <cell r="F7058" t="str">
            <v>Demand Savings Value Source</v>
          </cell>
          <cell r="G7058" t="str">
            <v/>
          </cell>
          <cell r="H7058" t="str">
            <v/>
          </cell>
          <cell r="I7058" t="str">
            <v>PP WA Ltg Tool 070114.12.xlsm</v>
          </cell>
        </row>
        <row r="7059">
          <cell r="C7059" t="str">
            <v>01132014-029.1_Gross incremental annual electric savings (kWh/yr)</v>
          </cell>
          <cell r="D7059">
            <v>1</v>
          </cell>
          <cell r="E7059" t="str">
            <v>Gross incremental annual electric savings (kWh/yr)</v>
          </cell>
          <cell r="F7059" t="str">
            <v>Energy Savings Value Source</v>
          </cell>
          <cell r="G7059" t="str">
            <v/>
          </cell>
          <cell r="H7059" t="str">
            <v/>
          </cell>
          <cell r="I7059" t="str">
            <v>PP WA Ltg Tool 070114.12.xlsm</v>
          </cell>
        </row>
        <row r="7060">
          <cell r="C7060" t="str">
            <v>01302014-038.2_Planned Net to Gross Ratio</v>
          </cell>
          <cell r="D7060">
            <v>2</v>
          </cell>
          <cell r="E7060" t="str">
            <v>Planned Net to Gross Ratio</v>
          </cell>
          <cell r="F7060" t="str">
            <v>Net-to-Gross Value Source</v>
          </cell>
          <cell r="G7060" t="str">
            <v/>
          </cell>
          <cell r="H7060" t="str">
            <v>Page 10</v>
          </cell>
          <cell r="I7060" t="str">
            <v>DSM_WY_FinAnswerExpress_Report_2011.pdf</v>
          </cell>
        </row>
        <row r="7061">
          <cell r="C7061" t="str">
            <v>01302014-038.2_Measure life (years)</v>
          </cell>
          <cell r="D7061">
            <v>2</v>
          </cell>
          <cell r="E7061" t="str">
            <v>Measure life (years)</v>
          </cell>
          <cell r="F7061" t="str">
            <v>Measure Life Value Source</v>
          </cell>
          <cell r="G7061" t="str">
            <v>Average of 12 years from FinAnswer Express and 15 years from Energy FinAnswer (13.5 rounded to 14)</v>
          </cell>
          <cell r="H7061" t="str">
            <v/>
          </cell>
          <cell r="I7061" t="str">
            <v/>
          </cell>
        </row>
        <row r="7062">
          <cell r="C7062" t="str">
            <v>01302014-038.2_Planned Realization Rate</v>
          </cell>
          <cell r="D7062">
            <v>2</v>
          </cell>
          <cell r="E7062" t="str">
            <v>Planned Realization Rate</v>
          </cell>
          <cell r="F7062" t="str">
            <v>Realization Rate Value Source</v>
          </cell>
          <cell r="G7062" t="str">
            <v/>
          </cell>
          <cell r="H7062" t="str">
            <v>Table 1</v>
          </cell>
          <cell r="I7062" t="str">
            <v>DSM_WY_FinAnswerExpress_Report_2011.pdf</v>
          </cell>
        </row>
        <row r="7063">
          <cell r="C7063" t="str">
            <v>02102014-006.2_</v>
          </cell>
          <cell r="D7063">
            <v>2</v>
          </cell>
          <cell r="E7063" t="str">
            <v/>
          </cell>
          <cell r="F7063" t="str">
            <v/>
          </cell>
          <cell r="G7063" t="str">
            <v/>
          </cell>
          <cell r="H7063" t="str">
            <v/>
          </cell>
          <cell r="I7063" t="str">
            <v/>
          </cell>
        </row>
        <row r="7064">
          <cell r="C7064" t="str">
            <v>02102014-006.1_Planned Realization Rate</v>
          </cell>
          <cell r="D7064">
            <v>1</v>
          </cell>
          <cell r="E7064" t="str">
            <v>Planned Realization Rate</v>
          </cell>
          <cell r="F7064" t="str">
            <v>Realization Rate Value Source</v>
          </cell>
          <cell r="G7064" t="str">
            <v/>
          </cell>
          <cell r="H7064" t="str">
            <v>page 2</v>
          </cell>
          <cell r="I7064" t="str">
            <v>CA_FinAnswer_Express_Program_Evaluation_2009-2011.pdf</v>
          </cell>
        </row>
        <row r="7065">
          <cell r="C7065" t="str">
            <v>02102014-006.1_Incentive Customer ($)</v>
          </cell>
          <cell r="D7065">
            <v>1</v>
          </cell>
          <cell r="E7065" t="str">
            <v>Incentive Customer ($)</v>
          </cell>
          <cell r="F7065" t="str">
            <v>Customer Incentive Value Source</v>
          </cell>
          <cell r="G7065" t="str">
            <v/>
          </cell>
          <cell r="H7065" t="str">
            <v/>
          </cell>
          <cell r="I7065" t="str">
            <v>PP CA Ltg Tool 071412.1.xlsm</v>
          </cell>
        </row>
        <row r="7066">
          <cell r="C7066" t="str">
            <v>02102014-006.1_Gross incremental annual electric savings (kWh/yr)</v>
          </cell>
          <cell r="D7066">
            <v>1</v>
          </cell>
          <cell r="E7066" t="str">
            <v>Gross incremental annual electric savings (kWh/yr)</v>
          </cell>
          <cell r="F7066" t="str">
            <v>Energy Savings Value Source</v>
          </cell>
          <cell r="G7066" t="str">
            <v/>
          </cell>
          <cell r="H7066" t="str">
            <v/>
          </cell>
          <cell r="I7066" t="str">
            <v>PP CA Ltg Tool 071412.1.xlsm</v>
          </cell>
        </row>
        <row r="7067">
          <cell r="C7067" t="str">
            <v>02102014-006.1_Planned Net to Gross Ratio</v>
          </cell>
          <cell r="D7067">
            <v>1</v>
          </cell>
          <cell r="E7067" t="str">
            <v>Planned Net to Gross Ratio</v>
          </cell>
          <cell r="F7067" t="str">
            <v>Net-to-Gross Value Source</v>
          </cell>
          <cell r="G7067" t="str">
            <v/>
          </cell>
          <cell r="H7067" t="str">
            <v>page 2</v>
          </cell>
          <cell r="I7067" t="str">
            <v>CA_FinAnswer_Express_Program_Evaluation_2009-2011.pdf</v>
          </cell>
        </row>
        <row r="7068">
          <cell r="C7068" t="str">
            <v>02102014-007.2_Planned Realization Rate</v>
          </cell>
          <cell r="D7068">
            <v>2</v>
          </cell>
          <cell r="E7068" t="str">
            <v>Planned Realization Rate</v>
          </cell>
          <cell r="F7068" t="str">
            <v>Realization Rate Value Source</v>
          </cell>
          <cell r="G7068" t="str">
            <v/>
          </cell>
          <cell r="H7068" t="str">
            <v>Table 1</v>
          </cell>
          <cell r="I7068" t="str">
            <v>ID_FinAnswer_Express_Program_Evaluation_2009-2011.pdf</v>
          </cell>
        </row>
        <row r="7069">
          <cell r="C7069" t="str">
            <v>02102014-007.2_Planned Net to Gross Ratio</v>
          </cell>
          <cell r="D7069">
            <v>2</v>
          </cell>
          <cell r="E7069" t="str">
            <v>Planned Net to Gross Ratio</v>
          </cell>
          <cell r="F7069" t="str">
            <v>Net-to-Gross Value Source</v>
          </cell>
          <cell r="G7069" t="str">
            <v/>
          </cell>
          <cell r="H7069" t="str">
            <v>Page 2</v>
          </cell>
          <cell r="I7069" t="str">
            <v>ID_FinAnswer_Express_Program_Evaluation_2009-2011.pdf</v>
          </cell>
        </row>
        <row r="7070">
          <cell r="C7070" t="str">
            <v>02102014-008.2_Gross Average Monthly Demand Reduction (kW/unit)</v>
          </cell>
          <cell r="D7070">
            <v>2</v>
          </cell>
          <cell r="E7070" t="str">
            <v>Gross Average Monthly Demand Reduction (kW/unit)</v>
          </cell>
          <cell r="F7070" t="str">
            <v>Demand Savings Value Source</v>
          </cell>
          <cell r="G7070" t="str">
            <v/>
          </cell>
          <cell r="H7070" t="str">
            <v/>
          </cell>
          <cell r="I7070" t="str">
            <v>RMP UT Ltg Tool 070114.12.xlsm</v>
          </cell>
        </row>
        <row r="7071">
          <cell r="C7071" t="str">
            <v>02102014-008.2_Gross incremental annual electric savings (kWh/yr)</v>
          </cell>
          <cell r="D7071">
            <v>2</v>
          </cell>
          <cell r="E7071" t="str">
            <v>Gross incremental annual electric savings (kWh/yr)</v>
          </cell>
          <cell r="F7071" t="str">
            <v>Energy Savings Value Source</v>
          </cell>
          <cell r="G7071" t="str">
            <v/>
          </cell>
          <cell r="H7071" t="str">
            <v/>
          </cell>
          <cell r="I7071" t="str">
            <v>RMP UT Ltg Tool 070114.12.xlsm</v>
          </cell>
        </row>
        <row r="7072">
          <cell r="C7072" t="str">
            <v>02102014-009.2_Gross incremental annual electric savings (kWh/yr)</v>
          </cell>
          <cell r="D7072">
            <v>2</v>
          </cell>
          <cell r="E7072" t="str">
            <v>Gross incremental annual electric savings (kWh/yr)</v>
          </cell>
          <cell r="F7072" t="str">
            <v>Energy Savings Value Source</v>
          </cell>
          <cell r="G7072" t="str">
            <v/>
          </cell>
          <cell r="H7072" t="str">
            <v/>
          </cell>
          <cell r="I7072" t="str">
            <v>PP WA Ltg Tool 070114.12.xlsm</v>
          </cell>
        </row>
        <row r="7073">
          <cell r="C7073" t="str">
            <v>02102014-009.2_Gross Average Monthly Demand Reduction (kW/unit)</v>
          </cell>
          <cell r="D7073">
            <v>2</v>
          </cell>
          <cell r="E7073" t="str">
            <v>Gross Average Monthly Demand Reduction (kW/unit)</v>
          </cell>
          <cell r="F7073" t="str">
            <v>Demand Savings Value Source</v>
          </cell>
          <cell r="G7073" t="str">
            <v/>
          </cell>
          <cell r="H7073" t="str">
            <v/>
          </cell>
          <cell r="I7073" t="str">
            <v>PP WA Ltg Tool 070114.12.xlsm</v>
          </cell>
        </row>
        <row r="7074">
          <cell r="C7074" t="str">
            <v>02102014-010.2_Planned Net to Gross Ratio</v>
          </cell>
          <cell r="D7074">
            <v>2</v>
          </cell>
          <cell r="E7074" t="str">
            <v>Planned Net to Gross Ratio</v>
          </cell>
          <cell r="F7074" t="str">
            <v>Net-to-Gross Value Source</v>
          </cell>
          <cell r="G7074" t="str">
            <v/>
          </cell>
          <cell r="H7074" t="str">
            <v>Page 10</v>
          </cell>
          <cell r="I7074" t="str">
            <v>DSM_WY_FinAnswerExpress_Report_2011.pdf</v>
          </cell>
        </row>
        <row r="7075">
          <cell r="C7075" t="str">
            <v>02102014-010.2_Measure life (years)</v>
          </cell>
          <cell r="D7075">
            <v>2</v>
          </cell>
          <cell r="E7075" t="str">
            <v>Measure life (years)</v>
          </cell>
          <cell r="F7075" t="str">
            <v>Measure Life Value Source</v>
          </cell>
          <cell r="G7075" t="str">
            <v>Average of 12 years from FinAnswer Express and 15 years from Energy FinAnswer (13.5 rounded to 14)</v>
          </cell>
          <cell r="H7075" t="str">
            <v/>
          </cell>
          <cell r="I7075" t="str">
            <v/>
          </cell>
        </row>
        <row r="7076">
          <cell r="C7076" t="str">
            <v>02102014-010.2_Planned Realization Rate</v>
          </cell>
          <cell r="D7076">
            <v>2</v>
          </cell>
          <cell r="E7076" t="str">
            <v>Planned Realization Rate</v>
          </cell>
          <cell r="F7076" t="str">
            <v>Realization Rate Value Source</v>
          </cell>
          <cell r="G7076" t="str">
            <v/>
          </cell>
          <cell r="H7076" t="str">
            <v>Table 1</v>
          </cell>
          <cell r="I7076" t="str">
            <v>DSM_WY_FinAnswerExpress_Report_2011.pdf</v>
          </cell>
        </row>
        <row r="7077">
          <cell r="C7077" t="str">
            <v>197.2_Gross incremental annual electric savings (kWh/yr)</v>
          </cell>
          <cell r="D7077">
            <v>2</v>
          </cell>
          <cell r="E7077" t="str">
            <v>Gross incremental annual electric savings (kWh/yr)</v>
          </cell>
          <cell r="F7077" t="str">
            <v>Energy Savings Value Source</v>
          </cell>
          <cell r="G7077" t="str">
            <v/>
          </cell>
          <cell r="H7077" t="str">
            <v/>
          </cell>
          <cell r="I7077" t="str">
            <v>Irrigation Measure Revision - Analysis Updated 13 Feb 2014.xlsx</v>
          </cell>
        </row>
        <row r="7078">
          <cell r="C7078" t="str">
            <v>197.2_Planned Net to Gross Ratio</v>
          </cell>
          <cell r="D7078">
            <v>2</v>
          </cell>
          <cell r="E7078" t="str">
            <v>Planned Net to Gross Ratio</v>
          </cell>
          <cell r="F7078" t="str">
            <v>Net-to-Gross Value Source</v>
          </cell>
          <cell r="G7078" t="str">
            <v/>
          </cell>
          <cell r="H7078" t="str">
            <v>P. 2 .</v>
          </cell>
          <cell r="I7078" t="str">
            <v>CA_FinAnswer_Express_Program_Evaluation_2009-2011.pdf</v>
          </cell>
        </row>
        <row r="7079">
          <cell r="C7079" t="str">
            <v>197.2_Incremental cost ($)</v>
          </cell>
          <cell r="D7079">
            <v>2</v>
          </cell>
          <cell r="E7079" t="str">
            <v>Incremental cost ($)</v>
          </cell>
          <cell r="F7079" t="str">
            <v>Incremental Cost Value Source</v>
          </cell>
          <cell r="G7079" t="str">
            <v/>
          </cell>
          <cell r="H7079" t="str">
            <v/>
          </cell>
          <cell r="I7079" t="str">
            <v>Irrigation Measure Revision - Analysis Updated 13 Feb 2014.xlsx</v>
          </cell>
        </row>
        <row r="7080">
          <cell r="C7080" t="str">
            <v>197.2_Measure life (years)</v>
          </cell>
          <cell r="D7080">
            <v>2</v>
          </cell>
          <cell r="E7080" t="str">
            <v>Measure life (years)</v>
          </cell>
          <cell r="F7080" t="str">
            <v>Measure Life Value Source</v>
          </cell>
          <cell r="G7080" t="str">
            <v/>
          </cell>
          <cell r="H7080" t="str">
            <v/>
          </cell>
          <cell r="I7080" t="str">
            <v>Irrigation Measure Revision - Analysis Updated 13 Feb 2014.xlsx</v>
          </cell>
        </row>
        <row r="7081">
          <cell r="C7081" t="str">
            <v>197.2_Gross Average Monthly Demand Reduction (kW/unit)</v>
          </cell>
          <cell r="D7081">
            <v>2</v>
          </cell>
          <cell r="E7081" t="str">
            <v>Gross Average Monthly Demand Reduction (kW/unit)</v>
          </cell>
          <cell r="F7081" t="str">
            <v>Demand Savings Value Source</v>
          </cell>
          <cell r="G7081" t="str">
            <v/>
          </cell>
          <cell r="H7081" t="str">
            <v/>
          </cell>
          <cell r="I7081" t="str">
            <v>Irrigation Measure Revision - Analysis Updated 13 Feb 2014.xlsx</v>
          </cell>
        </row>
        <row r="7082">
          <cell r="C7082" t="str">
            <v>197.2_Planned Realization Rate</v>
          </cell>
          <cell r="D7082">
            <v>2</v>
          </cell>
          <cell r="E7082" t="str">
            <v>Planned Realization Rate</v>
          </cell>
          <cell r="F7082" t="str">
            <v>Realization Rate Value Source</v>
          </cell>
          <cell r="G7082" t="str">
            <v/>
          </cell>
          <cell r="H7082" t="str">
            <v xml:space="preserve"> Table 1, p. 2.</v>
          </cell>
          <cell r="I7082" t="str">
            <v>CA_FinAnswer_Express_Program_Evaluation_2009-2011.pdf</v>
          </cell>
        </row>
        <row r="7083">
          <cell r="C7083" t="str">
            <v>853.2_Measure life (years)</v>
          </cell>
          <cell r="D7083">
            <v>2</v>
          </cell>
          <cell r="E7083" t="str">
            <v>Measure life (years)</v>
          </cell>
          <cell r="F7083" t="str">
            <v>Measure Life Value Source</v>
          </cell>
          <cell r="G7083" t="str">
            <v/>
          </cell>
          <cell r="H7083" t="str">
            <v>Page 16</v>
          </cell>
          <cell r="I7083" t="str">
            <v>Review and Update Industrial Agricultural Incentive Table Measures Washington 3 Nov 2013.pdf</v>
          </cell>
        </row>
        <row r="7084">
          <cell r="C7084" t="str">
            <v>853.2_Gross incremental annual electric savings (kWh/yr)</v>
          </cell>
          <cell r="D7084">
            <v>2</v>
          </cell>
          <cell r="E7084" t="str">
            <v>Gross incremental annual electric savings (kWh/yr)</v>
          </cell>
          <cell r="F7084" t="str">
            <v xml:space="preserve">Energy Savings Value Source </v>
          </cell>
          <cell r="G7084" t="str">
            <v/>
          </cell>
          <cell r="H7084" t="str">
            <v>Page 16</v>
          </cell>
          <cell r="I7084" t="str">
            <v>Review and Update Industrial Agricultural Incentive Table Measures Washington 3 Nov 2013.pdf</v>
          </cell>
        </row>
        <row r="7085">
          <cell r="C7085" t="str">
            <v>853.2_Gross Average Monthly Demand Reduction (kW/unit)</v>
          </cell>
          <cell r="D7085">
            <v>2</v>
          </cell>
          <cell r="E7085" t="str">
            <v>Gross Average Monthly Demand Reduction (kW/unit)</v>
          </cell>
          <cell r="F7085" t="str">
            <v>Savings Parameters</v>
          </cell>
          <cell r="G7085" t="str">
            <v/>
          </cell>
          <cell r="H7085" t="str">
            <v/>
          </cell>
          <cell r="I7085" t="str">
            <v>Irrigation Measure Revision - Analysis 11 Oct 2013.xlsx</v>
          </cell>
        </row>
        <row r="7086">
          <cell r="C7086" t="str">
            <v>853.2_Incentive Customer ($)</v>
          </cell>
          <cell r="D7086">
            <v>2</v>
          </cell>
          <cell r="E7086" t="str">
            <v>Incentive Customer ($)</v>
          </cell>
          <cell r="F7086" t="str">
            <v>Incentive Value Source</v>
          </cell>
          <cell r="G7086" t="str">
            <v/>
          </cell>
          <cell r="H7086" t="str">
            <v>Page 16</v>
          </cell>
          <cell r="I7086" t="str">
            <v>Review and Update Industrial Agricultural Incentive Table Measures Washington 3 Nov 2013.pdf</v>
          </cell>
        </row>
        <row r="7087">
          <cell r="C7087" t="str">
            <v>853.2_Incremental cost ($)</v>
          </cell>
          <cell r="D7087">
            <v>2</v>
          </cell>
          <cell r="E7087" t="str">
            <v>Incremental cost ($)</v>
          </cell>
          <cell r="F7087" t="str">
            <v>Cost Value Source</v>
          </cell>
          <cell r="G7087" t="str">
            <v/>
          </cell>
          <cell r="H7087" t="str">
            <v>Page 16</v>
          </cell>
          <cell r="I7087" t="str">
            <v>Review and Update Industrial Agricultural Incentive Table Measures Washington 3 Nov 2013.pdf</v>
          </cell>
        </row>
        <row r="7088">
          <cell r="C7088" t="str">
            <v>853.2_Gross Average Monthly Demand Reduction (kW/unit)</v>
          </cell>
          <cell r="D7088">
            <v>2</v>
          </cell>
          <cell r="E7088" t="str">
            <v>Gross Average Monthly Demand Reduction (kW/unit)</v>
          </cell>
          <cell r="F7088" t="str">
            <v>Demand Reduction Value Source</v>
          </cell>
          <cell r="G7088" t="str">
            <v/>
          </cell>
          <cell r="H7088" t="str">
            <v>Page 16</v>
          </cell>
          <cell r="I7088" t="str">
            <v>Review and Update Industrial Agricultural Incentive Table Measures Washington 3 Nov 2013.pdf</v>
          </cell>
        </row>
        <row r="7089">
          <cell r="C7089" t="str">
            <v>853.2_Gross incremental annual electric savings (kWh/yr)</v>
          </cell>
          <cell r="D7089">
            <v>2</v>
          </cell>
          <cell r="E7089" t="str">
            <v>Gross incremental annual electric savings (kWh/yr)</v>
          </cell>
          <cell r="F7089" t="str">
            <v>Savings Parameters</v>
          </cell>
          <cell r="G7089" t="str">
            <v/>
          </cell>
          <cell r="H7089" t="str">
            <v/>
          </cell>
          <cell r="I7089" t="str">
            <v>Irrigation Measure Revision - Analysis 11 Oct 2013.xlsx</v>
          </cell>
        </row>
        <row r="7090">
          <cell r="C7090" t="str">
            <v>1078.2_Planned Net to Gross Ratio</v>
          </cell>
          <cell r="D7090">
            <v>2</v>
          </cell>
          <cell r="E7090" t="str">
            <v>Planned Net to Gross Ratio</v>
          </cell>
          <cell r="F7090" t="str">
            <v>Net-to-Gross Value Source</v>
          </cell>
          <cell r="G7090" t="str">
            <v/>
          </cell>
          <cell r="H7090" t="str">
            <v>Recommendation on Page 10</v>
          </cell>
          <cell r="I7090" t="str">
            <v>DSM_WY_EnergyFinAnswer_Report_2011.pdf</v>
          </cell>
        </row>
        <row r="7091">
          <cell r="C7091" t="str">
            <v>1078.2_Incremental cost ($)</v>
          </cell>
          <cell r="D7091">
            <v>2</v>
          </cell>
          <cell r="E7091" t="str">
            <v>Incremental cost ($)</v>
          </cell>
          <cell r="F7091" t="str">
            <v>Incremental Cost Value Source</v>
          </cell>
          <cell r="G7091" t="str">
            <v/>
          </cell>
          <cell r="H7091" t="str">
            <v>Page 17</v>
          </cell>
          <cell r="I7091" t="str">
            <v>Wyoming Industrial  Agricultural Measure Review and Update 9 Nov.docx</v>
          </cell>
        </row>
        <row r="7092">
          <cell r="C7092" t="str">
            <v>1078.2_Measure life (years)</v>
          </cell>
          <cell r="D7092">
            <v>2</v>
          </cell>
          <cell r="E7092" t="str">
            <v>Measure life (years)</v>
          </cell>
          <cell r="F7092" t="str">
            <v>Measure Life Value Source</v>
          </cell>
          <cell r="G7092" t="str">
            <v/>
          </cell>
          <cell r="H7092" t="str">
            <v>Page 17</v>
          </cell>
          <cell r="I7092" t="str">
            <v>Wyoming Industrial  Agricultural Measure Review and Update 9 Nov.docx</v>
          </cell>
        </row>
        <row r="7093">
          <cell r="C7093" t="str">
            <v>1078.2_Gross Average Monthly Demand Reduction (kW/unit)</v>
          </cell>
          <cell r="D7093">
            <v>2</v>
          </cell>
          <cell r="E7093" t="str">
            <v>Gross Average Monthly Demand Reduction (kW/unit)</v>
          </cell>
          <cell r="F7093" t="str">
            <v>Demand Savings Value Source</v>
          </cell>
          <cell r="G7093" t="str">
            <v/>
          </cell>
          <cell r="H7093" t="str">
            <v>Page 17</v>
          </cell>
          <cell r="I7093" t="str">
            <v>Wyoming Industrial  Agricultural Measure Review and Update 9 Nov.docx</v>
          </cell>
        </row>
        <row r="7094">
          <cell r="C7094" t="str">
            <v>1078.2_Gross incremental annual electric savings (kWh/yr)</v>
          </cell>
          <cell r="D7094">
            <v>2</v>
          </cell>
          <cell r="E7094" t="str">
            <v>Gross incremental annual electric savings (kWh/yr)</v>
          </cell>
          <cell r="F7094" t="str">
            <v>Energy Savings Value Source</v>
          </cell>
          <cell r="G7094" t="str">
            <v/>
          </cell>
          <cell r="H7094" t="str">
            <v>Page 17</v>
          </cell>
          <cell r="I7094" t="str">
            <v>Wyoming Industrial  Agricultural Measure Review and Update 9 Nov.docx</v>
          </cell>
        </row>
        <row r="7095">
          <cell r="C7095" t="str">
            <v>61.2_Planned Net to Gross Ratio</v>
          </cell>
          <cell r="D7095">
            <v>2</v>
          </cell>
          <cell r="E7095" t="str">
            <v>Planned Net to Gross Ratio</v>
          </cell>
          <cell r="F7095" t="str">
            <v>Net-to-Gross Value Source</v>
          </cell>
          <cell r="G7095" t="str">
            <v/>
          </cell>
          <cell r="H7095" t="str">
            <v>page 2</v>
          </cell>
          <cell r="I7095" t="str">
            <v>CA_FinAnswer_Express_Program_Evaluation_2009-2011.pdf</v>
          </cell>
        </row>
        <row r="7096">
          <cell r="C7096" t="str">
            <v>61.2_Planned Realization Rate</v>
          </cell>
          <cell r="D7096">
            <v>2</v>
          </cell>
          <cell r="E7096" t="str">
            <v>Planned Realization Rate</v>
          </cell>
          <cell r="F7096" t="str">
            <v>Realization Rate Value Source</v>
          </cell>
          <cell r="G7096" t="str">
            <v/>
          </cell>
          <cell r="H7096" t="str">
            <v>page 2</v>
          </cell>
          <cell r="I7096" t="str">
            <v>CA_FinAnswer_Express_Program_Evaluation_2009-2011.pdf</v>
          </cell>
        </row>
        <row r="7097">
          <cell r="C7097" t="str">
            <v>276.2_Incremental cost ($)</v>
          </cell>
          <cell r="D7097">
            <v>2</v>
          </cell>
          <cell r="E7097" t="str">
            <v>Incremental cost ($)</v>
          </cell>
          <cell r="F7097" t="str">
            <v>Cost Value Source</v>
          </cell>
          <cell r="G7097" t="str">
            <v/>
          </cell>
          <cell r="H7097" t="str">
            <v/>
          </cell>
          <cell r="I7097" t="str">
            <v>2010 ID FX MARKET CHARACTERIZATION 051512.pdf</v>
          </cell>
        </row>
        <row r="7098">
          <cell r="C7098" t="str">
            <v>276.2_Gross incremental annual electric savings (kWh/yr)</v>
          </cell>
          <cell r="D7098">
            <v>2</v>
          </cell>
          <cell r="E7098" t="str">
            <v>Gross incremental annual electric savings (kWh/yr)</v>
          </cell>
          <cell r="F7098" t="str">
            <v xml:space="preserve">Energy Savings Value Source </v>
          </cell>
          <cell r="G7098" t="str">
            <v/>
          </cell>
          <cell r="H7098" t="str">
            <v/>
          </cell>
          <cell r="I7098" t="str">
            <v>2010 ID FX MARKET CHARACTERIZATION 051512.pdf</v>
          </cell>
        </row>
        <row r="7099">
          <cell r="C7099" t="str">
            <v>276.2_Planned Realization Rate</v>
          </cell>
          <cell r="D7099">
            <v>2</v>
          </cell>
          <cell r="E7099" t="str">
            <v>Planned Realization Rate</v>
          </cell>
          <cell r="F7099" t="str">
            <v>Realization Rate Value Source</v>
          </cell>
          <cell r="G7099" t="str">
            <v/>
          </cell>
          <cell r="H7099" t="str">
            <v>Table 1</v>
          </cell>
          <cell r="I7099" t="str">
            <v>ID_FinAnswer_Express_Program_Evaluation_2009-2011.pdf</v>
          </cell>
        </row>
        <row r="7100">
          <cell r="C7100" t="str">
            <v>276.2_Measure life (years)</v>
          </cell>
          <cell r="D7100">
            <v>2</v>
          </cell>
          <cell r="E7100" t="str">
            <v>Measure life (years)</v>
          </cell>
          <cell r="F7100" t="str">
            <v>Measure Life Value Source</v>
          </cell>
          <cell r="G7100" t="str">
            <v/>
          </cell>
          <cell r="H7100" t="str">
            <v/>
          </cell>
          <cell r="I7100" t="str">
            <v>2010 ID FX MARKET CHARACTERIZATION 051512.pdf</v>
          </cell>
        </row>
        <row r="7101">
          <cell r="C7101" t="str">
            <v>276.2_Planned Net to Gross Ratio</v>
          </cell>
          <cell r="D7101">
            <v>2</v>
          </cell>
          <cell r="E7101" t="str">
            <v>Planned Net to Gross Ratio</v>
          </cell>
          <cell r="F7101" t="str">
            <v>Net-to-Gross Value Source</v>
          </cell>
          <cell r="G7101" t="str">
            <v/>
          </cell>
          <cell r="H7101" t="str">
            <v>Page 2</v>
          </cell>
          <cell r="I7101" t="str">
            <v>ID_FinAnswer_Express_Program_Evaluation_2009-2011.pdf</v>
          </cell>
        </row>
        <row r="7102">
          <cell r="C7102" t="str">
            <v>276.2_Gross Average Monthly Demand Reduction (kW/unit)</v>
          </cell>
          <cell r="D7102">
            <v>2</v>
          </cell>
          <cell r="E7102" t="str">
            <v>Gross Average Monthly Demand Reduction (kW/unit)</v>
          </cell>
          <cell r="F7102" t="str">
            <v>Demand Reduction Value Source</v>
          </cell>
          <cell r="G7102" t="str">
            <v/>
          </cell>
          <cell r="H7102" t="str">
            <v/>
          </cell>
          <cell r="I7102" t="str">
            <v>2010 ID FX MARKET CHARACTERIZATION 051512.pdf</v>
          </cell>
        </row>
        <row r="7103">
          <cell r="C7103" t="str">
            <v>504.2_Gross Average Monthly Demand Reduction (kW/unit)</v>
          </cell>
          <cell r="D7103">
            <v>2</v>
          </cell>
          <cell r="E7103" t="str">
            <v>Gross Average Monthly Demand Reduction (kW/unit)</v>
          </cell>
          <cell r="F7103" t="str">
            <v>Demand Reduction Value Source</v>
          </cell>
          <cell r="G7103" t="str">
            <v/>
          </cell>
          <cell r="H7103" t="str">
            <v>Table 2-10</v>
          </cell>
          <cell r="I7103" t="str">
            <v>FinAnswer Express Market Characterization and Program Enhancements - Utah Service Territory 30 Nov 2011.pdf</v>
          </cell>
        </row>
        <row r="7104">
          <cell r="C7104" t="str">
            <v>504.2_Measure life (years)</v>
          </cell>
          <cell r="D7104">
            <v>2</v>
          </cell>
          <cell r="E7104" t="str">
            <v>Measure life (years)</v>
          </cell>
          <cell r="F7104" t="str">
            <v>Measure Life Value Source</v>
          </cell>
          <cell r="G7104" t="str">
            <v/>
          </cell>
          <cell r="H7104" t="str">
            <v>Table 2 on page 22 of Appendix 1</v>
          </cell>
          <cell r="I7104" t="str">
            <v>UT_2011_Annual_Report.pdf</v>
          </cell>
        </row>
        <row r="7105">
          <cell r="C7105" t="str">
            <v>504.2_Gross incremental annual electric savings (kWh/yr)</v>
          </cell>
          <cell r="D7105">
            <v>2</v>
          </cell>
          <cell r="E7105" t="str">
            <v>Gross incremental annual electric savings (kWh/yr)</v>
          </cell>
          <cell r="F7105" t="str">
            <v>See Source Document(s) for savings methodology</v>
          </cell>
          <cell r="G7105" t="str">
            <v/>
          </cell>
          <cell r="H7105" t="str">
            <v/>
          </cell>
          <cell r="I7105" t="str">
            <v>Occupancy Based PTAC-PTHP Control.docx</v>
          </cell>
        </row>
        <row r="7106">
          <cell r="C7106" t="str">
            <v>504.2_Gross incremental annual electric savings (kWh/yr)</v>
          </cell>
          <cell r="D7106">
            <v>2</v>
          </cell>
          <cell r="E7106" t="str">
            <v>Gross incremental annual electric savings (kWh/yr)</v>
          </cell>
          <cell r="F7106" t="str">
            <v xml:space="preserve">Energy Savings Value Source </v>
          </cell>
          <cell r="G7106" t="str">
            <v/>
          </cell>
          <cell r="H7106" t="str">
            <v>Table 7-13</v>
          </cell>
          <cell r="I7106" t="str">
            <v>FinAnswer Express Market Characterization and Program Enhancements - Utah Service Territory 30 Nov 2011.pdf</v>
          </cell>
        </row>
        <row r="7107">
          <cell r="C7107" t="str">
            <v>504.2_Incremental cost ($)</v>
          </cell>
          <cell r="D7107">
            <v>2</v>
          </cell>
          <cell r="E7107" t="str">
            <v>Incremental cost ($)</v>
          </cell>
          <cell r="F7107" t="str">
            <v>Cost Value Source</v>
          </cell>
          <cell r="G7107" t="str">
            <v/>
          </cell>
          <cell r="H7107" t="str">
            <v>Table 7-13</v>
          </cell>
          <cell r="I7107" t="str">
            <v>FinAnswer Express Market Characterization and Program Enhancements - Utah Service Territory 30 Nov 2011.pdf</v>
          </cell>
        </row>
        <row r="7108">
          <cell r="C7108" t="str">
            <v>504.2_Incentive Customer ($)</v>
          </cell>
          <cell r="D7108">
            <v>2</v>
          </cell>
          <cell r="E7108" t="str">
            <v>Incentive Customer ($)</v>
          </cell>
          <cell r="F7108" t="str">
            <v>Incentive Value Source</v>
          </cell>
          <cell r="G7108" t="str">
            <v/>
          </cell>
          <cell r="H7108" t="str">
            <v>Table 7-13</v>
          </cell>
          <cell r="I7108" t="str">
            <v>FinAnswer Express Market Characterization and Program Enhancements - Utah Service Territory 30 Nov 2011.pdf</v>
          </cell>
        </row>
        <row r="7109">
          <cell r="C7109" t="str">
            <v>925.2_Planned Realization Rate</v>
          </cell>
          <cell r="D7109">
            <v>2</v>
          </cell>
          <cell r="E7109" t="str">
            <v>Planned Realization Rate</v>
          </cell>
          <cell r="F7109" t="str">
            <v>Realization Rate Value Source</v>
          </cell>
          <cell r="G7109" t="str">
            <v/>
          </cell>
          <cell r="H7109" t="str">
            <v>Table 1</v>
          </cell>
          <cell r="I7109" t="str">
            <v>DSM_WY_FinAnswerExpress_Report_2011.pdf</v>
          </cell>
        </row>
        <row r="7110">
          <cell r="C7110" t="str">
            <v>925.2_Measure life (years)</v>
          </cell>
          <cell r="D7110">
            <v>2</v>
          </cell>
          <cell r="E7110" t="str">
            <v>Measure life (years)</v>
          </cell>
          <cell r="F7110" t="str">
            <v>Measure Life Value Source</v>
          </cell>
          <cell r="G7110" t="str">
            <v/>
          </cell>
          <cell r="H7110" t="str">
            <v>Page 7-25</v>
          </cell>
          <cell r="I7110" t="str">
            <v>2010 WY Market Characterization 101810.pdf</v>
          </cell>
        </row>
        <row r="7111">
          <cell r="C7111" t="str">
            <v>925.2_Planned Net to Gross Ratio</v>
          </cell>
          <cell r="D7111">
            <v>2</v>
          </cell>
          <cell r="E7111" t="str">
            <v>Planned Net to Gross Ratio</v>
          </cell>
          <cell r="F7111" t="str">
            <v>Net-to-Gross Value Source</v>
          </cell>
          <cell r="G7111" t="str">
            <v/>
          </cell>
          <cell r="H7111" t="str">
            <v>Page 10</v>
          </cell>
          <cell r="I7111" t="str">
            <v>DSM_WY_FinAnswerExpress_Report_2011.pdf</v>
          </cell>
        </row>
        <row r="7112">
          <cell r="C7112" t="str">
            <v>925.2_Gross Average Monthly Demand Reduction (kW/unit)</v>
          </cell>
          <cell r="D7112">
            <v>2</v>
          </cell>
          <cell r="E7112" t="str">
            <v>Gross Average Monthly Demand Reduction (kW/unit)</v>
          </cell>
          <cell r="F7112" t="str">
            <v>Demand Savings Value Source</v>
          </cell>
          <cell r="G7112" t="str">
            <v/>
          </cell>
          <cell r="H7112" t="str">
            <v>Page 7-25</v>
          </cell>
          <cell r="I7112" t="str">
            <v>2010 WY Market Characterization 101810.pdf</v>
          </cell>
        </row>
        <row r="7113">
          <cell r="C7113" t="str">
            <v>925.2_Gross incremental annual electric savings (kWh/yr)</v>
          </cell>
          <cell r="D7113">
            <v>2</v>
          </cell>
          <cell r="E7113" t="str">
            <v>Gross incremental annual electric savings (kWh/yr)</v>
          </cell>
          <cell r="F7113" t="str">
            <v>Energy Savings Value Source</v>
          </cell>
          <cell r="G7113" t="str">
            <v/>
          </cell>
          <cell r="H7113" t="str">
            <v>Page 7-25</v>
          </cell>
          <cell r="I7113" t="str">
            <v>2010 WY Market Characterization 101810.pdf</v>
          </cell>
        </row>
        <row r="7114">
          <cell r="C7114" t="str">
            <v>925.2_Incremental cost ($)</v>
          </cell>
          <cell r="D7114">
            <v>2</v>
          </cell>
          <cell r="E7114" t="str">
            <v>Incremental cost ($)</v>
          </cell>
          <cell r="F7114" t="str">
            <v>Incremental Cost Value Source</v>
          </cell>
          <cell r="G7114" t="str">
            <v/>
          </cell>
          <cell r="H7114" t="str">
            <v>Page 7-25</v>
          </cell>
          <cell r="I7114" t="str">
            <v>2010 WY Market Characterization 101810.pdf</v>
          </cell>
        </row>
        <row r="7115">
          <cell r="C7115" t="str">
            <v>504.3_Incremental cost ($)</v>
          </cell>
          <cell r="D7115">
            <v>3</v>
          </cell>
          <cell r="E7115" t="str">
            <v>Incremental cost ($)</v>
          </cell>
          <cell r="F7115" t="str">
            <v>Incremental Cost Value Source</v>
          </cell>
          <cell r="G7115" t="str">
            <v/>
          </cell>
          <cell r="H7115" t="str">
            <v/>
          </cell>
          <cell r="I7115" t="str">
            <v/>
          </cell>
        </row>
        <row r="7116">
          <cell r="C7116" t="str">
            <v>504.3_Gross incremental annual electric savings (kWh/yr)</v>
          </cell>
          <cell r="D7116">
            <v>3</v>
          </cell>
          <cell r="E7116" t="str">
            <v>Gross incremental annual electric savings (kWh/yr)</v>
          </cell>
          <cell r="F7116" t="str">
            <v>Energy Savings Value Source</v>
          </cell>
          <cell r="G7116" t="str">
            <v/>
          </cell>
          <cell r="H7116" t="str">
            <v/>
          </cell>
          <cell r="I7116" t="str">
            <v/>
          </cell>
        </row>
        <row r="7117">
          <cell r="C7117" t="str">
            <v>504.3_Planned Realization Rate</v>
          </cell>
          <cell r="D7117">
            <v>3</v>
          </cell>
          <cell r="E7117" t="str">
            <v>Planned Realization Rate</v>
          </cell>
          <cell r="F7117" t="str">
            <v>Realization Rate Value Source</v>
          </cell>
          <cell r="G7117" t="str">
            <v/>
          </cell>
          <cell r="H7117" t="str">
            <v>BAU - CE inputs sheet</v>
          </cell>
          <cell r="I7117" t="str">
            <v>CE inputs - measure update   small business 031314.xlsx</v>
          </cell>
        </row>
        <row r="7118">
          <cell r="C7118" t="str">
            <v>504.3_Planned Net to Gross Ratio</v>
          </cell>
          <cell r="D7118">
            <v>3</v>
          </cell>
          <cell r="E7118" t="str">
            <v>Planned Net to Gross Ratio</v>
          </cell>
          <cell r="F7118" t="str">
            <v>Net-to-Gross Value Source</v>
          </cell>
          <cell r="G7118" t="str">
            <v/>
          </cell>
          <cell r="H7118" t="str">
            <v>BAU - CE inputs sheet</v>
          </cell>
          <cell r="I7118" t="str">
            <v>CE inputs - measure update   small business 031314.xlsx</v>
          </cell>
        </row>
        <row r="7119">
          <cell r="C7119" t="str">
            <v>504.3_Gross Average Monthly Demand Reduction (kW/unit)</v>
          </cell>
          <cell r="D7119">
            <v>3</v>
          </cell>
          <cell r="E7119" t="str">
            <v>Gross Average Monthly Demand Reduction (kW/unit)</v>
          </cell>
          <cell r="F7119" t="str">
            <v>Demand Savings Value Source</v>
          </cell>
          <cell r="G7119" t="str">
            <v/>
          </cell>
          <cell r="H7119" t="str">
            <v/>
          </cell>
          <cell r="I7119" t="str">
            <v/>
          </cell>
        </row>
        <row r="7120">
          <cell r="C7120" t="str">
            <v>504.3_Incremental cost ($)</v>
          </cell>
          <cell r="D7120">
            <v>3</v>
          </cell>
          <cell r="E7120" t="str">
            <v>Incremental cost ($)</v>
          </cell>
          <cell r="F7120" t="str">
            <v>Incremental Cost Value Source</v>
          </cell>
          <cell r="G7120" t="str">
            <v/>
          </cell>
          <cell r="H7120" t="str">
            <v/>
          </cell>
          <cell r="I7120" t="str">
            <v>Program Update Report UT 050214.docx</v>
          </cell>
        </row>
        <row r="7121">
          <cell r="C7121" t="str">
            <v>504.3_Gross Average Monthly Demand Reduction (kW/unit)</v>
          </cell>
          <cell r="D7121">
            <v>3</v>
          </cell>
          <cell r="E7121" t="str">
            <v>Gross Average Monthly Demand Reduction (kW/unit)</v>
          </cell>
          <cell r="F7121" t="str">
            <v>Demand Savings Value Source</v>
          </cell>
          <cell r="G7121" t="str">
            <v/>
          </cell>
          <cell r="H7121" t="str">
            <v/>
          </cell>
          <cell r="I7121" t="str">
            <v>Program Update Report UT 050214.docx</v>
          </cell>
        </row>
        <row r="7122">
          <cell r="C7122" t="str">
            <v>504.3_Gross incremental annual electric savings (kWh/yr)</v>
          </cell>
          <cell r="D7122">
            <v>3</v>
          </cell>
          <cell r="E7122" t="str">
            <v>Gross incremental annual electric savings (kWh/yr)</v>
          </cell>
          <cell r="F7122" t="str">
            <v>Energy Savings Value Source</v>
          </cell>
          <cell r="G7122" t="str">
            <v/>
          </cell>
          <cell r="H7122" t="str">
            <v/>
          </cell>
          <cell r="I7122" t="str">
            <v>Program Update Report UT 050214.docx</v>
          </cell>
        </row>
        <row r="7123">
          <cell r="C7123" t="str">
            <v>504.3_Measure life (years)</v>
          </cell>
          <cell r="D7123">
            <v>3</v>
          </cell>
          <cell r="E7123" t="str">
            <v>Measure life (years)</v>
          </cell>
          <cell r="F7123" t="str">
            <v>Measure Life Value Source</v>
          </cell>
          <cell r="G7123" t="str">
            <v/>
          </cell>
          <cell r="H7123" t="str">
            <v/>
          </cell>
          <cell r="I7123" t="str">
            <v>Program Update Report UT 050214.docx</v>
          </cell>
        </row>
        <row r="7124">
          <cell r="C7124" t="str">
            <v>713.2_Gross Average Monthly Demand Reduction (kW/unit)</v>
          </cell>
          <cell r="D7124">
            <v>2</v>
          </cell>
          <cell r="E7124" t="str">
            <v>Gross Average Monthly Demand Reduction (kW/unit)</v>
          </cell>
          <cell r="F7124" t="str">
            <v>Savings Parameters</v>
          </cell>
          <cell r="G7124" t="str">
            <v/>
          </cell>
          <cell r="H7124" t="str">
            <v>See pgs 55-57 of pdf</v>
          </cell>
          <cell r="I7124" t="str">
            <v>FinAnswer Express 2006 Enhancements - Washington 101106.pdf</v>
          </cell>
        </row>
        <row r="7125">
          <cell r="C7125" t="str">
            <v>713.2_Gross incremental annual electric savings (kWh/yr)</v>
          </cell>
          <cell r="D7125">
            <v>2</v>
          </cell>
          <cell r="E7125" t="str">
            <v>Gross incremental annual electric savings (kWh/yr)</v>
          </cell>
          <cell r="F7125" t="str">
            <v>Savings Parameters</v>
          </cell>
          <cell r="G7125" t="str">
            <v/>
          </cell>
          <cell r="H7125" t="str">
            <v>See Source Document(s) for savings methodology</v>
          </cell>
          <cell r="I7125" t="str">
            <v>WA Occupancy Based PTAC-PTHP Control.docx</v>
          </cell>
        </row>
        <row r="7126">
          <cell r="C7126" t="str">
            <v>713.2_Gross Average Monthly Demand Reduction (kW/unit)</v>
          </cell>
          <cell r="D7126">
            <v>2</v>
          </cell>
          <cell r="E7126" t="str">
            <v>Gross Average Monthly Demand Reduction (kW/unit)</v>
          </cell>
          <cell r="F7126" t="str">
            <v>Demand Reduction Value Source</v>
          </cell>
          <cell r="G7126" t="str">
            <v/>
          </cell>
          <cell r="H7126" t="str">
            <v>Table 7-14</v>
          </cell>
          <cell r="I7126" t="str">
            <v>FinAnswer Express Market Characterization and Program Enhancements - Washington Service Territory 9 Sept 2011.pdf</v>
          </cell>
        </row>
        <row r="7127">
          <cell r="C7127" t="str">
            <v>713.2_Measure life (years)</v>
          </cell>
          <cell r="D7127">
            <v>2</v>
          </cell>
          <cell r="E7127" t="str">
            <v>Measure life (years)</v>
          </cell>
          <cell r="F7127" t="str">
            <v>Measure Life Value Source</v>
          </cell>
          <cell r="G7127" t="str">
            <v/>
          </cell>
          <cell r="H7127" t="str">
            <v>Table 7-14</v>
          </cell>
          <cell r="I7127" t="str">
            <v>FinAnswer Express Market Characterization and Program Enhancements - Washington Service Territory 9 Sept 2011.pdf</v>
          </cell>
        </row>
        <row r="7128">
          <cell r="C7128" t="str">
            <v>713.2_Incentive Customer ($)</v>
          </cell>
          <cell r="D7128">
            <v>2</v>
          </cell>
          <cell r="E7128" t="str">
            <v>Incentive Customer ($)</v>
          </cell>
          <cell r="F7128" t="str">
            <v>Incentive Value Source</v>
          </cell>
          <cell r="G7128" t="str">
            <v/>
          </cell>
          <cell r="H7128" t="str">
            <v>Table 7-14</v>
          </cell>
          <cell r="I7128" t="str">
            <v>FinAnswer Express Market Characterization and Program Enhancements - Washington Service Territory 9 Sept 2011.pdf</v>
          </cell>
        </row>
        <row r="7129">
          <cell r="C7129" t="str">
            <v>713.2_Incremental cost ($)</v>
          </cell>
          <cell r="D7129">
            <v>2</v>
          </cell>
          <cell r="E7129" t="str">
            <v>Incremental cost ($)</v>
          </cell>
          <cell r="F7129" t="str">
            <v>Cost Value Source</v>
          </cell>
          <cell r="G7129" t="str">
            <v/>
          </cell>
          <cell r="H7129" t="str">
            <v>Table 7-14</v>
          </cell>
          <cell r="I7129" t="str">
            <v>FinAnswer Express Market Characterization and Program Enhancements - Washington Service Territory 9 Sept 2011.pdf</v>
          </cell>
        </row>
        <row r="7130">
          <cell r="C7130" t="str">
            <v>713.2_Gross Average Monthly Demand Reduction (kW/unit)</v>
          </cell>
          <cell r="D7130">
            <v>2</v>
          </cell>
          <cell r="E7130" t="str">
            <v>Gross Average Monthly Demand Reduction (kW/unit)</v>
          </cell>
          <cell r="F7130" t="str">
            <v>Savings Parameters</v>
          </cell>
          <cell r="G7130" t="str">
            <v/>
          </cell>
          <cell r="H7130" t="str">
            <v>See Source Document(s) for savings methodology</v>
          </cell>
          <cell r="I7130" t="str">
            <v>WA Occupancy Based PTAC-PTHP Control.docx</v>
          </cell>
        </row>
        <row r="7131">
          <cell r="C7131" t="str">
            <v>713.2_Gross incremental annual electric savings (kWh/yr)</v>
          </cell>
          <cell r="D7131">
            <v>2</v>
          </cell>
          <cell r="E7131" t="str">
            <v>Gross incremental annual electric savings (kWh/yr)</v>
          </cell>
          <cell r="F7131" t="str">
            <v xml:space="preserve">Energy Savings Value Source </v>
          </cell>
          <cell r="G7131" t="str">
            <v/>
          </cell>
          <cell r="H7131" t="str">
            <v>Table 7-14</v>
          </cell>
          <cell r="I7131" t="str">
            <v>FinAnswer Express Market Characterization and Program Enhancements - Washington Service Territory 9 Sept 2011.pdf</v>
          </cell>
        </row>
        <row r="7132">
          <cell r="C7132" t="str">
            <v>713.2_Gross incremental annual electric savings (kWh/yr)</v>
          </cell>
          <cell r="D7132">
            <v>2</v>
          </cell>
          <cell r="E7132" t="str">
            <v>Gross incremental annual electric savings (kWh/yr)</v>
          </cell>
          <cell r="F7132" t="str">
            <v>Savings Parameters</v>
          </cell>
          <cell r="G7132" t="str">
            <v/>
          </cell>
          <cell r="H7132" t="str">
            <v>See pgs 55-57 of pdf</v>
          </cell>
          <cell r="I7132" t="str">
            <v>FinAnswer Express 2006 Enhancements - Washington 101106.pdf</v>
          </cell>
        </row>
        <row r="7133">
          <cell r="C7133" t="str">
            <v>02122014-073.2_Planned Net to Gross Ratio</v>
          </cell>
          <cell r="D7133">
            <v>2</v>
          </cell>
          <cell r="E7133" t="str">
            <v>Planned Net to Gross Ratio</v>
          </cell>
          <cell r="F7133" t="str">
            <v>Net-to-Gross Value Source</v>
          </cell>
          <cell r="G7133" t="str">
            <v/>
          </cell>
          <cell r="H7133" t="str">
            <v>page 2</v>
          </cell>
          <cell r="I7133" t="str">
            <v>CA_FinAnswer_Express_Program_Evaluation_2009-2011.pdf</v>
          </cell>
        </row>
        <row r="7134">
          <cell r="C7134" t="str">
            <v>02122014-073.2_Planned Realization Rate</v>
          </cell>
          <cell r="D7134">
            <v>2</v>
          </cell>
          <cell r="E7134" t="str">
            <v>Planned Realization Rate</v>
          </cell>
          <cell r="F7134" t="str">
            <v>Realization Rate Value Source</v>
          </cell>
          <cell r="G7134" t="str">
            <v/>
          </cell>
          <cell r="H7134" t="str">
            <v>page 2</v>
          </cell>
          <cell r="I7134" t="str">
            <v>CA_FinAnswer_Express_Program_Evaluation_2009-2011.pdf</v>
          </cell>
        </row>
        <row r="7135">
          <cell r="C7135" t="str">
            <v>02122014-014.2_Planned Net to Gross Ratio</v>
          </cell>
          <cell r="D7135">
            <v>2</v>
          </cell>
          <cell r="E7135" t="str">
            <v>Planned Net to Gross Ratio</v>
          </cell>
          <cell r="F7135" t="str">
            <v>Net-to-Gross Value Source</v>
          </cell>
          <cell r="G7135" t="str">
            <v/>
          </cell>
          <cell r="H7135" t="str">
            <v>Page 2</v>
          </cell>
          <cell r="I7135" t="str">
            <v>ID_FinAnswer_Express_Program_Evaluation_2009-2011.pdf</v>
          </cell>
        </row>
        <row r="7136">
          <cell r="C7136" t="str">
            <v>02122014-014.2_Planned Realization Rate</v>
          </cell>
          <cell r="D7136">
            <v>2</v>
          </cell>
          <cell r="E7136" t="str">
            <v>Planned Realization Rate</v>
          </cell>
          <cell r="F7136" t="str">
            <v>Realization Rate Value Source</v>
          </cell>
          <cell r="G7136" t="str">
            <v/>
          </cell>
          <cell r="H7136" t="str">
            <v>Table 1</v>
          </cell>
          <cell r="I7136" t="str">
            <v>ID_FinAnswer_Express_Program_Evaluation_2009-2011.pdf</v>
          </cell>
        </row>
        <row r="7137">
          <cell r="C7137" t="str">
            <v>02122014-014.2_Measure life (years)</v>
          </cell>
          <cell r="D7137">
            <v>2</v>
          </cell>
          <cell r="E7137" t="str">
            <v>Measure life (years)</v>
          </cell>
          <cell r="F7137" t="str">
            <v>Measure Life Value Source</v>
          </cell>
          <cell r="G7137" t="str">
            <v>Average of 12 years from FinAnswer Express and 15 years from Energy FinAnswer (13.5 rounded to 14)</v>
          </cell>
          <cell r="H7137" t="str">
            <v/>
          </cell>
          <cell r="I7137" t="str">
            <v>2013-Idaho-Annual-Report-Appendices-FINAL071814.pdf</v>
          </cell>
        </row>
        <row r="7138">
          <cell r="C7138" t="str">
            <v>01302014-021.2_Planned Realization Rate</v>
          </cell>
          <cell r="D7138">
            <v>2</v>
          </cell>
          <cell r="E7138" t="str">
            <v>Planned Realization Rate</v>
          </cell>
          <cell r="F7138" t="str">
            <v>Realization Rate Value Source</v>
          </cell>
          <cell r="G7138" t="str">
            <v/>
          </cell>
          <cell r="H7138" t="str">
            <v>BAU - CE inputs sheet</v>
          </cell>
          <cell r="I7138" t="str">
            <v>CE inputs - measure update   small business 031314.xlsx</v>
          </cell>
        </row>
        <row r="7139">
          <cell r="C7139" t="str">
            <v>01302014-021.2_Incremental cost ($)</v>
          </cell>
          <cell r="D7139">
            <v>2</v>
          </cell>
          <cell r="E7139" t="str">
            <v>Incremental cost ($)</v>
          </cell>
          <cell r="F7139" t="str">
            <v>Incremental Cost Value Source</v>
          </cell>
          <cell r="G7139" t="str">
            <v/>
          </cell>
          <cell r="H7139" t="str">
            <v/>
          </cell>
          <cell r="I7139" t="str">
            <v>Program Update Report UT 050214.docx</v>
          </cell>
        </row>
        <row r="7140">
          <cell r="C7140" t="str">
            <v>01302014-021.2_Gross incremental annual electric savings (kWh/yr)</v>
          </cell>
          <cell r="D7140">
            <v>2</v>
          </cell>
          <cell r="E7140" t="str">
            <v>Gross incremental annual electric savings (kWh/yr)</v>
          </cell>
          <cell r="F7140" t="str">
            <v>Energy Savings Value Source</v>
          </cell>
          <cell r="G7140" t="str">
            <v/>
          </cell>
          <cell r="H7140" t="str">
            <v/>
          </cell>
          <cell r="I7140" t="str">
            <v>Program Update Report UT 050214.docx</v>
          </cell>
        </row>
        <row r="7141">
          <cell r="C7141" t="str">
            <v>01302014-021.2_Incremental cost ($)</v>
          </cell>
          <cell r="D7141">
            <v>2</v>
          </cell>
          <cell r="E7141" t="str">
            <v>Incremental cost ($)</v>
          </cell>
          <cell r="F7141" t="str">
            <v>Incremental Cost Value Source</v>
          </cell>
          <cell r="G7141" t="str">
            <v/>
          </cell>
          <cell r="H7141" t="str">
            <v/>
          </cell>
          <cell r="I7141" t="str">
            <v/>
          </cell>
        </row>
        <row r="7142">
          <cell r="C7142" t="str">
            <v>01302014-021.2_Measure life (years)</v>
          </cell>
          <cell r="D7142">
            <v>2</v>
          </cell>
          <cell r="E7142" t="str">
            <v>Measure life (years)</v>
          </cell>
          <cell r="F7142" t="str">
            <v>Measure Life Value Source</v>
          </cell>
          <cell r="G7142" t="str">
            <v/>
          </cell>
          <cell r="H7142" t="str">
            <v>Used for program change filing. Program-level measure life decreased from previous 14 years to feflect increasing role of energy management</v>
          </cell>
          <cell r="I7142" t="str">
            <v>CE inputs - measure update   small business 031314.xlsx</v>
          </cell>
        </row>
        <row r="7143">
          <cell r="C7143" t="str">
            <v>01302014-021.2_Gross Average Monthly Demand Reduction (kW/unit)</v>
          </cell>
          <cell r="D7143">
            <v>2</v>
          </cell>
          <cell r="E7143" t="str">
            <v>Gross Average Monthly Demand Reduction (kW/unit)</v>
          </cell>
          <cell r="F7143" t="str">
            <v>Demand Savings Value Source</v>
          </cell>
          <cell r="G7143" t="str">
            <v/>
          </cell>
          <cell r="H7143" t="str">
            <v/>
          </cell>
          <cell r="I7143" t="str">
            <v>Program Update Report UT 050214.docx</v>
          </cell>
        </row>
        <row r="7144">
          <cell r="C7144" t="str">
            <v>01302014-021.2_Gross incremental annual electric savings (kWh/yr)</v>
          </cell>
          <cell r="D7144">
            <v>2</v>
          </cell>
          <cell r="E7144" t="str">
            <v>Gross incremental annual electric savings (kWh/yr)</v>
          </cell>
          <cell r="F7144" t="str">
            <v>Energy Savings Value Source</v>
          </cell>
          <cell r="G7144" t="str">
            <v/>
          </cell>
          <cell r="H7144" t="str">
            <v/>
          </cell>
          <cell r="I7144" t="str">
            <v/>
          </cell>
        </row>
        <row r="7145">
          <cell r="C7145" t="str">
            <v>01302014-021.2_Planned Net to Gross Ratio</v>
          </cell>
          <cell r="D7145">
            <v>2</v>
          </cell>
          <cell r="E7145" t="str">
            <v>Planned Net to Gross Ratio</v>
          </cell>
          <cell r="F7145" t="str">
            <v>Net-to-Gross Value Source</v>
          </cell>
          <cell r="G7145" t="str">
            <v/>
          </cell>
          <cell r="H7145" t="str">
            <v>BAU - CE inputs sheet</v>
          </cell>
          <cell r="I7145" t="str">
            <v>CE inputs - measure update   small business 031314.xlsx</v>
          </cell>
        </row>
        <row r="7146">
          <cell r="C7146" t="str">
            <v>01302014-021.2_Gross Average Monthly Demand Reduction (kW/unit)</v>
          </cell>
          <cell r="D7146">
            <v>2</v>
          </cell>
          <cell r="E7146" t="str">
            <v>Gross Average Monthly Demand Reduction (kW/unit)</v>
          </cell>
          <cell r="F7146" t="str">
            <v>Demand Savings Value Source</v>
          </cell>
          <cell r="G7146" t="str">
            <v/>
          </cell>
          <cell r="H7146" t="str">
            <v/>
          </cell>
          <cell r="I7146" t="str">
            <v/>
          </cell>
        </row>
        <row r="7147">
          <cell r="C7147" t="str">
            <v>01302014-021.1_Gross Average Monthly Demand Reduction (kW/unit)</v>
          </cell>
          <cell r="D7147">
            <v>1</v>
          </cell>
          <cell r="E7147" t="str">
            <v>Gross Average Monthly Demand Reduction (kW/unit)</v>
          </cell>
          <cell r="F7147" t="str">
            <v>Demand Savings Value Source</v>
          </cell>
          <cell r="G7147" t="str">
            <v/>
          </cell>
          <cell r="H7147" t="str">
            <v/>
          </cell>
          <cell r="I7147" t="str">
            <v>RMP UT Ltg Tool 070114.12.xlsm</v>
          </cell>
        </row>
        <row r="7148">
          <cell r="C7148" t="str">
            <v>01302014-021.1_Gross incremental annual electric savings (kWh/yr)</v>
          </cell>
          <cell r="D7148">
            <v>1</v>
          </cell>
          <cell r="E7148" t="str">
            <v>Gross incremental annual electric savings (kWh/yr)</v>
          </cell>
          <cell r="F7148" t="str">
            <v>Energy Savings Value Source</v>
          </cell>
          <cell r="G7148" t="str">
            <v/>
          </cell>
          <cell r="H7148" t="str">
            <v/>
          </cell>
          <cell r="I7148" t="str">
            <v>RMP UT Ltg Tool 070114.12.xlsm</v>
          </cell>
        </row>
        <row r="7149">
          <cell r="C7149" t="str">
            <v>01132014-022.1_Gross incremental annual electric savings (kWh/yr)</v>
          </cell>
          <cell r="D7149">
            <v>1</v>
          </cell>
          <cell r="E7149" t="str">
            <v>Gross incremental annual electric savings (kWh/yr)</v>
          </cell>
          <cell r="F7149" t="str">
            <v>Energy Savings Value Source</v>
          </cell>
          <cell r="G7149" t="str">
            <v/>
          </cell>
          <cell r="H7149" t="str">
            <v/>
          </cell>
          <cell r="I7149" t="str">
            <v>PP WA Ltg Tool 070114.12.xlsm</v>
          </cell>
        </row>
        <row r="7150">
          <cell r="C7150" t="str">
            <v>01132014-022.1_Gross Average Monthly Demand Reduction (kW/unit)</v>
          </cell>
          <cell r="D7150">
            <v>1</v>
          </cell>
          <cell r="E7150" t="str">
            <v>Gross Average Monthly Demand Reduction (kW/unit)</v>
          </cell>
          <cell r="F7150" t="str">
            <v>Demand Savings Value Source</v>
          </cell>
          <cell r="G7150" t="str">
            <v/>
          </cell>
          <cell r="H7150" t="str">
            <v/>
          </cell>
          <cell r="I7150" t="str">
            <v>PP WA Ltg Tool 070114.12.xlsm</v>
          </cell>
        </row>
        <row r="7151">
          <cell r="C7151" t="str">
            <v>01132014-022.2_</v>
          </cell>
          <cell r="D7151">
            <v>2</v>
          </cell>
          <cell r="E7151" t="str">
            <v/>
          </cell>
          <cell r="F7151" t="str">
            <v/>
          </cell>
          <cell r="G7151" t="str">
            <v/>
          </cell>
          <cell r="H7151" t="str">
            <v/>
          </cell>
          <cell r="I7151" t="str">
            <v/>
          </cell>
        </row>
        <row r="7152">
          <cell r="C7152" t="str">
            <v>02122014-040.2_Planned Net to Gross Ratio</v>
          </cell>
          <cell r="D7152">
            <v>2</v>
          </cell>
          <cell r="E7152" t="str">
            <v>Planned Net to Gross Ratio</v>
          </cell>
          <cell r="F7152" t="str">
            <v>Net-to-Gross Value Source</v>
          </cell>
          <cell r="G7152" t="str">
            <v/>
          </cell>
          <cell r="H7152" t="str">
            <v>Page 10</v>
          </cell>
          <cell r="I7152" t="str">
            <v>DSM_WY_FinAnswerExpress_Report_2011.pdf</v>
          </cell>
        </row>
        <row r="7153">
          <cell r="C7153" t="str">
            <v>02122014-040.2_Measure life (years)</v>
          </cell>
          <cell r="D7153">
            <v>2</v>
          </cell>
          <cell r="E7153" t="str">
            <v>Measure life (years)</v>
          </cell>
          <cell r="F7153" t="str">
            <v>Measure Life Value Source</v>
          </cell>
          <cell r="G7153" t="str">
            <v>Average of 12 years from FinAnswer Express and 15 years from Energy FinAnswer (13.5 rounded to 14)</v>
          </cell>
          <cell r="H7153" t="str">
            <v/>
          </cell>
          <cell r="I7153" t="str">
            <v/>
          </cell>
        </row>
        <row r="7154">
          <cell r="C7154" t="str">
            <v>02122014-040.2_Planned Realization Rate</v>
          </cell>
          <cell r="D7154">
            <v>2</v>
          </cell>
          <cell r="E7154" t="str">
            <v>Planned Realization Rate</v>
          </cell>
          <cell r="F7154" t="str">
            <v>Realization Rate Value Source</v>
          </cell>
          <cell r="G7154" t="str">
            <v/>
          </cell>
          <cell r="H7154" t="str">
            <v>Table 1</v>
          </cell>
          <cell r="I7154" t="str">
            <v>DSM_WY_FinAnswerExpress_Report_2011.pdf</v>
          </cell>
        </row>
        <row r="7155">
          <cell r="C7155" t="str">
            <v>02122014-074.2_Planned Realization Rate</v>
          </cell>
          <cell r="D7155">
            <v>2</v>
          </cell>
          <cell r="E7155" t="str">
            <v>Planned Realization Rate</v>
          </cell>
          <cell r="F7155" t="str">
            <v>Realization Rate Value Source</v>
          </cell>
          <cell r="G7155" t="str">
            <v/>
          </cell>
          <cell r="H7155" t="str">
            <v>page 2</v>
          </cell>
          <cell r="I7155" t="str">
            <v>CA_FinAnswer_Express_Program_Evaluation_2009-2011.pdf</v>
          </cell>
        </row>
        <row r="7156">
          <cell r="C7156" t="str">
            <v>02122014-074.2_Planned Net to Gross Ratio</v>
          </cell>
          <cell r="D7156">
            <v>2</v>
          </cell>
          <cell r="E7156" t="str">
            <v>Planned Net to Gross Ratio</v>
          </cell>
          <cell r="F7156" t="str">
            <v>Net-to-Gross Value Source</v>
          </cell>
          <cell r="G7156" t="str">
            <v/>
          </cell>
          <cell r="H7156" t="str">
            <v>page 2</v>
          </cell>
          <cell r="I7156" t="str">
            <v>CA_FinAnswer_Express_Program_Evaluation_2009-2011.pdf</v>
          </cell>
        </row>
        <row r="7157">
          <cell r="C7157" t="str">
            <v>02122014-015.2_Planned Realization Rate</v>
          </cell>
          <cell r="D7157">
            <v>2</v>
          </cell>
          <cell r="E7157" t="str">
            <v>Planned Realization Rate</v>
          </cell>
          <cell r="F7157" t="str">
            <v>Realization Rate Value Source</v>
          </cell>
          <cell r="G7157" t="str">
            <v/>
          </cell>
          <cell r="H7157" t="str">
            <v>Table 1</v>
          </cell>
          <cell r="I7157" t="str">
            <v>ID_FinAnswer_Express_Program_Evaluation_2009-2011.pdf</v>
          </cell>
        </row>
        <row r="7158">
          <cell r="C7158" t="str">
            <v>02122014-015.2_Planned Net to Gross Ratio</v>
          </cell>
          <cell r="D7158">
            <v>2</v>
          </cell>
          <cell r="E7158" t="str">
            <v>Planned Net to Gross Ratio</v>
          </cell>
          <cell r="F7158" t="str">
            <v>Net-to-Gross Value Source</v>
          </cell>
          <cell r="G7158" t="str">
            <v/>
          </cell>
          <cell r="H7158" t="str">
            <v>Page 2</v>
          </cell>
          <cell r="I7158" t="str">
            <v>ID_FinAnswer_Express_Program_Evaluation_2009-2011.pdf</v>
          </cell>
        </row>
        <row r="7159">
          <cell r="C7159" t="str">
            <v>02122014-015.2_Measure life (years)</v>
          </cell>
          <cell r="D7159">
            <v>2</v>
          </cell>
          <cell r="E7159" t="str">
            <v>Measure life (years)</v>
          </cell>
          <cell r="F7159" t="str">
            <v>Measure Life Value Source</v>
          </cell>
          <cell r="G7159" t="str">
            <v>Average of 12 years from FinAnswer Express and 15 years from Energy FinAnswer (13.5 rounded to 14)</v>
          </cell>
          <cell r="H7159" t="str">
            <v/>
          </cell>
          <cell r="I7159" t="str">
            <v>2013-Idaho-Annual-Report-Appendices-FINAL071814.pdf</v>
          </cell>
        </row>
        <row r="7160">
          <cell r="C7160" t="str">
            <v>01302014-022.1_Gross Average Monthly Demand Reduction (kW/unit)</v>
          </cell>
          <cell r="D7160">
            <v>1</v>
          </cell>
          <cell r="E7160" t="str">
            <v>Gross Average Monthly Demand Reduction (kW/unit)</v>
          </cell>
          <cell r="F7160" t="str">
            <v>Demand Savings Value Source</v>
          </cell>
          <cell r="G7160" t="str">
            <v/>
          </cell>
          <cell r="H7160" t="str">
            <v/>
          </cell>
          <cell r="I7160" t="str">
            <v>RMP UT Ltg Tool 070114.12.xlsm</v>
          </cell>
        </row>
        <row r="7161">
          <cell r="C7161" t="str">
            <v>01302014-022.1_Gross incremental annual electric savings (kWh/yr)</v>
          </cell>
          <cell r="D7161">
            <v>1</v>
          </cell>
          <cell r="E7161" t="str">
            <v>Gross incremental annual electric savings (kWh/yr)</v>
          </cell>
          <cell r="F7161" t="str">
            <v>Energy Savings Value Source</v>
          </cell>
          <cell r="G7161" t="str">
            <v/>
          </cell>
          <cell r="H7161" t="str">
            <v/>
          </cell>
          <cell r="I7161" t="str">
            <v>RMP UT Ltg Tool 070114.12.xlsm</v>
          </cell>
        </row>
        <row r="7162">
          <cell r="C7162" t="str">
            <v>01302014-022.2_Incremental cost ($)</v>
          </cell>
          <cell r="D7162">
            <v>2</v>
          </cell>
          <cell r="E7162" t="str">
            <v>Incremental cost ($)</v>
          </cell>
          <cell r="F7162" t="str">
            <v>Incremental Cost Value Source</v>
          </cell>
          <cell r="G7162" t="str">
            <v/>
          </cell>
          <cell r="H7162" t="str">
            <v/>
          </cell>
          <cell r="I7162" t="str">
            <v>Program Update Report UT 050214.docx</v>
          </cell>
        </row>
        <row r="7163">
          <cell r="C7163" t="str">
            <v>01302014-022.2_Gross incremental annual electric savings (kWh/yr)</v>
          </cell>
          <cell r="D7163">
            <v>2</v>
          </cell>
          <cell r="E7163" t="str">
            <v>Gross incremental annual electric savings (kWh/yr)</v>
          </cell>
          <cell r="F7163" t="str">
            <v>Energy Savings Value Source</v>
          </cell>
          <cell r="G7163" t="str">
            <v/>
          </cell>
          <cell r="H7163" t="str">
            <v/>
          </cell>
          <cell r="I7163" t="str">
            <v>Program Update Report UT 050214.docx</v>
          </cell>
        </row>
        <row r="7164">
          <cell r="C7164" t="str">
            <v>01302014-022.2_Planned Realization Rate</v>
          </cell>
          <cell r="D7164">
            <v>2</v>
          </cell>
          <cell r="E7164" t="str">
            <v>Planned Realization Rate</v>
          </cell>
          <cell r="F7164" t="str">
            <v>Realization Rate Value Source</v>
          </cell>
          <cell r="G7164" t="str">
            <v/>
          </cell>
          <cell r="H7164" t="str">
            <v>BAU - CE inputs sheet</v>
          </cell>
          <cell r="I7164" t="str">
            <v>CE inputs - measure update   small business 031314.xlsx</v>
          </cell>
        </row>
        <row r="7165">
          <cell r="C7165" t="str">
            <v>01302014-022.2_Gross incremental annual electric savings (kWh/yr)</v>
          </cell>
          <cell r="D7165">
            <v>2</v>
          </cell>
          <cell r="E7165" t="str">
            <v>Gross incremental annual electric savings (kWh/yr)</v>
          </cell>
          <cell r="F7165" t="str">
            <v>Energy Savings Value Source</v>
          </cell>
          <cell r="G7165" t="str">
            <v/>
          </cell>
          <cell r="H7165" t="str">
            <v/>
          </cell>
          <cell r="I7165" t="str">
            <v/>
          </cell>
        </row>
        <row r="7166">
          <cell r="C7166" t="str">
            <v>01302014-022.2_Gross Average Monthly Demand Reduction (kW/unit)</v>
          </cell>
          <cell r="D7166">
            <v>2</v>
          </cell>
          <cell r="E7166" t="str">
            <v>Gross Average Monthly Demand Reduction (kW/unit)</v>
          </cell>
          <cell r="F7166" t="str">
            <v>Demand Savings Value Source</v>
          </cell>
          <cell r="G7166" t="str">
            <v/>
          </cell>
          <cell r="H7166" t="str">
            <v/>
          </cell>
          <cell r="I7166" t="str">
            <v>Program Update Report UT 050214.docx</v>
          </cell>
        </row>
        <row r="7167">
          <cell r="C7167" t="str">
            <v>01302014-022.2_Measure life (years)</v>
          </cell>
          <cell r="D7167">
            <v>2</v>
          </cell>
          <cell r="E7167" t="str">
            <v>Measure life (years)</v>
          </cell>
          <cell r="F7167" t="str">
            <v>Measure Life Value Source</v>
          </cell>
          <cell r="G7167" t="str">
            <v/>
          </cell>
          <cell r="H7167" t="str">
            <v>Used for program change filing. Program-level measure life decreased from previous 14 years to feflect increasing role of energy management</v>
          </cell>
          <cell r="I7167" t="str">
            <v>CE inputs - measure update   small business 031314.xlsx</v>
          </cell>
        </row>
        <row r="7168">
          <cell r="C7168" t="str">
            <v>01302014-022.2_Gross Average Monthly Demand Reduction (kW/unit)</v>
          </cell>
          <cell r="D7168">
            <v>2</v>
          </cell>
          <cell r="E7168" t="str">
            <v>Gross Average Monthly Demand Reduction (kW/unit)</v>
          </cell>
          <cell r="F7168" t="str">
            <v>Demand Savings Value Source</v>
          </cell>
          <cell r="G7168" t="str">
            <v/>
          </cell>
          <cell r="H7168" t="str">
            <v/>
          </cell>
          <cell r="I7168" t="str">
            <v/>
          </cell>
        </row>
        <row r="7169">
          <cell r="C7169" t="str">
            <v>01302014-022.2_Incremental cost ($)</v>
          </cell>
          <cell r="D7169">
            <v>2</v>
          </cell>
          <cell r="E7169" t="str">
            <v>Incremental cost ($)</v>
          </cell>
          <cell r="F7169" t="str">
            <v>Incremental Cost Value Source</v>
          </cell>
          <cell r="G7169" t="str">
            <v/>
          </cell>
          <cell r="H7169" t="str">
            <v/>
          </cell>
          <cell r="I7169" t="str">
            <v/>
          </cell>
        </row>
        <row r="7170">
          <cell r="C7170" t="str">
            <v>01302014-022.2_Planned Net to Gross Ratio</v>
          </cell>
          <cell r="D7170">
            <v>2</v>
          </cell>
          <cell r="E7170" t="str">
            <v>Planned Net to Gross Ratio</v>
          </cell>
          <cell r="F7170" t="str">
            <v>Net-to-Gross Value Source</v>
          </cell>
          <cell r="G7170" t="str">
            <v/>
          </cell>
          <cell r="H7170" t="str">
            <v>BAU - CE inputs sheet</v>
          </cell>
          <cell r="I7170" t="str">
            <v>CE inputs - measure update   small business 031314.xlsx</v>
          </cell>
        </row>
        <row r="7171">
          <cell r="C7171" t="str">
            <v>01132014-023.1_Gross Average Monthly Demand Reduction (kW/unit)</v>
          </cell>
          <cell r="D7171">
            <v>1</v>
          </cell>
          <cell r="E7171" t="str">
            <v>Gross Average Monthly Demand Reduction (kW/unit)</v>
          </cell>
          <cell r="F7171" t="str">
            <v>Demand Savings Value Source</v>
          </cell>
          <cell r="G7171" t="str">
            <v/>
          </cell>
          <cell r="H7171" t="str">
            <v/>
          </cell>
          <cell r="I7171" t="str">
            <v>PP WA Ltg Tool 070114.12.xlsm</v>
          </cell>
        </row>
        <row r="7172">
          <cell r="C7172" t="str">
            <v>01132014-023.1_Gross incremental annual electric savings (kWh/yr)</v>
          </cell>
          <cell r="D7172">
            <v>1</v>
          </cell>
          <cell r="E7172" t="str">
            <v>Gross incremental annual electric savings (kWh/yr)</v>
          </cell>
          <cell r="F7172" t="str">
            <v>Energy Savings Value Source</v>
          </cell>
          <cell r="G7172" t="str">
            <v/>
          </cell>
          <cell r="H7172" t="str">
            <v/>
          </cell>
          <cell r="I7172" t="str">
            <v>PP WA Ltg Tool 070114.12.xlsm</v>
          </cell>
        </row>
        <row r="7173">
          <cell r="C7173" t="str">
            <v>01132014-023.2_</v>
          </cell>
          <cell r="D7173">
            <v>2</v>
          </cell>
          <cell r="E7173" t="str">
            <v/>
          </cell>
          <cell r="F7173" t="str">
            <v/>
          </cell>
          <cell r="G7173" t="str">
            <v/>
          </cell>
          <cell r="H7173" t="str">
            <v/>
          </cell>
          <cell r="I7173" t="str">
            <v/>
          </cell>
        </row>
        <row r="7174">
          <cell r="C7174" t="str">
            <v>02122014-041.2_Measure life (years)</v>
          </cell>
          <cell r="D7174">
            <v>2</v>
          </cell>
          <cell r="E7174" t="str">
            <v>Measure life (years)</v>
          </cell>
          <cell r="F7174" t="str">
            <v>Measure Life Value Source</v>
          </cell>
          <cell r="G7174" t="str">
            <v>Average of 12 years from FinAnswer Express and 15 years from Energy FinAnswer (13.5 rounded to 14)</v>
          </cell>
          <cell r="H7174" t="str">
            <v/>
          </cell>
          <cell r="I7174" t="str">
            <v/>
          </cell>
        </row>
        <row r="7175">
          <cell r="C7175" t="str">
            <v>02122014-041.2_Planned Realization Rate</v>
          </cell>
          <cell r="D7175">
            <v>2</v>
          </cell>
          <cell r="E7175" t="str">
            <v>Planned Realization Rate</v>
          </cell>
          <cell r="F7175" t="str">
            <v>Realization Rate Value Source</v>
          </cell>
          <cell r="G7175" t="str">
            <v/>
          </cell>
          <cell r="H7175" t="str">
            <v>Table 1</v>
          </cell>
          <cell r="I7175" t="str">
            <v>DSM_WY_FinAnswerExpress_Report_2011.pdf</v>
          </cell>
        </row>
        <row r="7176">
          <cell r="C7176" t="str">
            <v>02122014-041.2_Planned Net to Gross Ratio</v>
          </cell>
          <cell r="D7176">
            <v>2</v>
          </cell>
          <cell r="E7176" t="str">
            <v>Planned Net to Gross Ratio</v>
          </cell>
          <cell r="F7176" t="str">
            <v>Net-to-Gross Value Source</v>
          </cell>
          <cell r="G7176" t="str">
            <v/>
          </cell>
          <cell r="H7176" t="str">
            <v>Page 10</v>
          </cell>
          <cell r="I7176" t="str">
            <v>DSM_WY_FinAnswerExpress_Report_2011.pdf</v>
          </cell>
        </row>
        <row r="7177">
          <cell r="C7177" t="str">
            <v>07092014-002.1_Planned Net to Gross Ratio</v>
          </cell>
          <cell r="D7177">
            <v>1</v>
          </cell>
          <cell r="E7177" t="str">
            <v>Planned Net to Gross Ratio</v>
          </cell>
          <cell r="F7177" t="str">
            <v>Planned Net-to-Gross Ratio Value Source</v>
          </cell>
          <cell r="G7177" t="str">
            <v/>
          </cell>
          <cell r="H7177" t="str">
            <v>BAU - CE inputs sheet</v>
          </cell>
          <cell r="I7177" t="str">
            <v>CE inputs - measure update   small business 031314.xlsx</v>
          </cell>
        </row>
        <row r="7178">
          <cell r="C7178" t="str">
            <v>07092014-002.1_Planned Realization Rate</v>
          </cell>
          <cell r="D7178">
            <v>1</v>
          </cell>
          <cell r="E7178" t="str">
            <v>Planned Realization Rate</v>
          </cell>
          <cell r="F7178" t="str">
            <v>Planned Realization Rate Value Source</v>
          </cell>
          <cell r="G7178" t="str">
            <v/>
          </cell>
          <cell r="H7178" t="str">
            <v>BAU - CE inputs sheet</v>
          </cell>
          <cell r="I7178" t="str">
            <v>CE inputs - measure update   small business 031314.xlsx</v>
          </cell>
        </row>
        <row r="7179">
          <cell r="C7179" t="str">
            <v>07092014-002.1_Incremental cost ($)</v>
          </cell>
          <cell r="D7179">
            <v>1</v>
          </cell>
          <cell r="E7179" t="str">
            <v>Incremental cost ($)</v>
          </cell>
          <cell r="F7179" t="str">
            <v>Cost value source</v>
          </cell>
          <cell r="G7179" t="str">
            <v/>
          </cell>
          <cell r="H7179" t="str">
            <v>page 94</v>
          </cell>
          <cell r="I7179" t="str">
            <v>Utah Industrial  Agricultural Measure Review and Update 1 May 2014.docx</v>
          </cell>
        </row>
        <row r="7180">
          <cell r="C7180" t="str">
            <v>07092014-002.1_Measure life (years)</v>
          </cell>
          <cell r="D7180">
            <v>1</v>
          </cell>
          <cell r="E7180" t="str">
            <v>Measure life (years)</v>
          </cell>
          <cell r="F7180" t="str">
            <v>Measure Life Value Source</v>
          </cell>
          <cell r="G7180" t="str">
            <v/>
          </cell>
          <cell r="H7180" t="str">
            <v>Page 62</v>
          </cell>
          <cell r="I7180" t="str">
            <v>Utah Industrial  Agricultural Measure Review and Update 1 May 2014.docx</v>
          </cell>
        </row>
        <row r="7181">
          <cell r="C7181" t="str">
            <v>07092014-002.1_Gross incremental annual electric savings (kWh/yr)</v>
          </cell>
          <cell r="D7181">
            <v>1</v>
          </cell>
          <cell r="E7181" t="str">
            <v>Gross incremental annual electric savings (kWh/yr)</v>
          </cell>
          <cell r="F7181" t="str">
            <v>Energy savings value source</v>
          </cell>
          <cell r="G7181" t="str">
            <v/>
          </cell>
          <cell r="H7181" t="str">
            <v>page 94</v>
          </cell>
          <cell r="I7181" t="str">
            <v>Utah Industrial  Agricultural Measure Review and Update 1 May 2014.docx</v>
          </cell>
        </row>
        <row r="7182">
          <cell r="C7182" t="str">
            <v>12162013-143.2_Planned Net to Gross Ratio</v>
          </cell>
          <cell r="D7182">
            <v>2</v>
          </cell>
          <cell r="E7182" t="str">
            <v>Planned Net to Gross Ratio</v>
          </cell>
          <cell r="F7182" t="str">
            <v>Net-to-Gross Value Source</v>
          </cell>
          <cell r="G7182" t="str">
            <v/>
          </cell>
          <cell r="H7182" t="str">
            <v>Page 2</v>
          </cell>
          <cell r="I7182" t="str">
            <v>CA_Energy_FinAnswer_Program_Evaluation_2009-2011.pdf</v>
          </cell>
        </row>
        <row r="7183">
          <cell r="C7183" t="str">
            <v>12162013-273.2_Planned Realization Rate</v>
          </cell>
          <cell r="D7183">
            <v>2</v>
          </cell>
          <cell r="E7183" t="str">
            <v>Planned Realization Rate</v>
          </cell>
          <cell r="F7183" t="str">
            <v>Realization Rate Value Source</v>
          </cell>
          <cell r="G7183" t="str">
            <v/>
          </cell>
          <cell r="H7183" t="str">
            <v>Table 1</v>
          </cell>
          <cell r="I7183" t="str">
            <v>ID_Energy_FinAnswer_Program_Evaluation_2009-2011.pdf</v>
          </cell>
        </row>
        <row r="7184">
          <cell r="C7184" t="str">
            <v>12162013-273.2_Measure life (years)</v>
          </cell>
          <cell r="D7184">
            <v>2</v>
          </cell>
          <cell r="E7184" t="str">
            <v>Measure life (years)</v>
          </cell>
          <cell r="F7184" t="str">
            <v>Measure Life Value Source</v>
          </cell>
          <cell r="G7184" t="str">
            <v>14.5, rounded to 15</v>
          </cell>
          <cell r="H7184" t="str">
            <v>Table 16</v>
          </cell>
          <cell r="I7184" t="str">
            <v>Idaho Energy FinAnswer Evaluation Report - 2008.pdf</v>
          </cell>
        </row>
        <row r="7185">
          <cell r="C7185" t="str">
            <v>12162013-273.2_Planned Net to Gross Ratio</v>
          </cell>
          <cell r="D7185">
            <v>2</v>
          </cell>
          <cell r="E7185" t="str">
            <v>Planned Net to Gross Ratio</v>
          </cell>
          <cell r="F7185" t="str">
            <v>Net-to-Gross Ratio Value Source</v>
          </cell>
          <cell r="G7185" t="str">
            <v/>
          </cell>
          <cell r="H7185" t="str">
            <v>Page 2</v>
          </cell>
          <cell r="I7185" t="str">
            <v>ID_Energy_FinAnswer_Program_Evaluation_2009-2011.pdf</v>
          </cell>
        </row>
        <row r="7186">
          <cell r="C7186" t="str">
            <v>11222013-013.2_Incentive Customer ($)</v>
          </cell>
          <cell r="D7186">
            <v>2</v>
          </cell>
          <cell r="E7186" t="str">
            <v>Incentive Customer ($)</v>
          </cell>
          <cell r="F7186" t="str">
            <v>Incentive Value Source</v>
          </cell>
          <cell r="G7186" t="str">
            <v/>
          </cell>
          <cell r="H7186" t="str">
            <v>Incentive Caluclator Tool</v>
          </cell>
          <cell r="I7186" t="str">
            <v>WB UT Incentive Calc EXTERNAL 1.1E 0722013.xlsx</v>
          </cell>
        </row>
        <row r="7187">
          <cell r="C7187" t="str">
            <v>12162013-013.2_Incentive Customer ($)</v>
          </cell>
          <cell r="D7187">
            <v>2</v>
          </cell>
          <cell r="E7187" t="str">
            <v>Incentive Customer ($)</v>
          </cell>
          <cell r="F7187" t="str">
            <v>Incentive Value Source</v>
          </cell>
          <cell r="G7187" t="str">
            <v/>
          </cell>
          <cell r="H7187" t="str">
            <v>Incentive Caluclator Tool</v>
          </cell>
          <cell r="I7187" t="str">
            <v>WA wattSmart Business Incentive DUMMY.xlsx</v>
          </cell>
        </row>
        <row r="7188">
          <cell r="C7188" t="str">
            <v>12162013-403.2_Planned Net to Gross Ratio</v>
          </cell>
          <cell r="D7188">
            <v>2</v>
          </cell>
          <cell r="E7188" t="str">
            <v>Planned Net to Gross Ratio</v>
          </cell>
          <cell r="F7188" t="str">
            <v>Net-to-Gross Valur Source</v>
          </cell>
          <cell r="G7188" t="str">
            <v/>
          </cell>
          <cell r="H7188" t="str">
            <v>Page 10</v>
          </cell>
          <cell r="I7188" t="str">
            <v>DSM_WY_EnergyFinAnswer_Report_2011.pdf</v>
          </cell>
        </row>
        <row r="7189">
          <cell r="C7189" t="str">
            <v>12162013-403.2_Measure life (years)</v>
          </cell>
          <cell r="D7189">
            <v>2</v>
          </cell>
          <cell r="E7189" t="str">
            <v>Measure life (years)</v>
          </cell>
          <cell r="F7189" t="str">
            <v>Measure Life Value Source</v>
          </cell>
          <cell r="G7189" t="str">
            <v/>
          </cell>
          <cell r="H7189" t="str">
            <v>Table 26</v>
          </cell>
          <cell r="I7189" t="str">
            <v>2013-Wyoming-Annual-Report-Appendices-FINAL.pdf</v>
          </cell>
        </row>
        <row r="7190">
          <cell r="C7190" t="str">
            <v>12162013-403.2_Planned Realization Rate</v>
          </cell>
          <cell r="D7190">
            <v>2</v>
          </cell>
          <cell r="E7190" t="str">
            <v>Planned Realization Rate</v>
          </cell>
          <cell r="F7190" t="str">
            <v>Realization Rate Value Source</v>
          </cell>
          <cell r="G7190" t="str">
            <v/>
          </cell>
          <cell r="H7190" t="str">
            <v>Table 1</v>
          </cell>
          <cell r="I7190" t="str">
            <v>DSM_WY_EnergyFinAnswer_Report_2011.pdf</v>
          </cell>
        </row>
        <row r="7191">
          <cell r="C7191" t="str">
            <v>12162013-144.2_Planned Net to Gross Ratio</v>
          </cell>
          <cell r="D7191">
            <v>2</v>
          </cell>
          <cell r="E7191" t="str">
            <v>Planned Net to Gross Ratio</v>
          </cell>
          <cell r="F7191" t="str">
            <v>Net-to-Gross Value Source</v>
          </cell>
          <cell r="G7191" t="str">
            <v/>
          </cell>
          <cell r="H7191" t="str">
            <v>Page 2</v>
          </cell>
          <cell r="I7191" t="str">
            <v>CA_Energy_FinAnswer_Program_Evaluation_2009-2011.pdf</v>
          </cell>
        </row>
        <row r="7192">
          <cell r="C7192" t="str">
            <v>12162013-274.2_Planned Net to Gross Ratio</v>
          </cell>
          <cell r="D7192">
            <v>2</v>
          </cell>
          <cell r="E7192" t="str">
            <v>Planned Net to Gross Ratio</v>
          </cell>
          <cell r="F7192" t="str">
            <v>Net-to-Gross Ratio Value Source</v>
          </cell>
          <cell r="G7192" t="str">
            <v/>
          </cell>
          <cell r="H7192" t="str">
            <v>Page 2</v>
          </cell>
          <cell r="I7192" t="str">
            <v>ID_Energy_FinAnswer_Program_Evaluation_2009-2011.pdf</v>
          </cell>
        </row>
        <row r="7193">
          <cell r="C7193" t="str">
            <v>12162013-274.2_Planned Realization Rate</v>
          </cell>
          <cell r="D7193">
            <v>2</v>
          </cell>
          <cell r="E7193" t="str">
            <v>Planned Realization Rate</v>
          </cell>
          <cell r="F7193" t="str">
            <v>Realization Rate Value Source</v>
          </cell>
          <cell r="G7193" t="str">
            <v/>
          </cell>
          <cell r="H7193" t="str">
            <v>Table 1</v>
          </cell>
          <cell r="I7193" t="str">
            <v>ID_Energy_FinAnswer_Program_Evaluation_2009-2011.pdf</v>
          </cell>
        </row>
        <row r="7194">
          <cell r="C7194" t="str">
            <v>12162013-274.2_Measure life (years)</v>
          </cell>
          <cell r="D7194">
            <v>2</v>
          </cell>
          <cell r="E7194" t="str">
            <v>Measure life (years)</v>
          </cell>
          <cell r="F7194" t="str">
            <v>Measure Life Value Source</v>
          </cell>
          <cell r="G7194" t="str">
            <v>14.5, rounded to 15</v>
          </cell>
          <cell r="H7194" t="str">
            <v>Table 16</v>
          </cell>
          <cell r="I7194" t="str">
            <v>Idaho Energy FinAnswer Evaluation Report - 2008.pdf</v>
          </cell>
        </row>
        <row r="7195">
          <cell r="C7195" t="str">
            <v>11222013-014.2_Incentive Customer ($)</v>
          </cell>
          <cell r="D7195">
            <v>2</v>
          </cell>
          <cell r="E7195" t="str">
            <v>Incentive Customer ($)</v>
          </cell>
          <cell r="F7195" t="str">
            <v>Incentive Value Source</v>
          </cell>
          <cell r="G7195" t="str">
            <v/>
          </cell>
          <cell r="H7195" t="str">
            <v>Incentive Caluclator Tool</v>
          </cell>
          <cell r="I7195" t="str">
            <v>WB UT Incentive Calc EXTERNAL 1.1E 0722013.xlsx</v>
          </cell>
        </row>
        <row r="7196">
          <cell r="C7196" t="str">
            <v>12162013-014.2_Incentive Customer ($)</v>
          </cell>
          <cell r="D7196">
            <v>2</v>
          </cell>
          <cell r="E7196" t="str">
            <v>Incentive Customer ($)</v>
          </cell>
          <cell r="F7196" t="str">
            <v>Incentive Value Source</v>
          </cell>
          <cell r="G7196" t="str">
            <v/>
          </cell>
          <cell r="H7196" t="str">
            <v>Incentive Caluclator Tool</v>
          </cell>
          <cell r="I7196" t="str">
            <v>WA wattSmart Business Incentive DUMMY.xlsx</v>
          </cell>
        </row>
        <row r="7197">
          <cell r="C7197" t="str">
            <v>12162013-404.2_Planned Net to Gross Ratio</v>
          </cell>
          <cell r="D7197">
            <v>2</v>
          </cell>
          <cell r="E7197" t="str">
            <v>Planned Net to Gross Ratio</v>
          </cell>
          <cell r="F7197" t="str">
            <v>Net-to-Gross Valur Source</v>
          </cell>
          <cell r="G7197" t="str">
            <v/>
          </cell>
          <cell r="H7197" t="str">
            <v>Page 10</v>
          </cell>
          <cell r="I7197" t="str">
            <v>DSM_WY_EnergyFinAnswer_Report_2011.pdf</v>
          </cell>
        </row>
        <row r="7198">
          <cell r="C7198" t="str">
            <v>12162013-404.2_Planned Realization Rate</v>
          </cell>
          <cell r="D7198">
            <v>2</v>
          </cell>
          <cell r="E7198" t="str">
            <v>Planned Realization Rate</v>
          </cell>
          <cell r="F7198" t="str">
            <v>Realization Rate Value Source</v>
          </cell>
          <cell r="G7198" t="str">
            <v/>
          </cell>
          <cell r="H7198" t="str">
            <v>Table 1</v>
          </cell>
          <cell r="I7198" t="str">
            <v>DSM_WY_EnergyFinAnswer_Report_2011.pdf</v>
          </cell>
        </row>
        <row r="7199">
          <cell r="C7199" t="str">
            <v>12162013-404.2_Measure life (years)</v>
          </cell>
          <cell r="D7199">
            <v>2</v>
          </cell>
          <cell r="E7199" t="str">
            <v>Measure life (years)</v>
          </cell>
          <cell r="F7199" t="str">
            <v>Measure Life Value Source</v>
          </cell>
          <cell r="G7199" t="str">
            <v/>
          </cell>
          <cell r="H7199" t="str">
            <v>Table 26</v>
          </cell>
          <cell r="I7199" t="str">
            <v>2013-Wyoming-Annual-Report-Appendices-FINAL.pdf</v>
          </cell>
        </row>
        <row r="7200">
          <cell r="C7200" t="str">
            <v>12162013-133.2_Planned Net to Gross Ratio</v>
          </cell>
          <cell r="D7200">
            <v>2</v>
          </cell>
          <cell r="E7200" t="str">
            <v>Planned Net to Gross Ratio</v>
          </cell>
          <cell r="F7200" t="str">
            <v>Net-to-Gross Value Source</v>
          </cell>
          <cell r="G7200" t="str">
            <v/>
          </cell>
          <cell r="H7200" t="str">
            <v>Page 2</v>
          </cell>
          <cell r="I7200" t="str">
            <v>CA_Energy_FinAnswer_Program_Evaluation_2009-2011.pdf</v>
          </cell>
        </row>
        <row r="7201">
          <cell r="C7201" t="str">
            <v>12162013-263.2_Planned Net to Gross Ratio</v>
          </cell>
          <cell r="D7201">
            <v>2</v>
          </cell>
          <cell r="E7201" t="str">
            <v>Planned Net to Gross Ratio</v>
          </cell>
          <cell r="F7201" t="str">
            <v>Net-to-Gross Ratio Value Source</v>
          </cell>
          <cell r="G7201" t="str">
            <v/>
          </cell>
          <cell r="H7201" t="str">
            <v>Page 2</v>
          </cell>
          <cell r="I7201" t="str">
            <v>ID_Energy_FinAnswer_Program_Evaluation_2009-2011.pdf</v>
          </cell>
        </row>
        <row r="7202">
          <cell r="C7202" t="str">
            <v>12162013-263.2_Planned Realization Rate</v>
          </cell>
          <cell r="D7202">
            <v>2</v>
          </cell>
          <cell r="E7202" t="str">
            <v>Planned Realization Rate</v>
          </cell>
          <cell r="F7202" t="str">
            <v>Realization Rate Value Source</v>
          </cell>
          <cell r="G7202" t="str">
            <v/>
          </cell>
          <cell r="H7202" t="str">
            <v>Table 1</v>
          </cell>
          <cell r="I7202" t="str">
            <v>ID_Energy_FinAnswer_Program_Evaluation_2009-2011.pdf</v>
          </cell>
        </row>
        <row r="7203">
          <cell r="C7203" t="str">
            <v>12162013-263.2_Measure life (years)</v>
          </cell>
          <cell r="D7203">
            <v>2</v>
          </cell>
          <cell r="E7203" t="str">
            <v>Measure life (years)</v>
          </cell>
          <cell r="F7203" t="str">
            <v>Measure Life Value Source</v>
          </cell>
          <cell r="G7203" t="str">
            <v>14.5, rounded to 15</v>
          </cell>
          <cell r="H7203" t="str">
            <v>Table 16</v>
          </cell>
          <cell r="I7203" t="str">
            <v>Idaho Energy FinAnswer Evaluation Report - 2008.pdf</v>
          </cell>
        </row>
        <row r="7204">
          <cell r="C7204" t="str">
            <v>11222013-003.2_Incentive Customer ($)</v>
          </cell>
          <cell r="D7204">
            <v>2</v>
          </cell>
          <cell r="E7204" t="str">
            <v>Incentive Customer ($)</v>
          </cell>
          <cell r="F7204" t="str">
            <v>Incentive Value Source</v>
          </cell>
          <cell r="G7204" t="str">
            <v/>
          </cell>
          <cell r="H7204" t="str">
            <v>Incentive Caluclator Tool</v>
          </cell>
          <cell r="I7204" t="str">
            <v>WB UT Incentive Calc EXTERNAL 1.1E 0722013.xlsx</v>
          </cell>
        </row>
        <row r="7205">
          <cell r="C7205" t="str">
            <v>12162013-003.2_Incentive Customer ($)</v>
          </cell>
          <cell r="D7205">
            <v>2</v>
          </cell>
          <cell r="E7205" t="str">
            <v>Incentive Customer ($)</v>
          </cell>
          <cell r="F7205" t="str">
            <v>Incentive Value Source</v>
          </cell>
          <cell r="G7205" t="str">
            <v/>
          </cell>
          <cell r="H7205" t="str">
            <v>Incentive Caluclator Tool</v>
          </cell>
          <cell r="I7205" t="str">
            <v>WA wattSmart Business Incentive DUMMY.xlsx</v>
          </cell>
        </row>
        <row r="7206">
          <cell r="C7206" t="str">
            <v>12162013-393.2_Planned Net to Gross Ratio</v>
          </cell>
          <cell r="D7206">
            <v>2</v>
          </cell>
          <cell r="E7206" t="str">
            <v>Planned Net to Gross Ratio</v>
          </cell>
          <cell r="F7206" t="str">
            <v>Net-to-Gross Valur Source</v>
          </cell>
          <cell r="G7206" t="str">
            <v/>
          </cell>
          <cell r="H7206" t="str">
            <v>Page 10</v>
          </cell>
          <cell r="I7206" t="str">
            <v>DSM_WY_EnergyFinAnswer_Report_2011.pdf</v>
          </cell>
        </row>
        <row r="7207">
          <cell r="C7207" t="str">
            <v>12162013-393.2_Planned Realization Rate</v>
          </cell>
          <cell r="D7207">
            <v>2</v>
          </cell>
          <cell r="E7207" t="str">
            <v>Planned Realization Rate</v>
          </cell>
          <cell r="F7207" t="str">
            <v>Realization Rate Value Source</v>
          </cell>
          <cell r="G7207" t="str">
            <v/>
          </cell>
          <cell r="H7207" t="str">
            <v>Table 1</v>
          </cell>
          <cell r="I7207" t="str">
            <v>DSM_WY_EnergyFinAnswer_Report_2011.pdf</v>
          </cell>
        </row>
        <row r="7208">
          <cell r="C7208" t="str">
            <v>12162013-393.2_Measure life (years)</v>
          </cell>
          <cell r="D7208">
            <v>2</v>
          </cell>
          <cell r="E7208" t="str">
            <v>Measure life (years)</v>
          </cell>
          <cell r="F7208" t="str">
            <v>Measure Life Value Source</v>
          </cell>
          <cell r="G7208" t="str">
            <v/>
          </cell>
          <cell r="H7208" t="str">
            <v>Table 26</v>
          </cell>
          <cell r="I7208" t="str">
            <v>2013-Wyoming-Annual-Report-Appendices-FINAL.pdf</v>
          </cell>
        </row>
        <row r="7209">
          <cell r="C7209" t="str">
            <v>12162013-134.2_Planned Net to Gross Ratio</v>
          </cell>
          <cell r="D7209">
            <v>2</v>
          </cell>
          <cell r="E7209" t="str">
            <v>Planned Net to Gross Ratio</v>
          </cell>
          <cell r="F7209" t="str">
            <v>Net-to-Gross Value Source</v>
          </cell>
          <cell r="G7209" t="str">
            <v/>
          </cell>
          <cell r="H7209" t="str">
            <v>Page 2</v>
          </cell>
          <cell r="I7209" t="str">
            <v>CA_Energy_FinAnswer_Program_Evaluation_2009-2011.pdf</v>
          </cell>
        </row>
        <row r="7210">
          <cell r="C7210" t="str">
            <v>12162013-264.2_Planned Net to Gross Ratio</v>
          </cell>
          <cell r="D7210">
            <v>2</v>
          </cell>
          <cell r="E7210" t="str">
            <v>Planned Net to Gross Ratio</v>
          </cell>
          <cell r="F7210" t="str">
            <v>Net-to-Gross Ratio Value Source</v>
          </cell>
          <cell r="G7210" t="str">
            <v/>
          </cell>
          <cell r="H7210" t="str">
            <v>Page 2</v>
          </cell>
          <cell r="I7210" t="str">
            <v>ID_Energy_FinAnswer_Program_Evaluation_2009-2011.pdf</v>
          </cell>
        </row>
        <row r="7211">
          <cell r="C7211" t="str">
            <v>12162013-264.2_Measure life (years)</v>
          </cell>
          <cell r="D7211">
            <v>2</v>
          </cell>
          <cell r="E7211" t="str">
            <v>Measure life (years)</v>
          </cell>
          <cell r="F7211" t="str">
            <v>Measure Life Value Source</v>
          </cell>
          <cell r="G7211" t="str">
            <v>14.5, rounded to 15</v>
          </cell>
          <cell r="H7211" t="str">
            <v>Table 16</v>
          </cell>
          <cell r="I7211" t="str">
            <v>Idaho Energy FinAnswer Evaluation Report - 2008.pdf</v>
          </cell>
        </row>
        <row r="7212">
          <cell r="C7212" t="str">
            <v>12162013-264.2_Planned Realization Rate</v>
          </cell>
          <cell r="D7212">
            <v>2</v>
          </cell>
          <cell r="E7212" t="str">
            <v>Planned Realization Rate</v>
          </cell>
          <cell r="F7212" t="str">
            <v>Realization Rate Value Source</v>
          </cell>
          <cell r="G7212" t="str">
            <v/>
          </cell>
          <cell r="H7212" t="str">
            <v>Table 1</v>
          </cell>
          <cell r="I7212" t="str">
            <v>ID_Energy_FinAnswer_Program_Evaluation_2009-2011.pdf</v>
          </cell>
        </row>
        <row r="7213">
          <cell r="C7213" t="str">
            <v>11222013-004.2_Incentive Customer ($)</v>
          </cell>
          <cell r="D7213">
            <v>2</v>
          </cell>
          <cell r="E7213" t="str">
            <v>Incentive Customer ($)</v>
          </cell>
          <cell r="F7213" t="str">
            <v>Incentive Value Source</v>
          </cell>
          <cell r="G7213" t="str">
            <v/>
          </cell>
          <cell r="H7213" t="str">
            <v>Incentive Caluclator Tool</v>
          </cell>
          <cell r="I7213" t="str">
            <v>WB UT Incentive Calc EXTERNAL 1.1E 0722013.xlsx</v>
          </cell>
        </row>
        <row r="7214">
          <cell r="C7214" t="str">
            <v>12162013-004.2_Incentive Customer ($)</v>
          </cell>
          <cell r="D7214">
            <v>2</v>
          </cell>
          <cell r="E7214" t="str">
            <v>Incentive Customer ($)</v>
          </cell>
          <cell r="F7214" t="str">
            <v>Incentive Value Source</v>
          </cell>
          <cell r="G7214" t="str">
            <v/>
          </cell>
          <cell r="H7214" t="str">
            <v>Incentive Caluclator Tool</v>
          </cell>
          <cell r="I7214" t="str">
            <v>WA wattSmart Business Incentive DUMMY.xlsx</v>
          </cell>
        </row>
        <row r="7215">
          <cell r="C7215" t="str">
            <v>12162013-394.2_Planned Net to Gross Ratio</v>
          </cell>
          <cell r="D7215">
            <v>2</v>
          </cell>
          <cell r="E7215" t="str">
            <v>Planned Net to Gross Ratio</v>
          </cell>
          <cell r="F7215" t="str">
            <v>Net-to-Gross Valur Source</v>
          </cell>
          <cell r="G7215" t="str">
            <v/>
          </cell>
          <cell r="H7215" t="str">
            <v>Page 10</v>
          </cell>
          <cell r="I7215" t="str">
            <v>DSM_WY_EnergyFinAnswer_Report_2011.pdf</v>
          </cell>
        </row>
        <row r="7216">
          <cell r="C7216" t="str">
            <v>12162013-394.2_Planned Realization Rate</v>
          </cell>
          <cell r="D7216">
            <v>2</v>
          </cell>
          <cell r="E7216" t="str">
            <v>Planned Realization Rate</v>
          </cell>
          <cell r="F7216" t="str">
            <v>Realization Rate Value Source</v>
          </cell>
          <cell r="G7216" t="str">
            <v/>
          </cell>
          <cell r="H7216" t="str">
            <v>Table 1</v>
          </cell>
          <cell r="I7216" t="str">
            <v>DSM_WY_EnergyFinAnswer_Report_2011.pdf</v>
          </cell>
        </row>
        <row r="7217">
          <cell r="C7217" t="str">
            <v>12162013-394.2_Measure life (years)</v>
          </cell>
          <cell r="D7217">
            <v>2</v>
          </cell>
          <cell r="E7217" t="str">
            <v>Measure life (years)</v>
          </cell>
          <cell r="F7217" t="str">
            <v>Measure Life Value Source</v>
          </cell>
          <cell r="G7217" t="str">
            <v/>
          </cell>
          <cell r="H7217" t="str">
            <v>Table 26</v>
          </cell>
          <cell r="I7217" t="str">
            <v>2013-Wyoming-Annual-Report-Appendices-FINAL.pdf</v>
          </cell>
        </row>
        <row r="7218">
          <cell r="C7218" t="str">
            <v>12162013-181.2_Planned Net to Gross Ratio</v>
          </cell>
          <cell r="D7218">
            <v>2</v>
          </cell>
          <cell r="E7218" t="str">
            <v>Planned Net to Gross Ratio</v>
          </cell>
          <cell r="F7218" t="str">
            <v>Net-to-Gross Value Source</v>
          </cell>
          <cell r="G7218" t="str">
            <v/>
          </cell>
          <cell r="H7218" t="str">
            <v>Page 2</v>
          </cell>
          <cell r="I7218" t="str">
            <v>CA_Energy_FinAnswer_Program_Evaluation_2009-2011.pdf</v>
          </cell>
        </row>
        <row r="7219">
          <cell r="C7219" t="str">
            <v>12162013-311.2_Planned Net to Gross Ratio</v>
          </cell>
          <cell r="D7219">
            <v>2</v>
          </cell>
          <cell r="E7219" t="str">
            <v>Planned Net to Gross Ratio</v>
          </cell>
          <cell r="F7219" t="str">
            <v>Net-to-Gross Ratio Value Source</v>
          </cell>
          <cell r="G7219" t="str">
            <v/>
          </cell>
          <cell r="H7219" t="str">
            <v>Page 2</v>
          </cell>
          <cell r="I7219" t="str">
            <v>ID_Energy_FinAnswer_Program_Evaluation_2009-2011.pdf</v>
          </cell>
        </row>
        <row r="7220">
          <cell r="C7220" t="str">
            <v>12162013-311.2_Planned Realization Rate</v>
          </cell>
          <cell r="D7220">
            <v>2</v>
          </cell>
          <cell r="E7220" t="str">
            <v>Planned Realization Rate</v>
          </cell>
          <cell r="F7220" t="str">
            <v>Realization Rate Value Source</v>
          </cell>
          <cell r="G7220" t="str">
            <v/>
          </cell>
          <cell r="H7220" t="str">
            <v>Table 1</v>
          </cell>
          <cell r="I7220" t="str">
            <v>ID_Energy_FinAnswer_Program_Evaluation_2009-2011.pdf</v>
          </cell>
        </row>
        <row r="7221">
          <cell r="C7221" t="str">
            <v>12162013-311.2_Measure life (years)</v>
          </cell>
          <cell r="D7221">
            <v>2</v>
          </cell>
          <cell r="E7221" t="str">
            <v>Measure life (years)</v>
          </cell>
          <cell r="F7221" t="str">
            <v>Measure Life Value Source</v>
          </cell>
          <cell r="G7221" t="str">
            <v>14.5, rounded to 15</v>
          </cell>
          <cell r="H7221" t="str">
            <v>Table 16</v>
          </cell>
          <cell r="I7221" t="str">
            <v>Idaho Energy FinAnswer Evaluation Report - 2008.pdf</v>
          </cell>
        </row>
        <row r="7222">
          <cell r="C7222" t="str">
            <v>11222013-061.2_Incentive Customer ($)</v>
          </cell>
          <cell r="D7222">
            <v>2</v>
          </cell>
          <cell r="E7222" t="str">
            <v>Incentive Customer ($)</v>
          </cell>
          <cell r="F7222" t="str">
            <v>Incentive Value Source</v>
          </cell>
          <cell r="G7222" t="str">
            <v/>
          </cell>
          <cell r="H7222" t="str">
            <v>Incentive Caluclator Tool</v>
          </cell>
          <cell r="I7222" t="str">
            <v>WB UT Incentive Calc EXTERNAL 1.1E 0722013.xlsx</v>
          </cell>
        </row>
        <row r="7223">
          <cell r="C7223" t="str">
            <v>12162013-051.2_Incentive Customer ($)</v>
          </cell>
          <cell r="D7223">
            <v>2</v>
          </cell>
          <cell r="E7223" t="str">
            <v>Incentive Customer ($)</v>
          </cell>
          <cell r="F7223" t="str">
            <v>Incentive Value Source</v>
          </cell>
          <cell r="G7223" t="str">
            <v/>
          </cell>
          <cell r="H7223" t="str">
            <v>Incentive Caluclator Tool</v>
          </cell>
          <cell r="I7223" t="str">
            <v>WA wattSmart Business Incentive DUMMY.xlsx</v>
          </cell>
        </row>
        <row r="7224">
          <cell r="C7224" t="str">
            <v>12162013-441.2_Planned Net to Gross Ratio</v>
          </cell>
          <cell r="D7224">
            <v>2</v>
          </cell>
          <cell r="E7224" t="str">
            <v>Planned Net to Gross Ratio</v>
          </cell>
          <cell r="F7224" t="str">
            <v>Net-to-Gross Valur Source</v>
          </cell>
          <cell r="G7224" t="str">
            <v/>
          </cell>
          <cell r="H7224" t="str">
            <v>Page 10</v>
          </cell>
          <cell r="I7224" t="str">
            <v>DSM_WY_EnergyFinAnswer_Report_2011.pdf</v>
          </cell>
        </row>
        <row r="7225">
          <cell r="C7225" t="str">
            <v>12162013-441.2_Measure life (years)</v>
          </cell>
          <cell r="D7225">
            <v>2</v>
          </cell>
          <cell r="E7225" t="str">
            <v>Measure life (years)</v>
          </cell>
          <cell r="F7225" t="str">
            <v>Measure Life Value Source</v>
          </cell>
          <cell r="G7225" t="str">
            <v/>
          </cell>
          <cell r="H7225" t="str">
            <v>Table 26</v>
          </cell>
          <cell r="I7225" t="str">
            <v>2013-Wyoming-Annual-Report-Appendices-FINAL.pdf</v>
          </cell>
        </row>
        <row r="7226">
          <cell r="C7226" t="str">
            <v>12162013-441.2_Planned Realization Rate</v>
          </cell>
          <cell r="D7226">
            <v>2</v>
          </cell>
          <cell r="E7226" t="str">
            <v>Planned Realization Rate</v>
          </cell>
          <cell r="F7226" t="str">
            <v>Realization Rate Value Source</v>
          </cell>
          <cell r="G7226" t="str">
            <v/>
          </cell>
          <cell r="H7226" t="str">
            <v>Table 1</v>
          </cell>
          <cell r="I7226" t="str">
            <v>DSM_WY_EnergyFinAnswer_Report_2011.pdf</v>
          </cell>
        </row>
        <row r="7227">
          <cell r="C7227" t="str">
            <v>12162013-182.2_Planned Net to Gross Ratio</v>
          </cell>
          <cell r="D7227">
            <v>2</v>
          </cell>
          <cell r="E7227" t="str">
            <v>Planned Net to Gross Ratio</v>
          </cell>
          <cell r="F7227" t="str">
            <v>Net-to-Gross Value Source</v>
          </cell>
          <cell r="G7227" t="str">
            <v/>
          </cell>
          <cell r="H7227" t="str">
            <v>Page 2</v>
          </cell>
          <cell r="I7227" t="str">
            <v>CA_Energy_FinAnswer_Program_Evaluation_2009-2011.pdf</v>
          </cell>
        </row>
        <row r="7228">
          <cell r="C7228" t="str">
            <v>12162013-312.2_Planned Realization Rate</v>
          </cell>
          <cell r="D7228">
            <v>2</v>
          </cell>
          <cell r="E7228" t="str">
            <v>Planned Realization Rate</v>
          </cell>
          <cell r="F7228" t="str">
            <v>Realization Rate Value Source</v>
          </cell>
          <cell r="G7228" t="str">
            <v/>
          </cell>
          <cell r="H7228" t="str">
            <v>Table 1</v>
          </cell>
          <cell r="I7228" t="str">
            <v>ID_Energy_FinAnswer_Program_Evaluation_2009-2011.pdf</v>
          </cell>
        </row>
        <row r="7229">
          <cell r="C7229" t="str">
            <v>12162013-312.2_Planned Net to Gross Ratio</v>
          </cell>
          <cell r="D7229">
            <v>2</v>
          </cell>
          <cell r="E7229" t="str">
            <v>Planned Net to Gross Ratio</v>
          </cell>
          <cell r="F7229" t="str">
            <v>Net-to-Gross Ratio Value Source</v>
          </cell>
          <cell r="G7229" t="str">
            <v/>
          </cell>
          <cell r="H7229" t="str">
            <v>Page 2</v>
          </cell>
          <cell r="I7229" t="str">
            <v>ID_Energy_FinAnswer_Program_Evaluation_2009-2011.pdf</v>
          </cell>
        </row>
        <row r="7230">
          <cell r="C7230" t="str">
            <v>12162013-312.2_Measure life (years)</v>
          </cell>
          <cell r="D7230">
            <v>2</v>
          </cell>
          <cell r="E7230" t="str">
            <v>Measure life (years)</v>
          </cell>
          <cell r="F7230" t="str">
            <v>Measure Life Value Source</v>
          </cell>
          <cell r="G7230" t="str">
            <v>14.5, rounded to 15</v>
          </cell>
          <cell r="H7230" t="str">
            <v>Table 16</v>
          </cell>
          <cell r="I7230" t="str">
            <v>Idaho Energy FinAnswer Evaluation Report - 2008.pdf</v>
          </cell>
        </row>
        <row r="7231">
          <cell r="C7231" t="str">
            <v>11222013-062.2_Incentive Customer ($)</v>
          </cell>
          <cell r="D7231">
            <v>2</v>
          </cell>
          <cell r="E7231" t="str">
            <v>Incentive Customer ($)</v>
          </cell>
          <cell r="F7231" t="str">
            <v>Incentive Value Source</v>
          </cell>
          <cell r="G7231" t="str">
            <v/>
          </cell>
          <cell r="H7231" t="str">
            <v>Incentive Caluclator Tool</v>
          </cell>
          <cell r="I7231" t="str">
            <v>WB UT Incentive Calc EXTERNAL 1.1E 0722013.xlsx</v>
          </cell>
        </row>
        <row r="7232">
          <cell r="C7232" t="str">
            <v>12162013-052.2_Incentive Customer ($)</v>
          </cell>
          <cell r="D7232">
            <v>2</v>
          </cell>
          <cell r="E7232" t="str">
            <v>Incentive Customer ($)</v>
          </cell>
          <cell r="F7232" t="str">
            <v>Incentive Value Source</v>
          </cell>
          <cell r="G7232" t="str">
            <v/>
          </cell>
          <cell r="H7232" t="str">
            <v>Incentive Caluclator Tool</v>
          </cell>
          <cell r="I7232" t="str">
            <v>WA wattSmart Business Incentive DUMMY.xlsx</v>
          </cell>
        </row>
        <row r="7233">
          <cell r="C7233" t="str">
            <v>12162013-442.2_Planned Net to Gross Ratio</v>
          </cell>
          <cell r="D7233">
            <v>2</v>
          </cell>
          <cell r="E7233" t="str">
            <v>Planned Net to Gross Ratio</v>
          </cell>
          <cell r="F7233" t="str">
            <v>Net-to-Gross Valur Source</v>
          </cell>
          <cell r="G7233" t="str">
            <v/>
          </cell>
          <cell r="H7233" t="str">
            <v>Page 10</v>
          </cell>
          <cell r="I7233" t="str">
            <v>DSM_WY_EnergyFinAnswer_Report_2011.pdf</v>
          </cell>
        </row>
        <row r="7234">
          <cell r="C7234" t="str">
            <v>12162013-442.2_Measure life (years)</v>
          </cell>
          <cell r="D7234">
            <v>2</v>
          </cell>
          <cell r="E7234" t="str">
            <v>Measure life (years)</v>
          </cell>
          <cell r="F7234" t="str">
            <v>Measure Life Value Source</v>
          </cell>
          <cell r="G7234" t="str">
            <v/>
          </cell>
          <cell r="H7234" t="str">
            <v>Table 26</v>
          </cell>
          <cell r="I7234" t="str">
            <v>2013-Wyoming-Annual-Report-Appendices-FINAL.pdf</v>
          </cell>
        </row>
        <row r="7235">
          <cell r="C7235" t="str">
            <v>12162013-442.2_Planned Realization Rate</v>
          </cell>
          <cell r="D7235">
            <v>2</v>
          </cell>
          <cell r="E7235" t="str">
            <v>Planned Realization Rate</v>
          </cell>
          <cell r="F7235" t="str">
            <v>Realization Rate Value Source</v>
          </cell>
          <cell r="G7235" t="str">
            <v/>
          </cell>
          <cell r="H7235" t="str">
            <v>Table 1</v>
          </cell>
          <cell r="I7235" t="str">
            <v>DSM_WY_EnergyFinAnswer_Report_2011.pdf</v>
          </cell>
        </row>
        <row r="7236">
          <cell r="C7236" t="str">
            <v>12162013-201.2_Planned Net to Gross Ratio</v>
          </cell>
          <cell r="D7236">
            <v>2</v>
          </cell>
          <cell r="E7236" t="str">
            <v>Planned Net to Gross Ratio</v>
          </cell>
          <cell r="F7236" t="str">
            <v>Net-to-Gross Value Source</v>
          </cell>
          <cell r="G7236" t="str">
            <v/>
          </cell>
          <cell r="H7236" t="str">
            <v>Page 2</v>
          </cell>
          <cell r="I7236" t="str">
            <v>CA_Energy_FinAnswer_Program_Evaluation_2009-2011.pdf</v>
          </cell>
        </row>
        <row r="7237">
          <cell r="C7237" t="str">
            <v>12162013-331.2_Planned Realization Rate</v>
          </cell>
          <cell r="D7237">
            <v>2</v>
          </cell>
          <cell r="E7237" t="str">
            <v>Planned Realization Rate</v>
          </cell>
          <cell r="F7237" t="str">
            <v>Realization Rate Value Source</v>
          </cell>
          <cell r="G7237" t="str">
            <v/>
          </cell>
          <cell r="H7237" t="str">
            <v>Table 1</v>
          </cell>
          <cell r="I7237" t="str">
            <v>ID_Energy_FinAnswer_Program_Evaluation_2009-2011.pdf</v>
          </cell>
        </row>
        <row r="7238">
          <cell r="C7238" t="str">
            <v>12162013-331.2_Measure life (years)</v>
          </cell>
          <cell r="D7238">
            <v>2</v>
          </cell>
          <cell r="E7238" t="str">
            <v>Measure life (years)</v>
          </cell>
          <cell r="F7238" t="str">
            <v>Measure Life Value Source</v>
          </cell>
          <cell r="G7238" t="str">
            <v>14.5, rounded to 15</v>
          </cell>
          <cell r="H7238" t="str">
            <v>Table 16</v>
          </cell>
          <cell r="I7238" t="str">
            <v>Idaho Energy FinAnswer Evaluation Report - 2008.pdf</v>
          </cell>
        </row>
        <row r="7239">
          <cell r="C7239" t="str">
            <v>12162013-331.2_Planned Net to Gross Ratio</v>
          </cell>
          <cell r="D7239">
            <v>2</v>
          </cell>
          <cell r="E7239" t="str">
            <v>Planned Net to Gross Ratio</v>
          </cell>
          <cell r="F7239" t="str">
            <v>Net-to-Gross Ratio Value Source</v>
          </cell>
          <cell r="G7239" t="str">
            <v/>
          </cell>
          <cell r="H7239" t="str">
            <v>Page 2</v>
          </cell>
          <cell r="I7239" t="str">
            <v>ID_Energy_FinAnswer_Program_Evaluation_2009-2011.pdf</v>
          </cell>
        </row>
        <row r="7240">
          <cell r="C7240" t="str">
            <v>11222013-097.2_Incentive Customer ($)</v>
          </cell>
          <cell r="D7240">
            <v>2</v>
          </cell>
          <cell r="E7240" t="str">
            <v>Incentive Customer ($)</v>
          </cell>
          <cell r="F7240" t="str">
            <v>Incentive Value Source</v>
          </cell>
          <cell r="G7240" t="str">
            <v/>
          </cell>
          <cell r="H7240" t="str">
            <v>Incentive Caluclator Tool</v>
          </cell>
          <cell r="I7240" t="str">
            <v>WB UT Incentive Calc EXTERNAL 1.1E 0722013.xlsx</v>
          </cell>
        </row>
        <row r="7241">
          <cell r="C7241" t="str">
            <v>12162013-071.2_Incentive Customer ($)</v>
          </cell>
          <cell r="D7241">
            <v>2</v>
          </cell>
          <cell r="E7241" t="str">
            <v>Incentive Customer ($)</v>
          </cell>
          <cell r="F7241" t="str">
            <v>Incentive Value Source</v>
          </cell>
          <cell r="G7241" t="str">
            <v/>
          </cell>
          <cell r="H7241" t="str">
            <v>Incentive Caluclator Tool</v>
          </cell>
          <cell r="I7241" t="str">
            <v>WA wattSmart Business Incentive DUMMY.xlsx</v>
          </cell>
        </row>
        <row r="7242">
          <cell r="C7242" t="str">
            <v>12162013-461.2_Measure life (years)</v>
          </cell>
          <cell r="D7242">
            <v>2</v>
          </cell>
          <cell r="E7242" t="str">
            <v>Measure life (years)</v>
          </cell>
          <cell r="F7242" t="str">
            <v>Measure Life Value Source</v>
          </cell>
          <cell r="G7242" t="str">
            <v/>
          </cell>
          <cell r="H7242" t="str">
            <v>Table 26</v>
          </cell>
          <cell r="I7242" t="str">
            <v>2013-Wyoming-Annual-Report-Appendices-FINAL.pdf</v>
          </cell>
        </row>
        <row r="7243">
          <cell r="C7243" t="str">
            <v>12162013-461.2_Planned Realization Rate</v>
          </cell>
          <cell r="D7243">
            <v>2</v>
          </cell>
          <cell r="E7243" t="str">
            <v>Planned Realization Rate</v>
          </cell>
          <cell r="F7243" t="str">
            <v>Realization Rate Value Source</v>
          </cell>
          <cell r="G7243" t="str">
            <v/>
          </cell>
          <cell r="H7243" t="str">
            <v>Table 1</v>
          </cell>
          <cell r="I7243" t="str">
            <v>DSM_WY_EnergyFinAnswer_Report_2011.pdf</v>
          </cell>
        </row>
        <row r="7244">
          <cell r="C7244" t="str">
            <v>12162013-461.2_Planned Net to Gross Ratio</v>
          </cell>
          <cell r="D7244">
            <v>2</v>
          </cell>
          <cell r="E7244" t="str">
            <v>Planned Net to Gross Ratio</v>
          </cell>
          <cell r="F7244" t="str">
            <v>Net-to-Gross Valur Source</v>
          </cell>
          <cell r="G7244" t="str">
            <v/>
          </cell>
          <cell r="H7244" t="str">
            <v>Page 10</v>
          </cell>
          <cell r="I7244" t="str">
            <v>DSM_WY_EnergyFinAnswer_Report_2011.pdf</v>
          </cell>
        </row>
        <row r="7245">
          <cell r="C7245" t="str">
            <v>12162013-202.2_Planned Net to Gross Ratio</v>
          </cell>
          <cell r="D7245">
            <v>2</v>
          </cell>
          <cell r="E7245" t="str">
            <v>Planned Net to Gross Ratio</v>
          </cell>
          <cell r="F7245" t="str">
            <v>Net-to-Gross Value Source</v>
          </cell>
          <cell r="G7245" t="str">
            <v/>
          </cell>
          <cell r="H7245" t="str">
            <v>Page 2</v>
          </cell>
          <cell r="I7245" t="str">
            <v>CA_Energy_FinAnswer_Program_Evaluation_2009-2011.pdf</v>
          </cell>
        </row>
        <row r="7246">
          <cell r="C7246" t="str">
            <v>12162013-332.2_Measure life (years)</v>
          </cell>
          <cell r="D7246">
            <v>2</v>
          </cell>
          <cell r="E7246" t="str">
            <v>Measure life (years)</v>
          </cell>
          <cell r="F7246" t="str">
            <v>Measure Life Value Source</v>
          </cell>
          <cell r="G7246" t="str">
            <v>14.5, rounded to 15</v>
          </cell>
          <cell r="H7246" t="str">
            <v>Table 16</v>
          </cell>
          <cell r="I7246" t="str">
            <v>Idaho Energy FinAnswer Evaluation Report - 2008.pdf</v>
          </cell>
        </row>
        <row r="7247">
          <cell r="C7247" t="str">
            <v>12162013-332.2_Planned Net to Gross Ratio</v>
          </cell>
          <cell r="D7247">
            <v>2</v>
          </cell>
          <cell r="E7247" t="str">
            <v>Planned Net to Gross Ratio</v>
          </cell>
          <cell r="F7247" t="str">
            <v>Net-to-Gross Ratio Value Source</v>
          </cell>
          <cell r="G7247" t="str">
            <v/>
          </cell>
          <cell r="H7247" t="str">
            <v>Page 2</v>
          </cell>
          <cell r="I7247" t="str">
            <v>ID_Energy_FinAnswer_Program_Evaluation_2009-2011.pdf</v>
          </cell>
        </row>
        <row r="7248">
          <cell r="C7248" t="str">
            <v>12162013-332.2_Planned Realization Rate</v>
          </cell>
          <cell r="D7248">
            <v>2</v>
          </cell>
          <cell r="E7248" t="str">
            <v>Planned Realization Rate</v>
          </cell>
          <cell r="F7248" t="str">
            <v>Realization Rate Value Source</v>
          </cell>
          <cell r="G7248" t="str">
            <v/>
          </cell>
          <cell r="H7248" t="str">
            <v>Table 1</v>
          </cell>
          <cell r="I7248" t="str">
            <v>ID_Energy_FinAnswer_Program_Evaluation_2009-2011.pdf</v>
          </cell>
        </row>
        <row r="7249">
          <cell r="C7249" t="str">
            <v>11222013-098.2_Incentive Customer ($)</v>
          </cell>
          <cell r="D7249">
            <v>2</v>
          </cell>
          <cell r="E7249" t="str">
            <v>Incentive Customer ($)</v>
          </cell>
          <cell r="F7249" t="str">
            <v>Incentive Value Source</v>
          </cell>
          <cell r="G7249" t="str">
            <v/>
          </cell>
          <cell r="H7249" t="str">
            <v>Incentive Caluclator Tool</v>
          </cell>
          <cell r="I7249" t="str">
            <v>WB UT Incentive Calc EXTERNAL 1.1E 0722013.xlsx</v>
          </cell>
        </row>
        <row r="7250">
          <cell r="C7250" t="str">
            <v>12162013-072.2_Incentive Customer ($)</v>
          </cell>
          <cell r="D7250">
            <v>2</v>
          </cell>
          <cell r="E7250" t="str">
            <v>Incentive Customer ($)</v>
          </cell>
          <cell r="F7250" t="str">
            <v>Incentive Value Source</v>
          </cell>
          <cell r="G7250" t="str">
            <v/>
          </cell>
          <cell r="H7250" t="str">
            <v>Incentive Caluclator Tool</v>
          </cell>
          <cell r="I7250" t="str">
            <v>WA wattSmart Business Incentive DUMMY.xlsx</v>
          </cell>
        </row>
        <row r="7251">
          <cell r="C7251" t="str">
            <v>12162013-462.2_Planned Net to Gross Ratio</v>
          </cell>
          <cell r="D7251">
            <v>2</v>
          </cell>
          <cell r="E7251" t="str">
            <v>Planned Net to Gross Ratio</v>
          </cell>
          <cell r="F7251" t="str">
            <v>Net-to-Gross Valur Source</v>
          </cell>
          <cell r="G7251" t="str">
            <v/>
          </cell>
          <cell r="H7251" t="str">
            <v>Page 10</v>
          </cell>
          <cell r="I7251" t="str">
            <v>DSM_WY_EnergyFinAnswer_Report_2011.pdf</v>
          </cell>
        </row>
        <row r="7252">
          <cell r="C7252" t="str">
            <v>12162013-462.2_Planned Realization Rate</v>
          </cell>
          <cell r="D7252">
            <v>2</v>
          </cell>
          <cell r="E7252" t="str">
            <v>Planned Realization Rate</v>
          </cell>
          <cell r="F7252" t="str">
            <v>Realization Rate Value Source</v>
          </cell>
          <cell r="G7252" t="str">
            <v/>
          </cell>
          <cell r="H7252" t="str">
            <v>Table 1</v>
          </cell>
          <cell r="I7252" t="str">
            <v>DSM_WY_EnergyFinAnswer_Report_2011.pdf</v>
          </cell>
        </row>
        <row r="7253">
          <cell r="C7253" t="str">
            <v>12162013-462.2_Measure life (years)</v>
          </cell>
          <cell r="D7253">
            <v>2</v>
          </cell>
          <cell r="E7253" t="str">
            <v>Measure life (years)</v>
          </cell>
          <cell r="F7253" t="str">
            <v>Measure Life Value Source</v>
          </cell>
          <cell r="G7253" t="str">
            <v/>
          </cell>
          <cell r="H7253" t="str">
            <v>Table 26</v>
          </cell>
          <cell r="I7253" t="str">
            <v>2013-Wyoming-Annual-Report-Appendices-FINAL.pdf</v>
          </cell>
        </row>
        <row r="7254">
          <cell r="C7254" t="str">
            <v>12162013-251.2_Planned Net to Gross Ratio</v>
          </cell>
          <cell r="D7254">
            <v>2</v>
          </cell>
          <cell r="E7254" t="str">
            <v>Planned Net to Gross Ratio</v>
          </cell>
          <cell r="F7254" t="str">
            <v>Net-to-Gross Value Source</v>
          </cell>
          <cell r="G7254" t="str">
            <v/>
          </cell>
          <cell r="H7254" t="str">
            <v>Page 2</v>
          </cell>
          <cell r="I7254" t="str">
            <v>CA_Energy_FinAnswer_Program_Evaluation_2009-2011.pdf</v>
          </cell>
        </row>
        <row r="7255">
          <cell r="C7255" t="str">
            <v>12162013-381.2_Measure life (years)</v>
          </cell>
          <cell r="D7255">
            <v>2</v>
          </cell>
          <cell r="E7255" t="str">
            <v>Measure life (years)</v>
          </cell>
          <cell r="F7255" t="str">
            <v>Measure Life Value Source</v>
          </cell>
          <cell r="G7255" t="str">
            <v>14.5, rounded to 15</v>
          </cell>
          <cell r="H7255" t="str">
            <v>Table 16</v>
          </cell>
          <cell r="I7255" t="str">
            <v>Idaho Energy FinAnswer Evaluation Report - 2008.pdf</v>
          </cell>
        </row>
        <row r="7256">
          <cell r="C7256" t="str">
            <v>12162013-381.2_Planned Realization Rate</v>
          </cell>
          <cell r="D7256">
            <v>2</v>
          </cell>
          <cell r="E7256" t="str">
            <v>Planned Realization Rate</v>
          </cell>
          <cell r="F7256" t="str">
            <v>Realization Rate Value Source</v>
          </cell>
          <cell r="G7256" t="str">
            <v/>
          </cell>
          <cell r="H7256" t="str">
            <v>Table 1</v>
          </cell>
          <cell r="I7256" t="str">
            <v>ID_Energy_FinAnswer_Program_Evaluation_2009-2011.pdf</v>
          </cell>
        </row>
        <row r="7257">
          <cell r="C7257" t="str">
            <v>12162013-381.2_Planned Net to Gross Ratio</v>
          </cell>
          <cell r="D7257">
            <v>2</v>
          </cell>
          <cell r="E7257" t="str">
            <v>Planned Net to Gross Ratio</v>
          </cell>
          <cell r="F7257" t="str">
            <v>Net-to-Gross Ratio Value Source</v>
          </cell>
          <cell r="G7257" t="str">
            <v/>
          </cell>
          <cell r="H7257" t="str">
            <v>Page 2</v>
          </cell>
          <cell r="I7257" t="str">
            <v>ID_Energy_FinAnswer_Program_Evaluation_2009-2011.pdf</v>
          </cell>
        </row>
        <row r="7258">
          <cell r="C7258" t="str">
            <v>11222013-147.2_Incentive Customer ($)</v>
          </cell>
          <cell r="D7258">
            <v>2</v>
          </cell>
          <cell r="E7258" t="str">
            <v>Incentive Customer ($)</v>
          </cell>
          <cell r="F7258" t="str">
            <v>Incentive Value Source</v>
          </cell>
          <cell r="G7258" t="str">
            <v/>
          </cell>
          <cell r="H7258" t="str">
            <v>Incentive Caluclator Tool</v>
          </cell>
          <cell r="I7258" t="str">
            <v>WB UT Incentive Calc EXTERNAL 1.1E 0722013.xlsx</v>
          </cell>
        </row>
        <row r="7259">
          <cell r="C7259" t="str">
            <v>12162013-121.2_Incentive Customer ($)</v>
          </cell>
          <cell r="D7259">
            <v>2</v>
          </cell>
          <cell r="E7259" t="str">
            <v>Incentive Customer ($)</v>
          </cell>
          <cell r="F7259" t="str">
            <v>Incentive Value Source</v>
          </cell>
          <cell r="G7259" t="str">
            <v/>
          </cell>
          <cell r="H7259" t="str">
            <v>Incentive Caluclator Tool</v>
          </cell>
          <cell r="I7259" t="str">
            <v>WA wattSmart Business Incentive DUMMY.xlsx</v>
          </cell>
        </row>
        <row r="7260">
          <cell r="C7260" t="str">
            <v>12162013-511.2_Planned Net to Gross Ratio</v>
          </cell>
          <cell r="D7260">
            <v>2</v>
          </cell>
          <cell r="E7260" t="str">
            <v>Planned Net to Gross Ratio</v>
          </cell>
          <cell r="F7260" t="str">
            <v>Net-to-Gross Valur Source</v>
          </cell>
          <cell r="G7260" t="str">
            <v/>
          </cell>
          <cell r="H7260" t="str">
            <v>Page 10</v>
          </cell>
          <cell r="I7260" t="str">
            <v>DSM_WY_EnergyFinAnswer_Report_2011.pdf</v>
          </cell>
        </row>
        <row r="7261">
          <cell r="C7261" t="str">
            <v>12162013-511.2_Planned Realization Rate</v>
          </cell>
          <cell r="D7261">
            <v>2</v>
          </cell>
          <cell r="E7261" t="str">
            <v>Planned Realization Rate</v>
          </cell>
          <cell r="F7261" t="str">
            <v>Realization Rate Value Source</v>
          </cell>
          <cell r="G7261" t="str">
            <v/>
          </cell>
          <cell r="H7261" t="str">
            <v>Table 1</v>
          </cell>
          <cell r="I7261" t="str">
            <v>DSM_WY_EnergyFinAnswer_Report_2011.pdf</v>
          </cell>
        </row>
        <row r="7262">
          <cell r="C7262" t="str">
            <v>12162013-511.2_Measure life (years)</v>
          </cell>
          <cell r="D7262">
            <v>2</v>
          </cell>
          <cell r="E7262" t="str">
            <v>Measure life (years)</v>
          </cell>
          <cell r="F7262" t="str">
            <v>Measure Life Value Source</v>
          </cell>
          <cell r="G7262" t="str">
            <v/>
          </cell>
          <cell r="H7262" t="str">
            <v>Table 26</v>
          </cell>
          <cell r="I7262" t="str">
            <v>2013-Wyoming-Annual-Report-Appendices-FINAL.pdf</v>
          </cell>
        </row>
        <row r="7263">
          <cell r="C7263" t="str">
            <v>12162013-252.2_Planned Net to Gross Ratio</v>
          </cell>
          <cell r="D7263">
            <v>2</v>
          </cell>
          <cell r="E7263" t="str">
            <v>Planned Net to Gross Ratio</v>
          </cell>
          <cell r="F7263" t="str">
            <v>Net-to-Gross Value Source</v>
          </cell>
          <cell r="G7263" t="str">
            <v/>
          </cell>
          <cell r="H7263" t="str">
            <v>Page 2</v>
          </cell>
          <cell r="I7263" t="str">
            <v>CA_Energy_FinAnswer_Program_Evaluation_2009-2011.pdf</v>
          </cell>
        </row>
        <row r="7264">
          <cell r="C7264" t="str">
            <v>12162013-382.2_Planned Realization Rate</v>
          </cell>
          <cell r="D7264">
            <v>2</v>
          </cell>
          <cell r="E7264" t="str">
            <v>Planned Realization Rate</v>
          </cell>
          <cell r="F7264" t="str">
            <v>Realization Rate Value Source</v>
          </cell>
          <cell r="G7264" t="str">
            <v/>
          </cell>
          <cell r="H7264" t="str">
            <v>Table 1</v>
          </cell>
          <cell r="I7264" t="str">
            <v>ID_Energy_FinAnswer_Program_Evaluation_2009-2011.pdf</v>
          </cell>
        </row>
        <row r="7265">
          <cell r="C7265" t="str">
            <v>12162013-382.2_Measure life (years)</v>
          </cell>
          <cell r="D7265">
            <v>2</v>
          </cell>
          <cell r="E7265" t="str">
            <v>Measure life (years)</v>
          </cell>
          <cell r="F7265" t="str">
            <v>Measure Life Value Source</v>
          </cell>
          <cell r="G7265" t="str">
            <v>14.5, rounded to 15</v>
          </cell>
          <cell r="H7265" t="str">
            <v>Table 16</v>
          </cell>
          <cell r="I7265" t="str">
            <v>Idaho Energy FinAnswer Evaluation Report - 2008.pdf</v>
          </cell>
        </row>
        <row r="7266">
          <cell r="C7266" t="str">
            <v>12162013-382.2_Planned Net to Gross Ratio</v>
          </cell>
          <cell r="D7266">
            <v>2</v>
          </cell>
          <cell r="E7266" t="str">
            <v>Planned Net to Gross Ratio</v>
          </cell>
          <cell r="F7266" t="str">
            <v>Net-to-Gross Ratio Value Source</v>
          </cell>
          <cell r="G7266" t="str">
            <v/>
          </cell>
          <cell r="H7266" t="str">
            <v>Page 2</v>
          </cell>
          <cell r="I7266" t="str">
            <v>ID_Energy_FinAnswer_Program_Evaluation_2009-2011.pdf</v>
          </cell>
        </row>
        <row r="7267">
          <cell r="C7267" t="str">
            <v>11222013-148.2_Incentive Customer ($)</v>
          </cell>
          <cell r="D7267">
            <v>2</v>
          </cell>
          <cell r="E7267" t="str">
            <v>Incentive Customer ($)</v>
          </cell>
          <cell r="F7267" t="str">
            <v>Incentive Value Source</v>
          </cell>
          <cell r="G7267" t="str">
            <v/>
          </cell>
          <cell r="H7267" t="str">
            <v>Incentive Caluclator Tool</v>
          </cell>
          <cell r="I7267" t="str">
            <v>WB UT Incentive Calc EXTERNAL 1.1E 0722013.xlsx</v>
          </cell>
        </row>
        <row r="7268">
          <cell r="C7268" t="str">
            <v>12162013-122.2_Incentive Customer ($)</v>
          </cell>
          <cell r="D7268">
            <v>2</v>
          </cell>
          <cell r="E7268" t="str">
            <v>Incentive Customer ($)</v>
          </cell>
          <cell r="F7268" t="str">
            <v>Incentive Value Source</v>
          </cell>
          <cell r="G7268" t="str">
            <v/>
          </cell>
          <cell r="H7268" t="str">
            <v>Incentive Caluclator Tool</v>
          </cell>
          <cell r="I7268" t="str">
            <v>WA wattSmart Business Incentive DUMMY.xlsx</v>
          </cell>
        </row>
        <row r="7269">
          <cell r="C7269" t="str">
            <v>12162013-512.2_Planned Realization Rate</v>
          </cell>
          <cell r="D7269">
            <v>2</v>
          </cell>
          <cell r="E7269" t="str">
            <v>Planned Realization Rate</v>
          </cell>
          <cell r="F7269" t="str">
            <v>Realization Rate Value Source</v>
          </cell>
          <cell r="G7269" t="str">
            <v/>
          </cell>
          <cell r="H7269" t="str">
            <v>Table 1</v>
          </cell>
          <cell r="I7269" t="str">
            <v>DSM_WY_EnergyFinAnswer_Report_2011.pdf</v>
          </cell>
        </row>
        <row r="7270">
          <cell r="C7270" t="str">
            <v>12162013-512.2_Planned Net to Gross Ratio</v>
          </cell>
          <cell r="D7270">
            <v>2</v>
          </cell>
          <cell r="E7270" t="str">
            <v>Planned Net to Gross Ratio</v>
          </cell>
          <cell r="F7270" t="str">
            <v>Net-to-Gross Valur Source</v>
          </cell>
          <cell r="G7270" t="str">
            <v/>
          </cell>
          <cell r="H7270" t="str">
            <v>Page 10</v>
          </cell>
          <cell r="I7270" t="str">
            <v>DSM_WY_EnergyFinAnswer_Report_2011.pdf</v>
          </cell>
        </row>
        <row r="7271">
          <cell r="C7271" t="str">
            <v>12162013-512.2_Measure life (years)</v>
          </cell>
          <cell r="D7271">
            <v>2</v>
          </cell>
          <cell r="E7271" t="str">
            <v>Measure life (years)</v>
          </cell>
          <cell r="F7271" t="str">
            <v>Measure Life Value Source</v>
          </cell>
          <cell r="G7271" t="str">
            <v/>
          </cell>
          <cell r="H7271" t="str">
            <v>Table 26</v>
          </cell>
          <cell r="I7271" t="str">
            <v>2013-Wyoming-Annual-Report-Appendices-FINAL.pdf</v>
          </cell>
        </row>
        <row r="7272">
          <cell r="C7272" t="str">
            <v>219.2_Measure life (years)</v>
          </cell>
          <cell r="D7272">
            <v>2</v>
          </cell>
          <cell r="E7272" t="str">
            <v>Measure life (years)</v>
          </cell>
          <cell r="F7272" t="str">
            <v>Measure Life Value Source</v>
          </cell>
          <cell r="G7272" t="str">
            <v/>
          </cell>
          <cell r="H7272" t="str">
            <v/>
          </cell>
          <cell r="I7272" t="str">
            <v>California Industrial  Agricultural Measure Review and Update 29 Nov 2013.docx</v>
          </cell>
        </row>
        <row r="7273">
          <cell r="C7273" t="str">
            <v>219.2_Gross Average Monthly Demand Reduction (kW/unit)</v>
          </cell>
          <cell r="D7273">
            <v>2</v>
          </cell>
          <cell r="E7273" t="str">
            <v>Gross Average Monthly Demand Reduction (kW/unit)</v>
          </cell>
          <cell r="F7273" t="str">
            <v>Demand Savings Value Source</v>
          </cell>
          <cell r="G7273" t="str">
            <v/>
          </cell>
          <cell r="H7273" t="str">
            <v/>
          </cell>
          <cell r="I7273" t="str">
            <v>California Industrial  Agricultural Measure Review and Update 29 Nov 2013.docx</v>
          </cell>
        </row>
        <row r="7274">
          <cell r="C7274" t="str">
            <v>219.2_Planned Net to Gross Ratio</v>
          </cell>
          <cell r="D7274">
            <v>2</v>
          </cell>
          <cell r="E7274" t="str">
            <v>Planned Net to Gross Ratio</v>
          </cell>
          <cell r="F7274" t="str">
            <v>Net-to-Gross Value Source</v>
          </cell>
          <cell r="G7274" t="str">
            <v/>
          </cell>
          <cell r="H7274" t="str">
            <v>P. 2 .</v>
          </cell>
          <cell r="I7274" t="str">
            <v>CA_FinAnswer_Express_Program_Evaluation_2009-2011.pdf</v>
          </cell>
        </row>
        <row r="7275">
          <cell r="C7275" t="str">
            <v>219.2_Gross incremental annual electric savings (kWh/yr)</v>
          </cell>
          <cell r="D7275">
            <v>2</v>
          </cell>
          <cell r="E7275" t="str">
            <v>Gross incremental annual electric savings (kWh/yr)</v>
          </cell>
          <cell r="F7275" t="str">
            <v>Energy Savings Value Source</v>
          </cell>
          <cell r="G7275" t="str">
            <v/>
          </cell>
          <cell r="H7275" t="str">
            <v/>
          </cell>
          <cell r="I7275" t="str">
            <v>California Industrial  Agricultural Measure Review and Update 29 Nov 2013.docx</v>
          </cell>
        </row>
        <row r="7276">
          <cell r="C7276" t="str">
            <v>219.2_Planned Realization Rate</v>
          </cell>
          <cell r="D7276">
            <v>2</v>
          </cell>
          <cell r="E7276" t="str">
            <v>Planned Realization Rate</v>
          </cell>
          <cell r="F7276" t="str">
            <v>Realization Rate Value Source</v>
          </cell>
          <cell r="G7276" t="str">
            <v/>
          </cell>
          <cell r="H7276" t="str">
            <v xml:space="preserve"> Table 1, p. 2.</v>
          </cell>
          <cell r="I7276" t="str">
            <v>CA_FinAnswer_Express_Program_Evaluation_2009-2011.pdf</v>
          </cell>
        </row>
        <row r="7277">
          <cell r="C7277" t="str">
            <v>219.2_Incremental cost ($)</v>
          </cell>
          <cell r="D7277">
            <v>2</v>
          </cell>
          <cell r="E7277" t="str">
            <v>Incremental cost ($)</v>
          </cell>
          <cell r="F7277" t="str">
            <v>Incremental Cost Value Source</v>
          </cell>
          <cell r="G7277" t="str">
            <v/>
          </cell>
          <cell r="H7277" t="str">
            <v/>
          </cell>
          <cell r="I7277" t="str">
            <v>California Industrial  Agricultural Measure Review and Update 29 Nov 2013.docx</v>
          </cell>
        </row>
        <row r="7278">
          <cell r="C7278" t="str">
            <v>427.2_Gross incremental annual electric savings (kWh/yr)</v>
          </cell>
          <cell r="D7278">
            <v>2</v>
          </cell>
          <cell r="E7278" t="str">
            <v>Gross incremental annual electric savings (kWh/yr)</v>
          </cell>
          <cell r="F7278" t="str">
            <v xml:space="preserve">Energy Savings Value Source </v>
          </cell>
          <cell r="G7278" t="str">
            <v/>
          </cell>
          <cell r="H7278" t="str">
            <v/>
          </cell>
          <cell r="I7278" t="str">
            <v>Idaho Industrial  Agricultural Measure Review and Update 20 Nov 2013 revised 27 June 2014.pdf</v>
          </cell>
        </row>
        <row r="7279">
          <cell r="C7279" t="str">
            <v>427.2_Gross Average Monthly Demand Reduction (kW/unit)</v>
          </cell>
          <cell r="D7279">
            <v>2</v>
          </cell>
          <cell r="E7279" t="str">
            <v>Gross Average Monthly Demand Reduction (kW/unit)</v>
          </cell>
          <cell r="F7279" t="str">
            <v>Demand Reduction Value Source</v>
          </cell>
          <cell r="G7279" t="str">
            <v/>
          </cell>
          <cell r="H7279" t="str">
            <v/>
          </cell>
          <cell r="I7279" t="str">
            <v>Idaho Industrial  Agricultural Measure Review and Update 20 Nov 2013 revised 27 June 2014.pdf</v>
          </cell>
        </row>
        <row r="7280">
          <cell r="C7280" t="str">
            <v>427.2_Planned Realization Rate</v>
          </cell>
          <cell r="D7280">
            <v>2</v>
          </cell>
          <cell r="E7280" t="str">
            <v>Planned Realization Rate</v>
          </cell>
          <cell r="F7280" t="str">
            <v>Realization Rate Value Source</v>
          </cell>
          <cell r="G7280" t="str">
            <v/>
          </cell>
          <cell r="H7280" t="str">
            <v>Table 1</v>
          </cell>
          <cell r="I7280" t="str">
            <v>ID_Energy_FinAnswer_Program_Evaluation_2009-2011.pdf</v>
          </cell>
        </row>
        <row r="7281">
          <cell r="C7281" t="str">
            <v>427.2_Incremental cost ($)</v>
          </cell>
          <cell r="D7281">
            <v>2</v>
          </cell>
          <cell r="E7281" t="str">
            <v>Incremental cost ($)</v>
          </cell>
          <cell r="F7281" t="str">
            <v>Cost Value Source</v>
          </cell>
          <cell r="G7281" t="str">
            <v/>
          </cell>
          <cell r="H7281" t="str">
            <v/>
          </cell>
          <cell r="I7281" t="str">
            <v>Idaho Industrial  Agricultural Measure Review and Update 20 Nov 2013 revised 27 June 2014.pdf</v>
          </cell>
        </row>
        <row r="7282">
          <cell r="C7282" t="str">
            <v>427.2_Measure life (years)</v>
          </cell>
          <cell r="D7282">
            <v>2</v>
          </cell>
          <cell r="E7282" t="str">
            <v>Measure life (years)</v>
          </cell>
          <cell r="F7282" t="str">
            <v>Measure Life Value Source</v>
          </cell>
          <cell r="G7282" t="str">
            <v/>
          </cell>
          <cell r="H7282" t="str">
            <v>Page 20</v>
          </cell>
          <cell r="I7282" t="str">
            <v>Idaho Industrial  Agricultural Measure Review and Update 20 Nov 2013 revised 27 June 2014.pdf</v>
          </cell>
        </row>
        <row r="7283">
          <cell r="C7283" t="str">
            <v>427.2_Planned Net to Gross Ratio</v>
          </cell>
          <cell r="D7283">
            <v>2</v>
          </cell>
          <cell r="E7283" t="str">
            <v>Planned Net to Gross Ratio</v>
          </cell>
          <cell r="F7283" t="str">
            <v>Net-to-Gross Ratio Value Source</v>
          </cell>
          <cell r="G7283" t="str">
            <v/>
          </cell>
          <cell r="H7283" t="str">
            <v>Page 2</v>
          </cell>
          <cell r="I7283" t="str">
            <v>ID_Energy_FinAnswer_Program_Evaluation_2009-2011.pdf</v>
          </cell>
        </row>
        <row r="7284">
          <cell r="C7284" t="str">
            <v>652.2_Gross incremental annual electric savings (kWh/yr)</v>
          </cell>
          <cell r="D7284">
            <v>2</v>
          </cell>
          <cell r="E7284" t="str">
            <v>Gross incremental annual electric savings (kWh/yr)</v>
          </cell>
          <cell r="F7284" t="str">
            <v xml:space="preserve">Energy Savings Value Source </v>
          </cell>
          <cell r="G7284" t="str">
            <v/>
          </cell>
          <cell r="H7284" t="str">
            <v/>
          </cell>
          <cell r="I7284" t="str">
            <v>FinAnswer Express Market Characterization and Program Enhancements - Utah Service Territory 30 Nov 2011.pdf</v>
          </cell>
        </row>
        <row r="7285">
          <cell r="C7285" t="str">
            <v>652.2_Gross Average Monthly Demand Reduction (kW/unit)</v>
          </cell>
          <cell r="D7285">
            <v>2</v>
          </cell>
          <cell r="E7285" t="str">
            <v>Gross Average Monthly Demand Reduction (kW/unit)</v>
          </cell>
          <cell r="F7285" t="str">
            <v>Demand Reduction Value Source</v>
          </cell>
          <cell r="G7285" t="str">
            <v/>
          </cell>
          <cell r="H7285" t="str">
            <v/>
          </cell>
          <cell r="I7285" t="str">
            <v>FinAnswer Express Market Characterization and Program Enhancements - Utah Service Territory 30 Nov 2011.pdf</v>
          </cell>
        </row>
        <row r="7286">
          <cell r="C7286" t="str">
            <v>652.2_Incremental cost ($)</v>
          </cell>
          <cell r="D7286">
            <v>2</v>
          </cell>
          <cell r="E7286" t="str">
            <v>Incremental cost ($)</v>
          </cell>
          <cell r="F7286" t="str">
            <v>Cost Value Source</v>
          </cell>
          <cell r="G7286" t="str">
            <v/>
          </cell>
          <cell r="H7286" t="str">
            <v/>
          </cell>
          <cell r="I7286" t="str">
            <v>FinAnswer Express Market Characterization and Program Enhancements - Utah Service Territory 30 Nov 2011.pdf</v>
          </cell>
        </row>
        <row r="7287">
          <cell r="C7287" t="str">
            <v>652.2_Incentive Customer ($)</v>
          </cell>
          <cell r="D7287">
            <v>2</v>
          </cell>
          <cell r="E7287" t="str">
            <v>Incentive Customer ($)</v>
          </cell>
          <cell r="F7287" t="str">
            <v>Incentive Value Source</v>
          </cell>
          <cell r="G7287" t="str">
            <v/>
          </cell>
          <cell r="H7287" t="str">
            <v>FE Deemed Savings - Industrial v10.18.12.xlsx table of deemed values used by program administator</v>
          </cell>
          <cell r="I7287" t="str">
            <v/>
          </cell>
        </row>
        <row r="7288">
          <cell r="C7288" t="str">
            <v>652.2_Baseline Value</v>
          </cell>
          <cell r="D7288">
            <v>2</v>
          </cell>
          <cell r="E7288" t="str">
            <v>Baseline Value</v>
          </cell>
          <cell r="F7288" t="str">
            <v>Baseline Value Source</v>
          </cell>
          <cell r="G7288" t="str">
            <v/>
          </cell>
          <cell r="H7288" t="str">
            <v/>
          </cell>
          <cell r="I7288" t="str">
            <v>FinAnswer Express Market Characterization and Program Enhancements - Utah Service Territory 30 Nov 2011.pdf</v>
          </cell>
        </row>
        <row r="7289">
          <cell r="C7289" t="str">
            <v>652.2_Efficient Case Value</v>
          </cell>
          <cell r="D7289">
            <v>2</v>
          </cell>
          <cell r="E7289" t="str">
            <v>Efficient Case Value</v>
          </cell>
          <cell r="F7289" t="str">
            <v>Efficient Case Value Source</v>
          </cell>
          <cell r="G7289" t="str">
            <v/>
          </cell>
          <cell r="H7289" t="str">
            <v/>
          </cell>
          <cell r="I7289" t="str">
            <v>FinAnswer Express Market Characterization and Program Enhancements - Utah Service Territory 30 Nov 2011.pdf</v>
          </cell>
        </row>
        <row r="7290">
          <cell r="C7290" t="str">
            <v>877.2_Baseline Value</v>
          </cell>
          <cell r="D7290">
            <v>2</v>
          </cell>
          <cell r="E7290" t="str">
            <v>Baseline Value</v>
          </cell>
          <cell r="F7290" t="str">
            <v>Baseline Value Source</v>
          </cell>
          <cell r="G7290" t="str">
            <v/>
          </cell>
          <cell r="H7290" t="str">
            <v>Section beginning row 744</v>
          </cell>
          <cell r="I7290" t="str">
            <v>FinAnswer Express Compressed Air Modeling - FINAL 23 Jan 2008.xls</v>
          </cell>
        </row>
        <row r="7291">
          <cell r="C7291" t="str">
            <v>877.2_Incentive Customer ($)</v>
          </cell>
          <cell r="D7291">
            <v>2</v>
          </cell>
          <cell r="E7291" t="str">
            <v>Incentive Customer ($)</v>
          </cell>
          <cell r="F7291" t="str">
            <v>Incentive Value Source</v>
          </cell>
          <cell r="G7291" t="str">
            <v/>
          </cell>
          <cell r="H7291" t="str">
            <v>pg 38, Compressed Air Incentives table</v>
          </cell>
          <cell r="I7291" t="str">
            <v>Review and Update Industrial Agricultural Incentive Table Measures Washington 3 Nov 2013.pdf</v>
          </cell>
        </row>
        <row r="7292">
          <cell r="C7292" t="str">
            <v>877.2_Gross Average Monthly Demand Reduction (kW/unit)</v>
          </cell>
          <cell r="D7292">
            <v>2</v>
          </cell>
          <cell r="E7292" t="str">
            <v>Gross Average Monthly Demand Reduction (kW/unit)</v>
          </cell>
          <cell r="F7292" t="str">
            <v>Demand Reduction Value Source</v>
          </cell>
          <cell r="G7292" t="str">
            <v/>
          </cell>
          <cell r="H7292" t="str">
            <v>pg 38, Compressed Air Incentives table</v>
          </cell>
          <cell r="I7292" t="str">
            <v>Review and Update Industrial Agricultural Incentive Table Measures Washington 3 Nov 2013.pdf</v>
          </cell>
        </row>
        <row r="7293">
          <cell r="C7293" t="str">
            <v>877.2_Gross incremental annual electric savings (kWh/yr)</v>
          </cell>
          <cell r="D7293">
            <v>2</v>
          </cell>
          <cell r="E7293" t="str">
            <v>Gross incremental annual electric savings (kWh/yr)</v>
          </cell>
          <cell r="F7293" t="str">
            <v xml:space="preserve">Energy Savings Value Source </v>
          </cell>
          <cell r="G7293" t="str">
            <v/>
          </cell>
          <cell r="H7293" t="str">
            <v>pg 38, Compressed Air Incentives table</v>
          </cell>
          <cell r="I7293" t="str">
            <v>Review and Update Industrial Agricultural Incentive Table Measures Washington 3 Nov 2013.pdf</v>
          </cell>
        </row>
        <row r="7294">
          <cell r="C7294" t="str">
            <v>877.2_Incremental cost ($)</v>
          </cell>
          <cell r="D7294">
            <v>2</v>
          </cell>
          <cell r="E7294" t="str">
            <v>Incremental cost ($)</v>
          </cell>
          <cell r="F7294" t="str">
            <v>Cost Value Source</v>
          </cell>
          <cell r="G7294" t="str">
            <v/>
          </cell>
          <cell r="H7294" t="str">
            <v>pg 38, Compressed Air Incentives table</v>
          </cell>
          <cell r="I7294" t="str">
            <v>Review and Update Industrial Agricultural Incentive Table Measures Washington 3 Nov 2013.pdf</v>
          </cell>
        </row>
        <row r="7295">
          <cell r="C7295" t="str">
            <v>877.2_Measure life (years)</v>
          </cell>
          <cell r="D7295">
            <v>2</v>
          </cell>
          <cell r="E7295" t="str">
            <v>Measure life (years)</v>
          </cell>
          <cell r="F7295" t="str">
            <v>Measure Life Value Source</v>
          </cell>
          <cell r="G7295" t="str">
            <v/>
          </cell>
          <cell r="H7295" t="str">
            <v>Page 44</v>
          </cell>
          <cell r="I7295" t="str">
            <v>Review and Update Industrial Agricultural Incentive Table Measures Washington 3 Nov 2013.pdf</v>
          </cell>
        </row>
        <row r="7296">
          <cell r="C7296" t="str">
            <v>877.2_Efficient Case Value</v>
          </cell>
          <cell r="D7296">
            <v>2</v>
          </cell>
          <cell r="E7296" t="str">
            <v>Efficient Case Value</v>
          </cell>
          <cell r="F7296" t="str">
            <v>Efficient Case Value Source</v>
          </cell>
          <cell r="G7296" t="str">
            <v/>
          </cell>
          <cell r="H7296" t="str">
            <v>Section beginning row 744</v>
          </cell>
          <cell r="I7296" t="str">
            <v>FinAnswer Express Compressed Air Modeling - FINAL 23 Jan 2008.xls</v>
          </cell>
        </row>
        <row r="7297">
          <cell r="C7297" t="str">
            <v>1102.2_Measure life (years)</v>
          </cell>
          <cell r="D7297">
            <v>2</v>
          </cell>
          <cell r="E7297" t="str">
            <v>Measure life (years)</v>
          </cell>
          <cell r="F7297" t="str">
            <v>Measure Life Value Source</v>
          </cell>
          <cell r="G7297" t="str">
            <v/>
          </cell>
          <cell r="H7297" t="str">
            <v>Page 45</v>
          </cell>
          <cell r="I7297" t="str">
            <v>Wyoming Industrial  Agricultural Measure Review and Update 9 Nov.docx</v>
          </cell>
        </row>
        <row r="7298">
          <cell r="C7298" t="str">
            <v>1102.2_Planned Net to Gross Ratio</v>
          </cell>
          <cell r="D7298">
            <v>2</v>
          </cell>
          <cell r="E7298" t="str">
            <v>Planned Net to Gross Ratio</v>
          </cell>
          <cell r="F7298" t="str">
            <v>Net-to-Gross Value Source</v>
          </cell>
          <cell r="G7298" t="str">
            <v/>
          </cell>
          <cell r="H7298" t="str">
            <v>Recommendation on Page 10</v>
          </cell>
          <cell r="I7298" t="str">
            <v>DSM_WY_EnergyFinAnswer_Report_2011.pdf</v>
          </cell>
        </row>
        <row r="7299">
          <cell r="C7299" t="str">
            <v>1102.2_Gross incremental annual electric savings (kWh/yr)</v>
          </cell>
          <cell r="D7299">
            <v>2</v>
          </cell>
          <cell r="E7299" t="str">
            <v>Gross incremental annual electric savings (kWh/yr)</v>
          </cell>
          <cell r="F7299" t="str">
            <v>Energy Savings Value Source</v>
          </cell>
          <cell r="G7299" t="str">
            <v/>
          </cell>
          <cell r="H7299" t="str">
            <v>Page 45</v>
          </cell>
          <cell r="I7299" t="str">
            <v>Wyoming Industrial  Agricultural Measure Review and Update 9 Nov.docx</v>
          </cell>
        </row>
        <row r="7300">
          <cell r="C7300" t="str">
            <v>1102.2_Incremental cost ($)</v>
          </cell>
          <cell r="D7300">
            <v>2</v>
          </cell>
          <cell r="E7300" t="str">
            <v>Incremental cost ($)</v>
          </cell>
          <cell r="F7300" t="str">
            <v>Incremental Cost Value Source</v>
          </cell>
          <cell r="G7300" t="str">
            <v/>
          </cell>
          <cell r="H7300" t="str">
            <v>Page 45</v>
          </cell>
          <cell r="I7300" t="str">
            <v>Wyoming Industrial  Agricultural Measure Review and Update 9 Nov.docx</v>
          </cell>
        </row>
        <row r="7301">
          <cell r="C7301" t="str">
            <v>1102.2_Gross Average Monthly Demand Reduction (kW/unit)</v>
          </cell>
          <cell r="D7301">
            <v>2</v>
          </cell>
          <cell r="E7301" t="str">
            <v>Gross Average Monthly Demand Reduction (kW/unit)</v>
          </cell>
          <cell r="F7301" t="str">
            <v>Demand Savings Value Source</v>
          </cell>
          <cell r="G7301" t="str">
            <v/>
          </cell>
          <cell r="H7301" t="str">
            <v>Page 45</v>
          </cell>
          <cell r="I7301" t="str">
            <v>Wyoming Industrial  Agricultural Measure Review and Update 9 Nov.docx</v>
          </cell>
        </row>
        <row r="7302">
          <cell r="C7302" t="str">
            <v>179.2_Planned Realization Rate</v>
          </cell>
          <cell r="D7302">
            <v>2</v>
          </cell>
          <cell r="E7302" t="str">
            <v>Planned Realization Rate</v>
          </cell>
          <cell r="F7302" t="str">
            <v>Realization Rate Value Source</v>
          </cell>
          <cell r="G7302" t="str">
            <v/>
          </cell>
          <cell r="H7302" t="str">
            <v xml:space="preserve"> Table 1, p. 2.</v>
          </cell>
          <cell r="I7302" t="str">
            <v>CA_FinAnswer_Express_Program_Evaluation_2009-2011.pdf</v>
          </cell>
        </row>
        <row r="7303">
          <cell r="C7303" t="str">
            <v>179.2_Incremental cost ($)</v>
          </cell>
          <cell r="D7303">
            <v>2</v>
          </cell>
          <cell r="E7303" t="str">
            <v>Incremental cost ($)</v>
          </cell>
          <cell r="F7303" t="str">
            <v>Incremental Cost Value Source</v>
          </cell>
          <cell r="G7303" t="str">
            <v/>
          </cell>
          <cell r="H7303" t="str">
            <v/>
          </cell>
          <cell r="I7303" t="str">
            <v>California Industrial  Agricultural Measure Review and Update 29 Nov 2013.docx</v>
          </cell>
        </row>
        <row r="7304">
          <cell r="C7304" t="str">
            <v>179.2_Planned Net to Gross Ratio</v>
          </cell>
          <cell r="D7304">
            <v>2</v>
          </cell>
          <cell r="E7304" t="str">
            <v>Planned Net to Gross Ratio</v>
          </cell>
          <cell r="F7304" t="str">
            <v>Net-to-Gross Value Source</v>
          </cell>
          <cell r="G7304" t="str">
            <v/>
          </cell>
          <cell r="H7304" t="str">
            <v>P. 2 .</v>
          </cell>
          <cell r="I7304" t="str">
            <v>CA_FinAnswer_Express_Program_Evaluation_2009-2011.pdf</v>
          </cell>
        </row>
        <row r="7305">
          <cell r="C7305" t="str">
            <v>179.2_Measure life (years)</v>
          </cell>
          <cell r="D7305">
            <v>2</v>
          </cell>
          <cell r="E7305" t="str">
            <v>Measure life (years)</v>
          </cell>
          <cell r="F7305" t="str">
            <v>Measure Life Value Source</v>
          </cell>
          <cell r="G7305" t="str">
            <v/>
          </cell>
          <cell r="H7305" t="str">
            <v/>
          </cell>
          <cell r="I7305" t="str">
            <v>California Industrial  Agricultural Measure Review and Update 29 Nov 2013.docx</v>
          </cell>
        </row>
        <row r="7306">
          <cell r="C7306" t="str">
            <v>179.2_Gross Average Monthly Demand Reduction (kW/unit)</v>
          </cell>
          <cell r="D7306">
            <v>2</v>
          </cell>
          <cell r="E7306" t="str">
            <v>Gross Average Monthly Demand Reduction (kW/unit)</v>
          </cell>
          <cell r="F7306" t="str">
            <v>Demand Savings Value Source</v>
          </cell>
          <cell r="G7306" t="str">
            <v/>
          </cell>
          <cell r="H7306" t="str">
            <v/>
          </cell>
          <cell r="I7306" t="str">
            <v>California Industrial  Agricultural Measure Review and Update 29 Nov 2013.docx</v>
          </cell>
        </row>
        <row r="7307">
          <cell r="C7307" t="str">
            <v>179.2_Gross incremental annual electric savings (kWh/yr)</v>
          </cell>
          <cell r="D7307">
            <v>2</v>
          </cell>
          <cell r="E7307" t="str">
            <v>Gross incremental annual electric savings (kWh/yr)</v>
          </cell>
          <cell r="F7307" t="str">
            <v>Energy Savings Value Source</v>
          </cell>
          <cell r="G7307" t="str">
            <v/>
          </cell>
          <cell r="H7307" t="str">
            <v/>
          </cell>
          <cell r="I7307" t="str">
            <v>California Industrial  Agricultural Measure Review and Update 29 Nov 2013.docx</v>
          </cell>
        </row>
        <row r="7308">
          <cell r="C7308" t="str">
            <v>396.2_Gross incremental annual electric savings (kWh/yr)</v>
          </cell>
          <cell r="D7308">
            <v>2</v>
          </cell>
          <cell r="E7308" t="str">
            <v>Gross incremental annual electric savings (kWh/yr)</v>
          </cell>
          <cell r="F7308" t="str">
            <v xml:space="preserve">Energy Savings Value Source </v>
          </cell>
          <cell r="G7308" t="str">
            <v/>
          </cell>
          <cell r="H7308" t="str">
            <v/>
          </cell>
          <cell r="I7308" t="str">
            <v>Idaho Industrial  Agricultural Measure Review and Update 20 Nov 2013 revised 27 June 2014.pdf</v>
          </cell>
        </row>
        <row r="7309">
          <cell r="C7309" t="str">
            <v>396.2_Planned Net to Gross Ratio</v>
          </cell>
          <cell r="D7309">
            <v>2</v>
          </cell>
          <cell r="E7309" t="str">
            <v>Planned Net to Gross Ratio</v>
          </cell>
          <cell r="F7309" t="str">
            <v>Net-to-Gross Ratio Value Source</v>
          </cell>
          <cell r="G7309" t="str">
            <v/>
          </cell>
          <cell r="H7309" t="str">
            <v>Page 2</v>
          </cell>
          <cell r="I7309" t="str">
            <v>ID_Energy_FinAnswer_Program_Evaluation_2009-2011.pdf</v>
          </cell>
        </row>
        <row r="7310">
          <cell r="C7310" t="str">
            <v>396.2_Incremental cost ($)</v>
          </cell>
          <cell r="D7310">
            <v>2</v>
          </cell>
          <cell r="E7310" t="str">
            <v>Incremental cost ($)</v>
          </cell>
          <cell r="F7310" t="str">
            <v>Cost Value Source</v>
          </cell>
          <cell r="G7310" t="str">
            <v/>
          </cell>
          <cell r="H7310" t="str">
            <v/>
          </cell>
          <cell r="I7310" t="str">
            <v>Idaho Industrial  Agricultural Measure Review and Update 20 Nov 2013 revised 27 June 2014.pdf</v>
          </cell>
        </row>
        <row r="7311">
          <cell r="C7311" t="str">
            <v>396.2_Measure life (years)</v>
          </cell>
          <cell r="D7311">
            <v>2</v>
          </cell>
          <cell r="E7311" t="str">
            <v>Measure life (years)</v>
          </cell>
          <cell r="F7311" t="str">
            <v>Measure Life Value Source</v>
          </cell>
          <cell r="G7311" t="str">
            <v/>
          </cell>
          <cell r="H7311" t="str">
            <v>Page 20</v>
          </cell>
          <cell r="I7311" t="str">
            <v>Idaho Industrial  Agricultural Measure Review and Update 20 Nov 2013 revised 27 June 2014.pdf</v>
          </cell>
        </row>
        <row r="7312">
          <cell r="C7312" t="str">
            <v>396.2_Gross Average Monthly Demand Reduction (kW/unit)</v>
          </cell>
          <cell r="D7312">
            <v>2</v>
          </cell>
          <cell r="E7312" t="str">
            <v>Gross Average Monthly Demand Reduction (kW/unit)</v>
          </cell>
          <cell r="F7312" t="str">
            <v>Demand Reduction Value Source</v>
          </cell>
          <cell r="G7312" t="str">
            <v/>
          </cell>
          <cell r="H7312" t="str">
            <v/>
          </cell>
          <cell r="I7312" t="str">
            <v>Idaho Industrial  Agricultural Measure Review and Update 20 Nov 2013 revised 27 June 2014.pdf</v>
          </cell>
        </row>
        <row r="7313">
          <cell r="C7313" t="str">
            <v>396.2_Planned Realization Rate</v>
          </cell>
          <cell r="D7313">
            <v>2</v>
          </cell>
          <cell r="E7313" t="str">
            <v>Planned Realization Rate</v>
          </cell>
          <cell r="F7313" t="str">
            <v>Realization Rate Value Source</v>
          </cell>
          <cell r="G7313" t="str">
            <v/>
          </cell>
          <cell r="H7313" t="str">
            <v>Table 1</v>
          </cell>
          <cell r="I7313" t="str">
            <v>ID_Energy_FinAnswer_Program_Evaluation_2009-2011.pdf</v>
          </cell>
        </row>
        <row r="7314">
          <cell r="C7314" t="str">
            <v>624.2_Efficient Case Value</v>
          </cell>
          <cell r="D7314">
            <v>2</v>
          </cell>
          <cell r="E7314" t="str">
            <v>Efficient Case Value</v>
          </cell>
          <cell r="F7314" t="str">
            <v>Efficient Case Value Source</v>
          </cell>
          <cell r="G7314" t="str">
            <v/>
          </cell>
          <cell r="H7314" t="str">
            <v/>
          </cell>
          <cell r="I7314" t="str">
            <v>FinAnswer Express Market Characterization and Program Enhancements - Utah Service Territory 30 Nov 2011.pdf</v>
          </cell>
        </row>
        <row r="7315">
          <cell r="C7315" t="str">
            <v>624.2_Incremental cost ($)</v>
          </cell>
          <cell r="D7315">
            <v>2</v>
          </cell>
          <cell r="E7315" t="str">
            <v>Incremental cost ($)</v>
          </cell>
          <cell r="F7315" t="str">
            <v>Cost Value Source</v>
          </cell>
          <cell r="G7315" t="str">
            <v/>
          </cell>
          <cell r="H7315" t="str">
            <v/>
          </cell>
          <cell r="I7315" t="str">
            <v>FinAnswer Express Market Characterization and Program Enhancements - Utah Service Territory 30 Nov 2011.pdf</v>
          </cell>
        </row>
        <row r="7316">
          <cell r="C7316" t="str">
            <v>624.2_Incentive Customer ($)</v>
          </cell>
          <cell r="D7316">
            <v>2</v>
          </cell>
          <cell r="E7316" t="str">
            <v>Incentive Customer ($)</v>
          </cell>
          <cell r="F7316" t="str">
            <v>Incentive Value Source</v>
          </cell>
          <cell r="G7316" t="str">
            <v/>
          </cell>
          <cell r="H7316" t="str">
            <v>FE Deemed Savings - Industrial v10.18.12.xlsx table of deemed values used by program administator</v>
          </cell>
          <cell r="I7316" t="str">
            <v/>
          </cell>
        </row>
        <row r="7317">
          <cell r="C7317" t="str">
            <v>624.2_Gross Average Monthly Demand Reduction (kW/unit)</v>
          </cell>
          <cell r="D7317">
            <v>2</v>
          </cell>
          <cell r="E7317" t="str">
            <v>Gross Average Monthly Demand Reduction (kW/unit)</v>
          </cell>
          <cell r="F7317" t="str">
            <v>Demand Reduction Value Source</v>
          </cell>
          <cell r="G7317" t="str">
            <v/>
          </cell>
          <cell r="H7317" t="str">
            <v/>
          </cell>
          <cell r="I7317" t="str">
            <v>FinAnswer Express Market Characterization and Program Enhancements - Utah Service Territory 30 Nov 2011.pdf</v>
          </cell>
        </row>
        <row r="7318">
          <cell r="C7318" t="str">
            <v>624.2_Baseline Value</v>
          </cell>
          <cell r="D7318">
            <v>2</v>
          </cell>
          <cell r="E7318" t="str">
            <v>Baseline Value</v>
          </cell>
          <cell r="F7318" t="str">
            <v>Baseline Value Source</v>
          </cell>
          <cell r="G7318" t="str">
            <v/>
          </cell>
          <cell r="H7318" t="str">
            <v/>
          </cell>
          <cell r="I7318" t="str">
            <v>FinAnswer Express Market Characterization and Program Enhancements - Utah Service Territory 30 Nov 2011.pdf</v>
          </cell>
        </row>
        <row r="7319">
          <cell r="C7319" t="str">
            <v>624.2_Gross incremental annual electric savings (kWh/yr)</v>
          </cell>
          <cell r="D7319">
            <v>2</v>
          </cell>
          <cell r="E7319" t="str">
            <v>Gross incremental annual electric savings (kWh/yr)</v>
          </cell>
          <cell r="F7319" t="str">
            <v xml:space="preserve">Energy Savings Value Source </v>
          </cell>
          <cell r="G7319" t="str">
            <v/>
          </cell>
          <cell r="H7319" t="str">
            <v/>
          </cell>
          <cell r="I7319" t="str">
            <v>FinAnswer Express Market Characterization and Program Enhancements - Utah Service Territory 30 Nov 2011.pdf</v>
          </cell>
        </row>
        <row r="7320">
          <cell r="C7320" t="str">
            <v>834.2_Gross Average Monthly Demand Reduction (kW/unit)</v>
          </cell>
          <cell r="D7320">
            <v>2</v>
          </cell>
          <cell r="E7320" t="str">
            <v>Gross Average Monthly Demand Reduction (kW/unit)</v>
          </cell>
          <cell r="F7320" t="str">
            <v>Demand Reduction Value Source</v>
          </cell>
          <cell r="G7320" t="str">
            <v/>
          </cell>
          <cell r="H7320" t="str">
            <v>pg 38, Compressed Air Incentives table</v>
          </cell>
          <cell r="I7320" t="str">
            <v>Review and Update Industrial Agricultural Incentive Table Measures Washington 3 Nov 2013.pdf</v>
          </cell>
        </row>
        <row r="7321">
          <cell r="C7321" t="str">
            <v>834.2_Gross incremental annual electric savings (kWh/yr)</v>
          </cell>
          <cell r="D7321">
            <v>2</v>
          </cell>
          <cell r="E7321" t="str">
            <v>Gross incremental annual electric savings (kWh/yr)</v>
          </cell>
          <cell r="F7321" t="str">
            <v xml:space="preserve">Energy Savings Value Source </v>
          </cell>
          <cell r="G7321" t="str">
            <v/>
          </cell>
          <cell r="H7321" t="str">
            <v>pg 38, Compressed Air Incentives table</v>
          </cell>
          <cell r="I7321" t="str">
            <v>Review and Update Industrial Agricultural Incentive Table Measures Washington 3 Nov 2013.pdf</v>
          </cell>
        </row>
        <row r="7322">
          <cell r="C7322" t="str">
            <v>834.2_Efficient Case Value</v>
          </cell>
          <cell r="D7322">
            <v>2</v>
          </cell>
          <cell r="E7322" t="str">
            <v>Efficient Case Value</v>
          </cell>
          <cell r="F7322" t="str">
            <v>Efficient Case Value Source</v>
          </cell>
          <cell r="G7322" t="str">
            <v/>
          </cell>
          <cell r="H7322" t="str">
            <v>Section beginning row 744</v>
          </cell>
          <cell r="I7322" t="str">
            <v>FinAnswer Express Compressed Air Modeling - FINAL 23 Jan 2008.xls</v>
          </cell>
        </row>
        <row r="7323">
          <cell r="C7323" t="str">
            <v>834.2_Incremental cost ($)</v>
          </cell>
          <cell r="D7323">
            <v>2</v>
          </cell>
          <cell r="E7323" t="str">
            <v>Incremental cost ($)</v>
          </cell>
          <cell r="F7323" t="str">
            <v>Cost Value Source</v>
          </cell>
          <cell r="G7323" t="str">
            <v/>
          </cell>
          <cell r="H7323" t="str">
            <v>pg 38, Compressed Air Incentives table</v>
          </cell>
          <cell r="I7323" t="str">
            <v>Review and Update Industrial Agricultural Incentive Table Measures Washington 3 Nov 2013.pdf</v>
          </cell>
        </row>
        <row r="7324">
          <cell r="C7324" t="str">
            <v>834.2_Incentive Customer ($)</v>
          </cell>
          <cell r="D7324">
            <v>2</v>
          </cell>
          <cell r="E7324" t="str">
            <v>Incentive Customer ($)</v>
          </cell>
          <cell r="F7324" t="str">
            <v>Incentive Value Source</v>
          </cell>
          <cell r="G7324" t="str">
            <v/>
          </cell>
          <cell r="H7324" t="str">
            <v>pg 38, Compressed Air Incentives table</v>
          </cell>
          <cell r="I7324" t="str">
            <v>Review and Update Industrial Agricultural Incentive Table Measures Washington 3 Nov 2013.pdf</v>
          </cell>
        </row>
        <row r="7325">
          <cell r="C7325" t="str">
            <v>834.2_Measure life (years)</v>
          </cell>
          <cell r="D7325">
            <v>2</v>
          </cell>
          <cell r="E7325" t="str">
            <v>Measure life (years)</v>
          </cell>
          <cell r="F7325" t="str">
            <v>Measure Life Value Source</v>
          </cell>
          <cell r="G7325" t="str">
            <v/>
          </cell>
          <cell r="H7325" t="str">
            <v>Page 44</v>
          </cell>
          <cell r="I7325" t="str">
            <v>Review and Update Industrial Agricultural Incentive Table Measures Washington 3 Nov 2013.pdf</v>
          </cell>
        </row>
        <row r="7326">
          <cell r="C7326" t="str">
            <v>834.2_Baseline Value</v>
          </cell>
          <cell r="D7326">
            <v>2</v>
          </cell>
          <cell r="E7326" t="str">
            <v>Baseline Value</v>
          </cell>
          <cell r="F7326" t="str">
            <v>Baseline Value Source</v>
          </cell>
          <cell r="G7326" t="str">
            <v/>
          </cell>
          <cell r="H7326" t="str">
            <v>Section beginning row 744</v>
          </cell>
          <cell r="I7326" t="str">
            <v>FinAnswer Express Compressed Air Modeling - FINAL 23 Jan 2008.xls</v>
          </cell>
        </row>
        <row r="7327">
          <cell r="C7327" t="str">
            <v>1048.2_Planned Net to Gross Ratio</v>
          </cell>
          <cell r="D7327">
            <v>2</v>
          </cell>
          <cell r="E7327" t="str">
            <v>Planned Net to Gross Ratio</v>
          </cell>
          <cell r="F7327" t="str">
            <v>Net-to-Gross Value Source</v>
          </cell>
          <cell r="G7327" t="str">
            <v/>
          </cell>
          <cell r="H7327" t="str">
            <v>Recommendation on Page 10</v>
          </cell>
          <cell r="I7327" t="str">
            <v>DSM_WY_EnergyFinAnswer_Report_2011.pdf</v>
          </cell>
        </row>
        <row r="7328">
          <cell r="C7328" t="str">
            <v>1048.2_Measure life (years)</v>
          </cell>
          <cell r="D7328">
            <v>2</v>
          </cell>
          <cell r="E7328" t="str">
            <v>Measure life (years)</v>
          </cell>
          <cell r="F7328" t="str">
            <v>Measure Life Value Source</v>
          </cell>
          <cell r="G7328" t="str">
            <v/>
          </cell>
          <cell r="H7328" t="str">
            <v>Page 45</v>
          </cell>
          <cell r="I7328" t="str">
            <v>Wyoming Industrial  Agricultural Measure Review and Update 9 Nov.docx</v>
          </cell>
        </row>
        <row r="7329">
          <cell r="C7329" t="str">
            <v>1048.2_Gross Average Monthly Demand Reduction (kW/unit)</v>
          </cell>
          <cell r="D7329">
            <v>2</v>
          </cell>
          <cell r="E7329" t="str">
            <v>Gross Average Monthly Demand Reduction (kW/unit)</v>
          </cell>
          <cell r="F7329" t="str">
            <v>Demand Savings Value Source</v>
          </cell>
          <cell r="G7329" t="str">
            <v/>
          </cell>
          <cell r="H7329" t="str">
            <v>Page 45</v>
          </cell>
          <cell r="I7329" t="str">
            <v>Wyoming Industrial  Agricultural Measure Review and Update 9 Nov.docx</v>
          </cell>
        </row>
        <row r="7330">
          <cell r="C7330" t="str">
            <v>1048.2_Gross incremental annual electric savings (kWh/yr)</v>
          </cell>
          <cell r="D7330">
            <v>2</v>
          </cell>
          <cell r="E7330" t="str">
            <v>Gross incremental annual electric savings (kWh/yr)</v>
          </cell>
          <cell r="F7330" t="str">
            <v>Energy Savings Value Source</v>
          </cell>
          <cell r="G7330" t="str">
            <v/>
          </cell>
          <cell r="H7330" t="str">
            <v>Page 45</v>
          </cell>
          <cell r="I7330" t="str">
            <v>Wyoming Industrial  Agricultural Measure Review and Update 9 Nov.docx</v>
          </cell>
        </row>
        <row r="7331">
          <cell r="C7331" t="str">
            <v>1048.2_Incremental cost ($)</v>
          </cell>
          <cell r="D7331">
            <v>2</v>
          </cell>
          <cell r="E7331" t="str">
            <v>Incremental cost ($)</v>
          </cell>
          <cell r="F7331" t="str">
            <v>Incremental Cost Value Source</v>
          </cell>
          <cell r="G7331" t="str">
            <v/>
          </cell>
          <cell r="H7331" t="str">
            <v>Page 45</v>
          </cell>
          <cell r="I7331" t="str">
            <v>Wyoming Industrial  Agricultural Measure Review and Update 9 Nov.docx</v>
          </cell>
        </row>
        <row r="7332">
          <cell r="C7332" t="str">
            <v>624.3_Planned Net to Gross Ratio</v>
          </cell>
          <cell r="D7332">
            <v>3</v>
          </cell>
          <cell r="E7332" t="str">
            <v>Planned Net to Gross Ratio</v>
          </cell>
          <cell r="F7332" t="str">
            <v>Planned Net-to-Gross Ratio Value Source</v>
          </cell>
          <cell r="G7332" t="str">
            <v/>
          </cell>
          <cell r="H7332" t="str">
            <v>BAU - CE inputs sheet</v>
          </cell>
          <cell r="I7332" t="str">
            <v>CE inputs - measure update   small business 031314.xlsx</v>
          </cell>
        </row>
        <row r="7333">
          <cell r="C7333" t="str">
            <v>624.3_Planned Realization Rate</v>
          </cell>
          <cell r="D7333">
            <v>3</v>
          </cell>
          <cell r="E7333" t="str">
            <v>Planned Realization Rate</v>
          </cell>
          <cell r="F7333" t="str">
            <v>Planned Realization Rate Value Source</v>
          </cell>
          <cell r="G7333" t="str">
            <v/>
          </cell>
          <cell r="H7333" t="str">
            <v>BAU - CE inputs sheet</v>
          </cell>
          <cell r="I7333" t="str">
            <v>CE inputs - measure update   small business 031314.xlsx</v>
          </cell>
        </row>
        <row r="7334">
          <cell r="C7334" t="str">
            <v>624.3_Gross incremental annual electric savings (kWh/yr)</v>
          </cell>
          <cell r="D7334">
            <v>3</v>
          </cell>
          <cell r="E7334" t="str">
            <v>Gross incremental annual electric savings (kWh/yr)</v>
          </cell>
          <cell r="F7334" t="str">
            <v>Energy savings value source</v>
          </cell>
          <cell r="G7334" t="str">
            <v/>
          </cell>
          <cell r="H7334" t="str">
            <v>page 41</v>
          </cell>
          <cell r="I7334" t="str">
            <v>Utah Industrial  Agricultural Measure Review and Update 1 May 2014.docx</v>
          </cell>
        </row>
        <row r="7335">
          <cell r="C7335" t="str">
            <v>624.3_Measure life (years)</v>
          </cell>
          <cell r="D7335">
            <v>3</v>
          </cell>
          <cell r="E7335" t="str">
            <v>Measure life (years)</v>
          </cell>
          <cell r="F7335" t="str">
            <v>Measure Life Value Source</v>
          </cell>
          <cell r="G7335" t="str">
            <v/>
          </cell>
          <cell r="H7335" t="str">
            <v>Page 47</v>
          </cell>
          <cell r="I7335" t="str">
            <v>Utah Industrial  Agricultural Measure Review and Update 1 May 2014.docx</v>
          </cell>
        </row>
        <row r="7336">
          <cell r="C7336" t="str">
            <v>624.3_Incremental cost ($)</v>
          </cell>
          <cell r="D7336">
            <v>3</v>
          </cell>
          <cell r="E7336" t="str">
            <v>Incremental cost ($)</v>
          </cell>
          <cell r="F7336" t="str">
            <v>Cost value source</v>
          </cell>
          <cell r="G7336" t="str">
            <v/>
          </cell>
          <cell r="H7336" t="str">
            <v>page 41</v>
          </cell>
          <cell r="I7336" t="str">
            <v>Utah Industrial  Agricultural Measure Review and Update 1 May 2014.docx</v>
          </cell>
        </row>
        <row r="7337">
          <cell r="C7337" t="str">
            <v>12162013-183.2_Planned Net to Gross Ratio</v>
          </cell>
          <cell r="D7337">
            <v>2</v>
          </cell>
          <cell r="E7337" t="str">
            <v>Planned Net to Gross Ratio</v>
          </cell>
          <cell r="F7337" t="str">
            <v>Net-to-Gross Value Source</v>
          </cell>
          <cell r="G7337" t="str">
            <v/>
          </cell>
          <cell r="H7337" t="str">
            <v>Page 2</v>
          </cell>
          <cell r="I7337" t="str">
            <v>CA_Energy_FinAnswer_Program_Evaluation_2009-2011.pdf</v>
          </cell>
        </row>
        <row r="7338">
          <cell r="C7338" t="str">
            <v>12162013-313.2_Planned Realization Rate</v>
          </cell>
          <cell r="D7338">
            <v>2</v>
          </cell>
          <cell r="E7338" t="str">
            <v>Planned Realization Rate</v>
          </cell>
          <cell r="F7338" t="str">
            <v>Realization Rate Value Source</v>
          </cell>
          <cell r="G7338" t="str">
            <v/>
          </cell>
          <cell r="H7338" t="str">
            <v>Table 1</v>
          </cell>
          <cell r="I7338" t="str">
            <v>ID_Energy_FinAnswer_Program_Evaluation_2009-2011.pdf</v>
          </cell>
        </row>
        <row r="7339">
          <cell r="C7339" t="str">
            <v>12162013-313.2_Planned Net to Gross Ratio</v>
          </cell>
          <cell r="D7339">
            <v>2</v>
          </cell>
          <cell r="E7339" t="str">
            <v>Planned Net to Gross Ratio</v>
          </cell>
          <cell r="F7339" t="str">
            <v>Net-to-Gross Ratio Value Source</v>
          </cell>
          <cell r="G7339" t="str">
            <v/>
          </cell>
          <cell r="H7339" t="str">
            <v>Page 2</v>
          </cell>
          <cell r="I7339" t="str">
            <v>ID_Energy_FinAnswer_Program_Evaluation_2009-2011.pdf</v>
          </cell>
        </row>
        <row r="7340">
          <cell r="C7340" t="str">
            <v>12162013-313.2_Measure life (years)</v>
          </cell>
          <cell r="D7340">
            <v>2</v>
          </cell>
          <cell r="E7340" t="str">
            <v>Measure life (years)</v>
          </cell>
          <cell r="F7340" t="str">
            <v>Measure Life Value Source</v>
          </cell>
          <cell r="G7340" t="str">
            <v>14.5, rounded to 15</v>
          </cell>
          <cell r="H7340" t="str">
            <v>Table 16</v>
          </cell>
          <cell r="I7340" t="str">
            <v>Idaho Energy FinAnswer Evaluation Report - 2008.pdf</v>
          </cell>
        </row>
        <row r="7341">
          <cell r="C7341" t="str">
            <v>11222013-063.2_Incentive Customer ($)</v>
          </cell>
          <cell r="D7341">
            <v>2</v>
          </cell>
          <cell r="E7341" t="str">
            <v>Incentive Customer ($)</v>
          </cell>
          <cell r="F7341" t="str">
            <v>Incentive Value Source</v>
          </cell>
          <cell r="G7341" t="str">
            <v/>
          </cell>
          <cell r="H7341" t="str">
            <v>Incentive Caluclator Tool</v>
          </cell>
          <cell r="I7341" t="str">
            <v>WB UT Incentive Calc EXTERNAL 1.1E 0722013.xlsx</v>
          </cell>
        </row>
        <row r="7342">
          <cell r="C7342" t="str">
            <v>12162013-053.2_Incentive Customer ($)</v>
          </cell>
          <cell r="D7342">
            <v>2</v>
          </cell>
          <cell r="E7342" t="str">
            <v>Incentive Customer ($)</v>
          </cell>
          <cell r="F7342" t="str">
            <v>Incentive Value Source</v>
          </cell>
          <cell r="G7342" t="str">
            <v/>
          </cell>
          <cell r="H7342" t="str">
            <v>Incentive Caluclator Tool</v>
          </cell>
          <cell r="I7342" t="str">
            <v>WA wattSmart Business Incentive DUMMY.xlsx</v>
          </cell>
        </row>
        <row r="7343">
          <cell r="C7343" t="str">
            <v>12162013-443.2_Planned Net to Gross Ratio</v>
          </cell>
          <cell r="D7343">
            <v>2</v>
          </cell>
          <cell r="E7343" t="str">
            <v>Planned Net to Gross Ratio</v>
          </cell>
          <cell r="F7343" t="str">
            <v>Net-to-Gross Valur Source</v>
          </cell>
          <cell r="G7343" t="str">
            <v/>
          </cell>
          <cell r="H7343" t="str">
            <v>Page 10</v>
          </cell>
          <cell r="I7343" t="str">
            <v>DSM_WY_EnergyFinAnswer_Report_2011.pdf</v>
          </cell>
        </row>
        <row r="7344">
          <cell r="C7344" t="str">
            <v>12162013-443.2_Planned Realization Rate</v>
          </cell>
          <cell r="D7344">
            <v>2</v>
          </cell>
          <cell r="E7344" t="str">
            <v>Planned Realization Rate</v>
          </cell>
          <cell r="F7344" t="str">
            <v>Realization Rate Value Source</v>
          </cell>
          <cell r="G7344" t="str">
            <v/>
          </cell>
          <cell r="H7344" t="str">
            <v>Table 1</v>
          </cell>
          <cell r="I7344" t="str">
            <v>DSM_WY_EnergyFinAnswer_Report_2011.pdf</v>
          </cell>
        </row>
        <row r="7345">
          <cell r="C7345" t="str">
            <v>12162013-443.2_Measure life (years)</v>
          </cell>
          <cell r="D7345">
            <v>2</v>
          </cell>
          <cell r="E7345" t="str">
            <v>Measure life (years)</v>
          </cell>
          <cell r="F7345" t="str">
            <v>Measure Life Value Source</v>
          </cell>
          <cell r="G7345" t="str">
            <v/>
          </cell>
          <cell r="H7345" t="str">
            <v>Table 26</v>
          </cell>
          <cell r="I7345" t="str">
            <v>2013-Wyoming-Annual-Report-Appendices-FINAL.pdf</v>
          </cell>
        </row>
        <row r="7346">
          <cell r="C7346" t="str">
            <v>12162013-184.2_Planned Net to Gross Ratio</v>
          </cell>
          <cell r="D7346">
            <v>2</v>
          </cell>
          <cell r="E7346" t="str">
            <v>Planned Net to Gross Ratio</v>
          </cell>
          <cell r="F7346" t="str">
            <v>Net-to-Gross Value Source</v>
          </cell>
          <cell r="G7346" t="str">
            <v/>
          </cell>
          <cell r="H7346" t="str">
            <v>Page 2</v>
          </cell>
          <cell r="I7346" t="str">
            <v>CA_Energy_FinAnswer_Program_Evaluation_2009-2011.pdf</v>
          </cell>
        </row>
        <row r="7347">
          <cell r="C7347" t="str">
            <v>12162013-314.2_Planned Realization Rate</v>
          </cell>
          <cell r="D7347">
            <v>2</v>
          </cell>
          <cell r="E7347" t="str">
            <v>Planned Realization Rate</v>
          </cell>
          <cell r="F7347" t="str">
            <v>Realization Rate Value Source</v>
          </cell>
          <cell r="G7347" t="str">
            <v/>
          </cell>
          <cell r="H7347" t="str">
            <v>Table 1</v>
          </cell>
          <cell r="I7347" t="str">
            <v>ID_Energy_FinAnswer_Program_Evaluation_2009-2011.pdf</v>
          </cell>
        </row>
        <row r="7348">
          <cell r="C7348" t="str">
            <v>12162013-314.2_Planned Net to Gross Ratio</v>
          </cell>
          <cell r="D7348">
            <v>2</v>
          </cell>
          <cell r="E7348" t="str">
            <v>Planned Net to Gross Ratio</v>
          </cell>
          <cell r="F7348" t="str">
            <v>Net-to-Gross Ratio Value Source</v>
          </cell>
          <cell r="G7348" t="str">
            <v/>
          </cell>
          <cell r="H7348" t="str">
            <v>Page 2</v>
          </cell>
          <cell r="I7348" t="str">
            <v>ID_Energy_FinAnswer_Program_Evaluation_2009-2011.pdf</v>
          </cell>
        </row>
        <row r="7349">
          <cell r="C7349" t="str">
            <v>12162013-314.2_Measure life (years)</v>
          </cell>
          <cell r="D7349">
            <v>2</v>
          </cell>
          <cell r="E7349" t="str">
            <v>Measure life (years)</v>
          </cell>
          <cell r="F7349" t="str">
            <v>Measure Life Value Source</v>
          </cell>
          <cell r="G7349" t="str">
            <v>14.5, rounded to 15</v>
          </cell>
          <cell r="H7349" t="str">
            <v>Table 16</v>
          </cell>
          <cell r="I7349" t="str">
            <v>Idaho Energy FinAnswer Evaluation Report - 2008.pdf</v>
          </cell>
        </row>
        <row r="7350">
          <cell r="C7350" t="str">
            <v>11222013-064.2_Incentive Customer ($)</v>
          </cell>
          <cell r="D7350">
            <v>2</v>
          </cell>
          <cell r="E7350" t="str">
            <v>Incentive Customer ($)</v>
          </cell>
          <cell r="F7350" t="str">
            <v>Incentive Value Source</v>
          </cell>
          <cell r="G7350" t="str">
            <v/>
          </cell>
          <cell r="H7350" t="str">
            <v>Incentive Caluclator Tool</v>
          </cell>
          <cell r="I7350" t="str">
            <v>WB UT Incentive Calc EXTERNAL 1.1E 0722013.xlsx</v>
          </cell>
        </row>
        <row r="7351">
          <cell r="C7351" t="str">
            <v>12162013-054.2_Incentive Customer ($)</v>
          </cell>
          <cell r="D7351">
            <v>2</v>
          </cell>
          <cell r="E7351" t="str">
            <v>Incentive Customer ($)</v>
          </cell>
          <cell r="F7351" t="str">
            <v>Incentive Value Source</v>
          </cell>
          <cell r="G7351" t="str">
            <v/>
          </cell>
          <cell r="H7351" t="str">
            <v>Incentive Caluclator Tool</v>
          </cell>
          <cell r="I7351" t="str">
            <v>WA wattSmart Business Incentive DUMMY.xlsx</v>
          </cell>
        </row>
        <row r="7352">
          <cell r="C7352" t="str">
            <v>12162013-444.2_Measure life (years)</v>
          </cell>
          <cell r="D7352">
            <v>2</v>
          </cell>
          <cell r="E7352" t="str">
            <v>Measure life (years)</v>
          </cell>
          <cell r="F7352" t="str">
            <v>Measure Life Value Source</v>
          </cell>
          <cell r="G7352" t="str">
            <v/>
          </cell>
          <cell r="H7352" t="str">
            <v>Table 26</v>
          </cell>
          <cell r="I7352" t="str">
            <v>2013-Wyoming-Annual-Report-Appendices-FINAL.pdf</v>
          </cell>
        </row>
        <row r="7353">
          <cell r="C7353" t="str">
            <v>12162013-444.2_Planned Net to Gross Ratio</v>
          </cell>
          <cell r="D7353">
            <v>2</v>
          </cell>
          <cell r="E7353" t="str">
            <v>Planned Net to Gross Ratio</v>
          </cell>
          <cell r="F7353" t="str">
            <v>Net-to-Gross Valur Source</v>
          </cell>
          <cell r="G7353" t="str">
            <v/>
          </cell>
          <cell r="H7353" t="str">
            <v>Page 10</v>
          </cell>
          <cell r="I7353" t="str">
            <v>DSM_WY_EnergyFinAnswer_Report_2011.pdf</v>
          </cell>
        </row>
        <row r="7354">
          <cell r="C7354" t="str">
            <v>12162013-444.2_Planned Realization Rate</v>
          </cell>
          <cell r="D7354">
            <v>2</v>
          </cell>
          <cell r="E7354" t="str">
            <v>Planned Realization Rate</v>
          </cell>
          <cell r="F7354" t="str">
            <v>Realization Rate Value Source</v>
          </cell>
          <cell r="G7354" t="str">
            <v/>
          </cell>
          <cell r="H7354" t="str">
            <v>Table 1</v>
          </cell>
          <cell r="I7354" t="str">
            <v>DSM_WY_EnergyFinAnswer_Report_2011.pdf</v>
          </cell>
        </row>
        <row r="7355">
          <cell r="C7355" t="str">
            <v>02102014-001.2_Planned Realization Rate</v>
          </cell>
          <cell r="D7355">
            <v>2</v>
          </cell>
          <cell r="E7355" t="str">
            <v>Planned Realization Rate</v>
          </cell>
          <cell r="F7355" t="str">
            <v>Realization Rate Value Source</v>
          </cell>
          <cell r="G7355" t="str">
            <v/>
          </cell>
          <cell r="H7355" t="str">
            <v>page 2</v>
          </cell>
          <cell r="I7355" t="str">
            <v>CA_FinAnswer_Express_Program_Evaluation_2009-2011.pdf</v>
          </cell>
        </row>
        <row r="7356">
          <cell r="C7356" t="str">
            <v>02102014-001.2_Planned Net to Gross Ratio</v>
          </cell>
          <cell r="D7356">
            <v>2</v>
          </cell>
          <cell r="E7356" t="str">
            <v>Planned Net to Gross Ratio</v>
          </cell>
          <cell r="F7356" t="str">
            <v>Net-to-Gross Value Source</v>
          </cell>
          <cell r="G7356" t="str">
            <v/>
          </cell>
          <cell r="H7356" t="str">
            <v>page 2</v>
          </cell>
          <cell r="I7356" t="str">
            <v>CA_FinAnswer_Express_Program_Evaluation_2009-2011.pdf</v>
          </cell>
        </row>
        <row r="7357">
          <cell r="C7357" t="str">
            <v>02102014-002.2_Measure life (years)</v>
          </cell>
          <cell r="D7357">
            <v>2</v>
          </cell>
          <cell r="E7357" t="str">
            <v>Measure life (years)</v>
          </cell>
          <cell r="F7357" t="str">
            <v>Measure Life Value Source</v>
          </cell>
          <cell r="G7357" t="str">
            <v>Average of 12 years from FinAnswer Express and 15 years from Energy FinAnswer (13.5 rounded to 14)</v>
          </cell>
          <cell r="H7357" t="str">
            <v/>
          </cell>
          <cell r="I7357" t="str">
            <v>2013-Idaho-Annual-Report-Appendices-FINAL071814.pdf</v>
          </cell>
        </row>
        <row r="7358">
          <cell r="C7358" t="str">
            <v>02102014-002.2_Planned Net to Gross Ratio</v>
          </cell>
          <cell r="D7358">
            <v>2</v>
          </cell>
          <cell r="E7358" t="str">
            <v>Planned Net to Gross Ratio</v>
          </cell>
          <cell r="F7358" t="str">
            <v>Net-to-Gross Value Source</v>
          </cell>
          <cell r="G7358" t="str">
            <v/>
          </cell>
          <cell r="H7358" t="str">
            <v>Page 2</v>
          </cell>
          <cell r="I7358" t="str">
            <v>ID_FinAnswer_Express_Program_Evaluation_2009-2011.pdf</v>
          </cell>
        </row>
        <row r="7359">
          <cell r="C7359" t="str">
            <v>02102014-002.2_Planned Realization Rate</v>
          </cell>
          <cell r="D7359">
            <v>2</v>
          </cell>
          <cell r="E7359" t="str">
            <v>Planned Realization Rate</v>
          </cell>
          <cell r="F7359" t="str">
            <v>Realization Rate Value Source</v>
          </cell>
          <cell r="G7359" t="str">
            <v/>
          </cell>
          <cell r="H7359" t="str">
            <v>Table 1</v>
          </cell>
          <cell r="I7359" t="str">
            <v>ID_FinAnswer_Express_Program_Evaluation_2009-2011.pdf</v>
          </cell>
        </row>
        <row r="7360">
          <cell r="C7360" t="str">
            <v>02102014-003.2_Gross incremental annual electric savings (kWh/yr)</v>
          </cell>
          <cell r="D7360">
            <v>2</v>
          </cell>
          <cell r="E7360" t="str">
            <v>Gross incremental annual electric savings (kWh/yr)</v>
          </cell>
          <cell r="F7360" t="str">
            <v>Savings Tool</v>
          </cell>
          <cell r="G7360" t="str">
            <v/>
          </cell>
          <cell r="H7360" t="str">
            <v/>
          </cell>
          <cell r="I7360" t="str">
            <v>RMP UT Ltg Tool 070113 V5.2.XLSM</v>
          </cell>
        </row>
        <row r="7361">
          <cell r="C7361" t="str">
            <v>02102014-003.2_Gross incremental annual electric savings (kWh/yr)</v>
          </cell>
          <cell r="D7361">
            <v>2</v>
          </cell>
          <cell r="E7361" t="str">
            <v>Gross incremental annual electric savings (kWh/yr)</v>
          </cell>
          <cell r="F7361" t="str">
            <v>Savings Tool</v>
          </cell>
          <cell r="G7361" t="str">
            <v/>
          </cell>
          <cell r="H7361" t="str">
            <v/>
          </cell>
          <cell r="I7361" t="str">
            <v>RMP UT Ltg Tool 071412.1.xlsm</v>
          </cell>
        </row>
        <row r="7362">
          <cell r="C7362" t="str">
            <v>02102014-004.2_Incentive Customer ($)</v>
          </cell>
          <cell r="D7362">
            <v>2</v>
          </cell>
          <cell r="E7362" t="str">
            <v>Incentive Customer ($)</v>
          </cell>
          <cell r="F7362" t="str">
            <v>Customer Incentive Value Source</v>
          </cell>
          <cell r="G7362" t="str">
            <v/>
          </cell>
          <cell r="H7362" t="str">
            <v/>
          </cell>
          <cell r="I7362" t="str">
            <v>PP WA Ltg Tool 071412.1.xlsm</v>
          </cell>
        </row>
        <row r="7363">
          <cell r="C7363" t="str">
            <v>02102014-004.2_Gross incremental annual electric savings (kWh/yr)</v>
          </cell>
          <cell r="D7363">
            <v>2</v>
          </cell>
          <cell r="E7363" t="str">
            <v>Gross incremental annual electric savings (kWh/yr)</v>
          </cell>
          <cell r="F7363" t="str">
            <v>Energy Savings Value Source</v>
          </cell>
          <cell r="G7363" t="str">
            <v/>
          </cell>
          <cell r="H7363" t="str">
            <v/>
          </cell>
          <cell r="I7363" t="str">
            <v>PP WA Ltg Tool 071412.1.xlsm</v>
          </cell>
        </row>
        <row r="7364">
          <cell r="C7364" t="str">
            <v>02102014-005.2_Planned Realization Rate</v>
          </cell>
          <cell r="D7364">
            <v>2</v>
          </cell>
          <cell r="E7364" t="str">
            <v>Planned Realization Rate</v>
          </cell>
          <cell r="F7364" t="str">
            <v>Realization Rate Value Source</v>
          </cell>
          <cell r="G7364" t="str">
            <v/>
          </cell>
          <cell r="H7364" t="str">
            <v>Table 1</v>
          </cell>
          <cell r="I7364" t="str">
            <v>DSM_WY_FinAnswerExpress_Report_2011.pdf</v>
          </cell>
        </row>
        <row r="7365">
          <cell r="C7365" t="str">
            <v>02102014-005.2_Planned Net to Gross Ratio</v>
          </cell>
          <cell r="D7365">
            <v>2</v>
          </cell>
          <cell r="E7365" t="str">
            <v>Planned Net to Gross Ratio</v>
          </cell>
          <cell r="F7365" t="str">
            <v>Net-to-Gross Value Source</v>
          </cell>
          <cell r="G7365" t="str">
            <v/>
          </cell>
          <cell r="H7365" t="str">
            <v>Page 10</v>
          </cell>
          <cell r="I7365" t="str">
            <v>DSM_WY_FinAnswerExpress_Report_2011.pdf</v>
          </cell>
        </row>
        <row r="7366">
          <cell r="C7366" t="str">
            <v>02102014-005.2_Measure life (years)</v>
          </cell>
          <cell r="D7366">
            <v>2</v>
          </cell>
          <cell r="E7366" t="str">
            <v>Measure life (years)</v>
          </cell>
          <cell r="F7366" t="str">
            <v>Measure Life Value Source</v>
          </cell>
          <cell r="G7366" t="str">
            <v>Average of 12 years from FinAnswer Express and 15 years from Energy FinAnswer (13.5 rounded to 14)</v>
          </cell>
          <cell r="H7366" t="str">
            <v/>
          </cell>
          <cell r="I7366" t="str">
            <v/>
          </cell>
        </row>
        <row r="7367">
          <cell r="C7367" t="str">
            <v>01092013-002.2_</v>
          </cell>
          <cell r="D7367">
            <v>2</v>
          </cell>
          <cell r="E7367" t="str">
            <v/>
          </cell>
          <cell r="F7367" t="str">
            <v/>
          </cell>
          <cell r="G7367" t="str">
            <v/>
          </cell>
          <cell r="H7367" t="str">
            <v/>
          </cell>
          <cell r="I7367" t="str">
            <v/>
          </cell>
        </row>
        <row r="7368">
          <cell r="C7368" t="str">
            <v>01092013-002.1_Planned Realization Rate</v>
          </cell>
          <cell r="D7368">
            <v>1</v>
          </cell>
          <cell r="E7368" t="str">
            <v>Planned Realization Rate</v>
          </cell>
          <cell r="F7368" t="str">
            <v>Realization Rate Value Source</v>
          </cell>
          <cell r="G7368" t="str">
            <v/>
          </cell>
          <cell r="H7368" t="str">
            <v>page 2</v>
          </cell>
          <cell r="I7368" t="str">
            <v>CA_FinAnswer_Express_Program_Evaluation_2009-2011.pdf</v>
          </cell>
        </row>
        <row r="7369">
          <cell r="C7369" t="str">
            <v>01092013-002.1_Planned Net to Gross Ratio</v>
          </cell>
          <cell r="D7369">
            <v>1</v>
          </cell>
          <cell r="E7369" t="str">
            <v>Planned Net to Gross Ratio</v>
          </cell>
          <cell r="F7369" t="str">
            <v>Net-to-Gross Value Source</v>
          </cell>
          <cell r="G7369" t="str">
            <v/>
          </cell>
          <cell r="H7369" t="str">
            <v>page 2</v>
          </cell>
          <cell r="I7369" t="str">
            <v>CA_FinAnswer_Express_Program_Evaluation_2009-2011.pdf</v>
          </cell>
        </row>
        <row r="7370">
          <cell r="C7370" t="str">
            <v>01092013-002.1_Incentive Customer ($)</v>
          </cell>
          <cell r="D7370">
            <v>1</v>
          </cell>
          <cell r="E7370" t="str">
            <v>Incentive Customer ($)</v>
          </cell>
          <cell r="F7370" t="str">
            <v>Customer Incentive Value Source</v>
          </cell>
          <cell r="G7370" t="str">
            <v/>
          </cell>
          <cell r="H7370" t="str">
            <v/>
          </cell>
          <cell r="I7370" t="str">
            <v>PP CA Ltg Tool 071412.1.xlsm</v>
          </cell>
        </row>
        <row r="7371">
          <cell r="C7371" t="str">
            <v>01092013-002.1_Gross incremental annual electric savings (kWh/yr)</v>
          </cell>
          <cell r="D7371">
            <v>1</v>
          </cell>
          <cell r="E7371" t="str">
            <v>Gross incremental annual electric savings (kWh/yr)</v>
          </cell>
          <cell r="F7371" t="str">
            <v>Energy Savings Value Source</v>
          </cell>
          <cell r="G7371" t="str">
            <v/>
          </cell>
          <cell r="H7371" t="str">
            <v/>
          </cell>
          <cell r="I7371" t="str">
            <v>PP CA Ltg Tool 071412.1.xlsm</v>
          </cell>
        </row>
        <row r="7372">
          <cell r="C7372" t="str">
            <v>01092013-006.2_Planned Realization Rate</v>
          </cell>
          <cell r="D7372">
            <v>2</v>
          </cell>
          <cell r="E7372" t="str">
            <v>Planned Realization Rate</v>
          </cell>
          <cell r="F7372" t="str">
            <v>Realization Rate Value Source</v>
          </cell>
          <cell r="G7372" t="str">
            <v/>
          </cell>
          <cell r="H7372" t="str">
            <v>Table 1</v>
          </cell>
          <cell r="I7372" t="str">
            <v>ID_FinAnswer_Express_Program_Evaluation_2009-2011.pdf</v>
          </cell>
        </row>
        <row r="7373">
          <cell r="C7373" t="str">
            <v>01092013-006.2_Planned Net to Gross Ratio</v>
          </cell>
          <cell r="D7373">
            <v>2</v>
          </cell>
          <cell r="E7373" t="str">
            <v>Planned Net to Gross Ratio</v>
          </cell>
          <cell r="F7373" t="str">
            <v>Net-to-Gross Value Source</v>
          </cell>
          <cell r="G7373" t="str">
            <v/>
          </cell>
          <cell r="H7373" t="str">
            <v>Page 2</v>
          </cell>
          <cell r="I7373" t="str">
            <v>ID_FinAnswer_Express_Program_Evaluation_2009-2011.pdf</v>
          </cell>
        </row>
        <row r="7374">
          <cell r="C7374" t="str">
            <v>11142013-001.2_Gross incremental annual electric savings (kWh/yr)</v>
          </cell>
          <cell r="D7374">
            <v>2</v>
          </cell>
          <cell r="E7374" t="str">
            <v>Gross incremental annual electric savings (kWh/yr)</v>
          </cell>
          <cell r="F7374" t="str">
            <v>Savings Tool</v>
          </cell>
          <cell r="G7374" t="str">
            <v/>
          </cell>
          <cell r="H7374" t="str">
            <v/>
          </cell>
          <cell r="I7374" t="str">
            <v>RMP UT Ltg Tool 070113 V5.2.XLSM</v>
          </cell>
        </row>
        <row r="7375">
          <cell r="C7375" t="str">
            <v>01092013-004.2_Incentive Customer ($)</v>
          </cell>
          <cell r="D7375">
            <v>2</v>
          </cell>
          <cell r="E7375" t="str">
            <v>Incentive Customer ($)</v>
          </cell>
          <cell r="F7375" t="str">
            <v>Customer Incentive Value Source</v>
          </cell>
          <cell r="G7375" t="str">
            <v/>
          </cell>
          <cell r="H7375" t="str">
            <v/>
          </cell>
          <cell r="I7375" t="str">
            <v>PP WA Ltg Tool 071412.1.xlsm</v>
          </cell>
        </row>
        <row r="7376">
          <cell r="C7376" t="str">
            <v>01092013-004.2_Gross incremental annual electric savings (kWh/yr)</v>
          </cell>
          <cell r="D7376">
            <v>2</v>
          </cell>
          <cell r="E7376" t="str">
            <v>Gross incremental annual electric savings (kWh/yr)</v>
          </cell>
          <cell r="F7376" t="str">
            <v>Energy Savings Value Source</v>
          </cell>
          <cell r="G7376" t="str">
            <v/>
          </cell>
          <cell r="H7376" t="str">
            <v/>
          </cell>
          <cell r="I7376" t="str">
            <v>PP WA Ltg Tool 071412.1.xlsm</v>
          </cell>
        </row>
        <row r="7377">
          <cell r="C7377" t="str">
            <v>01092013-008.2_Planned Realization Rate</v>
          </cell>
          <cell r="D7377">
            <v>2</v>
          </cell>
          <cell r="E7377" t="str">
            <v>Planned Realization Rate</v>
          </cell>
          <cell r="F7377" t="str">
            <v>Realization Rate Value Source</v>
          </cell>
          <cell r="G7377" t="str">
            <v/>
          </cell>
          <cell r="H7377" t="str">
            <v>Table 1</v>
          </cell>
          <cell r="I7377" t="str">
            <v>DSM_WY_FinAnswerExpress_Report_2011.pdf</v>
          </cell>
        </row>
        <row r="7378">
          <cell r="C7378" t="str">
            <v>01092013-008.2_Measure life (years)</v>
          </cell>
          <cell r="D7378">
            <v>2</v>
          </cell>
          <cell r="E7378" t="str">
            <v>Measure life (years)</v>
          </cell>
          <cell r="F7378" t="str">
            <v>Measure Life Value Source</v>
          </cell>
          <cell r="G7378" t="str">
            <v>Average of 12 years from FinAnswer Express and 15 years from Energy FinAnswer (13.5 rounded to 14)</v>
          </cell>
          <cell r="H7378" t="str">
            <v/>
          </cell>
          <cell r="I7378" t="str">
            <v/>
          </cell>
        </row>
        <row r="7379">
          <cell r="C7379" t="str">
            <v>01092013-008.2_Planned Net to Gross Ratio</v>
          </cell>
          <cell r="D7379">
            <v>2</v>
          </cell>
          <cell r="E7379" t="str">
            <v>Planned Net to Gross Ratio</v>
          </cell>
          <cell r="F7379" t="str">
            <v>Net-to-Gross Value Source</v>
          </cell>
          <cell r="G7379" t="str">
            <v/>
          </cell>
          <cell r="H7379" t="str">
            <v>Page 10</v>
          </cell>
          <cell r="I7379" t="str">
            <v>DSM_WY_FinAnswerExpress_Report_2011.pdf</v>
          </cell>
        </row>
        <row r="7380">
          <cell r="C7380" t="str">
            <v>12162013-253.2_Planned Net to Gross Ratio</v>
          </cell>
          <cell r="D7380">
            <v>2</v>
          </cell>
          <cell r="E7380" t="str">
            <v>Planned Net to Gross Ratio</v>
          </cell>
          <cell r="F7380" t="str">
            <v>Net-to-Gross Value Source</v>
          </cell>
          <cell r="G7380" t="str">
            <v/>
          </cell>
          <cell r="H7380" t="str">
            <v>Page 2</v>
          </cell>
          <cell r="I7380" t="str">
            <v>CA_Energy_FinAnswer_Program_Evaluation_2009-2011.pdf</v>
          </cell>
        </row>
        <row r="7381">
          <cell r="C7381" t="str">
            <v>12162013-383.2_Measure life (years)</v>
          </cell>
          <cell r="D7381">
            <v>2</v>
          </cell>
          <cell r="E7381" t="str">
            <v>Measure life (years)</v>
          </cell>
          <cell r="F7381" t="str">
            <v>Measure Life Value Source</v>
          </cell>
          <cell r="G7381" t="str">
            <v>14.5, rounded to 15</v>
          </cell>
          <cell r="H7381" t="str">
            <v>Table 16</v>
          </cell>
          <cell r="I7381" t="str">
            <v>Idaho Energy FinAnswer Evaluation Report - 2008.pdf</v>
          </cell>
        </row>
        <row r="7382">
          <cell r="C7382" t="str">
            <v>12162013-383.2_Planned Net to Gross Ratio</v>
          </cell>
          <cell r="D7382">
            <v>2</v>
          </cell>
          <cell r="E7382" t="str">
            <v>Planned Net to Gross Ratio</v>
          </cell>
          <cell r="F7382" t="str">
            <v>Net-to-Gross Ratio Value Source</v>
          </cell>
          <cell r="G7382" t="str">
            <v/>
          </cell>
          <cell r="H7382" t="str">
            <v>Page 2</v>
          </cell>
          <cell r="I7382" t="str">
            <v>ID_Energy_FinAnswer_Program_Evaluation_2009-2011.pdf</v>
          </cell>
        </row>
        <row r="7383">
          <cell r="C7383" t="str">
            <v>12162013-383.2_Planned Realization Rate</v>
          </cell>
          <cell r="D7383">
            <v>2</v>
          </cell>
          <cell r="E7383" t="str">
            <v>Planned Realization Rate</v>
          </cell>
          <cell r="F7383" t="str">
            <v>Realization Rate Value Source</v>
          </cell>
          <cell r="G7383" t="str">
            <v/>
          </cell>
          <cell r="H7383" t="str">
            <v>Table 1</v>
          </cell>
          <cell r="I7383" t="str">
            <v>ID_Energy_FinAnswer_Program_Evaluation_2009-2011.pdf</v>
          </cell>
        </row>
        <row r="7384">
          <cell r="C7384" t="str">
            <v>11222013-149.2_Incentive Customer ($)</v>
          </cell>
          <cell r="D7384">
            <v>2</v>
          </cell>
          <cell r="E7384" t="str">
            <v>Incentive Customer ($)</v>
          </cell>
          <cell r="F7384" t="str">
            <v>Incentive Value Source</v>
          </cell>
          <cell r="G7384" t="str">
            <v/>
          </cell>
          <cell r="H7384" t="str">
            <v>Incentive Caluclator Tool</v>
          </cell>
          <cell r="I7384" t="str">
            <v>WB UT Incentive Calc EXTERNAL 1.1E 0722013.xlsx</v>
          </cell>
        </row>
        <row r="7385">
          <cell r="C7385" t="str">
            <v>12162013-123.2_Incentive Customer ($)</v>
          </cell>
          <cell r="D7385">
            <v>2</v>
          </cell>
          <cell r="E7385" t="str">
            <v>Incentive Customer ($)</v>
          </cell>
          <cell r="F7385" t="str">
            <v>Incentive Value Source</v>
          </cell>
          <cell r="G7385" t="str">
            <v/>
          </cell>
          <cell r="H7385" t="str">
            <v>Incentive Caluclator Tool</v>
          </cell>
          <cell r="I7385" t="str">
            <v>WA wattSmart Business Incentive DUMMY.xlsx</v>
          </cell>
        </row>
        <row r="7386">
          <cell r="C7386" t="str">
            <v>12162013-513.2_Planned Net to Gross Ratio</v>
          </cell>
          <cell r="D7386">
            <v>2</v>
          </cell>
          <cell r="E7386" t="str">
            <v>Planned Net to Gross Ratio</v>
          </cell>
          <cell r="F7386" t="str">
            <v>Net-to-Gross Valur Source</v>
          </cell>
          <cell r="G7386" t="str">
            <v/>
          </cell>
          <cell r="H7386" t="str">
            <v>Page 10</v>
          </cell>
          <cell r="I7386" t="str">
            <v>DSM_WY_EnergyFinAnswer_Report_2011.pdf</v>
          </cell>
        </row>
        <row r="7387">
          <cell r="C7387" t="str">
            <v>12162013-513.2_Measure life (years)</v>
          </cell>
          <cell r="D7387">
            <v>2</v>
          </cell>
          <cell r="E7387" t="str">
            <v>Measure life (years)</v>
          </cell>
          <cell r="F7387" t="str">
            <v>Measure Life Value Source</v>
          </cell>
          <cell r="G7387" t="str">
            <v/>
          </cell>
          <cell r="H7387" t="str">
            <v>Table 26</v>
          </cell>
          <cell r="I7387" t="str">
            <v>2013-Wyoming-Annual-Report-Appendices-FINAL.pdf</v>
          </cell>
        </row>
        <row r="7388">
          <cell r="C7388" t="str">
            <v>12162013-513.2_Planned Realization Rate</v>
          </cell>
          <cell r="D7388">
            <v>2</v>
          </cell>
          <cell r="E7388" t="str">
            <v>Planned Realization Rate</v>
          </cell>
          <cell r="F7388" t="str">
            <v>Realization Rate Value Source</v>
          </cell>
          <cell r="G7388" t="str">
            <v/>
          </cell>
          <cell r="H7388" t="str">
            <v>Table 1</v>
          </cell>
          <cell r="I7388" t="str">
            <v>DSM_WY_EnergyFinAnswer_Report_2011.pdf</v>
          </cell>
        </row>
        <row r="7389">
          <cell r="C7389" t="str">
            <v>12162013-254.2_Planned Net to Gross Ratio</v>
          </cell>
          <cell r="D7389">
            <v>2</v>
          </cell>
          <cell r="E7389" t="str">
            <v>Planned Net to Gross Ratio</v>
          </cell>
          <cell r="F7389" t="str">
            <v>Net-to-Gross Value Source</v>
          </cell>
          <cell r="G7389" t="str">
            <v/>
          </cell>
          <cell r="H7389" t="str">
            <v>Page 2</v>
          </cell>
          <cell r="I7389" t="str">
            <v>CA_Energy_FinAnswer_Program_Evaluation_2009-2011.pdf</v>
          </cell>
        </row>
        <row r="7390">
          <cell r="C7390" t="str">
            <v>12162013-384.2_Measure life (years)</v>
          </cell>
          <cell r="D7390">
            <v>2</v>
          </cell>
          <cell r="E7390" t="str">
            <v>Measure life (years)</v>
          </cell>
          <cell r="F7390" t="str">
            <v>Measure Life Value Source</v>
          </cell>
          <cell r="G7390" t="str">
            <v>14.5, rounded to 15</v>
          </cell>
          <cell r="H7390" t="str">
            <v>Table 16</v>
          </cell>
          <cell r="I7390" t="str">
            <v>Idaho Energy FinAnswer Evaluation Report - 2008.pdf</v>
          </cell>
        </row>
        <row r="7391">
          <cell r="C7391" t="str">
            <v>12162013-384.2_Planned Realization Rate</v>
          </cell>
          <cell r="D7391">
            <v>2</v>
          </cell>
          <cell r="E7391" t="str">
            <v>Planned Realization Rate</v>
          </cell>
          <cell r="F7391" t="str">
            <v>Realization Rate Value Source</v>
          </cell>
          <cell r="G7391" t="str">
            <v/>
          </cell>
          <cell r="H7391" t="str">
            <v>Table 1</v>
          </cell>
          <cell r="I7391" t="str">
            <v>ID_Energy_FinAnswer_Program_Evaluation_2009-2011.pdf</v>
          </cell>
        </row>
        <row r="7392">
          <cell r="C7392" t="str">
            <v>12162013-384.2_Planned Net to Gross Ratio</v>
          </cell>
          <cell r="D7392">
            <v>2</v>
          </cell>
          <cell r="E7392" t="str">
            <v>Planned Net to Gross Ratio</v>
          </cell>
          <cell r="F7392" t="str">
            <v>Net-to-Gross Ratio Value Source</v>
          </cell>
          <cell r="G7392" t="str">
            <v/>
          </cell>
          <cell r="H7392" t="str">
            <v>Page 2</v>
          </cell>
          <cell r="I7392" t="str">
            <v>ID_Energy_FinAnswer_Program_Evaluation_2009-2011.pdf</v>
          </cell>
        </row>
        <row r="7393">
          <cell r="C7393" t="str">
            <v>11222013-150.2_Incentive Customer ($)</v>
          </cell>
          <cell r="D7393">
            <v>2</v>
          </cell>
          <cell r="E7393" t="str">
            <v>Incentive Customer ($)</v>
          </cell>
          <cell r="F7393" t="str">
            <v>Incentive Value Source</v>
          </cell>
          <cell r="G7393" t="str">
            <v/>
          </cell>
          <cell r="H7393" t="str">
            <v>Incentive Caluclator Tool</v>
          </cell>
          <cell r="I7393" t="str">
            <v>WB UT Incentive Calc EXTERNAL 1.1E 0722013.xlsx</v>
          </cell>
        </row>
        <row r="7394">
          <cell r="C7394" t="str">
            <v>12162013-124.2_Incentive Customer ($)</v>
          </cell>
          <cell r="D7394">
            <v>2</v>
          </cell>
          <cell r="E7394" t="str">
            <v>Incentive Customer ($)</v>
          </cell>
          <cell r="F7394" t="str">
            <v>Incentive Value Source</v>
          </cell>
          <cell r="G7394" t="str">
            <v/>
          </cell>
          <cell r="H7394" t="str">
            <v>Incentive Caluclator Tool</v>
          </cell>
          <cell r="I7394" t="str">
            <v>WA wattSmart Business Incentive DUMMY.xlsx</v>
          </cell>
        </row>
        <row r="7395">
          <cell r="C7395" t="str">
            <v>12162013-514.2_Planned Realization Rate</v>
          </cell>
          <cell r="D7395">
            <v>2</v>
          </cell>
          <cell r="E7395" t="str">
            <v>Planned Realization Rate</v>
          </cell>
          <cell r="F7395" t="str">
            <v>Realization Rate Value Source</v>
          </cell>
          <cell r="G7395" t="str">
            <v/>
          </cell>
          <cell r="H7395" t="str">
            <v>Table 1</v>
          </cell>
          <cell r="I7395" t="str">
            <v>DSM_WY_EnergyFinAnswer_Report_2011.pdf</v>
          </cell>
        </row>
        <row r="7396">
          <cell r="C7396" t="str">
            <v>12162013-514.2_Measure life (years)</v>
          </cell>
          <cell r="D7396">
            <v>2</v>
          </cell>
          <cell r="E7396" t="str">
            <v>Measure life (years)</v>
          </cell>
          <cell r="F7396" t="str">
            <v>Measure Life Value Source</v>
          </cell>
          <cell r="G7396" t="str">
            <v/>
          </cell>
          <cell r="H7396" t="str">
            <v>Table 26</v>
          </cell>
          <cell r="I7396" t="str">
            <v>2013-Wyoming-Annual-Report-Appendices-FINAL.pdf</v>
          </cell>
        </row>
        <row r="7397">
          <cell r="C7397" t="str">
            <v>12162013-514.2_Planned Net to Gross Ratio</v>
          </cell>
          <cell r="D7397">
            <v>2</v>
          </cell>
          <cell r="E7397" t="str">
            <v>Planned Net to Gross Ratio</v>
          </cell>
          <cell r="F7397" t="str">
            <v>Net-to-Gross Valur Source</v>
          </cell>
          <cell r="G7397" t="str">
            <v/>
          </cell>
          <cell r="H7397" t="str">
            <v>Page 10</v>
          </cell>
          <cell r="I7397" t="str">
            <v>DSM_WY_EnergyFinAnswer_Report_2011.pdf</v>
          </cell>
        </row>
        <row r="7398">
          <cell r="C7398" t="str">
            <v>03252015 - 002.1_Planned Net to Gross Ratio</v>
          </cell>
          <cell r="D7398">
            <v>1</v>
          </cell>
          <cell r="E7398" t="str">
            <v>Planned Net to Gross Ratio</v>
          </cell>
          <cell r="F7398" t="str">
            <v>Net-to-Gross Value Source</v>
          </cell>
          <cell r="G7398" t="str">
            <v/>
          </cell>
          <cell r="H7398" t="str">
            <v/>
          </cell>
          <cell r="I7398" t="str">
            <v>Energy Management California State Program Design Pacific Power.docx</v>
          </cell>
        </row>
        <row r="7399">
          <cell r="C7399" t="str">
            <v>11182014-002.1_Measure life (years)</v>
          </cell>
          <cell r="D7399">
            <v>1</v>
          </cell>
          <cell r="E7399" t="str">
            <v>Measure life (years)</v>
          </cell>
          <cell r="F7399" t="str">
            <v>Measure Life Value Source</v>
          </cell>
          <cell r="G7399" t="str">
            <v/>
          </cell>
          <cell r="H7399" t="str">
            <v>Table 2-6</v>
          </cell>
          <cell r="I7399" t="str">
            <v>Energy Management Idaho State Program Design.docx</v>
          </cell>
        </row>
        <row r="7400">
          <cell r="C7400" t="str">
            <v>11182014-002.1_Planned Net to Gross Ratio</v>
          </cell>
          <cell r="D7400">
            <v>1</v>
          </cell>
          <cell r="E7400" t="str">
            <v>Planned Net to Gross Ratio</v>
          </cell>
          <cell r="F7400" t="str">
            <v>Net-to-Gross Ratio Value Source</v>
          </cell>
          <cell r="G7400" t="str">
            <v/>
          </cell>
          <cell r="H7400" t="str">
            <v>Page 2</v>
          </cell>
          <cell r="I7400" t="str">
            <v>ID_Energy_FinAnswer_Program_Evaluation_2009-2011.pdf</v>
          </cell>
        </row>
        <row r="7401">
          <cell r="C7401" t="str">
            <v>11182014-002.1_Planned Realization Rate</v>
          </cell>
          <cell r="D7401">
            <v>1</v>
          </cell>
          <cell r="E7401" t="str">
            <v>Planned Realization Rate</v>
          </cell>
          <cell r="F7401" t="str">
            <v>Realization Rate Value Source</v>
          </cell>
          <cell r="G7401" t="str">
            <v/>
          </cell>
          <cell r="H7401" t="str">
            <v>Table 1</v>
          </cell>
          <cell r="I7401" t="str">
            <v>ID_Energy_FinAnswer_Program_Evaluation_2009-2011.pdf</v>
          </cell>
        </row>
        <row r="7402">
          <cell r="C7402" t="str">
            <v>11222013-030.1_Incentive Customer ($)</v>
          </cell>
          <cell r="D7402">
            <v>1</v>
          </cell>
          <cell r="E7402" t="str">
            <v>Incentive Customer ($)</v>
          </cell>
          <cell r="F7402" t="str">
            <v>Incentive Value Source</v>
          </cell>
          <cell r="G7402" t="str">
            <v/>
          </cell>
          <cell r="H7402" t="str">
            <v>Incentive Caluclator Tool</v>
          </cell>
          <cell r="I7402" t="str">
            <v>UT FinAnswer Incentive Ver 3.16E  11202012.xlsx</v>
          </cell>
        </row>
        <row r="7403">
          <cell r="C7403" t="str">
            <v>02272014-002.1_Incentive Customer ($)</v>
          </cell>
          <cell r="D7403">
            <v>1</v>
          </cell>
          <cell r="E7403" t="str">
            <v>Incentive Customer ($)</v>
          </cell>
          <cell r="F7403" t="str">
            <v>Incentive Value Source</v>
          </cell>
          <cell r="G7403" t="str">
            <v/>
          </cell>
          <cell r="H7403" t="str">
            <v>Incentive Caluclator Tool</v>
          </cell>
          <cell r="I7403" t="str">
            <v>WA wattSmart Business Incentive DUMMY.xlsx</v>
          </cell>
        </row>
        <row r="7404">
          <cell r="C7404" t="str">
            <v>12152014-002.1_Planned Net to Gross Ratio</v>
          </cell>
          <cell r="D7404">
            <v>1</v>
          </cell>
          <cell r="E7404" t="str">
            <v>Planned Net to Gross Ratio</v>
          </cell>
          <cell r="F7404" t="str">
            <v>Net-to-Gross Valur Source</v>
          </cell>
          <cell r="G7404" t="str">
            <v/>
          </cell>
          <cell r="H7404" t="str">
            <v>Calculated from EnerNoc Energy Management Characterization Summary - All States v4 (XL file)- WY specific tab (first year - 2013). The NTG values is weighted average between 1.0 NTG for the SEM programs and NTG of less than 1.0 from system recommissioning</v>
          </cell>
          <cell r="I7404" t="str">
            <v/>
          </cell>
        </row>
        <row r="7405">
          <cell r="C7405" t="str">
            <v>12152014-002.1_Measure life (years)</v>
          </cell>
          <cell r="D7405">
            <v>1</v>
          </cell>
          <cell r="E7405" t="str">
            <v>Measure life (years)</v>
          </cell>
          <cell r="F7405" t="str">
            <v>Measure Life Value Source</v>
          </cell>
          <cell r="G7405" t="str">
            <v/>
          </cell>
          <cell r="H7405" t="str">
            <v>Page 4-18</v>
          </cell>
          <cell r="I7405" t="str">
            <v>Energy Management Wyoming Program Design Rocky Mountain Power.docx</v>
          </cell>
        </row>
        <row r="7406">
          <cell r="C7406" t="str">
            <v>202.2_Planned Net to Gross Ratio</v>
          </cell>
          <cell r="D7406">
            <v>2</v>
          </cell>
          <cell r="E7406" t="str">
            <v>Planned Net to Gross Ratio</v>
          </cell>
          <cell r="F7406" t="str">
            <v>Net-to-Gross Value Source</v>
          </cell>
          <cell r="G7406" t="str">
            <v/>
          </cell>
          <cell r="H7406" t="str">
            <v>P. 2 .</v>
          </cell>
          <cell r="I7406" t="str">
            <v>CA_FinAnswer_Express_Program_Evaluation_2009-2011.pdf</v>
          </cell>
        </row>
        <row r="7407">
          <cell r="C7407" t="str">
            <v>202.2_Measure life (years)</v>
          </cell>
          <cell r="D7407">
            <v>2</v>
          </cell>
          <cell r="E7407" t="str">
            <v>Measure life (years)</v>
          </cell>
          <cell r="F7407" t="str">
            <v>Measure Life Value Source</v>
          </cell>
          <cell r="G7407" t="str">
            <v/>
          </cell>
          <cell r="H7407" t="str">
            <v/>
          </cell>
          <cell r="I7407" t="str">
            <v>Irrigation Measure Revision - Analysis Updated 13 Feb 2014.xlsx</v>
          </cell>
        </row>
        <row r="7408">
          <cell r="C7408" t="str">
            <v>202.2_Incremental cost ($)</v>
          </cell>
          <cell r="D7408">
            <v>2</v>
          </cell>
          <cell r="E7408" t="str">
            <v>Incremental cost ($)</v>
          </cell>
          <cell r="F7408" t="str">
            <v>Incremental Cost Value Source</v>
          </cell>
          <cell r="G7408" t="str">
            <v/>
          </cell>
          <cell r="H7408" t="str">
            <v/>
          </cell>
          <cell r="I7408" t="str">
            <v>Irrigation Measure Revision - Analysis Updated 13 Feb 2014.xlsx</v>
          </cell>
        </row>
        <row r="7409">
          <cell r="C7409" t="str">
            <v>202.2_Gross Average Monthly Demand Reduction (kW/unit)</v>
          </cell>
          <cell r="D7409">
            <v>2</v>
          </cell>
          <cell r="E7409" t="str">
            <v>Gross Average Monthly Demand Reduction (kW/unit)</v>
          </cell>
          <cell r="F7409" t="str">
            <v>Demand Savings Value Source</v>
          </cell>
          <cell r="G7409" t="str">
            <v/>
          </cell>
          <cell r="H7409" t="str">
            <v/>
          </cell>
          <cell r="I7409" t="str">
            <v>Irrigation Measure Revision - Analysis Updated 13 Feb 2014.xlsx</v>
          </cell>
        </row>
        <row r="7410">
          <cell r="C7410" t="str">
            <v>202.2_Gross incremental annual electric savings (kWh/yr)</v>
          </cell>
          <cell r="D7410">
            <v>2</v>
          </cell>
          <cell r="E7410" t="str">
            <v>Gross incremental annual electric savings (kWh/yr)</v>
          </cell>
          <cell r="F7410" t="str">
            <v>Energy Savings Value Source</v>
          </cell>
          <cell r="G7410" t="str">
            <v/>
          </cell>
          <cell r="H7410" t="str">
            <v/>
          </cell>
          <cell r="I7410" t="str">
            <v>Irrigation Measure Revision - Analysis Updated 13 Feb 2014.xlsx</v>
          </cell>
        </row>
        <row r="7411">
          <cell r="C7411" t="str">
            <v>202.2_Planned Realization Rate</v>
          </cell>
          <cell r="D7411">
            <v>2</v>
          </cell>
          <cell r="E7411" t="str">
            <v>Planned Realization Rate</v>
          </cell>
          <cell r="F7411" t="str">
            <v>Realization Rate Value Source</v>
          </cell>
          <cell r="G7411" t="str">
            <v/>
          </cell>
          <cell r="H7411" t="str">
            <v xml:space="preserve"> Table 1, p. 2.</v>
          </cell>
          <cell r="I7411" t="str">
            <v>CA_FinAnswer_Express_Program_Evaluation_2009-2011.pdf</v>
          </cell>
        </row>
        <row r="7412">
          <cell r="C7412" t="str">
            <v>858.2_Measure life (years)</v>
          </cell>
          <cell r="D7412">
            <v>2</v>
          </cell>
          <cell r="E7412" t="str">
            <v>Measure life (years)</v>
          </cell>
          <cell r="F7412" t="str">
            <v>Measure Life Value Source</v>
          </cell>
          <cell r="G7412" t="str">
            <v/>
          </cell>
          <cell r="H7412" t="str">
            <v>Page 21</v>
          </cell>
          <cell r="I7412" t="str">
            <v>Review and Update Industrial Agricultural Incentive Table Measures Washington 3 Nov 2013.pdf</v>
          </cell>
        </row>
        <row r="7413">
          <cell r="C7413" t="str">
            <v>858.2_Gross incremental annual electric savings (kWh/yr)</v>
          </cell>
          <cell r="D7413">
            <v>2</v>
          </cell>
          <cell r="E7413" t="str">
            <v>Gross incremental annual electric savings (kWh/yr)</v>
          </cell>
          <cell r="F7413" t="str">
            <v xml:space="preserve">Energy Savings Value Source </v>
          </cell>
          <cell r="G7413" t="str">
            <v/>
          </cell>
          <cell r="H7413" t="str">
            <v>Page 21</v>
          </cell>
          <cell r="I7413" t="str">
            <v>Review and Update Industrial Agricultural Incentive Table Measures Washington 3 Nov 2013.pdf</v>
          </cell>
        </row>
        <row r="7414">
          <cell r="C7414" t="str">
            <v>858.2_Incremental cost ($)</v>
          </cell>
          <cell r="D7414">
            <v>2</v>
          </cell>
          <cell r="E7414" t="str">
            <v>Incremental cost ($)</v>
          </cell>
          <cell r="F7414" t="str">
            <v>Cost Value Source</v>
          </cell>
          <cell r="G7414" t="str">
            <v/>
          </cell>
          <cell r="H7414" t="str">
            <v>Page 21</v>
          </cell>
          <cell r="I7414" t="str">
            <v>Review and Update Industrial Agricultural Incentive Table Measures Washington 3 Nov 2013.pdf</v>
          </cell>
        </row>
        <row r="7415">
          <cell r="C7415" t="str">
            <v>858.2_Gross Average Monthly Demand Reduction (kW/unit)</v>
          </cell>
          <cell r="D7415">
            <v>2</v>
          </cell>
          <cell r="E7415" t="str">
            <v>Gross Average Monthly Demand Reduction (kW/unit)</v>
          </cell>
          <cell r="F7415" t="str">
            <v>Savings Parameters</v>
          </cell>
          <cell r="G7415" t="str">
            <v/>
          </cell>
          <cell r="H7415" t="str">
            <v/>
          </cell>
          <cell r="I7415" t="str">
            <v>Irrigation Measure Revision - Analysis 11 Oct 2013.xlsx</v>
          </cell>
        </row>
        <row r="7416">
          <cell r="C7416" t="str">
            <v>858.2_Gross incremental annual electric savings (kWh/yr)</v>
          </cell>
          <cell r="D7416">
            <v>2</v>
          </cell>
          <cell r="E7416" t="str">
            <v>Gross incremental annual electric savings (kWh/yr)</v>
          </cell>
          <cell r="F7416" t="str">
            <v>Savings Parameters</v>
          </cell>
          <cell r="G7416" t="str">
            <v/>
          </cell>
          <cell r="H7416" t="str">
            <v/>
          </cell>
          <cell r="I7416" t="str">
            <v>Irrigation Measure Revision - Analysis 11 Oct 2013.xlsx</v>
          </cell>
        </row>
        <row r="7417">
          <cell r="C7417" t="str">
            <v>858.2_Incentive Customer ($)</v>
          </cell>
          <cell r="D7417">
            <v>2</v>
          </cell>
          <cell r="E7417" t="str">
            <v>Incentive Customer ($)</v>
          </cell>
          <cell r="F7417" t="str">
            <v>Incentive Value Source</v>
          </cell>
          <cell r="G7417" t="str">
            <v/>
          </cell>
          <cell r="H7417" t="str">
            <v>Page 21</v>
          </cell>
          <cell r="I7417" t="str">
            <v>Review and Update Industrial Agricultural Incentive Table Measures Washington 3 Nov 2013.pdf</v>
          </cell>
        </row>
        <row r="7418">
          <cell r="C7418" t="str">
            <v>858.2_Gross Average Monthly Demand Reduction (kW/unit)</v>
          </cell>
          <cell r="D7418">
            <v>2</v>
          </cell>
          <cell r="E7418" t="str">
            <v>Gross Average Monthly Demand Reduction (kW/unit)</v>
          </cell>
          <cell r="F7418" t="str">
            <v>Demand Reduction Value Source</v>
          </cell>
          <cell r="G7418" t="str">
            <v/>
          </cell>
          <cell r="H7418" t="str">
            <v>Page 21</v>
          </cell>
          <cell r="I7418" t="str">
            <v>Review and Update Industrial Agricultural Incentive Table Measures Washington 3 Nov 2013.pdf</v>
          </cell>
        </row>
        <row r="7419">
          <cell r="C7419" t="str">
            <v>1072.2_Measure life (years)</v>
          </cell>
          <cell r="D7419">
            <v>2</v>
          </cell>
          <cell r="E7419" t="str">
            <v>Measure life (years)</v>
          </cell>
          <cell r="F7419" t="str">
            <v>Measure Life Value Source</v>
          </cell>
          <cell r="G7419" t="str">
            <v/>
          </cell>
          <cell r="H7419" t="str">
            <v>Page 22</v>
          </cell>
          <cell r="I7419" t="str">
            <v>Wyoming Industrial  Agricultural Measure Review and Update 9 Nov.docx</v>
          </cell>
        </row>
        <row r="7420">
          <cell r="C7420" t="str">
            <v>1072.2_Gross incremental annual electric savings (kWh/yr)</v>
          </cell>
          <cell r="D7420">
            <v>2</v>
          </cell>
          <cell r="E7420" t="str">
            <v>Gross incremental annual electric savings (kWh/yr)</v>
          </cell>
          <cell r="F7420" t="str">
            <v>Energy Savings Value Source</v>
          </cell>
          <cell r="G7420" t="str">
            <v/>
          </cell>
          <cell r="H7420" t="str">
            <v>Page 22</v>
          </cell>
          <cell r="I7420" t="str">
            <v>Wyoming Industrial  Agricultural Measure Review and Update 9 Nov.docx</v>
          </cell>
        </row>
        <row r="7421">
          <cell r="C7421" t="str">
            <v>1072.2_Incremental cost ($)</v>
          </cell>
          <cell r="D7421">
            <v>2</v>
          </cell>
          <cell r="E7421" t="str">
            <v>Incremental cost ($)</v>
          </cell>
          <cell r="F7421" t="str">
            <v>Incremental Cost Value Source</v>
          </cell>
          <cell r="G7421" t="str">
            <v/>
          </cell>
          <cell r="H7421" t="str">
            <v>Page 22</v>
          </cell>
          <cell r="I7421" t="str">
            <v>Wyoming Industrial  Agricultural Measure Review and Update 9 Nov.docx</v>
          </cell>
        </row>
        <row r="7422">
          <cell r="C7422" t="str">
            <v>1072.2_Gross Average Monthly Demand Reduction (kW/unit)</v>
          </cell>
          <cell r="D7422">
            <v>2</v>
          </cell>
          <cell r="E7422" t="str">
            <v>Gross Average Monthly Demand Reduction (kW/unit)</v>
          </cell>
          <cell r="F7422" t="str">
            <v>Demand Savings Value Source</v>
          </cell>
          <cell r="G7422" t="str">
            <v/>
          </cell>
          <cell r="H7422" t="str">
            <v>Page 22</v>
          </cell>
          <cell r="I7422" t="str">
            <v>Wyoming Industrial  Agricultural Measure Review and Update 9 Nov.docx</v>
          </cell>
        </row>
        <row r="7423">
          <cell r="C7423" t="str">
            <v>1072.2_Planned Net to Gross Ratio</v>
          </cell>
          <cell r="D7423">
            <v>2</v>
          </cell>
          <cell r="E7423" t="str">
            <v>Planned Net to Gross Ratio</v>
          </cell>
          <cell r="F7423" t="str">
            <v>Net-to-Gross Value Source</v>
          </cell>
          <cell r="G7423" t="str">
            <v/>
          </cell>
          <cell r="H7423" t="str">
            <v>Recommendation on Page 10</v>
          </cell>
          <cell r="I7423" t="str">
            <v>DSM_WY_EnergyFinAnswer_Report_2011.pdf</v>
          </cell>
        </row>
        <row r="7424">
          <cell r="C7424" t="str">
            <v>12162013-255.2_Planned Net to Gross Ratio</v>
          </cell>
          <cell r="D7424">
            <v>2</v>
          </cell>
          <cell r="E7424" t="str">
            <v>Planned Net to Gross Ratio</v>
          </cell>
          <cell r="F7424" t="str">
            <v>Net-to-Gross Value Source</v>
          </cell>
          <cell r="G7424" t="str">
            <v/>
          </cell>
          <cell r="H7424" t="str">
            <v>Page 2</v>
          </cell>
          <cell r="I7424" t="str">
            <v>CA_Energy_FinAnswer_Program_Evaluation_2009-2011.pdf</v>
          </cell>
        </row>
        <row r="7425">
          <cell r="C7425" t="str">
            <v>12162013-385.2_Measure life (years)</v>
          </cell>
          <cell r="D7425">
            <v>2</v>
          </cell>
          <cell r="E7425" t="str">
            <v>Measure life (years)</v>
          </cell>
          <cell r="F7425" t="str">
            <v>Measure Life Value Source</v>
          </cell>
          <cell r="G7425" t="str">
            <v>14.5, rounded to 15</v>
          </cell>
          <cell r="H7425" t="str">
            <v>Table 16</v>
          </cell>
          <cell r="I7425" t="str">
            <v>Idaho Energy FinAnswer Evaluation Report - 2008.pdf</v>
          </cell>
        </row>
        <row r="7426">
          <cell r="C7426" t="str">
            <v>12162013-385.2_Planned Net to Gross Ratio</v>
          </cell>
          <cell r="D7426">
            <v>2</v>
          </cell>
          <cell r="E7426" t="str">
            <v>Planned Net to Gross Ratio</v>
          </cell>
          <cell r="F7426" t="str">
            <v>Net-to-Gross Ratio Value Source</v>
          </cell>
          <cell r="G7426" t="str">
            <v/>
          </cell>
          <cell r="H7426" t="str">
            <v>Page 2</v>
          </cell>
          <cell r="I7426" t="str">
            <v>ID_Energy_FinAnswer_Program_Evaluation_2009-2011.pdf</v>
          </cell>
        </row>
        <row r="7427">
          <cell r="C7427" t="str">
            <v>12162013-385.2_Planned Realization Rate</v>
          </cell>
          <cell r="D7427">
            <v>2</v>
          </cell>
          <cell r="E7427" t="str">
            <v>Planned Realization Rate</v>
          </cell>
          <cell r="F7427" t="str">
            <v>Realization Rate Value Source</v>
          </cell>
          <cell r="G7427" t="str">
            <v/>
          </cell>
          <cell r="H7427" t="str">
            <v>Table 1</v>
          </cell>
          <cell r="I7427" t="str">
            <v>ID_Energy_FinAnswer_Program_Evaluation_2009-2011.pdf</v>
          </cell>
        </row>
        <row r="7428">
          <cell r="C7428" t="str">
            <v>11222013-151.2_Incentive Customer ($)</v>
          </cell>
          <cell r="D7428">
            <v>2</v>
          </cell>
          <cell r="E7428" t="str">
            <v>Incentive Customer ($)</v>
          </cell>
          <cell r="F7428" t="str">
            <v>Incentive Value Source</v>
          </cell>
          <cell r="G7428" t="str">
            <v/>
          </cell>
          <cell r="H7428" t="str">
            <v>Incentive Caluclator Tool</v>
          </cell>
          <cell r="I7428" t="str">
            <v>WB UT Incentive Calc EXTERNAL 1.1E 0722013.xlsx</v>
          </cell>
        </row>
        <row r="7429">
          <cell r="C7429" t="str">
            <v>12162013-125.2_Incentive Customer ($)</v>
          </cell>
          <cell r="D7429">
            <v>2</v>
          </cell>
          <cell r="E7429" t="str">
            <v>Incentive Customer ($)</v>
          </cell>
          <cell r="F7429" t="str">
            <v>Incentive Value Source</v>
          </cell>
          <cell r="G7429" t="str">
            <v/>
          </cell>
          <cell r="H7429" t="str">
            <v>Incentive Caluclator Tool</v>
          </cell>
          <cell r="I7429" t="str">
            <v>WA wattSmart Business Incentive DUMMY.xlsx</v>
          </cell>
        </row>
        <row r="7430">
          <cell r="C7430" t="str">
            <v>12162013-515.2_Planned Realization Rate</v>
          </cell>
          <cell r="D7430">
            <v>2</v>
          </cell>
          <cell r="E7430" t="str">
            <v>Planned Realization Rate</v>
          </cell>
          <cell r="F7430" t="str">
            <v>Realization Rate Value Source</v>
          </cell>
          <cell r="G7430" t="str">
            <v/>
          </cell>
          <cell r="H7430" t="str">
            <v>Table 1</v>
          </cell>
          <cell r="I7430" t="str">
            <v>DSM_WY_EnergyFinAnswer_Report_2011.pdf</v>
          </cell>
        </row>
        <row r="7431">
          <cell r="C7431" t="str">
            <v>12162013-515.2_Planned Net to Gross Ratio</v>
          </cell>
          <cell r="D7431">
            <v>2</v>
          </cell>
          <cell r="E7431" t="str">
            <v>Planned Net to Gross Ratio</v>
          </cell>
          <cell r="F7431" t="str">
            <v>Net-to-Gross Valur Source</v>
          </cell>
          <cell r="G7431" t="str">
            <v/>
          </cell>
          <cell r="H7431" t="str">
            <v>Page 10</v>
          </cell>
          <cell r="I7431" t="str">
            <v>DSM_WY_EnergyFinAnswer_Report_2011.pdf</v>
          </cell>
        </row>
        <row r="7432">
          <cell r="C7432" t="str">
            <v>12162013-515.2_Measure life (years)</v>
          </cell>
          <cell r="D7432">
            <v>2</v>
          </cell>
          <cell r="E7432" t="str">
            <v>Measure life (years)</v>
          </cell>
          <cell r="F7432" t="str">
            <v>Measure Life Value Source</v>
          </cell>
          <cell r="G7432" t="str">
            <v/>
          </cell>
          <cell r="H7432" t="str">
            <v>Table 26</v>
          </cell>
          <cell r="I7432" t="str">
            <v>2013-Wyoming-Annual-Report-Appendices-FINAL.pdf</v>
          </cell>
        </row>
        <row r="7433">
          <cell r="C7433" t="str">
            <v>12162013-256.2_Planned Net to Gross Ratio</v>
          </cell>
          <cell r="D7433">
            <v>2</v>
          </cell>
          <cell r="E7433" t="str">
            <v>Planned Net to Gross Ratio</v>
          </cell>
          <cell r="F7433" t="str">
            <v>Net-to-Gross Value Source</v>
          </cell>
          <cell r="G7433" t="str">
            <v/>
          </cell>
          <cell r="H7433" t="str">
            <v>Page 2</v>
          </cell>
          <cell r="I7433" t="str">
            <v>CA_Energy_FinAnswer_Program_Evaluation_2009-2011.pdf</v>
          </cell>
        </row>
        <row r="7434">
          <cell r="C7434" t="str">
            <v>12162013-386.2_Planned Realization Rate</v>
          </cell>
          <cell r="D7434">
            <v>2</v>
          </cell>
          <cell r="E7434" t="str">
            <v>Planned Realization Rate</v>
          </cell>
          <cell r="F7434" t="str">
            <v>Realization Rate Value Source</v>
          </cell>
          <cell r="G7434" t="str">
            <v/>
          </cell>
          <cell r="H7434" t="str">
            <v>Table 1</v>
          </cell>
          <cell r="I7434" t="str">
            <v>ID_Energy_FinAnswer_Program_Evaluation_2009-2011.pdf</v>
          </cell>
        </row>
        <row r="7435">
          <cell r="C7435" t="str">
            <v>12162013-386.2_Planned Net to Gross Ratio</v>
          </cell>
          <cell r="D7435">
            <v>2</v>
          </cell>
          <cell r="E7435" t="str">
            <v>Planned Net to Gross Ratio</v>
          </cell>
          <cell r="F7435" t="str">
            <v>Net-to-Gross Ratio Value Source</v>
          </cell>
          <cell r="G7435" t="str">
            <v/>
          </cell>
          <cell r="H7435" t="str">
            <v>Page 2</v>
          </cell>
          <cell r="I7435" t="str">
            <v>ID_Energy_FinAnswer_Program_Evaluation_2009-2011.pdf</v>
          </cell>
        </row>
        <row r="7436">
          <cell r="C7436" t="str">
            <v>12162013-386.2_Measure life (years)</v>
          </cell>
          <cell r="D7436">
            <v>2</v>
          </cell>
          <cell r="E7436" t="str">
            <v>Measure life (years)</v>
          </cell>
          <cell r="F7436" t="str">
            <v>Measure Life Value Source</v>
          </cell>
          <cell r="G7436" t="str">
            <v>14.5, rounded to 15</v>
          </cell>
          <cell r="H7436" t="str">
            <v>Table 16</v>
          </cell>
          <cell r="I7436" t="str">
            <v>Idaho Energy FinAnswer Evaluation Report - 2008.pdf</v>
          </cell>
        </row>
        <row r="7437">
          <cell r="C7437" t="str">
            <v>11222013-152.2_Incentive Customer ($)</v>
          </cell>
          <cell r="D7437">
            <v>2</v>
          </cell>
          <cell r="E7437" t="str">
            <v>Incentive Customer ($)</v>
          </cell>
          <cell r="F7437" t="str">
            <v>Incentive Value Source</v>
          </cell>
          <cell r="G7437" t="str">
            <v/>
          </cell>
          <cell r="H7437" t="str">
            <v>Incentive Caluclator Tool</v>
          </cell>
          <cell r="I7437" t="str">
            <v>WB UT Incentive Calc EXTERNAL 1.1E 0722013.xlsx</v>
          </cell>
        </row>
        <row r="7438">
          <cell r="C7438" t="str">
            <v>12162013-126.2_Incentive Customer ($)</v>
          </cell>
          <cell r="D7438">
            <v>2</v>
          </cell>
          <cell r="E7438" t="str">
            <v>Incentive Customer ($)</v>
          </cell>
          <cell r="F7438" t="str">
            <v>Incentive Value Source</v>
          </cell>
          <cell r="G7438" t="str">
            <v/>
          </cell>
          <cell r="H7438" t="str">
            <v>Incentive Caluclator Tool</v>
          </cell>
          <cell r="I7438" t="str">
            <v>WA wattSmart Business Incentive DUMMY.xlsx</v>
          </cell>
        </row>
        <row r="7439">
          <cell r="C7439" t="str">
            <v>12162013-516.2_Measure life (years)</v>
          </cell>
          <cell r="D7439">
            <v>2</v>
          </cell>
          <cell r="E7439" t="str">
            <v>Measure life (years)</v>
          </cell>
          <cell r="F7439" t="str">
            <v>Measure Life Value Source</v>
          </cell>
          <cell r="G7439" t="str">
            <v/>
          </cell>
          <cell r="H7439" t="str">
            <v>Table 26</v>
          </cell>
          <cell r="I7439" t="str">
            <v>2013-Wyoming-Annual-Report-Appendices-FINAL.pdf</v>
          </cell>
        </row>
        <row r="7440">
          <cell r="C7440" t="str">
            <v>12162013-516.2_Planned Realization Rate</v>
          </cell>
          <cell r="D7440">
            <v>2</v>
          </cell>
          <cell r="E7440" t="str">
            <v>Planned Realization Rate</v>
          </cell>
          <cell r="F7440" t="str">
            <v>Realization Rate Value Source</v>
          </cell>
          <cell r="G7440" t="str">
            <v/>
          </cell>
          <cell r="H7440" t="str">
            <v>Table 1</v>
          </cell>
          <cell r="I7440" t="str">
            <v>DSM_WY_EnergyFinAnswer_Report_2011.pdf</v>
          </cell>
        </row>
        <row r="7441">
          <cell r="C7441" t="str">
            <v>12162013-516.2_Planned Net to Gross Ratio</v>
          </cell>
          <cell r="D7441">
            <v>2</v>
          </cell>
          <cell r="E7441" t="str">
            <v>Planned Net to Gross Ratio</v>
          </cell>
          <cell r="F7441" t="str">
            <v>Net-to-Gross Valur Source</v>
          </cell>
          <cell r="G7441" t="str">
            <v/>
          </cell>
          <cell r="H7441" t="str">
            <v>Page 10</v>
          </cell>
          <cell r="I7441" t="str">
            <v>DSM_WY_EnergyFinAnswer_Report_2011.pdf</v>
          </cell>
        </row>
        <row r="7442">
          <cell r="C7442" t="str">
            <v>502.3_Gross Average Monthly Demand Reduction (kW/unit)</v>
          </cell>
          <cell r="D7442">
            <v>3</v>
          </cell>
          <cell r="E7442" t="str">
            <v>Gross Average Monthly Demand Reduction (kW/unit)</v>
          </cell>
          <cell r="F7442" t="str">
            <v>Demand Savings Value Source</v>
          </cell>
          <cell r="G7442" t="str">
            <v/>
          </cell>
          <cell r="H7442" t="str">
            <v/>
          </cell>
          <cell r="I7442" t="str">
            <v/>
          </cell>
        </row>
        <row r="7443">
          <cell r="C7443" t="str">
            <v>502.3_Gross incremental annual electric savings (kWh/yr)</v>
          </cell>
          <cell r="D7443">
            <v>3</v>
          </cell>
          <cell r="E7443" t="str">
            <v>Gross incremental annual electric savings (kWh/yr)</v>
          </cell>
          <cell r="F7443" t="str">
            <v>Energy Savings Value Source</v>
          </cell>
          <cell r="G7443" t="str">
            <v/>
          </cell>
          <cell r="H7443" t="str">
            <v/>
          </cell>
          <cell r="I7443" t="str">
            <v/>
          </cell>
        </row>
        <row r="7444">
          <cell r="C7444" t="str">
            <v>502.3_Planned Realization Rate</v>
          </cell>
          <cell r="D7444">
            <v>3</v>
          </cell>
          <cell r="E7444" t="str">
            <v>Planned Realization Rate</v>
          </cell>
          <cell r="F7444" t="str">
            <v>Realization Rate Value Source</v>
          </cell>
          <cell r="G7444" t="str">
            <v/>
          </cell>
          <cell r="H7444" t="str">
            <v>BAU - CE inputs sheet</v>
          </cell>
          <cell r="I7444" t="str">
            <v>CE inputs - measure update   small business 031314.xlsx</v>
          </cell>
        </row>
        <row r="7445">
          <cell r="C7445" t="str">
            <v>502.3_Gross incremental annual electric savings (kWh/yr)</v>
          </cell>
          <cell r="D7445">
            <v>3</v>
          </cell>
          <cell r="E7445" t="str">
            <v>Gross incremental annual electric savings (kWh/yr)</v>
          </cell>
          <cell r="F7445" t="str">
            <v>Energy Savings Value Source</v>
          </cell>
          <cell r="G7445" t="str">
            <v/>
          </cell>
          <cell r="H7445" t="str">
            <v/>
          </cell>
          <cell r="I7445" t="str">
            <v>Program Update Report UT 050214.docx</v>
          </cell>
        </row>
        <row r="7446">
          <cell r="C7446" t="str">
            <v>502.3_Planned Net to Gross Ratio</v>
          </cell>
          <cell r="D7446">
            <v>3</v>
          </cell>
          <cell r="E7446" t="str">
            <v>Planned Net to Gross Ratio</v>
          </cell>
          <cell r="F7446" t="str">
            <v>Net-to-Gross Value Source</v>
          </cell>
          <cell r="G7446" t="str">
            <v/>
          </cell>
          <cell r="H7446" t="str">
            <v>BAU - CE inputs sheet</v>
          </cell>
          <cell r="I7446" t="str">
            <v>CE inputs - measure update   small business 031314.xlsx</v>
          </cell>
        </row>
        <row r="7447">
          <cell r="C7447" t="str">
            <v>502.3_Incremental cost ($)</v>
          </cell>
          <cell r="D7447">
            <v>3</v>
          </cell>
          <cell r="E7447" t="str">
            <v>Incremental cost ($)</v>
          </cell>
          <cell r="F7447" t="str">
            <v>Incremental Cost Value Source</v>
          </cell>
          <cell r="G7447" t="str">
            <v/>
          </cell>
          <cell r="H7447" t="str">
            <v/>
          </cell>
          <cell r="I7447" t="str">
            <v>Program Update Report UT 050214.docx</v>
          </cell>
        </row>
        <row r="7448">
          <cell r="C7448" t="str">
            <v>502.3_Measure life (years)</v>
          </cell>
          <cell r="D7448">
            <v>3</v>
          </cell>
          <cell r="E7448" t="str">
            <v>Measure life (years)</v>
          </cell>
          <cell r="F7448" t="str">
            <v>Measure Life Value Source</v>
          </cell>
          <cell r="G7448" t="str">
            <v/>
          </cell>
          <cell r="H7448" t="str">
            <v/>
          </cell>
          <cell r="I7448" t="str">
            <v>Program Update Report UT 050214.docx</v>
          </cell>
        </row>
        <row r="7449">
          <cell r="C7449" t="str">
            <v>502.3_Incremental cost ($)</v>
          </cell>
          <cell r="D7449">
            <v>3</v>
          </cell>
          <cell r="E7449" t="str">
            <v>Incremental cost ($)</v>
          </cell>
          <cell r="F7449" t="str">
            <v>Incremental Cost Value Source</v>
          </cell>
          <cell r="G7449" t="str">
            <v/>
          </cell>
          <cell r="H7449" t="str">
            <v/>
          </cell>
          <cell r="I7449" t="str">
            <v/>
          </cell>
        </row>
        <row r="7450">
          <cell r="C7450" t="str">
            <v>502.3_Gross Average Monthly Demand Reduction (kW/unit)</v>
          </cell>
          <cell r="D7450">
            <v>3</v>
          </cell>
          <cell r="E7450" t="str">
            <v>Gross Average Monthly Demand Reduction (kW/unit)</v>
          </cell>
          <cell r="F7450" t="str">
            <v>Demand Savings Value Source</v>
          </cell>
          <cell r="G7450" t="str">
            <v/>
          </cell>
          <cell r="H7450" t="str">
            <v/>
          </cell>
          <cell r="I7450" t="str">
            <v>Program Update Report UT 050214.docx</v>
          </cell>
        </row>
        <row r="7451">
          <cell r="C7451" t="str">
            <v>711.2_Gross incremental annual electric savings (kWh/yr)</v>
          </cell>
          <cell r="D7451">
            <v>2</v>
          </cell>
          <cell r="E7451" t="str">
            <v>Gross incremental annual electric savings (kWh/yr)</v>
          </cell>
          <cell r="F7451" t="str">
            <v>Savings Parameters</v>
          </cell>
          <cell r="G7451" t="str">
            <v/>
          </cell>
          <cell r="H7451" t="str">
            <v>See Source Document(s) for savings methodology</v>
          </cell>
          <cell r="I7451" t="str">
            <v>WA Portable Classroom Control.docx</v>
          </cell>
        </row>
        <row r="7452">
          <cell r="C7452" t="str">
            <v>711.2_Gross incremental annual electric savings (kWh/yr)</v>
          </cell>
          <cell r="D7452">
            <v>2</v>
          </cell>
          <cell r="E7452" t="str">
            <v>Gross incremental annual electric savings (kWh/yr)</v>
          </cell>
          <cell r="F7452" t="str">
            <v xml:space="preserve">Energy Savings Value Source </v>
          </cell>
          <cell r="G7452" t="str">
            <v/>
          </cell>
          <cell r="H7452" t="str">
            <v>pg 24-25, Table 7-14</v>
          </cell>
          <cell r="I7452" t="str">
            <v>FinAnswer Express Market Characterization and Program Enhancements - Washington Service Territory 9 Sept 2011.pdf</v>
          </cell>
        </row>
        <row r="7453">
          <cell r="C7453" t="str">
            <v>711.2_Gross Average Monthly Demand Reduction (kW/unit)</v>
          </cell>
          <cell r="D7453">
            <v>2</v>
          </cell>
          <cell r="E7453" t="str">
            <v>Gross Average Monthly Demand Reduction (kW/unit)</v>
          </cell>
          <cell r="F7453" t="str">
            <v>Savings Parameters</v>
          </cell>
          <cell r="G7453" t="str">
            <v/>
          </cell>
          <cell r="H7453" t="str">
            <v>See Source Document(s) for savings methodology</v>
          </cell>
          <cell r="I7453" t="str">
            <v>WA Portable Classroom Control.docx</v>
          </cell>
        </row>
        <row r="7454">
          <cell r="C7454" t="str">
            <v>711.2_Incentive Customer ($)</v>
          </cell>
          <cell r="D7454">
            <v>2</v>
          </cell>
          <cell r="E7454" t="str">
            <v>Incentive Customer ($)</v>
          </cell>
          <cell r="F7454" t="str">
            <v>Incentive Value Source</v>
          </cell>
          <cell r="G7454" t="str">
            <v/>
          </cell>
          <cell r="H7454" t="str">
            <v>pg 24-25, Table 7-14</v>
          </cell>
          <cell r="I7454" t="str">
            <v>FinAnswer Express Market Characterization and Program Enhancements - Washington Service Territory 9 Sept 2011.pdf</v>
          </cell>
        </row>
        <row r="7455">
          <cell r="C7455" t="str">
            <v>711.2_Gross Average Monthly Demand Reduction (kW/unit)</v>
          </cell>
          <cell r="D7455">
            <v>2</v>
          </cell>
          <cell r="E7455" t="str">
            <v>Gross Average Monthly Demand Reduction (kW/unit)</v>
          </cell>
          <cell r="F7455" t="str">
            <v>Demand Reduction Value Source</v>
          </cell>
          <cell r="G7455" t="str">
            <v/>
          </cell>
          <cell r="H7455" t="str">
            <v>pg 24-25, Table 7-14</v>
          </cell>
          <cell r="I7455" t="str">
            <v>FinAnswer Express Market Characterization and Program Enhancements - Washington Service Territory 9 Sept 2011.pdf</v>
          </cell>
        </row>
        <row r="7456">
          <cell r="C7456" t="str">
            <v>711.2_Measure life (years)</v>
          </cell>
          <cell r="D7456">
            <v>2</v>
          </cell>
          <cell r="E7456" t="str">
            <v>Measure life (years)</v>
          </cell>
          <cell r="F7456" t="str">
            <v>Measure Life Value Source</v>
          </cell>
          <cell r="G7456" t="str">
            <v/>
          </cell>
          <cell r="H7456" t="str">
            <v>pg 24-25, Table 7-14</v>
          </cell>
          <cell r="I7456" t="str">
            <v>FinAnswer Express Market Characterization and Program Enhancements - Washington Service Territory 9 Sept 2011.pdf</v>
          </cell>
        </row>
        <row r="7457">
          <cell r="C7457" t="str">
            <v>711.2_Incremental cost ($)</v>
          </cell>
          <cell r="D7457">
            <v>2</v>
          </cell>
          <cell r="E7457" t="str">
            <v>Incremental cost ($)</v>
          </cell>
          <cell r="F7457" t="str">
            <v>Cost Value Source</v>
          </cell>
          <cell r="G7457" t="str">
            <v/>
          </cell>
          <cell r="H7457" t="str">
            <v>pg 24-25, Table 7-14</v>
          </cell>
          <cell r="I7457" t="str">
            <v>FinAnswer Express Market Characterization and Program Enhancements - Washington Service Territory 9 Sept 2011.pdf</v>
          </cell>
        </row>
        <row r="7458">
          <cell r="C7458" t="str">
            <v>711.2_Gross incremental annual electric savings (kWh/yr)</v>
          </cell>
          <cell r="D7458">
            <v>2</v>
          </cell>
          <cell r="E7458" t="str">
            <v>Gross incremental annual electric savings (kWh/yr)</v>
          </cell>
          <cell r="F7458" t="str">
            <v>Savings Parameters</v>
          </cell>
          <cell r="G7458" t="str">
            <v/>
          </cell>
          <cell r="H7458" t="str">
            <v>See Source Document(s) for savings methodology</v>
          </cell>
          <cell r="I7458" t="str">
            <v>eQuest Modeling Summary for 365d T-stat Controls.xls</v>
          </cell>
        </row>
        <row r="7459">
          <cell r="C7459" t="str">
            <v>711.2_Gross Average Monthly Demand Reduction (kW/unit)</v>
          </cell>
          <cell r="D7459">
            <v>2</v>
          </cell>
          <cell r="E7459" t="str">
            <v>Gross Average Monthly Demand Reduction (kW/unit)</v>
          </cell>
          <cell r="F7459" t="str">
            <v>Savings Parameters</v>
          </cell>
          <cell r="G7459" t="str">
            <v/>
          </cell>
          <cell r="H7459" t="str">
            <v>See Source Document(s) for savings methodology</v>
          </cell>
          <cell r="I7459" t="str">
            <v>eQuest Modeling Summary for 365d T-stat Controls.xls</v>
          </cell>
        </row>
        <row r="7460">
          <cell r="C7460" t="str">
            <v>923.2_Gross incremental annual electric savings (kWh/yr)</v>
          </cell>
          <cell r="D7460">
            <v>2</v>
          </cell>
          <cell r="E7460" t="str">
            <v>Gross incremental annual electric savings (kWh/yr)</v>
          </cell>
          <cell r="F7460" t="str">
            <v>Energy Savings Value Source</v>
          </cell>
          <cell r="G7460" t="str">
            <v/>
          </cell>
          <cell r="H7460" t="str">
            <v/>
          </cell>
          <cell r="I7460" t="str">
            <v>NonLighting Measure Worksheets WY 120814.pdf</v>
          </cell>
        </row>
        <row r="7461">
          <cell r="C7461" t="str">
            <v>923.2_Planned Net to Gross Ratio</v>
          </cell>
          <cell r="D7461">
            <v>2</v>
          </cell>
          <cell r="E7461" t="str">
            <v>Planned Net to Gross Ratio</v>
          </cell>
          <cell r="F7461" t="str">
            <v>Net-to-Gross Value Source</v>
          </cell>
          <cell r="G7461" t="str">
            <v/>
          </cell>
          <cell r="H7461" t="str">
            <v>Page 10</v>
          </cell>
          <cell r="I7461" t="str">
            <v>DSM_WY_FinAnswerExpress_Report_2011.pdf</v>
          </cell>
        </row>
        <row r="7462">
          <cell r="C7462" t="str">
            <v>923.2_Planned Realization Rate</v>
          </cell>
          <cell r="D7462">
            <v>2</v>
          </cell>
          <cell r="E7462" t="str">
            <v>Planned Realization Rate</v>
          </cell>
          <cell r="F7462" t="str">
            <v>Realization Rate Value Source</v>
          </cell>
          <cell r="G7462" t="str">
            <v/>
          </cell>
          <cell r="H7462" t="str">
            <v>Table 1</v>
          </cell>
          <cell r="I7462" t="str">
            <v>DSM_WY_FinAnswerExpress_Report_2011.pdf</v>
          </cell>
        </row>
        <row r="7463">
          <cell r="C7463" t="str">
            <v>923.2_Gross Average Monthly Demand Reduction (kW/unit)</v>
          </cell>
          <cell r="D7463">
            <v>2</v>
          </cell>
          <cell r="E7463" t="str">
            <v>Gross Average Monthly Demand Reduction (kW/unit)</v>
          </cell>
          <cell r="F7463" t="str">
            <v>Demand Savings Value Source</v>
          </cell>
          <cell r="G7463" t="str">
            <v/>
          </cell>
          <cell r="H7463" t="str">
            <v/>
          </cell>
          <cell r="I7463" t="str">
            <v>NonLighting Measure Worksheets WY 120814.pdf</v>
          </cell>
        </row>
        <row r="7464">
          <cell r="C7464" t="str">
            <v>923.2_Incremental cost ($)</v>
          </cell>
          <cell r="D7464">
            <v>2</v>
          </cell>
          <cell r="E7464" t="str">
            <v>Incremental cost ($)</v>
          </cell>
          <cell r="F7464" t="str">
            <v>Incremental Cost Value Source</v>
          </cell>
          <cell r="G7464" t="str">
            <v/>
          </cell>
          <cell r="H7464" t="str">
            <v/>
          </cell>
          <cell r="I7464" t="str">
            <v>NonLighting Measure Worksheets WY 120814.pdf</v>
          </cell>
        </row>
        <row r="7465">
          <cell r="C7465" t="str">
            <v>923.2_Measure life (years)</v>
          </cell>
          <cell r="D7465">
            <v>2</v>
          </cell>
          <cell r="E7465" t="str">
            <v>Measure life (years)</v>
          </cell>
          <cell r="F7465" t="str">
            <v>Measure Life Value Source</v>
          </cell>
          <cell r="G7465" t="str">
            <v/>
          </cell>
          <cell r="H7465" t="str">
            <v/>
          </cell>
          <cell r="I7465" t="str">
            <v>NonLighting Measure Worksheets WY 120814.pdf</v>
          </cell>
        </row>
        <row r="7466">
          <cell r="C7466" t="str">
            <v>12302013-010.1_Gross Average Monthly Demand Reduction (kW/unit)</v>
          </cell>
          <cell r="D7466">
            <v>1</v>
          </cell>
          <cell r="E7466" t="str">
            <v>Gross Average Monthly Demand Reduction (kW/unit)</v>
          </cell>
          <cell r="F7466" t="str">
            <v>Demand Reduction Value Source</v>
          </cell>
          <cell r="G7466" t="str">
            <v/>
          </cell>
          <cell r="H7466" t="str">
            <v>Determined for each individual instance.  See background in Section 6.</v>
          </cell>
          <cell r="I7466" t="str">
            <v>Review and Update Industrial Agricultural Incentive Table Measures Washington 3 Nov 2013.pdf</v>
          </cell>
        </row>
        <row r="7467">
          <cell r="C7467" t="str">
            <v>12302013-010.1_Incremental cost ($)</v>
          </cell>
          <cell r="D7467">
            <v>1</v>
          </cell>
          <cell r="E7467" t="str">
            <v>Incremental cost ($)</v>
          </cell>
          <cell r="F7467" t="str">
            <v>Cost Value Source</v>
          </cell>
          <cell r="G7467" t="str">
            <v/>
          </cell>
          <cell r="H7467" t="str">
            <v>Determined for each individual instance.  See background in Section 6.</v>
          </cell>
          <cell r="I7467" t="str">
            <v>Review and Update Industrial Agricultural Incentive Table Measures Washington 3 Nov 2013.pdf</v>
          </cell>
        </row>
        <row r="7468">
          <cell r="C7468" t="str">
            <v>12302013-010.1_Measure life (years)</v>
          </cell>
          <cell r="D7468">
            <v>1</v>
          </cell>
          <cell r="E7468" t="str">
            <v>Measure life (years)</v>
          </cell>
          <cell r="F7468" t="str">
            <v>Measure Life Value Source</v>
          </cell>
          <cell r="G7468" t="str">
            <v/>
          </cell>
          <cell r="H7468" t="str">
            <v>Page 63</v>
          </cell>
          <cell r="I7468" t="str">
            <v>Review and Update Industrial Agricultural Incentive Table Measures Washington 3 Nov 2013.pdf</v>
          </cell>
        </row>
        <row r="7469">
          <cell r="C7469" t="str">
            <v>12302013-010.1_Gross incremental annual electric savings (kWh/yr)</v>
          </cell>
          <cell r="D7469">
            <v>1</v>
          </cell>
          <cell r="E7469" t="str">
            <v>Gross incremental annual electric savings (kWh/yr)</v>
          </cell>
          <cell r="F7469" t="str">
            <v xml:space="preserve">Energy Savings Value Source </v>
          </cell>
          <cell r="G7469" t="str">
            <v/>
          </cell>
          <cell r="H7469" t="str">
            <v>Determined for each individual instance.  See background in Section 6.</v>
          </cell>
          <cell r="I7469" t="str">
            <v>Review and Update Industrial Agricultural Incentive Table Measures Washington 3 Nov 2013.pdf</v>
          </cell>
        </row>
        <row r="7470">
          <cell r="C7470" t="str">
            <v>12302013-011.1_Measure life (years)</v>
          </cell>
          <cell r="D7470">
            <v>1</v>
          </cell>
          <cell r="E7470" t="str">
            <v>Measure life (years)</v>
          </cell>
          <cell r="F7470" t="str">
            <v>Measure Life Value Source</v>
          </cell>
          <cell r="G7470" t="str">
            <v/>
          </cell>
          <cell r="H7470" t="str">
            <v>Page 63</v>
          </cell>
          <cell r="I7470" t="str">
            <v>Review and Update Industrial Agricultural Incentive Table Measures Washington 3 Nov 2013.pdf</v>
          </cell>
        </row>
        <row r="7471">
          <cell r="C7471" t="str">
            <v>12302013-011.1_Incremental cost ($)</v>
          </cell>
          <cell r="D7471">
            <v>1</v>
          </cell>
          <cell r="E7471" t="str">
            <v>Incremental cost ($)</v>
          </cell>
          <cell r="F7471" t="str">
            <v>Cost Value Source</v>
          </cell>
          <cell r="G7471" t="str">
            <v/>
          </cell>
          <cell r="H7471" t="str">
            <v>Determined for each individual instance.  See background in Section 6.</v>
          </cell>
          <cell r="I7471" t="str">
            <v>Review and Update Industrial Agricultural Incentive Table Measures Washington 3 Nov 2013.pdf</v>
          </cell>
        </row>
        <row r="7472">
          <cell r="C7472" t="str">
            <v>12302013-011.1_Gross Average Monthly Demand Reduction (kW/unit)</v>
          </cell>
          <cell r="D7472">
            <v>1</v>
          </cell>
          <cell r="E7472" t="str">
            <v>Gross Average Monthly Demand Reduction (kW/unit)</v>
          </cell>
          <cell r="F7472" t="str">
            <v>Demand Reduction Value Source</v>
          </cell>
          <cell r="G7472" t="str">
            <v/>
          </cell>
          <cell r="H7472" t="str">
            <v>Determined for each individual instance.  See background in Section 6.</v>
          </cell>
          <cell r="I7472" t="str">
            <v>Review and Update Industrial Agricultural Incentive Table Measures Washington 3 Nov 2013.pdf</v>
          </cell>
        </row>
        <row r="7473">
          <cell r="C7473" t="str">
            <v>12302013-011.1_Gross incremental annual electric savings (kWh/yr)</v>
          </cell>
          <cell r="D7473">
            <v>1</v>
          </cell>
          <cell r="E7473" t="str">
            <v>Gross incremental annual electric savings (kWh/yr)</v>
          </cell>
          <cell r="F7473" t="str">
            <v xml:space="preserve">Energy Savings Value Source </v>
          </cell>
          <cell r="G7473" t="str">
            <v/>
          </cell>
          <cell r="H7473" t="str">
            <v>Determined for each individual instance.  See background in Section 6.</v>
          </cell>
          <cell r="I7473" t="str">
            <v>Review and Update Industrial Agricultural Incentive Table Measures Washington 3 Nov 2013.pdf</v>
          </cell>
        </row>
        <row r="7474">
          <cell r="C7474" t="str">
            <v>20150501-006.1_Planned Realization Rate</v>
          </cell>
          <cell r="D7474">
            <v>1</v>
          </cell>
          <cell r="E7474" t="str">
            <v>Planned Realization Rate</v>
          </cell>
          <cell r="F7474" t="str">
            <v>Realization Rate Value Source</v>
          </cell>
          <cell r="G7474" t="str">
            <v/>
          </cell>
          <cell r="H7474" t="str">
            <v xml:space="preserve"> Table 1, p. 2.</v>
          </cell>
          <cell r="I7474" t="str">
            <v>CA_FinAnswer_Express_Program_Evaluation_2009-2011.pdf</v>
          </cell>
        </row>
        <row r="7475">
          <cell r="C7475" t="str">
            <v>20150501-006.1_Planned Net to Gross Ratio</v>
          </cell>
          <cell r="D7475">
            <v>1</v>
          </cell>
          <cell r="E7475" t="str">
            <v>Planned Net to Gross Ratio</v>
          </cell>
          <cell r="F7475" t="str">
            <v>Net-to-Gross Value Source</v>
          </cell>
          <cell r="G7475" t="str">
            <v/>
          </cell>
          <cell r="H7475" t="str">
            <v>P. 2 .</v>
          </cell>
          <cell r="I7475" t="str">
            <v>CA_FinAnswer_Express_Program_Evaluation_2009-2011.pdf</v>
          </cell>
        </row>
        <row r="7476">
          <cell r="C7476" t="str">
            <v>20150501-006.1_Measure life (years)</v>
          </cell>
          <cell r="D7476">
            <v>1</v>
          </cell>
          <cell r="E7476" t="str">
            <v>Measure life (years)</v>
          </cell>
          <cell r="F7476" t="str">
            <v>Measure Life Value Source</v>
          </cell>
          <cell r="G7476" t="str">
            <v/>
          </cell>
          <cell r="H7476" t="str">
            <v/>
          </cell>
          <cell r="I7476" t="str">
            <v>California Industrial  Agricultural Measure Review and Update 29 Nov 2013.docx</v>
          </cell>
        </row>
        <row r="7477">
          <cell r="C7477" t="str">
            <v>11192014-005.1_Planned Net to Gross Ratio</v>
          </cell>
          <cell r="D7477">
            <v>1</v>
          </cell>
          <cell r="E7477" t="str">
            <v>Planned Net to Gross Ratio</v>
          </cell>
          <cell r="F7477" t="str">
            <v>Net-to-Gross Ratio Value Source</v>
          </cell>
          <cell r="G7477" t="str">
            <v/>
          </cell>
          <cell r="H7477" t="str">
            <v>Page 2</v>
          </cell>
          <cell r="I7477" t="str">
            <v>ID_Energy_FinAnswer_Program_Evaluation_2009-2011.pdf</v>
          </cell>
        </row>
        <row r="7478">
          <cell r="C7478" t="str">
            <v>11192014-005.1_Measure life (years)</v>
          </cell>
          <cell r="D7478">
            <v>1</v>
          </cell>
          <cell r="E7478" t="str">
            <v>Measure life (years)</v>
          </cell>
          <cell r="F7478" t="str">
            <v>Measure Life Value Source</v>
          </cell>
          <cell r="G7478" t="str">
            <v/>
          </cell>
          <cell r="H7478" t="str">
            <v>Page 37</v>
          </cell>
          <cell r="I7478" t="str">
            <v>Idaho Industrial  Agricultural Measure Review and Update 20 Nov 2013 revised 27 June 2014.pdf</v>
          </cell>
        </row>
        <row r="7479">
          <cell r="C7479" t="str">
            <v>11192014-005.1_Planned Realization Rate</v>
          </cell>
          <cell r="D7479">
            <v>1</v>
          </cell>
          <cell r="E7479" t="str">
            <v>Planned Realization Rate</v>
          </cell>
          <cell r="F7479" t="str">
            <v>Realization Rate Value Source</v>
          </cell>
          <cell r="G7479" t="str">
            <v/>
          </cell>
          <cell r="H7479" t="str">
            <v>Table 1</v>
          </cell>
          <cell r="I7479" t="str">
            <v>ID_Energy_FinAnswer_Program_Evaluation_2009-2011.pdf</v>
          </cell>
        </row>
        <row r="7480">
          <cell r="C7480" t="str">
            <v>12162013-185.2_Planned Net to Gross Ratio</v>
          </cell>
          <cell r="D7480">
            <v>2</v>
          </cell>
          <cell r="E7480" t="str">
            <v>Planned Net to Gross Ratio</v>
          </cell>
          <cell r="F7480" t="str">
            <v>Net-to-Gross Value Source</v>
          </cell>
          <cell r="G7480" t="str">
            <v/>
          </cell>
          <cell r="H7480" t="str">
            <v>Page 2</v>
          </cell>
          <cell r="I7480" t="str">
            <v>CA_Energy_FinAnswer_Program_Evaluation_2009-2011.pdf</v>
          </cell>
        </row>
        <row r="7481">
          <cell r="C7481" t="str">
            <v>12162013-315.2_Planned Realization Rate</v>
          </cell>
          <cell r="D7481">
            <v>2</v>
          </cell>
          <cell r="E7481" t="str">
            <v>Planned Realization Rate</v>
          </cell>
          <cell r="F7481" t="str">
            <v>Realization Rate Value Source</v>
          </cell>
          <cell r="G7481" t="str">
            <v/>
          </cell>
          <cell r="H7481" t="str">
            <v>Table 1</v>
          </cell>
          <cell r="I7481" t="str">
            <v>ID_Energy_FinAnswer_Program_Evaluation_2009-2011.pdf</v>
          </cell>
        </row>
        <row r="7482">
          <cell r="C7482" t="str">
            <v>12162013-315.2_Planned Net to Gross Ratio</v>
          </cell>
          <cell r="D7482">
            <v>2</v>
          </cell>
          <cell r="E7482" t="str">
            <v>Planned Net to Gross Ratio</v>
          </cell>
          <cell r="F7482" t="str">
            <v>Net-to-Gross Ratio Value Source</v>
          </cell>
          <cell r="G7482" t="str">
            <v/>
          </cell>
          <cell r="H7482" t="str">
            <v>Page 2</v>
          </cell>
          <cell r="I7482" t="str">
            <v>ID_Energy_FinAnswer_Program_Evaluation_2009-2011.pdf</v>
          </cell>
        </row>
        <row r="7483">
          <cell r="C7483" t="str">
            <v>12162013-315.2_Measure life (years)</v>
          </cell>
          <cell r="D7483">
            <v>2</v>
          </cell>
          <cell r="E7483" t="str">
            <v>Measure life (years)</v>
          </cell>
          <cell r="F7483" t="str">
            <v>Measure Life Value Source</v>
          </cell>
          <cell r="G7483" t="str">
            <v>14.5, rounded to 15</v>
          </cell>
          <cell r="H7483" t="str">
            <v>Table 16</v>
          </cell>
          <cell r="I7483" t="str">
            <v>Idaho Energy FinAnswer Evaluation Report - 2008.pdf</v>
          </cell>
        </row>
        <row r="7484">
          <cell r="C7484" t="str">
            <v>11222013-065.2_Incentive Customer ($)</v>
          </cell>
          <cell r="D7484">
            <v>2</v>
          </cell>
          <cell r="E7484" t="str">
            <v>Incentive Customer ($)</v>
          </cell>
          <cell r="F7484" t="str">
            <v>Incentive Value Source</v>
          </cell>
          <cell r="G7484" t="str">
            <v/>
          </cell>
          <cell r="H7484" t="str">
            <v>Incentive Caluclator Tool</v>
          </cell>
          <cell r="I7484" t="str">
            <v>WB UT Incentive Calc EXTERNAL 1.1E 0722013.xlsx</v>
          </cell>
        </row>
        <row r="7485">
          <cell r="C7485" t="str">
            <v>12162013-055.2_Incentive Customer ($)</v>
          </cell>
          <cell r="D7485">
            <v>2</v>
          </cell>
          <cell r="E7485" t="str">
            <v>Incentive Customer ($)</v>
          </cell>
          <cell r="F7485" t="str">
            <v>Incentive Value Source</v>
          </cell>
          <cell r="G7485" t="str">
            <v/>
          </cell>
          <cell r="H7485" t="str">
            <v>Incentive Caluclator Tool</v>
          </cell>
          <cell r="I7485" t="str">
            <v>WA wattSmart Business Incentive DUMMY.xlsx</v>
          </cell>
        </row>
        <row r="7486">
          <cell r="C7486" t="str">
            <v>12162013-445.2_Planned Realization Rate</v>
          </cell>
          <cell r="D7486">
            <v>2</v>
          </cell>
          <cell r="E7486" t="str">
            <v>Planned Realization Rate</v>
          </cell>
          <cell r="F7486" t="str">
            <v>Realization Rate Value Source</v>
          </cell>
          <cell r="G7486" t="str">
            <v/>
          </cell>
          <cell r="H7486" t="str">
            <v>Table 1</v>
          </cell>
          <cell r="I7486" t="str">
            <v>DSM_WY_EnergyFinAnswer_Report_2011.pdf</v>
          </cell>
        </row>
        <row r="7487">
          <cell r="C7487" t="str">
            <v>12162013-445.2_Planned Net to Gross Ratio</v>
          </cell>
          <cell r="D7487">
            <v>2</v>
          </cell>
          <cell r="E7487" t="str">
            <v>Planned Net to Gross Ratio</v>
          </cell>
          <cell r="F7487" t="str">
            <v>Net-to-Gross Valur Source</v>
          </cell>
          <cell r="G7487" t="str">
            <v/>
          </cell>
          <cell r="H7487" t="str">
            <v>Page 10</v>
          </cell>
          <cell r="I7487" t="str">
            <v>DSM_WY_EnergyFinAnswer_Report_2011.pdf</v>
          </cell>
        </row>
        <row r="7488">
          <cell r="C7488" t="str">
            <v>12162013-445.2_Measure life (years)</v>
          </cell>
          <cell r="D7488">
            <v>2</v>
          </cell>
          <cell r="E7488" t="str">
            <v>Measure life (years)</v>
          </cell>
          <cell r="F7488" t="str">
            <v>Measure Life Value Source</v>
          </cell>
          <cell r="G7488" t="str">
            <v/>
          </cell>
          <cell r="H7488" t="str">
            <v>Table 26</v>
          </cell>
          <cell r="I7488" t="str">
            <v>2013-Wyoming-Annual-Report-Appendices-FINAL.pdf</v>
          </cell>
        </row>
        <row r="7489">
          <cell r="C7489" t="str">
            <v>12162013-186.2_Planned Net to Gross Ratio</v>
          </cell>
          <cell r="D7489">
            <v>2</v>
          </cell>
          <cell r="E7489" t="str">
            <v>Planned Net to Gross Ratio</v>
          </cell>
          <cell r="F7489" t="str">
            <v>Net-to-Gross Value Source</v>
          </cell>
          <cell r="G7489" t="str">
            <v/>
          </cell>
          <cell r="H7489" t="str">
            <v>Page 2</v>
          </cell>
          <cell r="I7489" t="str">
            <v>CA_Energy_FinAnswer_Program_Evaluation_2009-2011.pdf</v>
          </cell>
        </row>
        <row r="7490">
          <cell r="C7490" t="str">
            <v>12162013-316.2_Planned Realization Rate</v>
          </cell>
          <cell r="D7490">
            <v>2</v>
          </cell>
          <cell r="E7490" t="str">
            <v>Planned Realization Rate</v>
          </cell>
          <cell r="F7490" t="str">
            <v>Realization Rate Value Source</v>
          </cell>
          <cell r="G7490" t="str">
            <v/>
          </cell>
          <cell r="H7490" t="str">
            <v>Table 1</v>
          </cell>
          <cell r="I7490" t="str">
            <v>ID_Energy_FinAnswer_Program_Evaluation_2009-2011.pdf</v>
          </cell>
        </row>
        <row r="7491">
          <cell r="C7491" t="str">
            <v>12162013-316.2_Planned Net to Gross Ratio</v>
          </cell>
          <cell r="D7491">
            <v>2</v>
          </cell>
          <cell r="E7491" t="str">
            <v>Planned Net to Gross Ratio</v>
          </cell>
          <cell r="F7491" t="str">
            <v>Net-to-Gross Ratio Value Source</v>
          </cell>
          <cell r="G7491" t="str">
            <v/>
          </cell>
          <cell r="H7491" t="str">
            <v>Page 2</v>
          </cell>
          <cell r="I7491" t="str">
            <v>ID_Energy_FinAnswer_Program_Evaluation_2009-2011.pdf</v>
          </cell>
        </row>
        <row r="7492">
          <cell r="C7492" t="str">
            <v>12162013-316.2_Measure life (years)</v>
          </cell>
          <cell r="D7492">
            <v>2</v>
          </cell>
          <cell r="E7492" t="str">
            <v>Measure life (years)</v>
          </cell>
          <cell r="F7492" t="str">
            <v>Measure Life Value Source</v>
          </cell>
          <cell r="G7492" t="str">
            <v>14.5, rounded to 15</v>
          </cell>
          <cell r="H7492" t="str">
            <v>Table 16</v>
          </cell>
          <cell r="I7492" t="str">
            <v>Idaho Energy FinAnswer Evaluation Report - 2008.pdf</v>
          </cell>
        </row>
        <row r="7493">
          <cell r="C7493" t="str">
            <v>11222013-066.2_Incentive Customer ($)</v>
          </cell>
          <cell r="D7493">
            <v>2</v>
          </cell>
          <cell r="E7493" t="str">
            <v>Incentive Customer ($)</v>
          </cell>
          <cell r="F7493" t="str">
            <v>Incentive Value Source</v>
          </cell>
          <cell r="G7493" t="str">
            <v/>
          </cell>
          <cell r="H7493" t="str">
            <v>Incentive Caluclator Tool</v>
          </cell>
          <cell r="I7493" t="str">
            <v>WB UT Incentive Calc EXTERNAL 1.1E 0722013.xlsx</v>
          </cell>
        </row>
        <row r="7494">
          <cell r="C7494" t="str">
            <v>12162013-056.2_Incentive Customer ($)</v>
          </cell>
          <cell r="D7494">
            <v>2</v>
          </cell>
          <cell r="E7494" t="str">
            <v>Incentive Customer ($)</v>
          </cell>
          <cell r="F7494" t="str">
            <v>Incentive Value Source</v>
          </cell>
          <cell r="G7494" t="str">
            <v/>
          </cell>
          <cell r="H7494" t="str">
            <v>Incentive Caluclator Tool</v>
          </cell>
          <cell r="I7494" t="str">
            <v>WA wattSmart Business Incentive DUMMY.xlsx</v>
          </cell>
        </row>
        <row r="7495">
          <cell r="C7495" t="str">
            <v>12162013-446.2_Planned Net to Gross Ratio</v>
          </cell>
          <cell r="D7495">
            <v>2</v>
          </cell>
          <cell r="E7495" t="str">
            <v>Planned Net to Gross Ratio</v>
          </cell>
          <cell r="F7495" t="str">
            <v>Net-to-Gross Valur Source</v>
          </cell>
          <cell r="G7495" t="str">
            <v/>
          </cell>
          <cell r="H7495" t="str">
            <v>Page 10</v>
          </cell>
          <cell r="I7495" t="str">
            <v>DSM_WY_EnergyFinAnswer_Report_2011.pdf</v>
          </cell>
        </row>
        <row r="7496">
          <cell r="C7496" t="str">
            <v>12162013-446.2_Measure life (years)</v>
          </cell>
          <cell r="D7496">
            <v>2</v>
          </cell>
          <cell r="E7496" t="str">
            <v>Measure life (years)</v>
          </cell>
          <cell r="F7496" t="str">
            <v>Measure Life Value Source</v>
          </cell>
          <cell r="G7496" t="str">
            <v/>
          </cell>
          <cell r="H7496" t="str">
            <v>Table 26</v>
          </cell>
          <cell r="I7496" t="str">
            <v>2013-Wyoming-Annual-Report-Appendices-FINAL.pdf</v>
          </cell>
        </row>
        <row r="7497">
          <cell r="C7497" t="str">
            <v>12162013-446.2_Planned Realization Rate</v>
          </cell>
          <cell r="D7497">
            <v>2</v>
          </cell>
          <cell r="E7497" t="str">
            <v>Planned Realization Rate</v>
          </cell>
          <cell r="F7497" t="str">
            <v>Realization Rate Value Source</v>
          </cell>
          <cell r="G7497" t="str">
            <v/>
          </cell>
          <cell r="H7497" t="str">
            <v>Table 1</v>
          </cell>
          <cell r="I7497" t="str">
            <v>DSM_WY_EnergyFinAnswer_Report_2011.pdf</v>
          </cell>
        </row>
        <row r="7498">
          <cell r="C7498" t="str">
            <v>194.2_Planned Net to Gross Ratio</v>
          </cell>
          <cell r="D7498">
            <v>2</v>
          </cell>
          <cell r="E7498" t="str">
            <v>Planned Net to Gross Ratio</v>
          </cell>
          <cell r="F7498" t="str">
            <v>Net-to-Gross Value Source</v>
          </cell>
          <cell r="G7498" t="str">
            <v/>
          </cell>
          <cell r="H7498" t="str">
            <v>P. 2 .</v>
          </cell>
          <cell r="I7498" t="str">
            <v>CA_FinAnswer_Express_Program_Evaluation_2009-2011.pdf</v>
          </cell>
        </row>
        <row r="7499">
          <cell r="C7499" t="str">
            <v>194.2_Gross incremental annual electric savings (kWh/yr)</v>
          </cell>
          <cell r="D7499">
            <v>2</v>
          </cell>
          <cell r="E7499" t="str">
            <v>Gross incremental annual electric savings (kWh/yr)</v>
          </cell>
          <cell r="F7499" t="str">
            <v>Energy Savings Value Source</v>
          </cell>
          <cell r="G7499" t="str">
            <v/>
          </cell>
          <cell r="H7499" t="str">
            <v/>
          </cell>
          <cell r="I7499" t="str">
            <v>Irrigation Measure Revision - Analysis Updated 13 Feb 2014.xlsx</v>
          </cell>
        </row>
        <row r="7500">
          <cell r="C7500" t="str">
            <v>194.2_Planned Realization Rate</v>
          </cell>
          <cell r="D7500">
            <v>2</v>
          </cell>
          <cell r="E7500" t="str">
            <v>Planned Realization Rate</v>
          </cell>
          <cell r="F7500" t="str">
            <v>Realization Rate Value Source</v>
          </cell>
          <cell r="G7500" t="str">
            <v/>
          </cell>
          <cell r="H7500" t="str">
            <v xml:space="preserve"> Table 1, p. 2.</v>
          </cell>
          <cell r="I7500" t="str">
            <v>CA_FinAnswer_Express_Program_Evaluation_2009-2011.pdf</v>
          </cell>
        </row>
        <row r="7501">
          <cell r="C7501" t="str">
            <v>194.2_Measure life (years)</v>
          </cell>
          <cell r="D7501">
            <v>2</v>
          </cell>
          <cell r="E7501" t="str">
            <v>Measure life (years)</v>
          </cell>
          <cell r="F7501" t="str">
            <v>Measure Life Value Source</v>
          </cell>
          <cell r="G7501" t="str">
            <v/>
          </cell>
          <cell r="H7501" t="str">
            <v/>
          </cell>
          <cell r="I7501" t="str">
            <v>Irrigation Measure Revision - Analysis Updated 13 Feb 2014.xlsx</v>
          </cell>
        </row>
        <row r="7502">
          <cell r="C7502" t="str">
            <v>194.2_Gross Average Monthly Demand Reduction (kW/unit)</v>
          </cell>
          <cell r="D7502">
            <v>2</v>
          </cell>
          <cell r="E7502" t="str">
            <v>Gross Average Monthly Demand Reduction (kW/unit)</v>
          </cell>
          <cell r="F7502" t="str">
            <v>Demand Savings Value Source</v>
          </cell>
          <cell r="G7502" t="str">
            <v/>
          </cell>
          <cell r="H7502" t="str">
            <v/>
          </cell>
          <cell r="I7502" t="str">
            <v>Irrigation Measure Revision - Analysis Updated 13 Feb 2014.xlsx</v>
          </cell>
        </row>
        <row r="7503">
          <cell r="C7503" t="str">
            <v>194.2_Incremental cost ($)</v>
          </cell>
          <cell r="D7503">
            <v>2</v>
          </cell>
          <cell r="E7503" t="str">
            <v>Incremental cost ($)</v>
          </cell>
          <cell r="F7503" t="str">
            <v>Incremental Cost Value Source</v>
          </cell>
          <cell r="G7503" t="str">
            <v/>
          </cell>
          <cell r="H7503" t="str">
            <v/>
          </cell>
          <cell r="I7503" t="str">
            <v>Irrigation Measure Revision - Analysis Updated 13 Feb 2014.xlsx</v>
          </cell>
        </row>
        <row r="7504">
          <cell r="C7504" t="str">
            <v>432.3_Measure life (years)</v>
          </cell>
          <cell r="D7504">
            <v>3</v>
          </cell>
          <cell r="E7504" t="str">
            <v>Measure life (years)</v>
          </cell>
          <cell r="F7504" t="str">
            <v>Measure Life Value Source</v>
          </cell>
          <cell r="G7504" t="str">
            <v/>
          </cell>
          <cell r="H7504" t="str">
            <v>Page 26</v>
          </cell>
          <cell r="I7504" t="str">
            <v>Utah Industrial  Agricultural Measure Review and Update 1 May 2014.docx</v>
          </cell>
        </row>
        <row r="7505">
          <cell r="C7505" t="str">
            <v>432.3_Gross incremental annual electric savings (kWh/yr)</v>
          </cell>
          <cell r="D7505">
            <v>3</v>
          </cell>
          <cell r="E7505" t="str">
            <v>Gross incremental annual electric savings (kWh/yr)</v>
          </cell>
          <cell r="F7505" t="str">
            <v>Energy savings value source</v>
          </cell>
          <cell r="G7505" t="str">
            <v/>
          </cell>
          <cell r="H7505" t="str">
            <v>page 26</v>
          </cell>
          <cell r="I7505" t="str">
            <v>Utah Industrial  Agricultural Measure Review and Update 1 May 2014.docx</v>
          </cell>
        </row>
        <row r="7506">
          <cell r="C7506" t="str">
            <v>432.3_Planned Realization Rate</v>
          </cell>
          <cell r="D7506">
            <v>3</v>
          </cell>
          <cell r="E7506" t="str">
            <v>Planned Realization Rate</v>
          </cell>
          <cell r="F7506" t="str">
            <v>Planned Realization Rate Value Source</v>
          </cell>
          <cell r="G7506" t="str">
            <v/>
          </cell>
          <cell r="H7506" t="str">
            <v>BAU - CE inputs sheet</v>
          </cell>
          <cell r="I7506" t="str">
            <v>CE inputs - measure update   small business 031314.xlsx</v>
          </cell>
        </row>
        <row r="7507">
          <cell r="C7507" t="str">
            <v>432.3_Incremental cost ($)</v>
          </cell>
          <cell r="D7507">
            <v>3</v>
          </cell>
          <cell r="E7507" t="str">
            <v>Incremental cost ($)</v>
          </cell>
          <cell r="F7507" t="str">
            <v>Cost value source</v>
          </cell>
          <cell r="G7507" t="str">
            <v/>
          </cell>
          <cell r="H7507" t="str">
            <v>page 26</v>
          </cell>
          <cell r="I7507" t="str">
            <v>Utah Industrial  Agricultural Measure Review and Update 1 May 2014.docx</v>
          </cell>
        </row>
        <row r="7508">
          <cell r="C7508" t="str">
            <v>432.3_Planned Net to Gross Ratio</v>
          </cell>
          <cell r="D7508">
            <v>3</v>
          </cell>
          <cell r="E7508" t="str">
            <v>Planned Net to Gross Ratio</v>
          </cell>
          <cell r="F7508" t="str">
            <v>Planned Net-to-Gross Ratio Value Source</v>
          </cell>
          <cell r="G7508" t="str">
            <v/>
          </cell>
          <cell r="H7508" t="str">
            <v>BAU - CE inputs sheet</v>
          </cell>
          <cell r="I7508" t="str">
            <v>CE inputs - measure update   small business 031314.xlsx</v>
          </cell>
        </row>
        <row r="7509">
          <cell r="C7509" t="str">
            <v>09232014-001.1_Gross incremental annual electric savings (kWh/yr)</v>
          </cell>
          <cell r="D7509">
            <v>1</v>
          </cell>
          <cell r="E7509" t="str">
            <v>Gross incremental annual electric savings (kWh/yr)</v>
          </cell>
          <cell r="F7509" t="str">
            <v xml:space="preserve">Energy Savings Value Source </v>
          </cell>
          <cell r="G7509" t="str">
            <v/>
          </cell>
          <cell r="H7509" t="str">
            <v/>
          </cell>
          <cell r="I7509" t="str">
            <v>Irrigation Measure Revision - Analysis Updated 13 Feb 2014.xlsx</v>
          </cell>
        </row>
        <row r="7510">
          <cell r="C7510" t="str">
            <v>09232014-001.1_Incremental cost ($)</v>
          </cell>
          <cell r="D7510">
            <v>1</v>
          </cell>
          <cell r="E7510" t="str">
            <v>Incremental cost ($)</v>
          </cell>
          <cell r="F7510" t="str">
            <v>Cost Value Source</v>
          </cell>
          <cell r="G7510" t="str">
            <v/>
          </cell>
          <cell r="H7510" t="str">
            <v/>
          </cell>
          <cell r="I7510" t="str">
            <v>Irrigation Measure Revision - Analysis Updated 13 Feb 2014.xlsx</v>
          </cell>
        </row>
        <row r="7511">
          <cell r="C7511" t="str">
            <v>09232014-001.1_Gross Average Monthly Demand Reduction (kW/unit)</v>
          </cell>
          <cell r="D7511">
            <v>1</v>
          </cell>
          <cell r="E7511" t="str">
            <v>Gross Average Monthly Demand Reduction (kW/unit)</v>
          </cell>
          <cell r="F7511" t="str">
            <v>Demand Reduction Value Source</v>
          </cell>
          <cell r="G7511" t="str">
            <v/>
          </cell>
          <cell r="H7511" t="str">
            <v/>
          </cell>
          <cell r="I7511" t="str">
            <v>Irrigation Measure Revision - Analysis Updated 13 Feb 2014.xlsx</v>
          </cell>
        </row>
        <row r="7512">
          <cell r="C7512" t="str">
            <v>09232014-001.1_Measure life (years)</v>
          </cell>
          <cell r="D7512">
            <v>1</v>
          </cell>
          <cell r="E7512" t="str">
            <v>Measure life (years)</v>
          </cell>
          <cell r="F7512" t="str">
            <v>Measure Life Value Source</v>
          </cell>
          <cell r="G7512" t="str">
            <v/>
          </cell>
          <cell r="H7512" t="str">
            <v>Page 25</v>
          </cell>
          <cell r="I7512" t="str">
            <v>Review and Update Industrial Agricultural Incentive Table Measures Washington 3 Nov 2013.pdf</v>
          </cell>
        </row>
        <row r="7513">
          <cell r="C7513" t="str">
            <v>1081.2_Incremental cost ($)</v>
          </cell>
          <cell r="D7513">
            <v>2</v>
          </cell>
          <cell r="E7513" t="str">
            <v>Incremental cost ($)</v>
          </cell>
          <cell r="F7513" t="str">
            <v>Incremental Cost Value Source</v>
          </cell>
          <cell r="G7513" t="str">
            <v/>
          </cell>
          <cell r="H7513" t="str">
            <v>Page 26</v>
          </cell>
          <cell r="I7513" t="str">
            <v>Wyoming Industrial  Agricultural Measure Review and Update 9 Nov.docx</v>
          </cell>
        </row>
        <row r="7514">
          <cell r="C7514" t="str">
            <v>1081.2_Gross Average Monthly Demand Reduction (kW/unit)</v>
          </cell>
          <cell r="D7514">
            <v>2</v>
          </cell>
          <cell r="E7514" t="str">
            <v>Gross Average Monthly Demand Reduction (kW/unit)</v>
          </cell>
          <cell r="F7514" t="str">
            <v>Demand Savings Value Source</v>
          </cell>
          <cell r="G7514" t="str">
            <v/>
          </cell>
          <cell r="H7514" t="str">
            <v>Page 26</v>
          </cell>
          <cell r="I7514" t="str">
            <v>Wyoming Industrial  Agricultural Measure Review and Update 9 Nov.docx</v>
          </cell>
        </row>
        <row r="7515">
          <cell r="C7515" t="str">
            <v>1081.2_Gross incremental annual electric savings (kWh/yr)</v>
          </cell>
          <cell r="D7515">
            <v>2</v>
          </cell>
          <cell r="E7515" t="str">
            <v>Gross incremental annual electric savings (kWh/yr)</v>
          </cell>
          <cell r="F7515" t="str">
            <v>Energy Savings Value Source</v>
          </cell>
          <cell r="G7515" t="str">
            <v/>
          </cell>
          <cell r="H7515" t="str">
            <v>Page 26</v>
          </cell>
          <cell r="I7515" t="str">
            <v>Wyoming Industrial  Agricultural Measure Review and Update 9 Nov.docx</v>
          </cell>
        </row>
        <row r="7516">
          <cell r="C7516" t="str">
            <v>1081.2_Planned Net to Gross Ratio</v>
          </cell>
          <cell r="D7516">
            <v>2</v>
          </cell>
          <cell r="E7516" t="str">
            <v>Planned Net to Gross Ratio</v>
          </cell>
          <cell r="F7516" t="str">
            <v>Net-to-Gross Value Source</v>
          </cell>
          <cell r="G7516" t="str">
            <v/>
          </cell>
          <cell r="H7516" t="str">
            <v>Recommendation on Page 10</v>
          </cell>
          <cell r="I7516" t="str">
            <v>DSM_WY_EnergyFinAnswer_Report_2011.pdf</v>
          </cell>
        </row>
        <row r="7517">
          <cell r="C7517" t="str">
            <v>1081.2_Measure life (years)</v>
          </cell>
          <cell r="D7517">
            <v>2</v>
          </cell>
          <cell r="E7517" t="str">
            <v>Measure life (years)</v>
          </cell>
          <cell r="F7517" t="str">
            <v>Measure Life Value Source</v>
          </cell>
          <cell r="G7517" t="str">
            <v/>
          </cell>
          <cell r="H7517" t="str">
            <v>Page 26</v>
          </cell>
          <cell r="I7517" t="str">
            <v>Wyoming Industrial  Agricultural Measure Review and Update 9 Nov.docx</v>
          </cell>
        </row>
        <row r="7518">
          <cell r="C7518" t="str">
            <v>212.2_Planned Net to Gross Ratio</v>
          </cell>
          <cell r="D7518">
            <v>2</v>
          </cell>
          <cell r="E7518" t="str">
            <v>Planned Net to Gross Ratio</v>
          </cell>
          <cell r="F7518" t="str">
            <v>Net-to-Gross Value Source</v>
          </cell>
          <cell r="G7518" t="str">
            <v/>
          </cell>
          <cell r="H7518" t="str">
            <v>P. 2 .</v>
          </cell>
          <cell r="I7518" t="str">
            <v>CA_FinAnswer_Express_Program_Evaluation_2009-2011.pdf</v>
          </cell>
        </row>
        <row r="7519">
          <cell r="C7519" t="str">
            <v>212.2_Measure life (years)</v>
          </cell>
          <cell r="D7519">
            <v>2</v>
          </cell>
          <cell r="E7519" t="str">
            <v>Measure life (years)</v>
          </cell>
          <cell r="F7519" t="str">
            <v>Measure Life Value Source</v>
          </cell>
          <cell r="G7519" t="str">
            <v/>
          </cell>
          <cell r="H7519" t="str">
            <v/>
          </cell>
          <cell r="I7519" t="str">
            <v>FinAnswer Express Market Characterization and Program Enhancements - California Service Territory 18 August 2011.pdf</v>
          </cell>
        </row>
        <row r="7520">
          <cell r="C7520" t="str">
            <v>212.2_Planned Realization Rate</v>
          </cell>
          <cell r="D7520">
            <v>2</v>
          </cell>
          <cell r="E7520" t="str">
            <v>Planned Realization Rate</v>
          </cell>
          <cell r="F7520" t="str">
            <v>Realization Rate Value Source</v>
          </cell>
          <cell r="G7520" t="str">
            <v/>
          </cell>
          <cell r="H7520" t="str">
            <v xml:space="preserve"> Table 1, p. 2.</v>
          </cell>
          <cell r="I7520" t="str">
            <v>CA_FinAnswer_Express_Program_Evaluation_2009-2011.pdf</v>
          </cell>
        </row>
        <row r="7521">
          <cell r="C7521" t="str">
            <v>212.2_Gross incremental annual electric savings (kWh/yr)</v>
          </cell>
          <cell r="D7521">
            <v>2</v>
          </cell>
          <cell r="E7521" t="str">
            <v>Gross incremental annual electric savings (kWh/yr)</v>
          </cell>
          <cell r="F7521" t="str">
            <v>Energy Savings Value Source</v>
          </cell>
          <cell r="G7521" t="str">
            <v/>
          </cell>
          <cell r="H7521" t="str">
            <v/>
          </cell>
          <cell r="I7521" t="str">
            <v>California Industrial  Agricultural Measure Review and Update 29 Nov 2013.docx</v>
          </cell>
        </row>
        <row r="7522">
          <cell r="C7522" t="str">
            <v>212.2_Incremental cost ($)</v>
          </cell>
          <cell r="D7522">
            <v>2</v>
          </cell>
          <cell r="E7522" t="str">
            <v>Incremental cost ($)</v>
          </cell>
          <cell r="F7522" t="str">
            <v>Incremental Cost Value Source</v>
          </cell>
          <cell r="G7522" t="str">
            <v/>
          </cell>
          <cell r="H7522" t="str">
            <v/>
          </cell>
          <cell r="I7522" t="str">
            <v>California Industrial  Agricultural Measure Review and Update 29 Nov 2013.docx</v>
          </cell>
        </row>
        <row r="7523">
          <cell r="C7523" t="str">
            <v>212.2_Gross Average Monthly Demand Reduction (kW/unit)</v>
          </cell>
          <cell r="D7523">
            <v>2</v>
          </cell>
          <cell r="E7523" t="str">
            <v>Gross Average Monthly Demand Reduction (kW/unit)</v>
          </cell>
          <cell r="F7523" t="str">
            <v>Demand Savings Value Source</v>
          </cell>
          <cell r="G7523" t="str">
            <v/>
          </cell>
          <cell r="H7523" t="str">
            <v/>
          </cell>
          <cell r="I7523" t="str">
            <v>California Industrial  Agricultural Measure Review and Update 29 Nov 2013.docx</v>
          </cell>
        </row>
        <row r="7524">
          <cell r="C7524" t="str">
            <v>421.2_Gross incremental annual electric savings (kWh/yr)</v>
          </cell>
          <cell r="D7524">
            <v>2</v>
          </cell>
          <cell r="E7524" t="str">
            <v>Gross incremental annual electric savings (kWh/yr)</v>
          </cell>
          <cell r="F7524" t="str">
            <v xml:space="preserve">Energy Savings Value Source </v>
          </cell>
          <cell r="G7524" t="str">
            <v/>
          </cell>
          <cell r="H7524" t="str">
            <v/>
          </cell>
          <cell r="I7524" t="str">
            <v>Idaho Industrial  Agricultural Measure Review and Update 20 Nov 2013 revised 27 June 2014.pdf</v>
          </cell>
        </row>
        <row r="7525">
          <cell r="C7525" t="str">
            <v>421.2_Gross Average Monthly Demand Reduction (kW/unit)</v>
          </cell>
          <cell r="D7525">
            <v>2</v>
          </cell>
          <cell r="E7525" t="str">
            <v>Gross Average Monthly Demand Reduction (kW/unit)</v>
          </cell>
          <cell r="F7525" t="str">
            <v>Demand Reduction Value Source</v>
          </cell>
          <cell r="G7525" t="str">
            <v/>
          </cell>
          <cell r="H7525" t="str">
            <v/>
          </cell>
          <cell r="I7525" t="str">
            <v>Idaho Industrial  Agricultural Measure Review and Update 20 Nov 2013 revised 27 June 2014.pdf</v>
          </cell>
        </row>
        <row r="7526">
          <cell r="C7526" t="str">
            <v>421.2_Planned Net to Gross Ratio</v>
          </cell>
          <cell r="D7526">
            <v>2</v>
          </cell>
          <cell r="E7526" t="str">
            <v>Planned Net to Gross Ratio</v>
          </cell>
          <cell r="F7526" t="str">
            <v>Net-to-Gross Ratio Value Source</v>
          </cell>
          <cell r="G7526" t="str">
            <v/>
          </cell>
          <cell r="H7526" t="str">
            <v>Page 2</v>
          </cell>
          <cell r="I7526" t="str">
            <v>ID_Energy_FinAnswer_Program_Evaluation_2009-2011.pdf</v>
          </cell>
        </row>
        <row r="7527">
          <cell r="C7527" t="str">
            <v>421.2_Planned Realization Rate</v>
          </cell>
          <cell r="D7527">
            <v>2</v>
          </cell>
          <cell r="E7527" t="str">
            <v>Planned Realization Rate</v>
          </cell>
          <cell r="F7527" t="str">
            <v>Realization Rate Value Source</v>
          </cell>
          <cell r="G7527" t="str">
            <v/>
          </cell>
          <cell r="H7527" t="str">
            <v>Table 1</v>
          </cell>
          <cell r="I7527" t="str">
            <v>ID_Energy_FinAnswer_Program_Evaluation_2009-2011.pdf</v>
          </cell>
        </row>
        <row r="7528">
          <cell r="C7528" t="str">
            <v>421.2_Measure life (years)</v>
          </cell>
          <cell r="D7528">
            <v>2</v>
          </cell>
          <cell r="E7528" t="str">
            <v>Measure life (years)</v>
          </cell>
          <cell r="F7528" t="str">
            <v>Measure Life Value Source</v>
          </cell>
          <cell r="G7528" t="str">
            <v/>
          </cell>
          <cell r="H7528" t="str">
            <v>Table 3 on page 19 of Appendix 1</v>
          </cell>
          <cell r="I7528" t="str">
            <v>ID_2011_Annual_Report_Appendix.pdf</v>
          </cell>
        </row>
        <row r="7529">
          <cell r="C7529" t="str">
            <v>421.2_Incremental cost ($)</v>
          </cell>
          <cell r="D7529">
            <v>2</v>
          </cell>
          <cell r="E7529" t="str">
            <v>Incremental cost ($)</v>
          </cell>
          <cell r="F7529" t="str">
            <v>Cost Value Source</v>
          </cell>
          <cell r="G7529" t="str">
            <v/>
          </cell>
          <cell r="H7529" t="str">
            <v/>
          </cell>
          <cell r="I7529" t="str">
            <v>Idaho Industrial  Agricultural Measure Review and Update 20 Nov 2013 revised 27 June 2014.pdf</v>
          </cell>
        </row>
        <row r="7530">
          <cell r="C7530" t="str">
            <v>646.2_Gross incremental annual electric savings (kWh/yr)</v>
          </cell>
          <cell r="D7530">
            <v>2</v>
          </cell>
          <cell r="E7530" t="str">
            <v>Gross incremental annual electric savings (kWh/yr)</v>
          </cell>
          <cell r="F7530" t="str">
            <v xml:space="preserve">Energy Savings Value Source </v>
          </cell>
          <cell r="G7530" t="str">
            <v/>
          </cell>
          <cell r="H7530" t="str">
            <v/>
          </cell>
          <cell r="I7530" t="str">
            <v>FinAnswer Express Market Characterization and Program Enhancements - Utah Service Territory 30 Nov 2011.pdf</v>
          </cell>
        </row>
        <row r="7531">
          <cell r="C7531" t="str">
            <v>646.2_Gross Average Monthly Demand Reduction (kW/unit)</v>
          </cell>
          <cell r="D7531">
            <v>2</v>
          </cell>
          <cell r="E7531" t="str">
            <v>Gross Average Monthly Demand Reduction (kW/unit)</v>
          </cell>
          <cell r="F7531" t="str">
            <v>Savings Parameters</v>
          </cell>
          <cell r="G7531" t="str">
            <v/>
          </cell>
          <cell r="H7531" t="str">
            <v/>
          </cell>
          <cell r="I7531" t="str">
            <v>Farm Equipment.docx</v>
          </cell>
        </row>
        <row r="7532">
          <cell r="C7532" t="str">
            <v>646.2_Efficient Case Value</v>
          </cell>
          <cell r="D7532">
            <v>2</v>
          </cell>
          <cell r="E7532" t="str">
            <v>Efficient Case Value</v>
          </cell>
          <cell r="F7532" t="str">
            <v>Efficient Case Value Source</v>
          </cell>
          <cell r="G7532" t="str">
            <v/>
          </cell>
          <cell r="H7532" t="str">
            <v/>
          </cell>
          <cell r="I7532" t="str">
            <v>FinAnswer Express Market Characterization and Program Enhancements - Utah Service Territory 30 Nov 2011.pdf</v>
          </cell>
        </row>
        <row r="7533">
          <cell r="C7533" t="str">
            <v>646.2_Gross Average Monthly Demand Reduction (kW/unit)</v>
          </cell>
          <cell r="D7533">
            <v>2</v>
          </cell>
          <cell r="E7533" t="str">
            <v>Gross Average Monthly Demand Reduction (kW/unit)</v>
          </cell>
          <cell r="F7533" t="str">
            <v>Demand Reduction Value Source</v>
          </cell>
          <cell r="G7533" t="str">
            <v/>
          </cell>
          <cell r="H7533" t="str">
            <v/>
          </cell>
          <cell r="I7533" t="str">
            <v>FinAnswer Express Market Characterization and Program Enhancements - Utah Service Territory 30 Nov 2011.pdf</v>
          </cell>
        </row>
        <row r="7534">
          <cell r="C7534" t="str">
            <v>646.2_Gross incremental annual electric savings (kWh/yr)</v>
          </cell>
          <cell r="D7534">
            <v>2</v>
          </cell>
          <cell r="E7534" t="str">
            <v>Gross incremental annual electric savings (kWh/yr)</v>
          </cell>
          <cell r="F7534" t="str">
            <v>Savings Parameters</v>
          </cell>
          <cell r="G7534" t="str">
            <v/>
          </cell>
          <cell r="H7534" t="str">
            <v/>
          </cell>
          <cell r="I7534" t="str">
            <v>Farm Equipment.docx</v>
          </cell>
        </row>
        <row r="7535">
          <cell r="C7535" t="str">
            <v>646.2_Incremental cost ($)</v>
          </cell>
          <cell r="D7535">
            <v>2</v>
          </cell>
          <cell r="E7535" t="str">
            <v>Incremental cost ($)</v>
          </cell>
          <cell r="F7535" t="str">
            <v>Cost Value Source</v>
          </cell>
          <cell r="G7535" t="str">
            <v/>
          </cell>
          <cell r="H7535" t="str">
            <v/>
          </cell>
          <cell r="I7535" t="str">
            <v>FinAnswer Express Market Characterization and Program Enhancements - Utah Service Territory 30 Nov 2011.pdf</v>
          </cell>
        </row>
        <row r="7536">
          <cell r="C7536" t="str">
            <v>646.2_Baseline Value</v>
          </cell>
          <cell r="D7536">
            <v>2</v>
          </cell>
          <cell r="E7536" t="str">
            <v>Baseline Value</v>
          </cell>
          <cell r="F7536" t="str">
            <v>Baseline Value Source</v>
          </cell>
          <cell r="G7536" t="str">
            <v/>
          </cell>
          <cell r="H7536" t="str">
            <v/>
          </cell>
          <cell r="I7536" t="str">
            <v>FinAnswer Express Market Characterization and Program Enhancements - Utah Service Territory 30 Nov 2011.pdf</v>
          </cell>
        </row>
        <row r="7537">
          <cell r="C7537" t="str">
            <v>646.2_Incentive Customer ($)</v>
          </cell>
          <cell r="D7537">
            <v>2</v>
          </cell>
          <cell r="E7537" t="str">
            <v>Incentive Customer ($)</v>
          </cell>
          <cell r="F7537" t="str">
            <v>Incentive Value Source</v>
          </cell>
          <cell r="G7537" t="str">
            <v/>
          </cell>
          <cell r="H7537" t="str">
            <v>FE Deemed Savings - Industrial v10.18.12.xlsx table of deemed values used by program administator</v>
          </cell>
          <cell r="I7537" t="str">
            <v/>
          </cell>
        </row>
        <row r="7538">
          <cell r="C7538" t="str">
            <v>871.2_Gross Average Monthly Demand Reduction (kW/unit)</v>
          </cell>
          <cell r="D7538">
            <v>2</v>
          </cell>
          <cell r="E7538" t="str">
            <v>Gross Average Monthly Demand Reduction (kW/unit)</v>
          </cell>
          <cell r="F7538" t="str">
            <v>Savings Parameters</v>
          </cell>
          <cell r="G7538" t="str">
            <v/>
          </cell>
          <cell r="H7538" t="str">
            <v/>
          </cell>
          <cell r="I7538" t="str">
            <v>WA Farm Equipment.docx</v>
          </cell>
        </row>
        <row r="7539">
          <cell r="C7539" t="str">
            <v>871.2_Gross incremental annual electric savings (kWh/yr)</v>
          </cell>
          <cell r="D7539">
            <v>2</v>
          </cell>
          <cell r="E7539" t="str">
            <v>Gross incremental annual electric savings (kWh/yr)</v>
          </cell>
          <cell r="F7539" t="str">
            <v>Savings Parameters</v>
          </cell>
          <cell r="G7539" t="str">
            <v/>
          </cell>
          <cell r="H7539" t="str">
            <v/>
          </cell>
          <cell r="I7539" t="str">
            <v>WA Farm Equipment.docx</v>
          </cell>
        </row>
        <row r="7540">
          <cell r="C7540" t="str">
            <v>871.2_Incentive Customer ($)</v>
          </cell>
          <cell r="D7540">
            <v>2</v>
          </cell>
          <cell r="E7540" t="str">
            <v>Incentive Customer ($)</v>
          </cell>
          <cell r="F7540" t="str">
            <v>Incentive Value Source</v>
          </cell>
          <cell r="G7540" t="str">
            <v/>
          </cell>
          <cell r="H7540" t="str">
            <v>pg 52, Farm &amp; Dairy Equipment Incentives table</v>
          </cell>
          <cell r="I7540" t="str">
            <v>Review and Update Industrial Agricultural Incentive Table Measures Washington 3 Nov 2013.pdf</v>
          </cell>
        </row>
        <row r="7541">
          <cell r="C7541" t="str">
            <v>871.2_Incremental cost ($)</v>
          </cell>
          <cell r="D7541">
            <v>2</v>
          </cell>
          <cell r="E7541" t="str">
            <v>Incremental cost ($)</v>
          </cell>
          <cell r="F7541" t="str">
            <v>Cost Value Source</v>
          </cell>
          <cell r="G7541" t="str">
            <v/>
          </cell>
          <cell r="H7541" t="str">
            <v>pg 52, Farm &amp; Dairy Equipment Incentives table</v>
          </cell>
          <cell r="I7541" t="str">
            <v>Review and Update Industrial Agricultural Incentive Table Measures Washington 3 Nov 2013.pdf</v>
          </cell>
        </row>
        <row r="7542">
          <cell r="C7542" t="str">
            <v>871.2_Gross Average Monthly Demand Reduction (kW/unit)</v>
          </cell>
          <cell r="D7542">
            <v>2</v>
          </cell>
          <cell r="E7542" t="str">
            <v>Gross Average Monthly Demand Reduction (kW/unit)</v>
          </cell>
          <cell r="F7542" t="str">
            <v>Demand Reduction Value Source</v>
          </cell>
          <cell r="G7542" t="str">
            <v/>
          </cell>
          <cell r="H7542" t="str">
            <v>pg 52, Farm &amp; Dairy Equipment Incentives table</v>
          </cell>
          <cell r="I7542" t="str">
            <v>Review and Update Industrial Agricultural Incentive Table Measures Washington 3 Nov 2013.pdf</v>
          </cell>
        </row>
        <row r="7543">
          <cell r="C7543" t="str">
            <v>871.2_Gross incremental annual electric savings (kWh/yr)</v>
          </cell>
          <cell r="D7543">
            <v>2</v>
          </cell>
          <cell r="E7543" t="str">
            <v>Gross incremental annual electric savings (kWh/yr)</v>
          </cell>
          <cell r="F7543" t="str">
            <v xml:space="preserve">Energy Savings Value Source </v>
          </cell>
          <cell r="G7543" t="str">
            <v/>
          </cell>
          <cell r="H7543" t="str">
            <v>pg 52, Farm &amp; Dairy Equipment Incentives table</v>
          </cell>
          <cell r="I7543" t="str">
            <v>Review and Update Industrial Agricultural Incentive Table Measures Washington 3 Nov 2013.pdf</v>
          </cell>
        </row>
        <row r="7544">
          <cell r="C7544" t="str">
            <v>871.2_Gross incremental annual electric savings (kWh/yr)</v>
          </cell>
          <cell r="D7544">
            <v>2</v>
          </cell>
          <cell r="E7544" t="str">
            <v>Gross incremental annual electric savings (kWh/yr)</v>
          </cell>
          <cell r="F7544" t="str">
            <v>Savings Parameters</v>
          </cell>
          <cell r="G7544" t="str">
            <v/>
          </cell>
          <cell r="H7544" t="str">
            <v>pg 52, Farm &amp; Dairy Equipment Incentives table</v>
          </cell>
          <cell r="I7544" t="str">
            <v>Review and Update Industrial Agricultural Incentive Table Measures Washington 3 Nov 2013.pdf</v>
          </cell>
        </row>
        <row r="7545">
          <cell r="C7545" t="str">
            <v>871.2_Measure life (years)</v>
          </cell>
          <cell r="D7545">
            <v>2</v>
          </cell>
          <cell r="E7545" t="str">
            <v>Measure life (years)</v>
          </cell>
          <cell r="F7545" t="str">
            <v>Measure Life Value Source</v>
          </cell>
          <cell r="G7545" t="str">
            <v/>
          </cell>
          <cell r="H7545" t="str">
            <v>Table 2a on page 10 of Appendix 1</v>
          </cell>
          <cell r="I7545" t="str">
            <v>WA_2011_Annual_Report_Conservation_Acquisition.pdf</v>
          </cell>
        </row>
        <row r="7546">
          <cell r="C7546" t="str">
            <v>1096.2_Planned Net to Gross Ratio</v>
          </cell>
          <cell r="D7546">
            <v>2</v>
          </cell>
          <cell r="E7546" t="str">
            <v>Planned Net to Gross Ratio</v>
          </cell>
          <cell r="F7546" t="str">
            <v>Net-to-Gross Value Source</v>
          </cell>
          <cell r="G7546" t="str">
            <v/>
          </cell>
          <cell r="H7546" t="str">
            <v>Recommendation on Page 10</v>
          </cell>
          <cell r="I7546" t="str">
            <v>DSM_WY_EnergyFinAnswer_Report_2011.pdf</v>
          </cell>
        </row>
        <row r="7547">
          <cell r="C7547" t="str">
            <v>1096.2_Measure life (years)</v>
          </cell>
          <cell r="D7547">
            <v>2</v>
          </cell>
          <cell r="E7547" t="str">
            <v>Measure life (years)</v>
          </cell>
          <cell r="F7547" t="str">
            <v>Measure Life Value Source</v>
          </cell>
          <cell r="G7547" t="str">
            <v/>
          </cell>
          <cell r="H7547" t="str">
            <v>Table 26</v>
          </cell>
          <cell r="I7547" t="str">
            <v>2013-Wyoming-Annual-Report-Appendices-FINAL.pdf</v>
          </cell>
        </row>
        <row r="7548">
          <cell r="C7548" t="str">
            <v>1096.2_Gross incremental annual electric savings (kWh/yr)</v>
          </cell>
          <cell r="D7548">
            <v>2</v>
          </cell>
          <cell r="E7548" t="str">
            <v>Gross incremental annual electric savings (kWh/yr)</v>
          </cell>
          <cell r="F7548" t="str">
            <v>Energy Savings Value Source</v>
          </cell>
          <cell r="G7548" t="str">
            <v/>
          </cell>
          <cell r="H7548" t="str">
            <v>Page 53</v>
          </cell>
          <cell r="I7548" t="str">
            <v>Wyoming Industrial  Agricultural Measure Review and Update 9 Nov.docx</v>
          </cell>
        </row>
        <row r="7549">
          <cell r="C7549" t="str">
            <v>1096.2_Incremental cost ($)</v>
          </cell>
          <cell r="D7549">
            <v>2</v>
          </cell>
          <cell r="E7549" t="str">
            <v>Incremental cost ($)</v>
          </cell>
          <cell r="F7549" t="str">
            <v>Incremental Cost Value Source</v>
          </cell>
          <cell r="G7549" t="str">
            <v/>
          </cell>
          <cell r="H7549" t="str">
            <v>Page 53</v>
          </cell>
          <cell r="I7549" t="str">
            <v>Wyoming Industrial  Agricultural Measure Review and Update 9 Nov.docx</v>
          </cell>
        </row>
        <row r="7550">
          <cell r="C7550" t="str">
            <v>1096.2_Gross Average Monthly Demand Reduction (kW/unit)</v>
          </cell>
          <cell r="D7550">
            <v>2</v>
          </cell>
          <cell r="E7550" t="str">
            <v>Gross Average Monthly Demand Reduction (kW/unit)</v>
          </cell>
          <cell r="F7550" t="str">
            <v>Demand Savings Value Source</v>
          </cell>
          <cell r="G7550" t="str">
            <v/>
          </cell>
          <cell r="H7550" t="str">
            <v>Page 53</v>
          </cell>
          <cell r="I7550" t="str">
            <v>Wyoming Industrial  Agricultural Measure Review and Update 9 Nov.docx</v>
          </cell>
        </row>
        <row r="7551">
          <cell r="C7551" t="str">
            <v>184.2_Gross Average Monthly Demand Reduction (kW/unit)</v>
          </cell>
          <cell r="D7551">
            <v>2</v>
          </cell>
          <cell r="E7551" t="str">
            <v>Gross Average Monthly Demand Reduction (kW/unit)</v>
          </cell>
          <cell r="F7551" t="str">
            <v>Demand Savings Value Source</v>
          </cell>
          <cell r="G7551" t="str">
            <v/>
          </cell>
          <cell r="H7551" t="str">
            <v/>
          </cell>
          <cell r="I7551" t="str">
            <v>California Industrial  Agricultural Measure Review and Update 29 Nov 2013.docx</v>
          </cell>
        </row>
        <row r="7552">
          <cell r="C7552" t="str">
            <v>184.2_Gross incremental annual electric savings (kWh/yr)</v>
          </cell>
          <cell r="D7552">
            <v>2</v>
          </cell>
          <cell r="E7552" t="str">
            <v>Gross incremental annual electric savings (kWh/yr)</v>
          </cell>
          <cell r="F7552" t="str">
            <v>Energy Savings Value Source</v>
          </cell>
          <cell r="G7552" t="str">
            <v/>
          </cell>
          <cell r="H7552" t="str">
            <v/>
          </cell>
          <cell r="I7552" t="str">
            <v>California Industrial  Agricultural Measure Review and Update 29 Nov 2013.docx</v>
          </cell>
        </row>
        <row r="7553">
          <cell r="C7553" t="str">
            <v>184.2_Planned Net to Gross Ratio</v>
          </cell>
          <cell r="D7553">
            <v>2</v>
          </cell>
          <cell r="E7553" t="str">
            <v>Planned Net to Gross Ratio</v>
          </cell>
          <cell r="F7553" t="str">
            <v>Net-to-Gross Value Source</v>
          </cell>
          <cell r="G7553" t="str">
            <v/>
          </cell>
          <cell r="H7553" t="str">
            <v>P. 2 .</v>
          </cell>
          <cell r="I7553" t="str">
            <v>CA_FinAnswer_Express_Program_Evaluation_2009-2011.pdf</v>
          </cell>
        </row>
        <row r="7554">
          <cell r="C7554" t="str">
            <v>184.2_Planned Realization Rate</v>
          </cell>
          <cell r="D7554">
            <v>2</v>
          </cell>
          <cell r="E7554" t="str">
            <v>Planned Realization Rate</v>
          </cell>
          <cell r="F7554" t="str">
            <v>Realization Rate Value Source</v>
          </cell>
          <cell r="G7554" t="str">
            <v/>
          </cell>
          <cell r="H7554" t="str">
            <v xml:space="preserve"> Table 1, p. 2.</v>
          </cell>
          <cell r="I7554" t="str">
            <v>CA_FinAnswer_Express_Program_Evaluation_2009-2011.pdf</v>
          </cell>
        </row>
        <row r="7555">
          <cell r="C7555" t="str">
            <v>184.2_Measure life (years)</v>
          </cell>
          <cell r="D7555">
            <v>2</v>
          </cell>
          <cell r="E7555" t="str">
            <v>Measure life (years)</v>
          </cell>
          <cell r="F7555" t="str">
            <v>Measure Life Value Source</v>
          </cell>
          <cell r="G7555" t="str">
            <v/>
          </cell>
          <cell r="H7555" t="str">
            <v/>
          </cell>
          <cell r="I7555" t="str">
            <v>FinAnswer Express Market Characterization and Program Enhancements - California Service Territory 18 August 2011.pdf</v>
          </cell>
        </row>
        <row r="7556">
          <cell r="C7556" t="str">
            <v>184.2_Incremental cost ($)</v>
          </cell>
          <cell r="D7556">
            <v>2</v>
          </cell>
          <cell r="E7556" t="str">
            <v>Incremental cost ($)</v>
          </cell>
          <cell r="F7556" t="str">
            <v>Incremental Cost Value Source</v>
          </cell>
          <cell r="G7556" t="str">
            <v/>
          </cell>
          <cell r="H7556" t="str">
            <v/>
          </cell>
          <cell r="I7556" t="str">
            <v>California Industrial  Agricultural Measure Review and Update 29 Nov 2013.docx</v>
          </cell>
        </row>
        <row r="7557">
          <cell r="C7557" t="str">
            <v>403.2_Incremental cost ($)</v>
          </cell>
          <cell r="D7557">
            <v>2</v>
          </cell>
          <cell r="E7557" t="str">
            <v>Incremental cost ($)</v>
          </cell>
          <cell r="F7557" t="str">
            <v>Cost Value Source</v>
          </cell>
          <cell r="G7557" t="str">
            <v/>
          </cell>
          <cell r="H7557" t="str">
            <v/>
          </cell>
          <cell r="I7557" t="str">
            <v>Idaho Industrial  Agricultural Measure Review and Update 20 Nov 2013 revised 27 June 2014.pdf</v>
          </cell>
        </row>
        <row r="7558">
          <cell r="C7558" t="str">
            <v>403.2_Gross Average Monthly Demand Reduction (kW/unit)</v>
          </cell>
          <cell r="D7558">
            <v>2</v>
          </cell>
          <cell r="E7558" t="str">
            <v>Gross Average Monthly Demand Reduction (kW/unit)</v>
          </cell>
          <cell r="F7558" t="str">
            <v>Demand Reduction Value Source</v>
          </cell>
          <cell r="G7558" t="str">
            <v/>
          </cell>
          <cell r="H7558" t="str">
            <v/>
          </cell>
          <cell r="I7558" t="str">
            <v>Idaho Industrial  Agricultural Measure Review and Update 20 Nov 2013 revised 27 June 2014.pdf</v>
          </cell>
        </row>
        <row r="7559">
          <cell r="C7559" t="str">
            <v>403.2_Measure life (years)</v>
          </cell>
          <cell r="D7559">
            <v>2</v>
          </cell>
          <cell r="E7559" t="str">
            <v>Measure life (years)</v>
          </cell>
          <cell r="F7559" t="str">
            <v>Measure Life Value Source</v>
          </cell>
          <cell r="G7559" t="str">
            <v/>
          </cell>
          <cell r="H7559" t="str">
            <v>Table 3 on page 19 of Appendix 1</v>
          </cell>
          <cell r="I7559" t="str">
            <v>ID_2011_Annual_Report_Appendix.pdf</v>
          </cell>
        </row>
        <row r="7560">
          <cell r="C7560" t="str">
            <v>403.2_Gross incremental annual electric savings (kWh/yr)</v>
          </cell>
          <cell r="D7560">
            <v>2</v>
          </cell>
          <cell r="E7560" t="str">
            <v>Gross incremental annual electric savings (kWh/yr)</v>
          </cell>
          <cell r="F7560" t="str">
            <v xml:space="preserve">Energy Savings Value Source </v>
          </cell>
          <cell r="G7560" t="str">
            <v/>
          </cell>
          <cell r="H7560" t="str">
            <v/>
          </cell>
          <cell r="I7560" t="str">
            <v>Idaho Industrial  Agricultural Measure Review and Update 20 Nov 2013 revised 27 June 2014.pdf</v>
          </cell>
        </row>
        <row r="7561">
          <cell r="C7561" t="str">
            <v>403.2_Planned Net to Gross Ratio</v>
          </cell>
          <cell r="D7561">
            <v>2</v>
          </cell>
          <cell r="E7561" t="str">
            <v>Planned Net to Gross Ratio</v>
          </cell>
          <cell r="F7561" t="str">
            <v>Net-to-Gross Ratio Value Source</v>
          </cell>
          <cell r="G7561" t="str">
            <v/>
          </cell>
          <cell r="H7561" t="str">
            <v>Page 2</v>
          </cell>
          <cell r="I7561" t="str">
            <v>ID_Energy_FinAnswer_Program_Evaluation_2009-2011.pdf</v>
          </cell>
        </row>
        <row r="7562">
          <cell r="C7562" t="str">
            <v>403.2_Planned Realization Rate</v>
          </cell>
          <cell r="D7562">
            <v>2</v>
          </cell>
          <cell r="E7562" t="str">
            <v>Planned Realization Rate</v>
          </cell>
          <cell r="F7562" t="str">
            <v>Realization Rate Value Source</v>
          </cell>
          <cell r="G7562" t="str">
            <v/>
          </cell>
          <cell r="H7562" t="str">
            <v>Table 1</v>
          </cell>
          <cell r="I7562" t="str">
            <v>ID_Energy_FinAnswer_Program_Evaluation_2009-2011.pdf</v>
          </cell>
        </row>
        <row r="7563">
          <cell r="C7563" t="str">
            <v>629.2_Gross incremental annual electric savings (kWh/yr)</v>
          </cell>
          <cell r="D7563">
            <v>2</v>
          </cell>
          <cell r="E7563" t="str">
            <v>Gross incremental annual electric savings (kWh/yr)</v>
          </cell>
          <cell r="F7563" t="str">
            <v xml:space="preserve">Energy Savings Value Source </v>
          </cell>
          <cell r="G7563" t="str">
            <v/>
          </cell>
          <cell r="H7563" t="str">
            <v/>
          </cell>
          <cell r="I7563" t="str">
            <v>FinAnswer Express Market Characterization and Program Enhancements - Utah Service Territory 30 Nov 2011.pdf</v>
          </cell>
        </row>
        <row r="7564">
          <cell r="C7564" t="str">
            <v>629.2_Baseline Value</v>
          </cell>
          <cell r="D7564">
            <v>2</v>
          </cell>
          <cell r="E7564" t="str">
            <v>Baseline Value</v>
          </cell>
          <cell r="F7564" t="str">
            <v>Baseline Value Source</v>
          </cell>
          <cell r="G7564" t="str">
            <v/>
          </cell>
          <cell r="H7564" t="str">
            <v/>
          </cell>
          <cell r="I7564" t="str">
            <v>FinAnswer Express Market Characterization and Program Enhancements - Utah Service Territory 30 Nov 2011.pdf</v>
          </cell>
        </row>
        <row r="7565">
          <cell r="C7565" t="str">
            <v>629.2_Gross Average Monthly Demand Reduction (kW/unit)</v>
          </cell>
          <cell r="D7565">
            <v>2</v>
          </cell>
          <cell r="E7565" t="str">
            <v>Gross Average Monthly Demand Reduction (kW/unit)</v>
          </cell>
          <cell r="F7565" t="str">
            <v>Savings Parameters</v>
          </cell>
          <cell r="G7565" t="str">
            <v/>
          </cell>
          <cell r="H7565" t="str">
            <v/>
          </cell>
          <cell r="I7565" t="str">
            <v>Farm Equipment.docx</v>
          </cell>
        </row>
        <row r="7566">
          <cell r="C7566" t="str">
            <v>629.2_Gross incremental annual electric savings (kWh/yr)</v>
          </cell>
          <cell r="D7566">
            <v>2</v>
          </cell>
          <cell r="E7566" t="str">
            <v>Gross incremental annual electric savings (kWh/yr)</v>
          </cell>
          <cell r="F7566" t="str">
            <v>Savings Parameters</v>
          </cell>
          <cell r="G7566" t="str">
            <v/>
          </cell>
          <cell r="H7566" t="str">
            <v/>
          </cell>
          <cell r="I7566" t="str">
            <v>Farm Equipment.docx</v>
          </cell>
        </row>
        <row r="7567">
          <cell r="C7567" t="str">
            <v>629.2_Incremental cost ($)</v>
          </cell>
          <cell r="D7567">
            <v>2</v>
          </cell>
          <cell r="E7567" t="str">
            <v>Incremental cost ($)</v>
          </cell>
          <cell r="F7567" t="str">
            <v>Cost Value Source</v>
          </cell>
          <cell r="G7567" t="str">
            <v/>
          </cell>
          <cell r="H7567" t="str">
            <v/>
          </cell>
          <cell r="I7567" t="str">
            <v>FinAnswer Express Market Characterization and Program Enhancements - Utah Service Territory 30 Nov 2011.pdf</v>
          </cell>
        </row>
        <row r="7568">
          <cell r="C7568" t="str">
            <v>629.2_Efficient Case Value</v>
          </cell>
          <cell r="D7568">
            <v>2</v>
          </cell>
          <cell r="E7568" t="str">
            <v>Efficient Case Value</v>
          </cell>
          <cell r="F7568" t="str">
            <v>Efficient Case Value Source</v>
          </cell>
          <cell r="G7568" t="str">
            <v/>
          </cell>
          <cell r="H7568" t="str">
            <v/>
          </cell>
          <cell r="I7568" t="str">
            <v>FinAnswer Express Market Characterization and Program Enhancements - Utah Service Territory 30 Nov 2011.pdf</v>
          </cell>
        </row>
        <row r="7569">
          <cell r="C7569" t="str">
            <v>629.2_Gross Average Monthly Demand Reduction (kW/unit)</v>
          </cell>
          <cell r="D7569">
            <v>2</v>
          </cell>
          <cell r="E7569" t="str">
            <v>Gross Average Monthly Demand Reduction (kW/unit)</v>
          </cell>
          <cell r="F7569" t="str">
            <v>Demand Reduction Value Source</v>
          </cell>
          <cell r="G7569" t="str">
            <v/>
          </cell>
          <cell r="H7569" t="str">
            <v/>
          </cell>
          <cell r="I7569" t="str">
            <v>FinAnswer Express Market Characterization and Program Enhancements - Utah Service Territory 30 Nov 2011.pdf</v>
          </cell>
        </row>
        <row r="7570">
          <cell r="C7570" t="str">
            <v>629.2_Incentive Customer ($)</v>
          </cell>
          <cell r="D7570">
            <v>2</v>
          </cell>
          <cell r="E7570" t="str">
            <v>Incentive Customer ($)</v>
          </cell>
          <cell r="F7570" t="str">
            <v>Incentive Value Source</v>
          </cell>
          <cell r="G7570" t="str">
            <v/>
          </cell>
          <cell r="H7570" t="str">
            <v>FE Deemed Savings - Industrial v10.18.12.xlsx table of deemed values used by program administator</v>
          </cell>
          <cell r="I7570" t="str">
            <v/>
          </cell>
        </row>
        <row r="7571">
          <cell r="C7571" t="str">
            <v>840.2_Gross incremental annual electric savings (kWh/yr)</v>
          </cell>
          <cell r="D7571">
            <v>2</v>
          </cell>
          <cell r="E7571" t="str">
            <v>Gross incremental annual electric savings (kWh/yr)</v>
          </cell>
          <cell r="F7571" t="str">
            <v xml:space="preserve">Energy Savings Value Source </v>
          </cell>
          <cell r="G7571" t="str">
            <v/>
          </cell>
          <cell r="H7571" t="str">
            <v>pg 52, Farm &amp; Dairy Equipment Incentives table</v>
          </cell>
          <cell r="I7571" t="str">
            <v>Review and Update Industrial Agricultural Incentive Table Measures Washington 3 Nov 2013.pdf</v>
          </cell>
        </row>
        <row r="7572">
          <cell r="C7572" t="str">
            <v>840.2_Measure life (years)</v>
          </cell>
          <cell r="D7572">
            <v>2</v>
          </cell>
          <cell r="E7572" t="str">
            <v>Measure life (years)</v>
          </cell>
          <cell r="F7572" t="str">
            <v>Measure Life Value Source</v>
          </cell>
          <cell r="G7572" t="str">
            <v/>
          </cell>
          <cell r="H7572" t="str">
            <v>Table 2a on page 10 of Appendix 1</v>
          </cell>
          <cell r="I7572" t="str">
            <v>WA_2011_Annual_Report_Conservation_Acquisition.pdf</v>
          </cell>
        </row>
        <row r="7573">
          <cell r="C7573" t="str">
            <v>840.2_Incentive Customer ($)</v>
          </cell>
          <cell r="D7573">
            <v>2</v>
          </cell>
          <cell r="E7573" t="str">
            <v>Incentive Customer ($)</v>
          </cell>
          <cell r="F7573" t="str">
            <v>Incentive Value Source</v>
          </cell>
          <cell r="G7573" t="str">
            <v/>
          </cell>
          <cell r="H7573" t="str">
            <v>pg 52, Farm &amp; Dairy Equipment Incentives table</v>
          </cell>
          <cell r="I7573" t="str">
            <v>Review and Update Industrial Agricultural Incentive Table Measures Washington 3 Nov 2013.pdf</v>
          </cell>
        </row>
        <row r="7574">
          <cell r="C7574" t="str">
            <v>840.2_Gross Average Monthly Demand Reduction (kW/unit)</v>
          </cell>
          <cell r="D7574">
            <v>2</v>
          </cell>
          <cell r="E7574" t="str">
            <v>Gross Average Monthly Demand Reduction (kW/unit)</v>
          </cell>
          <cell r="F7574" t="str">
            <v>Savings Parameters</v>
          </cell>
          <cell r="G7574" t="str">
            <v/>
          </cell>
          <cell r="H7574" t="str">
            <v/>
          </cell>
          <cell r="I7574" t="str">
            <v>WA Farm Equipment.docx</v>
          </cell>
        </row>
        <row r="7575">
          <cell r="C7575" t="str">
            <v>840.2_Incremental cost ($)</v>
          </cell>
          <cell r="D7575">
            <v>2</v>
          </cell>
          <cell r="E7575" t="str">
            <v>Incremental cost ($)</v>
          </cell>
          <cell r="F7575" t="str">
            <v>Cost Value Source</v>
          </cell>
          <cell r="G7575" t="str">
            <v/>
          </cell>
          <cell r="H7575" t="str">
            <v>pg 52, Farm &amp; Dairy Equipment Incentives table</v>
          </cell>
          <cell r="I7575" t="str">
            <v>Review and Update Industrial Agricultural Incentive Table Measures Washington 3 Nov 2013.pdf</v>
          </cell>
        </row>
        <row r="7576">
          <cell r="C7576" t="str">
            <v>840.2_Gross Average Monthly Demand Reduction (kW/unit)</v>
          </cell>
          <cell r="D7576">
            <v>2</v>
          </cell>
          <cell r="E7576" t="str">
            <v>Gross Average Monthly Demand Reduction (kW/unit)</v>
          </cell>
          <cell r="F7576" t="str">
            <v>Demand Reduction Value Source</v>
          </cell>
          <cell r="G7576" t="str">
            <v/>
          </cell>
          <cell r="H7576" t="str">
            <v>pg 52, Farm &amp; Dairy Equipment Incentives table</v>
          </cell>
          <cell r="I7576" t="str">
            <v>Review and Update Industrial Agricultural Incentive Table Measures Washington 3 Nov 2013.pdf</v>
          </cell>
        </row>
        <row r="7577">
          <cell r="C7577" t="str">
            <v>840.2_Gross incremental annual electric savings (kWh/yr)</v>
          </cell>
          <cell r="D7577">
            <v>2</v>
          </cell>
          <cell r="E7577" t="str">
            <v>Gross incremental annual electric savings (kWh/yr)</v>
          </cell>
          <cell r="F7577" t="str">
            <v>Savings Parameters</v>
          </cell>
          <cell r="G7577" t="str">
            <v/>
          </cell>
          <cell r="H7577" t="str">
            <v/>
          </cell>
          <cell r="I7577" t="str">
            <v>WA Farm Equipment.docx</v>
          </cell>
        </row>
        <row r="7578">
          <cell r="C7578" t="str">
            <v>1064.2_Measure life (years)</v>
          </cell>
          <cell r="D7578">
            <v>2</v>
          </cell>
          <cell r="E7578" t="str">
            <v>Measure life (years)</v>
          </cell>
          <cell r="F7578" t="str">
            <v>Measure Life Value Source</v>
          </cell>
          <cell r="G7578" t="str">
            <v/>
          </cell>
          <cell r="H7578" t="str">
            <v>Table 26</v>
          </cell>
          <cell r="I7578" t="str">
            <v>2013-Wyoming-Annual-Report-Appendices-FINAL.pdf</v>
          </cell>
        </row>
        <row r="7579">
          <cell r="C7579" t="str">
            <v>1064.2_Planned Net to Gross Ratio</v>
          </cell>
          <cell r="D7579">
            <v>2</v>
          </cell>
          <cell r="E7579" t="str">
            <v>Planned Net to Gross Ratio</v>
          </cell>
          <cell r="F7579" t="str">
            <v>Net-to-Gross Value Source</v>
          </cell>
          <cell r="G7579" t="str">
            <v/>
          </cell>
          <cell r="H7579" t="str">
            <v>Recommendation on Page 10</v>
          </cell>
          <cell r="I7579" t="str">
            <v>DSM_WY_EnergyFinAnswer_Report_2011.pdf</v>
          </cell>
        </row>
        <row r="7580">
          <cell r="C7580" t="str">
            <v>1064.2_Incremental cost ($)</v>
          </cell>
          <cell r="D7580">
            <v>2</v>
          </cell>
          <cell r="E7580" t="str">
            <v>Incremental cost ($)</v>
          </cell>
          <cell r="F7580" t="str">
            <v>Incremental Cost Value Source</v>
          </cell>
          <cell r="G7580" t="str">
            <v/>
          </cell>
          <cell r="H7580" t="str">
            <v>Page 53</v>
          </cell>
          <cell r="I7580" t="str">
            <v>Wyoming Industrial  Agricultural Measure Review and Update 9 Nov.docx</v>
          </cell>
        </row>
        <row r="7581">
          <cell r="C7581" t="str">
            <v>1064.2_Gross Average Monthly Demand Reduction (kW/unit)</v>
          </cell>
          <cell r="D7581">
            <v>2</v>
          </cell>
          <cell r="E7581" t="str">
            <v>Gross Average Monthly Demand Reduction (kW/unit)</v>
          </cell>
          <cell r="F7581" t="str">
            <v>Demand Savings Value Source</v>
          </cell>
          <cell r="G7581" t="str">
            <v/>
          </cell>
          <cell r="H7581" t="str">
            <v>Page 53</v>
          </cell>
          <cell r="I7581" t="str">
            <v>Wyoming Industrial  Agricultural Measure Review and Update 9 Nov.docx</v>
          </cell>
        </row>
        <row r="7582">
          <cell r="C7582" t="str">
            <v>1064.2_Gross incremental annual electric savings (kWh/yr)</v>
          </cell>
          <cell r="D7582">
            <v>2</v>
          </cell>
          <cell r="E7582" t="str">
            <v>Gross incremental annual electric savings (kWh/yr)</v>
          </cell>
          <cell r="F7582" t="str">
            <v>Energy Savings Value Source</v>
          </cell>
          <cell r="G7582" t="str">
            <v/>
          </cell>
          <cell r="H7582" t="str">
            <v>Page 53</v>
          </cell>
          <cell r="I7582" t="str">
            <v>Wyoming Industrial  Agricultural Measure Review and Update 9 Nov.docx</v>
          </cell>
        </row>
        <row r="7583">
          <cell r="C7583" t="str">
            <v>629.3_Measure life (years)</v>
          </cell>
          <cell r="D7583">
            <v>3</v>
          </cell>
          <cell r="E7583" t="str">
            <v>Measure life (years)</v>
          </cell>
          <cell r="F7583" t="str">
            <v>Measure Life Value Source</v>
          </cell>
          <cell r="G7583" t="str">
            <v/>
          </cell>
          <cell r="H7583" t="str">
            <v>Page 53</v>
          </cell>
          <cell r="I7583" t="str">
            <v>Utah Industrial  Agricultural Measure Review and Update 1 May 2014.docx</v>
          </cell>
        </row>
        <row r="7584">
          <cell r="C7584" t="str">
            <v>629.3_Planned Realization Rate</v>
          </cell>
          <cell r="D7584">
            <v>3</v>
          </cell>
          <cell r="E7584" t="str">
            <v>Planned Realization Rate</v>
          </cell>
          <cell r="F7584" t="str">
            <v>Planned Realization Rate Value Source</v>
          </cell>
          <cell r="G7584" t="str">
            <v/>
          </cell>
          <cell r="H7584" t="str">
            <v>BAU - CE inputs sheet</v>
          </cell>
          <cell r="I7584" t="str">
            <v>CE inputs - measure update   small business 031314.xlsx</v>
          </cell>
        </row>
        <row r="7585">
          <cell r="C7585" t="str">
            <v>629.3_Incremental cost ($)</v>
          </cell>
          <cell r="D7585">
            <v>3</v>
          </cell>
          <cell r="E7585" t="str">
            <v>Incremental cost ($)</v>
          </cell>
          <cell r="F7585" t="str">
            <v>Cost value source</v>
          </cell>
          <cell r="G7585" t="str">
            <v/>
          </cell>
          <cell r="H7585" t="str">
            <v>page 55</v>
          </cell>
          <cell r="I7585" t="str">
            <v>Utah Industrial  Agricultural Measure Review and Update 1 May 2014.docx</v>
          </cell>
        </row>
        <row r="7586">
          <cell r="C7586" t="str">
            <v>629.3_Planned Net to Gross Ratio</v>
          </cell>
          <cell r="D7586">
            <v>3</v>
          </cell>
          <cell r="E7586" t="str">
            <v>Planned Net to Gross Ratio</v>
          </cell>
          <cell r="F7586" t="str">
            <v>Planned Net-to-Gross Ratio Value Source</v>
          </cell>
          <cell r="G7586" t="str">
            <v/>
          </cell>
          <cell r="H7586" t="str">
            <v>BAU - CE inputs sheet</v>
          </cell>
          <cell r="I7586" t="str">
            <v>CE inputs - measure update   small business 031314.xlsx</v>
          </cell>
        </row>
        <row r="7587">
          <cell r="C7587" t="str">
            <v>629.3_Gross incremental annual electric savings (kWh/yr)</v>
          </cell>
          <cell r="D7587">
            <v>3</v>
          </cell>
          <cell r="E7587" t="str">
            <v>Gross incremental annual electric savings (kWh/yr)</v>
          </cell>
          <cell r="F7587" t="str">
            <v>Energy savings value source</v>
          </cell>
          <cell r="G7587" t="str">
            <v/>
          </cell>
          <cell r="H7587" t="str">
            <v>page 55</v>
          </cell>
          <cell r="I7587" t="str">
            <v>Utah Industrial  Agricultural Measure Review and Update 1 May 2014.docx</v>
          </cell>
        </row>
        <row r="7588">
          <cell r="C7588" t="str">
            <v>68.2_Planned Realization Rate</v>
          </cell>
          <cell r="D7588">
            <v>2</v>
          </cell>
          <cell r="E7588" t="str">
            <v>Planned Realization Rate</v>
          </cell>
          <cell r="F7588" t="str">
            <v>Realization Rate Value Source</v>
          </cell>
          <cell r="G7588" t="str">
            <v/>
          </cell>
          <cell r="H7588" t="str">
            <v>page 2</v>
          </cell>
          <cell r="I7588" t="str">
            <v>CA_FinAnswer_Express_Program_Evaluation_2009-2011.pdf</v>
          </cell>
        </row>
        <row r="7589">
          <cell r="C7589" t="str">
            <v>68.2_Planned Net to Gross Ratio</v>
          </cell>
          <cell r="D7589">
            <v>2</v>
          </cell>
          <cell r="E7589" t="str">
            <v>Planned Net to Gross Ratio</v>
          </cell>
          <cell r="F7589" t="str">
            <v>Net-to-Gross Value Source</v>
          </cell>
          <cell r="G7589" t="str">
            <v/>
          </cell>
          <cell r="H7589" t="str">
            <v>page 2</v>
          </cell>
          <cell r="I7589" t="str">
            <v>CA_FinAnswer_Express_Program_Evaluation_2009-2011.pdf</v>
          </cell>
        </row>
        <row r="7590">
          <cell r="C7590" t="str">
            <v>284.2_Measure life (years)</v>
          </cell>
          <cell r="D7590">
            <v>2</v>
          </cell>
          <cell r="E7590" t="str">
            <v>Measure life (years)</v>
          </cell>
          <cell r="F7590" t="str">
            <v>Measure Life Value Source</v>
          </cell>
          <cell r="G7590" t="str">
            <v/>
          </cell>
          <cell r="H7590" t="str">
            <v/>
          </cell>
          <cell r="I7590" t="str">
            <v>2010 ID FX MARKET CHARACTERIZATION 051512.pdf</v>
          </cell>
        </row>
        <row r="7591">
          <cell r="C7591" t="str">
            <v>284.2_Planned Realization Rate</v>
          </cell>
          <cell r="D7591">
            <v>2</v>
          </cell>
          <cell r="E7591" t="str">
            <v>Planned Realization Rate</v>
          </cell>
          <cell r="F7591" t="str">
            <v>Realization Rate Value Source</v>
          </cell>
          <cell r="G7591" t="str">
            <v/>
          </cell>
          <cell r="H7591" t="str">
            <v>Table 1</v>
          </cell>
          <cell r="I7591" t="str">
            <v>ID_FinAnswer_Express_Program_Evaluation_2009-2011.pdf</v>
          </cell>
        </row>
        <row r="7592">
          <cell r="C7592" t="str">
            <v>284.2_Incremental cost ($)</v>
          </cell>
          <cell r="D7592">
            <v>2</v>
          </cell>
          <cell r="E7592" t="str">
            <v>Incremental cost ($)</v>
          </cell>
          <cell r="F7592" t="str">
            <v>Cost Value Source</v>
          </cell>
          <cell r="G7592" t="str">
            <v/>
          </cell>
          <cell r="H7592" t="str">
            <v/>
          </cell>
          <cell r="I7592" t="str">
            <v>2010 ID FX MARKET CHARACTERIZATION 051512.pdf</v>
          </cell>
        </row>
        <row r="7593">
          <cell r="C7593" t="str">
            <v>284.2_Gross Average Monthly Demand Reduction (kW/unit)</v>
          </cell>
          <cell r="D7593">
            <v>2</v>
          </cell>
          <cell r="E7593" t="str">
            <v>Gross Average Monthly Demand Reduction (kW/unit)</v>
          </cell>
          <cell r="F7593" t="str">
            <v>Demand Reduction Value Source</v>
          </cell>
          <cell r="G7593" t="str">
            <v/>
          </cell>
          <cell r="H7593" t="str">
            <v/>
          </cell>
          <cell r="I7593" t="str">
            <v>2010 ID FX MARKET CHARACTERIZATION 051512.pdf</v>
          </cell>
        </row>
        <row r="7594">
          <cell r="C7594" t="str">
            <v>284.2_Gross incremental annual electric savings (kWh/yr)</v>
          </cell>
          <cell r="D7594">
            <v>2</v>
          </cell>
          <cell r="E7594" t="str">
            <v>Gross incremental annual electric savings (kWh/yr)</v>
          </cell>
          <cell r="F7594" t="str">
            <v xml:space="preserve">Energy Savings Value Source </v>
          </cell>
          <cell r="G7594" t="str">
            <v/>
          </cell>
          <cell r="H7594" t="str">
            <v/>
          </cell>
          <cell r="I7594" t="str">
            <v>2010 ID FX MARKET CHARACTERIZATION 051512.pdf</v>
          </cell>
        </row>
        <row r="7595">
          <cell r="C7595" t="str">
            <v>284.2_Planned Net to Gross Ratio</v>
          </cell>
          <cell r="D7595">
            <v>2</v>
          </cell>
          <cell r="E7595" t="str">
            <v>Planned Net to Gross Ratio</v>
          </cell>
          <cell r="F7595" t="str">
            <v>Net-to-Gross Value Source</v>
          </cell>
          <cell r="G7595" t="str">
            <v/>
          </cell>
          <cell r="H7595" t="str">
            <v>Page 2</v>
          </cell>
          <cell r="I7595" t="str">
            <v>ID_FinAnswer_Express_Program_Evaluation_2009-2011.pdf</v>
          </cell>
        </row>
        <row r="7596">
          <cell r="C7596" t="str">
            <v>511.2_Gross incremental annual electric savings (kWh/yr)</v>
          </cell>
          <cell r="D7596">
            <v>2</v>
          </cell>
          <cell r="E7596" t="str">
            <v>Gross incremental annual electric savings (kWh/yr)</v>
          </cell>
          <cell r="F7596" t="str">
            <v>See Source Document(s) for savings methodology</v>
          </cell>
          <cell r="G7596" t="str">
            <v/>
          </cell>
          <cell r="H7596" t="str">
            <v/>
          </cell>
          <cell r="I7596" t="str">
            <v>PTAC and PTHP.docx</v>
          </cell>
        </row>
        <row r="7597">
          <cell r="C7597" t="str">
            <v>511.2_Incentive Customer ($)</v>
          </cell>
          <cell r="D7597">
            <v>2</v>
          </cell>
          <cell r="E7597" t="str">
            <v>Incentive Customer ($)</v>
          </cell>
          <cell r="F7597" t="str">
            <v>Incentive Value Source</v>
          </cell>
          <cell r="G7597" t="str">
            <v/>
          </cell>
          <cell r="H7597" t="str">
            <v>Table 7-13</v>
          </cell>
          <cell r="I7597" t="str">
            <v>FinAnswer Express Market Characterization and Program Enhancements - Utah Service Territory 30 Nov 2011.pdf</v>
          </cell>
        </row>
        <row r="7598">
          <cell r="C7598" t="str">
            <v>511.2_Gross incremental annual electric savings (kWh/yr)</v>
          </cell>
          <cell r="D7598">
            <v>2</v>
          </cell>
          <cell r="E7598" t="str">
            <v>Gross incremental annual electric savings (kWh/yr)</v>
          </cell>
          <cell r="F7598" t="str">
            <v xml:space="preserve">Energy Savings Value Source </v>
          </cell>
          <cell r="G7598" t="str">
            <v/>
          </cell>
          <cell r="H7598" t="str">
            <v>Table 7-13</v>
          </cell>
          <cell r="I7598" t="str">
            <v>FinAnswer Express Market Characterization and Program Enhancements - Utah Service Territory 30 Nov 2011.pdf</v>
          </cell>
        </row>
        <row r="7599">
          <cell r="C7599" t="str">
            <v>511.2_Measure life (years)</v>
          </cell>
          <cell r="D7599">
            <v>2</v>
          </cell>
          <cell r="E7599" t="str">
            <v>Measure life (years)</v>
          </cell>
          <cell r="F7599" t="str">
            <v>Measure Life Value Source</v>
          </cell>
          <cell r="G7599" t="str">
            <v/>
          </cell>
          <cell r="H7599" t="str">
            <v>Table 2 on page 22 of Appendix 1</v>
          </cell>
          <cell r="I7599" t="str">
            <v>UT_2011_Annual_Report.pdf</v>
          </cell>
        </row>
        <row r="7600">
          <cell r="C7600" t="str">
            <v>511.2_Gross Average Monthly Demand Reduction (kW/unit)</v>
          </cell>
          <cell r="D7600">
            <v>2</v>
          </cell>
          <cell r="E7600" t="str">
            <v>Gross Average Monthly Demand Reduction (kW/unit)</v>
          </cell>
          <cell r="F7600" t="str">
            <v>Demand Reduction Value Source</v>
          </cell>
          <cell r="G7600" t="str">
            <v/>
          </cell>
          <cell r="H7600" t="str">
            <v>Table 2-10</v>
          </cell>
          <cell r="I7600" t="str">
            <v>FinAnswer Express Market Characterization and Program Enhancements - Utah Service Territory 30 Nov 2011.pdf</v>
          </cell>
        </row>
        <row r="7601">
          <cell r="C7601" t="str">
            <v>511.2_Incremental cost ($)</v>
          </cell>
          <cell r="D7601">
            <v>2</v>
          </cell>
          <cell r="E7601" t="str">
            <v>Incremental cost ($)</v>
          </cell>
          <cell r="F7601" t="str">
            <v>Cost Value Source</v>
          </cell>
          <cell r="G7601" t="str">
            <v/>
          </cell>
          <cell r="H7601" t="str">
            <v>Table 7-13</v>
          </cell>
          <cell r="I7601" t="str">
            <v>FinAnswer Express Market Characterization and Program Enhancements - Utah Service Territory 30 Nov 2011.pdf</v>
          </cell>
        </row>
        <row r="7602">
          <cell r="C7602" t="str">
            <v>720.2_Gross Average Monthly Demand Reduction (kW/unit)</v>
          </cell>
          <cell r="D7602">
            <v>2</v>
          </cell>
          <cell r="E7602" t="str">
            <v>Gross Average Monthly Demand Reduction (kW/unit)</v>
          </cell>
          <cell r="F7602" t="str">
            <v>Savings Parameters</v>
          </cell>
          <cell r="G7602" t="str">
            <v/>
          </cell>
          <cell r="H7602" t="str">
            <v>See Source Document(s) for savings methodology</v>
          </cell>
          <cell r="I7602" t="str">
            <v>WA PTAC and PTHP.docx</v>
          </cell>
        </row>
        <row r="7603">
          <cell r="C7603" t="str">
            <v>720.2_Incremental cost ($)</v>
          </cell>
          <cell r="D7603">
            <v>2</v>
          </cell>
          <cell r="E7603" t="str">
            <v>Incremental cost ($)</v>
          </cell>
          <cell r="F7603" t="str">
            <v>Cost Value Source</v>
          </cell>
          <cell r="G7603" t="str">
            <v/>
          </cell>
          <cell r="H7603" t="str">
            <v>pg 24-25, Table 7-14</v>
          </cell>
          <cell r="I7603" t="str">
            <v>FinAnswer Express Market Characterization and Program Enhancements - Washington Service Territory 9 Sept 2011.pdf</v>
          </cell>
        </row>
        <row r="7604">
          <cell r="C7604" t="str">
            <v>720.2_Gross incremental annual electric savings (kWh/yr)</v>
          </cell>
          <cell r="D7604">
            <v>2</v>
          </cell>
          <cell r="E7604" t="str">
            <v>Gross incremental annual electric savings (kWh/yr)</v>
          </cell>
          <cell r="F7604" t="str">
            <v xml:space="preserve">Energy Savings Value Source </v>
          </cell>
          <cell r="G7604" t="str">
            <v/>
          </cell>
          <cell r="H7604" t="str">
            <v>pg 24-25, Table 7-14</v>
          </cell>
          <cell r="I7604" t="str">
            <v>FinAnswer Express Market Characterization and Program Enhancements - Washington Service Territory 9 Sept 2011.pdf</v>
          </cell>
        </row>
        <row r="7605">
          <cell r="C7605" t="str">
            <v>720.2_Gross incremental annual electric savings (kWh/yr)</v>
          </cell>
          <cell r="D7605">
            <v>2</v>
          </cell>
          <cell r="E7605" t="str">
            <v>Gross incremental annual electric savings (kWh/yr)</v>
          </cell>
          <cell r="F7605" t="str">
            <v>Savings Parameters</v>
          </cell>
          <cell r="G7605" t="str">
            <v/>
          </cell>
          <cell r="H7605" t="str">
            <v>See Source Document(s) for savings methodology</v>
          </cell>
          <cell r="I7605" t="str">
            <v>WA PTAC and PTHP.docx</v>
          </cell>
        </row>
        <row r="7606">
          <cell r="C7606" t="str">
            <v>720.2_Measure life (years)</v>
          </cell>
          <cell r="D7606">
            <v>2</v>
          </cell>
          <cell r="E7606" t="str">
            <v>Measure life (years)</v>
          </cell>
          <cell r="F7606" t="str">
            <v>Measure Life Value Source</v>
          </cell>
          <cell r="G7606" t="str">
            <v/>
          </cell>
          <cell r="H7606" t="str">
            <v>pg 24-25, Table 7-14</v>
          </cell>
          <cell r="I7606" t="str">
            <v>FinAnswer Express Market Characterization and Program Enhancements - Washington Service Territory 9 Sept 2011.pdf</v>
          </cell>
        </row>
        <row r="7607">
          <cell r="C7607" t="str">
            <v>720.2_Incentive Customer ($)</v>
          </cell>
          <cell r="D7607">
            <v>2</v>
          </cell>
          <cell r="E7607" t="str">
            <v>Incentive Customer ($)</v>
          </cell>
          <cell r="F7607" t="str">
            <v>Incentive Value Source</v>
          </cell>
          <cell r="G7607" t="str">
            <v/>
          </cell>
          <cell r="H7607" t="str">
            <v>pg 24-25, Table 7-14</v>
          </cell>
          <cell r="I7607" t="str">
            <v>FinAnswer Express Market Characterization and Program Enhancements - Washington Service Territory 9 Sept 2011.pdf</v>
          </cell>
        </row>
        <row r="7608">
          <cell r="C7608" t="str">
            <v>720.2_Gross Average Monthly Demand Reduction (kW/unit)</v>
          </cell>
          <cell r="D7608">
            <v>2</v>
          </cell>
          <cell r="E7608" t="str">
            <v>Gross Average Monthly Demand Reduction (kW/unit)</v>
          </cell>
          <cell r="F7608" t="str">
            <v>Demand Reduction Value Source</v>
          </cell>
          <cell r="G7608" t="str">
            <v/>
          </cell>
          <cell r="H7608" t="str">
            <v>pg 24-25, Table 7-14</v>
          </cell>
          <cell r="I7608" t="str">
            <v>FinAnswer Express Market Characterization and Program Enhancements - Washington Service Territory 9 Sept 2011.pdf</v>
          </cell>
        </row>
        <row r="7609">
          <cell r="C7609" t="str">
            <v>932.2_Measure life (years)</v>
          </cell>
          <cell r="D7609">
            <v>2</v>
          </cell>
          <cell r="E7609" t="str">
            <v>Measure life (years)</v>
          </cell>
          <cell r="F7609" t="str">
            <v>Measure Life Value Source</v>
          </cell>
          <cell r="G7609" t="str">
            <v/>
          </cell>
          <cell r="H7609" t="str">
            <v>Page 7-25</v>
          </cell>
          <cell r="I7609" t="str">
            <v>2010 WY Market Characterization 101810.pdf</v>
          </cell>
        </row>
        <row r="7610">
          <cell r="C7610" t="str">
            <v>932.2_Gross incremental annual electric savings (kWh/yr)</v>
          </cell>
          <cell r="D7610">
            <v>2</v>
          </cell>
          <cell r="E7610" t="str">
            <v>Gross incremental annual electric savings (kWh/yr)</v>
          </cell>
          <cell r="F7610" t="str">
            <v>Energy Savings Value Source</v>
          </cell>
          <cell r="G7610" t="str">
            <v/>
          </cell>
          <cell r="H7610" t="str">
            <v>Page 7-25</v>
          </cell>
          <cell r="I7610" t="str">
            <v>2010 WY Market Characterization 101810.pdf</v>
          </cell>
        </row>
        <row r="7611">
          <cell r="C7611" t="str">
            <v>932.2_Planned Net to Gross Ratio</v>
          </cell>
          <cell r="D7611">
            <v>2</v>
          </cell>
          <cell r="E7611" t="str">
            <v>Planned Net to Gross Ratio</v>
          </cell>
          <cell r="F7611" t="str">
            <v>Net-to-Gross Value Source</v>
          </cell>
          <cell r="G7611" t="str">
            <v/>
          </cell>
          <cell r="H7611" t="str">
            <v>Page 10</v>
          </cell>
          <cell r="I7611" t="str">
            <v>DSM_WY_FinAnswerExpress_Report_2011.pdf</v>
          </cell>
        </row>
        <row r="7612">
          <cell r="C7612" t="str">
            <v>932.2_Incremental cost ($)</v>
          </cell>
          <cell r="D7612">
            <v>2</v>
          </cell>
          <cell r="E7612" t="str">
            <v>Incremental cost ($)</v>
          </cell>
          <cell r="F7612" t="str">
            <v>Incremental Cost Value Source</v>
          </cell>
          <cell r="G7612" t="str">
            <v/>
          </cell>
          <cell r="H7612" t="str">
            <v>Page 7-25</v>
          </cell>
          <cell r="I7612" t="str">
            <v>2010 WY Market Characterization 101810.pdf</v>
          </cell>
        </row>
        <row r="7613">
          <cell r="C7613" t="str">
            <v>932.2_Planned Realization Rate</v>
          </cell>
          <cell r="D7613">
            <v>2</v>
          </cell>
          <cell r="E7613" t="str">
            <v>Planned Realization Rate</v>
          </cell>
          <cell r="F7613" t="str">
            <v>Realization Rate Value Source</v>
          </cell>
          <cell r="G7613" t="str">
            <v/>
          </cell>
          <cell r="H7613" t="str">
            <v>Table 1</v>
          </cell>
          <cell r="I7613" t="str">
            <v>DSM_WY_FinAnswerExpress_Report_2011.pdf</v>
          </cell>
        </row>
        <row r="7614">
          <cell r="C7614" t="str">
            <v>932.2_Gross Average Monthly Demand Reduction (kW/unit)</v>
          </cell>
          <cell r="D7614">
            <v>2</v>
          </cell>
          <cell r="E7614" t="str">
            <v>Gross Average Monthly Demand Reduction (kW/unit)</v>
          </cell>
          <cell r="F7614" t="str">
            <v>Demand Savings Value Source</v>
          </cell>
          <cell r="G7614" t="str">
            <v/>
          </cell>
          <cell r="H7614" t="str">
            <v>Page 7-25</v>
          </cell>
          <cell r="I7614" t="str">
            <v>2010 WY Market Characterization 101810.pdf</v>
          </cell>
        </row>
        <row r="7615">
          <cell r="C7615" t="str">
            <v>71.2_Planned Realization Rate</v>
          </cell>
          <cell r="D7615">
            <v>2</v>
          </cell>
          <cell r="E7615" t="str">
            <v>Planned Realization Rate</v>
          </cell>
          <cell r="F7615" t="str">
            <v>Realization Rate Value Source</v>
          </cell>
          <cell r="G7615" t="str">
            <v/>
          </cell>
          <cell r="H7615" t="str">
            <v>page 2</v>
          </cell>
          <cell r="I7615" t="str">
            <v>CA_FinAnswer_Express_Program_Evaluation_2009-2011.pdf</v>
          </cell>
        </row>
        <row r="7616">
          <cell r="C7616" t="str">
            <v>71.2_Planned Net to Gross Ratio</v>
          </cell>
          <cell r="D7616">
            <v>2</v>
          </cell>
          <cell r="E7616" t="str">
            <v>Planned Net to Gross Ratio</v>
          </cell>
          <cell r="F7616" t="str">
            <v>Net-to-Gross Value Source</v>
          </cell>
          <cell r="G7616" t="str">
            <v/>
          </cell>
          <cell r="H7616" t="str">
            <v>page 2</v>
          </cell>
          <cell r="I7616" t="str">
            <v>CA_FinAnswer_Express_Program_Evaluation_2009-2011.pdf</v>
          </cell>
        </row>
        <row r="7617">
          <cell r="C7617" t="str">
            <v>287.2_Measure life (years)</v>
          </cell>
          <cell r="D7617">
            <v>2</v>
          </cell>
          <cell r="E7617" t="str">
            <v>Measure life (years)</v>
          </cell>
          <cell r="F7617" t="str">
            <v>Measure Life Value Source</v>
          </cell>
          <cell r="G7617" t="str">
            <v/>
          </cell>
          <cell r="H7617" t="str">
            <v/>
          </cell>
          <cell r="I7617" t="str">
            <v>2010 ID FX MARKET CHARACTERIZATION 051512.pdf</v>
          </cell>
        </row>
        <row r="7618">
          <cell r="C7618" t="str">
            <v>287.2_Gross Average Monthly Demand Reduction (kW/unit)</v>
          </cell>
          <cell r="D7618">
            <v>2</v>
          </cell>
          <cell r="E7618" t="str">
            <v>Gross Average Monthly Demand Reduction (kW/unit)</v>
          </cell>
          <cell r="F7618" t="str">
            <v>Demand Reduction Value Source</v>
          </cell>
          <cell r="G7618" t="str">
            <v/>
          </cell>
          <cell r="H7618" t="str">
            <v/>
          </cell>
          <cell r="I7618" t="str">
            <v>2010 ID FX MARKET CHARACTERIZATION 051512.pdf</v>
          </cell>
        </row>
        <row r="7619">
          <cell r="C7619" t="str">
            <v>287.2_Planned Realization Rate</v>
          </cell>
          <cell r="D7619">
            <v>2</v>
          </cell>
          <cell r="E7619" t="str">
            <v>Planned Realization Rate</v>
          </cell>
          <cell r="F7619" t="str">
            <v>Realization Rate Value Source</v>
          </cell>
          <cell r="G7619" t="str">
            <v/>
          </cell>
          <cell r="H7619" t="str">
            <v>Table 1</v>
          </cell>
          <cell r="I7619" t="str">
            <v>ID_FinAnswer_Express_Program_Evaluation_2009-2011.pdf</v>
          </cell>
        </row>
        <row r="7620">
          <cell r="C7620" t="str">
            <v>287.2_Gross incremental annual electric savings (kWh/yr)</v>
          </cell>
          <cell r="D7620">
            <v>2</v>
          </cell>
          <cell r="E7620" t="str">
            <v>Gross incremental annual electric savings (kWh/yr)</v>
          </cell>
          <cell r="F7620" t="str">
            <v xml:space="preserve">Energy Savings Value Source </v>
          </cell>
          <cell r="G7620" t="str">
            <v/>
          </cell>
          <cell r="H7620" t="str">
            <v/>
          </cell>
          <cell r="I7620" t="str">
            <v>2010 ID FX MARKET CHARACTERIZATION 051512.pdf</v>
          </cell>
        </row>
        <row r="7621">
          <cell r="C7621" t="str">
            <v>287.2_Planned Net to Gross Ratio</v>
          </cell>
          <cell r="D7621">
            <v>2</v>
          </cell>
          <cell r="E7621" t="str">
            <v>Planned Net to Gross Ratio</v>
          </cell>
          <cell r="F7621" t="str">
            <v>Net-to-Gross Value Source</v>
          </cell>
          <cell r="G7621" t="str">
            <v/>
          </cell>
          <cell r="H7621" t="str">
            <v>Page 2</v>
          </cell>
          <cell r="I7621" t="str">
            <v>ID_FinAnswer_Express_Program_Evaluation_2009-2011.pdf</v>
          </cell>
        </row>
        <row r="7622">
          <cell r="C7622" t="str">
            <v>287.2_Incremental cost ($)</v>
          </cell>
          <cell r="D7622">
            <v>2</v>
          </cell>
          <cell r="E7622" t="str">
            <v>Incremental cost ($)</v>
          </cell>
          <cell r="F7622" t="str">
            <v>Cost Value Source</v>
          </cell>
          <cell r="G7622" t="str">
            <v/>
          </cell>
          <cell r="H7622" t="str">
            <v/>
          </cell>
          <cell r="I7622" t="str">
            <v>2010 ID FX MARKET CHARACTERIZATION 051512.pdf</v>
          </cell>
        </row>
        <row r="7623">
          <cell r="C7623" t="str">
            <v>514.2_Gross Average Monthly Demand Reduction (kW/unit)</v>
          </cell>
          <cell r="D7623">
            <v>2</v>
          </cell>
          <cell r="E7623" t="str">
            <v>Gross Average Monthly Demand Reduction (kW/unit)</v>
          </cell>
          <cell r="F7623" t="str">
            <v>Demand Reduction Value Source</v>
          </cell>
          <cell r="G7623" t="str">
            <v/>
          </cell>
          <cell r="H7623" t="str">
            <v>Table 2-10</v>
          </cell>
          <cell r="I7623" t="str">
            <v>FinAnswer Express Market Characterization and Program Enhancements - Utah Service Territory 30 Nov 2011.pdf</v>
          </cell>
        </row>
        <row r="7624">
          <cell r="C7624" t="str">
            <v>514.2_Incentive Customer ($)</v>
          </cell>
          <cell r="D7624">
            <v>2</v>
          </cell>
          <cell r="E7624" t="str">
            <v>Incentive Customer ($)</v>
          </cell>
          <cell r="F7624" t="str">
            <v>Incentive Value Source</v>
          </cell>
          <cell r="G7624" t="str">
            <v/>
          </cell>
          <cell r="H7624" t="str">
            <v>Table 7-13</v>
          </cell>
          <cell r="I7624" t="str">
            <v>FinAnswer Express Market Characterization and Program Enhancements - Utah Service Territory 30 Nov 2011.pdf</v>
          </cell>
        </row>
        <row r="7625">
          <cell r="C7625" t="str">
            <v>514.2_Incremental cost ($)</v>
          </cell>
          <cell r="D7625">
            <v>2</v>
          </cell>
          <cell r="E7625" t="str">
            <v>Incremental cost ($)</v>
          </cell>
          <cell r="F7625" t="str">
            <v>Cost Value Source</v>
          </cell>
          <cell r="G7625" t="str">
            <v/>
          </cell>
          <cell r="H7625" t="str">
            <v>Table 7-13</v>
          </cell>
          <cell r="I7625" t="str">
            <v>FinAnswer Express Market Characterization and Program Enhancements - Utah Service Territory 30 Nov 2011.pdf</v>
          </cell>
        </row>
        <row r="7626">
          <cell r="C7626" t="str">
            <v>514.2_Gross incremental annual electric savings (kWh/yr)</v>
          </cell>
          <cell r="D7626">
            <v>2</v>
          </cell>
          <cell r="E7626" t="str">
            <v>Gross incremental annual electric savings (kWh/yr)</v>
          </cell>
          <cell r="F7626" t="str">
            <v xml:space="preserve">Energy Savings Value Source </v>
          </cell>
          <cell r="G7626" t="str">
            <v/>
          </cell>
          <cell r="H7626" t="str">
            <v>Table 7-13</v>
          </cell>
          <cell r="I7626" t="str">
            <v>FinAnswer Express Market Characterization and Program Enhancements - Utah Service Territory 30 Nov 2011.pdf</v>
          </cell>
        </row>
        <row r="7627">
          <cell r="C7627" t="str">
            <v>514.2_Gross incremental annual electric savings (kWh/yr)</v>
          </cell>
          <cell r="D7627">
            <v>2</v>
          </cell>
          <cell r="E7627" t="str">
            <v>Gross incremental annual electric savings (kWh/yr)</v>
          </cell>
          <cell r="F7627" t="str">
            <v>See Source Document(s) for savings methodology</v>
          </cell>
          <cell r="G7627" t="str">
            <v/>
          </cell>
          <cell r="H7627" t="str">
            <v/>
          </cell>
          <cell r="I7627" t="str">
            <v>PTAC and PTHP.docx</v>
          </cell>
        </row>
        <row r="7628">
          <cell r="C7628" t="str">
            <v>514.2_Measure life (years)</v>
          </cell>
          <cell r="D7628">
            <v>2</v>
          </cell>
          <cell r="E7628" t="str">
            <v>Measure life (years)</v>
          </cell>
          <cell r="F7628" t="str">
            <v>Measure Life Value Source</v>
          </cell>
          <cell r="G7628" t="str">
            <v/>
          </cell>
          <cell r="H7628" t="str">
            <v>Table 2 on page 22 of Appendix 1</v>
          </cell>
          <cell r="I7628" t="str">
            <v>UT_2011_Annual_Report.pdf</v>
          </cell>
        </row>
        <row r="7629">
          <cell r="C7629" t="str">
            <v>723.2_Gross incremental annual electric savings (kWh/yr)</v>
          </cell>
          <cell r="D7629">
            <v>2</v>
          </cell>
          <cell r="E7629" t="str">
            <v>Gross incremental annual electric savings (kWh/yr)</v>
          </cell>
          <cell r="F7629" t="str">
            <v>Savings Parameters</v>
          </cell>
          <cell r="G7629" t="str">
            <v/>
          </cell>
          <cell r="H7629" t="str">
            <v>See Source Document(s) for savings methodology</v>
          </cell>
          <cell r="I7629" t="str">
            <v>WA PTAC and PTHP.docx</v>
          </cell>
        </row>
        <row r="7630">
          <cell r="C7630" t="str">
            <v>723.2_Measure life (years)</v>
          </cell>
          <cell r="D7630">
            <v>2</v>
          </cell>
          <cell r="E7630" t="str">
            <v>Measure life (years)</v>
          </cell>
          <cell r="F7630" t="str">
            <v>Measure Life Value Source</v>
          </cell>
          <cell r="G7630" t="str">
            <v/>
          </cell>
          <cell r="H7630" t="str">
            <v>pg 24-25, Table 7-14</v>
          </cell>
          <cell r="I7630" t="str">
            <v>FinAnswer Express Market Characterization and Program Enhancements - Washington Service Territory 9 Sept 2011.pdf</v>
          </cell>
        </row>
        <row r="7631">
          <cell r="C7631" t="str">
            <v>723.2_Gross Average Monthly Demand Reduction (kW/unit)</v>
          </cell>
          <cell r="D7631">
            <v>2</v>
          </cell>
          <cell r="E7631" t="str">
            <v>Gross Average Monthly Demand Reduction (kW/unit)</v>
          </cell>
          <cell r="F7631" t="str">
            <v>Demand Reduction Value Source</v>
          </cell>
          <cell r="G7631" t="str">
            <v/>
          </cell>
          <cell r="H7631" t="str">
            <v>pg 24-25, Table 7-14</v>
          </cell>
          <cell r="I7631" t="str">
            <v>FinAnswer Express Market Characterization and Program Enhancements - Washington Service Territory 9 Sept 2011.pdf</v>
          </cell>
        </row>
        <row r="7632">
          <cell r="C7632" t="str">
            <v>723.2_Gross incremental annual electric savings (kWh/yr)</v>
          </cell>
          <cell r="D7632">
            <v>2</v>
          </cell>
          <cell r="E7632" t="str">
            <v>Gross incremental annual electric savings (kWh/yr)</v>
          </cell>
          <cell r="F7632" t="str">
            <v xml:space="preserve">Energy Savings Value Source </v>
          </cell>
          <cell r="G7632" t="str">
            <v/>
          </cell>
          <cell r="H7632" t="str">
            <v>pg 24-25, Table 7-14</v>
          </cell>
          <cell r="I7632" t="str">
            <v>FinAnswer Express Market Characterization and Program Enhancements - Washington Service Territory 9 Sept 2011.pdf</v>
          </cell>
        </row>
        <row r="7633">
          <cell r="C7633" t="str">
            <v>723.2_Gross Average Monthly Demand Reduction (kW/unit)</v>
          </cell>
          <cell r="D7633">
            <v>2</v>
          </cell>
          <cell r="E7633" t="str">
            <v>Gross Average Monthly Demand Reduction (kW/unit)</v>
          </cell>
          <cell r="F7633" t="str">
            <v>Savings Parameters</v>
          </cell>
          <cell r="G7633" t="str">
            <v/>
          </cell>
          <cell r="H7633" t="str">
            <v>See Source Document(s) for savings methodology</v>
          </cell>
          <cell r="I7633" t="str">
            <v>WA PTAC and PTHP.docx</v>
          </cell>
        </row>
        <row r="7634">
          <cell r="C7634" t="str">
            <v>723.2_Incremental cost ($)</v>
          </cell>
          <cell r="D7634">
            <v>2</v>
          </cell>
          <cell r="E7634" t="str">
            <v>Incremental cost ($)</v>
          </cell>
          <cell r="F7634" t="str">
            <v>Cost Value Source</v>
          </cell>
          <cell r="G7634" t="str">
            <v/>
          </cell>
          <cell r="H7634" t="str">
            <v>pg 24-25, Table 7-14</v>
          </cell>
          <cell r="I7634" t="str">
            <v>FinAnswer Express Market Characterization and Program Enhancements - Washington Service Territory 9 Sept 2011.pdf</v>
          </cell>
        </row>
        <row r="7635">
          <cell r="C7635" t="str">
            <v>723.2_Incentive Customer ($)</v>
          </cell>
          <cell r="D7635">
            <v>2</v>
          </cell>
          <cell r="E7635" t="str">
            <v>Incentive Customer ($)</v>
          </cell>
          <cell r="F7635" t="str">
            <v>Incentive Value Source</v>
          </cell>
          <cell r="G7635" t="str">
            <v/>
          </cell>
          <cell r="H7635" t="str">
            <v>pg 24-25, Table 7-14</v>
          </cell>
          <cell r="I7635" t="str">
            <v>FinAnswer Express Market Characterization and Program Enhancements - Washington Service Territory 9 Sept 2011.pdf</v>
          </cell>
        </row>
        <row r="7636">
          <cell r="C7636" t="str">
            <v>935.2_Gross Average Monthly Demand Reduction (kW/unit)</v>
          </cell>
          <cell r="D7636">
            <v>2</v>
          </cell>
          <cell r="E7636" t="str">
            <v>Gross Average Monthly Demand Reduction (kW/unit)</v>
          </cell>
          <cell r="F7636" t="str">
            <v>Demand Savings Value Source</v>
          </cell>
          <cell r="G7636" t="str">
            <v/>
          </cell>
          <cell r="H7636" t="str">
            <v>Page 7-25</v>
          </cell>
          <cell r="I7636" t="str">
            <v>2010 WY Market Characterization 101810.pdf</v>
          </cell>
        </row>
        <row r="7637">
          <cell r="C7637" t="str">
            <v>935.2_Gross incremental annual electric savings (kWh/yr)</v>
          </cell>
          <cell r="D7637">
            <v>2</v>
          </cell>
          <cell r="E7637" t="str">
            <v>Gross incremental annual electric savings (kWh/yr)</v>
          </cell>
          <cell r="F7637" t="str">
            <v>Energy Savings Value Source</v>
          </cell>
          <cell r="G7637" t="str">
            <v/>
          </cell>
          <cell r="H7637" t="str">
            <v>Page 7-25</v>
          </cell>
          <cell r="I7637" t="str">
            <v>2010 WY Market Characterization 101810.pdf</v>
          </cell>
        </row>
        <row r="7638">
          <cell r="C7638" t="str">
            <v>935.2_Incremental cost ($)</v>
          </cell>
          <cell r="D7638">
            <v>2</v>
          </cell>
          <cell r="E7638" t="str">
            <v>Incremental cost ($)</v>
          </cell>
          <cell r="F7638" t="str">
            <v>Incremental Cost Value Source</v>
          </cell>
          <cell r="G7638" t="str">
            <v/>
          </cell>
          <cell r="H7638" t="str">
            <v>Page 7-25</v>
          </cell>
          <cell r="I7638" t="str">
            <v>2010 WY Market Characterization 101810.pdf</v>
          </cell>
        </row>
        <row r="7639">
          <cell r="C7639" t="str">
            <v>935.2_Measure life (years)</v>
          </cell>
          <cell r="D7639">
            <v>2</v>
          </cell>
          <cell r="E7639" t="str">
            <v>Measure life (years)</v>
          </cell>
          <cell r="F7639" t="str">
            <v>Measure Life Value Source</v>
          </cell>
          <cell r="G7639" t="str">
            <v/>
          </cell>
          <cell r="H7639" t="str">
            <v>Page 7-25</v>
          </cell>
          <cell r="I7639" t="str">
            <v>2010 WY Market Characterization 101810.pdf</v>
          </cell>
        </row>
        <row r="7640">
          <cell r="C7640" t="str">
            <v>935.2_Planned Realization Rate</v>
          </cell>
          <cell r="D7640">
            <v>2</v>
          </cell>
          <cell r="E7640" t="str">
            <v>Planned Realization Rate</v>
          </cell>
          <cell r="F7640" t="str">
            <v>Realization Rate Value Source</v>
          </cell>
          <cell r="G7640" t="str">
            <v/>
          </cell>
          <cell r="H7640" t="str">
            <v>Table 1</v>
          </cell>
          <cell r="I7640" t="str">
            <v>DSM_WY_FinAnswerExpress_Report_2011.pdf</v>
          </cell>
        </row>
        <row r="7641">
          <cell r="C7641" t="str">
            <v>935.2_Planned Net to Gross Ratio</v>
          </cell>
          <cell r="D7641">
            <v>2</v>
          </cell>
          <cell r="E7641" t="str">
            <v>Planned Net to Gross Ratio</v>
          </cell>
          <cell r="F7641" t="str">
            <v>Net-to-Gross Value Source</v>
          </cell>
          <cell r="G7641" t="str">
            <v/>
          </cell>
          <cell r="H7641" t="str">
            <v>Page 10</v>
          </cell>
          <cell r="I7641" t="str">
            <v>DSM_WY_FinAnswerExpress_Report_2011.pdf</v>
          </cell>
        </row>
        <row r="7642">
          <cell r="C7642" t="str">
            <v>69.2_Planned Net to Gross Ratio</v>
          </cell>
          <cell r="D7642">
            <v>2</v>
          </cell>
          <cell r="E7642" t="str">
            <v>Planned Net to Gross Ratio</v>
          </cell>
          <cell r="F7642" t="str">
            <v>Net-to-Gross Value Source</v>
          </cell>
          <cell r="G7642" t="str">
            <v/>
          </cell>
          <cell r="H7642" t="str">
            <v>page 2</v>
          </cell>
          <cell r="I7642" t="str">
            <v>CA_FinAnswer_Express_Program_Evaluation_2009-2011.pdf</v>
          </cell>
        </row>
        <row r="7643">
          <cell r="C7643" t="str">
            <v>69.2_Planned Realization Rate</v>
          </cell>
          <cell r="D7643">
            <v>2</v>
          </cell>
          <cell r="E7643" t="str">
            <v>Planned Realization Rate</v>
          </cell>
          <cell r="F7643" t="str">
            <v>Realization Rate Value Source</v>
          </cell>
          <cell r="G7643" t="str">
            <v/>
          </cell>
          <cell r="H7643" t="str">
            <v>page 2</v>
          </cell>
          <cell r="I7643" t="str">
            <v>CA_FinAnswer_Express_Program_Evaluation_2009-2011.pdf</v>
          </cell>
        </row>
        <row r="7644">
          <cell r="C7644" t="str">
            <v>285.2_Gross incremental annual electric savings (kWh/yr)</v>
          </cell>
          <cell r="D7644">
            <v>2</v>
          </cell>
          <cell r="E7644" t="str">
            <v>Gross incremental annual electric savings (kWh/yr)</v>
          </cell>
          <cell r="F7644" t="str">
            <v xml:space="preserve">Energy Savings Value Source </v>
          </cell>
          <cell r="G7644" t="str">
            <v/>
          </cell>
          <cell r="H7644" t="str">
            <v/>
          </cell>
          <cell r="I7644" t="str">
            <v>2010 ID FX MARKET CHARACTERIZATION 051512.pdf</v>
          </cell>
        </row>
        <row r="7645">
          <cell r="C7645" t="str">
            <v>285.2_Planned Net to Gross Ratio</v>
          </cell>
          <cell r="D7645">
            <v>2</v>
          </cell>
          <cell r="E7645" t="str">
            <v>Planned Net to Gross Ratio</v>
          </cell>
          <cell r="F7645" t="str">
            <v>Net-to-Gross Value Source</v>
          </cell>
          <cell r="G7645" t="str">
            <v/>
          </cell>
          <cell r="H7645" t="str">
            <v>Page 2</v>
          </cell>
          <cell r="I7645" t="str">
            <v>ID_FinAnswer_Express_Program_Evaluation_2009-2011.pdf</v>
          </cell>
        </row>
        <row r="7646">
          <cell r="C7646" t="str">
            <v>285.2_Measure life (years)</v>
          </cell>
          <cell r="D7646">
            <v>2</v>
          </cell>
          <cell r="E7646" t="str">
            <v>Measure life (years)</v>
          </cell>
          <cell r="F7646" t="str">
            <v>Measure Life Value Source</v>
          </cell>
          <cell r="G7646" t="str">
            <v/>
          </cell>
          <cell r="H7646" t="str">
            <v/>
          </cell>
          <cell r="I7646" t="str">
            <v>2010 ID FX MARKET CHARACTERIZATION 051512.pdf</v>
          </cell>
        </row>
        <row r="7647">
          <cell r="C7647" t="str">
            <v>285.2_Planned Realization Rate</v>
          </cell>
          <cell r="D7647">
            <v>2</v>
          </cell>
          <cell r="E7647" t="str">
            <v>Planned Realization Rate</v>
          </cell>
          <cell r="F7647" t="str">
            <v>Realization Rate Value Source</v>
          </cell>
          <cell r="G7647" t="str">
            <v/>
          </cell>
          <cell r="H7647" t="str">
            <v>Table 1</v>
          </cell>
          <cell r="I7647" t="str">
            <v>ID_FinAnswer_Express_Program_Evaluation_2009-2011.pdf</v>
          </cell>
        </row>
        <row r="7648">
          <cell r="C7648" t="str">
            <v>285.2_Gross Average Monthly Demand Reduction (kW/unit)</v>
          </cell>
          <cell r="D7648">
            <v>2</v>
          </cell>
          <cell r="E7648" t="str">
            <v>Gross Average Monthly Demand Reduction (kW/unit)</v>
          </cell>
          <cell r="F7648" t="str">
            <v>Demand Reduction Value Source</v>
          </cell>
          <cell r="G7648" t="str">
            <v/>
          </cell>
          <cell r="H7648" t="str">
            <v/>
          </cell>
          <cell r="I7648" t="str">
            <v>2010 ID FX MARKET CHARACTERIZATION 051512.pdf</v>
          </cell>
        </row>
        <row r="7649">
          <cell r="C7649" t="str">
            <v>285.2_Incremental cost ($)</v>
          </cell>
          <cell r="D7649">
            <v>2</v>
          </cell>
          <cell r="E7649" t="str">
            <v>Incremental cost ($)</v>
          </cell>
          <cell r="F7649" t="str">
            <v>Cost Value Source</v>
          </cell>
          <cell r="G7649" t="str">
            <v/>
          </cell>
          <cell r="H7649" t="str">
            <v/>
          </cell>
          <cell r="I7649" t="str">
            <v>2010 ID FX MARKET CHARACTERIZATION 051512.pdf</v>
          </cell>
        </row>
        <row r="7650">
          <cell r="C7650" t="str">
            <v>512.2_Incentive Customer ($)</v>
          </cell>
          <cell r="D7650">
            <v>2</v>
          </cell>
          <cell r="E7650" t="str">
            <v>Incentive Customer ($)</v>
          </cell>
          <cell r="F7650" t="str">
            <v>Incentive Value Source</v>
          </cell>
          <cell r="G7650" t="str">
            <v/>
          </cell>
          <cell r="H7650" t="str">
            <v>Table 7-13</v>
          </cell>
          <cell r="I7650" t="str">
            <v>FinAnswer Express Market Characterization and Program Enhancements - Utah Service Territory 30 Nov 2011.pdf</v>
          </cell>
        </row>
        <row r="7651">
          <cell r="C7651" t="str">
            <v>512.2_Gross incremental annual electric savings (kWh/yr)</v>
          </cell>
          <cell r="D7651">
            <v>2</v>
          </cell>
          <cell r="E7651" t="str">
            <v>Gross incremental annual electric savings (kWh/yr)</v>
          </cell>
          <cell r="F7651" t="str">
            <v xml:space="preserve">Energy Savings Value Source </v>
          </cell>
          <cell r="G7651" t="str">
            <v/>
          </cell>
          <cell r="H7651" t="str">
            <v>Table 7-13</v>
          </cell>
          <cell r="I7651" t="str">
            <v>FinAnswer Express Market Characterization and Program Enhancements - Utah Service Territory 30 Nov 2011.pdf</v>
          </cell>
        </row>
        <row r="7652">
          <cell r="C7652" t="str">
            <v>512.2_Gross Average Monthly Demand Reduction (kW/unit)</v>
          </cell>
          <cell r="D7652">
            <v>2</v>
          </cell>
          <cell r="E7652" t="str">
            <v>Gross Average Monthly Demand Reduction (kW/unit)</v>
          </cell>
          <cell r="F7652" t="str">
            <v>Demand Reduction Value Source</v>
          </cell>
          <cell r="G7652" t="str">
            <v/>
          </cell>
          <cell r="H7652" t="str">
            <v>Table 2-10</v>
          </cell>
          <cell r="I7652" t="str">
            <v>FinAnswer Express Market Characterization and Program Enhancements - Utah Service Territory 30 Nov 2011.pdf</v>
          </cell>
        </row>
        <row r="7653">
          <cell r="C7653" t="str">
            <v>512.2_Measure life (years)</v>
          </cell>
          <cell r="D7653">
            <v>2</v>
          </cell>
          <cell r="E7653" t="str">
            <v>Measure life (years)</v>
          </cell>
          <cell r="F7653" t="str">
            <v>Measure Life Value Source</v>
          </cell>
          <cell r="G7653" t="str">
            <v/>
          </cell>
          <cell r="H7653" t="str">
            <v>Table 2 on page 22 of Appendix 1</v>
          </cell>
          <cell r="I7653" t="str">
            <v>UT_2011_Annual_Report.pdf</v>
          </cell>
        </row>
        <row r="7654">
          <cell r="C7654" t="str">
            <v>512.2_Incremental cost ($)</v>
          </cell>
          <cell r="D7654">
            <v>2</v>
          </cell>
          <cell r="E7654" t="str">
            <v>Incremental cost ($)</v>
          </cell>
          <cell r="F7654" t="str">
            <v>Cost Value Source</v>
          </cell>
          <cell r="G7654" t="str">
            <v/>
          </cell>
          <cell r="H7654" t="str">
            <v>Table 7-13</v>
          </cell>
          <cell r="I7654" t="str">
            <v>FinAnswer Express Market Characterization and Program Enhancements - Utah Service Territory 30 Nov 2011.pdf</v>
          </cell>
        </row>
        <row r="7655">
          <cell r="C7655" t="str">
            <v>512.2_Gross incremental annual electric savings (kWh/yr)</v>
          </cell>
          <cell r="D7655">
            <v>2</v>
          </cell>
          <cell r="E7655" t="str">
            <v>Gross incremental annual electric savings (kWh/yr)</v>
          </cell>
          <cell r="F7655" t="str">
            <v>See Source Document(s) for savings methodology</v>
          </cell>
          <cell r="G7655" t="str">
            <v/>
          </cell>
          <cell r="H7655" t="str">
            <v/>
          </cell>
          <cell r="I7655" t="str">
            <v>PTAC and PTHP.docx</v>
          </cell>
        </row>
        <row r="7656">
          <cell r="C7656" t="str">
            <v>721.2_Measure life (years)</v>
          </cell>
          <cell r="D7656">
            <v>2</v>
          </cell>
          <cell r="E7656" t="str">
            <v>Measure life (years)</v>
          </cell>
          <cell r="F7656" t="str">
            <v>Measure Life Value Source</v>
          </cell>
          <cell r="G7656" t="str">
            <v/>
          </cell>
          <cell r="H7656" t="str">
            <v>pg 24-25, Table 7-14</v>
          </cell>
          <cell r="I7656" t="str">
            <v>FinAnswer Express Market Characterization and Program Enhancements - Washington Service Territory 9 Sept 2011.pdf</v>
          </cell>
        </row>
        <row r="7657">
          <cell r="C7657" t="str">
            <v>721.2_Gross Average Monthly Demand Reduction (kW/unit)</v>
          </cell>
          <cell r="D7657">
            <v>2</v>
          </cell>
          <cell r="E7657" t="str">
            <v>Gross Average Monthly Demand Reduction (kW/unit)</v>
          </cell>
          <cell r="F7657" t="str">
            <v>Demand Reduction Value Source</v>
          </cell>
          <cell r="G7657" t="str">
            <v/>
          </cell>
          <cell r="H7657" t="str">
            <v>pg 24-25, Table 7-14</v>
          </cell>
          <cell r="I7657" t="str">
            <v>FinAnswer Express Market Characterization and Program Enhancements - Washington Service Territory 9 Sept 2011.pdf</v>
          </cell>
        </row>
        <row r="7658">
          <cell r="C7658" t="str">
            <v>721.2_Gross incremental annual electric savings (kWh/yr)</v>
          </cell>
          <cell r="D7658">
            <v>2</v>
          </cell>
          <cell r="E7658" t="str">
            <v>Gross incremental annual electric savings (kWh/yr)</v>
          </cell>
          <cell r="F7658" t="str">
            <v>Savings Parameters</v>
          </cell>
          <cell r="G7658" t="str">
            <v/>
          </cell>
          <cell r="H7658" t="str">
            <v>See Source Document(s) for savings methodology</v>
          </cell>
          <cell r="I7658" t="str">
            <v>WA PTAC and PTHP.docx</v>
          </cell>
        </row>
        <row r="7659">
          <cell r="C7659" t="str">
            <v>721.2_Gross Average Monthly Demand Reduction (kW/unit)</v>
          </cell>
          <cell r="D7659">
            <v>2</v>
          </cell>
          <cell r="E7659" t="str">
            <v>Gross Average Monthly Demand Reduction (kW/unit)</v>
          </cell>
          <cell r="F7659" t="str">
            <v>Savings Parameters</v>
          </cell>
          <cell r="G7659" t="str">
            <v/>
          </cell>
          <cell r="H7659" t="str">
            <v>See Source Document(s) for savings methodology</v>
          </cell>
          <cell r="I7659" t="str">
            <v>WA PTAC and PTHP.docx</v>
          </cell>
        </row>
        <row r="7660">
          <cell r="C7660" t="str">
            <v>721.2_Gross incremental annual electric savings (kWh/yr)</v>
          </cell>
          <cell r="D7660">
            <v>2</v>
          </cell>
          <cell r="E7660" t="str">
            <v>Gross incremental annual electric savings (kWh/yr)</v>
          </cell>
          <cell r="F7660" t="str">
            <v xml:space="preserve">Energy Savings Value Source </v>
          </cell>
          <cell r="G7660" t="str">
            <v/>
          </cell>
          <cell r="H7660" t="str">
            <v>pg 24-25, Table 7-14</v>
          </cell>
          <cell r="I7660" t="str">
            <v>FinAnswer Express Market Characterization and Program Enhancements - Washington Service Territory 9 Sept 2011.pdf</v>
          </cell>
        </row>
        <row r="7661">
          <cell r="C7661" t="str">
            <v>721.2_Incentive Customer ($)</v>
          </cell>
          <cell r="D7661">
            <v>2</v>
          </cell>
          <cell r="E7661" t="str">
            <v>Incentive Customer ($)</v>
          </cell>
          <cell r="F7661" t="str">
            <v>Incentive Value Source</v>
          </cell>
          <cell r="G7661" t="str">
            <v/>
          </cell>
          <cell r="H7661" t="str">
            <v>pg 24-25, Table 7-14</v>
          </cell>
          <cell r="I7661" t="str">
            <v>FinAnswer Express Market Characterization and Program Enhancements - Washington Service Territory 9 Sept 2011.pdf</v>
          </cell>
        </row>
        <row r="7662">
          <cell r="C7662" t="str">
            <v>721.2_Incremental cost ($)</v>
          </cell>
          <cell r="D7662">
            <v>2</v>
          </cell>
          <cell r="E7662" t="str">
            <v>Incremental cost ($)</v>
          </cell>
          <cell r="F7662" t="str">
            <v>Cost Value Source</v>
          </cell>
          <cell r="G7662" t="str">
            <v/>
          </cell>
          <cell r="H7662" t="str">
            <v>pg 24-25, Table 7-14</v>
          </cell>
          <cell r="I7662" t="str">
            <v>FinAnswer Express Market Characterization and Program Enhancements - Washington Service Territory 9 Sept 2011.pdf</v>
          </cell>
        </row>
        <row r="7663">
          <cell r="C7663" t="str">
            <v>933.2_Measure life (years)</v>
          </cell>
          <cell r="D7663">
            <v>2</v>
          </cell>
          <cell r="E7663" t="str">
            <v>Measure life (years)</v>
          </cell>
          <cell r="F7663" t="str">
            <v>Measure Life Value Source</v>
          </cell>
          <cell r="G7663" t="str">
            <v/>
          </cell>
          <cell r="H7663" t="str">
            <v>Page 7-25</v>
          </cell>
          <cell r="I7663" t="str">
            <v>2010 WY Market Characterization 101810.pdf</v>
          </cell>
        </row>
        <row r="7664">
          <cell r="C7664" t="str">
            <v>933.2_Gross Average Monthly Demand Reduction (kW/unit)</v>
          </cell>
          <cell r="D7664">
            <v>2</v>
          </cell>
          <cell r="E7664" t="str">
            <v>Gross Average Monthly Demand Reduction (kW/unit)</v>
          </cell>
          <cell r="F7664" t="str">
            <v>Demand Savings Value Source</v>
          </cell>
          <cell r="G7664" t="str">
            <v/>
          </cell>
          <cell r="H7664" t="str">
            <v>Page 7-25</v>
          </cell>
          <cell r="I7664" t="str">
            <v>2010 WY Market Characterization 101810.pdf</v>
          </cell>
        </row>
        <row r="7665">
          <cell r="C7665" t="str">
            <v>933.2_Incremental cost ($)</v>
          </cell>
          <cell r="D7665">
            <v>2</v>
          </cell>
          <cell r="E7665" t="str">
            <v>Incremental cost ($)</v>
          </cell>
          <cell r="F7665" t="str">
            <v>Incremental Cost Value Source</v>
          </cell>
          <cell r="G7665" t="str">
            <v/>
          </cell>
          <cell r="H7665" t="str">
            <v>Page 7-25</v>
          </cell>
          <cell r="I7665" t="str">
            <v>2010 WY Market Characterization 101810.pdf</v>
          </cell>
        </row>
        <row r="7666">
          <cell r="C7666" t="str">
            <v>933.2_Planned Net to Gross Ratio</v>
          </cell>
          <cell r="D7666">
            <v>2</v>
          </cell>
          <cell r="E7666" t="str">
            <v>Planned Net to Gross Ratio</v>
          </cell>
          <cell r="F7666" t="str">
            <v>Net-to-Gross Value Source</v>
          </cell>
          <cell r="G7666" t="str">
            <v/>
          </cell>
          <cell r="H7666" t="str">
            <v>Page 10</v>
          </cell>
          <cell r="I7666" t="str">
            <v>DSM_WY_FinAnswerExpress_Report_2011.pdf</v>
          </cell>
        </row>
        <row r="7667">
          <cell r="C7667" t="str">
            <v>933.2_Gross incremental annual electric savings (kWh/yr)</v>
          </cell>
          <cell r="D7667">
            <v>2</v>
          </cell>
          <cell r="E7667" t="str">
            <v>Gross incremental annual electric savings (kWh/yr)</v>
          </cell>
          <cell r="F7667" t="str">
            <v>Energy Savings Value Source</v>
          </cell>
          <cell r="G7667" t="str">
            <v/>
          </cell>
          <cell r="H7667" t="str">
            <v>Page 7-25</v>
          </cell>
          <cell r="I7667" t="str">
            <v>2010 WY Market Characterization 101810.pdf</v>
          </cell>
        </row>
        <row r="7668">
          <cell r="C7668" t="str">
            <v>933.2_Planned Realization Rate</v>
          </cell>
          <cell r="D7668">
            <v>2</v>
          </cell>
          <cell r="E7668" t="str">
            <v>Planned Realization Rate</v>
          </cell>
          <cell r="F7668" t="str">
            <v>Realization Rate Value Source</v>
          </cell>
          <cell r="G7668" t="str">
            <v/>
          </cell>
          <cell r="H7668" t="str">
            <v>Table 1</v>
          </cell>
          <cell r="I7668" t="str">
            <v>DSM_WY_FinAnswerExpress_Report_2011.pdf</v>
          </cell>
        </row>
        <row r="7669">
          <cell r="C7669" t="str">
            <v>70.2_Planned Realization Rate</v>
          </cell>
          <cell r="D7669">
            <v>2</v>
          </cell>
          <cell r="E7669" t="str">
            <v>Planned Realization Rate</v>
          </cell>
          <cell r="F7669" t="str">
            <v>Realization Rate Value Source</v>
          </cell>
          <cell r="G7669" t="str">
            <v/>
          </cell>
          <cell r="H7669" t="str">
            <v>page 2</v>
          </cell>
          <cell r="I7669" t="str">
            <v>CA_FinAnswer_Express_Program_Evaluation_2009-2011.pdf</v>
          </cell>
        </row>
        <row r="7670">
          <cell r="C7670" t="str">
            <v>70.2_Planned Net to Gross Ratio</v>
          </cell>
          <cell r="D7670">
            <v>2</v>
          </cell>
          <cell r="E7670" t="str">
            <v>Planned Net to Gross Ratio</v>
          </cell>
          <cell r="F7670" t="str">
            <v>Net-to-Gross Value Source</v>
          </cell>
          <cell r="G7670" t="str">
            <v/>
          </cell>
          <cell r="H7670" t="str">
            <v>page 2</v>
          </cell>
          <cell r="I7670" t="str">
            <v>CA_FinAnswer_Express_Program_Evaluation_2009-2011.pdf</v>
          </cell>
        </row>
        <row r="7671">
          <cell r="C7671" t="str">
            <v>286.2_Measure life (years)</v>
          </cell>
          <cell r="D7671">
            <v>2</v>
          </cell>
          <cell r="E7671" t="str">
            <v>Measure life (years)</v>
          </cell>
          <cell r="F7671" t="str">
            <v>Measure Life Value Source</v>
          </cell>
          <cell r="G7671" t="str">
            <v/>
          </cell>
          <cell r="H7671" t="str">
            <v/>
          </cell>
          <cell r="I7671" t="str">
            <v>2010 ID FX MARKET CHARACTERIZATION 051512.pdf</v>
          </cell>
        </row>
        <row r="7672">
          <cell r="C7672" t="str">
            <v>286.2_Gross Average Monthly Demand Reduction (kW/unit)</v>
          </cell>
          <cell r="D7672">
            <v>2</v>
          </cell>
          <cell r="E7672" t="str">
            <v>Gross Average Monthly Demand Reduction (kW/unit)</v>
          </cell>
          <cell r="F7672" t="str">
            <v>Demand Reduction Value Source</v>
          </cell>
          <cell r="G7672" t="str">
            <v/>
          </cell>
          <cell r="H7672" t="str">
            <v/>
          </cell>
          <cell r="I7672" t="str">
            <v>2010 ID FX MARKET CHARACTERIZATION 051512.pdf</v>
          </cell>
        </row>
        <row r="7673">
          <cell r="C7673" t="str">
            <v>286.2_Planned Net to Gross Ratio</v>
          </cell>
          <cell r="D7673">
            <v>2</v>
          </cell>
          <cell r="E7673" t="str">
            <v>Planned Net to Gross Ratio</v>
          </cell>
          <cell r="F7673" t="str">
            <v>Net-to-Gross Value Source</v>
          </cell>
          <cell r="G7673" t="str">
            <v/>
          </cell>
          <cell r="H7673" t="str">
            <v>Page 2</v>
          </cell>
          <cell r="I7673" t="str">
            <v>ID_FinAnswer_Express_Program_Evaluation_2009-2011.pdf</v>
          </cell>
        </row>
        <row r="7674">
          <cell r="C7674" t="str">
            <v>286.2_Planned Realization Rate</v>
          </cell>
          <cell r="D7674">
            <v>2</v>
          </cell>
          <cell r="E7674" t="str">
            <v>Planned Realization Rate</v>
          </cell>
          <cell r="F7674" t="str">
            <v>Realization Rate Value Source</v>
          </cell>
          <cell r="G7674" t="str">
            <v/>
          </cell>
          <cell r="H7674" t="str">
            <v>Table 1</v>
          </cell>
          <cell r="I7674" t="str">
            <v>ID_FinAnswer_Express_Program_Evaluation_2009-2011.pdf</v>
          </cell>
        </row>
        <row r="7675">
          <cell r="C7675" t="str">
            <v>286.2_Incremental cost ($)</v>
          </cell>
          <cell r="D7675">
            <v>2</v>
          </cell>
          <cell r="E7675" t="str">
            <v>Incremental cost ($)</v>
          </cell>
          <cell r="F7675" t="str">
            <v>Cost Value Source</v>
          </cell>
          <cell r="G7675" t="str">
            <v/>
          </cell>
          <cell r="H7675" t="str">
            <v/>
          </cell>
          <cell r="I7675" t="str">
            <v>2010 ID FX MARKET CHARACTERIZATION 051512.pdf</v>
          </cell>
        </row>
        <row r="7676">
          <cell r="C7676" t="str">
            <v>286.2_Gross incremental annual electric savings (kWh/yr)</v>
          </cell>
          <cell r="D7676">
            <v>2</v>
          </cell>
          <cell r="E7676" t="str">
            <v>Gross incremental annual electric savings (kWh/yr)</v>
          </cell>
          <cell r="F7676" t="str">
            <v xml:space="preserve">Energy Savings Value Source </v>
          </cell>
          <cell r="G7676" t="str">
            <v/>
          </cell>
          <cell r="H7676" t="str">
            <v/>
          </cell>
          <cell r="I7676" t="str">
            <v>2010 ID FX MARKET CHARACTERIZATION 051512.pdf</v>
          </cell>
        </row>
        <row r="7677">
          <cell r="C7677" t="str">
            <v>513.2_Incentive Customer ($)</v>
          </cell>
          <cell r="D7677">
            <v>2</v>
          </cell>
          <cell r="E7677" t="str">
            <v>Incentive Customer ($)</v>
          </cell>
          <cell r="F7677" t="str">
            <v>Incentive Value Source</v>
          </cell>
          <cell r="G7677" t="str">
            <v/>
          </cell>
          <cell r="H7677" t="str">
            <v>Table 7-13</v>
          </cell>
          <cell r="I7677" t="str">
            <v>FinAnswer Express Market Characterization and Program Enhancements - Utah Service Territory 30 Nov 2011.pdf</v>
          </cell>
        </row>
        <row r="7678">
          <cell r="C7678" t="str">
            <v>513.2_Gross incremental annual electric savings (kWh/yr)</v>
          </cell>
          <cell r="D7678">
            <v>2</v>
          </cell>
          <cell r="E7678" t="str">
            <v>Gross incremental annual electric savings (kWh/yr)</v>
          </cell>
          <cell r="F7678" t="str">
            <v xml:space="preserve">Energy Savings Value Source </v>
          </cell>
          <cell r="G7678" t="str">
            <v/>
          </cell>
          <cell r="H7678" t="str">
            <v>Table 7-13</v>
          </cell>
          <cell r="I7678" t="str">
            <v>FinAnswer Express Market Characterization and Program Enhancements - Utah Service Territory 30 Nov 2011.pdf</v>
          </cell>
        </row>
        <row r="7679">
          <cell r="C7679" t="str">
            <v>513.2_Measure life (years)</v>
          </cell>
          <cell r="D7679">
            <v>2</v>
          </cell>
          <cell r="E7679" t="str">
            <v>Measure life (years)</v>
          </cell>
          <cell r="F7679" t="str">
            <v>Measure Life Value Source</v>
          </cell>
          <cell r="G7679" t="str">
            <v/>
          </cell>
          <cell r="H7679" t="str">
            <v>Table 2 on page 22 of Appendix 1</v>
          </cell>
          <cell r="I7679" t="str">
            <v>UT_2011_Annual_Report.pdf</v>
          </cell>
        </row>
        <row r="7680">
          <cell r="C7680" t="str">
            <v>513.2_Gross Average Monthly Demand Reduction (kW/unit)</v>
          </cell>
          <cell r="D7680">
            <v>2</v>
          </cell>
          <cell r="E7680" t="str">
            <v>Gross Average Monthly Demand Reduction (kW/unit)</v>
          </cell>
          <cell r="F7680" t="str">
            <v>Demand Reduction Value Source</v>
          </cell>
          <cell r="G7680" t="str">
            <v/>
          </cell>
          <cell r="H7680" t="str">
            <v>Table 2-10</v>
          </cell>
          <cell r="I7680" t="str">
            <v>FinAnswer Express Market Characterization and Program Enhancements - Utah Service Territory 30 Nov 2011.pdf</v>
          </cell>
        </row>
        <row r="7681">
          <cell r="C7681" t="str">
            <v>513.2_Incremental cost ($)</v>
          </cell>
          <cell r="D7681">
            <v>2</v>
          </cell>
          <cell r="E7681" t="str">
            <v>Incremental cost ($)</v>
          </cell>
          <cell r="F7681" t="str">
            <v>Cost Value Source</v>
          </cell>
          <cell r="G7681" t="str">
            <v/>
          </cell>
          <cell r="H7681" t="str">
            <v>Table 7-13</v>
          </cell>
          <cell r="I7681" t="str">
            <v>FinAnswer Express Market Characterization and Program Enhancements - Utah Service Territory 30 Nov 2011.pdf</v>
          </cell>
        </row>
        <row r="7682">
          <cell r="C7682" t="str">
            <v>513.2_Gross incremental annual electric savings (kWh/yr)</v>
          </cell>
          <cell r="D7682">
            <v>2</v>
          </cell>
          <cell r="E7682" t="str">
            <v>Gross incremental annual electric savings (kWh/yr)</v>
          </cell>
          <cell r="F7682" t="str">
            <v>See Source Document(s) for savings methodology</v>
          </cell>
          <cell r="G7682" t="str">
            <v/>
          </cell>
          <cell r="H7682" t="str">
            <v/>
          </cell>
          <cell r="I7682" t="str">
            <v>PTAC and PTHP.docx</v>
          </cell>
        </row>
        <row r="7683">
          <cell r="C7683" t="str">
            <v>722.2_Incremental cost ($)</v>
          </cell>
          <cell r="D7683">
            <v>2</v>
          </cell>
          <cell r="E7683" t="str">
            <v>Incremental cost ($)</v>
          </cell>
          <cell r="F7683" t="str">
            <v>Cost Value Source</v>
          </cell>
          <cell r="G7683" t="str">
            <v/>
          </cell>
          <cell r="H7683" t="str">
            <v>pg 24-25, Table 7-14</v>
          </cell>
          <cell r="I7683" t="str">
            <v>FinAnswer Express Market Characterization and Program Enhancements - Washington Service Territory 9 Sept 2011.pdf</v>
          </cell>
        </row>
        <row r="7684">
          <cell r="C7684" t="str">
            <v>722.2_Measure life (years)</v>
          </cell>
          <cell r="D7684">
            <v>2</v>
          </cell>
          <cell r="E7684" t="str">
            <v>Measure life (years)</v>
          </cell>
          <cell r="F7684" t="str">
            <v>Measure Life Value Source</v>
          </cell>
          <cell r="G7684" t="str">
            <v/>
          </cell>
          <cell r="H7684" t="str">
            <v>pg 24-25, Table 7-14</v>
          </cell>
          <cell r="I7684" t="str">
            <v>FinAnswer Express Market Characterization and Program Enhancements - Washington Service Territory 9 Sept 2011.pdf</v>
          </cell>
        </row>
        <row r="7685">
          <cell r="C7685" t="str">
            <v>722.2_Gross Average Monthly Demand Reduction (kW/unit)</v>
          </cell>
          <cell r="D7685">
            <v>2</v>
          </cell>
          <cell r="E7685" t="str">
            <v>Gross Average Monthly Demand Reduction (kW/unit)</v>
          </cell>
          <cell r="F7685" t="str">
            <v>Savings Parameters</v>
          </cell>
          <cell r="G7685" t="str">
            <v/>
          </cell>
          <cell r="H7685" t="str">
            <v>See Source Document(s) for savings methodology</v>
          </cell>
          <cell r="I7685" t="str">
            <v>WA PTAC and PTHP.docx</v>
          </cell>
        </row>
        <row r="7686">
          <cell r="C7686" t="str">
            <v>722.2_Incentive Customer ($)</v>
          </cell>
          <cell r="D7686">
            <v>2</v>
          </cell>
          <cell r="E7686" t="str">
            <v>Incentive Customer ($)</v>
          </cell>
          <cell r="F7686" t="str">
            <v>Incentive Value Source</v>
          </cell>
          <cell r="G7686" t="str">
            <v/>
          </cell>
          <cell r="H7686" t="str">
            <v>pg 24-25, Table 7-14</v>
          </cell>
          <cell r="I7686" t="str">
            <v>FinAnswer Express Market Characterization and Program Enhancements - Washington Service Territory 9 Sept 2011.pdf</v>
          </cell>
        </row>
        <row r="7687">
          <cell r="C7687" t="str">
            <v>722.2_Gross incremental annual electric savings (kWh/yr)</v>
          </cell>
          <cell r="D7687">
            <v>2</v>
          </cell>
          <cell r="E7687" t="str">
            <v>Gross incremental annual electric savings (kWh/yr)</v>
          </cell>
          <cell r="F7687" t="str">
            <v>Savings Parameters</v>
          </cell>
          <cell r="G7687" t="str">
            <v/>
          </cell>
          <cell r="H7687" t="str">
            <v>See Source Document(s) for savings methodology</v>
          </cell>
          <cell r="I7687" t="str">
            <v>WA PTAC and PTHP.docx</v>
          </cell>
        </row>
        <row r="7688">
          <cell r="C7688" t="str">
            <v>722.2_Gross Average Monthly Demand Reduction (kW/unit)</v>
          </cell>
          <cell r="D7688">
            <v>2</v>
          </cell>
          <cell r="E7688" t="str">
            <v>Gross Average Monthly Demand Reduction (kW/unit)</v>
          </cell>
          <cell r="F7688" t="str">
            <v>Demand Reduction Value Source</v>
          </cell>
          <cell r="G7688" t="str">
            <v/>
          </cell>
          <cell r="H7688" t="str">
            <v>pg 24-25, Table 7-14</v>
          </cell>
          <cell r="I7688" t="str">
            <v>FinAnswer Express Market Characterization and Program Enhancements - Washington Service Territory 9 Sept 2011.pdf</v>
          </cell>
        </row>
        <row r="7689">
          <cell r="C7689" t="str">
            <v>722.2_Gross incremental annual electric savings (kWh/yr)</v>
          </cell>
          <cell r="D7689">
            <v>2</v>
          </cell>
          <cell r="E7689" t="str">
            <v>Gross incremental annual electric savings (kWh/yr)</v>
          </cell>
          <cell r="F7689" t="str">
            <v xml:space="preserve">Energy Savings Value Source </v>
          </cell>
          <cell r="G7689" t="str">
            <v/>
          </cell>
          <cell r="H7689" t="str">
            <v>pg 24-25, Table 7-14</v>
          </cell>
          <cell r="I7689" t="str">
            <v>FinAnswer Express Market Characterization and Program Enhancements - Washington Service Territory 9 Sept 2011.pdf</v>
          </cell>
        </row>
        <row r="7690">
          <cell r="C7690" t="str">
            <v>934.2_Planned Realization Rate</v>
          </cell>
          <cell r="D7690">
            <v>2</v>
          </cell>
          <cell r="E7690" t="str">
            <v>Planned Realization Rate</v>
          </cell>
          <cell r="F7690" t="str">
            <v>Realization Rate Value Source</v>
          </cell>
          <cell r="G7690" t="str">
            <v/>
          </cell>
          <cell r="H7690" t="str">
            <v>Table 1</v>
          </cell>
          <cell r="I7690" t="str">
            <v>DSM_WY_FinAnswerExpress_Report_2011.pdf</v>
          </cell>
        </row>
        <row r="7691">
          <cell r="C7691" t="str">
            <v>934.2_Gross incremental annual electric savings (kWh/yr)</v>
          </cell>
          <cell r="D7691">
            <v>2</v>
          </cell>
          <cell r="E7691" t="str">
            <v>Gross incremental annual electric savings (kWh/yr)</v>
          </cell>
          <cell r="F7691" t="str">
            <v>Energy Savings Value Source</v>
          </cell>
          <cell r="G7691" t="str">
            <v/>
          </cell>
          <cell r="H7691" t="str">
            <v>Page 7-25</v>
          </cell>
          <cell r="I7691" t="str">
            <v>2010 WY Market Characterization 101810.pdf</v>
          </cell>
        </row>
        <row r="7692">
          <cell r="C7692" t="str">
            <v>934.2_Incremental cost ($)</v>
          </cell>
          <cell r="D7692">
            <v>2</v>
          </cell>
          <cell r="E7692" t="str">
            <v>Incremental cost ($)</v>
          </cell>
          <cell r="F7692" t="str">
            <v>Incremental Cost Value Source</v>
          </cell>
          <cell r="G7692" t="str">
            <v/>
          </cell>
          <cell r="H7692" t="str">
            <v>Page 7-25</v>
          </cell>
          <cell r="I7692" t="str">
            <v>2010 WY Market Characterization 101810.pdf</v>
          </cell>
        </row>
        <row r="7693">
          <cell r="C7693" t="str">
            <v>934.2_Measure life (years)</v>
          </cell>
          <cell r="D7693">
            <v>2</v>
          </cell>
          <cell r="E7693" t="str">
            <v>Measure life (years)</v>
          </cell>
          <cell r="F7693" t="str">
            <v>Measure Life Value Source</v>
          </cell>
          <cell r="G7693" t="str">
            <v/>
          </cell>
          <cell r="H7693" t="str">
            <v>Page 7-25</v>
          </cell>
          <cell r="I7693" t="str">
            <v>2010 WY Market Characterization 101810.pdf</v>
          </cell>
        </row>
        <row r="7694">
          <cell r="C7694" t="str">
            <v>934.2_Planned Net to Gross Ratio</v>
          </cell>
          <cell r="D7694">
            <v>2</v>
          </cell>
          <cell r="E7694" t="str">
            <v>Planned Net to Gross Ratio</v>
          </cell>
          <cell r="F7694" t="str">
            <v>Net-to-Gross Value Source</v>
          </cell>
          <cell r="G7694" t="str">
            <v/>
          </cell>
          <cell r="H7694" t="str">
            <v>Page 10</v>
          </cell>
          <cell r="I7694" t="str">
            <v>DSM_WY_FinAnswerExpress_Report_2011.pdf</v>
          </cell>
        </row>
        <row r="7695">
          <cell r="C7695" t="str">
            <v>934.2_Gross Average Monthly Demand Reduction (kW/unit)</v>
          </cell>
          <cell r="D7695">
            <v>2</v>
          </cell>
          <cell r="E7695" t="str">
            <v>Gross Average Monthly Demand Reduction (kW/unit)</v>
          </cell>
          <cell r="F7695" t="str">
            <v>Demand Savings Value Source</v>
          </cell>
          <cell r="G7695" t="str">
            <v/>
          </cell>
          <cell r="H7695" t="str">
            <v>Page 7-25</v>
          </cell>
          <cell r="I7695" t="str">
            <v>2010 WY Market Characterization 101810.pdf</v>
          </cell>
        </row>
        <row r="7696">
          <cell r="C7696" t="str">
            <v>72.2_Planned Realization Rate</v>
          </cell>
          <cell r="D7696">
            <v>2</v>
          </cell>
          <cell r="E7696" t="str">
            <v>Planned Realization Rate</v>
          </cell>
          <cell r="F7696" t="str">
            <v>Realization Rate Value Source</v>
          </cell>
          <cell r="G7696" t="str">
            <v/>
          </cell>
          <cell r="H7696" t="str">
            <v>page 2</v>
          </cell>
          <cell r="I7696" t="str">
            <v>CA_FinAnswer_Express_Program_Evaluation_2009-2011.pdf</v>
          </cell>
        </row>
        <row r="7697">
          <cell r="C7697" t="str">
            <v>72.2_Planned Net to Gross Ratio</v>
          </cell>
          <cell r="D7697">
            <v>2</v>
          </cell>
          <cell r="E7697" t="str">
            <v>Planned Net to Gross Ratio</v>
          </cell>
          <cell r="F7697" t="str">
            <v>Net-to-Gross Value Source</v>
          </cell>
          <cell r="G7697" t="str">
            <v/>
          </cell>
          <cell r="H7697" t="str">
            <v>page 2</v>
          </cell>
          <cell r="I7697" t="str">
            <v>CA_FinAnswer_Express_Program_Evaluation_2009-2011.pdf</v>
          </cell>
        </row>
        <row r="7698">
          <cell r="C7698" t="str">
            <v>288.2_Gross incremental annual electric savings (kWh/yr)</v>
          </cell>
          <cell r="D7698">
            <v>2</v>
          </cell>
          <cell r="E7698" t="str">
            <v>Gross incremental annual electric savings (kWh/yr)</v>
          </cell>
          <cell r="F7698" t="str">
            <v xml:space="preserve">Energy Savings Value Source </v>
          </cell>
          <cell r="G7698" t="str">
            <v/>
          </cell>
          <cell r="H7698" t="str">
            <v/>
          </cell>
          <cell r="I7698" t="str">
            <v>2010 ID FX MARKET CHARACTERIZATION 051512.pdf</v>
          </cell>
        </row>
        <row r="7699">
          <cell r="C7699" t="str">
            <v>288.2_Planned Realization Rate</v>
          </cell>
          <cell r="D7699">
            <v>2</v>
          </cell>
          <cell r="E7699" t="str">
            <v>Planned Realization Rate</v>
          </cell>
          <cell r="F7699" t="str">
            <v>Realization Rate Value Source</v>
          </cell>
          <cell r="G7699" t="str">
            <v/>
          </cell>
          <cell r="H7699" t="str">
            <v>Table 1</v>
          </cell>
          <cell r="I7699" t="str">
            <v>ID_FinAnswer_Express_Program_Evaluation_2009-2011.pdf</v>
          </cell>
        </row>
        <row r="7700">
          <cell r="C7700" t="str">
            <v>288.2_Incremental cost ($)</v>
          </cell>
          <cell r="D7700">
            <v>2</v>
          </cell>
          <cell r="E7700" t="str">
            <v>Incremental cost ($)</v>
          </cell>
          <cell r="F7700" t="str">
            <v>Cost Value Source</v>
          </cell>
          <cell r="G7700" t="str">
            <v/>
          </cell>
          <cell r="H7700" t="str">
            <v/>
          </cell>
          <cell r="I7700" t="str">
            <v>2010 ID FX MARKET CHARACTERIZATION 051512.pdf</v>
          </cell>
        </row>
        <row r="7701">
          <cell r="C7701" t="str">
            <v>288.2_Gross Average Monthly Demand Reduction (kW/unit)</v>
          </cell>
          <cell r="D7701">
            <v>2</v>
          </cell>
          <cell r="E7701" t="str">
            <v>Gross Average Monthly Demand Reduction (kW/unit)</v>
          </cell>
          <cell r="F7701" t="str">
            <v>Demand Reduction Value Source</v>
          </cell>
          <cell r="G7701" t="str">
            <v/>
          </cell>
          <cell r="H7701" t="str">
            <v/>
          </cell>
          <cell r="I7701" t="str">
            <v>2010 ID FX MARKET CHARACTERIZATION 051512.pdf</v>
          </cell>
        </row>
        <row r="7702">
          <cell r="C7702" t="str">
            <v>288.2_Planned Net to Gross Ratio</v>
          </cell>
          <cell r="D7702">
            <v>2</v>
          </cell>
          <cell r="E7702" t="str">
            <v>Planned Net to Gross Ratio</v>
          </cell>
          <cell r="F7702" t="str">
            <v>Net-to-Gross Value Source</v>
          </cell>
          <cell r="G7702" t="str">
            <v/>
          </cell>
          <cell r="H7702" t="str">
            <v>Page 2</v>
          </cell>
          <cell r="I7702" t="str">
            <v>ID_FinAnswer_Express_Program_Evaluation_2009-2011.pdf</v>
          </cell>
        </row>
        <row r="7703">
          <cell r="C7703" t="str">
            <v>288.2_Measure life (years)</v>
          </cell>
          <cell r="D7703">
            <v>2</v>
          </cell>
          <cell r="E7703" t="str">
            <v>Measure life (years)</v>
          </cell>
          <cell r="F7703" t="str">
            <v>Measure Life Value Source</v>
          </cell>
          <cell r="G7703" t="str">
            <v/>
          </cell>
          <cell r="H7703" t="str">
            <v/>
          </cell>
          <cell r="I7703" t="str">
            <v>2010 ID FX MARKET CHARACTERIZATION 051512.pdf</v>
          </cell>
        </row>
        <row r="7704">
          <cell r="C7704" t="str">
            <v>515.2_Incremental cost ($)</v>
          </cell>
          <cell r="D7704">
            <v>2</v>
          </cell>
          <cell r="E7704" t="str">
            <v>Incremental cost ($)</v>
          </cell>
          <cell r="F7704" t="str">
            <v>Cost Value Source</v>
          </cell>
          <cell r="G7704" t="str">
            <v/>
          </cell>
          <cell r="H7704" t="str">
            <v>Table 7-13</v>
          </cell>
          <cell r="I7704" t="str">
            <v>FinAnswer Express Market Characterization and Program Enhancements - Utah Service Territory 30 Nov 2011.pdf</v>
          </cell>
        </row>
        <row r="7705">
          <cell r="C7705" t="str">
            <v>515.2_Measure life (years)</v>
          </cell>
          <cell r="D7705">
            <v>2</v>
          </cell>
          <cell r="E7705" t="str">
            <v>Measure life (years)</v>
          </cell>
          <cell r="F7705" t="str">
            <v>Measure Life Value Source</v>
          </cell>
          <cell r="G7705" t="str">
            <v/>
          </cell>
          <cell r="H7705" t="str">
            <v>Table 2 on page 22 of Appendix 1</v>
          </cell>
          <cell r="I7705" t="str">
            <v>UT_2011_Annual_Report.pdf</v>
          </cell>
        </row>
        <row r="7706">
          <cell r="C7706" t="str">
            <v>515.2_Incentive Customer ($)</v>
          </cell>
          <cell r="D7706">
            <v>2</v>
          </cell>
          <cell r="E7706" t="str">
            <v>Incentive Customer ($)</v>
          </cell>
          <cell r="F7706" t="str">
            <v>Incentive Value Source</v>
          </cell>
          <cell r="G7706" t="str">
            <v/>
          </cell>
          <cell r="H7706" t="str">
            <v>Table 7-13</v>
          </cell>
          <cell r="I7706" t="str">
            <v>FinAnswer Express Market Characterization and Program Enhancements - Utah Service Territory 30 Nov 2011.pdf</v>
          </cell>
        </row>
        <row r="7707">
          <cell r="C7707" t="str">
            <v>515.2_Gross incremental annual electric savings (kWh/yr)</v>
          </cell>
          <cell r="D7707">
            <v>2</v>
          </cell>
          <cell r="E7707" t="str">
            <v>Gross incremental annual electric savings (kWh/yr)</v>
          </cell>
          <cell r="F7707" t="str">
            <v xml:space="preserve">Energy Savings Value Source </v>
          </cell>
          <cell r="G7707" t="str">
            <v/>
          </cell>
          <cell r="H7707" t="str">
            <v>Table 7-13</v>
          </cell>
          <cell r="I7707" t="str">
            <v>FinAnswer Express Market Characterization and Program Enhancements - Utah Service Territory 30 Nov 2011.pdf</v>
          </cell>
        </row>
        <row r="7708">
          <cell r="C7708" t="str">
            <v>515.2_Gross Average Monthly Demand Reduction (kW/unit)</v>
          </cell>
          <cell r="D7708">
            <v>2</v>
          </cell>
          <cell r="E7708" t="str">
            <v>Gross Average Monthly Demand Reduction (kW/unit)</v>
          </cell>
          <cell r="F7708" t="str">
            <v>Demand Reduction Value Source</v>
          </cell>
          <cell r="G7708" t="str">
            <v/>
          </cell>
          <cell r="H7708" t="str">
            <v>Table 2-10</v>
          </cell>
          <cell r="I7708" t="str">
            <v>FinAnswer Express Market Characterization and Program Enhancements - Utah Service Territory 30 Nov 2011.pdf</v>
          </cell>
        </row>
        <row r="7709">
          <cell r="C7709" t="str">
            <v>515.2_Gross incremental annual electric savings (kWh/yr)</v>
          </cell>
          <cell r="D7709">
            <v>2</v>
          </cell>
          <cell r="E7709" t="str">
            <v>Gross incremental annual electric savings (kWh/yr)</v>
          </cell>
          <cell r="F7709" t="str">
            <v>See Source Document(s) for savings methodology</v>
          </cell>
          <cell r="G7709" t="str">
            <v/>
          </cell>
          <cell r="H7709" t="str">
            <v/>
          </cell>
          <cell r="I7709" t="str">
            <v>PTAC and PTHP.docx</v>
          </cell>
        </row>
        <row r="7710">
          <cell r="C7710" t="str">
            <v>724.2_Incentive Customer ($)</v>
          </cell>
          <cell r="D7710">
            <v>2</v>
          </cell>
          <cell r="E7710" t="str">
            <v>Incentive Customer ($)</v>
          </cell>
          <cell r="F7710" t="str">
            <v>Incentive Value Source</v>
          </cell>
          <cell r="G7710" t="str">
            <v/>
          </cell>
          <cell r="H7710" t="str">
            <v>pg 24-25, Table 7-14</v>
          </cell>
          <cell r="I7710" t="str">
            <v>FinAnswer Express Market Characterization and Program Enhancements - Washington Service Territory 9 Sept 2011.pdf</v>
          </cell>
        </row>
        <row r="7711">
          <cell r="C7711" t="str">
            <v>724.2_Gross Average Monthly Demand Reduction (kW/unit)</v>
          </cell>
          <cell r="D7711">
            <v>2</v>
          </cell>
          <cell r="E7711" t="str">
            <v>Gross Average Monthly Demand Reduction (kW/unit)</v>
          </cell>
          <cell r="F7711" t="str">
            <v>Demand Reduction Value Source</v>
          </cell>
          <cell r="G7711" t="str">
            <v/>
          </cell>
          <cell r="H7711" t="str">
            <v>pg 24-25, Table 7-14</v>
          </cell>
          <cell r="I7711" t="str">
            <v>FinAnswer Express Market Characterization and Program Enhancements - Washington Service Territory 9 Sept 2011.pdf</v>
          </cell>
        </row>
        <row r="7712">
          <cell r="C7712" t="str">
            <v>724.2_Incremental cost ($)</v>
          </cell>
          <cell r="D7712">
            <v>2</v>
          </cell>
          <cell r="E7712" t="str">
            <v>Incremental cost ($)</v>
          </cell>
          <cell r="F7712" t="str">
            <v>Cost Value Source</v>
          </cell>
          <cell r="G7712" t="str">
            <v/>
          </cell>
          <cell r="H7712" t="str">
            <v>pg 24-25, Table 7-14</v>
          </cell>
          <cell r="I7712" t="str">
            <v>FinAnswer Express Market Characterization and Program Enhancements - Washington Service Territory 9 Sept 2011.pdf</v>
          </cell>
        </row>
        <row r="7713">
          <cell r="C7713" t="str">
            <v>724.2_Gross Average Monthly Demand Reduction (kW/unit)</v>
          </cell>
          <cell r="D7713">
            <v>2</v>
          </cell>
          <cell r="E7713" t="str">
            <v>Gross Average Monthly Demand Reduction (kW/unit)</v>
          </cell>
          <cell r="F7713" t="str">
            <v>Savings Parameters</v>
          </cell>
          <cell r="G7713" t="str">
            <v/>
          </cell>
          <cell r="H7713" t="str">
            <v>See Source Document(s) for savings methodology</v>
          </cell>
          <cell r="I7713" t="str">
            <v>WA PTAC and PTHP.docx</v>
          </cell>
        </row>
        <row r="7714">
          <cell r="C7714" t="str">
            <v>724.2_Gross incremental annual electric savings (kWh/yr)</v>
          </cell>
          <cell r="D7714">
            <v>2</v>
          </cell>
          <cell r="E7714" t="str">
            <v>Gross incremental annual electric savings (kWh/yr)</v>
          </cell>
          <cell r="F7714" t="str">
            <v xml:space="preserve">Energy Savings Value Source </v>
          </cell>
          <cell r="G7714" t="str">
            <v/>
          </cell>
          <cell r="H7714" t="str">
            <v>pg 24-25, Table 7-14</v>
          </cell>
          <cell r="I7714" t="str">
            <v>FinAnswer Express Market Characterization and Program Enhancements - Washington Service Territory 9 Sept 2011.pdf</v>
          </cell>
        </row>
        <row r="7715">
          <cell r="C7715" t="str">
            <v>724.2_Measure life (years)</v>
          </cell>
          <cell r="D7715">
            <v>2</v>
          </cell>
          <cell r="E7715" t="str">
            <v>Measure life (years)</v>
          </cell>
          <cell r="F7715" t="str">
            <v>Measure Life Value Source</v>
          </cell>
          <cell r="G7715" t="str">
            <v/>
          </cell>
          <cell r="H7715" t="str">
            <v>pg 24-25, Table 7-14</v>
          </cell>
          <cell r="I7715" t="str">
            <v>FinAnswer Express Market Characterization and Program Enhancements - Washington Service Territory 9 Sept 2011.pdf</v>
          </cell>
        </row>
        <row r="7716">
          <cell r="C7716" t="str">
            <v>724.2_Gross incremental annual electric savings (kWh/yr)</v>
          </cell>
          <cell r="D7716">
            <v>2</v>
          </cell>
          <cell r="E7716" t="str">
            <v>Gross incremental annual electric savings (kWh/yr)</v>
          </cell>
          <cell r="F7716" t="str">
            <v>Savings Parameters</v>
          </cell>
          <cell r="G7716" t="str">
            <v/>
          </cell>
          <cell r="H7716" t="str">
            <v>See Source Document(s) for savings methodology</v>
          </cell>
          <cell r="I7716" t="str">
            <v>WA PTAC and PTHP.docx</v>
          </cell>
        </row>
        <row r="7717">
          <cell r="C7717" t="str">
            <v>936.2_Planned Realization Rate</v>
          </cell>
          <cell r="D7717">
            <v>2</v>
          </cell>
          <cell r="E7717" t="str">
            <v>Planned Realization Rate</v>
          </cell>
          <cell r="F7717" t="str">
            <v>Realization Rate Value Source</v>
          </cell>
          <cell r="G7717" t="str">
            <v/>
          </cell>
          <cell r="H7717" t="str">
            <v>Table 1</v>
          </cell>
          <cell r="I7717" t="str">
            <v>DSM_WY_FinAnswerExpress_Report_2011.pdf</v>
          </cell>
        </row>
        <row r="7718">
          <cell r="C7718" t="str">
            <v>936.2_Measure life (years)</v>
          </cell>
          <cell r="D7718">
            <v>2</v>
          </cell>
          <cell r="E7718" t="str">
            <v>Measure life (years)</v>
          </cell>
          <cell r="F7718" t="str">
            <v>Measure Life Value Source</v>
          </cell>
          <cell r="G7718" t="str">
            <v/>
          </cell>
          <cell r="H7718" t="str">
            <v>Page 7-25</v>
          </cell>
          <cell r="I7718" t="str">
            <v>2010 WY Market Characterization 101810.pdf</v>
          </cell>
        </row>
        <row r="7719">
          <cell r="C7719" t="str">
            <v>936.2_Gross Average Monthly Demand Reduction (kW/unit)</v>
          </cell>
          <cell r="D7719">
            <v>2</v>
          </cell>
          <cell r="E7719" t="str">
            <v>Gross Average Monthly Demand Reduction (kW/unit)</v>
          </cell>
          <cell r="F7719" t="str">
            <v>Demand Savings Value Source</v>
          </cell>
          <cell r="G7719" t="str">
            <v/>
          </cell>
          <cell r="H7719" t="str">
            <v>Page 7-25</v>
          </cell>
          <cell r="I7719" t="str">
            <v>2010 WY Market Characterization 101810.pdf</v>
          </cell>
        </row>
        <row r="7720">
          <cell r="C7720" t="str">
            <v>936.2_Planned Net to Gross Ratio</v>
          </cell>
          <cell r="D7720">
            <v>2</v>
          </cell>
          <cell r="E7720" t="str">
            <v>Planned Net to Gross Ratio</v>
          </cell>
          <cell r="F7720" t="str">
            <v>Net-to-Gross Value Source</v>
          </cell>
          <cell r="G7720" t="str">
            <v/>
          </cell>
          <cell r="H7720" t="str">
            <v>Page 10</v>
          </cell>
          <cell r="I7720" t="str">
            <v>DSM_WY_FinAnswerExpress_Report_2011.pdf</v>
          </cell>
        </row>
        <row r="7721">
          <cell r="C7721" t="str">
            <v>936.2_Incremental cost ($)</v>
          </cell>
          <cell r="D7721">
            <v>2</v>
          </cell>
          <cell r="E7721" t="str">
            <v>Incremental cost ($)</v>
          </cell>
          <cell r="F7721" t="str">
            <v>Incremental Cost Value Source</v>
          </cell>
          <cell r="G7721" t="str">
            <v/>
          </cell>
          <cell r="H7721" t="str">
            <v>Page 7-25</v>
          </cell>
          <cell r="I7721" t="str">
            <v>2010 WY Market Characterization 101810.pdf</v>
          </cell>
        </row>
        <row r="7722">
          <cell r="C7722" t="str">
            <v>936.2_Gross incremental annual electric savings (kWh/yr)</v>
          </cell>
          <cell r="D7722">
            <v>2</v>
          </cell>
          <cell r="E7722" t="str">
            <v>Gross incremental annual electric savings (kWh/yr)</v>
          </cell>
          <cell r="F7722" t="str">
            <v>Energy Savings Value Source</v>
          </cell>
          <cell r="G7722" t="str">
            <v/>
          </cell>
          <cell r="H7722" t="str">
            <v>Page 7-25</v>
          </cell>
          <cell r="I7722" t="str">
            <v>2010 WY Market Characterization 101810.pdf</v>
          </cell>
        </row>
        <row r="7723">
          <cell r="C7723" t="str">
            <v>75.2_Planned Net to Gross Ratio</v>
          </cell>
          <cell r="D7723">
            <v>2</v>
          </cell>
          <cell r="E7723" t="str">
            <v>Planned Net to Gross Ratio</v>
          </cell>
          <cell r="F7723" t="str">
            <v>Net-to-Gross Value Source</v>
          </cell>
          <cell r="G7723" t="str">
            <v/>
          </cell>
          <cell r="H7723" t="str">
            <v>page 2</v>
          </cell>
          <cell r="I7723" t="str">
            <v>CA_FinAnswer_Express_Program_Evaluation_2009-2011.pdf</v>
          </cell>
        </row>
        <row r="7724">
          <cell r="C7724" t="str">
            <v>75.2_Planned Realization Rate</v>
          </cell>
          <cell r="D7724">
            <v>2</v>
          </cell>
          <cell r="E7724" t="str">
            <v>Planned Realization Rate</v>
          </cell>
          <cell r="F7724" t="str">
            <v>Realization Rate Value Source</v>
          </cell>
          <cell r="G7724" t="str">
            <v/>
          </cell>
          <cell r="H7724" t="str">
            <v>page 2</v>
          </cell>
          <cell r="I7724" t="str">
            <v>CA_FinAnswer_Express_Program_Evaluation_2009-2011.pdf</v>
          </cell>
        </row>
        <row r="7725">
          <cell r="C7725" t="str">
            <v>75.1_Planned Realization Rate</v>
          </cell>
          <cell r="D7725">
            <v>1</v>
          </cell>
          <cell r="E7725" t="str">
            <v>Planned Realization Rate</v>
          </cell>
          <cell r="F7725" t="str">
            <v>Realization Rate Value Source</v>
          </cell>
          <cell r="G7725" t="str">
            <v/>
          </cell>
          <cell r="H7725" t="str">
            <v>page 2</v>
          </cell>
          <cell r="I7725" t="str">
            <v>CA_FinAnswer_Express_Program_Evaluation_2009-2011.pdf</v>
          </cell>
        </row>
        <row r="7726">
          <cell r="C7726" t="str">
            <v>75.1_Measure life (years)</v>
          </cell>
          <cell r="D7726">
            <v>1</v>
          </cell>
          <cell r="E7726" t="str">
            <v>Measure life (years)</v>
          </cell>
          <cell r="F7726" t="str">
            <v>Measure Life Value Source</v>
          </cell>
          <cell r="G7726" t="str">
            <v/>
          </cell>
          <cell r="H7726" t="str">
            <v>Table 7-14</v>
          </cell>
          <cell r="I7726" t="str">
            <v>CA FinAnswer Express Market Characterization 081911.pdf</v>
          </cell>
        </row>
        <row r="7727">
          <cell r="C7727" t="str">
            <v>75.1_Planned Net to Gross Ratio</v>
          </cell>
          <cell r="D7727">
            <v>1</v>
          </cell>
          <cell r="E7727" t="str">
            <v>Planned Net to Gross Ratio</v>
          </cell>
          <cell r="F7727" t="str">
            <v>Net-to-Gross Value Source</v>
          </cell>
          <cell r="G7727" t="str">
            <v/>
          </cell>
          <cell r="H7727" t="str">
            <v>page 2</v>
          </cell>
          <cell r="I7727" t="str">
            <v>CA_FinAnswer_Express_Program_Evaluation_2009-2011.pdf</v>
          </cell>
        </row>
        <row r="7728">
          <cell r="C7728" t="str">
            <v>75.1_Gross Average Monthly Demand Reduction (kW/unit)</v>
          </cell>
          <cell r="D7728">
            <v>1</v>
          </cell>
          <cell r="E7728" t="str">
            <v>Gross Average Monthly Demand Reduction (kW/unit)</v>
          </cell>
          <cell r="F7728" t="str">
            <v>Demand Reduction Value Source</v>
          </cell>
          <cell r="G7728" t="str">
            <v/>
          </cell>
          <cell r="H7728" t="str">
            <v>Table 6-11</v>
          </cell>
          <cell r="I7728" t="str">
            <v>CA FinAnswer Express Market Characterization 081911.pdf</v>
          </cell>
        </row>
        <row r="7729">
          <cell r="C7729" t="str">
            <v>75.1_Incentive Customer ($)</v>
          </cell>
          <cell r="D7729">
            <v>1</v>
          </cell>
          <cell r="E7729" t="str">
            <v>Incentive Customer ($)</v>
          </cell>
          <cell r="F7729" t="str">
            <v>Incentive Value Source</v>
          </cell>
          <cell r="G7729" t="str">
            <v/>
          </cell>
          <cell r="H7729" t="str">
            <v>Table 7-14</v>
          </cell>
          <cell r="I7729" t="str">
            <v>CA FinAnswer Express Market Characterization 081911.pdf</v>
          </cell>
        </row>
        <row r="7730">
          <cell r="C7730" t="str">
            <v>75.1_Incremental cost ($)</v>
          </cell>
          <cell r="D7730">
            <v>1</v>
          </cell>
          <cell r="E7730" t="str">
            <v>Incremental cost ($)</v>
          </cell>
          <cell r="F7730" t="str">
            <v>Cost Value Source</v>
          </cell>
          <cell r="G7730" t="str">
            <v/>
          </cell>
          <cell r="H7730" t="str">
            <v>Table 7-14</v>
          </cell>
          <cell r="I7730" t="str">
            <v>CA FinAnswer Express Market Characterization 081911.pdf</v>
          </cell>
        </row>
        <row r="7731">
          <cell r="C7731" t="str">
            <v>75.1_Gross incremental annual electric savings (kWh/yr)</v>
          </cell>
          <cell r="D7731">
            <v>1</v>
          </cell>
          <cell r="E7731" t="str">
            <v>Gross incremental annual electric savings (kWh/yr)</v>
          </cell>
          <cell r="F7731" t="str">
            <v xml:space="preserve">Energy Savings Value Source </v>
          </cell>
          <cell r="G7731" t="str">
            <v/>
          </cell>
          <cell r="H7731" t="str">
            <v>Table 7-14</v>
          </cell>
          <cell r="I7731" t="str">
            <v>CA FinAnswer Express Market Characterization 081911.pdf</v>
          </cell>
        </row>
        <row r="7732">
          <cell r="C7732" t="str">
            <v>75.1_Gross incremental annual electric savings (kWh/yr)</v>
          </cell>
          <cell r="D7732">
            <v>1</v>
          </cell>
          <cell r="E7732" t="str">
            <v>Gross incremental annual electric savings (kWh/yr)</v>
          </cell>
          <cell r="F7732" t="str">
            <v>See Source Document(s) for savings methodology</v>
          </cell>
          <cell r="G7732" t="str">
            <v/>
          </cell>
          <cell r="H7732" t="str">
            <v/>
          </cell>
          <cell r="I7732" t="str">
            <v>PTAC and PTHP.docx</v>
          </cell>
        </row>
        <row r="7733">
          <cell r="C7733" t="str">
            <v>291.2_Incremental cost ($)</v>
          </cell>
          <cell r="D7733">
            <v>2</v>
          </cell>
          <cell r="E7733" t="str">
            <v>Incremental cost ($)</v>
          </cell>
          <cell r="F7733" t="str">
            <v>Cost Value Source</v>
          </cell>
          <cell r="G7733" t="str">
            <v/>
          </cell>
          <cell r="H7733" t="str">
            <v/>
          </cell>
          <cell r="I7733" t="str">
            <v>2010 ID FX MARKET CHARACTERIZATION 051512.pdf</v>
          </cell>
        </row>
        <row r="7734">
          <cell r="C7734" t="str">
            <v>291.2_Gross incremental annual electric savings (kWh/yr)</v>
          </cell>
          <cell r="D7734">
            <v>2</v>
          </cell>
          <cell r="E7734" t="str">
            <v>Gross incremental annual electric savings (kWh/yr)</v>
          </cell>
          <cell r="F7734" t="str">
            <v xml:space="preserve">Energy Savings Value Source </v>
          </cell>
          <cell r="G7734" t="str">
            <v/>
          </cell>
          <cell r="H7734" t="str">
            <v/>
          </cell>
          <cell r="I7734" t="str">
            <v>2010 ID FX MARKET CHARACTERIZATION 051512.pdf</v>
          </cell>
        </row>
        <row r="7735">
          <cell r="C7735" t="str">
            <v>291.2_Measure life (years)</v>
          </cell>
          <cell r="D7735">
            <v>2</v>
          </cell>
          <cell r="E7735" t="str">
            <v>Measure life (years)</v>
          </cell>
          <cell r="F7735" t="str">
            <v>Measure Life Value Source</v>
          </cell>
          <cell r="G7735" t="str">
            <v/>
          </cell>
          <cell r="H7735" t="str">
            <v/>
          </cell>
          <cell r="I7735" t="str">
            <v>2010 ID FX MARKET CHARACTERIZATION 051512.pdf</v>
          </cell>
        </row>
        <row r="7736">
          <cell r="C7736" t="str">
            <v>291.2_Planned Realization Rate</v>
          </cell>
          <cell r="D7736">
            <v>2</v>
          </cell>
          <cell r="E7736" t="str">
            <v>Planned Realization Rate</v>
          </cell>
          <cell r="F7736" t="str">
            <v>Realization Rate Value Source</v>
          </cell>
          <cell r="G7736" t="str">
            <v/>
          </cell>
          <cell r="H7736" t="str">
            <v>Table 1</v>
          </cell>
          <cell r="I7736" t="str">
            <v>ID_FinAnswer_Express_Program_Evaluation_2009-2011.pdf</v>
          </cell>
        </row>
        <row r="7737">
          <cell r="C7737" t="str">
            <v>291.2_Planned Net to Gross Ratio</v>
          </cell>
          <cell r="D7737">
            <v>2</v>
          </cell>
          <cell r="E7737" t="str">
            <v>Planned Net to Gross Ratio</v>
          </cell>
          <cell r="F7737" t="str">
            <v>Net-to-Gross Value Source</v>
          </cell>
          <cell r="G7737" t="str">
            <v/>
          </cell>
          <cell r="H7737" t="str">
            <v>Page 2</v>
          </cell>
          <cell r="I7737" t="str">
            <v>ID_FinAnswer_Express_Program_Evaluation_2009-2011.pdf</v>
          </cell>
        </row>
        <row r="7738">
          <cell r="C7738" t="str">
            <v>291.2_Gross Average Monthly Demand Reduction (kW/unit)</v>
          </cell>
          <cell r="D7738">
            <v>2</v>
          </cell>
          <cell r="E7738" t="str">
            <v>Gross Average Monthly Demand Reduction (kW/unit)</v>
          </cell>
          <cell r="F7738" t="str">
            <v>Demand Reduction Value Source</v>
          </cell>
          <cell r="G7738" t="str">
            <v/>
          </cell>
          <cell r="H7738" t="str">
            <v/>
          </cell>
          <cell r="I7738" t="str">
            <v>2010 ID FX MARKET CHARACTERIZATION 051512.pdf</v>
          </cell>
        </row>
        <row r="7739">
          <cell r="C7739" t="str">
            <v>518.2_Measure life (years)</v>
          </cell>
          <cell r="D7739">
            <v>2</v>
          </cell>
          <cell r="E7739" t="str">
            <v>Measure life (years)</v>
          </cell>
          <cell r="F7739" t="str">
            <v>Measure Life Value Source</v>
          </cell>
          <cell r="G7739" t="str">
            <v/>
          </cell>
          <cell r="H7739" t="str">
            <v>Table 2 on page 22 of Appendix 1</v>
          </cell>
          <cell r="I7739" t="str">
            <v>UT_2011_Annual_Report.pdf</v>
          </cell>
        </row>
        <row r="7740">
          <cell r="C7740" t="str">
            <v>518.2_Incentive Customer ($)</v>
          </cell>
          <cell r="D7740">
            <v>2</v>
          </cell>
          <cell r="E7740" t="str">
            <v>Incentive Customer ($)</v>
          </cell>
          <cell r="F7740" t="str">
            <v>Incentive Value Source</v>
          </cell>
          <cell r="G7740" t="str">
            <v/>
          </cell>
          <cell r="H7740" t="str">
            <v>Table 7-13</v>
          </cell>
          <cell r="I7740" t="str">
            <v>FinAnswer Express Market Characterization and Program Enhancements - Utah Service Territory 30 Nov 2011.pdf</v>
          </cell>
        </row>
        <row r="7741">
          <cell r="C7741" t="str">
            <v>518.2_Gross incremental annual electric savings (kWh/yr)</v>
          </cell>
          <cell r="D7741">
            <v>2</v>
          </cell>
          <cell r="E7741" t="str">
            <v>Gross incremental annual electric savings (kWh/yr)</v>
          </cell>
          <cell r="F7741" t="str">
            <v xml:space="preserve">Energy Savings Value Source </v>
          </cell>
          <cell r="G7741" t="str">
            <v/>
          </cell>
          <cell r="H7741" t="str">
            <v>Table 7-13</v>
          </cell>
          <cell r="I7741" t="str">
            <v>FinAnswer Express Market Characterization and Program Enhancements - Utah Service Territory 30 Nov 2011.pdf</v>
          </cell>
        </row>
        <row r="7742">
          <cell r="C7742" t="str">
            <v>518.2_Incremental cost ($)</v>
          </cell>
          <cell r="D7742">
            <v>2</v>
          </cell>
          <cell r="E7742" t="str">
            <v>Incremental cost ($)</v>
          </cell>
          <cell r="F7742" t="str">
            <v>Cost Value Source</v>
          </cell>
          <cell r="G7742" t="str">
            <v/>
          </cell>
          <cell r="H7742" t="str">
            <v>Table 7-13</v>
          </cell>
          <cell r="I7742" t="str">
            <v>FinAnswer Express Market Characterization and Program Enhancements - Utah Service Territory 30 Nov 2011.pdf</v>
          </cell>
        </row>
        <row r="7743">
          <cell r="C7743" t="str">
            <v>518.2_Gross Average Monthly Demand Reduction (kW/unit)</v>
          </cell>
          <cell r="D7743">
            <v>2</v>
          </cell>
          <cell r="E7743" t="str">
            <v>Gross Average Monthly Demand Reduction (kW/unit)</v>
          </cell>
          <cell r="F7743" t="str">
            <v>Demand Reduction Value Source</v>
          </cell>
          <cell r="G7743" t="str">
            <v/>
          </cell>
          <cell r="H7743" t="str">
            <v>Table 2-10</v>
          </cell>
          <cell r="I7743" t="str">
            <v>FinAnswer Express Market Characterization and Program Enhancements - Utah Service Territory 30 Nov 2011.pdf</v>
          </cell>
        </row>
        <row r="7744">
          <cell r="C7744" t="str">
            <v>518.2_Gross incremental annual electric savings (kWh/yr)</v>
          </cell>
          <cell r="D7744">
            <v>2</v>
          </cell>
          <cell r="E7744" t="str">
            <v>Gross incremental annual electric savings (kWh/yr)</v>
          </cell>
          <cell r="F7744" t="str">
            <v>See Source Document(s) for savings methodology</v>
          </cell>
          <cell r="G7744" t="str">
            <v/>
          </cell>
          <cell r="H7744" t="str">
            <v/>
          </cell>
          <cell r="I7744" t="str">
            <v>PTAC and PTHP.docx</v>
          </cell>
        </row>
        <row r="7745">
          <cell r="C7745" t="str">
            <v>727.2_Measure life (years)</v>
          </cell>
          <cell r="D7745">
            <v>2</v>
          </cell>
          <cell r="E7745" t="str">
            <v>Measure life (years)</v>
          </cell>
          <cell r="F7745" t="str">
            <v>Measure Life Value Source</v>
          </cell>
          <cell r="G7745" t="str">
            <v/>
          </cell>
          <cell r="H7745" t="str">
            <v>pg 24-25, Table 7-14</v>
          </cell>
          <cell r="I7745" t="str">
            <v>FinAnswer Express Market Characterization and Program Enhancements - Washington Service Territory 9 Sept 2011.pdf</v>
          </cell>
        </row>
        <row r="7746">
          <cell r="C7746" t="str">
            <v>727.2_Gross Average Monthly Demand Reduction (kW/unit)</v>
          </cell>
          <cell r="D7746">
            <v>2</v>
          </cell>
          <cell r="E7746" t="str">
            <v>Gross Average Monthly Demand Reduction (kW/unit)</v>
          </cell>
          <cell r="F7746" t="str">
            <v>Savings Parameters</v>
          </cell>
          <cell r="G7746" t="str">
            <v/>
          </cell>
          <cell r="H7746" t="str">
            <v>See Source Document(s) for savings methodology</v>
          </cell>
          <cell r="I7746" t="str">
            <v>WA PTAC and PTHP.docx</v>
          </cell>
        </row>
        <row r="7747">
          <cell r="C7747" t="str">
            <v>727.2_Incremental cost ($)</v>
          </cell>
          <cell r="D7747">
            <v>2</v>
          </cell>
          <cell r="E7747" t="str">
            <v>Incremental cost ($)</v>
          </cell>
          <cell r="F7747" t="str">
            <v>Cost Value Source</v>
          </cell>
          <cell r="G7747" t="str">
            <v/>
          </cell>
          <cell r="H7747" t="str">
            <v>pg 24-25, Table 7-14</v>
          </cell>
          <cell r="I7747" t="str">
            <v>FinAnswer Express Market Characterization and Program Enhancements - Washington Service Territory 9 Sept 2011.pdf</v>
          </cell>
        </row>
        <row r="7748">
          <cell r="C7748" t="str">
            <v>727.2_Gross incremental annual electric savings (kWh/yr)</v>
          </cell>
          <cell r="D7748">
            <v>2</v>
          </cell>
          <cell r="E7748" t="str">
            <v>Gross incremental annual electric savings (kWh/yr)</v>
          </cell>
          <cell r="F7748" t="str">
            <v xml:space="preserve">Energy Savings Value Source </v>
          </cell>
          <cell r="G7748" t="str">
            <v/>
          </cell>
          <cell r="H7748" t="str">
            <v>pg 24-25, Table 7-14</v>
          </cell>
          <cell r="I7748" t="str">
            <v>FinAnswer Express Market Characterization and Program Enhancements - Washington Service Territory 9 Sept 2011.pdf</v>
          </cell>
        </row>
        <row r="7749">
          <cell r="C7749" t="str">
            <v>727.2_Gross incremental annual electric savings (kWh/yr)</v>
          </cell>
          <cell r="D7749">
            <v>2</v>
          </cell>
          <cell r="E7749" t="str">
            <v>Gross incremental annual electric savings (kWh/yr)</v>
          </cell>
          <cell r="F7749" t="str">
            <v>Savings Parameters</v>
          </cell>
          <cell r="G7749" t="str">
            <v/>
          </cell>
          <cell r="H7749" t="str">
            <v>See Source Document(s) for savings methodology</v>
          </cell>
          <cell r="I7749" t="str">
            <v>WA PTAC and PTHP.docx</v>
          </cell>
        </row>
        <row r="7750">
          <cell r="C7750" t="str">
            <v>727.2_Gross Average Monthly Demand Reduction (kW/unit)</v>
          </cell>
          <cell r="D7750">
            <v>2</v>
          </cell>
          <cell r="E7750" t="str">
            <v>Gross Average Monthly Demand Reduction (kW/unit)</v>
          </cell>
          <cell r="F7750" t="str">
            <v>Demand Reduction Value Source</v>
          </cell>
          <cell r="G7750" t="str">
            <v/>
          </cell>
          <cell r="H7750" t="str">
            <v>pg 24-25, Table 7-14</v>
          </cell>
          <cell r="I7750" t="str">
            <v>FinAnswer Express Market Characterization and Program Enhancements - Washington Service Territory 9 Sept 2011.pdf</v>
          </cell>
        </row>
        <row r="7751">
          <cell r="C7751" t="str">
            <v>727.2_Incentive Customer ($)</v>
          </cell>
          <cell r="D7751">
            <v>2</v>
          </cell>
          <cell r="E7751" t="str">
            <v>Incentive Customer ($)</v>
          </cell>
          <cell r="F7751" t="str">
            <v>Incentive Value Source</v>
          </cell>
          <cell r="G7751" t="str">
            <v/>
          </cell>
          <cell r="H7751" t="str">
            <v>pg 24-25, Table 7-14</v>
          </cell>
          <cell r="I7751" t="str">
            <v>FinAnswer Express Market Characterization and Program Enhancements - Washington Service Territory 9 Sept 2011.pdf</v>
          </cell>
        </row>
        <row r="7752">
          <cell r="C7752" t="str">
            <v>939.2_Planned Net to Gross Ratio</v>
          </cell>
          <cell r="D7752">
            <v>2</v>
          </cell>
          <cell r="E7752" t="str">
            <v>Planned Net to Gross Ratio</v>
          </cell>
          <cell r="F7752" t="str">
            <v>Net-to-Gross Value Source</v>
          </cell>
          <cell r="G7752" t="str">
            <v/>
          </cell>
          <cell r="H7752" t="str">
            <v>Page 10</v>
          </cell>
          <cell r="I7752" t="str">
            <v>DSM_WY_FinAnswerExpress_Report_2011.pdf</v>
          </cell>
        </row>
        <row r="7753">
          <cell r="C7753" t="str">
            <v>939.2_Gross Average Monthly Demand Reduction (kW/unit)</v>
          </cell>
          <cell r="D7753">
            <v>2</v>
          </cell>
          <cell r="E7753" t="str">
            <v>Gross Average Monthly Demand Reduction (kW/unit)</v>
          </cell>
          <cell r="F7753" t="str">
            <v>Demand Savings Value Source</v>
          </cell>
          <cell r="G7753" t="str">
            <v/>
          </cell>
          <cell r="H7753" t="str">
            <v>Page 7-25</v>
          </cell>
          <cell r="I7753" t="str">
            <v>2010 WY Market Characterization 101810.pdf</v>
          </cell>
        </row>
        <row r="7754">
          <cell r="C7754" t="str">
            <v>939.2_Incremental cost ($)</v>
          </cell>
          <cell r="D7754">
            <v>2</v>
          </cell>
          <cell r="E7754" t="str">
            <v>Incremental cost ($)</v>
          </cell>
          <cell r="F7754" t="str">
            <v>Incremental Cost Value Source</v>
          </cell>
          <cell r="G7754" t="str">
            <v/>
          </cell>
          <cell r="H7754" t="str">
            <v>Page 7-25</v>
          </cell>
          <cell r="I7754" t="str">
            <v>2010 WY Market Characterization 101810.pdf</v>
          </cell>
        </row>
        <row r="7755">
          <cell r="C7755" t="str">
            <v>939.2_Measure life (years)</v>
          </cell>
          <cell r="D7755">
            <v>2</v>
          </cell>
          <cell r="E7755" t="str">
            <v>Measure life (years)</v>
          </cell>
          <cell r="F7755" t="str">
            <v>Measure Life Value Source</v>
          </cell>
          <cell r="G7755" t="str">
            <v/>
          </cell>
          <cell r="H7755" t="str">
            <v>Page 7-25</v>
          </cell>
          <cell r="I7755" t="str">
            <v>2010 WY Market Characterization 101810.pdf</v>
          </cell>
        </row>
        <row r="7756">
          <cell r="C7756" t="str">
            <v>939.2_Planned Realization Rate</v>
          </cell>
          <cell r="D7756">
            <v>2</v>
          </cell>
          <cell r="E7756" t="str">
            <v>Planned Realization Rate</v>
          </cell>
          <cell r="F7756" t="str">
            <v>Realization Rate Value Source</v>
          </cell>
          <cell r="G7756" t="str">
            <v/>
          </cell>
          <cell r="H7756" t="str">
            <v>Table 1</v>
          </cell>
          <cell r="I7756" t="str">
            <v>DSM_WY_FinAnswerExpress_Report_2011.pdf</v>
          </cell>
        </row>
        <row r="7757">
          <cell r="C7757" t="str">
            <v>939.2_Gross incremental annual electric savings (kWh/yr)</v>
          </cell>
          <cell r="D7757">
            <v>2</v>
          </cell>
          <cell r="E7757" t="str">
            <v>Gross incremental annual electric savings (kWh/yr)</v>
          </cell>
          <cell r="F7757" t="str">
            <v>Energy Savings Value Source</v>
          </cell>
          <cell r="G7757" t="str">
            <v/>
          </cell>
          <cell r="H7757" t="str">
            <v>Page 7-25</v>
          </cell>
          <cell r="I7757" t="str">
            <v>2010 WY Market Characterization 101810.pdf</v>
          </cell>
        </row>
        <row r="7758">
          <cell r="C7758" t="str">
            <v>73.2_Planned Net to Gross Ratio</v>
          </cell>
          <cell r="D7758">
            <v>2</v>
          </cell>
          <cell r="E7758" t="str">
            <v>Planned Net to Gross Ratio</v>
          </cell>
          <cell r="F7758" t="str">
            <v>Net-to-Gross Value Source</v>
          </cell>
          <cell r="G7758" t="str">
            <v/>
          </cell>
          <cell r="H7758" t="str">
            <v>page 2</v>
          </cell>
          <cell r="I7758" t="str">
            <v>CA_FinAnswer_Express_Program_Evaluation_2009-2011.pdf</v>
          </cell>
        </row>
        <row r="7759">
          <cell r="C7759" t="str">
            <v>73.2_Planned Realization Rate</v>
          </cell>
          <cell r="D7759">
            <v>2</v>
          </cell>
          <cell r="E7759" t="str">
            <v>Planned Realization Rate</v>
          </cell>
          <cell r="F7759" t="str">
            <v>Realization Rate Value Source</v>
          </cell>
          <cell r="G7759" t="str">
            <v/>
          </cell>
          <cell r="H7759" t="str">
            <v>page 2</v>
          </cell>
          <cell r="I7759" t="str">
            <v>CA_FinAnswer_Express_Program_Evaluation_2009-2011.pdf</v>
          </cell>
        </row>
        <row r="7760">
          <cell r="C7760" t="str">
            <v>289.2_Planned Net to Gross Ratio</v>
          </cell>
          <cell r="D7760">
            <v>2</v>
          </cell>
          <cell r="E7760" t="str">
            <v>Planned Net to Gross Ratio</v>
          </cell>
          <cell r="F7760" t="str">
            <v>Net-to-Gross Value Source</v>
          </cell>
          <cell r="G7760" t="str">
            <v/>
          </cell>
          <cell r="H7760" t="str">
            <v>Page 2</v>
          </cell>
          <cell r="I7760" t="str">
            <v>ID_FinAnswer_Express_Program_Evaluation_2009-2011.pdf</v>
          </cell>
        </row>
        <row r="7761">
          <cell r="C7761" t="str">
            <v>289.2_Gross incremental annual electric savings (kWh/yr)</v>
          </cell>
          <cell r="D7761">
            <v>2</v>
          </cell>
          <cell r="E7761" t="str">
            <v>Gross incremental annual electric savings (kWh/yr)</v>
          </cell>
          <cell r="F7761" t="str">
            <v xml:space="preserve">Energy Savings Value Source </v>
          </cell>
          <cell r="G7761" t="str">
            <v/>
          </cell>
          <cell r="H7761" t="str">
            <v/>
          </cell>
          <cell r="I7761" t="str">
            <v>2010 ID FX MARKET CHARACTERIZATION 051512.pdf</v>
          </cell>
        </row>
        <row r="7762">
          <cell r="C7762" t="str">
            <v>289.2_Incremental cost ($)</v>
          </cell>
          <cell r="D7762">
            <v>2</v>
          </cell>
          <cell r="E7762" t="str">
            <v>Incremental cost ($)</v>
          </cell>
          <cell r="F7762" t="str">
            <v>Cost Value Source</v>
          </cell>
          <cell r="G7762" t="str">
            <v/>
          </cell>
          <cell r="H7762" t="str">
            <v/>
          </cell>
          <cell r="I7762" t="str">
            <v>2010 ID FX MARKET CHARACTERIZATION 051512.pdf</v>
          </cell>
        </row>
        <row r="7763">
          <cell r="C7763" t="str">
            <v>289.2_Planned Realization Rate</v>
          </cell>
          <cell r="D7763">
            <v>2</v>
          </cell>
          <cell r="E7763" t="str">
            <v>Planned Realization Rate</v>
          </cell>
          <cell r="F7763" t="str">
            <v>Realization Rate Value Source</v>
          </cell>
          <cell r="G7763" t="str">
            <v/>
          </cell>
          <cell r="H7763" t="str">
            <v>Table 1</v>
          </cell>
          <cell r="I7763" t="str">
            <v>ID_FinAnswer_Express_Program_Evaluation_2009-2011.pdf</v>
          </cell>
        </row>
        <row r="7764">
          <cell r="C7764" t="str">
            <v>289.2_Measure life (years)</v>
          </cell>
          <cell r="D7764">
            <v>2</v>
          </cell>
          <cell r="E7764" t="str">
            <v>Measure life (years)</v>
          </cell>
          <cell r="F7764" t="str">
            <v>Measure Life Value Source</v>
          </cell>
          <cell r="G7764" t="str">
            <v/>
          </cell>
          <cell r="H7764" t="str">
            <v/>
          </cell>
          <cell r="I7764" t="str">
            <v>2010 ID FX MARKET CHARACTERIZATION 051512.pdf</v>
          </cell>
        </row>
        <row r="7765">
          <cell r="C7765" t="str">
            <v>289.2_Gross Average Monthly Demand Reduction (kW/unit)</v>
          </cell>
          <cell r="D7765">
            <v>2</v>
          </cell>
          <cell r="E7765" t="str">
            <v>Gross Average Monthly Demand Reduction (kW/unit)</v>
          </cell>
          <cell r="F7765" t="str">
            <v>Demand Reduction Value Source</v>
          </cell>
          <cell r="G7765" t="str">
            <v/>
          </cell>
          <cell r="H7765" t="str">
            <v/>
          </cell>
          <cell r="I7765" t="str">
            <v>2010 ID FX MARKET CHARACTERIZATION 051512.pdf</v>
          </cell>
        </row>
        <row r="7766">
          <cell r="C7766" t="str">
            <v>516.2_Measure life (years)</v>
          </cell>
          <cell r="D7766">
            <v>2</v>
          </cell>
          <cell r="E7766" t="str">
            <v>Measure life (years)</v>
          </cell>
          <cell r="F7766" t="str">
            <v>Measure Life Value Source</v>
          </cell>
          <cell r="G7766" t="str">
            <v/>
          </cell>
          <cell r="H7766" t="str">
            <v>Table 2 on page 22 of Appendix 1</v>
          </cell>
          <cell r="I7766" t="str">
            <v>UT_2011_Annual_Report.pdf</v>
          </cell>
        </row>
        <row r="7767">
          <cell r="C7767" t="str">
            <v>516.2_Incremental cost ($)</v>
          </cell>
          <cell r="D7767">
            <v>2</v>
          </cell>
          <cell r="E7767" t="str">
            <v>Incremental cost ($)</v>
          </cell>
          <cell r="F7767" t="str">
            <v>Cost Value Source</v>
          </cell>
          <cell r="G7767" t="str">
            <v/>
          </cell>
          <cell r="H7767" t="str">
            <v>Table 7-13</v>
          </cell>
          <cell r="I7767" t="str">
            <v>FinAnswer Express Market Characterization and Program Enhancements - Utah Service Territory 30 Nov 2011.pdf</v>
          </cell>
        </row>
        <row r="7768">
          <cell r="C7768" t="str">
            <v>516.2_Gross incremental annual electric savings (kWh/yr)</v>
          </cell>
          <cell r="D7768">
            <v>2</v>
          </cell>
          <cell r="E7768" t="str">
            <v>Gross incremental annual electric savings (kWh/yr)</v>
          </cell>
          <cell r="F7768" t="str">
            <v>See Source Document(s) for savings methodology</v>
          </cell>
          <cell r="G7768" t="str">
            <v/>
          </cell>
          <cell r="H7768" t="str">
            <v/>
          </cell>
          <cell r="I7768" t="str">
            <v>PTAC and PTHP.docx</v>
          </cell>
        </row>
        <row r="7769">
          <cell r="C7769" t="str">
            <v>516.2_Gross incremental annual electric savings (kWh/yr)</v>
          </cell>
          <cell r="D7769">
            <v>2</v>
          </cell>
          <cell r="E7769" t="str">
            <v>Gross incremental annual electric savings (kWh/yr)</v>
          </cell>
          <cell r="F7769" t="str">
            <v xml:space="preserve">Energy Savings Value Source </v>
          </cell>
          <cell r="G7769" t="str">
            <v/>
          </cell>
          <cell r="H7769" t="str">
            <v>Table 7-13</v>
          </cell>
          <cell r="I7769" t="str">
            <v>FinAnswer Express Market Characterization and Program Enhancements - Utah Service Territory 30 Nov 2011.pdf</v>
          </cell>
        </row>
        <row r="7770">
          <cell r="C7770" t="str">
            <v>516.2_Incentive Customer ($)</v>
          </cell>
          <cell r="D7770">
            <v>2</v>
          </cell>
          <cell r="E7770" t="str">
            <v>Incentive Customer ($)</v>
          </cell>
          <cell r="F7770" t="str">
            <v>Incentive Value Source</v>
          </cell>
          <cell r="G7770" t="str">
            <v/>
          </cell>
          <cell r="H7770" t="str">
            <v>Table 7-13</v>
          </cell>
          <cell r="I7770" t="str">
            <v>FinAnswer Express Market Characterization and Program Enhancements - Utah Service Territory 30 Nov 2011.pdf</v>
          </cell>
        </row>
        <row r="7771">
          <cell r="C7771" t="str">
            <v>516.2_Gross Average Monthly Demand Reduction (kW/unit)</v>
          </cell>
          <cell r="D7771">
            <v>2</v>
          </cell>
          <cell r="E7771" t="str">
            <v>Gross Average Monthly Demand Reduction (kW/unit)</v>
          </cell>
          <cell r="F7771" t="str">
            <v>Demand Reduction Value Source</v>
          </cell>
          <cell r="G7771" t="str">
            <v/>
          </cell>
          <cell r="H7771" t="str">
            <v>Table 2-10</v>
          </cell>
          <cell r="I7771" t="str">
            <v>FinAnswer Express Market Characterization and Program Enhancements - Utah Service Territory 30 Nov 2011.pdf</v>
          </cell>
        </row>
        <row r="7772">
          <cell r="C7772" t="str">
            <v>725.2_Incremental cost ($)</v>
          </cell>
          <cell r="D7772">
            <v>2</v>
          </cell>
          <cell r="E7772" t="str">
            <v>Incremental cost ($)</v>
          </cell>
          <cell r="F7772" t="str">
            <v>Cost Value Source</v>
          </cell>
          <cell r="G7772" t="str">
            <v/>
          </cell>
          <cell r="H7772" t="str">
            <v>pg 24-25, Table 7-14</v>
          </cell>
          <cell r="I7772" t="str">
            <v>FinAnswer Express Market Characterization and Program Enhancements - Washington Service Territory 9 Sept 2011.pdf</v>
          </cell>
        </row>
        <row r="7773">
          <cell r="C7773" t="str">
            <v>725.2_Gross Average Monthly Demand Reduction (kW/unit)</v>
          </cell>
          <cell r="D7773">
            <v>2</v>
          </cell>
          <cell r="E7773" t="str">
            <v>Gross Average Monthly Demand Reduction (kW/unit)</v>
          </cell>
          <cell r="F7773" t="str">
            <v>Demand Reduction Value Source</v>
          </cell>
          <cell r="G7773" t="str">
            <v/>
          </cell>
          <cell r="H7773" t="str">
            <v>pg 24-25, Table 7-14</v>
          </cell>
          <cell r="I7773" t="str">
            <v>FinAnswer Express Market Characterization and Program Enhancements - Washington Service Territory 9 Sept 2011.pdf</v>
          </cell>
        </row>
        <row r="7774">
          <cell r="C7774" t="str">
            <v>725.2_Gross Average Monthly Demand Reduction (kW/unit)</v>
          </cell>
          <cell r="D7774">
            <v>2</v>
          </cell>
          <cell r="E7774" t="str">
            <v>Gross Average Monthly Demand Reduction (kW/unit)</v>
          </cell>
          <cell r="F7774" t="str">
            <v>Savings Parameters</v>
          </cell>
          <cell r="G7774" t="str">
            <v/>
          </cell>
          <cell r="H7774" t="str">
            <v>See Source Document(s) for savings methodology</v>
          </cell>
          <cell r="I7774" t="str">
            <v>WA PTAC and PTHP.docx</v>
          </cell>
        </row>
        <row r="7775">
          <cell r="C7775" t="str">
            <v>725.2_Incentive Customer ($)</v>
          </cell>
          <cell r="D7775">
            <v>2</v>
          </cell>
          <cell r="E7775" t="str">
            <v>Incentive Customer ($)</v>
          </cell>
          <cell r="F7775" t="str">
            <v>Incentive Value Source</v>
          </cell>
          <cell r="G7775" t="str">
            <v/>
          </cell>
          <cell r="H7775" t="str">
            <v>pg 24-25, Table 7-14</v>
          </cell>
          <cell r="I7775" t="str">
            <v>FinAnswer Express Market Characterization and Program Enhancements - Washington Service Territory 9 Sept 2011.pdf</v>
          </cell>
        </row>
        <row r="7776">
          <cell r="C7776" t="str">
            <v>725.2_Gross incremental annual electric savings (kWh/yr)</v>
          </cell>
          <cell r="D7776">
            <v>2</v>
          </cell>
          <cell r="E7776" t="str">
            <v>Gross incremental annual electric savings (kWh/yr)</v>
          </cell>
          <cell r="F7776" t="str">
            <v>Savings Parameters</v>
          </cell>
          <cell r="G7776" t="str">
            <v/>
          </cell>
          <cell r="H7776" t="str">
            <v>See Source Document(s) for savings methodology</v>
          </cell>
          <cell r="I7776" t="str">
            <v>WA PTAC and PTHP.docx</v>
          </cell>
        </row>
        <row r="7777">
          <cell r="C7777" t="str">
            <v>725.2_Gross incremental annual electric savings (kWh/yr)</v>
          </cell>
          <cell r="D7777">
            <v>2</v>
          </cell>
          <cell r="E7777" t="str">
            <v>Gross incremental annual electric savings (kWh/yr)</v>
          </cell>
          <cell r="F7777" t="str">
            <v xml:space="preserve">Energy Savings Value Source </v>
          </cell>
          <cell r="G7777" t="str">
            <v/>
          </cell>
          <cell r="H7777" t="str">
            <v>pg 24-25, Table 7-14</v>
          </cell>
          <cell r="I7777" t="str">
            <v>FinAnswer Express Market Characterization and Program Enhancements - Washington Service Territory 9 Sept 2011.pdf</v>
          </cell>
        </row>
        <row r="7778">
          <cell r="C7778" t="str">
            <v>725.2_Measure life (years)</v>
          </cell>
          <cell r="D7778">
            <v>2</v>
          </cell>
          <cell r="E7778" t="str">
            <v>Measure life (years)</v>
          </cell>
          <cell r="F7778" t="str">
            <v>Measure Life Value Source</v>
          </cell>
          <cell r="G7778" t="str">
            <v/>
          </cell>
          <cell r="H7778" t="str">
            <v>pg 24-25, Table 7-14</v>
          </cell>
          <cell r="I7778" t="str">
            <v>FinAnswer Express Market Characterization and Program Enhancements - Washington Service Territory 9 Sept 2011.pdf</v>
          </cell>
        </row>
        <row r="7779">
          <cell r="C7779" t="str">
            <v>937.2_Gross incremental annual electric savings (kWh/yr)</v>
          </cell>
          <cell r="D7779">
            <v>2</v>
          </cell>
          <cell r="E7779" t="str">
            <v>Gross incremental annual electric savings (kWh/yr)</v>
          </cell>
          <cell r="F7779" t="str">
            <v>Energy Savings Value Source</v>
          </cell>
          <cell r="G7779" t="str">
            <v/>
          </cell>
          <cell r="H7779" t="str">
            <v>Page 7-25</v>
          </cell>
          <cell r="I7779" t="str">
            <v>2010 WY Market Characterization 101810.pdf</v>
          </cell>
        </row>
        <row r="7780">
          <cell r="C7780" t="str">
            <v>937.2_Planned Net to Gross Ratio</v>
          </cell>
          <cell r="D7780">
            <v>2</v>
          </cell>
          <cell r="E7780" t="str">
            <v>Planned Net to Gross Ratio</v>
          </cell>
          <cell r="F7780" t="str">
            <v>Net-to-Gross Value Source</v>
          </cell>
          <cell r="G7780" t="str">
            <v/>
          </cell>
          <cell r="H7780" t="str">
            <v>Page 10</v>
          </cell>
          <cell r="I7780" t="str">
            <v>DSM_WY_FinAnswerExpress_Report_2011.pdf</v>
          </cell>
        </row>
        <row r="7781">
          <cell r="C7781" t="str">
            <v>937.2_Planned Realization Rate</v>
          </cell>
          <cell r="D7781">
            <v>2</v>
          </cell>
          <cell r="E7781" t="str">
            <v>Planned Realization Rate</v>
          </cell>
          <cell r="F7781" t="str">
            <v>Realization Rate Value Source</v>
          </cell>
          <cell r="G7781" t="str">
            <v/>
          </cell>
          <cell r="H7781" t="str">
            <v>Table 1</v>
          </cell>
          <cell r="I7781" t="str">
            <v>DSM_WY_FinAnswerExpress_Report_2011.pdf</v>
          </cell>
        </row>
        <row r="7782">
          <cell r="C7782" t="str">
            <v>937.2_Incremental cost ($)</v>
          </cell>
          <cell r="D7782">
            <v>2</v>
          </cell>
          <cell r="E7782" t="str">
            <v>Incremental cost ($)</v>
          </cell>
          <cell r="F7782" t="str">
            <v>Incremental Cost Value Source</v>
          </cell>
          <cell r="G7782" t="str">
            <v/>
          </cell>
          <cell r="H7782" t="str">
            <v>Page 7-25</v>
          </cell>
          <cell r="I7782" t="str">
            <v>2010 WY Market Characterization 101810.pdf</v>
          </cell>
        </row>
        <row r="7783">
          <cell r="C7783" t="str">
            <v>937.2_Gross Average Monthly Demand Reduction (kW/unit)</v>
          </cell>
          <cell r="D7783">
            <v>2</v>
          </cell>
          <cell r="E7783" t="str">
            <v>Gross Average Monthly Demand Reduction (kW/unit)</v>
          </cell>
          <cell r="F7783" t="str">
            <v>Demand Savings Value Source</v>
          </cell>
          <cell r="G7783" t="str">
            <v/>
          </cell>
          <cell r="H7783" t="str">
            <v>Page 7-25</v>
          </cell>
          <cell r="I7783" t="str">
            <v>2010 WY Market Characterization 101810.pdf</v>
          </cell>
        </row>
        <row r="7784">
          <cell r="C7784" t="str">
            <v>937.2_Measure life (years)</v>
          </cell>
          <cell r="D7784">
            <v>2</v>
          </cell>
          <cell r="E7784" t="str">
            <v>Measure life (years)</v>
          </cell>
          <cell r="F7784" t="str">
            <v>Measure Life Value Source</v>
          </cell>
          <cell r="G7784" t="str">
            <v/>
          </cell>
          <cell r="H7784" t="str">
            <v>Page 7-25</v>
          </cell>
          <cell r="I7784" t="str">
            <v>2010 WY Market Characterization 101810.pdf</v>
          </cell>
        </row>
        <row r="7785">
          <cell r="C7785" t="str">
            <v>74.2_Planned Net to Gross Ratio</v>
          </cell>
          <cell r="D7785">
            <v>2</v>
          </cell>
          <cell r="E7785" t="str">
            <v>Planned Net to Gross Ratio</v>
          </cell>
          <cell r="F7785" t="str">
            <v>Net-to-Gross Value Source</v>
          </cell>
          <cell r="G7785" t="str">
            <v/>
          </cell>
          <cell r="H7785" t="str">
            <v>page 2</v>
          </cell>
          <cell r="I7785" t="str">
            <v>CA_FinAnswer_Express_Program_Evaluation_2009-2011.pdf</v>
          </cell>
        </row>
        <row r="7786">
          <cell r="C7786" t="str">
            <v>74.2_Planned Realization Rate</v>
          </cell>
          <cell r="D7786">
            <v>2</v>
          </cell>
          <cell r="E7786" t="str">
            <v>Planned Realization Rate</v>
          </cell>
          <cell r="F7786" t="str">
            <v>Realization Rate Value Source</v>
          </cell>
          <cell r="G7786" t="str">
            <v/>
          </cell>
          <cell r="H7786" t="str">
            <v>page 2</v>
          </cell>
          <cell r="I7786" t="str">
            <v>CA_FinAnswer_Express_Program_Evaluation_2009-2011.pdf</v>
          </cell>
        </row>
        <row r="7787">
          <cell r="C7787" t="str">
            <v>290.2_Gross Average Monthly Demand Reduction (kW/unit)</v>
          </cell>
          <cell r="D7787">
            <v>2</v>
          </cell>
          <cell r="E7787" t="str">
            <v>Gross Average Monthly Demand Reduction (kW/unit)</v>
          </cell>
          <cell r="F7787" t="str">
            <v>Demand Reduction Value Source</v>
          </cell>
          <cell r="G7787" t="str">
            <v/>
          </cell>
          <cell r="H7787" t="str">
            <v/>
          </cell>
          <cell r="I7787" t="str">
            <v>2010 ID FX MARKET CHARACTERIZATION 051512.pdf</v>
          </cell>
        </row>
        <row r="7788">
          <cell r="C7788" t="str">
            <v>290.2_Gross incremental annual electric savings (kWh/yr)</v>
          </cell>
          <cell r="D7788">
            <v>2</v>
          </cell>
          <cell r="E7788" t="str">
            <v>Gross incremental annual electric savings (kWh/yr)</v>
          </cell>
          <cell r="F7788" t="str">
            <v xml:space="preserve">Energy Savings Value Source </v>
          </cell>
          <cell r="G7788" t="str">
            <v/>
          </cell>
          <cell r="H7788" t="str">
            <v/>
          </cell>
          <cell r="I7788" t="str">
            <v>2010 ID FX MARKET CHARACTERIZATION 051512.pdf</v>
          </cell>
        </row>
        <row r="7789">
          <cell r="C7789" t="str">
            <v>290.2_Planned Realization Rate</v>
          </cell>
          <cell r="D7789">
            <v>2</v>
          </cell>
          <cell r="E7789" t="str">
            <v>Planned Realization Rate</v>
          </cell>
          <cell r="F7789" t="str">
            <v>Realization Rate Value Source</v>
          </cell>
          <cell r="G7789" t="str">
            <v/>
          </cell>
          <cell r="H7789" t="str">
            <v>Table 1</v>
          </cell>
          <cell r="I7789" t="str">
            <v>ID_FinAnswer_Express_Program_Evaluation_2009-2011.pdf</v>
          </cell>
        </row>
        <row r="7790">
          <cell r="C7790" t="str">
            <v>290.2_Measure life (years)</v>
          </cell>
          <cell r="D7790">
            <v>2</v>
          </cell>
          <cell r="E7790" t="str">
            <v>Measure life (years)</v>
          </cell>
          <cell r="F7790" t="str">
            <v>Measure Life Value Source</v>
          </cell>
          <cell r="G7790" t="str">
            <v/>
          </cell>
          <cell r="H7790" t="str">
            <v/>
          </cell>
          <cell r="I7790" t="str">
            <v>2010 ID FX MARKET CHARACTERIZATION 051512.pdf</v>
          </cell>
        </row>
        <row r="7791">
          <cell r="C7791" t="str">
            <v>290.2_Incremental cost ($)</v>
          </cell>
          <cell r="D7791">
            <v>2</v>
          </cell>
          <cell r="E7791" t="str">
            <v>Incremental cost ($)</v>
          </cell>
          <cell r="F7791" t="str">
            <v>Cost Value Source</v>
          </cell>
          <cell r="G7791" t="str">
            <v/>
          </cell>
          <cell r="H7791" t="str">
            <v/>
          </cell>
          <cell r="I7791" t="str">
            <v>2010 ID FX MARKET CHARACTERIZATION 051512.pdf</v>
          </cell>
        </row>
        <row r="7792">
          <cell r="C7792" t="str">
            <v>290.2_Planned Net to Gross Ratio</v>
          </cell>
          <cell r="D7792">
            <v>2</v>
          </cell>
          <cell r="E7792" t="str">
            <v>Planned Net to Gross Ratio</v>
          </cell>
          <cell r="F7792" t="str">
            <v>Net-to-Gross Value Source</v>
          </cell>
          <cell r="G7792" t="str">
            <v/>
          </cell>
          <cell r="H7792" t="str">
            <v>Page 2</v>
          </cell>
          <cell r="I7792" t="str">
            <v>ID_FinAnswer_Express_Program_Evaluation_2009-2011.pdf</v>
          </cell>
        </row>
        <row r="7793">
          <cell r="C7793" t="str">
            <v>517.2_Measure life (years)</v>
          </cell>
          <cell r="D7793">
            <v>2</v>
          </cell>
          <cell r="E7793" t="str">
            <v>Measure life (years)</v>
          </cell>
          <cell r="F7793" t="str">
            <v>Measure Life Value Source</v>
          </cell>
          <cell r="G7793" t="str">
            <v/>
          </cell>
          <cell r="H7793" t="str">
            <v>Table 2 on page 22 of Appendix 1</v>
          </cell>
          <cell r="I7793" t="str">
            <v>UT_2011_Annual_Report.pdf</v>
          </cell>
        </row>
        <row r="7794">
          <cell r="C7794" t="str">
            <v>517.2_Gross incremental annual electric savings (kWh/yr)</v>
          </cell>
          <cell r="D7794">
            <v>2</v>
          </cell>
          <cell r="E7794" t="str">
            <v>Gross incremental annual electric savings (kWh/yr)</v>
          </cell>
          <cell r="F7794" t="str">
            <v xml:space="preserve">Energy Savings Value Source </v>
          </cell>
          <cell r="G7794" t="str">
            <v/>
          </cell>
          <cell r="H7794" t="str">
            <v>Table 7-13</v>
          </cell>
          <cell r="I7794" t="str">
            <v>FinAnswer Express Market Characterization and Program Enhancements - Utah Service Territory 30 Nov 2011.pdf</v>
          </cell>
        </row>
        <row r="7795">
          <cell r="C7795" t="str">
            <v>517.2_Incremental cost ($)</v>
          </cell>
          <cell r="D7795">
            <v>2</v>
          </cell>
          <cell r="E7795" t="str">
            <v>Incremental cost ($)</v>
          </cell>
          <cell r="F7795" t="str">
            <v>Cost Value Source</v>
          </cell>
          <cell r="G7795" t="str">
            <v/>
          </cell>
          <cell r="H7795" t="str">
            <v>Table 7-13</v>
          </cell>
          <cell r="I7795" t="str">
            <v>FinAnswer Express Market Characterization and Program Enhancements - Utah Service Territory 30 Nov 2011.pdf</v>
          </cell>
        </row>
        <row r="7796">
          <cell r="C7796" t="str">
            <v>517.2_Gross Average Monthly Demand Reduction (kW/unit)</v>
          </cell>
          <cell r="D7796">
            <v>2</v>
          </cell>
          <cell r="E7796" t="str">
            <v>Gross Average Monthly Demand Reduction (kW/unit)</v>
          </cell>
          <cell r="F7796" t="str">
            <v>Demand Reduction Value Source</v>
          </cell>
          <cell r="G7796" t="str">
            <v/>
          </cell>
          <cell r="H7796" t="str">
            <v>Table 2-10</v>
          </cell>
          <cell r="I7796" t="str">
            <v>FinAnswer Express Market Characterization and Program Enhancements - Utah Service Territory 30 Nov 2011.pdf</v>
          </cell>
        </row>
        <row r="7797">
          <cell r="C7797" t="str">
            <v>517.2_Incentive Customer ($)</v>
          </cell>
          <cell r="D7797">
            <v>2</v>
          </cell>
          <cell r="E7797" t="str">
            <v>Incentive Customer ($)</v>
          </cell>
          <cell r="F7797" t="str">
            <v>Incentive Value Source</v>
          </cell>
          <cell r="G7797" t="str">
            <v/>
          </cell>
          <cell r="H7797" t="str">
            <v>Table 7-13</v>
          </cell>
          <cell r="I7797" t="str">
            <v>FinAnswer Express Market Characterization and Program Enhancements - Utah Service Territory 30 Nov 2011.pdf</v>
          </cell>
        </row>
        <row r="7798">
          <cell r="C7798" t="str">
            <v>517.2_Gross incremental annual electric savings (kWh/yr)</v>
          </cell>
          <cell r="D7798">
            <v>2</v>
          </cell>
          <cell r="E7798" t="str">
            <v>Gross incremental annual electric savings (kWh/yr)</v>
          </cell>
          <cell r="F7798" t="str">
            <v>See Source Document(s) for savings methodology</v>
          </cell>
          <cell r="G7798" t="str">
            <v/>
          </cell>
          <cell r="H7798" t="str">
            <v/>
          </cell>
          <cell r="I7798" t="str">
            <v>PTAC and PTHP.docx</v>
          </cell>
        </row>
        <row r="7799">
          <cell r="C7799" t="str">
            <v>726.2_Gross incremental annual electric savings (kWh/yr)</v>
          </cell>
          <cell r="D7799">
            <v>2</v>
          </cell>
          <cell r="E7799" t="str">
            <v>Gross incremental annual electric savings (kWh/yr)</v>
          </cell>
          <cell r="F7799" t="str">
            <v>Savings Parameters</v>
          </cell>
          <cell r="G7799" t="str">
            <v/>
          </cell>
          <cell r="H7799" t="str">
            <v>See Source Document(s) for savings methodology</v>
          </cell>
          <cell r="I7799" t="str">
            <v>WA PTAC and PTHP.docx</v>
          </cell>
        </row>
        <row r="7800">
          <cell r="C7800" t="str">
            <v>726.2_Incremental cost ($)</v>
          </cell>
          <cell r="D7800">
            <v>2</v>
          </cell>
          <cell r="E7800" t="str">
            <v>Incremental cost ($)</v>
          </cell>
          <cell r="F7800" t="str">
            <v>Cost Value Source</v>
          </cell>
          <cell r="G7800" t="str">
            <v/>
          </cell>
          <cell r="H7800" t="str">
            <v>pg 24-25, Table 7-14</v>
          </cell>
          <cell r="I7800" t="str">
            <v>FinAnswer Express Market Characterization and Program Enhancements - Washington Service Territory 9 Sept 2011.pdf</v>
          </cell>
        </row>
        <row r="7801">
          <cell r="C7801" t="str">
            <v>726.2_Gross Average Monthly Demand Reduction (kW/unit)</v>
          </cell>
          <cell r="D7801">
            <v>2</v>
          </cell>
          <cell r="E7801" t="str">
            <v>Gross Average Monthly Demand Reduction (kW/unit)</v>
          </cell>
          <cell r="F7801" t="str">
            <v>Savings Parameters</v>
          </cell>
          <cell r="G7801" t="str">
            <v/>
          </cell>
          <cell r="H7801" t="str">
            <v>See Source Document(s) for savings methodology</v>
          </cell>
          <cell r="I7801" t="str">
            <v>WA PTAC and PTHP.docx</v>
          </cell>
        </row>
        <row r="7802">
          <cell r="C7802" t="str">
            <v>726.2_Gross Average Monthly Demand Reduction (kW/unit)</v>
          </cell>
          <cell r="D7802">
            <v>2</v>
          </cell>
          <cell r="E7802" t="str">
            <v>Gross Average Monthly Demand Reduction (kW/unit)</v>
          </cell>
          <cell r="F7802" t="str">
            <v>Demand Reduction Value Source</v>
          </cell>
          <cell r="G7802" t="str">
            <v/>
          </cell>
          <cell r="H7802" t="str">
            <v>pg 24-25, Table 7-14</v>
          </cell>
          <cell r="I7802" t="str">
            <v>FinAnswer Express Market Characterization and Program Enhancements - Washington Service Territory 9 Sept 2011.pdf</v>
          </cell>
        </row>
        <row r="7803">
          <cell r="C7803" t="str">
            <v>726.2_Measure life (years)</v>
          </cell>
          <cell r="D7803">
            <v>2</v>
          </cell>
          <cell r="E7803" t="str">
            <v>Measure life (years)</v>
          </cell>
          <cell r="F7803" t="str">
            <v>Measure Life Value Source</v>
          </cell>
          <cell r="G7803" t="str">
            <v/>
          </cell>
          <cell r="H7803" t="str">
            <v>pg 24-25, Table 7-14</v>
          </cell>
          <cell r="I7803" t="str">
            <v>FinAnswer Express Market Characterization and Program Enhancements - Washington Service Territory 9 Sept 2011.pdf</v>
          </cell>
        </row>
        <row r="7804">
          <cell r="C7804" t="str">
            <v>726.2_Gross incremental annual electric savings (kWh/yr)</v>
          </cell>
          <cell r="D7804">
            <v>2</v>
          </cell>
          <cell r="E7804" t="str">
            <v>Gross incremental annual electric savings (kWh/yr)</v>
          </cell>
          <cell r="F7804" t="str">
            <v xml:space="preserve">Energy Savings Value Source </v>
          </cell>
          <cell r="G7804" t="str">
            <v/>
          </cell>
          <cell r="H7804" t="str">
            <v>pg 24-25, Table 7-14</v>
          </cell>
          <cell r="I7804" t="str">
            <v>FinAnswer Express Market Characterization and Program Enhancements - Washington Service Territory 9 Sept 2011.pdf</v>
          </cell>
        </row>
        <row r="7805">
          <cell r="C7805" t="str">
            <v>726.2_Incentive Customer ($)</v>
          </cell>
          <cell r="D7805">
            <v>2</v>
          </cell>
          <cell r="E7805" t="str">
            <v>Incentive Customer ($)</v>
          </cell>
          <cell r="F7805" t="str">
            <v>Incentive Value Source</v>
          </cell>
          <cell r="G7805" t="str">
            <v/>
          </cell>
          <cell r="H7805" t="str">
            <v>pg 24-25, Table 7-14</v>
          </cell>
          <cell r="I7805" t="str">
            <v>FinAnswer Express Market Characterization and Program Enhancements - Washington Service Territory 9 Sept 2011.pdf</v>
          </cell>
        </row>
        <row r="7806">
          <cell r="C7806" t="str">
            <v>938.2_Planned Net to Gross Ratio</v>
          </cell>
          <cell r="D7806">
            <v>2</v>
          </cell>
          <cell r="E7806" t="str">
            <v>Planned Net to Gross Ratio</v>
          </cell>
          <cell r="F7806" t="str">
            <v>Net-to-Gross Value Source</v>
          </cell>
          <cell r="G7806" t="str">
            <v/>
          </cell>
          <cell r="H7806" t="str">
            <v>Page 10</v>
          </cell>
          <cell r="I7806" t="str">
            <v>DSM_WY_FinAnswerExpress_Report_2011.pdf</v>
          </cell>
        </row>
        <row r="7807">
          <cell r="C7807" t="str">
            <v>938.2_Incremental cost ($)</v>
          </cell>
          <cell r="D7807">
            <v>2</v>
          </cell>
          <cell r="E7807" t="str">
            <v>Incremental cost ($)</v>
          </cell>
          <cell r="F7807" t="str">
            <v>Incremental Cost Value Source</v>
          </cell>
          <cell r="G7807" t="str">
            <v/>
          </cell>
          <cell r="H7807" t="str">
            <v>Page 7-25</v>
          </cell>
          <cell r="I7807" t="str">
            <v>2010 WY Market Characterization 101810.pdf</v>
          </cell>
        </row>
        <row r="7808">
          <cell r="C7808" t="str">
            <v>938.2_Gross Average Monthly Demand Reduction (kW/unit)</v>
          </cell>
          <cell r="D7808">
            <v>2</v>
          </cell>
          <cell r="E7808" t="str">
            <v>Gross Average Monthly Demand Reduction (kW/unit)</v>
          </cell>
          <cell r="F7808" t="str">
            <v>Demand Savings Value Source</v>
          </cell>
          <cell r="G7808" t="str">
            <v/>
          </cell>
          <cell r="H7808" t="str">
            <v>Page 7-25</v>
          </cell>
          <cell r="I7808" t="str">
            <v>2010 WY Market Characterization 101810.pdf</v>
          </cell>
        </row>
        <row r="7809">
          <cell r="C7809" t="str">
            <v>938.2_Gross incremental annual electric savings (kWh/yr)</v>
          </cell>
          <cell r="D7809">
            <v>2</v>
          </cell>
          <cell r="E7809" t="str">
            <v>Gross incremental annual electric savings (kWh/yr)</v>
          </cell>
          <cell r="F7809" t="str">
            <v>Energy Savings Value Source</v>
          </cell>
          <cell r="G7809" t="str">
            <v/>
          </cell>
          <cell r="H7809" t="str">
            <v>Page 7-25</v>
          </cell>
          <cell r="I7809" t="str">
            <v>2010 WY Market Characterization 101810.pdf</v>
          </cell>
        </row>
        <row r="7810">
          <cell r="C7810" t="str">
            <v>938.2_Measure life (years)</v>
          </cell>
          <cell r="D7810">
            <v>2</v>
          </cell>
          <cell r="E7810" t="str">
            <v>Measure life (years)</v>
          </cell>
          <cell r="F7810" t="str">
            <v>Measure Life Value Source</v>
          </cell>
          <cell r="G7810" t="str">
            <v/>
          </cell>
          <cell r="H7810" t="str">
            <v>Page 7-25</v>
          </cell>
          <cell r="I7810" t="str">
            <v>2010 WY Market Characterization 101810.pdf</v>
          </cell>
        </row>
        <row r="7811">
          <cell r="C7811" t="str">
            <v>938.2_Planned Realization Rate</v>
          </cell>
          <cell r="D7811">
            <v>2</v>
          </cell>
          <cell r="E7811" t="str">
            <v>Planned Realization Rate</v>
          </cell>
          <cell r="F7811" t="str">
            <v>Realization Rate Value Source</v>
          </cell>
          <cell r="G7811" t="str">
            <v/>
          </cell>
          <cell r="H7811" t="str">
            <v>Table 1</v>
          </cell>
          <cell r="I7811" t="str">
            <v>DSM_WY_FinAnswerExpress_Report_2011.pdf</v>
          </cell>
        </row>
        <row r="7812">
          <cell r="C7812" t="str">
            <v>02122014-060.2_Planned Net to Gross Ratio</v>
          </cell>
          <cell r="D7812">
            <v>2</v>
          </cell>
          <cell r="E7812" t="str">
            <v>Planned Net to Gross Ratio</v>
          </cell>
          <cell r="F7812" t="str">
            <v>Net-to-Gross Value Source</v>
          </cell>
          <cell r="G7812" t="str">
            <v/>
          </cell>
          <cell r="H7812" t="str">
            <v>page 2</v>
          </cell>
          <cell r="I7812" t="str">
            <v>CA_FinAnswer_Express_Program_Evaluation_2009-2011.pdf</v>
          </cell>
        </row>
        <row r="7813">
          <cell r="C7813" t="str">
            <v>02122014-060.2_Planned Realization Rate</v>
          </cell>
          <cell r="D7813">
            <v>2</v>
          </cell>
          <cell r="E7813" t="str">
            <v>Planned Realization Rate</v>
          </cell>
          <cell r="F7813" t="str">
            <v>Realization Rate Value Source</v>
          </cell>
          <cell r="G7813" t="str">
            <v/>
          </cell>
          <cell r="H7813" t="str">
            <v>page 2</v>
          </cell>
          <cell r="I7813" t="str">
            <v>CA_FinAnswer_Express_Program_Evaluation_2009-2011.pdf</v>
          </cell>
        </row>
        <row r="7814">
          <cell r="C7814" t="str">
            <v>02122014-016.2_Planned Net to Gross Ratio</v>
          </cell>
          <cell r="D7814">
            <v>2</v>
          </cell>
          <cell r="E7814" t="str">
            <v>Planned Net to Gross Ratio</v>
          </cell>
          <cell r="F7814" t="str">
            <v>Net-to-Gross Value Source</v>
          </cell>
          <cell r="G7814" t="str">
            <v/>
          </cell>
          <cell r="H7814" t="str">
            <v>Page 2</v>
          </cell>
          <cell r="I7814" t="str">
            <v>ID_FinAnswer_Express_Program_Evaluation_2009-2011.pdf</v>
          </cell>
        </row>
        <row r="7815">
          <cell r="C7815" t="str">
            <v>02122014-016.2_Planned Realization Rate</v>
          </cell>
          <cell r="D7815">
            <v>2</v>
          </cell>
          <cell r="E7815" t="str">
            <v>Planned Realization Rate</v>
          </cell>
          <cell r="F7815" t="str">
            <v>Realization Rate Value Source</v>
          </cell>
          <cell r="G7815" t="str">
            <v/>
          </cell>
          <cell r="H7815" t="str">
            <v>Table 1</v>
          </cell>
          <cell r="I7815" t="str">
            <v>ID_FinAnswer_Express_Program_Evaluation_2009-2011.pdf</v>
          </cell>
        </row>
        <row r="7816">
          <cell r="C7816" t="str">
            <v>01302014-023.1_Gross incremental annual electric savings (kWh/yr)</v>
          </cell>
          <cell r="D7816">
            <v>1</v>
          </cell>
          <cell r="E7816" t="str">
            <v>Gross incremental annual electric savings (kWh/yr)</v>
          </cell>
          <cell r="F7816" t="str">
            <v>Energy Savings Value Source</v>
          </cell>
          <cell r="G7816" t="str">
            <v/>
          </cell>
          <cell r="H7816" t="str">
            <v/>
          </cell>
          <cell r="I7816" t="str">
            <v>RMP UT Ltg Tool 070114.12.xlsm</v>
          </cell>
        </row>
        <row r="7817">
          <cell r="C7817" t="str">
            <v>01302014-023.1_Gross Average Monthly Demand Reduction (kW/unit)</v>
          </cell>
          <cell r="D7817">
            <v>1</v>
          </cell>
          <cell r="E7817" t="str">
            <v>Gross Average Monthly Demand Reduction (kW/unit)</v>
          </cell>
          <cell r="F7817" t="str">
            <v>Demand Savings Value Source</v>
          </cell>
          <cell r="G7817" t="str">
            <v/>
          </cell>
          <cell r="H7817" t="str">
            <v/>
          </cell>
          <cell r="I7817" t="str">
            <v>RMP UT Ltg Tool 070114.12.xlsm</v>
          </cell>
        </row>
        <row r="7818">
          <cell r="C7818" t="str">
            <v>01132014-014.1_Gross incremental annual electric savings (kWh/yr)</v>
          </cell>
          <cell r="D7818">
            <v>1</v>
          </cell>
          <cell r="E7818" t="str">
            <v>Gross incremental annual electric savings (kWh/yr)</v>
          </cell>
          <cell r="F7818" t="str">
            <v>Energy Savings Value Source</v>
          </cell>
          <cell r="G7818" t="str">
            <v/>
          </cell>
          <cell r="H7818" t="str">
            <v/>
          </cell>
          <cell r="I7818" t="str">
            <v>PP WA Ltg Tool 070114.12.xlsm</v>
          </cell>
        </row>
        <row r="7819">
          <cell r="C7819" t="str">
            <v>01132014-014.1_Gross Average Monthly Demand Reduction (kW/unit)</v>
          </cell>
          <cell r="D7819">
            <v>1</v>
          </cell>
          <cell r="E7819" t="str">
            <v>Gross Average Monthly Demand Reduction (kW/unit)</v>
          </cell>
          <cell r="F7819" t="str">
            <v>Demand Savings Value Source</v>
          </cell>
          <cell r="G7819" t="str">
            <v/>
          </cell>
          <cell r="H7819" t="str">
            <v/>
          </cell>
          <cell r="I7819" t="str">
            <v>PP WA Ltg Tool 070114.12.xlsm</v>
          </cell>
        </row>
        <row r="7820">
          <cell r="C7820" t="str">
            <v>01132014-014.1_Baseline Value</v>
          </cell>
          <cell r="D7820">
            <v>1</v>
          </cell>
          <cell r="E7820" t="str">
            <v>Baseline Value</v>
          </cell>
          <cell r="F7820" t="str">
            <v>Stipulated Baseline Wattage</v>
          </cell>
          <cell r="G7820" t="str">
            <v/>
          </cell>
          <cell r="H7820" t="str">
            <v/>
          </cell>
          <cell r="I7820" t="str">
            <v>Stipulated Baseline Wattages for wattsmart Business and FinAnswer Express Linear Flurorescent and Incandescent Fixtures.pdf</v>
          </cell>
        </row>
        <row r="7821">
          <cell r="C7821" t="str">
            <v>02122014-042.2_Planned Realization Rate</v>
          </cell>
          <cell r="D7821">
            <v>2</v>
          </cell>
          <cell r="E7821" t="str">
            <v>Planned Realization Rate</v>
          </cell>
          <cell r="F7821" t="str">
            <v>Realization Rate Value Source</v>
          </cell>
          <cell r="G7821" t="str">
            <v/>
          </cell>
          <cell r="H7821" t="str">
            <v>Table 1</v>
          </cell>
          <cell r="I7821" t="str">
            <v>DSM_WY_FinAnswerExpress_Report_2011.pdf</v>
          </cell>
        </row>
        <row r="7822">
          <cell r="C7822" t="str">
            <v>02122014-042.2_Planned Net to Gross Ratio</v>
          </cell>
          <cell r="D7822">
            <v>2</v>
          </cell>
          <cell r="E7822" t="str">
            <v>Planned Net to Gross Ratio</v>
          </cell>
          <cell r="F7822" t="str">
            <v>Net-to-Gross Value Source</v>
          </cell>
          <cell r="G7822" t="str">
            <v/>
          </cell>
          <cell r="H7822" t="str">
            <v>Page 10</v>
          </cell>
          <cell r="I7822" t="str">
            <v>DSM_WY_FinAnswerExpress_Report_2011.pdf</v>
          </cell>
        </row>
        <row r="7823">
          <cell r="C7823" t="str">
            <v>02122014-042.2_Measure life (years)</v>
          </cell>
          <cell r="D7823">
            <v>2</v>
          </cell>
          <cell r="E7823" t="str">
            <v>Measure life (years)</v>
          </cell>
          <cell r="F7823" t="str">
            <v>Measure Life Value Source</v>
          </cell>
          <cell r="G7823" t="str">
            <v>Average of 12 years from FinAnswer Express and 15 years from Energy FinAnswer (13.5 rounded to 14)</v>
          </cell>
          <cell r="H7823" t="str">
            <v/>
          </cell>
          <cell r="I7823" t="str">
            <v/>
          </cell>
        </row>
        <row r="7824">
          <cell r="C7824" t="str">
            <v>02122014-061.2_Planned Realization Rate</v>
          </cell>
          <cell r="D7824">
            <v>2</v>
          </cell>
          <cell r="E7824" t="str">
            <v>Planned Realization Rate</v>
          </cell>
          <cell r="F7824" t="str">
            <v>Realization Rate Value Source</v>
          </cell>
          <cell r="G7824" t="str">
            <v/>
          </cell>
          <cell r="H7824" t="str">
            <v>page 2</v>
          </cell>
          <cell r="I7824" t="str">
            <v>CA_FinAnswer_Express_Program_Evaluation_2009-2011.pdf</v>
          </cell>
        </row>
        <row r="7825">
          <cell r="C7825" t="str">
            <v>02122014-061.2_Planned Net to Gross Ratio</v>
          </cell>
          <cell r="D7825">
            <v>2</v>
          </cell>
          <cell r="E7825" t="str">
            <v>Planned Net to Gross Ratio</v>
          </cell>
          <cell r="F7825" t="str">
            <v>Net-to-Gross Value Source</v>
          </cell>
          <cell r="G7825" t="str">
            <v/>
          </cell>
          <cell r="H7825" t="str">
            <v>page 2</v>
          </cell>
          <cell r="I7825" t="str">
            <v>CA_FinAnswer_Express_Program_Evaluation_2009-2011.pdf</v>
          </cell>
        </row>
        <row r="7826">
          <cell r="C7826" t="str">
            <v>02122014-017.2_Planned Net to Gross Ratio</v>
          </cell>
          <cell r="D7826">
            <v>2</v>
          </cell>
          <cell r="E7826" t="str">
            <v>Planned Net to Gross Ratio</v>
          </cell>
          <cell r="F7826" t="str">
            <v>Net-to-Gross Value Source</v>
          </cell>
          <cell r="G7826" t="str">
            <v/>
          </cell>
          <cell r="H7826" t="str">
            <v>Page 2</v>
          </cell>
          <cell r="I7826" t="str">
            <v>ID_FinAnswer_Express_Program_Evaluation_2009-2011.pdf</v>
          </cell>
        </row>
        <row r="7827">
          <cell r="C7827" t="str">
            <v>02122014-017.2_Planned Realization Rate</v>
          </cell>
          <cell r="D7827">
            <v>2</v>
          </cell>
          <cell r="E7827" t="str">
            <v>Planned Realization Rate</v>
          </cell>
          <cell r="F7827" t="str">
            <v>Realization Rate Value Source</v>
          </cell>
          <cell r="G7827" t="str">
            <v/>
          </cell>
          <cell r="H7827" t="str">
            <v>Table 1</v>
          </cell>
          <cell r="I7827" t="str">
            <v>ID_FinAnswer_Express_Program_Evaluation_2009-2011.pdf</v>
          </cell>
        </row>
        <row r="7828">
          <cell r="C7828" t="str">
            <v>01302014-024.1_Gross Average Monthly Demand Reduction (kW/unit)</v>
          </cell>
          <cell r="D7828">
            <v>1</v>
          </cell>
          <cell r="E7828" t="str">
            <v>Gross Average Monthly Demand Reduction (kW/unit)</v>
          </cell>
          <cell r="F7828" t="str">
            <v>Demand Savings Value Source</v>
          </cell>
          <cell r="G7828" t="str">
            <v/>
          </cell>
          <cell r="H7828" t="str">
            <v/>
          </cell>
          <cell r="I7828" t="str">
            <v>RMP UT Ltg Tool 070114.12.xlsm</v>
          </cell>
        </row>
        <row r="7829">
          <cell r="C7829" t="str">
            <v>01302014-024.1_Gross incremental annual electric savings (kWh/yr)</v>
          </cell>
          <cell r="D7829">
            <v>1</v>
          </cell>
          <cell r="E7829" t="str">
            <v>Gross incremental annual electric savings (kWh/yr)</v>
          </cell>
          <cell r="F7829" t="str">
            <v>Energy Savings Value Source</v>
          </cell>
          <cell r="G7829" t="str">
            <v/>
          </cell>
          <cell r="H7829" t="str">
            <v/>
          </cell>
          <cell r="I7829" t="str">
            <v>RMP UT Ltg Tool 070114.12.xlsm</v>
          </cell>
        </row>
        <row r="7830">
          <cell r="C7830" t="str">
            <v>01132014-013.1_Baseline Value</v>
          </cell>
          <cell r="D7830">
            <v>1</v>
          </cell>
          <cell r="E7830" t="str">
            <v>Baseline Value</v>
          </cell>
          <cell r="F7830" t="str">
            <v>Stipulated Baseline Wattage</v>
          </cell>
          <cell r="G7830" t="str">
            <v/>
          </cell>
          <cell r="H7830" t="str">
            <v/>
          </cell>
          <cell r="I7830" t="str">
            <v>Stipulated Baseline Wattages for wattsmart Business and FinAnswer Express Linear Flurorescent and Incandescent Fixtures.pdf</v>
          </cell>
        </row>
        <row r="7831">
          <cell r="C7831" t="str">
            <v>01132014-013.1_Gross incremental annual electric savings (kWh/yr)</v>
          </cell>
          <cell r="D7831">
            <v>1</v>
          </cell>
          <cell r="E7831" t="str">
            <v>Gross incremental annual electric savings (kWh/yr)</v>
          </cell>
          <cell r="F7831" t="str">
            <v>Energy Savings Value Source</v>
          </cell>
          <cell r="G7831" t="str">
            <v/>
          </cell>
          <cell r="H7831" t="str">
            <v/>
          </cell>
          <cell r="I7831" t="str">
            <v>PP WA Ltg Tool 070114.12.xlsm</v>
          </cell>
        </row>
        <row r="7832">
          <cell r="C7832" t="str">
            <v>01132014-013.1_Gross Average Monthly Demand Reduction (kW/unit)</v>
          </cell>
          <cell r="D7832">
            <v>1</v>
          </cell>
          <cell r="E7832" t="str">
            <v>Gross Average Monthly Demand Reduction (kW/unit)</v>
          </cell>
          <cell r="F7832" t="str">
            <v>Demand Savings Value Source</v>
          </cell>
          <cell r="G7832" t="str">
            <v/>
          </cell>
          <cell r="H7832" t="str">
            <v/>
          </cell>
          <cell r="I7832" t="str">
            <v>PP WA Ltg Tool 070114.12.xlsm</v>
          </cell>
        </row>
        <row r="7833">
          <cell r="C7833" t="str">
            <v>02122014-043.2_Planned Realization Rate</v>
          </cell>
          <cell r="D7833">
            <v>2</v>
          </cell>
          <cell r="E7833" t="str">
            <v>Planned Realization Rate</v>
          </cell>
          <cell r="F7833" t="str">
            <v>Realization Rate Value Source</v>
          </cell>
          <cell r="G7833" t="str">
            <v/>
          </cell>
          <cell r="H7833" t="str">
            <v>Table 1</v>
          </cell>
          <cell r="I7833" t="str">
            <v>DSM_WY_FinAnswerExpress_Report_2011.pdf</v>
          </cell>
        </row>
        <row r="7834">
          <cell r="C7834" t="str">
            <v>02122014-043.2_Measure life (years)</v>
          </cell>
          <cell r="D7834">
            <v>2</v>
          </cell>
          <cell r="E7834" t="str">
            <v>Measure life (years)</v>
          </cell>
          <cell r="F7834" t="str">
            <v>Measure Life Value Source</v>
          </cell>
          <cell r="G7834" t="str">
            <v>Average of 12 years from FinAnswer Express and 15 years from Energy FinAnswer (13.5 rounded to 14)</v>
          </cell>
          <cell r="H7834" t="str">
            <v/>
          </cell>
          <cell r="I7834" t="str">
            <v/>
          </cell>
        </row>
        <row r="7835">
          <cell r="C7835" t="str">
            <v>02122014-043.2_Planned Net to Gross Ratio</v>
          </cell>
          <cell r="D7835">
            <v>2</v>
          </cell>
          <cell r="E7835" t="str">
            <v>Planned Net to Gross Ratio</v>
          </cell>
          <cell r="F7835" t="str">
            <v>Net-to-Gross Value Source</v>
          </cell>
          <cell r="G7835" t="str">
            <v/>
          </cell>
          <cell r="H7835" t="str">
            <v>Page 10</v>
          </cell>
          <cell r="I7835" t="str">
            <v>DSM_WY_FinAnswerExpress_Report_2011.pdf</v>
          </cell>
        </row>
        <row r="7836">
          <cell r="C7836" t="str">
            <v>12162013-203.2_Planned Net to Gross Ratio</v>
          </cell>
          <cell r="D7836">
            <v>2</v>
          </cell>
          <cell r="E7836" t="str">
            <v>Planned Net to Gross Ratio</v>
          </cell>
          <cell r="F7836" t="str">
            <v>Net-to-Gross Value Source</v>
          </cell>
          <cell r="G7836" t="str">
            <v/>
          </cell>
          <cell r="H7836" t="str">
            <v>Page 2</v>
          </cell>
          <cell r="I7836" t="str">
            <v>CA_Energy_FinAnswer_Program_Evaluation_2009-2011.pdf</v>
          </cell>
        </row>
        <row r="7837">
          <cell r="C7837" t="str">
            <v>12162013-333.2_Measure life (years)</v>
          </cell>
          <cell r="D7837">
            <v>2</v>
          </cell>
          <cell r="E7837" t="str">
            <v>Measure life (years)</v>
          </cell>
          <cell r="F7837" t="str">
            <v>Measure Life Value Source</v>
          </cell>
          <cell r="G7837" t="str">
            <v>14.5, rounded to 15</v>
          </cell>
          <cell r="H7837" t="str">
            <v>Table 16</v>
          </cell>
          <cell r="I7837" t="str">
            <v>Idaho Energy FinAnswer Evaluation Report - 2008.pdf</v>
          </cell>
        </row>
        <row r="7838">
          <cell r="C7838" t="str">
            <v>12162013-333.2_Planned Net to Gross Ratio</v>
          </cell>
          <cell r="D7838">
            <v>2</v>
          </cell>
          <cell r="E7838" t="str">
            <v>Planned Net to Gross Ratio</v>
          </cell>
          <cell r="F7838" t="str">
            <v>Net-to-Gross Ratio Value Source</v>
          </cell>
          <cell r="G7838" t="str">
            <v/>
          </cell>
          <cell r="H7838" t="str">
            <v>Page 2</v>
          </cell>
          <cell r="I7838" t="str">
            <v>ID_Energy_FinAnswer_Program_Evaluation_2009-2011.pdf</v>
          </cell>
        </row>
        <row r="7839">
          <cell r="C7839" t="str">
            <v>12162013-333.2_Planned Realization Rate</v>
          </cell>
          <cell r="D7839">
            <v>2</v>
          </cell>
          <cell r="E7839" t="str">
            <v>Planned Realization Rate</v>
          </cell>
          <cell r="F7839" t="str">
            <v>Realization Rate Value Source</v>
          </cell>
          <cell r="G7839" t="str">
            <v/>
          </cell>
          <cell r="H7839" t="str">
            <v>Table 1</v>
          </cell>
          <cell r="I7839" t="str">
            <v>ID_Energy_FinAnswer_Program_Evaluation_2009-2011.pdf</v>
          </cell>
        </row>
        <row r="7840">
          <cell r="C7840" t="str">
            <v>11222013-099.2_Incentive Customer ($)</v>
          </cell>
          <cell r="D7840">
            <v>2</v>
          </cell>
          <cell r="E7840" t="str">
            <v>Incentive Customer ($)</v>
          </cell>
          <cell r="F7840" t="str">
            <v>Incentive Value Source</v>
          </cell>
          <cell r="G7840" t="str">
            <v/>
          </cell>
          <cell r="H7840" t="str">
            <v>Incentive Caluclator Tool</v>
          </cell>
          <cell r="I7840" t="str">
            <v>WB UT Incentive Calc EXTERNAL 1.1E 0722013.xlsx</v>
          </cell>
        </row>
        <row r="7841">
          <cell r="C7841" t="str">
            <v>12162013-073.2_Incentive Customer ($)</v>
          </cell>
          <cell r="D7841">
            <v>2</v>
          </cell>
          <cell r="E7841" t="str">
            <v>Incentive Customer ($)</v>
          </cell>
          <cell r="F7841" t="str">
            <v>Incentive Value Source</v>
          </cell>
          <cell r="G7841" t="str">
            <v/>
          </cell>
          <cell r="H7841" t="str">
            <v>Incentive Caluclator Tool</v>
          </cell>
          <cell r="I7841" t="str">
            <v>WA wattSmart Business Incentive DUMMY.xlsx</v>
          </cell>
        </row>
        <row r="7842">
          <cell r="C7842" t="str">
            <v>12162013-463.2_Planned Realization Rate</v>
          </cell>
          <cell r="D7842">
            <v>2</v>
          </cell>
          <cell r="E7842" t="str">
            <v>Planned Realization Rate</v>
          </cell>
          <cell r="F7842" t="str">
            <v>Realization Rate Value Source</v>
          </cell>
          <cell r="G7842" t="str">
            <v/>
          </cell>
          <cell r="H7842" t="str">
            <v>Table 1</v>
          </cell>
          <cell r="I7842" t="str">
            <v>DSM_WY_EnergyFinAnswer_Report_2011.pdf</v>
          </cell>
        </row>
        <row r="7843">
          <cell r="C7843" t="str">
            <v>12162013-463.2_Planned Net to Gross Ratio</v>
          </cell>
          <cell r="D7843">
            <v>2</v>
          </cell>
          <cell r="E7843" t="str">
            <v>Planned Net to Gross Ratio</v>
          </cell>
          <cell r="F7843" t="str">
            <v>Net-to-Gross Valur Source</v>
          </cell>
          <cell r="G7843" t="str">
            <v/>
          </cell>
          <cell r="H7843" t="str">
            <v>Page 10</v>
          </cell>
          <cell r="I7843" t="str">
            <v>DSM_WY_EnergyFinAnswer_Report_2011.pdf</v>
          </cell>
        </row>
        <row r="7844">
          <cell r="C7844" t="str">
            <v>12162013-463.2_Measure life (years)</v>
          </cell>
          <cell r="D7844">
            <v>2</v>
          </cell>
          <cell r="E7844" t="str">
            <v>Measure life (years)</v>
          </cell>
          <cell r="F7844" t="str">
            <v>Measure Life Value Source</v>
          </cell>
          <cell r="G7844" t="str">
            <v/>
          </cell>
          <cell r="H7844" t="str">
            <v>Table 26</v>
          </cell>
          <cell r="I7844" t="str">
            <v>2013-Wyoming-Annual-Report-Appendices-FINAL.pdf</v>
          </cell>
        </row>
        <row r="7845">
          <cell r="C7845" t="str">
            <v>12162013-204.2_Planned Net to Gross Ratio</v>
          </cell>
          <cell r="D7845">
            <v>2</v>
          </cell>
          <cell r="E7845" t="str">
            <v>Planned Net to Gross Ratio</v>
          </cell>
          <cell r="F7845" t="str">
            <v>Net-to-Gross Value Source</v>
          </cell>
          <cell r="G7845" t="str">
            <v/>
          </cell>
          <cell r="H7845" t="str">
            <v>Page 2</v>
          </cell>
          <cell r="I7845" t="str">
            <v>CA_Energy_FinAnswer_Program_Evaluation_2009-2011.pdf</v>
          </cell>
        </row>
        <row r="7846">
          <cell r="C7846" t="str">
            <v>12162013-334.2_Measure life (years)</v>
          </cell>
          <cell r="D7846">
            <v>2</v>
          </cell>
          <cell r="E7846" t="str">
            <v>Measure life (years)</v>
          </cell>
          <cell r="F7846" t="str">
            <v>Measure Life Value Source</v>
          </cell>
          <cell r="G7846" t="str">
            <v>14.5, rounded to 15</v>
          </cell>
          <cell r="H7846" t="str">
            <v>Table 16</v>
          </cell>
          <cell r="I7846" t="str">
            <v>Idaho Energy FinAnswer Evaluation Report - 2008.pdf</v>
          </cell>
        </row>
        <row r="7847">
          <cell r="C7847" t="str">
            <v>12162013-334.2_Planned Net to Gross Ratio</v>
          </cell>
          <cell r="D7847">
            <v>2</v>
          </cell>
          <cell r="E7847" t="str">
            <v>Planned Net to Gross Ratio</v>
          </cell>
          <cell r="F7847" t="str">
            <v>Net-to-Gross Ratio Value Source</v>
          </cell>
          <cell r="G7847" t="str">
            <v/>
          </cell>
          <cell r="H7847" t="str">
            <v>Page 2</v>
          </cell>
          <cell r="I7847" t="str">
            <v>ID_Energy_FinAnswer_Program_Evaluation_2009-2011.pdf</v>
          </cell>
        </row>
        <row r="7848">
          <cell r="C7848" t="str">
            <v>12162013-334.2_Planned Realization Rate</v>
          </cell>
          <cell r="D7848">
            <v>2</v>
          </cell>
          <cell r="E7848" t="str">
            <v>Planned Realization Rate</v>
          </cell>
          <cell r="F7848" t="str">
            <v>Realization Rate Value Source</v>
          </cell>
          <cell r="G7848" t="str">
            <v/>
          </cell>
          <cell r="H7848" t="str">
            <v>Table 1</v>
          </cell>
          <cell r="I7848" t="str">
            <v>ID_Energy_FinAnswer_Program_Evaluation_2009-2011.pdf</v>
          </cell>
        </row>
        <row r="7849">
          <cell r="C7849" t="str">
            <v>11222013-100.2_Incentive Customer ($)</v>
          </cell>
          <cell r="D7849">
            <v>2</v>
          </cell>
          <cell r="E7849" t="str">
            <v>Incentive Customer ($)</v>
          </cell>
          <cell r="F7849" t="str">
            <v>Incentive Value Source</v>
          </cell>
          <cell r="G7849" t="str">
            <v/>
          </cell>
          <cell r="H7849" t="str">
            <v>Incentive Caluclator Tool</v>
          </cell>
          <cell r="I7849" t="str">
            <v>WB UT Incentive Calc EXTERNAL 1.1E 0722013.xlsx</v>
          </cell>
        </row>
        <row r="7850">
          <cell r="C7850" t="str">
            <v>12162013-074.2_Incentive Customer ($)</v>
          </cell>
          <cell r="D7850">
            <v>2</v>
          </cell>
          <cell r="E7850" t="str">
            <v>Incentive Customer ($)</v>
          </cell>
          <cell r="F7850" t="str">
            <v>Incentive Value Source</v>
          </cell>
          <cell r="G7850" t="str">
            <v/>
          </cell>
          <cell r="H7850" t="str">
            <v>Incentive Caluclator Tool</v>
          </cell>
          <cell r="I7850" t="str">
            <v>WA wattSmart Business Incentive DUMMY.xlsx</v>
          </cell>
        </row>
        <row r="7851">
          <cell r="C7851" t="str">
            <v>12162013-464.2_Planned Net to Gross Ratio</v>
          </cell>
          <cell r="D7851">
            <v>2</v>
          </cell>
          <cell r="E7851" t="str">
            <v>Planned Net to Gross Ratio</v>
          </cell>
          <cell r="F7851" t="str">
            <v>Net-to-Gross Valur Source</v>
          </cell>
          <cell r="G7851" t="str">
            <v/>
          </cell>
          <cell r="H7851" t="str">
            <v>Page 10</v>
          </cell>
          <cell r="I7851" t="str">
            <v>DSM_WY_EnergyFinAnswer_Report_2011.pdf</v>
          </cell>
        </row>
        <row r="7852">
          <cell r="C7852" t="str">
            <v>12162013-464.2_Planned Realization Rate</v>
          </cell>
          <cell r="D7852">
            <v>2</v>
          </cell>
          <cell r="E7852" t="str">
            <v>Planned Realization Rate</v>
          </cell>
          <cell r="F7852" t="str">
            <v>Realization Rate Value Source</v>
          </cell>
          <cell r="G7852" t="str">
            <v/>
          </cell>
          <cell r="H7852" t="str">
            <v>Table 1</v>
          </cell>
          <cell r="I7852" t="str">
            <v>DSM_WY_EnergyFinAnswer_Report_2011.pdf</v>
          </cell>
        </row>
        <row r="7853">
          <cell r="C7853" t="str">
            <v>12162013-464.2_Measure life (years)</v>
          </cell>
          <cell r="D7853">
            <v>2</v>
          </cell>
          <cell r="E7853" t="str">
            <v>Measure life (years)</v>
          </cell>
          <cell r="F7853" t="str">
            <v>Measure Life Value Source</v>
          </cell>
          <cell r="G7853" t="str">
            <v/>
          </cell>
          <cell r="H7853" t="str">
            <v>Table 26</v>
          </cell>
          <cell r="I7853" t="str">
            <v>2013-Wyoming-Annual-Report-Appendices-FINAL.pdf</v>
          </cell>
        </row>
        <row r="7854">
          <cell r="C7854" t="str">
            <v>11252014-009.1_Planned Net to Gross Ratio</v>
          </cell>
          <cell r="D7854">
            <v>1</v>
          </cell>
          <cell r="E7854" t="str">
            <v>Planned Net to Gross Ratio</v>
          </cell>
          <cell r="F7854" t="str">
            <v>Net-to-Gross Value Source</v>
          </cell>
          <cell r="G7854" t="str">
            <v/>
          </cell>
          <cell r="H7854" t="str">
            <v>Recommendation on Page 10</v>
          </cell>
          <cell r="I7854" t="str">
            <v>DSM_WY_EnergyFinAnswer_Report_2011.pdf</v>
          </cell>
        </row>
        <row r="7855">
          <cell r="C7855" t="str">
            <v>11252014-009.1_Gross incremental annual electric savings (kWh/yr)</v>
          </cell>
          <cell r="D7855">
            <v>1</v>
          </cell>
          <cell r="E7855" t="str">
            <v>Gross incremental annual electric savings (kWh/yr)</v>
          </cell>
          <cell r="F7855" t="str">
            <v>Energy Savings Value Source</v>
          </cell>
          <cell r="G7855" t="str">
            <v/>
          </cell>
          <cell r="H7855" t="str">
            <v>Page 60</v>
          </cell>
          <cell r="I7855" t="str">
            <v>Wyoming Industrial  Agricultural Measure Review and Update 9 Nov.docx</v>
          </cell>
        </row>
        <row r="7856">
          <cell r="C7856" t="str">
            <v>11252014-009.1_Gross Average Monthly Demand Reduction (kW/unit)</v>
          </cell>
          <cell r="D7856">
            <v>1</v>
          </cell>
          <cell r="E7856" t="str">
            <v>Gross Average Monthly Demand Reduction (kW/unit)</v>
          </cell>
          <cell r="F7856" t="str">
            <v>Demand Savings Value Source</v>
          </cell>
          <cell r="G7856" t="str">
            <v/>
          </cell>
          <cell r="H7856" t="str">
            <v>Page 60</v>
          </cell>
          <cell r="I7856" t="str">
            <v>Wyoming Industrial  Agricultural Measure Review and Update 9 Nov.docx</v>
          </cell>
        </row>
        <row r="7857">
          <cell r="C7857" t="str">
            <v>11252014-009.1_Incremental cost ($)</v>
          </cell>
          <cell r="D7857">
            <v>1</v>
          </cell>
          <cell r="E7857" t="str">
            <v>Incremental cost ($)</v>
          </cell>
          <cell r="F7857" t="str">
            <v>Incremental Cost Value Source</v>
          </cell>
          <cell r="G7857" t="str">
            <v/>
          </cell>
          <cell r="H7857" t="str">
            <v>Page 60</v>
          </cell>
          <cell r="I7857" t="str">
            <v>Wyoming Industrial  Agricultural Measure Review and Update 9 Nov.docx</v>
          </cell>
        </row>
        <row r="7858">
          <cell r="C7858" t="str">
            <v>11252014-009.1_Measure life (years)</v>
          </cell>
          <cell r="D7858">
            <v>1</v>
          </cell>
          <cell r="E7858" t="str">
            <v>Measure life (years)</v>
          </cell>
          <cell r="F7858" t="str">
            <v>Measure Life Value Source</v>
          </cell>
          <cell r="G7858" t="str">
            <v/>
          </cell>
          <cell r="H7858" t="str">
            <v>Page 60</v>
          </cell>
          <cell r="I7858" t="str">
            <v>Wyoming Industrial  Agricultural Measure Review and Update 9 Nov.docx</v>
          </cell>
        </row>
        <row r="7859">
          <cell r="C7859" t="str">
            <v>08062014-003.2_Measure life (years)</v>
          </cell>
          <cell r="D7859">
            <v>2</v>
          </cell>
          <cell r="E7859" t="str">
            <v>Measure life (years)</v>
          </cell>
          <cell r="F7859" t="str">
            <v>Measure Life Value Source</v>
          </cell>
          <cell r="G7859" t="str">
            <v/>
          </cell>
          <cell r="H7859" t="str">
            <v>Table 23, Page 34</v>
          </cell>
          <cell r="I7859" t="str">
            <v>ID Irrigation Energy Savers Evaluation Report 2006-2008.pdf</v>
          </cell>
        </row>
        <row r="7860">
          <cell r="C7860" t="str">
            <v>08062014-003.2_Planned Net to Gross Ratio</v>
          </cell>
          <cell r="D7860">
            <v>2</v>
          </cell>
          <cell r="E7860" t="str">
            <v>Planned Net to Gross Ratio</v>
          </cell>
          <cell r="F7860" t="str">
            <v>Net-to-Gross Ratio Value Source</v>
          </cell>
          <cell r="G7860" t="str">
            <v/>
          </cell>
          <cell r="H7860" t="str">
            <v>Table 16</v>
          </cell>
          <cell r="I7860" t="str">
            <v>ID_Energy_FinAnswer_Program_Evaluation_2009-2011.pdf</v>
          </cell>
        </row>
        <row r="7861">
          <cell r="C7861" t="str">
            <v>12162013-195.2_Planned Net to Gross Ratio</v>
          </cell>
          <cell r="D7861">
            <v>2</v>
          </cell>
          <cell r="E7861" t="str">
            <v>Planned Net to Gross Ratio</v>
          </cell>
          <cell r="F7861" t="str">
            <v>Net-to-Gross Value Source</v>
          </cell>
          <cell r="G7861" t="str">
            <v/>
          </cell>
          <cell r="H7861" t="str">
            <v>Page 2</v>
          </cell>
          <cell r="I7861" t="str">
            <v>CA_Energy_FinAnswer_Program_Evaluation_2009-2011.pdf</v>
          </cell>
        </row>
        <row r="7862">
          <cell r="C7862" t="str">
            <v>12162013-325.2_Planned Net to Gross Ratio</v>
          </cell>
          <cell r="D7862">
            <v>2</v>
          </cell>
          <cell r="E7862" t="str">
            <v>Planned Net to Gross Ratio</v>
          </cell>
          <cell r="F7862" t="str">
            <v>Net-to-Gross Ratio Value Source</v>
          </cell>
          <cell r="G7862" t="str">
            <v/>
          </cell>
          <cell r="H7862" t="str">
            <v>Page 2</v>
          </cell>
          <cell r="I7862" t="str">
            <v>ID_Energy_FinAnswer_Program_Evaluation_2009-2011.pdf</v>
          </cell>
        </row>
        <row r="7863">
          <cell r="C7863" t="str">
            <v>12162013-325.2_Measure life (years)</v>
          </cell>
          <cell r="D7863">
            <v>2</v>
          </cell>
          <cell r="E7863" t="str">
            <v>Measure life (years)</v>
          </cell>
          <cell r="F7863" t="str">
            <v>Measure Life Value Source</v>
          </cell>
          <cell r="G7863" t="str">
            <v>14.5, rounded to 15</v>
          </cell>
          <cell r="H7863" t="str">
            <v>Table 16</v>
          </cell>
          <cell r="I7863" t="str">
            <v>Idaho Energy FinAnswer Evaluation Report - 2008.pdf</v>
          </cell>
        </row>
        <row r="7864">
          <cell r="C7864" t="str">
            <v>12162013-325.2_Planned Realization Rate</v>
          </cell>
          <cell r="D7864">
            <v>2</v>
          </cell>
          <cell r="E7864" t="str">
            <v>Planned Realization Rate</v>
          </cell>
          <cell r="F7864" t="str">
            <v>Realization Rate Value Source</v>
          </cell>
          <cell r="G7864" t="str">
            <v/>
          </cell>
          <cell r="H7864" t="str">
            <v>Table 1</v>
          </cell>
          <cell r="I7864" t="str">
            <v>ID_Energy_FinAnswer_Program_Evaluation_2009-2011.pdf</v>
          </cell>
        </row>
        <row r="7865">
          <cell r="C7865" t="str">
            <v>11222013-075.2_Incentive Customer ($)</v>
          </cell>
          <cell r="D7865">
            <v>2</v>
          </cell>
          <cell r="E7865" t="str">
            <v>Incentive Customer ($)</v>
          </cell>
          <cell r="F7865" t="str">
            <v>Incentive Value Source</v>
          </cell>
          <cell r="G7865" t="str">
            <v/>
          </cell>
          <cell r="H7865" t="str">
            <v>Incentive Caluclator Tool</v>
          </cell>
          <cell r="I7865" t="str">
            <v>WB UT Incentive Calc EXTERNAL 1.1E 0722013.xlsx</v>
          </cell>
        </row>
        <row r="7866">
          <cell r="C7866" t="str">
            <v>12162013-065.2_Incentive Customer ($)</v>
          </cell>
          <cell r="D7866">
            <v>2</v>
          </cell>
          <cell r="E7866" t="str">
            <v>Incentive Customer ($)</v>
          </cell>
          <cell r="F7866" t="str">
            <v>Incentive Value Source</v>
          </cell>
          <cell r="G7866" t="str">
            <v/>
          </cell>
          <cell r="H7866" t="str">
            <v>Incentive Caluclator Tool</v>
          </cell>
          <cell r="I7866" t="str">
            <v>WA wattSmart Business Incentive DUMMY.xlsx</v>
          </cell>
        </row>
        <row r="7867">
          <cell r="C7867" t="str">
            <v>12162013-455.2_Planned Realization Rate</v>
          </cell>
          <cell r="D7867">
            <v>2</v>
          </cell>
          <cell r="E7867" t="str">
            <v>Planned Realization Rate</v>
          </cell>
          <cell r="F7867" t="str">
            <v>Realization Rate Value Source</v>
          </cell>
          <cell r="G7867" t="str">
            <v/>
          </cell>
          <cell r="H7867" t="str">
            <v>Table 1</v>
          </cell>
          <cell r="I7867" t="str">
            <v>DSM_WY_EnergyFinAnswer_Report_2011.pdf</v>
          </cell>
        </row>
        <row r="7868">
          <cell r="C7868" t="str">
            <v>12162013-455.2_Measure life (years)</v>
          </cell>
          <cell r="D7868">
            <v>2</v>
          </cell>
          <cell r="E7868" t="str">
            <v>Measure life (years)</v>
          </cell>
          <cell r="F7868" t="str">
            <v>Measure Life Value Source</v>
          </cell>
          <cell r="G7868" t="str">
            <v/>
          </cell>
          <cell r="H7868" t="str">
            <v>Table 26</v>
          </cell>
          <cell r="I7868" t="str">
            <v>2013-Wyoming-Annual-Report-Appendices-FINAL.pdf</v>
          </cell>
        </row>
        <row r="7869">
          <cell r="C7869" t="str">
            <v>12162013-455.2_Planned Net to Gross Ratio</v>
          </cell>
          <cell r="D7869">
            <v>2</v>
          </cell>
          <cell r="E7869" t="str">
            <v>Planned Net to Gross Ratio</v>
          </cell>
          <cell r="F7869" t="str">
            <v>Net-to-Gross Valur Source</v>
          </cell>
          <cell r="G7869" t="str">
            <v/>
          </cell>
          <cell r="H7869" t="str">
            <v>Page 10</v>
          </cell>
          <cell r="I7869" t="str">
            <v>DSM_WY_EnergyFinAnswer_Report_2011.pdf</v>
          </cell>
        </row>
        <row r="7870">
          <cell r="C7870" t="str">
            <v>12162013-196.2_Planned Net to Gross Ratio</v>
          </cell>
          <cell r="D7870">
            <v>2</v>
          </cell>
          <cell r="E7870" t="str">
            <v>Planned Net to Gross Ratio</v>
          </cell>
          <cell r="F7870" t="str">
            <v>Net-to-Gross Value Source</v>
          </cell>
          <cell r="G7870" t="str">
            <v/>
          </cell>
          <cell r="H7870" t="str">
            <v>Page 2</v>
          </cell>
          <cell r="I7870" t="str">
            <v>CA_Energy_FinAnswer_Program_Evaluation_2009-2011.pdf</v>
          </cell>
        </row>
        <row r="7871">
          <cell r="C7871" t="str">
            <v>12162013-326.2_Measure life (years)</v>
          </cell>
          <cell r="D7871">
            <v>2</v>
          </cell>
          <cell r="E7871" t="str">
            <v>Measure life (years)</v>
          </cell>
          <cell r="F7871" t="str">
            <v>Measure Life Value Source</v>
          </cell>
          <cell r="G7871" t="str">
            <v>14.5, rounded to 15</v>
          </cell>
          <cell r="H7871" t="str">
            <v>Table 16</v>
          </cell>
          <cell r="I7871" t="str">
            <v>Idaho Energy FinAnswer Evaluation Report - 2008.pdf</v>
          </cell>
        </row>
        <row r="7872">
          <cell r="C7872" t="str">
            <v>12162013-326.2_Planned Realization Rate</v>
          </cell>
          <cell r="D7872">
            <v>2</v>
          </cell>
          <cell r="E7872" t="str">
            <v>Planned Realization Rate</v>
          </cell>
          <cell r="F7872" t="str">
            <v>Realization Rate Value Source</v>
          </cell>
          <cell r="G7872" t="str">
            <v/>
          </cell>
          <cell r="H7872" t="str">
            <v>Table 1</v>
          </cell>
          <cell r="I7872" t="str">
            <v>ID_Energy_FinAnswer_Program_Evaluation_2009-2011.pdf</v>
          </cell>
        </row>
        <row r="7873">
          <cell r="C7873" t="str">
            <v>12162013-326.2_Planned Net to Gross Ratio</v>
          </cell>
          <cell r="D7873">
            <v>2</v>
          </cell>
          <cell r="E7873" t="str">
            <v>Planned Net to Gross Ratio</v>
          </cell>
          <cell r="F7873" t="str">
            <v>Net-to-Gross Ratio Value Source</v>
          </cell>
          <cell r="G7873" t="str">
            <v/>
          </cell>
          <cell r="H7873" t="str">
            <v>Page 2</v>
          </cell>
          <cell r="I7873" t="str">
            <v>ID_Energy_FinAnswer_Program_Evaluation_2009-2011.pdf</v>
          </cell>
        </row>
        <row r="7874">
          <cell r="C7874" t="str">
            <v>11222013-076.2_Incentive Customer ($)</v>
          </cell>
          <cell r="D7874">
            <v>2</v>
          </cell>
          <cell r="E7874" t="str">
            <v>Incentive Customer ($)</v>
          </cell>
          <cell r="F7874" t="str">
            <v>Incentive Value Source</v>
          </cell>
          <cell r="G7874" t="str">
            <v/>
          </cell>
          <cell r="H7874" t="str">
            <v>Incentive Caluclator Tool</v>
          </cell>
          <cell r="I7874" t="str">
            <v>WB UT Incentive Calc EXTERNAL 1.1E 0722013.xlsx</v>
          </cell>
        </row>
        <row r="7875">
          <cell r="C7875" t="str">
            <v>12162013-066.2_Incentive Customer ($)</v>
          </cell>
          <cell r="D7875">
            <v>2</v>
          </cell>
          <cell r="E7875" t="str">
            <v>Incentive Customer ($)</v>
          </cell>
          <cell r="F7875" t="str">
            <v>Incentive Value Source</v>
          </cell>
          <cell r="G7875" t="str">
            <v/>
          </cell>
          <cell r="H7875" t="str">
            <v>Incentive Caluclator Tool</v>
          </cell>
          <cell r="I7875" t="str">
            <v>WA wattSmart Business Incentive DUMMY.xlsx</v>
          </cell>
        </row>
        <row r="7876">
          <cell r="C7876" t="str">
            <v>12162013-456.2_Planned Net to Gross Ratio</v>
          </cell>
          <cell r="D7876">
            <v>2</v>
          </cell>
          <cell r="E7876" t="str">
            <v>Planned Net to Gross Ratio</v>
          </cell>
          <cell r="F7876" t="str">
            <v>Net-to-Gross Valur Source</v>
          </cell>
          <cell r="G7876" t="str">
            <v/>
          </cell>
          <cell r="H7876" t="str">
            <v>Page 10</v>
          </cell>
          <cell r="I7876" t="str">
            <v>DSM_WY_EnergyFinAnswer_Report_2011.pdf</v>
          </cell>
        </row>
        <row r="7877">
          <cell r="C7877" t="str">
            <v>12162013-456.2_Measure life (years)</v>
          </cell>
          <cell r="D7877">
            <v>2</v>
          </cell>
          <cell r="E7877" t="str">
            <v>Measure life (years)</v>
          </cell>
          <cell r="F7877" t="str">
            <v>Measure Life Value Source</v>
          </cell>
          <cell r="G7877" t="str">
            <v/>
          </cell>
          <cell r="H7877" t="str">
            <v>Table 26</v>
          </cell>
          <cell r="I7877" t="str">
            <v>2013-Wyoming-Annual-Report-Appendices-FINAL.pdf</v>
          </cell>
        </row>
        <row r="7878">
          <cell r="C7878" t="str">
            <v>12162013-456.2_Planned Realization Rate</v>
          </cell>
          <cell r="D7878">
            <v>2</v>
          </cell>
          <cell r="E7878" t="str">
            <v>Planned Realization Rate</v>
          </cell>
          <cell r="F7878" t="str">
            <v>Realization Rate Value Source</v>
          </cell>
          <cell r="G7878" t="str">
            <v/>
          </cell>
          <cell r="H7878" t="str">
            <v>Table 1</v>
          </cell>
          <cell r="I7878" t="str">
            <v>DSM_WY_EnergyFinAnswer_Report_2011.pdf</v>
          </cell>
        </row>
        <row r="7879">
          <cell r="C7879" t="str">
            <v>12162013-205.2_Planned Net to Gross Ratio</v>
          </cell>
          <cell r="D7879">
            <v>2</v>
          </cell>
          <cell r="E7879" t="str">
            <v>Planned Net to Gross Ratio</v>
          </cell>
          <cell r="F7879" t="str">
            <v>Net-to-Gross Value Source</v>
          </cell>
          <cell r="G7879" t="str">
            <v/>
          </cell>
          <cell r="H7879" t="str">
            <v>Page 2</v>
          </cell>
          <cell r="I7879" t="str">
            <v>CA_Energy_FinAnswer_Program_Evaluation_2009-2011.pdf</v>
          </cell>
        </row>
        <row r="7880">
          <cell r="C7880" t="str">
            <v>12162013-335.2_Planned Net to Gross Ratio</v>
          </cell>
          <cell r="D7880">
            <v>2</v>
          </cell>
          <cell r="E7880" t="str">
            <v>Planned Net to Gross Ratio</v>
          </cell>
          <cell r="F7880" t="str">
            <v>Net-to-Gross Ratio Value Source</v>
          </cell>
          <cell r="G7880" t="str">
            <v/>
          </cell>
          <cell r="H7880" t="str">
            <v>Page 2</v>
          </cell>
          <cell r="I7880" t="str">
            <v>ID_Energy_FinAnswer_Program_Evaluation_2009-2011.pdf</v>
          </cell>
        </row>
        <row r="7881">
          <cell r="C7881" t="str">
            <v>12162013-335.2_Measure life (years)</v>
          </cell>
          <cell r="D7881">
            <v>2</v>
          </cell>
          <cell r="E7881" t="str">
            <v>Measure life (years)</v>
          </cell>
          <cell r="F7881" t="str">
            <v>Measure Life Value Source</v>
          </cell>
          <cell r="G7881" t="str">
            <v>14.5, rounded to 15</v>
          </cell>
          <cell r="H7881" t="str">
            <v>Table 16</v>
          </cell>
          <cell r="I7881" t="str">
            <v>Idaho Energy FinAnswer Evaluation Report - 2008.pdf</v>
          </cell>
        </row>
        <row r="7882">
          <cell r="C7882" t="str">
            <v>12162013-335.2_Planned Realization Rate</v>
          </cell>
          <cell r="D7882">
            <v>2</v>
          </cell>
          <cell r="E7882" t="str">
            <v>Planned Realization Rate</v>
          </cell>
          <cell r="F7882" t="str">
            <v>Realization Rate Value Source</v>
          </cell>
          <cell r="G7882" t="str">
            <v/>
          </cell>
          <cell r="H7882" t="str">
            <v>Table 1</v>
          </cell>
          <cell r="I7882" t="str">
            <v>ID_Energy_FinAnswer_Program_Evaluation_2009-2011.pdf</v>
          </cell>
        </row>
        <row r="7883">
          <cell r="C7883" t="str">
            <v>11222013-101.2_Incentive Customer ($)</v>
          </cell>
          <cell r="D7883">
            <v>2</v>
          </cell>
          <cell r="E7883" t="str">
            <v>Incentive Customer ($)</v>
          </cell>
          <cell r="F7883" t="str">
            <v>Incentive Value Source</v>
          </cell>
          <cell r="G7883" t="str">
            <v/>
          </cell>
          <cell r="H7883" t="str">
            <v>Incentive Caluclator Tool</v>
          </cell>
          <cell r="I7883" t="str">
            <v>WB UT Incentive Calc EXTERNAL 1.1E 0722013.xlsx</v>
          </cell>
        </row>
        <row r="7884">
          <cell r="C7884" t="str">
            <v>12162013-075.2_Incentive Customer ($)</v>
          </cell>
          <cell r="D7884">
            <v>2</v>
          </cell>
          <cell r="E7884" t="str">
            <v>Incentive Customer ($)</v>
          </cell>
          <cell r="F7884" t="str">
            <v>Incentive Value Source</v>
          </cell>
          <cell r="G7884" t="str">
            <v/>
          </cell>
          <cell r="H7884" t="str">
            <v>Incentive Caluclator Tool</v>
          </cell>
          <cell r="I7884" t="str">
            <v>WA wattSmart Business Incentive DUMMY.xlsx</v>
          </cell>
        </row>
        <row r="7885">
          <cell r="C7885" t="str">
            <v>12162013-465.2_Planned Realization Rate</v>
          </cell>
          <cell r="D7885">
            <v>2</v>
          </cell>
          <cell r="E7885" t="str">
            <v>Planned Realization Rate</v>
          </cell>
          <cell r="F7885" t="str">
            <v>Realization Rate Value Source</v>
          </cell>
          <cell r="G7885" t="str">
            <v/>
          </cell>
          <cell r="H7885" t="str">
            <v>Table 1</v>
          </cell>
          <cell r="I7885" t="str">
            <v>DSM_WY_EnergyFinAnswer_Report_2011.pdf</v>
          </cell>
        </row>
        <row r="7886">
          <cell r="C7886" t="str">
            <v>12162013-465.2_Planned Net to Gross Ratio</v>
          </cell>
          <cell r="D7886">
            <v>2</v>
          </cell>
          <cell r="E7886" t="str">
            <v>Planned Net to Gross Ratio</v>
          </cell>
          <cell r="F7886" t="str">
            <v>Net-to-Gross Valur Source</v>
          </cell>
          <cell r="G7886" t="str">
            <v/>
          </cell>
          <cell r="H7886" t="str">
            <v>Page 10</v>
          </cell>
          <cell r="I7886" t="str">
            <v>DSM_WY_EnergyFinAnswer_Report_2011.pdf</v>
          </cell>
        </row>
        <row r="7887">
          <cell r="C7887" t="str">
            <v>12162013-465.2_Measure life (years)</v>
          </cell>
          <cell r="D7887">
            <v>2</v>
          </cell>
          <cell r="E7887" t="str">
            <v>Measure life (years)</v>
          </cell>
          <cell r="F7887" t="str">
            <v>Measure Life Value Source</v>
          </cell>
          <cell r="G7887" t="str">
            <v/>
          </cell>
          <cell r="H7887" t="str">
            <v>Table 26</v>
          </cell>
          <cell r="I7887" t="str">
            <v>2013-Wyoming-Annual-Report-Appendices-FINAL.pdf</v>
          </cell>
        </row>
        <row r="7888">
          <cell r="C7888" t="str">
            <v>12162013-206.2_Planned Net to Gross Ratio</v>
          </cell>
          <cell r="D7888">
            <v>2</v>
          </cell>
          <cell r="E7888" t="str">
            <v>Planned Net to Gross Ratio</v>
          </cell>
          <cell r="F7888" t="str">
            <v>Net-to-Gross Value Source</v>
          </cell>
          <cell r="G7888" t="str">
            <v/>
          </cell>
          <cell r="H7888" t="str">
            <v>Page 2</v>
          </cell>
          <cell r="I7888" t="str">
            <v>CA_Energy_FinAnswer_Program_Evaluation_2009-2011.pdf</v>
          </cell>
        </row>
        <row r="7889">
          <cell r="C7889" t="str">
            <v>12162013-336.2_Planned Realization Rate</v>
          </cell>
          <cell r="D7889">
            <v>2</v>
          </cell>
          <cell r="E7889" t="str">
            <v>Planned Realization Rate</v>
          </cell>
          <cell r="F7889" t="str">
            <v>Realization Rate Value Source</v>
          </cell>
          <cell r="G7889" t="str">
            <v/>
          </cell>
          <cell r="H7889" t="str">
            <v>Table 1</v>
          </cell>
          <cell r="I7889" t="str">
            <v>ID_Energy_FinAnswer_Program_Evaluation_2009-2011.pdf</v>
          </cell>
        </row>
        <row r="7890">
          <cell r="C7890" t="str">
            <v>12162013-336.2_Planned Net to Gross Ratio</v>
          </cell>
          <cell r="D7890">
            <v>2</v>
          </cell>
          <cell r="E7890" t="str">
            <v>Planned Net to Gross Ratio</v>
          </cell>
          <cell r="F7890" t="str">
            <v>Net-to-Gross Ratio Value Source</v>
          </cell>
          <cell r="G7890" t="str">
            <v/>
          </cell>
          <cell r="H7890" t="str">
            <v>Page 2</v>
          </cell>
          <cell r="I7890" t="str">
            <v>ID_Energy_FinAnswer_Program_Evaluation_2009-2011.pdf</v>
          </cell>
        </row>
        <row r="7891">
          <cell r="C7891" t="str">
            <v>12162013-336.2_Measure life (years)</v>
          </cell>
          <cell r="D7891">
            <v>2</v>
          </cell>
          <cell r="E7891" t="str">
            <v>Measure life (years)</v>
          </cell>
          <cell r="F7891" t="str">
            <v>Measure Life Value Source</v>
          </cell>
          <cell r="G7891" t="str">
            <v>14.5, rounded to 15</v>
          </cell>
          <cell r="H7891" t="str">
            <v>Table 16</v>
          </cell>
          <cell r="I7891" t="str">
            <v>Idaho Energy FinAnswer Evaluation Report - 2008.pdf</v>
          </cell>
        </row>
        <row r="7892">
          <cell r="C7892" t="str">
            <v>11222013-102.2_Incentive Customer ($)</v>
          </cell>
          <cell r="D7892">
            <v>2</v>
          </cell>
          <cell r="E7892" t="str">
            <v>Incentive Customer ($)</v>
          </cell>
          <cell r="F7892" t="str">
            <v>Incentive Value Source</v>
          </cell>
          <cell r="G7892" t="str">
            <v/>
          </cell>
          <cell r="H7892" t="str">
            <v>Incentive Caluclator Tool</v>
          </cell>
          <cell r="I7892" t="str">
            <v>WB UT Incentive Calc EXTERNAL 1.1E 0722013.xlsx</v>
          </cell>
        </row>
        <row r="7893">
          <cell r="C7893" t="str">
            <v>12162013-076.2_Incentive Customer ($)</v>
          </cell>
          <cell r="D7893">
            <v>2</v>
          </cell>
          <cell r="E7893" t="str">
            <v>Incentive Customer ($)</v>
          </cell>
          <cell r="F7893" t="str">
            <v>Incentive Value Source</v>
          </cell>
          <cell r="G7893" t="str">
            <v/>
          </cell>
          <cell r="H7893" t="str">
            <v>Incentive Caluclator Tool</v>
          </cell>
          <cell r="I7893" t="str">
            <v>WA wattSmart Business Incentive DUMMY.xlsx</v>
          </cell>
        </row>
        <row r="7894">
          <cell r="C7894" t="str">
            <v>12162013-466.2_Planned Net to Gross Ratio</v>
          </cell>
          <cell r="D7894">
            <v>2</v>
          </cell>
          <cell r="E7894" t="str">
            <v>Planned Net to Gross Ratio</v>
          </cell>
          <cell r="F7894" t="str">
            <v>Net-to-Gross Valur Source</v>
          </cell>
          <cell r="G7894" t="str">
            <v/>
          </cell>
          <cell r="H7894" t="str">
            <v>Page 10</v>
          </cell>
          <cell r="I7894" t="str">
            <v>DSM_WY_EnergyFinAnswer_Report_2011.pdf</v>
          </cell>
        </row>
        <row r="7895">
          <cell r="C7895" t="str">
            <v>12162013-466.2_Measure life (years)</v>
          </cell>
          <cell r="D7895">
            <v>2</v>
          </cell>
          <cell r="E7895" t="str">
            <v>Measure life (years)</v>
          </cell>
          <cell r="F7895" t="str">
            <v>Measure Life Value Source</v>
          </cell>
          <cell r="G7895" t="str">
            <v/>
          </cell>
          <cell r="H7895" t="str">
            <v>Table 26</v>
          </cell>
          <cell r="I7895" t="str">
            <v>2013-Wyoming-Annual-Report-Appendices-FINAL.pdf</v>
          </cell>
        </row>
        <row r="7896">
          <cell r="C7896" t="str">
            <v>12162013-466.2_Planned Realization Rate</v>
          </cell>
          <cell r="D7896">
            <v>2</v>
          </cell>
          <cell r="E7896" t="str">
            <v>Planned Realization Rate</v>
          </cell>
          <cell r="F7896" t="str">
            <v>Realization Rate Value Source</v>
          </cell>
          <cell r="G7896" t="str">
            <v/>
          </cell>
          <cell r="H7896" t="str">
            <v>Table 1</v>
          </cell>
          <cell r="I7896" t="str">
            <v>DSM_WY_EnergyFinAnswer_Report_2011.pdf</v>
          </cell>
        </row>
        <row r="7897">
          <cell r="C7897" t="str">
            <v>220.2_Planned Realization Rate</v>
          </cell>
          <cell r="D7897">
            <v>2</v>
          </cell>
          <cell r="E7897" t="str">
            <v>Planned Realization Rate</v>
          </cell>
          <cell r="F7897" t="str">
            <v>Realization Rate Value Source</v>
          </cell>
          <cell r="G7897" t="str">
            <v/>
          </cell>
          <cell r="H7897" t="str">
            <v xml:space="preserve"> Table 1, p. 2.</v>
          </cell>
          <cell r="I7897" t="str">
            <v>CA_FinAnswer_Express_Program_Evaluation_2009-2011.pdf</v>
          </cell>
        </row>
        <row r="7898">
          <cell r="C7898" t="str">
            <v>220.2_Gross incremental annual electric savings (kWh/yr)</v>
          </cell>
          <cell r="D7898">
            <v>2</v>
          </cell>
          <cell r="E7898" t="str">
            <v>Gross incremental annual electric savings (kWh/yr)</v>
          </cell>
          <cell r="F7898" t="str">
            <v>Energy Savings Value Source</v>
          </cell>
          <cell r="G7898" t="str">
            <v/>
          </cell>
          <cell r="H7898" t="str">
            <v/>
          </cell>
          <cell r="I7898" t="str">
            <v>California Industrial  Agricultural Measure Review and Update 29 Nov 2013.docx</v>
          </cell>
        </row>
        <row r="7899">
          <cell r="C7899" t="str">
            <v>220.2_Measure life (years)</v>
          </cell>
          <cell r="D7899">
            <v>2</v>
          </cell>
          <cell r="E7899" t="str">
            <v>Measure life (years)</v>
          </cell>
          <cell r="F7899" t="str">
            <v>Measure Life Value Source</v>
          </cell>
          <cell r="G7899" t="str">
            <v/>
          </cell>
          <cell r="H7899" t="str">
            <v/>
          </cell>
          <cell r="I7899" t="str">
            <v>California Industrial  Agricultural Measure Review and Update 29 Nov 2013.docx</v>
          </cell>
        </row>
        <row r="7900">
          <cell r="C7900" t="str">
            <v>220.2_Planned Net to Gross Ratio</v>
          </cell>
          <cell r="D7900">
            <v>2</v>
          </cell>
          <cell r="E7900" t="str">
            <v>Planned Net to Gross Ratio</v>
          </cell>
          <cell r="F7900" t="str">
            <v>Net-to-Gross Value Source</v>
          </cell>
          <cell r="G7900" t="str">
            <v/>
          </cell>
          <cell r="H7900" t="str">
            <v>P. 2 .</v>
          </cell>
          <cell r="I7900" t="str">
            <v>CA_FinAnswer_Express_Program_Evaluation_2009-2011.pdf</v>
          </cell>
        </row>
        <row r="7901">
          <cell r="C7901" t="str">
            <v>220.2_Gross Average Monthly Demand Reduction (kW/unit)</v>
          </cell>
          <cell r="D7901">
            <v>2</v>
          </cell>
          <cell r="E7901" t="str">
            <v>Gross Average Monthly Demand Reduction (kW/unit)</v>
          </cell>
          <cell r="F7901" t="str">
            <v>Demand Savings Value Source</v>
          </cell>
          <cell r="G7901" t="str">
            <v/>
          </cell>
          <cell r="H7901" t="str">
            <v/>
          </cell>
          <cell r="I7901" t="str">
            <v>California Industrial  Agricultural Measure Review and Update 29 Nov 2013.docx</v>
          </cell>
        </row>
        <row r="7902">
          <cell r="C7902" t="str">
            <v>220.2_Incremental cost ($)</v>
          </cell>
          <cell r="D7902">
            <v>2</v>
          </cell>
          <cell r="E7902" t="str">
            <v>Incremental cost ($)</v>
          </cell>
          <cell r="F7902" t="str">
            <v>Incremental Cost Value Source</v>
          </cell>
          <cell r="G7902" t="str">
            <v/>
          </cell>
          <cell r="H7902" t="str">
            <v/>
          </cell>
          <cell r="I7902" t="str">
            <v>California Industrial  Agricultural Measure Review and Update 29 Nov 2013.docx</v>
          </cell>
        </row>
        <row r="7903">
          <cell r="C7903" t="str">
            <v>428.2_Planned Net to Gross Ratio</v>
          </cell>
          <cell r="D7903">
            <v>2</v>
          </cell>
          <cell r="E7903" t="str">
            <v>Planned Net to Gross Ratio</v>
          </cell>
          <cell r="F7903" t="str">
            <v>Net-to-Gross Ratio Value Source</v>
          </cell>
          <cell r="G7903" t="str">
            <v/>
          </cell>
          <cell r="H7903" t="str">
            <v>Page 2</v>
          </cell>
          <cell r="I7903" t="str">
            <v>ID_Energy_FinAnswer_Program_Evaluation_2009-2011.pdf</v>
          </cell>
        </row>
        <row r="7904">
          <cell r="C7904" t="str">
            <v>428.2_Gross incremental annual electric savings (kWh/yr)</v>
          </cell>
          <cell r="D7904">
            <v>2</v>
          </cell>
          <cell r="E7904" t="str">
            <v>Gross incremental annual electric savings (kWh/yr)</v>
          </cell>
          <cell r="F7904" t="str">
            <v xml:space="preserve">Energy Savings Value Source </v>
          </cell>
          <cell r="G7904" t="str">
            <v/>
          </cell>
          <cell r="H7904" t="str">
            <v/>
          </cell>
          <cell r="I7904" t="str">
            <v>Idaho Industrial  Agricultural Measure Review and Update 20 Nov 2013 revised 27 June 2014.pdf</v>
          </cell>
        </row>
        <row r="7905">
          <cell r="C7905" t="str">
            <v>428.2_Gross Average Monthly Demand Reduction (kW/unit)</v>
          </cell>
          <cell r="D7905">
            <v>2</v>
          </cell>
          <cell r="E7905" t="str">
            <v>Gross Average Monthly Demand Reduction (kW/unit)</v>
          </cell>
          <cell r="F7905" t="str">
            <v>Demand Reduction Value Source</v>
          </cell>
          <cell r="G7905" t="str">
            <v/>
          </cell>
          <cell r="H7905" t="str">
            <v/>
          </cell>
          <cell r="I7905" t="str">
            <v>Idaho Industrial  Agricultural Measure Review and Update 20 Nov 2013 revised 27 June 2014.pdf</v>
          </cell>
        </row>
        <row r="7906">
          <cell r="C7906" t="str">
            <v>428.2_Planned Realization Rate</v>
          </cell>
          <cell r="D7906">
            <v>2</v>
          </cell>
          <cell r="E7906" t="str">
            <v>Planned Realization Rate</v>
          </cell>
          <cell r="F7906" t="str">
            <v>Realization Rate Value Source</v>
          </cell>
          <cell r="G7906" t="str">
            <v/>
          </cell>
          <cell r="H7906" t="str">
            <v>Table 1</v>
          </cell>
          <cell r="I7906" t="str">
            <v>ID_Energy_FinAnswer_Program_Evaluation_2009-2011.pdf</v>
          </cell>
        </row>
        <row r="7907">
          <cell r="C7907" t="str">
            <v>428.2_Measure life (years)</v>
          </cell>
          <cell r="D7907">
            <v>2</v>
          </cell>
          <cell r="E7907" t="str">
            <v>Measure life (years)</v>
          </cell>
          <cell r="F7907" t="str">
            <v>Measure Life Value Source</v>
          </cell>
          <cell r="G7907" t="str">
            <v/>
          </cell>
          <cell r="H7907" t="str">
            <v>Page 18</v>
          </cell>
          <cell r="I7907" t="str">
            <v>Idaho Industrial  Agricultural Measure Review and Update 20 Nov 2013 revised 27 June 2014.pdf</v>
          </cell>
        </row>
        <row r="7908">
          <cell r="C7908" t="str">
            <v>428.2_Incremental cost ($)</v>
          </cell>
          <cell r="D7908">
            <v>2</v>
          </cell>
          <cell r="E7908" t="str">
            <v>Incremental cost ($)</v>
          </cell>
          <cell r="F7908" t="str">
            <v>Cost Value Source</v>
          </cell>
          <cell r="G7908" t="str">
            <v/>
          </cell>
          <cell r="H7908" t="str">
            <v/>
          </cell>
          <cell r="I7908" t="str">
            <v>Idaho Industrial  Agricultural Measure Review and Update 20 Nov 2013 revised 27 June 2014.pdf</v>
          </cell>
        </row>
        <row r="7909">
          <cell r="C7909" t="str">
            <v>653.2_Incremental cost ($)</v>
          </cell>
          <cell r="D7909">
            <v>2</v>
          </cell>
          <cell r="E7909" t="str">
            <v>Incremental cost ($)</v>
          </cell>
          <cell r="F7909" t="str">
            <v>Cost Value Source</v>
          </cell>
          <cell r="G7909" t="str">
            <v/>
          </cell>
          <cell r="H7909" t="str">
            <v/>
          </cell>
          <cell r="I7909" t="str">
            <v>FinAnswer Express Market Characterization and Program Enhancements - Utah Service Territory 30 Nov 2011.pdf</v>
          </cell>
        </row>
        <row r="7910">
          <cell r="C7910" t="str">
            <v>653.2_Baseline Value</v>
          </cell>
          <cell r="D7910">
            <v>2</v>
          </cell>
          <cell r="E7910" t="str">
            <v>Baseline Value</v>
          </cell>
          <cell r="F7910" t="str">
            <v>Baseline Value Source</v>
          </cell>
          <cell r="G7910" t="str">
            <v/>
          </cell>
          <cell r="H7910" t="str">
            <v/>
          </cell>
          <cell r="I7910" t="str">
            <v>FinAnswer Express Market Characterization and Program Enhancements - Utah Service Territory 30 Nov 2011.pdf</v>
          </cell>
        </row>
        <row r="7911">
          <cell r="C7911" t="str">
            <v>653.2_Efficient Case Value</v>
          </cell>
          <cell r="D7911">
            <v>2</v>
          </cell>
          <cell r="E7911" t="str">
            <v>Efficient Case Value</v>
          </cell>
          <cell r="F7911" t="str">
            <v>Efficient Case Value Source</v>
          </cell>
          <cell r="G7911" t="str">
            <v/>
          </cell>
          <cell r="H7911" t="str">
            <v/>
          </cell>
          <cell r="I7911" t="str">
            <v>FinAnswer Express Market Characterization and Program Enhancements - Utah Service Territory 30 Nov 2011.pdf</v>
          </cell>
        </row>
        <row r="7912">
          <cell r="C7912" t="str">
            <v>653.2_Gross Average Monthly Demand Reduction (kW/unit)</v>
          </cell>
          <cell r="D7912">
            <v>2</v>
          </cell>
          <cell r="E7912" t="str">
            <v>Gross Average Monthly Demand Reduction (kW/unit)</v>
          </cell>
          <cell r="F7912" t="str">
            <v>Demand Reduction Value Source</v>
          </cell>
          <cell r="G7912" t="str">
            <v/>
          </cell>
          <cell r="H7912" t="str">
            <v/>
          </cell>
          <cell r="I7912" t="str">
            <v>FinAnswer Express Market Characterization and Program Enhancements - Utah Service Territory 30 Nov 2011.pdf</v>
          </cell>
        </row>
        <row r="7913">
          <cell r="C7913" t="str">
            <v>653.2_Incentive Customer ($)</v>
          </cell>
          <cell r="D7913">
            <v>2</v>
          </cell>
          <cell r="E7913" t="str">
            <v>Incentive Customer ($)</v>
          </cell>
          <cell r="F7913" t="str">
            <v>Incentive Value Source</v>
          </cell>
          <cell r="G7913" t="str">
            <v/>
          </cell>
          <cell r="H7913" t="str">
            <v>FE Deemed Savings - Industrial v10.18.12.xlsx table of deemed values used by program administator</v>
          </cell>
          <cell r="I7913" t="str">
            <v/>
          </cell>
        </row>
        <row r="7914">
          <cell r="C7914" t="str">
            <v>653.2_Gross incremental annual electric savings (kWh/yr)</v>
          </cell>
          <cell r="D7914">
            <v>2</v>
          </cell>
          <cell r="E7914" t="str">
            <v>Gross incremental annual electric savings (kWh/yr)</v>
          </cell>
          <cell r="F7914" t="str">
            <v xml:space="preserve">Energy Savings Value Source </v>
          </cell>
          <cell r="G7914" t="str">
            <v/>
          </cell>
          <cell r="H7914" t="str">
            <v/>
          </cell>
          <cell r="I7914" t="str">
            <v>FinAnswer Express Market Characterization and Program Enhancements - Utah Service Territory 30 Nov 2011.pdf</v>
          </cell>
        </row>
        <row r="7915">
          <cell r="C7915" t="str">
            <v>878.2_Efficient Case Value</v>
          </cell>
          <cell r="D7915">
            <v>2</v>
          </cell>
          <cell r="E7915" t="str">
            <v>Efficient Case Value</v>
          </cell>
          <cell r="F7915" t="str">
            <v>Efficient Case Value Source</v>
          </cell>
          <cell r="G7915" t="str">
            <v/>
          </cell>
          <cell r="H7915" t="str">
            <v>Section beginning row 406</v>
          </cell>
          <cell r="I7915" t="str">
            <v>FinAnswer Express Compressed Air Modeling - FINAL 23 Jan 2008.xls</v>
          </cell>
        </row>
        <row r="7916">
          <cell r="C7916" t="str">
            <v>878.2_Gross incremental annual electric savings (kWh/yr)</v>
          </cell>
          <cell r="D7916">
            <v>2</v>
          </cell>
          <cell r="E7916" t="str">
            <v>Gross incremental annual electric savings (kWh/yr)</v>
          </cell>
          <cell r="F7916" t="str">
            <v xml:space="preserve">Energy Savings Value Source </v>
          </cell>
          <cell r="G7916" t="str">
            <v/>
          </cell>
          <cell r="H7916" t="str">
            <v>pg 38, Compressed Air Incentives table</v>
          </cell>
          <cell r="I7916" t="str">
            <v>Review and Update Industrial Agricultural Incentive Table Measures Washington 3 Nov 2013.pdf</v>
          </cell>
        </row>
        <row r="7917">
          <cell r="C7917" t="str">
            <v>878.2_Gross Average Monthly Demand Reduction (kW/unit)</v>
          </cell>
          <cell r="D7917">
            <v>2</v>
          </cell>
          <cell r="E7917" t="str">
            <v>Gross Average Monthly Demand Reduction (kW/unit)</v>
          </cell>
          <cell r="F7917" t="str">
            <v>Demand Reduction Value Source</v>
          </cell>
          <cell r="G7917" t="str">
            <v/>
          </cell>
          <cell r="H7917" t="str">
            <v>pg 38, Compressed Air Incentives table</v>
          </cell>
          <cell r="I7917" t="str">
            <v>Review and Update Industrial Agricultural Incentive Table Measures Washington 3 Nov 2013.pdf</v>
          </cell>
        </row>
        <row r="7918">
          <cell r="C7918" t="str">
            <v>878.2_Incentive Customer ($)</v>
          </cell>
          <cell r="D7918">
            <v>2</v>
          </cell>
          <cell r="E7918" t="str">
            <v>Incentive Customer ($)</v>
          </cell>
          <cell r="F7918" t="str">
            <v>Incentive Value Source</v>
          </cell>
          <cell r="G7918" t="str">
            <v/>
          </cell>
          <cell r="H7918" t="str">
            <v>pg 38, Compressed Air Incentives table</v>
          </cell>
          <cell r="I7918" t="str">
            <v>Review and Update Industrial Agricultural Incentive Table Measures Washington 3 Nov 2013.pdf</v>
          </cell>
        </row>
        <row r="7919">
          <cell r="C7919" t="str">
            <v>878.2_Measure life (years)</v>
          </cell>
          <cell r="D7919">
            <v>2</v>
          </cell>
          <cell r="E7919" t="str">
            <v>Measure life (years)</v>
          </cell>
          <cell r="F7919" t="str">
            <v>Measure Life Value Source</v>
          </cell>
          <cell r="G7919" t="str">
            <v/>
          </cell>
          <cell r="H7919" t="str">
            <v>Page 42</v>
          </cell>
          <cell r="I7919" t="str">
            <v>Review and Update Industrial Agricultural Incentive Table Measures Washington 3 Nov 2013.pdf</v>
          </cell>
        </row>
        <row r="7920">
          <cell r="C7920" t="str">
            <v>878.2_Incremental cost ($)</v>
          </cell>
          <cell r="D7920">
            <v>2</v>
          </cell>
          <cell r="E7920" t="str">
            <v>Incremental cost ($)</v>
          </cell>
          <cell r="F7920" t="str">
            <v>Cost Value Source</v>
          </cell>
          <cell r="G7920" t="str">
            <v/>
          </cell>
          <cell r="H7920" t="str">
            <v>pg 38, Compressed Air Incentives table</v>
          </cell>
          <cell r="I7920" t="str">
            <v>Review and Update Industrial Agricultural Incentive Table Measures Washington 3 Nov 2013.pdf</v>
          </cell>
        </row>
        <row r="7921">
          <cell r="C7921" t="str">
            <v>878.2_Baseline Value</v>
          </cell>
          <cell r="D7921">
            <v>2</v>
          </cell>
          <cell r="E7921" t="str">
            <v>Baseline Value</v>
          </cell>
          <cell r="F7921" t="str">
            <v>Baseline Value Source</v>
          </cell>
          <cell r="G7921" t="str">
            <v/>
          </cell>
          <cell r="H7921" t="str">
            <v>Section beginning row 406</v>
          </cell>
          <cell r="I7921" t="str">
            <v>FinAnswer Express Compressed Air Modeling - FINAL 23 Jan 2008.xls</v>
          </cell>
        </row>
        <row r="7922">
          <cell r="C7922" t="str">
            <v>1103.2_Gross Average Monthly Demand Reduction (kW/unit)</v>
          </cell>
          <cell r="D7922">
            <v>2</v>
          </cell>
          <cell r="E7922" t="str">
            <v>Gross Average Monthly Demand Reduction (kW/unit)</v>
          </cell>
          <cell r="F7922" t="str">
            <v>Demand Savings Value Source</v>
          </cell>
          <cell r="G7922" t="str">
            <v/>
          </cell>
          <cell r="H7922" t="str">
            <v>Page 43</v>
          </cell>
          <cell r="I7922" t="str">
            <v>Wyoming Industrial  Agricultural Measure Review and Update 9 Nov.docx</v>
          </cell>
        </row>
        <row r="7923">
          <cell r="C7923" t="str">
            <v>1103.2_Measure life (years)</v>
          </cell>
          <cell r="D7923">
            <v>2</v>
          </cell>
          <cell r="E7923" t="str">
            <v>Measure life (years)</v>
          </cell>
          <cell r="F7923" t="str">
            <v>Measure Life Value Source</v>
          </cell>
          <cell r="G7923" t="str">
            <v/>
          </cell>
          <cell r="H7923" t="str">
            <v>Page 43</v>
          </cell>
          <cell r="I7923" t="str">
            <v>Wyoming Industrial  Agricultural Measure Review and Update 9 Nov.docx</v>
          </cell>
        </row>
        <row r="7924">
          <cell r="C7924" t="str">
            <v>1103.2_Incremental cost ($)</v>
          </cell>
          <cell r="D7924">
            <v>2</v>
          </cell>
          <cell r="E7924" t="str">
            <v>Incremental cost ($)</v>
          </cell>
          <cell r="F7924" t="str">
            <v>Incremental Cost Value Source</v>
          </cell>
          <cell r="G7924" t="str">
            <v/>
          </cell>
          <cell r="H7924" t="str">
            <v>Page 43</v>
          </cell>
          <cell r="I7924" t="str">
            <v>Wyoming Industrial  Agricultural Measure Review and Update 9 Nov.docx</v>
          </cell>
        </row>
        <row r="7925">
          <cell r="C7925" t="str">
            <v>1103.2_Gross incremental annual electric savings (kWh/yr)</v>
          </cell>
          <cell r="D7925">
            <v>2</v>
          </cell>
          <cell r="E7925" t="str">
            <v>Gross incremental annual electric savings (kWh/yr)</v>
          </cell>
          <cell r="F7925" t="str">
            <v>Energy Savings Value Source</v>
          </cell>
          <cell r="G7925" t="str">
            <v/>
          </cell>
          <cell r="H7925" t="str">
            <v>Page 43</v>
          </cell>
          <cell r="I7925" t="str">
            <v>Wyoming Industrial  Agricultural Measure Review and Update 9 Nov.docx</v>
          </cell>
        </row>
        <row r="7926">
          <cell r="C7926" t="str">
            <v>1103.2_Planned Net to Gross Ratio</v>
          </cell>
          <cell r="D7926">
            <v>2</v>
          </cell>
          <cell r="E7926" t="str">
            <v>Planned Net to Gross Ratio</v>
          </cell>
          <cell r="F7926" t="str">
            <v>Net-to-Gross Value Source</v>
          </cell>
          <cell r="G7926" t="str">
            <v/>
          </cell>
          <cell r="H7926" t="str">
            <v>Recommendation on Page 10</v>
          </cell>
          <cell r="I7926" t="str">
            <v>DSM_WY_EnergyFinAnswer_Report_2011.pdf</v>
          </cell>
        </row>
        <row r="7927">
          <cell r="C7927" t="str">
            <v>176.2_Planned Realization Rate</v>
          </cell>
          <cell r="D7927">
            <v>2</v>
          </cell>
          <cell r="E7927" t="str">
            <v>Planned Realization Rate</v>
          </cell>
          <cell r="F7927" t="str">
            <v>Realization Rate Value Source</v>
          </cell>
          <cell r="G7927" t="str">
            <v/>
          </cell>
          <cell r="H7927" t="str">
            <v xml:space="preserve"> Table 1, p. 2.</v>
          </cell>
          <cell r="I7927" t="str">
            <v>CA_FinAnswer_Express_Program_Evaluation_2009-2011.pdf</v>
          </cell>
        </row>
        <row r="7928">
          <cell r="C7928" t="str">
            <v>176.2_Gross incremental annual electric savings (kWh/yr)</v>
          </cell>
          <cell r="D7928">
            <v>2</v>
          </cell>
          <cell r="E7928" t="str">
            <v>Gross incremental annual electric savings (kWh/yr)</v>
          </cell>
          <cell r="F7928" t="str">
            <v>Energy Savings Value Source</v>
          </cell>
          <cell r="G7928" t="str">
            <v/>
          </cell>
          <cell r="H7928" t="str">
            <v/>
          </cell>
          <cell r="I7928" t="str">
            <v>California Industrial  Agricultural Measure Review and Update 29 Nov 2013.docx</v>
          </cell>
        </row>
        <row r="7929">
          <cell r="C7929" t="str">
            <v>176.2_Incremental cost ($)</v>
          </cell>
          <cell r="D7929">
            <v>2</v>
          </cell>
          <cell r="E7929" t="str">
            <v>Incremental cost ($)</v>
          </cell>
          <cell r="F7929" t="str">
            <v>Incremental Cost Value Source</v>
          </cell>
          <cell r="G7929" t="str">
            <v/>
          </cell>
          <cell r="H7929" t="str">
            <v/>
          </cell>
          <cell r="I7929" t="str">
            <v>California Industrial  Agricultural Measure Review and Update 29 Nov 2013.docx</v>
          </cell>
        </row>
        <row r="7930">
          <cell r="C7930" t="str">
            <v>176.2_Planned Net to Gross Ratio</v>
          </cell>
          <cell r="D7930">
            <v>2</v>
          </cell>
          <cell r="E7930" t="str">
            <v>Planned Net to Gross Ratio</v>
          </cell>
          <cell r="F7930" t="str">
            <v>Net-to-Gross Value Source</v>
          </cell>
          <cell r="G7930" t="str">
            <v/>
          </cell>
          <cell r="H7930" t="str">
            <v>P. 2 .</v>
          </cell>
          <cell r="I7930" t="str">
            <v>CA_FinAnswer_Express_Program_Evaluation_2009-2011.pdf</v>
          </cell>
        </row>
        <row r="7931">
          <cell r="C7931" t="str">
            <v>176.2_Measure life (years)</v>
          </cell>
          <cell r="D7931">
            <v>2</v>
          </cell>
          <cell r="E7931" t="str">
            <v>Measure life (years)</v>
          </cell>
          <cell r="F7931" t="str">
            <v>Measure Life Value Source</v>
          </cell>
          <cell r="G7931" t="str">
            <v/>
          </cell>
          <cell r="H7931" t="str">
            <v/>
          </cell>
          <cell r="I7931" t="str">
            <v>California Industrial  Agricultural Measure Review and Update 29 Nov 2013.docx</v>
          </cell>
        </row>
        <row r="7932">
          <cell r="C7932" t="str">
            <v>176.2_Gross Average Monthly Demand Reduction (kW/unit)</v>
          </cell>
          <cell r="D7932">
            <v>2</v>
          </cell>
          <cell r="E7932" t="str">
            <v>Gross Average Monthly Demand Reduction (kW/unit)</v>
          </cell>
          <cell r="F7932" t="str">
            <v>Demand Savings Value Source</v>
          </cell>
          <cell r="G7932" t="str">
            <v/>
          </cell>
          <cell r="H7932" t="str">
            <v/>
          </cell>
          <cell r="I7932" t="str">
            <v>California Industrial  Agricultural Measure Review and Update 29 Nov 2013.docx</v>
          </cell>
        </row>
        <row r="7933">
          <cell r="C7933" t="str">
            <v>393.2_Measure life (years)</v>
          </cell>
          <cell r="D7933">
            <v>2</v>
          </cell>
          <cell r="E7933" t="str">
            <v>Measure life (years)</v>
          </cell>
          <cell r="F7933" t="str">
            <v>Measure Life Value Source</v>
          </cell>
          <cell r="G7933" t="str">
            <v/>
          </cell>
          <cell r="H7933" t="str">
            <v>Page 18</v>
          </cell>
          <cell r="I7933" t="str">
            <v>Idaho Industrial  Agricultural Measure Review and Update 20 Nov 2013 revised 27 June 2014.pdf</v>
          </cell>
        </row>
        <row r="7934">
          <cell r="C7934" t="str">
            <v>393.2_Gross Average Monthly Demand Reduction (kW/unit)</v>
          </cell>
          <cell r="D7934">
            <v>2</v>
          </cell>
          <cell r="E7934" t="str">
            <v>Gross Average Monthly Demand Reduction (kW/unit)</v>
          </cell>
          <cell r="F7934" t="str">
            <v>Demand Reduction Value Source</v>
          </cell>
          <cell r="G7934" t="str">
            <v/>
          </cell>
          <cell r="H7934" t="str">
            <v/>
          </cell>
          <cell r="I7934" t="str">
            <v>Idaho Industrial  Agricultural Measure Review and Update 20 Nov 2013 revised 27 June 2014.pdf</v>
          </cell>
        </row>
        <row r="7935">
          <cell r="C7935" t="str">
            <v>393.2_Planned Net to Gross Ratio</v>
          </cell>
          <cell r="D7935">
            <v>2</v>
          </cell>
          <cell r="E7935" t="str">
            <v>Planned Net to Gross Ratio</v>
          </cell>
          <cell r="F7935" t="str">
            <v>Net-to-Gross Ratio Value Source</v>
          </cell>
          <cell r="G7935" t="str">
            <v/>
          </cell>
          <cell r="H7935" t="str">
            <v>Page 2</v>
          </cell>
          <cell r="I7935" t="str">
            <v>ID_Energy_FinAnswer_Program_Evaluation_2009-2011.pdf</v>
          </cell>
        </row>
        <row r="7936">
          <cell r="C7936" t="str">
            <v>393.2_Incremental cost ($)</v>
          </cell>
          <cell r="D7936">
            <v>2</v>
          </cell>
          <cell r="E7936" t="str">
            <v>Incremental cost ($)</v>
          </cell>
          <cell r="F7936" t="str">
            <v>Cost Value Source</v>
          </cell>
          <cell r="G7936" t="str">
            <v/>
          </cell>
          <cell r="H7936" t="str">
            <v/>
          </cell>
          <cell r="I7936" t="str">
            <v>Idaho Industrial  Agricultural Measure Review and Update 20 Nov 2013 revised 27 June 2014.pdf</v>
          </cell>
        </row>
        <row r="7937">
          <cell r="C7937" t="str">
            <v>393.2_Planned Realization Rate</v>
          </cell>
          <cell r="D7937">
            <v>2</v>
          </cell>
          <cell r="E7937" t="str">
            <v>Planned Realization Rate</v>
          </cell>
          <cell r="F7937" t="str">
            <v>Realization Rate Value Source</v>
          </cell>
          <cell r="G7937" t="str">
            <v/>
          </cell>
          <cell r="H7937" t="str">
            <v>Table 1</v>
          </cell>
          <cell r="I7937" t="str">
            <v>ID_Energy_FinAnswer_Program_Evaluation_2009-2011.pdf</v>
          </cell>
        </row>
        <row r="7938">
          <cell r="C7938" t="str">
            <v>393.2_Gross incremental annual electric savings (kWh/yr)</v>
          </cell>
          <cell r="D7938">
            <v>2</v>
          </cell>
          <cell r="E7938" t="str">
            <v>Gross incremental annual electric savings (kWh/yr)</v>
          </cell>
          <cell r="F7938" t="str">
            <v xml:space="preserve">Energy Savings Value Source </v>
          </cell>
          <cell r="G7938" t="str">
            <v/>
          </cell>
          <cell r="H7938" t="str">
            <v/>
          </cell>
          <cell r="I7938" t="str">
            <v>Idaho Industrial  Agricultural Measure Review and Update 20 Nov 2013 revised 27 June 2014.pdf</v>
          </cell>
        </row>
        <row r="7939">
          <cell r="C7939" t="str">
            <v>621.2_Gross Average Monthly Demand Reduction (kW/unit)</v>
          </cell>
          <cell r="D7939">
            <v>2</v>
          </cell>
          <cell r="E7939" t="str">
            <v>Gross Average Monthly Demand Reduction (kW/unit)</v>
          </cell>
          <cell r="F7939" t="str">
            <v>Demand Reduction Value Source</v>
          </cell>
          <cell r="G7939" t="str">
            <v/>
          </cell>
          <cell r="H7939" t="str">
            <v/>
          </cell>
          <cell r="I7939" t="str">
            <v>FinAnswer Express Market Characterization and Program Enhancements - Utah Service Territory 30 Nov 2011.pdf</v>
          </cell>
        </row>
        <row r="7940">
          <cell r="C7940" t="str">
            <v>621.2_Incremental cost ($)</v>
          </cell>
          <cell r="D7940">
            <v>2</v>
          </cell>
          <cell r="E7940" t="str">
            <v>Incremental cost ($)</v>
          </cell>
          <cell r="F7940" t="str">
            <v>Cost Value Source</v>
          </cell>
          <cell r="G7940" t="str">
            <v/>
          </cell>
          <cell r="H7940" t="str">
            <v/>
          </cell>
          <cell r="I7940" t="str">
            <v>FinAnswer Express Market Characterization and Program Enhancements - Utah Service Territory 30 Nov 2011.pdf</v>
          </cell>
        </row>
        <row r="7941">
          <cell r="C7941" t="str">
            <v>621.2_Efficient Case Value</v>
          </cell>
          <cell r="D7941">
            <v>2</v>
          </cell>
          <cell r="E7941" t="str">
            <v>Efficient Case Value</v>
          </cell>
          <cell r="F7941" t="str">
            <v>Efficient Case Value Source</v>
          </cell>
          <cell r="G7941" t="str">
            <v/>
          </cell>
          <cell r="H7941" t="str">
            <v/>
          </cell>
          <cell r="I7941" t="str">
            <v>FinAnswer Express Market Characterization and Program Enhancements - Utah Service Territory 30 Nov 2011.pdf</v>
          </cell>
        </row>
        <row r="7942">
          <cell r="C7942" t="str">
            <v>621.2_Gross incremental annual electric savings (kWh/yr)</v>
          </cell>
          <cell r="D7942">
            <v>2</v>
          </cell>
          <cell r="E7942" t="str">
            <v>Gross incremental annual electric savings (kWh/yr)</v>
          </cell>
          <cell r="F7942" t="str">
            <v xml:space="preserve">Energy Savings Value Source </v>
          </cell>
          <cell r="G7942" t="str">
            <v/>
          </cell>
          <cell r="H7942" t="str">
            <v/>
          </cell>
          <cell r="I7942" t="str">
            <v>FinAnswer Express Market Characterization and Program Enhancements - Utah Service Territory 30 Nov 2011.pdf</v>
          </cell>
        </row>
        <row r="7943">
          <cell r="C7943" t="str">
            <v>621.2_Baseline Value</v>
          </cell>
          <cell r="D7943">
            <v>2</v>
          </cell>
          <cell r="E7943" t="str">
            <v>Baseline Value</v>
          </cell>
          <cell r="F7943" t="str">
            <v>Baseline Value Source</v>
          </cell>
          <cell r="G7943" t="str">
            <v/>
          </cell>
          <cell r="H7943" t="str">
            <v/>
          </cell>
          <cell r="I7943" t="str">
            <v>FinAnswer Express Market Characterization and Program Enhancements - Utah Service Territory 30 Nov 2011.pdf</v>
          </cell>
        </row>
        <row r="7944">
          <cell r="C7944" t="str">
            <v>621.2_Incentive Customer ($)</v>
          </cell>
          <cell r="D7944">
            <v>2</v>
          </cell>
          <cell r="E7944" t="str">
            <v>Incentive Customer ($)</v>
          </cell>
          <cell r="F7944" t="str">
            <v>Incentive Value Source</v>
          </cell>
          <cell r="G7944" t="str">
            <v/>
          </cell>
          <cell r="H7944" t="str">
            <v>FE Deemed Savings - Industrial v10.18.12.xlsx table of deemed values used by program administator</v>
          </cell>
          <cell r="I7944" t="str">
            <v/>
          </cell>
        </row>
        <row r="7945">
          <cell r="C7945" t="str">
            <v>831.2_Gross Average Monthly Demand Reduction (kW/unit)</v>
          </cell>
          <cell r="D7945">
            <v>2</v>
          </cell>
          <cell r="E7945" t="str">
            <v>Gross Average Monthly Demand Reduction (kW/unit)</v>
          </cell>
          <cell r="F7945" t="str">
            <v>Demand Reduction Value Source</v>
          </cell>
          <cell r="G7945" t="str">
            <v/>
          </cell>
          <cell r="H7945" t="str">
            <v>pg 38, Compressed Air Incentives table</v>
          </cell>
          <cell r="I7945" t="str">
            <v>Review and Update Industrial Agricultural Incentive Table Measures Washington 3 Nov 2013.pdf</v>
          </cell>
        </row>
        <row r="7946">
          <cell r="C7946" t="str">
            <v>831.2_Efficient Case Value</v>
          </cell>
          <cell r="D7946">
            <v>2</v>
          </cell>
          <cell r="E7946" t="str">
            <v>Efficient Case Value</v>
          </cell>
          <cell r="F7946" t="str">
            <v>Efficient Case Value Source</v>
          </cell>
          <cell r="G7946" t="str">
            <v/>
          </cell>
          <cell r="H7946" t="str">
            <v>Section beginning row 406</v>
          </cell>
          <cell r="I7946" t="str">
            <v>FinAnswer Express Compressed Air Modeling - FINAL 23 Jan 2008.xls</v>
          </cell>
        </row>
        <row r="7947">
          <cell r="C7947" t="str">
            <v>831.2_Incentive Customer ($)</v>
          </cell>
          <cell r="D7947">
            <v>2</v>
          </cell>
          <cell r="E7947" t="str">
            <v>Incentive Customer ($)</v>
          </cell>
          <cell r="F7947" t="str">
            <v>Incentive Value Source</v>
          </cell>
          <cell r="G7947" t="str">
            <v/>
          </cell>
          <cell r="H7947" t="str">
            <v>pg 38, Compressed Air Incentives table</v>
          </cell>
          <cell r="I7947" t="str">
            <v>Review and Update Industrial Agricultural Incentive Table Measures Washington 3 Nov 2013.pdf</v>
          </cell>
        </row>
        <row r="7948">
          <cell r="C7948" t="str">
            <v>831.2_Gross incremental annual electric savings (kWh/yr)</v>
          </cell>
          <cell r="D7948">
            <v>2</v>
          </cell>
          <cell r="E7948" t="str">
            <v>Gross incremental annual electric savings (kWh/yr)</v>
          </cell>
          <cell r="F7948" t="str">
            <v xml:space="preserve">Energy Savings Value Source </v>
          </cell>
          <cell r="G7948" t="str">
            <v/>
          </cell>
          <cell r="H7948" t="str">
            <v>pg 38, Compressed Air Incentives table</v>
          </cell>
          <cell r="I7948" t="str">
            <v>Review and Update Industrial Agricultural Incentive Table Measures Washington 3 Nov 2013.pdf</v>
          </cell>
        </row>
        <row r="7949">
          <cell r="C7949" t="str">
            <v>831.2_Incremental cost ($)</v>
          </cell>
          <cell r="D7949">
            <v>2</v>
          </cell>
          <cell r="E7949" t="str">
            <v>Incremental cost ($)</v>
          </cell>
          <cell r="F7949" t="str">
            <v>Cost Value Source</v>
          </cell>
          <cell r="G7949" t="str">
            <v/>
          </cell>
          <cell r="H7949" t="str">
            <v>pg 38, Compressed Air Incentives table</v>
          </cell>
          <cell r="I7949" t="str">
            <v>Review and Update Industrial Agricultural Incentive Table Measures Washington 3 Nov 2013.pdf</v>
          </cell>
        </row>
        <row r="7950">
          <cell r="C7950" t="str">
            <v>831.2_Measure life (years)</v>
          </cell>
          <cell r="D7950">
            <v>2</v>
          </cell>
          <cell r="E7950" t="str">
            <v>Measure life (years)</v>
          </cell>
          <cell r="F7950" t="str">
            <v>Measure Life Value Source</v>
          </cell>
          <cell r="G7950" t="str">
            <v/>
          </cell>
          <cell r="H7950" t="str">
            <v>Page 42</v>
          </cell>
          <cell r="I7950" t="str">
            <v>Review and Update Industrial Agricultural Incentive Table Measures Washington 3 Nov 2013.pdf</v>
          </cell>
        </row>
        <row r="7951">
          <cell r="C7951" t="str">
            <v>831.2_Baseline Value</v>
          </cell>
          <cell r="D7951">
            <v>2</v>
          </cell>
          <cell r="E7951" t="str">
            <v>Baseline Value</v>
          </cell>
          <cell r="F7951" t="str">
            <v>Baseline Value Source</v>
          </cell>
          <cell r="G7951" t="str">
            <v/>
          </cell>
          <cell r="H7951" t="str">
            <v>Section beginning row 406</v>
          </cell>
          <cell r="I7951" t="str">
            <v>FinAnswer Express Compressed Air Modeling - FINAL 23 Jan 2008.xls</v>
          </cell>
        </row>
        <row r="7952">
          <cell r="C7952" t="str">
            <v>1044.2_Gross incremental annual electric savings (kWh/yr)</v>
          </cell>
          <cell r="D7952">
            <v>2</v>
          </cell>
          <cell r="E7952" t="str">
            <v>Gross incremental annual electric savings (kWh/yr)</v>
          </cell>
          <cell r="F7952" t="str">
            <v>Energy Savings Value Source</v>
          </cell>
          <cell r="G7952" t="str">
            <v/>
          </cell>
          <cell r="H7952" t="str">
            <v>Page 43</v>
          </cell>
          <cell r="I7952" t="str">
            <v>Wyoming Industrial  Agricultural Measure Review and Update 9 Nov.docx</v>
          </cell>
        </row>
        <row r="7953">
          <cell r="C7953" t="str">
            <v>1044.2_Measure life (years)</v>
          </cell>
          <cell r="D7953">
            <v>2</v>
          </cell>
          <cell r="E7953" t="str">
            <v>Measure life (years)</v>
          </cell>
          <cell r="F7953" t="str">
            <v>Measure Life Value Source</v>
          </cell>
          <cell r="G7953" t="str">
            <v/>
          </cell>
          <cell r="H7953" t="str">
            <v>Page 43</v>
          </cell>
          <cell r="I7953" t="str">
            <v>Wyoming Industrial  Agricultural Measure Review and Update 9 Nov.docx</v>
          </cell>
        </row>
        <row r="7954">
          <cell r="C7954" t="str">
            <v>1044.2_Gross Average Monthly Demand Reduction (kW/unit)</v>
          </cell>
          <cell r="D7954">
            <v>2</v>
          </cell>
          <cell r="E7954" t="str">
            <v>Gross Average Monthly Demand Reduction (kW/unit)</v>
          </cell>
          <cell r="F7954" t="str">
            <v>Demand Savings Value Source</v>
          </cell>
          <cell r="G7954" t="str">
            <v/>
          </cell>
          <cell r="H7954" t="str">
            <v>Page 43</v>
          </cell>
          <cell r="I7954" t="str">
            <v>Wyoming Industrial  Agricultural Measure Review and Update 9 Nov.docx</v>
          </cell>
        </row>
        <row r="7955">
          <cell r="C7955" t="str">
            <v>1044.2_Planned Net to Gross Ratio</v>
          </cell>
          <cell r="D7955">
            <v>2</v>
          </cell>
          <cell r="E7955" t="str">
            <v>Planned Net to Gross Ratio</v>
          </cell>
          <cell r="F7955" t="str">
            <v>Net-to-Gross Value Source</v>
          </cell>
          <cell r="G7955" t="str">
            <v/>
          </cell>
          <cell r="H7955" t="str">
            <v>Recommendation on Page 10</v>
          </cell>
          <cell r="I7955" t="str">
            <v>DSM_WY_EnergyFinAnswer_Report_2011.pdf</v>
          </cell>
        </row>
        <row r="7956">
          <cell r="C7956" t="str">
            <v>1044.2_Incremental cost ($)</v>
          </cell>
          <cell r="D7956">
            <v>2</v>
          </cell>
          <cell r="E7956" t="str">
            <v>Incremental cost ($)</v>
          </cell>
          <cell r="F7956" t="str">
            <v>Incremental Cost Value Source</v>
          </cell>
          <cell r="G7956" t="str">
            <v/>
          </cell>
          <cell r="H7956" t="str">
            <v>Page 43</v>
          </cell>
          <cell r="I7956" t="str">
            <v>Wyoming Industrial  Agricultural Measure Review and Update 9 Nov.docx</v>
          </cell>
        </row>
        <row r="7957">
          <cell r="C7957" t="str">
            <v>621.3_Planned Net to Gross Ratio</v>
          </cell>
          <cell r="D7957">
            <v>3</v>
          </cell>
          <cell r="E7957" t="str">
            <v>Planned Net to Gross Ratio</v>
          </cell>
          <cell r="F7957" t="str">
            <v>Planned Net-to-Gross Ratio Value Source</v>
          </cell>
          <cell r="G7957" t="str">
            <v/>
          </cell>
          <cell r="H7957" t="str">
            <v>BAU - CE inputs sheet</v>
          </cell>
          <cell r="I7957" t="str">
            <v>CE inputs - measure update   small business 031314.xlsx</v>
          </cell>
        </row>
        <row r="7958">
          <cell r="C7958" t="str">
            <v>621.3_Incremental cost ($)</v>
          </cell>
          <cell r="D7958">
            <v>3</v>
          </cell>
          <cell r="E7958" t="str">
            <v>Incremental cost ($)</v>
          </cell>
          <cell r="F7958" t="str">
            <v>Cost value source</v>
          </cell>
          <cell r="G7958" t="str">
            <v/>
          </cell>
          <cell r="H7958" t="str">
            <v>page 41</v>
          </cell>
          <cell r="I7958" t="str">
            <v>Utah Industrial  Agricultural Measure Review and Update 1 May 2014.docx</v>
          </cell>
        </row>
        <row r="7959">
          <cell r="C7959" t="str">
            <v>621.3_Measure life (years)</v>
          </cell>
          <cell r="D7959">
            <v>3</v>
          </cell>
          <cell r="E7959" t="str">
            <v>Measure life (years)</v>
          </cell>
          <cell r="F7959" t="str">
            <v>Measure Life Value Source</v>
          </cell>
          <cell r="G7959" t="str">
            <v/>
          </cell>
          <cell r="H7959" t="str">
            <v>Page 45</v>
          </cell>
          <cell r="I7959" t="str">
            <v>Utah Industrial  Agricultural Measure Review and Update 1 May 2014.docx</v>
          </cell>
        </row>
        <row r="7960">
          <cell r="C7960" t="str">
            <v>621.3_Gross incremental annual electric savings (kWh/yr)</v>
          </cell>
          <cell r="D7960">
            <v>3</v>
          </cell>
          <cell r="E7960" t="str">
            <v>Gross incremental annual electric savings (kWh/yr)</v>
          </cell>
          <cell r="F7960" t="str">
            <v>Energy savings value source</v>
          </cell>
          <cell r="G7960" t="str">
            <v/>
          </cell>
          <cell r="H7960" t="str">
            <v>page 41</v>
          </cell>
          <cell r="I7960" t="str">
            <v>Utah Industrial  Agricultural Measure Review and Update 1 May 2014.docx</v>
          </cell>
        </row>
        <row r="7961">
          <cell r="C7961" t="str">
            <v>621.3_Planned Realization Rate</v>
          </cell>
          <cell r="D7961">
            <v>3</v>
          </cell>
          <cell r="E7961" t="str">
            <v>Planned Realization Rate</v>
          </cell>
          <cell r="F7961" t="str">
            <v>Planned Realization Rate Value Source</v>
          </cell>
          <cell r="G7961" t="str">
            <v/>
          </cell>
          <cell r="H7961" t="str">
            <v>BAU - CE inputs sheet</v>
          </cell>
          <cell r="I7961" t="str">
            <v>CE inputs - measure update   small business 031314.xlsx</v>
          </cell>
        </row>
        <row r="7962">
          <cell r="C7962" t="str">
            <v>03252015 - 003.1_Planned Net to Gross Ratio</v>
          </cell>
          <cell r="D7962">
            <v>1</v>
          </cell>
          <cell r="E7962" t="str">
            <v>Planned Net to Gross Ratio</v>
          </cell>
          <cell r="F7962" t="str">
            <v>Net-to-Gross Value Source</v>
          </cell>
          <cell r="G7962" t="str">
            <v/>
          </cell>
          <cell r="H7962" t="str">
            <v/>
          </cell>
          <cell r="I7962" t="str">
            <v>Energy Management California State Program Design Pacific Power.docx</v>
          </cell>
        </row>
        <row r="7963">
          <cell r="C7963" t="str">
            <v>11182014-003.1_Measure life (years)</v>
          </cell>
          <cell r="D7963">
            <v>1</v>
          </cell>
          <cell r="E7963" t="str">
            <v>Measure life (years)</v>
          </cell>
          <cell r="F7963" t="str">
            <v>Measure Life Value Source</v>
          </cell>
          <cell r="G7963" t="str">
            <v/>
          </cell>
          <cell r="H7963" t="str">
            <v>Table 2-6</v>
          </cell>
          <cell r="I7963" t="str">
            <v>Energy Management Idaho State Program Design.docx</v>
          </cell>
        </row>
        <row r="7964">
          <cell r="C7964" t="str">
            <v>11182014-003.1_Planned Realization Rate</v>
          </cell>
          <cell r="D7964">
            <v>1</v>
          </cell>
          <cell r="E7964" t="str">
            <v>Planned Realization Rate</v>
          </cell>
          <cell r="F7964" t="str">
            <v>Realization Rate Value Source</v>
          </cell>
          <cell r="G7964" t="str">
            <v/>
          </cell>
          <cell r="H7964" t="str">
            <v>Table 1</v>
          </cell>
          <cell r="I7964" t="str">
            <v>ID_Energy_FinAnswer_Program_Evaluation_2009-2011.pdf</v>
          </cell>
        </row>
        <row r="7965">
          <cell r="C7965" t="str">
            <v>11182014-003.1_Planned Net to Gross Ratio</v>
          </cell>
          <cell r="D7965">
            <v>1</v>
          </cell>
          <cell r="E7965" t="str">
            <v>Planned Net to Gross Ratio</v>
          </cell>
          <cell r="F7965" t="str">
            <v>Net-to-Gross Ratio Value Source</v>
          </cell>
          <cell r="G7965" t="str">
            <v/>
          </cell>
          <cell r="H7965" t="str">
            <v>Page 2</v>
          </cell>
          <cell r="I7965" t="str">
            <v>ID_Energy_FinAnswer_Program_Evaluation_2009-2011.pdf</v>
          </cell>
        </row>
        <row r="7966">
          <cell r="C7966" t="str">
            <v>11222013-032.1_Incentive Customer ($)</v>
          </cell>
          <cell r="D7966">
            <v>1</v>
          </cell>
          <cell r="E7966" t="str">
            <v>Incentive Customer ($)</v>
          </cell>
          <cell r="F7966" t="str">
            <v>Incentive Value Source</v>
          </cell>
          <cell r="G7966" t="str">
            <v/>
          </cell>
          <cell r="H7966" t="str">
            <v>Incentive Caluclator Tool</v>
          </cell>
          <cell r="I7966" t="str">
            <v>UT FinAnswer Incentive Ver 3.16E  11202012.xlsx</v>
          </cell>
        </row>
        <row r="7967">
          <cell r="C7967" t="str">
            <v>02272014-003.1_Incentive Customer ($)</v>
          </cell>
          <cell r="D7967">
            <v>1</v>
          </cell>
          <cell r="E7967" t="str">
            <v>Incentive Customer ($)</v>
          </cell>
          <cell r="F7967" t="str">
            <v>Incentive Value Source</v>
          </cell>
          <cell r="G7967" t="str">
            <v/>
          </cell>
          <cell r="H7967" t="str">
            <v>Incentive Caluclator Tool</v>
          </cell>
          <cell r="I7967" t="str">
            <v>WA wattSmart Business Incentive DUMMY.xlsx</v>
          </cell>
        </row>
        <row r="7968">
          <cell r="C7968" t="str">
            <v>12152014-003.1_Planned Net to Gross Ratio</v>
          </cell>
          <cell r="D7968">
            <v>1</v>
          </cell>
          <cell r="E7968" t="str">
            <v>Planned Net to Gross Ratio</v>
          </cell>
          <cell r="F7968" t="str">
            <v>Net-to-Gross Valur Source</v>
          </cell>
          <cell r="G7968" t="str">
            <v/>
          </cell>
          <cell r="H7968" t="str">
            <v>Calculated from EnerNoc Energy Management Characterization Summary - All States v4 (XL file)- WY specific tab (first year - 2013). The NTG values is weighted average between 1.0 NTG for the SEM programs and NTG of less than 1.0 from system recommissioning</v>
          </cell>
          <cell r="I7968" t="str">
            <v/>
          </cell>
        </row>
        <row r="7969">
          <cell r="C7969" t="str">
            <v>12152014-003.1_Measure life (years)</v>
          </cell>
          <cell r="D7969">
            <v>1</v>
          </cell>
          <cell r="E7969" t="str">
            <v>Measure life (years)</v>
          </cell>
          <cell r="F7969" t="str">
            <v>Measure Life Value Source</v>
          </cell>
          <cell r="G7969" t="str">
            <v/>
          </cell>
          <cell r="H7969" t="str">
            <v>Page 4-18</v>
          </cell>
          <cell r="I7969" t="str">
            <v>Energy Management Wyoming Program Design Rocky Mountain Power.docx</v>
          </cell>
        </row>
        <row r="7970">
          <cell r="C7970" t="str">
            <v>06232015-003.1_Planned Net to Gross Ratio</v>
          </cell>
          <cell r="D7970">
            <v>1</v>
          </cell>
          <cell r="E7970" t="str">
            <v>Planned Net to Gross Ratio</v>
          </cell>
          <cell r="F7970" t="str">
            <v>Net-to-Gross Value Source</v>
          </cell>
          <cell r="G7970" t="str">
            <v/>
          </cell>
          <cell r="H7970" t="str">
            <v>page 2</v>
          </cell>
          <cell r="I7970" t="str">
            <v>CA_FinAnswer_Express_Program_Evaluation_2009-2011.pdf</v>
          </cell>
        </row>
        <row r="7971">
          <cell r="C7971" t="str">
            <v>06232015-003.1_Planned Realization Rate</v>
          </cell>
          <cell r="D7971">
            <v>1</v>
          </cell>
          <cell r="E7971" t="str">
            <v>Planned Realization Rate</v>
          </cell>
          <cell r="F7971" t="str">
            <v>Realization Rate Value Source</v>
          </cell>
          <cell r="G7971" t="str">
            <v/>
          </cell>
          <cell r="H7971" t="str">
            <v>page 2</v>
          </cell>
          <cell r="I7971" t="str">
            <v>CA_FinAnswer_Express_Program_Evaluation_2009-2011.pdf</v>
          </cell>
        </row>
        <row r="7972">
          <cell r="C7972" t="str">
            <v>269.2_Gross incremental annual electric savings (kWh/yr)</v>
          </cell>
          <cell r="D7972">
            <v>2</v>
          </cell>
          <cell r="E7972" t="str">
            <v>Gross incremental annual electric savings (kWh/yr)</v>
          </cell>
          <cell r="F7972" t="str">
            <v xml:space="preserve">Energy Savings Value Source </v>
          </cell>
          <cell r="G7972" t="str">
            <v/>
          </cell>
          <cell r="H7972" t="str">
            <v/>
          </cell>
          <cell r="I7972" t="str">
            <v>NonLighting Measure Worksheets ID 111314.pdf</v>
          </cell>
        </row>
        <row r="7973">
          <cell r="C7973" t="str">
            <v>269.2_Gross Average Monthly Demand Reduction (kW/unit)</v>
          </cell>
          <cell r="D7973">
            <v>2</v>
          </cell>
          <cell r="E7973" t="str">
            <v>Gross Average Monthly Demand Reduction (kW/unit)</v>
          </cell>
          <cell r="F7973" t="str">
            <v>Demand Reduction Value Source</v>
          </cell>
          <cell r="G7973" t="str">
            <v/>
          </cell>
          <cell r="H7973" t="str">
            <v/>
          </cell>
          <cell r="I7973" t="str">
            <v>NonLighting Measure Worksheets ID 111314.pdf</v>
          </cell>
        </row>
        <row r="7974">
          <cell r="C7974" t="str">
            <v>269.2_Planned Realization Rate</v>
          </cell>
          <cell r="D7974">
            <v>2</v>
          </cell>
          <cell r="E7974" t="str">
            <v>Planned Realization Rate</v>
          </cell>
          <cell r="F7974" t="str">
            <v>Realization Rate Value Source</v>
          </cell>
          <cell r="G7974" t="str">
            <v/>
          </cell>
          <cell r="H7974" t="str">
            <v>Table 1</v>
          </cell>
          <cell r="I7974" t="str">
            <v>ID_FinAnswer_Express_Program_Evaluation_2009-2011.pdf</v>
          </cell>
        </row>
        <row r="7975">
          <cell r="C7975" t="str">
            <v>269.2_Planned Net to Gross Ratio</v>
          </cell>
          <cell r="D7975">
            <v>2</v>
          </cell>
          <cell r="E7975" t="str">
            <v>Planned Net to Gross Ratio</v>
          </cell>
          <cell r="F7975" t="str">
            <v>Net-to-Gross Value Source</v>
          </cell>
          <cell r="G7975" t="str">
            <v/>
          </cell>
          <cell r="H7975" t="str">
            <v>Page 2</v>
          </cell>
          <cell r="I7975" t="str">
            <v>ID_FinAnswer_Express_Program_Evaluation_2009-2011.pdf</v>
          </cell>
        </row>
        <row r="7976">
          <cell r="C7976" t="str">
            <v>269.2_Measure life (years)</v>
          </cell>
          <cell r="D7976">
            <v>2</v>
          </cell>
          <cell r="E7976" t="str">
            <v>Measure life (years)</v>
          </cell>
          <cell r="F7976" t="str">
            <v>Measure Life Value Source</v>
          </cell>
          <cell r="G7976" t="str">
            <v/>
          </cell>
          <cell r="H7976" t="str">
            <v/>
          </cell>
          <cell r="I7976" t="str">
            <v>NonLighting Measure Worksheets ID 111314.pdf</v>
          </cell>
        </row>
        <row r="7977">
          <cell r="C7977" t="str">
            <v>269.2_Incremental cost ($)</v>
          </cell>
          <cell r="D7977">
            <v>2</v>
          </cell>
          <cell r="E7977" t="str">
            <v>Incremental cost ($)</v>
          </cell>
          <cell r="F7977" t="str">
            <v>Cost Value Source</v>
          </cell>
          <cell r="G7977" t="str">
            <v/>
          </cell>
          <cell r="H7977" t="str">
            <v/>
          </cell>
          <cell r="I7977" t="str">
            <v>NonLighting Measure Worksheets ID 111314.pdf</v>
          </cell>
        </row>
        <row r="7978">
          <cell r="C7978" t="str">
            <v>709.2_Gross Average Monthly Demand Reduction (kW/unit)</v>
          </cell>
          <cell r="D7978">
            <v>2</v>
          </cell>
          <cell r="E7978" t="str">
            <v>Gross Average Monthly Demand Reduction (kW/unit)</v>
          </cell>
          <cell r="F7978" t="str">
            <v>Savings Parameters</v>
          </cell>
          <cell r="G7978" t="str">
            <v/>
          </cell>
          <cell r="H7978" t="str">
            <v>Savings are averaged between 4 and 5 foot fixtures</v>
          </cell>
          <cell r="I7978" t="str">
            <v/>
          </cell>
        </row>
        <row r="7979">
          <cell r="C7979" t="str">
            <v>709.2_Gross incremental annual electric savings (kWh/yr)</v>
          </cell>
          <cell r="D7979">
            <v>2</v>
          </cell>
          <cell r="E7979" t="str">
            <v>Gross incremental annual electric savings (kWh/yr)</v>
          </cell>
          <cell r="F7979" t="str">
            <v xml:space="preserve">Energy Savings Value Source </v>
          </cell>
          <cell r="G7979" t="str">
            <v/>
          </cell>
          <cell r="H7979" t="str">
            <v>Table 1-6</v>
          </cell>
          <cell r="I7979" t="str">
            <v/>
          </cell>
        </row>
        <row r="7980">
          <cell r="C7980" t="str">
            <v>709.2_Incentive Customer ($)</v>
          </cell>
          <cell r="D7980">
            <v>2</v>
          </cell>
          <cell r="E7980" t="str">
            <v>Incentive Customer ($)</v>
          </cell>
          <cell r="F7980" t="str">
            <v>Incentive Value Source</v>
          </cell>
          <cell r="G7980" t="str">
            <v/>
          </cell>
          <cell r="H7980" t="str">
            <v>Table 1-6</v>
          </cell>
          <cell r="I7980" t="str">
            <v/>
          </cell>
        </row>
        <row r="7981">
          <cell r="C7981" t="str">
            <v>709.2_Gross Average Monthly Demand Reduction (kW/unit)</v>
          </cell>
          <cell r="D7981">
            <v>2</v>
          </cell>
          <cell r="E7981" t="str">
            <v>Gross Average Monthly Demand Reduction (kW/unit)</v>
          </cell>
          <cell r="F7981" t="str">
            <v>Demand Reduction Value Source</v>
          </cell>
          <cell r="G7981" t="str">
            <v/>
          </cell>
          <cell r="H7981" t="str">
            <v>Table 1-6</v>
          </cell>
          <cell r="I7981" t="str">
            <v/>
          </cell>
        </row>
        <row r="7982">
          <cell r="C7982" t="str">
            <v>709.2_Measure life (years)</v>
          </cell>
          <cell r="D7982">
            <v>2</v>
          </cell>
          <cell r="E7982" t="str">
            <v>Measure life (years)</v>
          </cell>
          <cell r="F7982" t="str">
            <v>Measure Life Value Source</v>
          </cell>
          <cell r="G7982" t="str">
            <v/>
          </cell>
          <cell r="H7982" t="str">
            <v>Table 1-6</v>
          </cell>
          <cell r="I7982" t="str">
            <v/>
          </cell>
        </row>
        <row r="7983">
          <cell r="C7983" t="str">
            <v>709.2_Incremental cost ($)</v>
          </cell>
          <cell r="D7983">
            <v>2</v>
          </cell>
          <cell r="E7983" t="str">
            <v>Incremental cost ($)</v>
          </cell>
          <cell r="F7983" t="str">
            <v>Cost Value Source</v>
          </cell>
          <cell r="G7983" t="str">
            <v/>
          </cell>
          <cell r="H7983" t="str">
            <v>Table 1-6</v>
          </cell>
          <cell r="I7983" t="str">
            <v/>
          </cell>
        </row>
        <row r="7984">
          <cell r="C7984" t="str">
            <v>497.3_Gross incremental annual electric savings (kWh/yr)</v>
          </cell>
          <cell r="D7984">
            <v>3</v>
          </cell>
          <cell r="E7984" t="str">
            <v>Gross incremental annual electric savings (kWh/yr)</v>
          </cell>
          <cell r="F7984" t="str">
            <v>Energy Savings Value Source</v>
          </cell>
          <cell r="G7984" t="str">
            <v/>
          </cell>
          <cell r="H7984" t="str">
            <v/>
          </cell>
          <cell r="I7984" t="str">
            <v>Program Update Report UT 050214.docx</v>
          </cell>
        </row>
        <row r="7985">
          <cell r="C7985" t="str">
            <v>497.3_Measure life (years)</v>
          </cell>
          <cell r="D7985">
            <v>3</v>
          </cell>
          <cell r="E7985" t="str">
            <v>Measure life (years)</v>
          </cell>
          <cell r="F7985" t="str">
            <v>Measure Life Value Source</v>
          </cell>
          <cell r="G7985" t="str">
            <v/>
          </cell>
          <cell r="H7985" t="str">
            <v/>
          </cell>
          <cell r="I7985" t="str">
            <v>Program Update Report UT 050214.docx</v>
          </cell>
        </row>
        <row r="7986">
          <cell r="C7986" t="str">
            <v>497.3_Planned Net to Gross Ratio</v>
          </cell>
          <cell r="D7986">
            <v>3</v>
          </cell>
          <cell r="E7986" t="str">
            <v>Planned Net to Gross Ratio</v>
          </cell>
          <cell r="F7986" t="str">
            <v>Net-to-Gross Value Source</v>
          </cell>
          <cell r="G7986" t="str">
            <v/>
          </cell>
          <cell r="H7986" t="str">
            <v>BAU - CE inputs sheet</v>
          </cell>
          <cell r="I7986" t="str">
            <v>CE inputs - measure update   small business 031314.xlsx</v>
          </cell>
        </row>
        <row r="7987">
          <cell r="C7987" t="str">
            <v>497.3_Gross Average Monthly Demand Reduction (kW/unit)</v>
          </cell>
          <cell r="D7987">
            <v>3</v>
          </cell>
          <cell r="E7987" t="str">
            <v>Gross Average Monthly Demand Reduction (kW/unit)</v>
          </cell>
          <cell r="F7987" t="str">
            <v>Demand Savings Value Source</v>
          </cell>
          <cell r="G7987" t="str">
            <v/>
          </cell>
          <cell r="H7987" t="str">
            <v/>
          </cell>
          <cell r="I7987" t="str">
            <v>Program Update Report UT 050214.docx</v>
          </cell>
        </row>
        <row r="7988">
          <cell r="C7988" t="str">
            <v>497.3_Incremental cost ($)</v>
          </cell>
          <cell r="D7988">
            <v>3</v>
          </cell>
          <cell r="E7988" t="str">
            <v>Incremental cost ($)</v>
          </cell>
          <cell r="F7988" t="str">
            <v>Incremental Cost Value Source</v>
          </cell>
          <cell r="G7988" t="str">
            <v/>
          </cell>
          <cell r="H7988" t="str">
            <v/>
          </cell>
          <cell r="I7988" t="str">
            <v>Program Update Report UT 050214.docx</v>
          </cell>
        </row>
        <row r="7989">
          <cell r="C7989" t="str">
            <v>497.3_Gross Average Monthly Demand Reduction (kW/unit)</v>
          </cell>
          <cell r="D7989">
            <v>3</v>
          </cell>
          <cell r="E7989" t="str">
            <v>Gross Average Monthly Demand Reduction (kW/unit)</v>
          </cell>
          <cell r="F7989" t="str">
            <v>Demand Savings Value Source</v>
          </cell>
          <cell r="G7989" t="str">
            <v/>
          </cell>
          <cell r="H7989" t="str">
            <v/>
          </cell>
          <cell r="I7989" t="str">
            <v/>
          </cell>
        </row>
        <row r="7990">
          <cell r="C7990" t="str">
            <v>497.3_Incremental cost ($)</v>
          </cell>
          <cell r="D7990">
            <v>3</v>
          </cell>
          <cell r="E7990" t="str">
            <v>Incremental cost ($)</v>
          </cell>
          <cell r="F7990" t="str">
            <v>Incremental Cost Value Source</v>
          </cell>
          <cell r="G7990" t="str">
            <v/>
          </cell>
          <cell r="H7990" t="str">
            <v/>
          </cell>
          <cell r="I7990" t="str">
            <v/>
          </cell>
        </row>
        <row r="7991">
          <cell r="C7991" t="str">
            <v>497.3_Planned Realization Rate</v>
          </cell>
          <cell r="D7991">
            <v>3</v>
          </cell>
          <cell r="E7991" t="str">
            <v>Planned Realization Rate</v>
          </cell>
          <cell r="F7991" t="str">
            <v>Realization Rate Value Source</v>
          </cell>
          <cell r="G7991" t="str">
            <v/>
          </cell>
          <cell r="H7991" t="str">
            <v>BAU - CE inputs sheet</v>
          </cell>
          <cell r="I7991" t="str">
            <v>CE inputs - measure update   small business 031314.xlsx</v>
          </cell>
        </row>
        <row r="7992">
          <cell r="C7992" t="str">
            <v>497.3_Gross incremental annual electric savings (kWh/yr)</v>
          </cell>
          <cell r="D7992">
            <v>3</v>
          </cell>
          <cell r="E7992" t="str">
            <v>Gross incremental annual electric savings (kWh/yr)</v>
          </cell>
          <cell r="F7992" t="str">
            <v>Energy Savings Value Source</v>
          </cell>
          <cell r="G7992" t="str">
            <v/>
          </cell>
          <cell r="H7992" t="str">
            <v/>
          </cell>
          <cell r="I7992" t="str">
            <v/>
          </cell>
        </row>
        <row r="7993">
          <cell r="C7993" t="str">
            <v>497.2_Incremental cost ($)</v>
          </cell>
          <cell r="D7993">
            <v>2</v>
          </cell>
          <cell r="E7993" t="str">
            <v>Incremental cost ($)</v>
          </cell>
          <cell r="F7993" t="str">
            <v>Cost Value Source</v>
          </cell>
          <cell r="G7993" t="str">
            <v/>
          </cell>
          <cell r="H7993" t="str">
            <v>Table 6-11</v>
          </cell>
          <cell r="I7993" t="str">
            <v>FinAnswer Express Market Characterization and Program Enhancements - Utah Service Territory 30 Nov 2011.pdf</v>
          </cell>
        </row>
        <row r="7994">
          <cell r="C7994" t="str">
            <v>497.2_Gross incremental annual electric savings (kWh/yr)</v>
          </cell>
          <cell r="D7994">
            <v>2</v>
          </cell>
          <cell r="E7994" t="str">
            <v>Gross incremental annual electric savings (kWh/yr)</v>
          </cell>
          <cell r="F7994" t="str">
            <v xml:space="preserve">Energy Savings Value Source </v>
          </cell>
          <cell r="G7994" t="str">
            <v/>
          </cell>
          <cell r="H7994" t="str">
            <v>Table 6-11</v>
          </cell>
          <cell r="I7994" t="str">
            <v>FinAnswer Express Market Characterization and Program Enhancements - Utah Service Territory 30 Nov 2011.pdf</v>
          </cell>
        </row>
        <row r="7995">
          <cell r="C7995" t="str">
            <v>497.2_Gross Average Monthly Demand Reduction (kW/unit)</v>
          </cell>
          <cell r="D7995">
            <v>2</v>
          </cell>
          <cell r="E7995" t="str">
            <v>Gross Average Monthly Demand Reduction (kW/unit)</v>
          </cell>
          <cell r="F7995" t="str">
            <v>Demand Reduction Value Source</v>
          </cell>
          <cell r="G7995" t="str">
            <v/>
          </cell>
          <cell r="H7995" t="str">
            <v>Table 6-11</v>
          </cell>
          <cell r="I7995" t="str">
            <v>FinAnswer Express Market Characterization and Program Enhancements - Utah Service Territory 30 Nov 2011.pdf</v>
          </cell>
        </row>
        <row r="7996">
          <cell r="C7996" t="str">
            <v>497.2_Gross incremental annual electric savings (kWh/yr)</v>
          </cell>
          <cell r="D7996">
            <v>2</v>
          </cell>
          <cell r="E7996" t="str">
            <v>Gross incremental annual electric savings (kWh/yr)</v>
          </cell>
          <cell r="F7996" t="str">
            <v>See Source Document(s) for savings methodology</v>
          </cell>
          <cell r="G7996" t="str">
            <v/>
          </cell>
          <cell r="H7996" t="str">
            <v/>
          </cell>
          <cell r="I7996" t="str">
            <v>LED Case Lighting.docx</v>
          </cell>
        </row>
        <row r="7997">
          <cell r="C7997" t="str">
            <v>497.2_Incentive Customer ($)</v>
          </cell>
          <cell r="D7997">
            <v>2</v>
          </cell>
          <cell r="E7997" t="str">
            <v>Incentive Customer ($)</v>
          </cell>
          <cell r="F7997" t="str">
            <v>Incentive Value Source</v>
          </cell>
          <cell r="G7997" t="str">
            <v/>
          </cell>
          <cell r="H7997" t="str">
            <v>Table 6-11</v>
          </cell>
          <cell r="I7997" t="str">
            <v>FinAnswer Express Market Characterization and Program Enhancements - Utah Service Territory 30 Nov 2011.pdf</v>
          </cell>
        </row>
        <row r="7998">
          <cell r="C7998" t="str">
            <v>497.2_Measure life (years)</v>
          </cell>
          <cell r="D7998">
            <v>2</v>
          </cell>
          <cell r="E7998" t="str">
            <v>Measure life (years)</v>
          </cell>
          <cell r="F7998" t="str">
            <v>Measure Life Value Source</v>
          </cell>
          <cell r="G7998" t="str">
            <v/>
          </cell>
          <cell r="H7998" t="str">
            <v>Table 2 on page 22 of Appendix 1</v>
          </cell>
          <cell r="I7998" t="str">
            <v>UT_2011_Annual_Report.pdf</v>
          </cell>
        </row>
        <row r="7999">
          <cell r="C7999" t="str">
            <v>12012014-009.1_Planned Realization Rate</v>
          </cell>
          <cell r="D7999">
            <v>1</v>
          </cell>
          <cell r="E7999" t="str">
            <v>Planned Realization Rate</v>
          </cell>
          <cell r="F7999" t="str">
            <v>Realization Rate Value Source</v>
          </cell>
          <cell r="G7999" t="str">
            <v/>
          </cell>
          <cell r="H7999" t="str">
            <v>Table 1</v>
          </cell>
          <cell r="I7999" t="str">
            <v>DSM_WY_FinAnswerExpress_Report_2011.pdf</v>
          </cell>
        </row>
        <row r="8000">
          <cell r="C8000" t="str">
            <v>12012014-009.1_Gross Average Monthly Demand Reduction (kW/unit)</v>
          </cell>
          <cell r="D8000">
            <v>1</v>
          </cell>
          <cell r="E8000" t="str">
            <v>Gross Average Monthly Demand Reduction (kW/unit)</v>
          </cell>
          <cell r="F8000" t="str">
            <v>Demand Savings Value Source</v>
          </cell>
          <cell r="G8000" t="str">
            <v/>
          </cell>
          <cell r="H8000" t="str">
            <v/>
          </cell>
          <cell r="I8000" t="str">
            <v>NonLighting Measure Worksheets WY 120814.pdf</v>
          </cell>
        </row>
        <row r="8001">
          <cell r="C8001" t="str">
            <v>12012014-009.1_Planned Net to Gross Ratio</v>
          </cell>
          <cell r="D8001">
            <v>1</v>
          </cell>
          <cell r="E8001" t="str">
            <v>Planned Net to Gross Ratio</v>
          </cell>
          <cell r="F8001" t="str">
            <v>Net-to-Gross Value Source</v>
          </cell>
          <cell r="G8001" t="str">
            <v/>
          </cell>
          <cell r="H8001" t="str">
            <v>Page 10</v>
          </cell>
          <cell r="I8001" t="str">
            <v>DSM_WY_FinAnswerExpress_Report_2011.pdf</v>
          </cell>
        </row>
        <row r="8002">
          <cell r="C8002" t="str">
            <v>12012014-009.1_Incremental cost ($)</v>
          </cell>
          <cell r="D8002">
            <v>1</v>
          </cell>
          <cell r="E8002" t="str">
            <v>Incremental cost ($)</v>
          </cell>
          <cell r="F8002" t="str">
            <v>Incremental Cost Value Source</v>
          </cell>
          <cell r="G8002" t="str">
            <v/>
          </cell>
          <cell r="H8002" t="str">
            <v/>
          </cell>
          <cell r="I8002" t="str">
            <v>NonLighting Measure Worksheets WY 120814.pdf</v>
          </cell>
        </row>
        <row r="8003">
          <cell r="C8003" t="str">
            <v>12012014-009.1_Gross incremental annual electric savings (kWh/yr)</v>
          </cell>
          <cell r="D8003">
            <v>1</v>
          </cell>
          <cell r="E8003" t="str">
            <v>Gross incremental annual electric savings (kWh/yr)</v>
          </cell>
          <cell r="F8003" t="str">
            <v>Energy Savings Value Source</v>
          </cell>
          <cell r="G8003" t="str">
            <v/>
          </cell>
          <cell r="H8003" t="str">
            <v/>
          </cell>
          <cell r="I8003" t="str">
            <v>NonLighting Measure Worksheets WY 120814.pdf</v>
          </cell>
        </row>
        <row r="8004">
          <cell r="C8004" t="str">
            <v>12012014-009.1_Measure life (years)</v>
          </cell>
          <cell r="D8004">
            <v>1</v>
          </cell>
          <cell r="E8004" t="str">
            <v>Measure life (years)</v>
          </cell>
          <cell r="F8004" t="str">
            <v>Measure Life Value Source</v>
          </cell>
          <cell r="G8004" t="str">
            <v/>
          </cell>
          <cell r="H8004" t="str">
            <v/>
          </cell>
          <cell r="I8004" t="str">
            <v>NonLighting Measure Worksheets WY 120814.pdf</v>
          </cell>
        </row>
        <row r="8005">
          <cell r="C8005" t="str">
            <v>221.2_Gross Average Monthly Demand Reduction (kW/unit)</v>
          </cell>
          <cell r="D8005">
            <v>2</v>
          </cell>
          <cell r="E8005" t="str">
            <v>Gross Average Monthly Demand Reduction (kW/unit)</v>
          </cell>
          <cell r="F8005" t="str">
            <v>Demand Savings Value Source</v>
          </cell>
          <cell r="G8005" t="str">
            <v/>
          </cell>
          <cell r="H8005" t="str">
            <v/>
          </cell>
          <cell r="I8005" t="str">
            <v>California Industrial  Agricultural Measure Review and Update 29 Nov 2013.docx</v>
          </cell>
        </row>
        <row r="8006">
          <cell r="C8006" t="str">
            <v>221.2_Planned Realization Rate</v>
          </cell>
          <cell r="D8006">
            <v>2</v>
          </cell>
          <cell r="E8006" t="str">
            <v>Planned Realization Rate</v>
          </cell>
          <cell r="F8006" t="str">
            <v>Realization Rate Value Source</v>
          </cell>
          <cell r="G8006" t="str">
            <v/>
          </cell>
          <cell r="H8006" t="str">
            <v xml:space="preserve"> Table 1, p. 2.</v>
          </cell>
          <cell r="I8006" t="str">
            <v>CA_FinAnswer_Express_Program_Evaluation_2009-2011.pdf</v>
          </cell>
        </row>
        <row r="8007">
          <cell r="C8007" t="str">
            <v>221.2_Planned Net to Gross Ratio</v>
          </cell>
          <cell r="D8007">
            <v>2</v>
          </cell>
          <cell r="E8007" t="str">
            <v>Planned Net to Gross Ratio</v>
          </cell>
          <cell r="F8007" t="str">
            <v>Net-to-Gross Value Source</v>
          </cell>
          <cell r="G8007" t="str">
            <v/>
          </cell>
          <cell r="H8007" t="str">
            <v>P. 2 .</v>
          </cell>
          <cell r="I8007" t="str">
            <v>CA_FinAnswer_Express_Program_Evaluation_2009-2011.pdf</v>
          </cell>
        </row>
        <row r="8008">
          <cell r="C8008" t="str">
            <v>221.2_Incremental cost ($)</v>
          </cell>
          <cell r="D8008">
            <v>2</v>
          </cell>
          <cell r="E8008" t="str">
            <v>Incremental cost ($)</v>
          </cell>
          <cell r="F8008" t="str">
            <v>Incremental Cost Value Source</v>
          </cell>
          <cell r="G8008" t="str">
            <v/>
          </cell>
          <cell r="H8008" t="str">
            <v/>
          </cell>
          <cell r="I8008" t="str">
            <v>California Industrial  Agricultural Measure Review and Update 29 Nov 2013.docx</v>
          </cell>
        </row>
        <row r="8009">
          <cell r="C8009" t="str">
            <v>221.2_Gross incremental annual electric savings (kWh/yr)</v>
          </cell>
          <cell r="D8009">
            <v>2</v>
          </cell>
          <cell r="E8009" t="str">
            <v>Gross incremental annual electric savings (kWh/yr)</v>
          </cell>
          <cell r="F8009" t="str">
            <v>Energy Savings Value Source</v>
          </cell>
          <cell r="G8009" t="str">
            <v/>
          </cell>
          <cell r="H8009" t="str">
            <v/>
          </cell>
          <cell r="I8009" t="str">
            <v>California Industrial  Agricultural Measure Review and Update 29 Nov 2013.docx</v>
          </cell>
        </row>
        <row r="8010">
          <cell r="C8010" t="str">
            <v>221.2_Measure life (years)</v>
          </cell>
          <cell r="D8010">
            <v>2</v>
          </cell>
          <cell r="E8010" t="str">
            <v>Measure life (years)</v>
          </cell>
          <cell r="F8010" t="str">
            <v>Measure Life Value Source</v>
          </cell>
          <cell r="G8010" t="str">
            <v/>
          </cell>
          <cell r="H8010" t="str">
            <v/>
          </cell>
          <cell r="I8010" t="str">
            <v>California Industrial  Agricultural Measure Review and Update 29 Nov 2013.docx</v>
          </cell>
        </row>
        <row r="8011">
          <cell r="C8011" t="str">
            <v>429.2_Gross incremental annual electric savings (kWh/yr)</v>
          </cell>
          <cell r="D8011">
            <v>2</v>
          </cell>
          <cell r="E8011" t="str">
            <v>Gross incremental annual electric savings (kWh/yr)</v>
          </cell>
          <cell r="F8011" t="str">
            <v xml:space="preserve">Energy Savings Value Source </v>
          </cell>
          <cell r="G8011" t="str">
            <v/>
          </cell>
          <cell r="H8011" t="str">
            <v/>
          </cell>
          <cell r="I8011" t="str">
            <v>Idaho Industrial  Agricultural Measure Review and Update 20 Nov 2013 revised 27 June 2014.pdf</v>
          </cell>
        </row>
        <row r="8012">
          <cell r="C8012" t="str">
            <v>429.2_Measure life (years)</v>
          </cell>
          <cell r="D8012">
            <v>2</v>
          </cell>
          <cell r="E8012" t="str">
            <v>Measure life (years)</v>
          </cell>
          <cell r="F8012" t="str">
            <v>Measure Life Value Source</v>
          </cell>
          <cell r="G8012" t="str">
            <v/>
          </cell>
          <cell r="H8012" t="str">
            <v>Page 16</v>
          </cell>
          <cell r="I8012" t="str">
            <v>Idaho Industrial  Agricultural Measure Review and Update 20 Nov 2013 revised 27 June 2014.pdf</v>
          </cell>
        </row>
        <row r="8013">
          <cell r="C8013" t="str">
            <v>429.2_Gross Average Monthly Demand Reduction (kW/unit)</v>
          </cell>
          <cell r="D8013">
            <v>2</v>
          </cell>
          <cell r="E8013" t="str">
            <v>Gross Average Monthly Demand Reduction (kW/unit)</v>
          </cell>
          <cell r="F8013" t="str">
            <v>Demand Reduction Value Source</v>
          </cell>
          <cell r="G8013" t="str">
            <v/>
          </cell>
          <cell r="H8013" t="str">
            <v/>
          </cell>
          <cell r="I8013" t="str">
            <v>Idaho Industrial  Agricultural Measure Review and Update 20 Nov 2013 revised 27 June 2014.pdf</v>
          </cell>
        </row>
        <row r="8014">
          <cell r="C8014" t="str">
            <v>429.2_Planned Net to Gross Ratio</v>
          </cell>
          <cell r="D8014">
            <v>2</v>
          </cell>
          <cell r="E8014" t="str">
            <v>Planned Net to Gross Ratio</v>
          </cell>
          <cell r="F8014" t="str">
            <v>Net-to-Gross Ratio Value Source</v>
          </cell>
          <cell r="G8014" t="str">
            <v/>
          </cell>
          <cell r="H8014" t="str">
            <v>Page 2</v>
          </cell>
          <cell r="I8014" t="str">
            <v>ID_Energy_FinAnswer_Program_Evaluation_2009-2011.pdf</v>
          </cell>
        </row>
        <row r="8015">
          <cell r="C8015" t="str">
            <v>429.2_Planned Realization Rate</v>
          </cell>
          <cell r="D8015">
            <v>2</v>
          </cell>
          <cell r="E8015" t="str">
            <v>Planned Realization Rate</v>
          </cell>
          <cell r="F8015" t="str">
            <v>Realization Rate Value Source</v>
          </cell>
          <cell r="G8015" t="str">
            <v/>
          </cell>
          <cell r="H8015" t="str">
            <v>Table 1</v>
          </cell>
          <cell r="I8015" t="str">
            <v>ID_Energy_FinAnswer_Program_Evaluation_2009-2011.pdf</v>
          </cell>
        </row>
        <row r="8016">
          <cell r="C8016" t="str">
            <v>429.2_Incremental cost ($)</v>
          </cell>
          <cell r="D8016">
            <v>2</v>
          </cell>
          <cell r="E8016" t="str">
            <v>Incremental cost ($)</v>
          </cell>
          <cell r="F8016" t="str">
            <v>Cost Value Source</v>
          </cell>
          <cell r="G8016" t="str">
            <v/>
          </cell>
          <cell r="H8016" t="str">
            <v/>
          </cell>
          <cell r="I8016" t="str">
            <v>Idaho Industrial  Agricultural Measure Review and Update 20 Nov 2013 revised 27 June 2014.pdf</v>
          </cell>
        </row>
        <row r="8017">
          <cell r="C8017" t="str">
            <v>654.2_Gross incremental annual electric savings (kWh/yr)</v>
          </cell>
          <cell r="D8017">
            <v>2</v>
          </cell>
          <cell r="E8017" t="str">
            <v>Gross incremental annual electric savings (kWh/yr)</v>
          </cell>
          <cell r="F8017" t="str">
            <v xml:space="preserve">Energy Savings Value Source </v>
          </cell>
          <cell r="G8017" t="str">
            <v/>
          </cell>
          <cell r="H8017" t="str">
            <v/>
          </cell>
          <cell r="I8017" t="str">
            <v>FinAnswer Express Market Characterization and Program Enhancements - Utah Service Territory 30 Nov 2011.pdf</v>
          </cell>
        </row>
        <row r="8018">
          <cell r="C8018" t="str">
            <v>654.2_Gross Average Monthly Demand Reduction (kW/unit)</v>
          </cell>
          <cell r="D8018">
            <v>2</v>
          </cell>
          <cell r="E8018" t="str">
            <v>Gross Average Monthly Demand Reduction (kW/unit)</v>
          </cell>
          <cell r="F8018" t="str">
            <v>Demand Reduction Value Source</v>
          </cell>
          <cell r="G8018" t="str">
            <v/>
          </cell>
          <cell r="H8018" t="str">
            <v/>
          </cell>
          <cell r="I8018" t="str">
            <v>FinAnswer Express Market Characterization and Program Enhancements - Utah Service Territory 30 Nov 2011.pdf</v>
          </cell>
        </row>
        <row r="8019">
          <cell r="C8019" t="str">
            <v>654.2_Baseline Value</v>
          </cell>
          <cell r="D8019">
            <v>2</v>
          </cell>
          <cell r="E8019" t="str">
            <v>Baseline Value</v>
          </cell>
          <cell r="F8019" t="str">
            <v>Baseline Value Source</v>
          </cell>
          <cell r="G8019" t="str">
            <v/>
          </cell>
          <cell r="H8019" t="str">
            <v/>
          </cell>
          <cell r="I8019" t="str">
            <v>FinAnswer Express Market Characterization and Program Enhancements - Utah Service Territory 30 Nov 2011.pdf</v>
          </cell>
        </row>
        <row r="8020">
          <cell r="C8020" t="str">
            <v>654.2_Incremental cost ($)</v>
          </cell>
          <cell r="D8020">
            <v>2</v>
          </cell>
          <cell r="E8020" t="str">
            <v>Incremental cost ($)</v>
          </cell>
          <cell r="F8020" t="str">
            <v>Cost Value Source</v>
          </cell>
          <cell r="G8020" t="str">
            <v/>
          </cell>
          <cell r="H8020" t="str">
            <v/>
          </cell>
          <cell r="I8020" t="str">
            <v>FinAnswer Express Market Characterization and Program Enhancements - Utah Service Territory 30 Nov 2011.pdf</v>
          </cell>
        </row>
        <row r="8021">
          <cell r="C8021" t="str">
            <v>654.2_Efficient Case Value</v>
          </cell>
          <cell r="D8021">
            <v>2</v>
          </cell>
          <cell r="E8021" t="str">
            <v>Efficient Case Value</v>
          </cell>
          <cell r="F8021" t="str">
            <v>Efficient Case Value Source</v>
          </cell>
          <cell r="G8021" t="str">
            <v/>
          </cell>
          <cell r="H8021" t="str">
            <v/>
          </cell>
          <cell r="I8021" t="str">
            <v>FinAnswer Express Market Characterization and Program Enhancements - Utah Service Territory 30 Nov 2011.pdf</v>
          </cell>
        </row>
        <row r="8022">
          <cell r="C8022" t="str">
            <v>654.2_Incentive Customer ($)</v>
          </cell>
          <cell r="D8022">
            <v>2</v>
          </cell>
          <cell r="E8022" t="str">
            <v>Incentive Customer ($)</v>
          </cell>
          <cell r="F8022" t="str">
            <v>Incentive Value Source</v>
          </cell>
          <cell r="G8022" t="str">
            <v/>
          </cell>
          <cell r="H8022" t="str">
            <v>FE Deemed Savings - Industrial v10.18.12.xlsx table of deemed values used by program administator</v>
          </cell>
          <cell r="I8022" t="str">
            <v/>
          </cell>
        </row>
        <row r="8023">
          <cell r="C8023" t="str">
            <v>175.2_Gross incremental annual electric savings (kWh/yr)</v>
          </cell>
          <cell r="D8023">
            <v>2</v>
          </cell>
          <cell r="E8023" t="str">
            <v>Gross incremental annual electric savings (kWh/yr)</v>
          </cell>
          <cell r="F8023" t="str">
            <v>Energy Savings Value Source</v>
          </cell>
          <cell r="G8023" t="str">
            <v/>
          </cell>
          <cell r="H8023" t="str">
            <v/>
          </cell>
          <cell r="I8023" t="str">
            <v>California Industrial  Agricultural Measure Review and Update 29 Nov 2013.docx</v>
          </cell>
        </row>
        <row r="8024">
          <cell r="C8024" t="str">
            <v>175.2_Planned Realization Rate</v>
          </cell>
          <cell r="D8024">
            <v>2</v>
          </cell>
          <cell r="E8024" t="str">
            <v>Planned Realization Rate</v>
          </cell>
          <cell r="F8024" t="str">
            <v>Realization Rate Value Source</v>
          </cell>
          <cell r="G8024" t="str">
            <v/>
          </cell>
          <cell r="H8024" t="str">
            <v xml:space="preserve"> Table 1, p. 2.</v>
          </cell>
          <cell r="I8024" t="str">
            <v>CA_FinAnswer_Express_Program_Evaluation_2009-2011.pdf</v>
          </cell>
        </row>
        <row r="8025">
          <cell r="C8025" t="str">
            <v>175.2_Gross Average Monthly Demand Reduction (kW/unit)</v>
          </cell>
          <cell r="D8025">
            <v>2</v>
          </cell>
          <cell r="E8025" t="str">
            <v>Gross Average Monthly Demand Reduction (kW/unit)</v>
          </cell>
          <cell r="F8025" t="str">
            <v>Demand Savings Value Source</v>
          </cell>
          <cell r="G8025" t="str">
            <v/>
          </cell>
          <cell r="H8025" t="str">
            <v/>
          </cell>
          <cell r="I8025" t="str">
            <v>California Industrial  Agricultural Measure Review and Update 29 Nov 2013.docx</v>
          </cell>
        </row>
        <row r="8026">
          <cell r="C8026" t="str">
            <v>175.2_Incremental cost ($)</v>
          </cell>
          <cell r="D8026">
            <v>2</v>
          </cell>
          <cell r="E8026" t="str">
            <v>Incremental cost ($)</v>
          </cell>
          <cell r="F8026" t="str">
            <v>Incremental Cost Value Source</v>
          </cell>
          <cell r="G8026" t="str">
            <v/>
          </cell>
          <cell r="H8026" t="str">
            <v/>
          </cell>
          <cell r="I8026" t="str">
            <v>California Industrial  Agricultural Measure Review and Update 29 Nov 2013.docx</v>
          </cell>
        </row>
        <row r="8027">
          <cell r="C8027" t="str">
            <v>175.2_Planned Net to Gross Ratio</v>
          </cell>
          <cell r="D8027">
            <v>2</v>
          </cell>
          <cell r="E8027" t="str">
            <v>Planned Net to Gross Ratio</v>
          </cell>
          <cell r="F8027" t="str">
            <v>Net-to-Gross Value Source</v>
          </cell>
          <cell r="G8027" t="str">
            <v/>
          </cell>
          <cell r="H8027" t="str">
            <v>P. 2 .</v>
          </cell>
          <cell r="I8027" t="str">
            <v>CA_FinAnswer_Express_Program_Evaluation_2009-2011.pdf</v>
          </cell>
        </row>
        <row r="8028">
          <cell r="C8028" t="str">
            <v>175.2_Measure life (years)</v>
          </cell>
          <cell r="D8028">
            <v>2</v>
          </cell>
          <cell r="E8028" t="str">
            <v>Measure life (years)</v>
          </cell>
          <cell r="F8028" t="str">
            <v>Measure Life Value Source</v>
          </cell>
          <cell r="G8028" t="str">
            <v/>
          </cell>
          <cell r="H8028" t="str">
            <v/>
          </cell>
          <cell r="I8028" t="str">
            <v>California Industrial  Agricultural Measure Review and Update 29 Nov 2013.docx</v>
          </cell>
        </row>
        <row r="8029">
          <cell r="C8029" t="str">
            <v>392.2_Measure life (years)</v>
          </cell>
          <cell r="D8029">
            <v>2</v>
          </cell>
          <cell r="E8029" t="str">
            <v>Measure life (years)</v>
          </cell>
          <cell r="F8029" t="str">
            <v>Measure Life Value Source</v>
          </cell>
          <cell r="G8029" t="str">
            <v/>
          </cell>
          <cell r="H8029" t="str">
            <v>Page 16</v>
          </cell>
          <cell r="I8029" t="str">
            <v>Idaho Industrial  Agricultural Measure Review and Update 20 Nov 2013 revised 27 June 2014.pdf</v>
          </cell>
        </row>
        <row r="8030">
          <cell r="C8030" t="str">
            <v>392.2_Planned Net to Gross Ratio</v>
          </cell>
          <cell r="D8030">
            <v>2</v>
          </cell>
          <cell r="E8030" t="str">
            <v>Planned Net to Gross Ratio</v>
          </cell>
          <cell r="F8030" t="str">
            <v>Net-to-Gross Ratio Value Source</v>
          </cell>
          <cell r="G8030" t="str">
            <v/>
          </cell>
          <cell r="H8030" t="str">
            <v>Page 2</v>
          </cell>
          <cell r="I8030" t="str">
            <v>ID_Energy_FinAnswer_Program_Evaluation_2009-2011.pdf</v>
          </cell>
        </row>
        <row r="8031">
          <cell r="C8031" t="str">
            <v>392.2_Gross incremental annual electric savings (kWh/yr)</v>
          </cell>
          <cell r="D8031">
            <v>2</v>
          </cell>
          <cell r="E8031" t="str">
            <v>Gross incremental annual electric savings (kWh/yr)</v>
          </cell>
          <cell r="F8031" t="str">
            <v xml:space="preserve">Energy Savings Value Source </v>
          </cell>
          <cell r="G8031" t="str">
            <v/>
          </cell>
          <cell r="H8031" t="str">
            <v/>
          </cell>
          <cell r="I8031" t="str">
            <v>Idaho Industrial  Agricultural Measure Review and Update 20 Nov 2013 revised 27 June 2014.pdf</v>
          </cell>
        </row>
        <row r="8032">
          <cell r="C8032" t="str">
            <v>392.2_Incremental cost ($)</v>
          </cell>
          <cell r="D8032">
            <v>2</v>
          </cell>
          <cell r="E8032" t="str">
            <v>Incremental cost ($)</v>
          </cell>
          <cell r="F8032" t="str">
            <v>Cost Value Source</v>
          </cell>
          <cell r="G8032" t="str">
            <v/>
          </cell>
          <cell r="H8032" t="str">
            <v/>
          </cell>
          <cell r="I8032" t="str">
            <v>Idaho Industrial  Agricultural Measure Review and Update 20 Nov 2013 revised 27 June 2014.pdf</v>
          </cell>
        </row>
        <row r="8033">
          <cell r="C8033" t="str">
            <v>392.2_Planned Realization Rate</v>
          </cell>
          <cell r="D8033">
            <v>2</v>
          </cell>
          <cell r="E8033" t="str">
            <v>Planned Realization Rate</v>
          </cell>
          <cell r="F8033" t="str">
            <v>Realization Rate Value Source</v>
          </cell>
          <cell r="G8033" t="str">
            <v/>
          </cell>
          <cell r="H8033" t="str">
            <v>Table 1</v>
          </cell>
          <cell r="I8033" t="str">
            <v>ID_Energy_FinAnswer_Program_Evaluation_2009-2011.pdf</v>
          </cell>
        </row>
        <row r="8034">
          <cell r="C8034" t="str">
            <v>392.2_Gross Average Monthly Demand Reduction (kW/unit)</v>
          </cell>
          <cell r="D8034">
            <v>2</v>
          </cell>
          <cell r="E8034" t="str">
            <v>Gross Average Monthly Demand Reduction (kW/unit)</v>
          </cell>
          <cell r="F8034" t="str">
            <v>Demand Reduction Value Source</v>
          </cell>
          <cell r="G8034" t="str">
            <v/>
          </cell>
          <cell r="H8034" t="str">
            <v/>
          </cell>
          <cell r="I8034" t="str">
            <v>Idaho Industrial  Agricultural Measure Review and Update 20 Nov 2013 revised 27 June 2014.pdf</v>
          </cell>
        </row>
        <row r="8035">
          <cell r="C8035" t="str">
            <v>620.2_Gross incremental annual electric savings (kWh/yr)</v>
          </cell>
          <cell r="D8035">
            <v>2</v>
          </cell>
          <cell r="E8035" t="str">
            <v>Gross incremental annual electric savings (kWh/yr)</v>
          </cell>
          <cell r="F8035" t="str">
            <v xml:space="preserve">Energy Savings Value Source </v>
          </cell>
          <cell r="G8035" t="str">
            <v/>
          </cell>
          <cell r="H8035" t="str">
            <v/>
          </cell>
          <cell r="I8035" t="str">
            <v>FinAnswer Express Market Characterization and Program Enhancements - Utah Service Territory 30 Nov 2011.pdf</v>
          </cell>
        </row>
        <row r="8036">
          <cell r="C8036" t="str">
            <v>620.2_Gross Average Monthly Demand Reduction (kW/unit)</v>
          </cell>
          <cell r="D8036">
            <v>2</v>
          </cell>
          <cell r="E8036" t="str">
            <v>Gross Average Monthly Demand Reduction (kW/unit)</v>
          </cell>
          <cell r="F8036" t="str">
            <v>Demand Reduction Value Source</v>
          </cell>
          <cell r="G8036" t="str">
            <v/>
          </cell>
          <cell r="H8036" t="str">
            <v/>
          </cell>
          <cell r="I8036" t="str">
            <v>FinAnswer Express Market Characterization and Program Enhancements - Utah Service Territory 30 Nov 2011.pdf</v>
          </cell>
        </row>
        <row r="8037">
          <cell r="C8037" t="str">
            <v>620.2_Incremental cost ($)</v>
          </cell>
          <cell r="D8037">
            <v>2</v>
          </cell>
          <cell r="E8037" t="str">
            <v>Incremental cost ($)</v>
          </cell>
          <cell r="F8037" t="str">
            <v>Cost Value Source</v>
          </cell>
          <cell r="G8037" t="str">
            <v/>
          </cell>
          <cell r="H8037" t="str">
            <v/>
          </cell>
          <cell r="I8037" t="str">
            <v>FinAnswer Express Market Characterization and Program Enhancements - Utah Service Territory 30 Nov 2011.pdf</v>
          </cell>
        </row>
        <row r="8038">
          <cell r="C8038" t="str">
            <v>620.2_Incentive Customer ($)</v>
          </cell>
          <cell r="D8038">
            <v>2</v>
          </cell>
          <cell r="E8038" t="str">
            <v>Incentive Customer ($)</v>
          </cell>
          <cell r="F8038" t="str">
            <v>Incentive Value Source</v>
          </cell>
          <cell r="G8038" t="str">
            <v/>
          </cell>
          <cell r="H8038" t="str">
            <v>FE Deemed Savings - Industrial v10.18.12.xlsx table of deemed values used by program administator</v>
          </cell>
          <cell r="I8038" t="str">
            <v/>
          </cell>
        </row>
        <row r="8039">
          <cell r="C8039" t="str">
            <v>620.2_Efficient Case Value</v>
          </cell>
          <cell r="D8039">
            <v>2</v>
          </cell>
          <cell r="E8039" t="str">
            <v>Efficient Case Value</v>
          </cell>
          <cell r="F8039" t="str">
            <v>Efficient Case Value Source</v>
          </cell>
          <cell r="G8039" t="str">
            <v/>
          </cell>
          <cell r="H8039" t="str">
            <v/>
          </cell>
          <cell r="I8039" t="str">
            <v>FinAnswer Express Market Characterization and Program Enhancements - Utah Service Territory 30 Nov 2011.pdf</v>
          </cell>
        </row>
        <row r="8040">
          <cell r="C8040" t="str">
            <v>620.2_Baseline Value</v>
          </cell>
          <cell r="D8040">
            <v>2</v>
          </cell>
          <cell r="E8040" t="str">
            <v>Baseline Value</v>
          </cell>
          <cell r="F8040" t="str">
            <v>Baseline Value Source</v>
          </cell>
          <cell r="G8040" t="str">
            <v/>
          </cell>
          <cell r="H8040" t="str">
            <v/>
          </cell>
          <cell r="I8040" t="str">
            <v>FinAnswer Express Market Characterization and Program Enhancements - Utah Service Territory 30 Nov 2011.pdf</v>
          </cell>
        </row>
        <row r="8041">
          <cell r="C8041" t="str">
            <v>08062014-008.1_</v>
          </cell>
          <cell r="D8041">
            <v>1</v>
          </cell>
          <cell r="E8041" t="str">
            <v/>
          </cell>
          <cell r="F8041" t="str">
            <v/>
          </cell>
          <cell r="G8041" t="str">
            <v/>
          </cell>
          <cell r="H8041" t="str">
            <v/>
          </cell>
          <cell r="I8041" t="str">
            <v/>
          </cell>
        </row>
        <row r="8042">
          <cell r="C8042" t="str">
            <v>08062014-007.1_</v>
          </cell>
          <cell r="D8042">
            <v>1</v>
          </cell>
          <cell r="E8042" t="str">
            <v/>
          </cell>
          <cell r="F8042" t="str">
            <v/>
          </cell>
          <cell r="G8042" t="str">
            <v/>
          </cell>
          <cell r="H8042" t="str">
            <v/>
          </cell>
          <cell r="I8042" t="str">
            <v/>
          </cell>
        </row>
        <row r="8043">
          <cell r="C8043" t="str">
            <v>12112013-001 - WB.1_Incremental cost ($)</v>
          </cell>
          <cell r="D8043">
            <v>1</v>
          </cell>
          <cell r="E8043" t="str">
            <v>Incremental cost ($)</v>
          </cell>
          <cell r="F8043" t="str">
            <v>Incremental Cost Value Source</v>
          </cell>
          <cell r="G8043" t="str">
            <v/>
          </cell>
          <cell r="H8043" t="str">
            <v/>
          </cell>
          <cell r="I8043" t="str">
            <v>09-09-2013_WA_HES_Refrigerators_Brief.xlsx</v>
          </cell>
        </row>
        <row r="8044">
          <cell r="C8044" t="str">
            <v>12112013-001 - WB.1_Measure life (years)</v>
          </cell>
          <cell r="D8044">
            <v>1</v>
          </cell>
          <cell r="E8044" t="str">
            <v>Measure life (years)</v>
          </cell>
          <cell r="F8044" t="str">
            <v>Measure Life Value Source</v>
          </cell>
          <cell r="G8044" t="str">
            <v/>
          </cell>
          <cell r="H8044" t="str">
            <v/>
          </cell>
          <cell r="I8044" t="str">
            <v>09-09-2013_WA_HES_Refrigerators_Brief.xlsx</v>
          </cell>
        </row>
        <row r="8045">
          <cell r="C8045" t="str">
            <v>12112013-001 - WB.1_Gross incremental annual electric savings (kWh/yr)</v>
          </cell>
          <cell r="D8045">
            <v>1</v>
          </cell>
          <cell r="E8045" t="str">
            <v>Gross incremental annual electric savings (kWh/yr)</v>
          </cell>
          <cell r="F8045" t="str">
            <v xml:space="preserve">Energy Savings Value Source </v>
          </cell>
          <cell r="G8045" t="str">
            <v/>
          </cell>
          <cell r="H8045" t="str">
            <v/>
          </cell>
          <cell r="I8045" t="str">
            <v>09-09-2013_WA_HES_Refrigerators_Brief.xlsx</v>
          </cell>
        </row>
        <row r="8046">
          <cell r="C8046" t="str">
            <v>12112013-002 - WB.1_Gross incremental annual electric savings (kWh/yr)</v>
          </cell>
          <cell r="D8046">
            <v>1</v>
          </cell>
          <cell r="E8046" t="str">
            <v>Gross incremental annual electric savings (kWh/yr)</v>
          </cell>
          <cell r="F8046" t="str">
            <v xml:space="preserve">Energy Savings Value Source </v>
          </cell>
          <cell r="G8046" t="str">
            <v/>
          </cell>
          <cell r="H8046" t="str">
            <v/>
          </cell>
          <cell r="I8046" t="str">
            <v>09-09-2013_WA_HES_Refrigerators_Brief.xlsx</v>
          </cell>
        </row>
        <row r="8047">
          <cell r="C8047" t="str">
            <v>12112013-002 - WB.1_Measure life (years)</v>
          </cell>
          <cell r="D8047">
            <v>1</v>
          </cell>
          <cell r="E8047" t="str">
            <v>Measure life (years)</v>
          </cell>
          <cell r="F8047" t="str">
            <v>Measure Life Value Source</v>
          </cell>
          <cell r="G8047" t="str">
            <v/>
          </cell>
          <cell r="H8047" t="str">
            <v/>
          </cell>
          <cell r="I8047" t="str">
            <v>09-09-2013_WA_HES_Refrigerators_Brief.xlsx</v>
          </cell>
        </row>
        <row r="8048">
          <cell r="C8048" t="str">
            <v>12112013-002 - WB.1_Incremental cost ($)</v>
          </cell>
          <cell r="D8048">
            <v>1</v>
          </cell>
          <cell r="E8048" t="str">
            <v>Incremental cost ($)</v>
          </cell>
          <cell r="F8048" t="str">
            <v>Incremental Cost Value Source</v>
          </cell>
          <cell r="G8048" t="str">
            <v/>
          </cell>
          <cell r="H8048" t="str">
            <v/>
          </cell>
          <cell r="I8048" t="str">
            <v>09-09-2013_WA_HES_Refrigerators_Brief.xlsx</v>
          </cell>
        </row>
        <row r="8049">
          <cell r="C8049" t="str">
            <v>2742 - FE.2_Planned Realization Rate</v>
          </cell>
          <cell r="D8049">
            <v>2</v>
          </cell>
          <cell r="E8049" t="str">
            <v>Planned Realization Rate</v>
          </cell>
          <cell r="F8049" t="str">
            <v>Realization Rate Value Source</v>
          </cell>
          <cell r="G8049" t="str">
            <v/>
          </cell>
          <cell r="H8049" t="str">
            <v>Table 1</v>
          </cell>
          <cell r="I8049" t="str">
            <v>DSM_WY_FinAnswerExpress_Report_2011.pdf</v>
          </cell>
        </row>
        <row r="8050">
          <cell r="C8050" t="str">
            <v>2742 - FE.2_Planned Net to Gross Ratio</v>
          </cell>
          <cell r="D8050">
            <v>2</v>
          </cell>
          <cell r="E8050" t="str">
            <v>Planned Net to Gross Ratio</v>
          </cell>
          <cell r="F8050" t="str">
            <v>Net-to-Gross Value Source</v>
          </cell>
          <cell r="G8050" t="str">
            <v/>
          </cell>
          <cell r="H8050" t="str">
            <v>Page 10</v>
          </cell>
          <cell r="I8050" t="str">
            <v>DSM_WY_FinAnswerExpress_Report_2011.pdf</v>
          </cell>
        </row>
        <row r="8051">
          <cell r="C8051" t="str">
            <v>1255 - FE.3_Planned Realization Rate</v>
          </cell>
          <cell r="D8051">
            <v>3</v>
          </cell>
          <cell r="E8051" t="str">
            <v>Planned Realization Rate</v>
          </cell>
          <cell r="F8051" t="str">
            <v>Realization Rate Value Source</v>
          </cell>
          <cell r="G8051" t="str">
            <v/>
          </cell>
          <cell r="H8051" t="str">
            <v>page 2</v>
          </cell>
          <cell r="I8051" t="str">
            <v>CA_FinAnswer_Express_Program_Evaluation_2009-2011.pdf</v>
          </cell>
        </row>
        <row r="8052">
          <cell r="C8052" t="str">
            <v>1255 - FE.3_Planned Net to Gross Ratio</v>
          </cell>
          <cell r="D8052">
            <v>3</v>
          </cell>
          <cell r="E8052" t="str">
            <v>Planned Net to Gross Ratio</v>
          </cell>
          <cell r="F8052" t="str">
            <v>Net-to-Gross Value Source</v>
          </cell>
          <cell r="G8052" t="str">
            <v/>
          </cell>
          <cell r="H8052" t="str">
            <v>page 2</v>
          </cell>
          <cell r="I8052" t="str">
            <v>CA_FinAnswer_Express_Program_Evaluation_2009-2011.pdf</v>
          </cell>
        </row>
        <row r="8053">
          <cell r="C8053" t="str">
            <v>1259 - FE.3_Incremental cost ($)</v>
          </cell>
          <cell r="D8053">
            <v>3</v>
          </cell>
          <cell r="E8053" t="str">
            <v>Incremental cost ($)</v>
          </cell>
          <cell r="F8053" t="str">
            <v>Cost Value Source</v>
          </cell>
          <cell r="G8053" t="str">
            <v/>
          </cell>
          <cell r="H8053" t="str">
            <v/>
          </cell>
          <cell r="I8053" t="str">
            <v>1-27-2014_ID_HES_Refrigerators_Brief.xlsx</v>
          </cell>
        </row>
        <row r="8054">
          <cell r="C8054" t="str">
            <v>1259 - FE.3_Planned Net to Gross Ratio</v>
          </cell>
          <cell r="D8054">
            <v>3</v>
          </cell>
          <cell r="E8054" t="str">
            <v>Planned Net to Gross Ratio</v>
          </cell>
          <cell r="F8054" t="str">
            <v>Net-to-Gross Value Source</v>
          </cell>
          <cell r="G8054" t="str">
            <v/>
          </cell>
          <cell r="H8054" t="str">
            <v>Page 2</v>
          </cell>
          <cell r="I8054" t="str">
            <v>ID_FinAnswer_Express_Program_Evaluation_2009-2011.pdf</v>
          </cell>
        </row>
        <row r="8055">
          <cell r="C8055" t="str">
            <v>1259 - FE.3_Gross incremental annual electric savings (kWh/yr)</v>
          </cell>
          <cell r="D8055">
            <v>3</v>
          </cell>
          <cell r="E8055" t="str">
            <v>Gross incremental annual electric savings (kWh/yr)</v>
          </cell>
          <cell r="F8055" t="str">
            <v xml:space="preserve">Energy Savings Value Source </v>
          </cell>
          <cell r="G8055" t="str">
            <v/>
          </cell>
          <cell r="H8055" t="str">
            <v/>
          </cell>
          <cell r="I8055" t="str">
            <v>1-27-2014_ID_HES_Refrigerators_Brief.xlsx</v>
          </cell>
        </row>
        <row r="8056">
          <cell r="C8056" t="str">
            <v>1259 - FE.3_Measure life (years)</v>
          </cell>
          <cell r="D8056">
            <v>3</v>
          </cell>
          <cell r="E8056" t="str">
            <v>Measure life (years)</v>
          </cell>
          <cell r="F8056" t="str">
            <v>Measure Life Value Source</v>
          </cell>
          <cell r="G8056" t="str">
            <v/>
          </cell>
          <cell r="H8056" t="str">
            <v/>
          </cell>
          <cell r="I8056" t="str">
            <v>1-27-2014_ID_HES_Refrigerators_Brief.xlsx</v>
          </cell>
        </row>
        <row r="8057">
          <cell r="C8057" t="str">
            <v>1259 - FE.3_Planned Realization Rate</v>
          </cell>
          <cell r="D8057">
            <v>3</v>
          </cell>
          <cell r="E8057" t="str">
            <v>Planned Realization Rate</v>
          </cell>
          <cell r="F8057" t="str">
            <v>Realization Rate Value Source</v>
          </cell>
          <cell r="G8057" t="str">
            <v/>
          </cell>
          <cell r="H8057" t="str">
            <v>Table 1</v>
          </cell>
          <cell r="I8057" t="str">
            <v>ID_FinAnswer_Express_Program_Evaluation_2009-2011.pdf</v>
          </cell>
        </row>
        <row r="8058">
          <cell r="C8058" t="str">
            <v>1684 - FE.3_Incremental cost ($)</v>
          </cell>
          <cell r="D8058">
            <v>3</v>
          </cell>
          <cell r="E8058" t="str">
            <v>Incremental cost ($)</v>
          </cell>
          <cell r="F8058" t="str">
            <v>Incremental Cost Value Source</v>
          </cell>
          <cell r="G8058" t="str">
            <v/>
          </cell>
          <cell r="H8058" t="str">
            <v/>
          </cell>
          <cell r="I8058" t="str">
            <v>03-03-2014_UT_HES_RefrigeratorCEETier3_Brief.xlsx</v>
          </cell>
        </row>
        <row r="8059">
          <cell r="C8059" t="str">
            <v>1684 - FE.3_Gross incremental annual electric savings (kWh/yr)</v>
          </cell>
          <cell r="D8059">
            <v>3</v>
          </cell>
          <cell r="E8059" t="str">
            <v>Gross incremental annual electric savings (kWh/yr)</v>
          </cell>
          <cell r="F8059" t="str">
            <v>Energy Savings Value Source</v>
          </cell>
          <cell r="G8059" t="str">
            <v/>
          </cell>
          <cell r="H8059" t="str">
            <v/>
          </cell>
          <cell r="I8059" t="str">
            <v>03-03-2014_UT_HES_RefrigeratorCEETier3_Brief.xlsx</v>
          </cell>
        </row>
        <row r="8060">
          <cell r="C8060" t="str">
            <v>1684 - FE.3_Measure life (years)</v>
          </cell>
          <cell r="D8060">
            <v>3</v>
          </cell>
          <cell r="E8060" t="str">
            <v>Measure life (years)</v>
          </cell>
          <cell r="F8060" t="str">
            <v>Measure Life Value Source</v>
          </cell>
          <cell r="G8060" t="str">
            <v/>
          </cell>
          <cell r="H8060" t="str">
            <v/>
          </cell>
          <cell r="I8060" t="str">
            <v>03-03-2014_UT_HES_RefrigeratorCEETier3_Brief.xlsx</v>
          </cell>
        </row>
        <row r="8061">
          <cell r="C8061" t="str">
            <v>440.2_Incentive Customer ($)</v>
          </cell>
          <cell r="D8061">
            <v>2</v>
          </cell>
          <cell r="E8061" t="str">
            <v>Incentive Customer ($)</v>
          </cell>
          <cell r="F8061" t="str">
            <v>Incentive Value Source</v>
          </cell>
          <cell r="G8061" t="str">
            <v/>
          </cell>
          <cell r="H8061" t="str">
            <v>FE Deemed Savings - Industrial v10.18.12.xlsx table of deemed values used by program administator</v>
          </cell>
          <cell r="I8061" t="str">
            <v/>
          </cell>
        </row>
        <row r="8062">
          <cell r="C8062" t="str">
            <v>440.2_Gross Average Monthly Demand Reduction (kW/unit)</v>
          </cell>
          <cell r="D8062">
            <v>2</v>
          </cell>
          <cell r="E8062" t="str">
            <v>Gross Average Monthly Demand Reduction (kW/unit)</v>
          </cell>
          <cell r="F8062" t="str">
            <v>Savings Parameters</v>
          </cell>
          <cell r="G8062" t="str">
            <v/>
          </cell>
          <cell r="H8062" t="str">
            <v/>
          </cell>
          <cell r="I8062" t="str">
            <v>Irrigation Measure Savings Calcs.xlsx</v>
          </cell>
        </row>
        <row r="8063">
          <cell r="C8063" t="str">
            <v>440.2_Baseline Value</v>
          </cell>
          <cell r="D8063">
            <v>2</v>
          </cell>
          <cell r="E8063" t="str">
            <v>Baseline Value</v>
          </cell>
          <cell r="F8063" t="str">
            <v>Baseline Value Source</v>
          </cell>
          <cell r="G8063" t="str">
            <v/>
          </cell>
          <cell r="H8063" t="str">
            <v/>
          </cell>
          <cell r="I8063" t="str">
            <v>FinAnswer Express Market Characterization and Program Enhancements - Utah Service Territory 30 Nov 2011.pdf</v>
          </cell>
        </row>
        <row r="8064">
          <cell r="C8064" t="str">
            <v>440.2_Gross incremental annual electric savings (kWh/yr)</v>
          </cell>
          <cell r="D8064">
            <v>2</v>
          </cell>
          <cell r="E8064" t="str">
            <v>Gross incremental annual electric savings (kWh/yr)</v>
          </cell>
          <cell r="F8064" t="str">
            <v>See Source Document(s) for savings methodology</v>
          </cell>
          <cell r="G8064" t="str">
            <v/>
          </cell>
          <cell r="H8064" t="str">
            <v/>
          </cell>
          <cell r="I8064" t="str">
            <v>Irrigation Measure Savings Calcs.xlsx</v>
          </cell>
        </row>
        <row r="8065">
          <cell r="C8065" t="str">
            <v>440.2_Gross Average Monthly Demand Reduction (kW/unit)</v>
          </cell>
          <cell r="D8065">
            <v>2</v>
          </cell>
          <cell r="E8065" t="str">
            <v>Gross Average Monthly Demand Reduction (kW/unit)</v>
          </cell>
          <cell r="F8065" t="str">
            <v>Demand Reduction Value Source</v>
          </cell>
          <cell r="G8065" t="str">
            <v/>
          </cell>
          <cell r="H8065" t="str">
            <v/>
          </cell>
          <cell r="I8065" t="str">
            <v>FinAnswer Express Market Characterization and Program Enhancements - Utah Service Territory 30 Nov 2011.pdf</v>
          </cell>
        </row>
        <row r="8066">
          <cell r="C8066" t="str">
            <v>440.2_Efficient Case Value</v>
          </cell>
          <cell r="D8066">
            <v>2</v>
          </cell>
          <cell r="E8066" t="str">
            <v>Efficient Case Value</v>
          </cell>
          <cell r="F8066" t="str">
            <v>Efficient Case Value Source</v>
          </cell>
          <cell r="G8066" t="str">
            <v/>
          </cell>
          <cell r="H8066" t="str">
            <v/>
          </cell>
          <cell r="I8066" t="str">
            <v>FinAnswer Express Market Characterization and Program Enhancements - Utah Service Territory 30 Nov 2011.pdf</v>
          </cell>
        </row>
        <row r="8067">
          <cell r="C8067" t="str">
            <v>440.2_Incremental cost ($)</v>
          </cell>
          <cell r="D8067">
            <v>2</v>
          </cell>
          <cell r="E8067" t="str">
            <v>Incremental cost ($)</v>
          </cell>
          <cell r="F8067" t="str">
            <v>Cost Value Source</v>
          </cell>
          <cell r="G8067" t="str">
            <v/>
          </cell>
          <cell r="H8067" t="str">
            <v/>
          </cell>
          <cell r="I8067" t="str">
            <v>FinAnswer Express Market Characterization and Program Enhancements - Utah Service Territory 30 Nov 2011.pdf</v>
          </cell>
        </row>
        <row r="8068">
          <cell r="C8068" t="str">
            <v>440.2_Gross incremental annual electric savings (kWh/yr)</v>
          </cell>
          <cell r="D8068">
            <v>2</v>
          </cell>
          <cell r="E8068" t="str">
            <v>Gross incremental annual electric savings (kWh/yr)</v>
          </cell>
          <cell r="F8068" t="str">
            <v xml:space="preserve">Energy Savings Value Source </v>
          </cell>
          <cell r="G8068" t="str">
            <v/>
          </cell>
          <cell r="H8068" t="str">
            <v/>
          </cell>
          <cell r="I8068" t="str">
            <v>FinAnswer Express Market Characterization and Program Enhancements - Utah Service Territory 30 Nov 2011.pdf</v>
          </cell>
        </row>
        <row r="8069">
          <cell r="C8069" t="str">
            <v>12162013-145.2_Planned Net to Gross Ratio</v>
          </cell>
          <cell r="D8069">
            <v>2</v>
          </cell>
          <cell r="E8069" t="str">
            <v>Planned Net to Gross Ratio</v>
          </cell>
          <cell r="F8069" t="str">
            <v>Net-to-Gross Value Source</v>
          </cell>
          <cell r="G8069" t="str">
            <v/>
          </cell>
          <cell r="H8069" t="str">
            <v>Page 2</v>
          </cell>
          <cell r="I8069" t="str">
            <v>CA_Energy_FinAnswer_Program_Evaluation_2009-2011.pdf</v>
          </cell>
        </row>
        <row r="8070">
          <cell r="C8070" t="str">
            <v>12162013-275.2_Measure life (years)</v>
          </cell>
          <cell r="D8070">
            <v>2</v>
          </cell>
          <cell r="E8070" t="str">
            <v>Measure life (years)</v>
          </cell>
          <cell r="F8070" t="str">
            <v>Measure Life Value Source</v>
          </cell>
          <cell r="G8070" t="str">
            <v>14.5, rounded to 15</v>
          </cell>
          <cell r="H8070" t="str">
            <v>Table 16</v>
          </cell>
          <cell r="I8070" t="str">
            <v>Idaho Energy FinAnswer Evaluation Report - 2008.pdf</v>
          </cell>
        </row>
        <row r="8071">
          <cell r="C8071" t="str">
            <v>12162013-275.2_Planned Net to Gross Ratio</v>
          </cell>
          <cell r="D8071">
            <v>2</v>
          </cell>
          <cell r="E8071" t="str">
            <v>Planned Net to Gross Ratio</v>
          </cell>
          <cell r="F8071" t="str">
            <v>Net-to-Gross Ratio Value Source</v>
          </cell>
          <cell r="G8071" t="str">
            <v/>
          </cell>
          <cell r="H8071" t="str">
            <v>Page 2</v>
          </cell>
          <cell r="I8071" t="str">
            <v>ID_Energy_FinAnswer_Program_Evaluation_2009-2011.pdf</v>
          </cell>
        </row>
        <row r="8072">
          <cell r="C8072" t="str">
            <v>12162013-275.2_Planned Realization Rate</v>
          </cell>
          <cell r="D8072">
            <v>2</v>
          </cell>
          <cell r="E8072" t="str">
            <v>Planned Realization Rate</v>
          </cell>
          <cell r="F8072" t="str">
            <v>Realization Rate Value Source</v>
          </cell>
          <cell r="G8072" t="str">
            <v/>
          </cell>
          <cell r="H8072" t="str">
            <v>Table 1</v>
          </cell>
          <cell r="I8072" t="str">
            <v>ID_Energy_FinAnswer_Program_Evaluation_2009-2011.pdf</v>
          </cell>
        </row>
        <row r="8073">
          <cell r="C8073" t="str">
            <v>11222013-015.2_Incentive Customer ($)</v>
          </cell>
          <cell r="D8073">
            <v>2</v>
          </cell>
          <cell r="E8073" t="str">
            <v>Incentive Customer ($)</v>
          </cell>
          <cell r="F8073" t="str">
            <v>Incentive Value Source</v>
          </cell>
          <cell r="G8073" t="str">
            <v/>
          </cell>
          <cell r="H8073" t="str">
            <v>Incentive Caluclator Tool</v>
          </cell>
          <cell r="I8073" t="str">
            <v>WB UT Incentive Calc EXTERNAL 1.1E 0722013.xlsx</v>
          </cell>
        </row>
        <row r="8074">
          <cell r="C8074" t="str">
            <v>12162013-015.2_Incentive Customer ($)</v>
          </cell>
          <cell r="D8074">
            <v>2</v>
          </cell>
          <cell r="E8074" t="str">
            <v>Incentive Customer ($)</v>
          </cell>
          <cell r="F8074" t="str">
            <v>Incentive Value Source</v>
          </cell>
          <cell r="G8074" t="str">
            <v/>
          </cell>
          <cell r="H8074" t="str">
            <v>Incentive Caluclator Tool</v>
          </cell>
          <cell r="I8074" t="str">
            <v>WA wattSmart Business Incentive DUMMY.xlsx</v>
          </cell>
        </row>
        <row r="8075">
          <cell r="C8075" t="str">
            <v>12162013-405.2_Measure life (years)</v>
          </cell>
          <cell r="D8075">
            <v>2</v>
          </cell>
          <cell r="E8075" t="str">
            <v>Measure life (years)</v>
          </cell>
          <cell r="F8075" t="str">
            <v>Measure Life Value Source</v>
          </cell>
          <cell r="G8075" t="str">
            <v/>
          </cell>
          <cell r="H8075" t="str">
            <v>Table 26</v>
          </cell>
          <cell r="I8075" t="str">
            <v>2013-Wyoming-Annual-Report-Appendices-FINAL.pdf</v>
          </cell>
        </row>
        <row r="8076">
          <cell r="C8076" t="str">
            <v>12162013-405.2_Planned Realization Rate</v>
          </cell>
          <cell r="D8076">
            <v>2</v>
          </cell>
          <cell r="E8076" t="str">
            <v>Planned Realization Rate</v>
          </cell>
          <cell r="F8076" t="str">
            <v>Realization Rate Value Source</v>
          </cell>
          <cell r="G8076" t="str">
            <v/>
          </cell>
          <cell r="H8076" t="str">
            <v>Table 1</v>
          </cell>
          <cell r="I8076" t="str">
            <v>DSM_WY_EnergyFinAnswer_Report_2011.pdf</v>
          </cell>
        </row>
        <row r="8077">
          <cell r="C8077" t="str">
            <v>12162013-405.2_Planned Net to Gross Ratio</v>
          </cell>
          <cell r="D8077">
            <v>2</v>
          </cell>
          <cell r="E8077" t="str">
            <v>Planned Net to Gross Ratio</v>
          </cell>
          <cell r="F8077" t="str">
            <v>Net-to-Gross Valur Source</v>
          </cell>
          <cell r="G8077" t="str">
            <v/>
          </cell>
          <cell r="H8077" t="str">
            <v>Page 10</v>
          </cell>
          <cell r="I8077" t="str">
            <v>DSM_WY_EnergyFinAnswer_Report_2011.pdf</v>
          </cell>
        </row>
        <row r="8078">
          <cell r="C8078" t="str">
            <v>12162013-146.2_Planned Net to Gross Ratio</v>
          </cell>
          <cell r="D8078">
            <v>2</v>
          </cell>
          <cell r="E8078" t="str">
            <v>Planned Net to Gross Ratio</v>
          </cell>
          <cell r="F8078" t="str">
            <v>Net-to-Gross Value Source</v>
          </cell>
          <cell r="G8078" t="str">
            <v/>
          </cell>
          <cell r="H8078" t="str">
            <v>Page 2</v>
          </cell>
          <cell r="I8078" t="str">
            <v>CA_Energy_FinAnswer_Program_Evaluation_2009-2011.pdf</v>
          </cell>
        </row>
        <row r="8079">
          <cell r="C8079" t="str">
            <v>12162013-276.2_Planned Realization Rate</v>
          </cell>
          <cell r="D8079">
            <v>2</v>
          </cell>
          <cell r="E8079" t="str">
            <v>Planned Realization Rate</v>
          </cell>
          <cell r="F8079" t="str">
            <v>Realization Rate Value Source</v>
          </cell>
          <cell r="G8079" t="str">
            <v/>
          </cell>
          <cell r="H8079" t="str">
            <v>Table 1</v>
          </cell>
          <cell r="I8079" t="str">
            <v>ID_Energy_FinAnswer_Program_Evaluation_2009-2011.pdf</v>
          </cell>
        </row>
        <row r="8080">
          <cell r="C8080" t="str">
            <v>12162013-276.2_Planned Net to Gross Ratio</v>
          </cell>
          <cell r="D8080">
            <v>2</v>
          </cell>
          <cell r="E8080" t="str">
            <v>Planned Net to Gross Ratio</v>
          </cell>
          <cell r="F8080" t="str">
            <v>Net-to-Gross Ratio Value Source</v>
          </cell>
          <cell r="G8080" t="str">
            <v/>
          </cell>
          <cell r="H8080" t="str">
            <v>Page 2</v>
          </cell>
          <cell r="I8080" t="str">
            <v>ID_Energy_FinAnswer_Program_Evaluation_2009-2011.pdf</v>
          </cell>
        </row>
        <row r="8081">
          <cell r="C8081" t="str">
            <v>12162013-276.2_Measure life (years)</v>
          </cell>
          <cell r="D8081">
            <v>2</v>
          </cell>
          <cell r="E8081" t="str">
            <v>Measure life (years)</v>
          </cell>
          <cell r="F8081" t="str">
            <v>Measure Life Value Source</v>
          </cell>
          <cell r="G8081" t="str">
            <v>14.5, rounded to 15</v>
          </cell>
          <cell r="H8081" t="str">
            <v>Table 16</v>
          </cell>
          <cell r="I8081" t="str">
            <v>Idaho Energy FinAnswer Evaluation Report - 2008.pdf</v>
          </cell>
        </row>
        <row r="8082">
          <cell r="C8082" t="str">
            <v>11222013-016.2_Incentive Customer ($)</v>
          </cell>
          <cell r="D8082">
            <v>2</v>
          </cell>
          <cell r="E8082" t="str">
            <v>Incentive Customer ($)</v>
          </cell>
          <cell r="F8082" t="str">
            <v>Incentive Value Source</v>
          </cell>
          <cell r="G8082" t="str">
            <v/>
          </cell>
          <cell r="H8082" t="str">
            <v>Incentive Caluclator Tool</v>
          </cell>
          <cell r="I8082" t="str">
            <v>WB UT Incentive Calc EXTERNAL 1.1E 0722013.xlsx</v>
          </cell>
        </row>
        <row r="8083">
          <cell r="C8083" t="str">
            <v>12162013-016.2_Incentive Customer ($)</v>
          </cell>
          <cell r="D8083">
            <v>2</v>
          </cell>
          <cell r="E8083" t="str">
            <v>Incentive Customer ($)</v>
          </cell>
          <cell r="F8083" t="str">
            <v>Incentive Value Source</v>
          </cell>
          <cell r="G8083" t="str">
            <v/>
          </cell>
          <cell r="H8083" t="str">
            <v>Incentive Caluclator Tool</v>
          </cell>
          <cell r="I8083" t="str">
            <v>WA wattSmart Business Incentive DUMMY.xlsx</v>
          </cell>
        </row>
        <row r="8084">
          <cell r="C8084" t="str">
            <v>12162013-406.2_Measure life (years)</v>
          </cell>
          <cell r="D8084">
            <v>2</v>
          </cell>
          <cell r="E8084" t="str">
            <v>Measure life (years)</v>
          </cell>
          <cell r="F8084" t="str">
            <v>Measure Life Value Source</v>
          </cell>
          <cell r="G8084" t="str">
            <v/>
          </cell>
          <cell r="H8084" t="str">
            <v>Table 26</v>
          </cell>
          <cell r="I8084" t="str">
            <v>2013-Wyoming-Annual-Report-Appendices-FINAL.pdf</v>
          </cell>
        </row>
        <row r="8085">
          <cell r="C8085" t="str">
            <v>12162013-406.2_Planned Net to Gross Ratio</v>
          </cell>
          <cell r="D8085">
            <v>2</v>
          </cell>
          <cell r="E8085" t="str">
            <v>Planned Net to Gross Ratio</v>
          </cell>
          <cell r="F8085" t="str">
            <v>Net-to-Gross Valur Source</v>
          </cell>
          <cell r="G8085" t="str">
            <v/>
          </cell>
          <cell r="H8085" t="str">
            <v>Page 10</v>
          </cell>
          <cell r="I8085" t="str">
            <v>DSM_WY_EnergyFinAnswer_Report_2011.pdf</v>
          </cell>
        </row>
        <row r="8086">
          <cell r="C8086" t="str">
            <v>12162013-406.2_Planned Realization Rate</v>
          </cell>
          <cell r="D8086">
            <v>2</v>
          </cell>
          <cell r="E8086" t="str">
            <v>Planned Realization Rate</v>
          </cell>
          <cell r="F8086" t="str">
            <v>Realization Rate Value Source</v>
          </cell>
          <cell r="G8086" t="str">
            <v/>
          </cell>
          <cell r="H8086" t="str">
            <v>Table 1</v>
          </cell>
          <cell r="I8086" t="str">
            <v>DSM_WY_EnergyFinAnswer_Report_2011.pdf</v>
          </cell>
        </row>
        <row r="8087">
          <cell r="C8087" t="str">
            <v>112.2_Planned Net to Gross Ratio</v>
          </cell>
          <cell r="D8087">
            <v>2</v>
          </cell>
          <cell r="E8087" t="str">
            <v>Planned Net to Gross Ratio</v>
          </cell>
          <cell r="F8087" t="str">
            <v>Net-to-Gross Value Source</v>
          </cell>
          <cell r="G8087" t="str">
            <v/>
          </cell>
          <cell r="H8087" t="str">
            <v>page 2</v>
          </cell>
          <cell r="I8087" t="str">
            <v>CA_FinAnswer_Express_Program_Evaluation_2009-2011.pdf</v>
          </cell>
        </row>
        <row r="8088">
          <cell r="C8088" t="str">
            <v>112.2_Planned Realization Rate</v>
          </cell>
          <cell r="D8088">
            <v>2</v>
          </cell>
          <cell r="E8088" t="str">
            <v>Planned Realization Rate</v>
          </cell>
          <cell r="F8088" t="str">
            <v>Realization Rate Value Source</v>
          </cell>
          <cell r="G8088" t="str">
            <v/>
          </cell>
          <cell r="H8088" t="str">
            <v>page 2</v>
          </cell>
          <cell r="I8088" t="str">
            <v>CA_FinAnswer_Express_Program_Evaluation_2009-2011.pdf</v>
          </cell>
        </row>
        <row r="8089">
          <cell r="C8089" t="str">
            <v>388.2_Gross incremental annual electric savings (kWh/yr)</v>
          </cell>
          <cell r="D8089">
            <v>2</v>
          </cell>
          <cell r="E8089" t="str">
            <v>Gross incremental annual electric savings (kWh/yr)</v>
          </cell>
          <cell r="F8089" t="str">
            <v xml:space="preserve">Energy Savings Value Source </v>
          </cell>
          <cell r="G8089" t="str">
            <v/>
          </cell>
          <cell r="H8089" t="str">
            <v/>
          </cell>
          <cell r="I8089" t="str">
            <v>2010 ID FX MARKET CHARACTERIZATION 051512.pdf</v>
          </cell>
        </row>
        <row r="8090">
          <cell r="C8090" t="str">
            <v>388.2_Incremental cost ($)</v>
          </cell>
          <cell r="D8090">
            <v>2</v>
          </cell>
          <cell r="E8090" t="str">
            <v>Incremental cost ($)</v>
          </cell>
          <cell r="F8090" t="str">
            <v>Cost Value Source</v>
          </cell>
          <cell r="G8090" t="str">
            <v/>
          </cell>
          <cell r="H8090" t="str">
            <v/>
          </cell>
          <cell r="I8090" t="str">
            <v>2010 ID FX MARKET CHARACTERIZATION 051512.pdf</v>
          </cell>
        </row>
        <row r="8091">
          <cell r="C8091" t="str">
            <v>388.2_Gross Average Monthly Demand Reduction (kW/unit)</v>
          </cell>
          <cell r="D8091">
            <v>2</v>
          </cell>
          <cell r="E8091" t="str">
            <v>Gross Average Monthly Demand Reduction (kW/unit)</v>
          </cell>
          <cell r="F8091" t="str">
            <v>Demand Reduction Value Source</v>
          </cell>
          <cell r="G8091" t="str">
            <v/>
          </cell>
          <cell r="H8091" t="str">
            <v/>
          </cell>
          <cell r="I8091" t="str">
            <v>2010 ID FX MARKET CHARACTERIZATION 051512.pdf</v>
          </cell>
        </row>
        <row r="8092">
          <cell r="C8092" t="str">
            <v>388.2_Planned Net to Gross Ratio</v>
          </cell>
          <cell r="D8092">
            <v>2</v>
          </cell>
          <cell r="E8092" t="str">
            <v>Planned Net to Gross Ratio</v>
          </cell>
          <cell r="F8092" t="str">
            <v>Net-to-Gross Value Source</v>
          </cell>
          <cell r="G8092" t="str">
            <v/>
          </cell>
          <cell r="H8092" t="str">
            <v>Page 2</v>
          </cell>
          <cell r="I8092" t="str">
            <v>ID_FinAnswer_Express_Program_Evaluation_2009-2011.pdf</v>
          </cell>
        </row>
        <row r="8093">
          <cell r="C8093" t="str">
            <v>388.2_Measure life (years)</v>
          </cell>
          <cell r="D8093">
            <v>2</v>
          </cell>
          <cell r="E8093" t="str">
            <v>Measure life (years)</v>
          </cell>
          <cell r="F8093" t="str">
            <v>Measure Life Value Source</v>
          </cell>
          <cell r="G8093" t="str">
            <v/>
          </cell>
          <cell r="H8093" t="str">
            <v/>
          </cell>
          <cell r="I8093" t="str">
            <v>2010 ID FX MARKET CHARACTERIZATION 051512.pdf</v>
          </cell>
        </row>
        <row r="8094">
          <cell r="C8094" t="str">
            <v>388.2_Planned Realization Rate</v>
          </cell>
          <cell r="D8094">
            <v>2</v>
          </cell>
          <cell r="E8094" t="str">
            <v>Planned Realization Rate</v>
          </cell>
          <cell r="F8094" t="str">
            <v>Realization Rate Value Source</v>
          </cell>
          <cell r="G8094" t="str">
            <v/>
          </cell>
          <cell r="H8094" t="str">
            <v>Table 1</v>
          </cell>
          <cell r="I8094" t="str">
            <v>ID_FinAnswer_Express_Program_Evaluation_2009-2011.pdf</v>
          </cell>
        </row>
        <row r="8095">
          <cell r="C8095" t="str">
            <v>572.2_Gross Average Monthly Demand Reduction (kW/unit)</v>
          </cell>
          <cell r="D8095">
            <v>2</v>
          </cell>
          <cell r="E8095" t="str">
            <v>Gross Average Monthly Demand Reduction (kW/unit)</v>
          </cell>
          <cell r="F8095" t="str">
            <v>Demand Reduction Value Source</v>
          </cell>
          <cell r="G8095" t="str">
            <v/>
          </cell>
          <cell r="H8095" t="str">
            <v>Table 2-10</v>
          </cell>
          <cell r="I8095" t="str">
            <v>FinAnswer Express Market Characterization and Program Enhancements - Utah Service Territory 30 Nov 2011.pdf</v>
          </cell>
        </row>
        <row r="8096">
          <cell r="C8096" t="str">
            <v>572.2_Gross incremental annual electric savings (kWh/yr)</v>
          </cell>
          <cell r="D8096">
            <v>2</v>
          </cell>
          <cell r="E8096" t="str">
            <v>Gross incremental annual electric savings (kWh/yr)</v>
          </cell>
          <cell r="F8096" t="str">
            <v xml:space="preserve">Energy Savings Value Source </v>
          </cell>
          <cell r="G8096" t="str">
            <v/>
          </cell>
          <cell r="H8096" t="str">
            <v>Table 4-9</v>
          </cell>
          <cell r="I8096" t="str">
            <v>FinAnswer Express Market Characterization and Program Enhancements - Utah Service Territory 30 Nov 2011.pdf</v>
          </cell>
        </row>
        <row r="8097">
          <cell r="C8097" t="str">
            <v>572.2_Measure life (years)</v>
          </cell>
          <cell r="D8097">
            <v>2</v>
          </cell>
          <cell r="E8097" t="str">
            <v>Measure life (years)</v>
          </cell>
          <cell r="F8097" t="str">
            <v>Measure Life Value Source</v>
          </cell>
          <cell r="G8097" t="str">
            <v/>
          </cell>
          <cell r="H8097" t="str">
            <v>Table 2 on page 22 of Appendix 1</v>
          </cell>
          <cell r="I8097" t="str">
            <v>UT_2011_Annual_Report.pdf</v>
          </cell>
        </row>
        <row r="8098">
          <cell r="C8098" t="str">
            <v>572.2_Incremental cost ($)</v>
          </cell>
          <cell r="D8098">
            <v>2</v>
          </cell>
          <cell r="E8098" t="str">
            <v>Incremental cost ($)</v>
          </cell>
          <cell r="F8098" t="str">
            <v>Cost Value Source</v>
          </cell>
          <cell r="G8098" t="str">
            <v/>
          </cell>
          <cell r="H8098" t="str">
            <v>Table 4-9</v>
          </cell>
          <cell r="I8098" t="str">
            <v>FinAnswer Express Market Characterization and Program Enhancements - Utah Service Territory 30 Nov 2011.pdf</v>
          </cell>
        </row>
        <row r="8099">
          <cell r="C8099" t="str">
            <v>572.2_Incentive Customer ($)</v>
          </cell>
          <cell r="D8099">
            <v>2</v>
          </cell>
          <cell r="E8099" t="str">
            <v>Incentive Customer ($)</v>
          </cell>
          <cell r="F8099" t="str">
            <v>Incentive Value Source</v>
          </cell>
          <cell r="G8099" t="str">
            <v/>
          </cell>
          <cell r="H8099" t="str">
            <v>Table 4-9</v>
          </cell>
          <cell r="I8099" t="str">
            <v>FinAnswer Express Market Characterization and Program Enhancements - Utah Service Territory 30 Nov 2011.pdf</v>
          </cell>
        </row>
        <row r="8100">
          <cell r="C8100" t="str">
            <v>572.2_Gross incremental annual electric savings (kWh/yr)</v>
          </cell>
          <cell r="D8100">
            <v>2</v>
          </cell>
          <cell r="E8100" t="str">
            <v>Gross incremental annual electric savings (kWh/yr)</v>
          </cell>
          <cell r="F8100" t="str">
            <v>See Source Document(s) for savings methodology</v>
          </cell>
          <cell r="G8100" t="str">
            <v/>
          </cell>
          <cell r="H8100" t="str">
            <v/>
          </cell>
          <cell r="I8100" t="str">
            <v>Insulation.docx</v>
          </cell>
        </row>
        <row r="8101">
          <cell r="C8101" t="str">
            <v>572.2_Gross incremental annual electric savings (kWh/yr)</v>
          </cell>
          <cell r="D8101">
            <v>2</v>
          </cell>
          <cell r="E8101" t="str">
            <v>Gross incremental annual electric savings (kWh/yr)</v>
          </cell>
          <cell r="F8101" t="str">
            <v>See Source Document(s) for savings methodology</v>
          </cell>
          <cell r="G8101" t="str">
            <v/>
          </cell>
          <cell r="H8101" t="str">
            <v/>
          </cell>
          <cell r="I8101" t="str">
            <v>Evenlope_ModelingParameters 091911 UT.xls</v>
          </cell>
        </row>
        <row r="8102">
          <cell r="C8102" t="str">
            <v>572.3_Measure life (years)</v>
          </cell>
          <cell r="D8102">
            <v>3</v>
          </cell>
          <cell r="E8102" t="str">
            <v>Measure life (years)</v>
          </cell>
          <cell r="F8102" t="str">
            <v>Measure Life Value Source</v>
          </cell>
          <cell r="G8102" t="str">
            <v/>
          </cell>
          <cell r="H8102" t="str">
            <v>Table 2 on page 22 of Appendix 1</v>
          </cell>
          <cell r="I8102" t="str">
            <v>UT_2011_Annual_Report.pdf</v>
          </cell>
        </row>
        <row r="8103">
          <cell r="C8103" t="str">
            <v>572.3_Gross Average Monthly Demand Reduction (kW/unit)</v>
          </cell>
          <cell r="D8103">
            <v>3</v>
          </cell>
          <cell r="E8103" t="str">
            <v>Gross Average Monthly Demand Reduction (kW/unit)</v>
          </cell>
          <cell r="F8103" t="str">
            <v>Demand Reduction Value Source</v>
          </cell>
          <cell r="G8103" t="str">
            <v/>
          </cell>
          <cell r="H8103" t="str">
            <v/>
          </cell>
          <cell r="I8103" t="str">
            <v>Program Update Report UT 050214.docx</v>
          </cell>
        </row>
        <row r="8104">
          <cell r="C8104" t="str">
            <v>572.3_Incremental cost ($)</v>
          </cell>
          <cell r="D8104">
            <v>3</v>
          </cell>
          <cell r="E8104" t="str">
            <v>Incremental cost ($)</v>
          </cell>
          <cell r="F8104" t="str">
            <v>Cost Value Source</v>
          </cell>
          <cell r="G8104" t="str">
            <v/>
          </cell>
          <cell r="H8104" t="str">
            <v>Table 4-9</v>
          </cell>
          <cell r="I8104" t="str">
            <v>FinAnswer Express Market Characterization and Program Enhancements - Utah Service Territory 30 Nov 2011.pdf</v>
          </cell>
        </row>
        <row r="8105">
          <cell r="C8105" t="str">
            <v>572.3_Gross incremental annual electric savings (kWh/yr)</v>
          </cell>
          <cell r="D8105">
            <v>3</v>
          </cell>
          <cell r="E8105" t="str">
            <v>Gross incremental annual electric savings (kWh/yr)</v>
          </cell>
          <cell r="F8105" t="str">
            <v xml:space="preserve">Energy Savings Value Source </v>
          </cell>
          <cell r="G8105" t="str">
            <v/>
          </cell>
          <cell r="H8105" t="str">
            <v/>
          </cell>
          <cell r="I8105" t="str">
            <v>Program Update Report UT 050214.docx</v>
          </cell>
        </row>
        <row r="8106">
          <cell r="C8106" t="str">
            <v>572.3_Incentive Customer ($)</v>
          </cell>
          <cell r="D8106">
            <v>3</v>
          </cell>
          <cell r="E8106" t="str">
            <v>Incentive Customer ($)</v>
          </cell>
          <cell r="F8106" t="str">
            <v>Incentive Value Source</v>
          </cell>
          <cell r="G8106" t="str">
            <v/>
          </cell>
          <cell r="H8106" t="str">
            <v>Table 4-9</v>
          </cell>
          <cell r="I8106" t="str">
            <v>FinAnswer Express Market Characterization and Program Enhancements - Utah Service Territory 30 Nov 2011.pdf</v>
          </cell>
        </row>
        <row r="8107">
          <cell r="C8107" t="str">
            <v>766.2_Incentive Customer ($)</v>
          </cell>
          <cell r="D8107">
            <v>2</v>
          </cell>
          <cell r="E8107" t="str">
            <v>Incentive Customer ($)</v>
          </cell>
          <cell r="F8107" t="str">
            <v>Incentive Value Source</v>
          </cell>
          <cell r="G8107" t="str">
            <v/>
          </cell>
          <cell r="H8107" t="str">
            <v>pg 10, Table 4-7</v>
          </cell>
          <cell r="I8107" t="str">
            <v>FinAnswer Express Market Characterization and Program Enhancements - Washington Service Territory 9 Sept 2011.pdf</v>
          </cell>
        </row>
        <row r="8108">
          <cell r="C8108" t="str">
            <v>766.2_Gross Average Monthly Demand Reduction (kW/unit)</v>
          </cell>
          <cell r="D8108">
            <v>2</v>
          </cell>
          <cell r="E8108" t="str">
            <v>Gross Average Monthly Demand Reduction (kW/unit)</v>
          </cell>
          <cell r="F8108" t="str">
            <v>Savings Parameters</v>
          </cell>
          <cell r="G8108" t="str">
            <v/>
          </cell>
          <cell r="H8108" t="str">
            <v>See Source Document(s) for savings methodology</v>
          </cell>
          <cell r="I8108" t="str">
            <v>Envel_ModelParameters 090710 WA_CA_ID.xls</v>
          </cell>
        </row>
        <row r="8109">
          <cell r="C8109" t="str">
            <v>766.2_Gross incremental annual electric savings (kWh/yr)</v>
          </cell>
          <cell r="D8109">
            <v>2</v>
          </cell>
          <cell r="E8109" t="str">
            <v>Gross incremental annual electric savings (kWh/yr)</v>
          </cell>
          <cell r="F8109" t="str">
            <v>Savings Parameters</v>
          </cell>
          <cell r="G8109" t="str">
            <v/>
          </cell>
          <cell r="H8109" t="str">
            <v>See Source Document(s) for savings methodology</v>
          </cell>
          <cell r="I8109" t="str">
            <v>WA Insulation.docx</v>
          </cell>
        </row>
        <row r="8110">
          <cell r="C8110" t="str">
            <v>766.2_Measure life (years)</v>
          </cell>
          <cell r="D8110">
            <v>2</v>
          </cell>
          <cell r="E8110" t="str">
            <v>Measure life (years)</v>
          </cell>
          <cell r="F8110" t="str">
            <v>Measure Life Value Source</v>
          </cell>
          <cell r="G8110" t="str">
            <v/>
          </cell>
          <cell r="H8110" t="str">
            <v>pg 10, Table 4-7</v>
          </cell>
          <cell r="I8110" t="str">
            <v>FinAnswer Express Market Characterization and Program Enhancements - Washington Service Territory 9 Sept 2011.pdf</v>
          </cell>
        </row>
        <row r="8111">
          <cell r="C8111" t="str">
            <v>766.2_Gross incremental annual electric savings (kWh/yr)</v>
          </cell>
          <cell r="D8111">
            <v>2</v>
          </cell>
          <cell r="E8111" t="str">
            <v>Gross incremental annual electric savings (kWh/yr)</v>
          </cell>
          <cell r="F8111" t="str">
            <v>Savings Parameters</v>
          </cell>
          <cell r="G8111" t="str">
            <v/>
          </cell>
          <cell r="H8111" t="str">
            <v>See Source Document(s) for savings methodology</v>
          </cell>
          <cell r="I8111" t="str">
            <v>Envel_ModelParameters 090710 WA_CA_ID.xls</v>
          </cell>
        </row>
        <row r="8112">
          <cell r="C8112" t="str">
            <v>766.2_Incremental cost ($)</v>
          </cell>
          <cell r="D8112">
            <v>2</v>
          </cell>
          <cell r="E8112" t="str">
            <v>Incremental cost ($)</v>
          </cell>
          <cell r="F8112" t="str">
            <v>Cost Value Source</v>
          </cell>
          <cell r="G8112" t="str">
            <v/>
          </cell>
          <cell r="H8112" t="str">
            <v>pg 10, Table 4-7</v>
          </cell>
          <cell r="I8112" t="str">
            <v>FinAnswer Express Market Characterization and Program Enhancements - Washington Service Territory 9 Sept 2011.pdf</v>
          </cell>
        </row>
        <row r="8113">
          <cell r="C8113" t="str">
            <v>766.2_Gross incremental annual electric savings (kWh/yr)</v>
          </cell>
          <cell r="D8113">
            <v>2</v>
          </cell>
          <cell r="E8113" t="str">
            <v>Gross incremental annual electric savings (kWh/yr)</v>
          </cell>
          <cell r="F8113" t="str">
            <v xml:space="preserve">Energy Savings Value Source </v>
          </cell>
          <cell r="G8113" t="str">
            <v/>
          </cell>
          <cell r="H8113" t="str">
            <v>pg 10, Table 4-7</v>
          </cell>
          <cell r="I8113" t="str">
            <v>FinAnswer Express Market Characterization and Program Enhancements - Washington Service Territory 9 Sept 2011.pdf</v>
          </cell>
        </row>
        <row r="8114">
          <cell r="C8114" t="str">
            <v>766.2_Gross Average Monthly Demand Reduction (kW/unit)</v>
          </cell>
          <cell r="D8114">
            <v>2</v>
          </cell>
          <cell r="E8114" t="str">
            <v>Gross Average Monthly Demand Reduction (kW/unit)</v>
          </cell>
          <cell r="F8114" t="str">
            <v>Savings Parameters</v>
          </cell>
          <cell r="G8114" t="str">
            <v/>
          </cell>
          <cell r="H8114" t="str">
            <v>See Source Document(s) for savings methodology</v>
          </cell>
          <cell r="I8114" t="str">
            <v>WA Insulation.docx</v>
          </cell>
        </row>
        <row r="8115">
          <cell r="C8115" t="str">
            <v>766.2_Gross Average Monthly Demand Reduction (kW/unit)</v>
          </cell>
          <cell r="D8115">
            <v>2</v>
          </cell>
          <cell r="E8115" t="str">
            <v>Gross Average Monthly Demand Reduction (kW/unit)</v>
          </cell>
          <cell r="F8115" t="str">
            <v>Demand Reduction Value Source</v>
          </cell>
          <cell r="G8115" t="str">
            <v/>
          </cell>
          <cell r="H8115" t="str">
            <v>pg 10, Table 4-7</v>
          </cell>
          <cell r="I8115" t="str">
            <v>FinAnswer Express Market Characterization and Program Enhancements - Washington Service Territory 9 Sept 2011.pdf</v>
          </cell>
        </row>
        <row r="8116">
          <cell r="C8116" t="str">
            <v>972.2_Planned Net to Gross Ratio</v>
          </cell>
          <cell r="D8116">
            <v>2</v>
          </cell>
          <cell r="E8116" t="str">
            <v>Planned Net to Gross Ratio</v>
          </cell>
          <cell r="F8116" t="str">
            <v>Net-to-Gross Value Source</v>
          </cell>
          <cell r="G8116" t="str">
            <v/>
          </cell>
          <cell r="H8116" t="str">
            <v>Page 10</v>
          </cell>
          <cell r="I8116" t="str">
            <v>DSM_WY_FinAnswerExpress_Report_2011.pdf</v>
          </cell>
        </row>
        <row r="8117">
          <cell r="C8117" t="str">
            <v>972.2_Planned Realization Rate</v>
          </cell>
          <cell r="D8117">
            <v>2</v>
          </cell>
          <cell r="E8117" t="str">
            <v>Planned Realization Rate</v>
          </cell>
          <cell r="F8117" t="str">
            <v>Realization Rate Value Source</v>
          </cell>
          <cell r="G8117" t="str">
            <v/>
          </cell>
          <cell r="H8117" t="str">
            <v>Table 1</v>
          </cell>
          <cell r="I8117" t="str">
            <v>DSM_WY_FinAnswerExpress_Report_2011.pdf</v>
          </cell>
        </row>
        <row r="8118">
          <cell r="C8118" t="str">
            <v>972.2_Measure life (years)</v>
          </cell>
          <cell r="D8118">
            <v>2</v>
          </cell>
          <cell r="E8118" t="str">
            <v>Measure life (years)</v>
          </cell>
          <cell r="F8118" t="str">
            <v>Measure Life Value Source</v>
          </cell>
          <cell r="G8118" t="str">
            <v/>
          </cell>
          <cell r="H8118" t="str">
            <v/>
          </cell>
          <cell r="I8118" t="str">
            <v>NonLighting Measure Worksheets WY 120814.pdf</v>
          </cell>
        </row>
        <row r="8119">
          <cell r="C8119" t="str">
            <v>972.2_Gross Average Monthly Demand Reduction (kW/unit)</v>
          </cell>
          <cell r="D8119">
            <v>2</v>
          </cell>
          <cell r="E8119" t="str">
            <v>Gross Average Monthly Demand Reduction (kW/unit)</v>
          </cell>
          <cell r="F8119" t="str">
            <v>Demand Savings Value Source</v>
          </cell>
          <cell r="G8119" t="str">
            <v/>
          </cell>
          <cell r="H8119" t="str">
            <v/>
          </cell>
          <cell r="I8119" t="str">
            <v>NonLighting Measure Worksheets WY 120814.pdf</v>
          </cell>
        </row>
        <row r="8120">
          <cell r="C8120" t="str">
            <v>972.2_Gross incremental annual electric savings (kWh/yr)</v>
          </cell>
          <cell r="D8120">
            <v>2</v>
          </cell>
          <cell r="E8120" t="str">
            <v>Gross incremental annual electric savings (kWh/yr)</v>
          </cell>
          <cell r="F8120" t="str">
            <v>Energy Savings Value Source</v>
          </cell>
          <cell r="G8120" t="str">
            <v/>
          </cell>
          <cell r="H8120" t="str">
            <v/>
          </cell>
          <cell r="I8120" t="str">
            <v>NonLighting Measure Worksheets WY 120814.pdf</v>
          </cell>
        </row>
        <row r="8121">
          <cell r="C8121" t="str">
            <v>972.2_Incremental cost ($)</v>
          </cell>
          <cell r="D8121">
            <v>2</v>
          </cell>
          <cell r="E8121" t="str">
            <v>Incremental cost ($)</v>
          </cell>
          <cell r="F8121" t="str">
            <v>Incremental Cost Value Source</v>
          </cell>
          <cell r="G8121" t="str">
            <v/>
          </cell>
          <cell r="H8121" t="str">
            <v/>
          </cell>
          <cell r="I8121" t="str">
            <v>NonLighting Measure Worksheets WY 120814.pdf</v>
          </cell>
        </row>
        <row r="8122">
          <cell r="C8122" t="str">
            <v>112.1_Planned Net to Gross Ratio</v>
          </cell>
          <cell r="D8122">
            <v>1</v>
          </cell>
          <cell r="E8122" t="str">
            <v>Planned Net to Gross Ratio</v>
          </cell>
          <cell r="F8122" t="str">
            <v>Net-to-Gross Value Source</v>
          </cell>
          <cell r="G8122" t="str">
            <v/>
          </cell>
          <cell r="H8122" t="str">
            <v>page 2</v>
          </cell>
          <cell r="I8122" t="str">
            <v>CA_FinAnswer_Express_Program_Evaluation_2009-2011.pdf</v>
          </cell>
        </row>
        <row r="8123">
          <cell r="C8123" t="str">
            <v>112.1_Incremental cost ($)</v>
          </cell>
          <cell r="D8123">
            <v>1</v>
          </cell>
          <cell r="E8123" t="str">
            <v>Incremental cost ($)</v>
          </cell>
          <cell r="F8123" t="str">
            <v>Cost Value Source</v>
          </cell>
          <cell r="G8123" t="str">
            <v/>
          </cell>
          <cell r="H8123" t="str">
            <v>Table 4-8</v>
          </cell>
          <cell r="I8123" t="str">
            <v>CA FinAnswer Express Market Characterization 081911.pdf</v>
          </cell>
        </row>
        <row r="8124">
          <cell r="C8124" t="str">
            <v>112.1_Gross incremental annual electric savings (kWh/yr)</v>
          </cell>
          <cell r="D8124">
            <v>1</v>
          </cell>
          <cell r="E8124" t="str">
            <v>Gross incremental annual electric savings (kWh/yr)</v>
          </cell>
          <cell r="F8124" t="str">
            <v>See Source Document(s) for savings methodology</v>
          </cell>
          <cell r="G8124" t="str">
            <v/>
          </cell>
          <cell r="H8124" t="str">
            <v/>
          </cell>
          <cell r="I8124" t="str">
            <v>Envel_ModelParameters 090710 WA_CA_ID.xls</v>
          </cell>
        </row>
        <row r="8125">
          <cell r="C8125" t="str">
            <v>112.1_Gross incremental annual electric savings (kWh/yr)</v>
          </cell>
          <cell r="D8125">
            <v>1</v>
          </cell>
          <cell r="E8125" t="str">
            <v>Gross incremental annual electric savings (kWh/yr)</v>
          </cell>
          <cell r="F8125" t="str">
            <v>See Source Document(s) for savings methodology</v>
          </cell>
          <cell r="G8125" t="str">
            <v/>
          </cell>
          <cell r="H8125" t="str">
            <v/>
          </cell>
          <cell r="I8125" t="str">
            <v>Insulation.docx</v>
          </cell>
        </row>
        <row r="8126">
          <cell r="C8126" t="str">
            <v>112.1_Gross incremental annual electric savings (kWh/yr)</v>
          </cell>
          <cell r="D8126">
            <v>1</v>
          </cell>
          <cell r="E8126" t="str">
            <v>Gross incremental annual electric savings (kWh/yr)</v>
          </cell>
          <cell r="F8126" t="str">
            <v xml:space="preserve">Energy Savings Value Source </v>
          </cell>
          <cell r="G8126" t="str">
            <v/>
          </cell>
          <cell r="H8126" t="str">
            <v>Table 4-8</v>
          </cell>
          <cell r="I8126" t="str">
            <v>CA FinAnswer Express Market Characterization 081911.pdf</v>
          </cell>
        </row>
        <row r="8127">
          <cell r="C8127" t="str">
            <v>112.1_Incentive Customer ($)</v>
          </cell>
          <cell r="D8127">
            <v>1</v>
          </cell>
          <cell r="E8127" t="str">
            <v>Incentive Customer ($)</v>
          </cell>
          <cell r="F8127" t="str">
            <v>Incentive Value Source</v>
          </cell>
          <cell r="G8127" t="str">
            <v/>
          </cell>
          <cell r="H8127" t="str">
            <v>Table 4-8</v>
          </cell>
          <cell r="I8127" t="str">
            <v>CA FinAnswer Express Market Characterization 081911.pdf</v>
          </cell>
        </row>
        <row r="8128">
          <cell r="C8128" t="str">
            <v>112.1_Planned Realization Rate</v>
          </cell>
          <cell r="D8128">
            <v>1</v>
          </cell>
          <cell r="E8128" t="str">
            <v>Planned Realization Rate</v>
          </cell>
          <cell r="F8128" t="str">
            <v>Realization Rate Value Source</v>
          </cell>
          <cell r="G8128" t="str">
            <v/>
          </cell>
          <cell r="H8128" t="str">
            <v>page 2</v>
          </cell>
          <cell r="I8128" t="str">
            <v>CA_FinAnswer_Express_Program_Evaluation_2009-2011.pdf</v>
          </cell>
        </row>
        <row r="8129">
          <cell r="C8129" t="str">
            <v>112.1_Measure life (years)</v>
          </cell>
          <cell r="D8129">
            <v>1</v>
          </cell>
          <cell r="E8129" t="str">
            <v>Measure life (years)</v>
          </cell>
          <cell r="F8129" t="str">
            <v>Measure Life Value Source</v>
          </cell>
          <cell r="G8129" t="str">
            <v/>
          </cell>
          <cell r="H8129" t="str">
            <v>Table 4-8</v>
          </cell>
          <cell r="I8129" t="str">
            <v>CA FinAnswer Express Market Characterization 081911.pdf</v>
          </cell>
        </row>
        <row r="8130">
          <cell r="C8130" t="str">
            <v>112.1_Gross Average Monthly Demand Reduction (kW/unit)</v>
          </cell>
          <cell r="D8130">
            <v>1</v>
          </cell>
          <cell r="E8130" t="str">
            <v>Gross Average Monthly Demand Reduction (kW/unit)</v>
          </cell>
          <cell r="F8130" t="str">
            <v>Demand Reduction Value Source</v>
          </cell>
          <cell r="G8130" t="str">
            <v/>
          </cell>
          <cell r="H8130" t="str">
            <v>Table 2-10</v>
          </cell>
          <cell r="I8130" t="str">
            <v>CA FinAnswer Express Market Characterization 081911.pdf</v>
          </cell>
        </row>
        <row r="8131">
          <cell r="C8131" t="str">
            <v>107.2_Planned Net to Gross Ratio</v>
          </cell>
          <cell r="D8131">
            <v>2</v>
          </cell>
          <cell r="E8131" t="str">
            <v>Planned Net to Gross Ratio</v>
          </cell>
          <cell r="F8131" t="str">
            <v>Net-to-Gross Value Source</v>
          </cell>
          <cell r="G8131" t="str">
            <v/>
          </cell>
          <cell r="H8131" t="str">
            <v>page 2</v>
          </cell>
          <cell r="I8131" t="str">
            <v>CA_FinAnswer_Express_Program_Evaluation_2009-2011.pdf</v>
          </cell>
        </row>
        <row r="8132">
          <cell r="C8132" t="str">
            <v>107.2_Planned Realization Rate</v>
          </cell>
          <cell r="D8132">
            <v>2</v>
          </cell>
          <cell r="E8132" t="str">
            <v>Planned Realization Rate</v>
          </cell>
          <cell r="F8132" t="str">
            <v>Realization Rate Value Source</v>
          </cell>
          <cell r="G8132" t="str">
            <v/>
          </cell>
          <cell r="H8132" t="str">
            <v>page 2</v>
          </cell>
          <cell r="I8132" t="str">
            <v>CA_FinAnswer_Express_Program_Evaluation_2009-2011.pdf</v>
          </cell>
        </row>
        <row r="8133">
          <cell r="C8133" t="str">
            <v>333.2_Planned Net to Gross Ratio</v>
          </cell>
          <cell r="D8133">
            <v>2</v>
          </cell>
          <cell r="E8133" t="str">
            <v>Planned Net to Gross Ratio</v>
          </cell>
          <cell r="F8133" t="str">
            <v>Net-to-Gross Value Source</v>
          </cell>
          <cell r="G8133" t="str">
            <v/>
          </cell>
          <cell r="H8133" t="str">
            <v>Page 2</v>
          </cell>
          <cell r="I8133" t="str">
            <v>ID_FinAnswer_Express_Program_Evaluation_2009-2011.pdf</v>
          </cell>
        </row>
        <row r="8134">
          <cell r="C8134" t="str">
            <v>333.2_Gross incremental annual electric savings (kWh/yr)</v>
          </cell>
          <cell r="D8134">
            <v>2</v>
          </cell>
          <cell r="E8134" t="str">
            <v>Gross incremental annual electric savings (kWh/yr)</v>
          </cell>
          <cell r="F8134" t="str">
            <v xml:space="preserve">Energy Savings Value Source </v>
          </cell>
          <cell r="G8134" t="str">
            <v/>
          </cell>
          <cell r="H8134" t="str">
            <v/>
          </cell>
          <cell r="I8134" t="str">
            <v>2010 ID FX MARKET CHARACTERIZATION 051512.pdf</v>
          </cell>
        </row>
        <row r="8135">
          <cell r="C8135" t="str">
            <v>333.2_Incremental cost ($)</v>
          </cell>
          <cell r="D8135">
            <v>2</v>
          </cell>
          <cell r="E8135" t="str">
            <v>Incremental cost ($)</v>
          </cell>
          <cell r="F8135" t="str">
            <v>Cost Value Source</v>
          </cell>
          <cell r="G8135" t="str">
            <v/>
          </cell>
          <cell r="H8135" t="str">
            <v/>
          </cell>
          <cell r="I8135" t="str">
            <v>2010 ID FX MARKET CHARACTERIZATION 051512.pdf</v>
          </cell>
        </row>
        <row r="8136">
          <cell r="C8136" t="str">
            <v>333.2_Gross Average Monthly Demand Reduction (kW/unit)</v>
          </cell>
          <cell r="D8136">
            <v>2</v>
          </cell>
          <cell r="E8136" t="str">
            <v>Gross Average Monthly Demand Reduction (kW/unit)</v>
          </cell>
          <cell r="F8136" t="str">
            <v>Demand Reduction Value Source</v>
          </cell>
          <cell r="G8136" t="str">
            <v/>
          </cell>
          <cell r="H8136" t="str">
            <v/>
          </cell>
          <cell r="I8136" t="str">
            <v>2010 ID FX MARKET CHARACTERIZATION 051512.pdf</v>
          </cell>
        </row>
        <row r="8137">
          <cell r="C8137" t="str">
            <v>333.2_Planned Realization Rate</v>
          </cell>
          <cell r="D8137">
            <v>2</v>
          </cell>
          <cell r="E8137" t="str">
            <v>Planned Realization Rate</v>
          </cell>
          <cell r="F8137" t="str">
            <v>Realization Rate Value Source</v>
          </cell>
          <cell r="G8137" t="str">
            <v/>
          </cell>
          <cell r="H8137" t="str">
            <v>Table 1</v>
          </cell>
          <cell r="I8137" t="str">
            <v>ID_FinAnswer_Express_Program_Evaluation_2009-2011.pdf</v>
          </cell>
        </row>
        <row r="8138">
          <cell r="C8138" t="str">
            <v>333.2_Measure life (years)</v>
          </cell>
          <cell r="D8138">
            <v>2</v>
          </cell>
          <cell r="E8138" t="str">
            <v>Measure life (years)</v>
          </cell>
          <cell r="F8138" t="str">
            <v>Measure Life Value Source</v>
          </cell>
          <cell r="G8138" t="str">
            <v/>
          </cell>
          <cell r="H8138" t="str">
            <v/>
          </cell>
          <cell r="I8138" t="str">
            <v>2010 ID FX MARKET CHARACTERIZATION 051512.pdf</v>
          </cell>
        </row>
        <row r="8139">
          <cell r="C8139" t="str">
            <v>551.2_Gross incremental annual electric savings (kWh/yr)</v>
          </cell>
          <cell r="D8139">
            <v>2</v>
          </cell>
          <cell r="E8139" t="str">
            <v>Gross incremental annual electric savings (kWh/yr)</v>
          </cell>
          <cell r="F8139" t="str">
            <v>See Source Document(s) for savings methodology</v>
          </cell>
          <cell r="G8139" t="str">
            <v/>
          </cell>
          <cell r="H8139" t="str">
            <v/>
          </cell>
          <cell r="I8139" t="str">
            <v>Insulation.docx</v>
          </cell>
        </row>
        <row r="8140">
          <cell r="C8140" t="str">
            <v>551.2_Gross incremental annual electric savings (kWh/yr)</v>
          </cell>
          <cell r="D8140">
            <v>2</v>
          </cell>
          <cell r="E8140" t="str">
            <v>Gross incremental annual electric savings (kWh/yr)</v>
          </cell>
          <cell r="F8140" t="str">
            <v xml:space="preserve">Energy Savings Value Source </v>
          </cell>
          <cell r="G8140" t="str">
            <v/>
          </cell>
          <cell r="H8140" t="str">
            <v>Table 4-8</v>
          </cell>
          <cell r="I8140" t="str">
            <v>FinAnswer Express Market Characterization and Program Enhancements - Utah Service Territory 30 Nov 2011.pdf</v>
          </cell>
        </row>
        <row r="8141">
          <cell r="C8141" t="str">
            <v>551.2_Incentive Customer ($)</v>
          </cell>
          <cell r="D8141">
            <v>2</v>
          </cell>
          <cell r="E8141" t="str">
            <v>Incentive Customer ($)</v>
          </cell>
          <cell r="F8141" t="str">
            <v>Incentive Value Source</v>
          </cell>
          <cell r="G8141" t="str">
            <v/>
          </cell>
          <cell r="H8141" t="str">
            <v>Table 4-8</v>
          </cell>
          <cell r="I8141" t="str">
            <v>FinAnswer Express Market Characterization and Program Enhancements - Utah Service Territory 30 Nov 2011.pdf</v>
          </cell>
        </row>
        <row r="8142">
          <cell r="C8142" t="str">
            <v>551.2_Measure life (years)</v>
          </cell>
          <cell r="D8142">
            <v>2</v>
          </cell>
          <cell r="E8142" t="str">
            <v>Measure life (years)</v>
          </cell>
          <cell r="F8142" t="str">
            <v>Measure Life Value Source</v>
          </cell>
          <cell r="G8142" t="str">
            <v/>
          </cell>
          <cell r="H8142" t="str">
            <v>Table 2 on page 22 of Appendix 1</v>
          </cell>
          <cell r="I8142" t="str">
            <v>UT_2011_Annual_Report.pdf</v>
          </cell>
        </row>
        <row r="8143">
          <cell r="C8143" t="str">
            <v>551.2_Gross Average Monthly Demand Reduction (kW/unit)</v>
          </cell>
          <cell r="D8143">
            <v>2</v>
          </cell>
          <cell r="E8143" t="str">
            <v>Gross Average Monthly Demand Reduction (kW/unit)</v>
          </cell>
          <cell r="F8143" t="str">
            <v>Demand Reduction Value Source</v>
          </cell>
          <cell r="G8143" t="str">
            <v/>
          </cell>
          <cell r="H8143" t="str">
            <v>Table 2-10</v>
          </cell>
          <cell r="I8143" t="str">
            <v>FinAnswer Express Market Characterization and Program Enhancements - Utah Service Territory 30 Nov 2011.pdf</v>
          </cell>
        </row>
        <row r="8144">
          <cell r="C8144" t="str">
            <v>551.2_Gross incremental annual electric savings (kWh/yr)</v>
          </cell>
          <cell r="D8144">
            <v>2</v>
          </cell>
          <cell r="E8144" t="str">
            <v>Gross incremental annual electric savings (kWh/yr)</v>
          </cell>
          <cell r="F8144" t="str">
            <v>See Source Document(s) for savings methodology</v>
          </cell>
          <cell r="G8144" t="str">
            <v/>
          </cell>
          <cell r="H8144" t="str">
            <v/>
          </cell>
          <cell r="I8144" t="str">
            <v>Evenlope_ModelingParameters 091911 UT.xls</v>
          </cell>
        </row>
        <row r="8145">
          <cell r="C8145" t="str">
            <v>551.2_Incremental cost ($)</v>
          </cell>
          <cell r="D8145">
            <v>2</v>
          </cell>
          <cell r="E8145" t="str">
            <v>Incremental cost ($)</v>
          </cell>
          <cell r="F8145" t="str">
            <v>Cost Value Source</v>
          </cell>
          <cell r="G8145" t="str">
            <v/>
          </cell>
          <cell r="H8145" t="str">
            <v>Table 4-8</v>
          </cell>
          <cell r="I8145" t="str">
            <v>FinAnswer Express Market Characterization and Program Enhancements - Utah Service Territory 30 Nov 2011.pdf</v>
          </cell>
        </row>
        <row r="8146">
          <cell r="C8146" t="str">
            <v>753.2_Measure life (years)</v>
          </cell>
          <cell r="D8146">
            <v>2</v>
          </cell>
          <cell r="E8146" t="str">
            <v>Measure life (years)</v>
          </cell>
          <cell r="F8146" t="str">
            <v>Measure Life Value Source</v>
          </cell>
          <cell r="G8146" t="str">
            <v/>
          </cell>
          <cell r="H8146" t="str">
            <v>pg 10, Table 4-8</v>
          </cell>
          <cell r="I8146" t="str">
            <v>FinAnswer Express Market Characterization and Program Enhancements - Washington Service Territory 9 Sept 2011.pdf</v>
          </cell>
        </row>
        <row r="8147">
          <cell r="C8147" t="str">
            <v>753.2_Incentive Customer ($)</v>
          </cell>
          <cell r="D8147">
            <v>2</v>
          </cell>
          <cell r="E8147" t="str">
            <v>Incentive Customer ($)</v>
          </cell>
          <cell r="F8147" t="str">
            <v>Incentive Value Source</v>
          </cell>
          <cell r="G8147" t="str">
            <v/>
          </cell>
          <cell r="H8147" t="str">
            <v>pg 10, Table 4-8</v>
          </cell>
          <cell r="I8147" t="str">
            <v>FinAnswer Express Market Characterization and Program Enhancements - Washington Service Territory 9 Sept 2011.pdf</v>
          </cell>
        </row>
        <row r="8148">
          <cell r="C8148" t="str">
            <v>753.2_Gross incremental annual electric savings (kWh/yr)</v>
          </cell>
          <cell r="D8148">
            <v>2</v>
          </cell>
          <cell r="E8148" t="str">
            <v>Gross incremental annual electric savings (kWh/yr)</v>
          </cell>
          <cell r="F8148" t="str">
            <v>Savings Parameters</v>
          </cell>
          <cell r="G8148" t="str">
            <v/>
          </cell>
          <cell r="H8148" t="str">
            <v>See Source Document(s) for savings methodology</v>
          </cell>
          <cell r="I8148" t="str">
            <v>Envel_ModelParameters 090710 WA_CA_ID.xls</v>
          </cell>
        </row>
        <row r="8149">
          <cell r="C8149" t="str">
            <v>753.2_Gross Average Monthly Demand Reduction (kW/unit)</v>
          </cell>
          <cell r="D8149">
            <v>2</v>
          </cell>
          <cell r="E8149" t="str">
            <v>Gross Average Monthly Demand Reduction (kW/unit)</v>
          </cell>
          <cell r="F8149" t="str">
            <v>Savings Parameters</v>
          </cell>
          <cell r="G8149" t="str">
            <v/>
          </cell>
          <cell r="H8149" t="str">
            <v>See Source Document(s) for savings methodology</v>
          </cell>
          <cell r="I8149" t="str">
            <v>Envel_ModelParameters 090710 WA_CA_ID.xls</v>
          </cell>
        </row>
        <row r="8150">
          <cell r="C8150" t="str">
            <v>753.2_Gross Average Monthly Demand Reduction (kW/unit)</v>
          </cell>
          <cell r="D8150">
            <v>2</v>
          </cell>
          <cell r="E8150" t="str">
            <v>Gross Average Monthly Demand Reduction (kW/unit)</v>
          </cell>
          <cell r="F8150" t="str">
            <v>Savings Parameters</v>
          </cell>
          <cell r="G8150" t="str">
            <v/>
          </cell>
          <cell r="H8150" t="str">
            <v>See Source Document(s) for savings methodology</v>
          </cell>
          <cell r="I8150" t="str">
            <v>WA Insulation.docx</v>
          </cell>
        </row>
        <row r="8151">
          <cell r="C8151" t="str">
            <v>753.2_Gross incremental annual electric savings (kWh/yr)</v>
          </cell>
          <cell r="D8151">
            <v>2</v>
          </cell>
          <cell r="E8151" t="str">
            <v>Gross incremental annual electric savings (kWh/yr)</v>
          </cell>
          <cell r="F8151" t="str">
            <v xml:space="preserve">Energy Savings Value Source </v>
          </cell>
          <cell r="G8151" t="str">
            <v/>
          </cell>
          <cell r="H8151" t="str">
            <v>pg 10, Table 4-8</v>
          </cell>
          <cell r="I8151" t="str">
            <v>FinAnswer Express Market Characterization and Program Enhancements - Washington Service Territory 9 Sept 2011.pdf</v>
          </cell>
        </row>
        <row r="8152">
          <cell r="C8152" t="str">
            <v>753.2_Incremental cost ($)</v>
          </cell>
          <cell r="D8152">
            <v>2</v>
          </cell>
          <cell r="E8152" t="str">
            <v>Incremental cost ($)</v>
          </cell>
          <cell r="F8152" t="str">
            <v>Cost Value Source</v>
          </cell>
          <cell r="G8152" t="str">
            <v/>
          </cell>
          <cell r="H8152" t="str">
            <v>pg 10, Table 4-8</v>
          </cell>
          <cell r="I8152" t="str">
            <v>FinAnswer Express Market Characterization and Program Enhancements - Washington Service Territory 9 Sept 2011.pdf</v>
          </cell>
        </row>
        <row r="8153">
          <cell r="C8153" t="str">
            <v>753.2_Gross incremental annual electric savings (kWh/yr)</v>
          </cell>
          <cell r="D8153">
            <v>2</v>
          </cell>
          <cell r="E8153" t="str">
            <v>Gross incremental annual electric savings (kWh/yr)</v>
          </cell>
          <cell r="F8153" t="str">
            <v>Savings Parameters</v>
          </cell>
          <cell r="G8153" t="str">
            <v/>
          </cell>
          <cell r="H8153" t="str">
            <v>See Source Document(s) for savings methodology</v>
          </cell>
          <cell r="I8153" t="str">
            <v>WA Insulation.docx</v>
          </cell>
        </row>
        <row r="8154">
          <cell r="C8154" t="str">
            <v>753.2_Gross Average Monthly Demand Reduction (kW/unit)</v>
          </cell>
          <cell r="D8154">
            <v>2</v>
          </cell>
          <cell r="E8154" t="str">
            <v>Gross Average Monthly Demand Reduction (kW/unit)</v>
          </cell>
          <cell r="F8154" t="str">
            <v>Demand Reduction Value Source</v>
          </cell>
          <cell r="G8154" t="str">
            <v/>
          </cell>
          <cell r="H8154" t="str">
            <v>pg 10, Table 4-8</v>
          </cell>
          <cell r="I8154" t="str">
            <v>FinAnswer Express Market Characterization and Program Enhancements - Washington Service Territory 9 Sept 2011.pdf</v>
          </cell>
        </row>
        <row r="8155">
          <cell r="C8155" t="str">
            <v>956.2_Measure life (years)</v>
          </cell>
          <cell r="D8155">
            <v>2</v>
          </cell>
          <cell r="E8155" t="str">
            <v>Measure life (years)</v>
          </cell>
          <cell r="F8155" t="str">
            <v>Measure Life Value Source</v>
          </cell>
          <cell r="G8155" t="str">
            <v/>
          </cell>
          <cell r="H8155" t="str">
            <v>Page 4-10</v>
          </cell>
          <cell r="I8155" t="str">
            <v>2010 WY Market Characterization 101810.pdf</v>
          </cell>
        </row>
        <row r="8156">
          <cell r="C8156" t="str">
            <v>956.2_Incremental cost ($)</v>
          </cell>
          <cell r="D8156">
            <v>2</v>
          </cell>
          <cell r="E8156" t="str">
            <v>Incremental cost ($)</v>
          </cell>
          <cell r="F8156" t="str">
            <v>Incremental Cost Value Source</v>
          </cell>
          <cell r="G8156" t="str">
            <v/>
          </cell>
          <cell r="H8156" t="str">
            <v>Page 4-10</v>
          </cell>
          <cell r="I8156" t="str">
            <v>2010 WY Market Characterization 101810.pdf</v>
          </cell>
        </row>
        <row r="8157">
          <cell r="C8157" t="str">
            <v>956.2_Gross incremental annual electric savings (kWh/yr)</v>
          </cell>
          <cell r="D8157">
            <v>2</v>
          </cell>
          <cell r="E8157" t="str">
            <v>Gross incremental annual electric savings (kWh/yr)</v>
          </cell>
          <cell r="F8157" t="str">
            <v>Energy Savings Value Source</v>
          </cell>
          <cell r="G8157" t="str">
            <v/>
          </cell>
          <cell r="H8157" t="str">
            <v>Page 4-10</v>
          </cell>
          <cell r="I8157" t="str">
            <v>2010 WY Market Characterization 101810.pdf</v>
          </cell>
        </row>
        <row r="8158">
          <cell r="C8158" t="str">
            <v>956.2_Planned Net to Gross Ratio</v>
          </cell>
          <cell r="D8158">
            <v>2</v>
          </cell>
          <cell r="E8158" t="str">
            <v>Planned Net to Gross Ratio</v>
          </cell>
          <cell r="F8158" t="str">
            <v>Net-to-Gross Value Source</v>
          </cell>
          <cell r="G8158" t="str">
            <v/>
          </cell>
          <cell r="H8158" t="str">
            <v>Page 10</v>
          </cell>
          <cell r="I8158" t="str">
            <v>DSM_WY_FinAnswerExpress_Report_2011.pdf</v>
          </cell>
        </row>
        <row r="8159">
          <cell r="C8159" t="str">
            <v>956.2_Gross Average Monthly Demand Reduction (kW/unit)</v>
          </cell>
          <cell r="D8159">
            <v>2</v>
          </cell>
          <cell r="E8159" t="str">
            <v>Gross Average Monthly Demand Reduction (kW/unit)</v>
          </cell>
          <cell r="F8159" t="str">
            <v>Demand Savings Value Source</v>
          </cell>
          <cell r="G8159" t="str">
            <v/>
          </cell>
          <cell r="H8159" t="str">
            <v>Page 4-10</v>
          </cell>
          <cell r="I8159" t="str">
            <v>2010 WY Market Characterization 101810.pdf</v>
          </cell>
        </row>
        <row r="8160">
          <cell r="C8160" t="str">
            <v>956.2_Planned Realization Rate</v>
          </cell>
          <cell r="D8160">
            <v>2</v>
          </cell>
          <cell r="E8160" t="str">
            <v>Planned Realization Rate</v>
          </cell>
          <cell r="F8160" t="str">
            <v>Realization Rate Value Source</v>
          </cell>
          <cell r="G8160" t="str">
            <v/>
          </cell>
          <cell r="H8160" t="str">
            <v>Table 1</v>
          </cell>
          <cell r="I8160" t="str">
            <v>DSM_WY_FinAnswerExpress_Report_2011.pdf</v>
          </cell>
        </row>
        <row r="8161">
          <cell r="C8161" t="str">
            <v>107.1_Planned Realization Rate</v>
          </cell>
          <cell r="D8161">
            <v>1</v>
          </cell>
          <cell r="E8161" t="str">
            <v>Planned Realization Rate</v>
          </cell>
          <cell r="F8161" t="str">
            <v>Realization Rate Value Source</v>
          </cell>
          <cell r="G8161" t="str">
            <v/>
          </cell>
          <cell r="H8161" t="str">
            <v>page 2</v>
          </cell>
          <cell r="I8161" t="str">
            <v>CA_FinAnswer_Express_Program_Evaluation_2009-2011.pdf</v>
          </cell>
        </row>
        <row r="8162">
          <cell r="C8162" t="str">
            <v>107.1_Incentive Customer ($)</v>
          </cell>
          <cell r="D8162">
            <v>1</v>
          </cell>
          <cell r="E8162" t="str">
            <v>Incentive Customer ($)</v>
          </cell>
          <cell r="F8162" t="str">
            <v>Incentive Value Source</v>
          </cell>
          <cell r="G8162" t="str">
            <v/>
          </cell>
          <cell r="H8162" t="str">
            <v>Table 4-7</v>
          </cell>
          <cell r="I8162" t="str">
            <v>CA FinAnswer Express Market Characterization 081911.pdf</v>
          </cell>
        </row>
        <row r="8163">
          <cell r="C8163" t="str">
            <v>107.1_Gross Average Monthly Demand Reduction (kW/unit)</v>
          </cell>
          <cell r="D8163">
            <v>1</v>
          </cell>
          <cell r="E8163" t="str">
            <v>Gross Average Monthly Demand Reduction (kW/unit)</v>
          </cell>
          <cell r="F8163" t="str">
            <v>Demand Reduction Value Source</v>
          </cell>
          <cell r="G8163" t="str">
            <v/>
          </cell>
          <cell r="H8163" t="str">
            <v>Table 4-7</v>
          </cell>
          <cell r="I8163" t="str">
            <v>CA FinAnswer Express Market Characterization 081911.pdf</v>
          </cell>
        </row>
        <row r="8164">
          <cell r="C8164" t="str">
            <v>107.1_Planned Net to Gross Ratio</v>
          </cell>
          <cell r="D8164">
            <v>1</v>
          </cell>
          <cell r="E8164" t="str">
            <v>Planned Net to Gross Ratio</v>
          </cell>
          <cell r="F8164" t="str">
            <v>Net-to-Gross Value Source</v>
          </cell>
          <cell r="G8164" t="str">
            <v/>
          </cell>
          <cell r="H8164" t="str">
            <v>page 2</v>
          </cell>
          <cell r="I8164" t="str">
            <v>CA_FinAnswer_Express_Program_Evaluation_2009-2011.pdf</v>
          </cell>
        </row>
        <row r="8165">
          <cell r="C8165" t="str">
            <v>107.1_Measure life (years)</v>
          </cell>
          <cell r="D8165">
            <v>1</v>
          </cell>
          <cell r="E8165" t="str">
            <v>Measure life (years)</v>
          </cell>
          <cell r="F8165" t="str">
            <v>Measure Life Value Source</v>
          </cell>
          <cell r="G8165" t="str">
            <v/>
          </cell>
          <cell r="H8165" t="str">
            <v>Table 4-7</v>
          </cell>
          <cell r="I8165" t="str">
            <v>CA FinAnswer Express Market Characterization 081911.pdf</v>
          </cell>
        </row>
        <row r="8166">
          <cell r="C8166" t="str">
            <v>107.1_Gross incremental annual electric savings (kWh/yr)</v>
          </cell>
          <cell r="D8166">
            <v>1</v>
          </cell>
          <cell r="E8166" t="str">
            <v>Gross incremental annual electric savings (kWh/yr)</v>
          </cell>
          <cell r="F8166" t="str">
            <v xml:space="preserve">Energy Savings Value Source </v>
          </cell>
          <cell r="G8166" t="str">
            <v/>
          </cell>
          <cell r="H8166" t="str">
            <v>Table 4-7</v>
          </cell>
          <cell r="I8166" t="str">
            <v>CA FinAnswer Express Market Characterization 081911.pdf</v>
          </cell>
        </row>
        <row r="8167">
          <cell r="C8167" t="str">
            <v>107.1_Incremental cost ($)</v>
          </cell>
          <cell r="D8167">
            <v>1</v>
          </cell>
          <cell r="E8167" t="str">
            <v>Incremental cost ($)</v>
          </cell>
          <cell r="F8167" t="str">
            <v>Cost Value Source</v>
          </cell>
          <cell r="G8167" t="str">
            <v/>
          </cell>
          <cell r="H8167" t="str">
            <v>Table 4-7</v>
          </cell>
          <cell r="I8167" t="str">
            <v>CA FinAnswer Express Market Characterization 081911.pdf</v>
          </cell>
        </row>
        <row r="8168">
          <cell r="C8168" t="str">
            <v>2136 - FE.2_Incremental cost ($)</v>
          </cell>
          <cell r="D8168">
            <v>2</v>
          </cell>
          <cell r="E8168" t="str">
            <v>Incremental cost ($)</v>
          </cell>
          <cell r="F8168" t="str">
            <v>Cost Value Source</v>
          </cell>
          <cell r="G8168" t="str">
            <v/>
          </cell>
          <cell r="H8168" t="str">
            <v>C-E Input tab</v>
          </cell>
          <cell r="I8168" t="str">
            <v>UT HES State Savings Summary- 14Nov2012.xlsx</v>
          </cell>
        </row>
        <row r="8169">
          <cell r="C8169" t="str">
            <v>2136 - FE.2_Gross incremental annual electric savings (kWh/yr)</v>
          </cell>
          <cell r="D8169">
            <v>2</v>
          </cell>
          <cell r="E8169" t="str">
            <v>Gross incremental annual electric savings (kWh/yr)</v>
          </cell>
          <cell r="F8169" t="str">
            <v xml:space="preserve">Energy Savings Value Source </v>
          </cell>
          <cell r="G8169" t="str">
            <v/>
          </cell>
          <cell r="H8169" t="str">
            <v>UT State Savings Summary See HVAC Measures - Cooling tab</v>
          </cell>
          <cell r="I8169" t="str">
            <v/>
          </cell>
        </row>
        <row r="8170">
          <cell r="C8170" t="str">
            <v>2136 - FE.2_Gross incremental annual electric savings (kWh/yr)</v>
          </cell>
          <cell r="D8170">
            <v>2</v>
          </cell>
          <cell r="E8170" t="str">
            <v>Gross incremental annual electric savings (kWh/yr)</v>
          </cell>
          <cell r="F8170" t="str">
            <v>Equation E (Energy): Gross incremental annual electric savings (kWh/yr)</v>
          </cell>
          <cell r="G8170" t="str">
            <v>http://www.energystar.gov/ia/business/bulk_purchasing/bpsavings_calc/CalculatorConsumerRoomAC.xls</v>
          </cell>
          <cell r="H8170" t="str">
            <v/>
          </cell>
          <cell r="I8170" t="str">
            <v/>
          </cell>
        </row>
        <row r="8171">
          <cell r="C8171" t="str">
            <v>2136 - FE.2_Measure life (years)</v>
          </cell>
          <cell r="D8171">
            <v>2</v>
          </cell>
          <cell r="E8171" t="str">
            <v>Measure life (years)</v>
          </cell>
          <cell r="F8171" t="str">
            <v>Measure Life Value Source</v>
          </cell>
          <cell r="G8171" t="str">
            <v/>
          </cell>
          <cell r="H8171" t="str">
            <v>C-E Input tab</v>
          </cell>
          <cell r="I8171" t="str">
            <v>UT HES State Savings Summary- 14Nov2012.xlsx</v>
          </cell>
        </row>
        <row r="8172">
          <cell r="C8172" t="str">
            <v>2136 - FE.2_Gross incremental annual electric savings (kWh/yr)</v>
          </cell>
          <cell r="D8172">
            <v>2</v>
          </cell>
          <cell r="E8172" t="str">
            <v>Gross incremental annual electric savings (kWh/yr)</v>
          </cell>
          <cell r="F8172" t="str">
            <v>Base case</v>
          </cell>
          <cell r="G8172" t="str">
            <v>9.8 - EER</v>
          </cell>
          <cell r="H8172" t="str">
            <v>Federal Standard</v>
          </cell>
          <cell r="I8172" t="str">
            <v/>
          </cell>
        </row>
        <row r="8173">
          <cell r="C8173" t="str">
            <v>2743 - FE.2_Planned Net to Gross Ratio</v>
          </cell>
          <cell r="D8173">
            <v>2</v>
          </cell>
          <cell r="E8173" t="str">
            <v>Planned Net to Gross Ratio</v>
          </cell>
          <cell r="F8173" t="str">
            <v>Net-to-Gross Value Source</v>
          </cell>
          <cell r="G8173" t="str">
            <v/>
          </cell>
          <cell r="H8173" t="str">
            <v>Page 10</v>
          </cell>
          <cell r="I8173" t="str">
            <v>DSM_WY_FinAnswerExpress_Report_2011.pdf</v>
          </cell>
        </row>
        <row r="8174">
          <cell r="C8174" t="str">
            <v>2743 - FE.2_Planned Realization Rate</v>
          </cell>
          <cell r="D8174">
            <v>2</v>
          </cell>
          <cell r="E8174" t="str">
            <v>Planned Realization Rate</v>
          </cell>
          <cell r="F8174" t="str">
            <v>Realization Rate Value Source</v>
          </cell>
          <cell r="G8174" t="str">
            <v/>
          </cell>
          <cell r="H8174" t="str">
            <v>Table 1</v>
          </cell>
          <cell r="I8174" t="str">
            <v>DSM_WY_FinAnswerExpress_Report_2011.pdf</v>
          </cell>
        </row>
        <row r="8175">
          <cell r="C8175" t="str">
            <v>433.2_Gross Average Monthly Demand Reduction (kW/unit)</v>
          </cell>
          <cell r="D8175">
            <v>2</v>
          </cell>
          <cell r="E8175" t="str">
            <v>Gross Average Monthly Demand Reduction (kW/unit)</v>
          </cell>
          <cell r="F8175" t="str">
            <v>Demand Reduction Value Source</v>
          </cell>
          <cell r="G8175" t="str">
            <v/>
          </cell>
          <cell r="H8175" t="str">
            <v/>
          </cell>
          <cell r="I8175" t="str">
            <v>FinAnswer Express Market Characterization and Program Enhancements - Utah Service Territory 30 Nov 2011.pdf</v>
          </cell>
        </row>
        <row r="8176">
          <cell r="C8176" t="str">
            <v>433.2_Incremental cost ($)</v>
          </cell>
          <cell r="D8176">
            <v>2</v>
          </cell>
          <cell r="E8176" t="str">
            <v>Incremental cost ($)</v>
          </cell>
          <cell r="F8176" t="str">
            <v>Cost Value Source</v>
          </cell>
          <cell r="G8176" t="str">
            <v/>
          </cell>
          <cell r="H8176" t="str">
            <v/>
          </cell>
          <cell r="I8176" t="str">
            <v>FinAnswer Express Market Characterization and Program Enhancements - Utah Service Territory 30 Nov 2011.pdf</v>
          </cell>
        </row>
        <row r="8177">
          <cell r="C8177" t="str">
            <v>433.2_Gross incremental annual electric savings (kWh/yr)</v>
          </cell>
          <cell r="D8177">
            <v>2</v>
          </cell>
          <cell r="E8177" t="str">
            <v>Gross incremental annual electric savings (kWh/yr)</v>
          </cell>
          <cell r="F8177" t="str">
            <v xml:space="preserve">Energy Savings Value Source </v>
          </cell>
          <cell r="G8177" t="str">
            <v/>
          </cell>
          <cell r="H8177" t="str">
            <v/>
          </cell>
          <cell r="I8177" t="str">
            <v>FinAnswer Express Market Characterization and Program Enhancements - Utah Service Territory 30 Nov 2011.pdf</v>
          </cell>
        </row>
        <row r="8178">
          <cell r="C8178" t="str">
            <v>433.2_Incentive Customer ($)</v>
          </cell>
          <cell r="D8178">
            <v>2</v>
          </cell>
          <cell r="E8178" t="str">
            <v>Incentive Customer ($)</v>
          </cell>
          <cell r="F8178" t="str">
            <v>Incentive Value Source</v>
          </cell>
          <cell r="G8178" t="str">
            <v/>
          </cell>
          <cell r="H8178" t="str">
            <v>FE Deemed Savings - Industrial v10.18.12.xlsx table of deemed values used by program administator</v>
          </cell>
          <cell r="I8178" t="str">
            <v/>
          </cell>
        </row>
        <row r="8179">
          <cell r="C8179" t="str">
            <v>433.2_Gross incremental annual electric savings (kWh/yr)</v>
          </cell>
          <cell r="D8179">
            <v>2</v>
          </cell>
          <cell r="E8179" t="str">
            <v>Gross incremental annual electric savings (kWh/yr)</v>
          </cell>
          <cell r="F8179" t="str">
            <v>See Source Document(s) for savings methodology</v>
          </cell>
          <cell r="G8179" t="str">
            <v/>
          </cell>
          <cell r="H8179" t="str">
            <v/>
          </cell>
          <cell r="I8179" t="str">
            <v>Irrigation Measure Savings Calcs.xlsx</v>
          </cell>
        </row>
        <row r="8180">
          <cell r="C8180" t="str">
            <v>433.2_Baseline Value</v>
          </cell>
          <cell r="D8180">
            <v>2</v>
          </cell>
          <cell r="E8180" t="str">
            <v>Baseline Value</v>
          </cell>
          <cell r="F8180" t="str">
            <v>Baseline Value Source</v>
          </cell>
          <cell r="G8180" t="str">
            <v/>
          </cell>
          <cell r="H8180" t="str">
            <v/>
          </cell>
          <cell r="I8180" t="str">
            <v>FinAnswer Express Market Characterization and Program Enhancements - Utah Service Territory 30 Nov 2011.pdf</v>
          </cell>
        </row>
        <row r="8181">
          <cell r="C8181" t="str">
            <v>433.2_Gross Average Monthly Demand Reduction (kW/unit)</v>
          </cell>
          <cell r="D8181">
            <v>2</v>
          </cell>
          <cell r="E8181" t="str">
            <v>Gross Average Monthly Demand Reduction (kW/unit)</v>
          </cell>
          <cell r="F8181" t="str">
            <v>Savings Parameters</v>
          </cell>
          <cell r="G8181" t="str">
            <v/>
          </cell>
          <cell r="H8181" t="str">
            <v/>
          </cell>
          <cell r="I8181" t="str">
            <v>Irrigation Measure Savings Calcs.xlsx</v>
          </cell>
        </row>
        <row r="8182">
          <cell r="C8182" t="str">
            <v>433.2_Efficient Case Value</v>
          </cell>
          <cell r="D8182">
            <v>2</v>
          </cell>
          <cell r="E8182" t="str">
            <v>Efficient Case Value</v>
          </cell>
          <cell r="F8182" t="str">
            <v>Efficient Case Value Source</v>
          </cell>
          <cell r="G8182" t="str">
            <v/>
          </cell>
          <cell r="H8182" t="str">
            <v/>
          </cell>
          <cell r="I8182" t="str">
            <v>FinAnswer Express Market Characterization and Program Enhancements - Utah Service Territory 30 Nov 2011.pdf</v>
          </cell>
        </row>
        <row r="8183">
          <cell r="C8183" t="str">
            <v>20150501-010.1_Planned Realization Rate</v>
          </cell>
          <cell r="D8183">
            <v>1</v>
          </cell>
          <cell r="E8183" t="str">
            <v>Planned Realization Rate</v>
          </cell>
          <cell r="F8183" t="str">
            <v>Realization Rate Value Source</v>
          </cell>
          <cell r="G8183" t="str">
            <v/>
          </cell>
          <cell r="H8183" t="str">
            <v xml:space="preserve"> Table 1, p. 2.</v>
          </cell>
          <cell r="I8183" t="str">
            <v>CA_FinAnswer_Express_Program_Evaluation_2009-2011.pdf</v>
          </cell>
        </row>
        <row r="8184">
          <cell r="C8184" t="str">
            <v>20150501-010.1_Gross incremental annual electric savings (kWh/yr)</v>
          </cell>
          <cell r="D8184">
            <v>1</v>
          </cell>
          <cell r="E8184" t="str">
            <v>Gross incremental annual electric savings (kWh/yr)</v>
          </cell>
          <cell r="F8184" t="str">
            <v>Energy Savings Value Source</v>
          </cell>
          <cell r="G8184" t="str">
            <v/>
          </cell>
          <cell r="H8184" t="str">
            <v/>
          </cell>
          <cell r="I8184" t="str">
            <v>Irrigation Measure Revision - Analysis Updated 13 Feb 2014.xlsx</v>
          </cell>
        </row>
        <row r="8185">
          <cell r="C8185" t="str">
            <v>20150501-010.1_Gross Average Monthly Demand Reduction (kW/unit)</v>
          </cell>
          <cell r="D8185">
            <v>1</v>
          </cell>
          <cell r="E8185" t="str">
            <v>Gross Average Monthly Demand Reduction (kW/unit)</v>
          </cell>
          <cell r="F8185" t="str">
            <v>Demand Savings Value Source</v>
          </cell>
          <cell r="G8185" t="str">
            <v/>
          </cell>
          <cell r="H8185" t="str">
            <v/>
          </cell>
          <cell r="I8185" t="str">
            <v>Irrigation Measure Revision - Analysis Updated 13 Feb 2014.xlsx</v>
          </cell>
        </row>
        <row r="8186">
          <cell r="C8186" t="str">
            <v>20150501-010.1_Measure life (years)</v>
          </cell>
          <cell r="D8186">
            <v>1</v>
          </cell>
          <cell r="E8186" t="str">
            <v>Measure life (years)</v>
          </cell>
          <cell r="F8186" t="str">
            <v>Measure Life Value Source</v>
          </cell>
          <cell r="G8186" t="str">
            <v/>
          </cell>
          <cell r="H8186" t="str">
            <v/>
          </cell>
          <cell r="I8186" t="str">
            <v>Irrigation Measure Revision - Analysis Updated 13 Feb 2014.xlsx</v>
          </cell>
        </row>
        <row r="8187">
          <cell r="C8187" t="str">
            <v>20150501-010.1_Incremental cost ($)</v>
          </cell>
          <cell r="D8187">
            <v>1</v>
          </cell>
          <cell r="E8187" t="str">
            <v>Incremental cost ($)</v>
          </cell>
          <cell r="F8187" t="str">
            <v>Incremental Cost Value Source</v>
          </cell>
          <cell r="G8187" t="str">
            <v/>
          </cell>
          <cell r="H8187" t="str">
            <v/>
          </cell>
          <cell r="I8187" t="str">
            <v>Irrigation Measure Revision - Analysis Updated 13 Feb 2014.xlsx</v>
          </cell>
        </row>
        <row r="8188">
          <cell r="C8188" t="str">
            <v>20150501-010.1_Planned Net to Gross Ratio</v>
          </cell>
          <cell r="D8188">
            <v>1</v>
          </cell>
          <cell r="E8188" t="str">
            <v>Planned Net to Gross Ratio</v>
          </cell>
          <cell r="F8188" t="str">
            <v>Net-to-Gross Value Source</v>
          </cell>
          <cell r="G8188" t="str">
            <v/>
          </cell>
          <cell r="H8188" t="str">
            <v>P. 2 .</v>
          </cell>
          <cell r="I8188" t="str">
            <v>CA_FinAnswer_Express_Program_Evaluation_2009-2011.pdf</v>
          </cell>
        </row>
        <row r="8189">
          <cell r="C8189" t="str">
            <v>12302013-020.1_Measure life (years)</v>
          </cell>
          <cell r="D8189">
            <v>1</v>
          </cell>
          <cell r="E8189" t="str">
            <v>Measure life (years)</v>
          </cell>
          <cell r="F8189" t="str">
            <v>Measure Life Value Source</v>
          </cell>
          <cell r="G8189" t="str">
            <v/>
          </cell>
          <cell r="H8189" t="str">
            <v>Page 18</v>
          </cell>
          <cell r="I8189" t="str">
            <v>Review and Update Industrial Agricultural Incentive Table Measures Washington 3 Nov 2013.pdf</v>
          </cell>
        </row>
        <row r="8190">
          <cell r="C8190" t="str">
            <v>12302013-020.1_Incremental cost ($)</v>
          </cell>
          <cell r="D8190">
            <v>1</v>
          </cell>
          <cell r="E8190" t="str">
            <v>Incremental cost ($)</v>
          </cell>
          <cell r="F8190" t="str">
            <v>Cost Value Source</v>
          </cell>
          <cell r="G8190" t="str">
            <v/>
          </cell>
          <cell r="H8190" t="str">
            <v/>
          </cell>
          <cell r="I8190" t="str">
            <v>Irrigation Measure Revision - Analysis 11 Oct 2013.xlsx</v>
          </cell>
        </row>
        <row r="8191">
          <cell r="C8191" t="str">
            <v>12302013-020.1_Gross Average Monthly Demand Reduction (kW/unit)</v>
          </cell>
          <cell r="D8191">
            <v>1</v>
          </cell>
          <cell r="E8191" t="str">
            <v>Gross Average Monthly Demand Reduction (kW/unit)</v>
          </cell>
          <cell r="F8191" t="str">
            <v>Demand Reduction Value Source</v>
          </cell>
          <cell r="G8191" t="str">
            <v/>
          </cell>
          <cell r="H8191" t="str">
            <v/>
          </cell>
          <cell r="I8191" t="str">
            <v>Irrigation Measure Revision - Analysis 11 Oct 2013.xlsx</v>
          </cell>
        </row>
        <row r="8192">
          <cell r="C8192" t="str">
            <v>12302013-020.1_Gross incremental annual electric savings (kWh/yr)</v>
          </cell>
          <cell r="D8192">
            <v>1</v>
          </cell>
          <cell r="E8192" t="str">
            <v>Gross incremental annual electric savings (kWh/yr)</v>
          </cell>
          <cell r="F8192" t="str">
            <v xml:space="preserve">Energy Savings Value Source </v>
          </cell>
          <cell r="G8192" t="str">
            <v/>
          </cell>
          <cell r="H8192" t="str">
            <v/>
          </cell>
          <cell r="I8192" t="str">
            <v>Irrigation Measure Revision - Analysis 11 Oct 2013.xlsx</v>
          </cell>
        </row>
        <row r="8193">
          <cell r="C8193" t="str">
            <v>12302013-020.1_Incentive Customer ($)</v>
          </cell>
          <cell r="D8193">
            <v>1</v>
          </cell>
          <cell r="E8193" t="str">
            <v>Incentive Customer ($)</v>
          </cell>
          <cell r="F8193" t="str">
            <v>Incentive Value Source</v>
          </cell>
          <cell r="G8193" t="str">
            <v/>
          </cell>
          <cell r="H8193" t="str">
            <v/>
          </cell>
          <cell r="I8193" t="str">
            <v>Irrigation Measure Revision - Analysis 11 Oct 2013.xlsx</v>
          </cell>
        </row>
        <row r="8194">
          <cell r="C8194" t="str">
            <v>11252014-008.1_Measure life (years)</v>
          </cell>
          <cell r="D8194">
            <v>1</v>
          </cell>
          <cell r="E8194" t="str">
            <v>Measure life (years)</v>
          </cell>
          <cell r="F8194" t="str">
            <v>Measure Life Value Source</v>
          </cell>
          <cell r="G8194" t="str">
            <v/>
          </cell>
          <cell r="H8194" t="str">
            <v>Page 19</v>
          </cell>
          <cell r="I8194" t="str">
            <v>Wyoming Industrial  Agricultural Measure Review and Update 9 Nov.docx</v>
          </cell>
        </row>
        <row r="8195">
          <cell r="C8195" t="str">
            <v>11252014-008.1_Incremental cost ($)</v>
          </cell>
          <cell r="D8195">
            <v>1</v>
          </cell>
          <cell r="E8195" t="str">
            <v>Incremental cost ($)</v>
          </cell>
          <cell r="F8195" t="str">
            <v>Incremental Cost Value Source</v>
          </cell>
          <cell r="G8195" t="str">
            <v/>
          </cell>
          <cell r="H8195" t="str">
            <v>Page 19</v>
          </cell>
          <cell r="I8195" t="str">
            <v>Wyoming Industrial  Agricultural Measure Review and Update 9 Nov.docx</v>
          </cell>
        </row>
        <row r="8196">
          <cell r="C8196" t="str">
            <v>11252014-008.1_Planned Net to Gross Ratio</v>
          </cell>
          <cell r="D8196">
            <v>1</v>
          </cell>
          <cell r="E8196" t="str">
            <v>Planned Net to Gross Ratio</v>
          </cell>
          <cell r="F8196" t="str">
            <v>Net-to-Gross Value Source</v>
          </cell>
          <cell r="G8196" t="str">
            <v/>
          </cell>
          <cell r="H8196" t="str">
            <v>Recommendation on Page 10</v>
          </cell>
          <cell r="I8196" t="str">
            <v>DSM_WY_EnergyFinAnswer_Report_2011.pdf</v>
          </cell>
        </row>
        <row r="8197">
          <cell r="C8197" t="str">
            <v>11252014-008.1_Gross Average Monthly Demand Reduction (kW/unit)</v>
          </cell>
          <cell r="D8197">
            <v>1</v>
          </cell>
          <cell r="E8197" t="str">
            <v>Gross Average Monthly Demand Reduction (kW/unit)</v>
          </cell>
          <cell r="F8197" t="str">
            <v>Demand Savings Value Source</v>
          </cell>
          <cell r="G8197" t="str">
            <v/>
          </cell>
          <cell r="H8197" t="str">
            <v>Page 19</v>
          </cell>
          <cell r="I8197" t="str">
            <v>Wyoming Industrial  Agricultural Measure Review and Update 9 Nov.docx</v>
          </cell>
        </row>
        <row r="8198">
          <cell r="C8198" t="str">
            <v>11252014-008.1_Gross incremental annual electric savings (kWh/yr)</v>
          </cell>
          <cell r="D8198">
            <v>1</v>
          </cell>
          <cell r="E8198" t="str">
            <v>Gross incremental annual electric savings (kWh/yr)</v>
          </cell>
          <cell r="F8198" t="str">
            <v>Energy Savings Value Source</v>
          </cell>
          <cell r="G8198" t="str">
            <v/>
          </cell>
          <cell r="H8198" t="str">
            <v>Page 19</v>
          </cell>
          <cell r="I8198" t="str">
            <v>Wyoming Industrial  Agricultural Measure Review and Update 9 Nov.docx</v>
          </cell>
        </row>
        <row r="8199">
          <cell r="C8199" t="str">
            <v>173.2_Planned Realization Rate</v>
          </cell>
          <cell r="D8199">
            <v>2</v>
          </cell>
          <cell r="E8199" t="str">
            <v>Planned Realization Rate</v>
          </cell>
          <cell r="F8199" t="str">
            <v>Realization Rate Value Source</v>
          </cell>
          <cell r="G8199" t="str">
            <v/>
          </cell>
          <cell r="H8199" t="str">
            <v>page 2</v>
          </cell>
          <cell r="I8199" t="str">
            <v>CA_FinAnswer_Express_Program_Evaluation_2009-2011.pdf</v>
          </cell>
        </row>
        <row r="8200">
          <cell r="C8200" t="str">
            <v>173.2_Planned Net to Gross Ratio</v>
          </cell>
          <cell r="D8200">
            <v>2</v>
          </cell>
          <cell r="E8200" t="str">
            <v>Planned Net to Gross Ratio</v>
          </cell>
          <cell r="F8200" t="str">
            <v>Net-to-Gross Value Source</v>
          </cell>
          <cell r="G8200" t="str">
            <v/>
          </cell>
          <cell r="H8200" t="str">
            <v>page 2</v>
          </cell>
          <cell r="I8200" t="str">
            <v>CA_FinAnswer_Express_Program_Evaluation_2009-2011.pdf</v>
          </cell>
        </row>
        <row r="8201">
          <cell r="C8201" t="str">
            <v>387.3_Incremental cost ($)</v>
          </cell>
          <cell r="D8201">
            <v>3</v>
          </cell>
          <cell r="E8201" t="str">
            <v>Incremental cost ($)</v>
          </cell>
          <cell r="F8201" t="str">
            <v>Cost Value Source</v>
          </cell>
          <cell r="G8201" t="str">
            <v/>
          </cell>
          <cell r="H8201" t="str">
            <v/>
          </cell>
          <cell r="I8201" t="str">
            <v>RTF_SmartPlugPowerStrips_v3_0.xlsm</v>
          </cell>
        </row>
        <row r="8202">
          <cell r="C8202" t="str">
            <v>387.3_Gross incremental annual electric savings (kWh/yr)</v>
          </cell>
          <cell r="D8202">
            <v>3</v>
          </cell>
          <cell r="E8202" t="str">
            <v>Gross incremental annual electric savings (kWh/yr)</v>
          </cell>
          <cell r="F8202" t="str">
            <v xml:space="preserve">Energy Savings Value Source </v>
          </cell>
          <cell r="G8202" t="str">
            <v/>
          </cell>
          <cell r="H8202" t="str">
            <v/>
          </cell>
          <cell r="I8202" t="str">
            <v>RTF_SmartPlugPowerStrips_v3_0.xlsm</v>
          </cell>
        </row>
        <row r="8203">
          <cell r="C8203" t="str">
            <v>387.3_Gross Average Monthly Demand Reduction (kW/unit)</v>
          </cell>
          <cell r="D8203">
            <v>3</v>
          </cell>
          <cell r="E8203" t="str">
            <v>Gross Average Monthly Demand Reduction (kW/unit)</v>
          </cell>
          <cell r="F8203" t="str">
            <v>Demand Reduction Value Source</v>
          </cell>
          <cell r="G8203" t="str">
            <v/>
          </cell>
          <cell r="H8203" t="str">
            <v/>
          </cell>
          <cell r="I8203" t="str">
            <v>NonLighting Measure Worksheets ID 111314.pdf</v>
          </cell>
        </row>
        <row r="8204">
          <cell r="C8204" t="str">
            <v>387.3_Measure life (years)</v>
          </cell>
          <cell r="D8204">
            <v>3</v>
          </cell>
          <cell r="E8204" t="str">
            <v>Measure life (years)</v>
          </cell>
          <cell r="F8204" t="str">
            <v>Measure Life Value Source</v>
          </cell>
          <cell r="G8204" t="str">
            <v/>
          </cell>
          <cell r="H8204" t="str">
            <v/>
          </cell>
          <cell r="I8204" t="str">
            <v>RTF_SmartPlugPowerStrips_v3_0.xlsm</v>
          </cell>
        </row>
        <row r="8205">
          <cell r="C8205" t="str">
            <v>387.3_Planned Realization Rate</v>
          </cell>
          <cell r="D8205">
            <v>3</v>
          </cell>
          <cell r="E8205" t="str">
            <v>Planned Realization Rate</v>
          </cell>
          <cell r="F8205" t="str">
            <v>Realization Rate Value Source</v>
          </cell>
          <cell r="G8205" t="str">
            <v/>
          </cell>
          <cell r="H8205" t="str">
            <v>Table 1</v>
          </cell>
          <cell r="I8205" t="str">
            <v>ID_FinAnswer_Express_Program_Evaluation_2009-2011.pdf</v>
          </cell>
        </row>
        <row r="8206">
          <cell r="C8206" t="str">
            <v>387.3_Planned Net to Gross Ratio</v>
          </cell>
          <cell r="D8206">
            <v>3</v>
          </cell>
          <cell r="E8206" t="str">
            <v>Planned Net to Gross Ratio</v>
          </cell>
          <cell r="F8206" t="str">
            <v>Net-to-Gross Value Source</v>
          </cell>
          <cell r="G8206" t="str">
            <v/>
          </cell>
          <cell r="H8206" t="str">
            <v>Page 2</v>
          </cell>
          <cell r="I8206" t="str">
            <v>ID_FinAnswer_Express_Program_Evaluation_2009-2011.pdf</v>
          </cell>
        </row>
        <row r="8207">
          <cell r="C8207" t="str">
            <v>387.2_Gross incremental annual electric savings (kWh/yr)</v>
          </cell>
          <cell r="D8207">
            <v>2</v>
          </cell>
          <cell r="E8207" t="str">
            <v>Gross incremental annual electric savings (kWh/yr)</v>
          </cell>
          <cell r="F8207" t="str">
            <v xml:space="preserve">Energy Savings Value Source </v>
          </cell>
          <cell r="G8207" t="str">
            <v/>
          </cell>
          <cell r="H8207" t="str">
            <v/>
          </cell>
          <cell r="I8207" t="str">
            <v>NonLighting Measure Worksheets ID 111314.pdf</v>
          </cell>
        </row>
        <row r="8208">
          <cell r="C8208" t="str">
            <v>387.2_Planned Net to Gross Ratio</v>
          </cell>
          <cell r="D8208">
            <v>2</v>
          </cell>
          <cell r="E8208" t="str">
            <v>Planned Net to Gross Ratio</v>
          </cell>
          <cell r="F8208" t="str">
            <v>Net-to-Gross Value Source</v>
          </cell>
          <cell r="G8208" t="str">
            <v/>
          </cell>
          <cell r="H8208" t="str">
            <v>Page 2</v>
          </cell>
          <cell r="I8208" t="str">
            <v>ID_FinAnswer_Express_Program_Evaluation_2009-2011.pdf</v>
          </cell>
        </row>
        <row r="8209">
          <cell r="C8209" t="str">
            <v>387.2_Measure life (years)</v>
          </cell>
          <cell r="D8209">
            <v>2</v>
          </cell>
          <cell r="E8209" t="str">
            <v>Measure life (years)</v>
          </cell>
          <cell r="F8209" t="str">
            <v>Measure Life Value Source</v>
          </cell>
          <cell r="G8209" t="str">
            <v/>
          </cell>
          <cell r="H8209" t="str">
            <v/>
          </cell>
          <cell r="I8209" t="str">
            <v>NonLighting Measure Worksheets ID 111314.pdf</v>
          </cell>
        </row>
        <row r="8210">
          <cell r="C8210" t="str">
            <v>387.2_Planned Realization Rate</v>
          </cell>
          <cell r="D8210">
            <v>2</v>
          </cell>
          <cell r="E8210" t="str">
            <v>Planned Realization Rate</v>
          </cell>
          <cell r="F8210" t="str">
            <v>Realization Rate Value Source</v>
          </cell>
          <cell r="G8210" t="str">
            <v/>
          </cell>
          <cell r="H8210" t="str">
            <v>Table 1</v>
          </cell>
          <cell r="I8210" t="str">
            <v>ID_FinAnswer_Express_Program_Evaluation_2009-2011.pdf</v>
          </cell>
        </row>
        <row r="8211">
          <cell r="C8211" t="str">
            <v>387.2_Incremental cost ($)</v>
          </cell>
          <cell r="D8211">
            <v>2</v>
          </cell>
          <cell r="E8211" t="str">
            <v>Incremental cost ($)</v>
          </cell>
          <cell r="F8211" t="str">
            <v>Cost Value Source</v>
          </cell>
          <cell r="G8211" t="str">
            <v/>
          </cell>
          <cell r="H8211" t="str">
            <v/>
          </cell>
          <cell r="I8211" t="str">
            <v>NonLighting Measure Worksheets ID 111314.pdf</v>
          </cell>
        </row>
        <row r="8212">
          <cell r="C8212" t="str">
            <v>387.2_Gross Average Monthly Demand Reduction (kW/unit)</v>
          </cell>
          <cell r="D8212">
            <v>2</v>
          </cell>
          <cell r="E8212" t="str">
            <v>Gross Average Monthly Demand Reduction (kW/unit)</v>
          </cell>
          <cell r="F8212" t="str">
            <v>Demand Reduction Value Source</v>
          </cell>
          <cell r="G8212" t="str">
            <v/>
          </cell>
          <cell r="H8212" t="str">
            <v/>
          </cell>
          <cell r="I8212" t="str">
            <v>NonLighting Measure Worksheets ID 111314.pdf</v>
          </cell>
        </row>
        <row r="8213">
          <cell r="C8213" t="str">
            <v>618.3_Measure life (years)</v>
          </cell>
          <cell r="D8213">
            <v>3</v>
          </cell>
          <cell r="E8213" t="str">
            <v>Measure life (years)</v>
          </cell>
          <cell r="F8213" t="str">
            <v>Measure Life Value Source</v>
          </cell>
          <cell r="G8213" t="str">
            <v/>
          </cell>
          <cell r="H8213" t="str">
            <v/>
          </cell>
          <cell r="I8213" t="str">
            <v>RTF_SmartPlugPowerStrips_v3_0.xlsm</v>
          </cell>
        </row>
        <row r="8214">
          <cell r="C8214" t="str">
            <v>618.3_Gross Average Monthly Demand Reduction (kW/unit)</v>
          </cell>
          <cell r="D8214">
            <v>3</v>
          </cell>
          <cell r="E8214" t="str">
            <v>Gross Average Monthly Demand Reduction (kW/unit)</v>
          </cell>
          <cell r="F8214" t="str">
            <v>Demand Reduction Value Source</v>
          </cell>
          <cell r="G8214" t="str">
            <v/>
          </cell>
          <cell r="H8214" t="str">
            <v/>
          </cell>
          <cell r="I8214" t="str">
            <v>FinAnswer Express Market Characterization and Program Enhancements - Utah Service Territory 30 Nov 2011.pdf</v>
          </cell>
        </row>
        <row r="8215">
          <cell r="C8215" t="str">
            <v>618.3_Gross incremental annual electric savings (kWh/yr)</v>
          </cell>
          <cell r="D8215">
            <v>3</v>
          </cell>
          <cell r="E8215" t="str">
            <v>Gross incremental annual electric savings (kWh/yr)</v>
          </cell>
          <cell r="F8215" t="str">
            <v xml:space="preserve">Energy Savings Value Source </v>
          </cell>
          <cell r="G8215" t="str">
            <v/>
          </cell>
          <cell r="H8215" t="str">
            <v/>
          </cell>
          <cell r="I8215" t="str">
            <v>RTF_SmartPlugPowerStrips_v3_0.xlsm</v>
          </cell>
        </row>
        <row r="8216">
          <cell r="C8216" t="str">
            <v>618.3_Incremental cost ($)</v>
          </cell>
          <cell r="D8216">
            <v>3</v>
          </cell>
          <cell r="E8216" t="str">
            <v>Incremental cost ($)</v>
          </cell>
          <cell r="F8216" t="str">
            <v>Cost Value Source</v>
          </cell>
          <cell r="G8216" t="str">
            <v/>
          </cell>
          <cell r="H8216" t="str">
            <v/>
          </cell>
          <cell r="I8216" t="str">
            <v>RTF_SmartPlugPowerStrips_v3_0.xlsm</v>
          </cell>
        </row>
        <row r="8217">
          <cell r="C8217" t="str">
            <v>618.2_Gross Average Monthly Demand Reduction (kW/unit)</v>
          </cell>
          <cell r="D8217">
            <v>2</v>
          </cell>
          <cell r="E8217" t="str">
            <v>Gross Average Monthly Demand Reduction (kW/unit)</v>
          </cell>
          <cell r="F8217" t="str">
            <v>Demand Reduction Value Source</v>
          </cell>
          <cell r="G8217" t="str">
            <v/>
          </cell>
          <cell r="H8217" t="str">
            <v>Table 4-7</v>
          </cell>
          <cell r="I8217" t="str">
            <v>FinAnswer Express Market Characterization and Program Enhancements - Utah Service Territory 30 Nov 2011.pdf</v>
          </cell>
        </row>
        <row r="8218">
          <cell r="C8218" t="str">
            <v>618.2_Gross incremental annual electric savings (kWh/yr)</v>
          </cell>
          <cell r="D8218">
            <v>2</v>
          </cell>
          <cell r="E8218" t="str">
            <v>Gross incremental annual electric savings (kWh/yr)</v>
          </cell>
          <cell r="F8218" t="str">
            <v>See Source Document(s) for savings methodology</v>
          </cell>
          <cell r="G8218" t="str">
            <v/>
          </cell>
          <cell r="H8218" t="str">
            <v/>
          </cell>
          <cell r="I8218" t="str">
            <v>Plug Load Occupancy Sensor - Worksheet_FINAL.docx</v>
          </cell>
        </row>
        <row r="8219">
          <cell r="C8219" t="str">
            <v>618.2_Measure life (years)</v>
          </cell>
          <cell r="D8219">
            <v>2</v>
          </cell>
          <cell r="E8219" t="str">
            <v>Measure life (years)</v>
          </cell>
          <cell r="F8219" t="str">
            <v>Measure Life Value Source</v>
          </cell>
          <cell r="G8219" t="str">
            <v/>
          </cell>
          <cell r="H8219" t="str">
            <v>Table 2 on page 22 of Appendix 1</v>
          </cell>
          <cell r="I8219" t="str">
            <v>UT_2011_Annual_Report.pdf</v>
          </cell>
        </row>
        <row r="8220">
          <cell r="C8220" t="str">
            <v>618.2_Incremental cost ($)</v>
          </cell>
          <cell r="D8220">
            <v>2</v>
          </cell>
          <cell r="E8220" t="str">
            <v>Incremental cost ($)</v>
          </cell>
          <cell r="F8220" t="str">
            <v>Cost Value Source</v>
          </cell>
          <cell r="G8220" t="str">
            <v/>
          </cell>
          <cell r="H8220" t="str">
            <v>Table 11-6</v>
          </cell>
          <cell r="I8220" t="str">
            <v>FinAnswer Express Market Characterization and Program Enhancements - Utah Service Territory 30 Nov 2011.pdf</v>
          </cell>
        </row>
        <row r="8221">
          <cell r="C8221" t="str">
            <v>618.2_Gross incremental annual electric savings (kWh/yr)</v>
          </cell>
          <cell r="D8221">
            <v>2</v>
          </cell>
          <cell r="E8221" t="str">
            <v>Gross incremental annual electric savings (kWh/yr)</v>
          </cell>
          <cell r="F8221" t="str">
            <v xml:space="preserve">Energy Savings Value Source </v>
          </cell>
          <cell r="G8221" t="str">
            <v/>
          </cell>
          <cell r="H8221" t="str">
            <v>Table 11-6</v>
          </cell>
          <cell r="I8221" t="str">
            <v>FinAnswer Express Market Characterization and Program Enhancements - Utah Service Territory 30 Nov 2011.pdf</v>
          </cell>
        </row>
        <row r="8222">
          <cell r="C8222" t="str">
            <v>618.2_Gross incremental annual electric savings (kWh/yr)</v>
          </cell>
          <cell r="D8222">
            <v>2</v>
          </cell>
          <cell r="E8222" t="str">
            <v>Gross incremental annual electric savings (kWh/yr)</v>
          </cell>
          <cell r="F8222" t="str">
            <v>See Source Document(s) for savings methodology</v>
          </cell>
          <cell r="G8222" t="str">
            <v/>
          </cell>
          <cell r="H8222" t="str">
            <v/>
          </cell>
          <cell r="I8222" t="str">
            <v>RTF - ResPowerStrips.xls</v>
          </cell>
        </row>
        <row r="8223">
          <cell r="C8223" t="str">
            <v>618.2_Incentive Customer ($)</v>
          </cell>
          <cell r="D8223">
            <v>2</v>
          </cell>
          <cell r="E8223" t="str">
            <v>Incentive Customer ($)</v>
          </cell>
          <cell r="F8223" t="str">
            <v>Incentive Value Source</v>
          </cell>
          <cell r="G8223" t="str">
            <v/>
          </cell>
          <cell r="H8223" t="str">
            <v>Table 11-6</v>
          </cell>
          <cell r="I8223" t="str">
            <v>FinAnswer Express Market Characterization and Program Enhancements - Utah Service Territory 30 Nov 2011.pdf</v>
          </cell>
        </row>
        <row r="8224">
          <cell r="C8224" t="str">
            <v>828.2_Incentive Customer ($)</v>
          </cell>
          <cell r="D8224">
            <v>2</v>
          </cell>
          <cell r="E8224" t="str">
            <v>Incentive Customer ($)</v>
          </cell>
          <cell r="F8224" t="str">
            <v>Incentive Value Source</v>
          </cell>
          <cell r="G8224" t="str">
            <v/>
          </cell>
          <cell r="H8224" t="str">
            <v>Table 1-4</v>
          </cell>
          <cell r="I8224" t="str">
            <v/>
          </cell>
        </row>
        <row r="8225">
          <cell r="C8225" t="str">
            <v>828.2_Gross incremental annual electric savings (kWh/yr)</v>
          </cell>
          <cell r="D8225">
            <v>2</v>
          </cell>
          <cell r="E8225" t="str">
            <v>Gross incremental annual electric savings (kWh/yr)</v>
          </cell>
          <cell r="F8225" t="str">
            <v>Savings Parameters</v>
          </cell>
          <cell r="G8225" t="str">
            <v/>
          </cell>
          <cell r="H8225" t="str">
            <v>See Source Document(s) for savings methodology</v>
          </cell>
          <cell r="I8225" t="str">
            <v/>
          </cell>
        </row>
        <row r="8226">
          <cell r="C8226" t="str">
            <v>828.2_Incremental cost ($)</v>
          </cell>
          <cell r="D8226">
            <v>2</v>
          </cell>
          <cell r="E8226" t="str">
            <v>Incremental cost ($)</v>
          </cell>
          <cell r="F8226" t="str">
            <v>Cost Value Source</v>
          </cell>
          <cell r="G8226" t="str">
            <v/>
          </cell>
          <cell r="H8226" t="str">
            <v>Table 1-4</v>
          </cell>
          <cell r="I8226" t="str">
            <v/>
          </cell>
        </row>
        <row r="8227">
          <cell r="C8227" t="str">
            <v>828.2_Gross incremental annual electric savings (kWh/yr)</v>
          </cell>
          <cell r="D8227">
            <v>2</v>
          </cell>
          <cell r="E8227" t="str">
            <v>Gross incremental annual electric savings (kWh/yr)</v>
          </cell>
          <cell r="F8227" t="str">
            <v>Savings Parameters</v>
          </cell>
          <cell r="G8227" t="str">
            <v/>
          </cell>
          <cell r="H8227" t="str">
            <v>See Source Document(s) for savings methodology</v>
          </cell>
          <cell r="I8227" t="str">
            <v/>
          </cell>
        </row>
        <row r="8228">
          <cell r="C8228" t="str">
            <v>828.2_Gross Average Monthly Demand Reduction (kW/unit)</v>
          </cell>
          <cell r="D8228">
            <v>2</v>
          </cell>
          <cell r="E8228" t="str">
            <v>Gross Average Monthly Demand Reduction (kW/unit)</v>
          </cell>
          <cell r="F8228" t="str">
            <v>Demand Reduction Value Source</v>
          </cell>
          <cell r="G8228" t="str">
            <v/>
          </cell>
          <cell r="H8228" t="str">
            <v>Table 1-4</v>
          </cell>
          <cell r="I8228" t="str">
            <v/>
          </cell>
        </row>
        <row r="8229">
          <cell r="C8229" t="str">
            <v>828.2_Measure life (years)</v>
          </cell>
          <cell r="D8229">
            <v>2</v>
          </cell>
          <cell r="E8229" t="str">
            <v>Measure life (years)</v>
          </cell>
          <cell r="F8229" t="str">
            <v>Measure Life Value Source</v>
          </cell>
          <cell r="G8229" t="str">
            <v/>
          </cell>
          <cell r="H8229" t="str">
            <v>Table 1-4</v>
          </cell>
          <cell r="I8229" t="str">
            <v/>
          </cell>
        </row>
        <row r="8230">
          <cell r="C8230" t="str">
            <v>828.2_Gross incremental annual electric savings (kWh/yr)</v>
          </cell>
          <cell r="D8230">
            <v>2</v>
          </cell>
          <cell r="E8230" t="str">
            <v>Gross incremental annual electric savings (kWh/yr)</v>
          </cell>
          <cell r="F8230" t="str">
            <v xml:space="preserve">Energy Savings Value Source </v>
          </cell>
          <cell r="G8230" t="str">
            <v/>
          </cell>
          <cell r="H8230" t="str">
            <v>Table 1-4</v>
          </cell>
          <cell r="I8230" t="str">
            <v/>
          </cell>
        </row>
        <row r="8231">
          <cell r="C8231" t="str">
            <v>1042.3_Incremental cost ($)</v>
          </cell>
          <cell r="D8231">
            <v>3</v>
          </cell>
          <cell r="E8231" t="str">
            <v>Incremental cost ($)</v>
          </cell>
          <cell r="F8231" t="str">
            <v>Incremental Cost Value Source</v>
          </cell>
          <cell r="G8231" t="str">
            <v/>
          </cell>
          <cell r="H8231" t="str">
            <v/>
          </cell>
          <cell r="I8231" t="str">
            <v>RTF_SmartPlugPowerStrips_v3_0.xlsm</v>
          </cell>
        </row>
        <row r="8232">
          <cell r="C8232" t="str">
            <v>1042.3_Planned Net to Gross Ratio</v>
          </cell>
          <cell r="D8232">
            <v>3</v>
          </cell>
          <cell r="E8232" t="str">
            <v>Planned Net to Gross Ratio</v>
          </cell>
          <cell r="F8232" t="str">
            <v>Net-to-Gross Value Source</v>
          </cell>
          <cell r="G8232" t="str">
            <v/>
          </cell>
          <cell r="H8232" t="str">
            <v>Page 10</v>
          </cell>
          <cell r="I8232" t="str">
            <v>DSM_WY_FinAnswerExpress_Report_2011.pdf</v>
          </cell>
        </row>
        <row r="8233">
          <cell r="C8233" t="str">
            <v>1042.3_Measure life (years)</v>
          </cell>
          <cell r="D8233">
            <v>3</v>
          </cell>
          <cell r="E8233" t="str">
            <v>Measure life (years)</v>
          </cell>
          <cell r="F8233" t="str">
            <v>Measure Life Value Source</v>
          </cell>
          <cell r="G8233" t="str">
            <v/>
          </cell>
          <cell r="H8233" t="str">
            <v/>
          </cell>
          <cell r="I8233" t="str">
            <v>RTF_SmartPlugPowerStrips_v3_0.xlsm</v>
          </cell>
        </row>
        <row r="8234">
          <cell r="C8234" t="str">
            <v>1042.3_Gross Average Monthly Demand Reduction (kW/unit)</v>
          </cell>
          <cell r="D8234">
            <v>3</v>
          </cell>
          <cell r="E8234" t="str">
            <v>Gross Average Monthly Demand Reduction (kW/unit)</v>
          </cell>
          <cell r="F8234" t="str">
            <v>Demand Savings Value Source</v>
          </cell>
          <cell r="G8234" t="str">
            <v/>
          </cell>
          <cell r="H8234" t="str">
            <v/>
          </cell>
          <cell r="I8234" t="str">
            <v>NonLighting Measure Worksheets WY 120814.pdf</v>
          </cell>
        </row>
        <row r="8235">
          <cell r="C8235" t="str">
            <v>1042.3_Planned Realization Rate</v>
          </cell>
          <cell r="D8235">
            <v>3</v>
          </cell>
          <cell r="E8235" t="str">
            <v>Planned Realization Rate</v>
          </cell>
          <cell r="F8235" t="str">
            <v>Realization Rate Value Source</v>
          </cell>
          <cell r="G8235" t="str">
            <v/>
          </cell>
          <cell r="H8235" t="str">
            <v>Table 1</v>
          </cell>
          <cell r="I8235" t="str">
            <v>DSM_WY_FinAnswerExpress_Report_2011.pdf</v>
          </cell>
        </row>
        <row r="8236">
          <cell r="C8236" t="str">
            <v>1042.3_Gross incremental annual electric savings (kWh/yr)</v>
          </cell>
          <cell r="D8236">
            <v>3</v>
          </cell>
          <cell r="E8236" t="str">
            <v>Gross incremental annual electric savings (kWh/yr)</v>
          </cell>
          <cell r="F8236" t="str">
            <v>Energy Savings Value Source</v>
          </cell>
          <cell r="G8236" t="str">
            <v/>
          </cell>
          <cell r="H8236" t="str">
            <v/>
          </cell>
          <cell r="I8236" t="str">
            <v>RTF_SmartPlugPowerStrips_v3_0.xlsm</v>
          </cell>
        </row>
        <row r="8237">
          <cell r="C8237" t="str">
            <v>1042.2_Measure life (years)</v>
          </cell>
          <cell r="D8237">
            <v>2</v>
          </cell>
          <cell r="E8237" t="str">
            <v>Measure life (years)</v>
          </cell>
          <cell r="F8237" t="str">
            <v>Measure Life Value Source</v>
          </cell>
          <cell r="G8237" t="str">
            <v/>
          </cell>
          <cell r="H8237" t="str">
            <v/>
          </cell>
          <cell r="I8237" t="str">
            <v>NonLighting Measure Worksheets WY 120814.pdf</v>
          </cell>
        </row>
        <row r="8238">
          <cell r="C8238" t="str">
            <v>1042.2_Gross Average Monthly Demand Reduction (kW/unit)</v>
          </cell>
          <cell r="D8238">
            <v>2</v>
          </cell>
          <cell r="E8238" t="str">
            <v>Gross Average Monthly Demand Reduction (kW/unit)</v>
          </cell>
          <cell r="F8238" t="str">
            <v>Demand Savings Value Source</v>
          </cell>
          <cell r="G8238" t="str">
            <v/>
          </cell>
          <cell r="H8238" t="str">
            <v/>
          </cell>
          <cell r="I8238" t="str">
            <v>NonLighting Measure Worksheets WY 120814.pdf</v>
          </cell>
        </row>
        <row r="8239">
          <cell r="C8239" t="str">
            <v>1042.2_Planned Realization Rate</v>
          </cell>
          <cell r="D8239">
            <v>2</v>
          </cell>
          <cell r="E8239" t="str">
            <v>Planned Realization Rate</v>
          </cell>
          <cell r="F8239" t="str">
            <v>Realization Rate Value Source</v>
          </cell>
          <cell r="G8239" t="str">
            <v/>
          </cell>
          <cell r="H8239" t="str">
            <v>Table 1</v>
          </cell>
          <cell r="I8239" t="str">
            <v>DSM_WY_FinAnswerExpress_Report_2011.pdf</v>
          </cell>
        </row>
        <row r="8240">
          <cell r="C8240" t="str">
            <v>1042.2_Incremental cost ($)</v>
          </cell>
          <cell r="D8240">
            <v>2</v>
          </cell>
          <cell r="E8240" t="str">
            <v>Incremental cost ($)</v>
          </cell>
          <cell r="F8240" t="str">
            <v>Incremental Cost Value Source</v>
          </cell>
          <cell r="G8240" t="str">
            <v/>
          </cell>
          <cell r="H8240" t="str">
            <v/>
          </cell>
          <cell r="I8240" t="str">
            <v>NonLighting Measure Worksheets WY 120814.pdf</v>
          </cell>
        </row>
        <row r="8241">
          <cell r="C8241" t="str">
            <v>1042.2_Gross incremental annual electric savings (kWh/yr)</v>
          </cell>
          <cell r="D8241">
            <v>2</v>
          </cell>
          <cell r="E8241" t="str">
            <v>Gross incremental annual electric savings (kWh/yr)</v>
          </cell>
          <cell r="F8241" t="str">
            <v>Energy Savings Value Source</v>
          </cell>
          <cell r="G8241" t="str">
            <v/>
          </cell>
          <cell r="H8241" t="str">
            <v/>
          </cell>
          <cell r="I8241" t="str">
            <v>NonLighting Measure Worksheets WY 120814.pdf</v>
          </cell>
        </row>
        <row r="8242">
          <cell r="C8242" t="str">
            <v>1042.2_Planned Net to Gross Ratio</v>
          </cell>
          <cell r="D8242">
            <v>2</v>
          </cell>
          <cell r="E8242" t="str">
            <v>Planned Net to Gross Ratio</v>
          </cell>
          <cell r="F8242" t="str">
            <v>Net-to-Gross Value Source</v>
          </cell>
          <cell r="G8242" t="str">
            <v/>
          </cell>
          <cell r="H8242" t="str">
            <v>Page 10</v>
          </cell>
          <cell r="I8242" t="str">
            <v>DSM_WY_FinAnswerExpress_Report_2011.pdf</v>
          </cell>
        </row>
        <row r="8243">
          <cell r="C8243" t="str">
            <v>12162013-257.2_Planned Net to Gross Ratio</v>
          </cell>
          <cell r="D8243">
            <v>2</v>
          </cell>
          <cell r="E8243" t="str">
            <v>Planned Net to Gross Ratio</v>
          </cell>
          <cell r="F8243" t="str">
            <v>Net-to-Gross Value Source</v>
          </cell>
          <cell r="G8243" t="str">
            <v/>
          </cell>
          <cell r="H8243" t="str">
            <v>Page 2</v>
          </cell>
          <cell r="I8243" t="str">
            <v>CA_Energy_FinAnswer_Program_Evaluation_2009-2011.pdf</v>
          </cell>
        </row>
        <row r="8244">
          <cell r="C8244" t="str">
            <v>12162013-387.2_Planned Realization Rate</v>
          </cell>
          <cell r="D8244">
            <v>2</v>
          </cell>
          <cell r="E8244" t="str">
            <v>Planned Realization Rate</v>
          </cell>
          <cell r="F8244" t="str">
            <v>Realization Rate Value Source</v>
          </cell>
          <cell r="G8244" t="str">
            <v/>
          </cell>
          <cell r="H8244" t="str">
            <v>Table 1</v>
          </cell>
          <cell r="I8244" t="str">
            <v>ID_Energy_FinAnswer_Program_Evaluation_2009-2011.pdf</v>
          </cell>
        </row>
        <row r="8245">
          <cell r="C8245" t="str">
            <v>12162013-387.2_Planned Net to Gross Ratio</v>
          </cell>
          <cell r="D8245">
            <v>2</v>
          </cell>
          <cell r="E8245" t="str">
            <v>Planned Net to Gross Ratio</v>
          </cell>
          <cell r="F8245" t="str">
            <v>Net-to-Gross Ratio Value Source</v>
          </cell>
          <cell r="G8245" t="str">
            <v/>
          </cell>
          <cell r="H8245" t="str">
            <v>Page 2</v>
          </cell>
          <cell r="I8245" t="str">
            <v>ID_Energy_FinAnswer_Program_Evaluation_2009-2011.pdf</v>
          </cell>
        </row>
        <row r="8246">
          <cell r="C8246" t="str">
            <v>12162013-387.2_Measure life (years)</v>
          </cell>
          <cell r="D8246">
            <v>2</v>
          </cell>
          <cell r="E8246" t="str">
            <v>Measure life (years)</v>
          </cell>
          <cell r="F8246" t="str">
            <v>Measure Life Value Source</v>
          </cell>
          <cell r="G8246" t="str">
            <v>14.5, rounded to 15</v>
          </cell>
          <cell r="H8246" t="str">
            <v>Table 16</v>
          </cell>
          <cell r="I8246" t="str">
            <v>Idaho Energy FinAnswer Evaluation Report - 2008.pdf</v>
          </cell>
        </row>
        <row r="8247">
          <cell r="C8247" t="str">
            <v>11222013-153.2_Incentive Customer ($)</v>
          </cell>
          <cell r="D8247">
            <v>2</v>
          </cell>
          <cell r="E8247" t="str">
            <v>Incentive Customer ($)</v>
          </cell>
          <cell r="F8247" t="str">
            <v>Incentive Value Source</v>
          </cell>
          <cell r="G8247" t="str">
            <v/>
          </cell>
          <cell r="H8247" t="str">
            <v>Incentive Caluclator Tool</v>
          </cell>
          <cell r="I8247" t="str">
            <v>WB UT Incentive Calc EXTERNAL 1.1E 0722013.xlsx</v>
          </cell>
        </row>
        <row r="8248">
          <cell r="C8248" t="str">
            <v>12162013-127.2_Incentive Customer ($)</v>
          </cell>
          <cell r="D8248">
            <v>2</v>
          </cell>
          <cell r="E8248" t="str">
            <v>Incentive Customer ($)</v>
          </cell>
          <cell r="F8248" t="str">
            <v>Incentive Value Source</v>
          </cell>
          <cell r="G8248" t="str">
            <v/>
          </cell>
          <cell r="H8248" t="str">
            <v>Incentive Caluclator Tool</v>
          </cell>
          <cell r="I8248" t="str">
            <v>WA wattSmart Business Incentive DUMMY.xlsx</v>
          </cell>
        </row>
        <row r="8249">
          <cell r="C8249" t="str">
            <v>12162013-517.2_Planned Realization Rate</v>
          </cell>
          <cell r="D8249">
            <v>2</v>
          </cell>
          <cell r="E8249" t="str">
            <v>Planned Realization Rate</v>
          </cell>
          <cell r="F8249" t="str">
            <v>Realization Rate Value Source</v>
          </cell>
          <cell r="G8249" t="str">
            <v/>
          </cell>
          <cell r="H8249" t="str">
            <v>Table 1</v>
          </cell>
          <cell r="I8249" t="str">
            <v>DSM_WY_EnergyFinAnswer_Report_2011.pdf</v>
          </cell>
        </row>
        <row r="8250">
          <cell r="C8250" t="str">
            <v>12162013-517.2_Planned Net to Gross Ratio</v>
          </cell>
          <cell r="D8250">
            <v>2</v>
          </cell>
          <cell r="E8250" t="str">
            <v>Planned Net to Gross Ratio</v>
          </cell>
          <cell r="F8250" t="str">
            <v>Net-to-Gross Valur Source</v>
          </cell>
          <cell r="G8250" t="str">
            <v/>
          </cell>
          <cell r="H8250" t="str">
            <v>Page 10</v>
          </cell>
          <cell r="I8250" t="str">
            <v>DSM_WY_EnergyFinAnswer_Report_2011.pdf</v>
          </cell>
        </row>
        <row r="8251">
          <cell r="C8251" t="str">
            <v>12162013-517.2_Measure life (years)</v>
          </cell>
          <cell r="D8251">
            <v>2</v>
          </cell>
          <cell r="E8251" t="str">
            <v>Measure life (years)</v>
          </cell>
          <cell r="F8251" t="str">
            <v>Measure Life Value Source</v>
          </cell>
          <cell r="G8251" t="str">
            <v/>
          </cell>
          <cell r="H8251" t="str">
            <v>Table 26</v>
          </cell>
          <cell r="I8251" t="str">
            <v>2013-Wyoming-Annual-Report-Appendices-FINAL.pdf</v>
          </cell>
        </row>
        <row r="8252">
          <cell r="C8252" t="str">
            <v>12162013-258.2_Planned Net to Gross Ratio</v>
          </cell>
          <cell r="D8252">
            <v>2</v>
          </cell>
          <cell r="E8252" t="str">
            <v>Planned Net to Gross Ratio</v>
          </cell>
          <cell r="F8252" t="str">
            <v>Net-to-Gross Value Source</v>
          </cell>
          <cell r="G8252" t="str">
            <v/>
          </cell>
          <cell r="H8252" t="str">
            <v>Page 2</v>
          </cell>
          <cell r="I8252" t="str">
            <v>CA_Energy_FinAnswer_Program_Evaluation_2009-2011.pdf</v>
          </cell>
        </row>
        <row r="8253">
          <cell r="C8253" t="str">
            <v>12162013-388.2_Planned Net to Gross Ratio</v>
          </cell>
          <cell r="D8253">
            <v>2</v>
          </cell>
          <cell r="E8253" t="str">
            <v>Planned Net to Gross Ratio</v>
          </cell>
          <cell r="F8253" t="str">
            <v>Net-to-Gross Ratio Value Source</v>
          </cell>
          <cell r="G8253" t="str">
            <v/>
          </cell>
          <cell r="H8253" t="str">
            <v>Page 2</v>
          </cell>
          <cell r="I8253" t="str">
            <v>ID_Energy_FinAnswer_Program_Evaluation_2009-2011.pdf</v>
          </cell>
        </row>
        <row r="8254">
          <cell r="C8254" t="str">
            <v>12162013-388.2_Planned Realization Rate</v>
          </cell>
          <cell r="D8254">
            <v>2</v>
          </cell>
          <cell r="E8254" t="str">
            <v>Planned Realization Rate</v>
          </cell>
          <cell r="F8254" t="str">
            <v>Realization Rate Value Source</v>
          </cell>
          <cell r="G8254" t="str">
            <v/>
          </cell>
          <cell r="H8254" t="str">
            <v>Table 1</v>
          </cell>
          <cell r="I8254" t="str">
            <v>ID_Energy_FinAnswer_Program_Evaluation_2009-2011.pdf</v>
          </cell>
        </row>
        <row r="8255">
          <cell r="C8255" t="str">
            <v>12162013-388.2_Measure life (years)</v>
          </cell>
          <cell r="D8255">
            <v>2</v>
          </cell>
          <cell r="E8255" t="str">
            <v>Measure life (years)</v>
          </cell>
          <cell r="F8255" t="str">
            <v>Measure Life Value Source</v>
          </cell>
          <cell r="G8255" t="str">
            <v>14.5, rounded to 15</v>
          </cell>
          <cell r="H8255" t="str">
            <v>Table 16</v>
          </cell>
          <cell r="I8255" t="str">
            <v>Idaho Energy FinAnswer Evaluation Report - 2008.pdf</v>
          </cell>
        </row>
        <row r="8256">
          <cell r="C8256" t="str">
            <v>11222013-154.2_Incentive Customer ($)</v>
          </cell>
          <cell r="D8256">
            <v>2</v>
          </cell>
          <cell r="E8256" t="str">
            <v>Incentive Customer ($)</v>
          </cell>
          <cell r="F8256" t="str">
            <v>Incentive Value Source</v>
          </cell>
          <cell r="G8256" t="str">
            <v/>
          </cell>
          <cell r="H8256" t="str">
            <v>Incentive Caluclator Tool</v>
          </cell>
          <cell r="I8256" t="str">
            <v>WB UT Incentive Calc EXTERNAL 1.1E 0722013.xlsx</v>
          </cell>
        </row>
        <row r="8257">
          <cell r="C8257" t="str">
            <v>12162013-128.2_Incentive Customer ($)</v>
          </cell>
          <cell r="D8257">
            <v>2</v>
          </cell>
          <cell r="E8257" t="str">
            <v>Incentive Customer ($)</v>
          </cell>
          <cell r="F8257" t="str">
            <v>Incentive Value Source</v>
          </cell>
          <cell r="G8257" t="str">
            <v/>
          </cell>
          <cell r="H8257" t="str">
            <v>Incentive Caluclator Tool</v>
          </cell>
          <cell r="I8257" t="str">
            <v>WA wattSmart Business Incentive DUMMY.xlsx</v>
          </cell>
        </row>
        <row r="8258">
          <cell r="C8258" t="str">
            <v>12162013-518.2_Planned Realization Rate</v>
          </cell>
          <cell r="D8258">
            <v>2</v>
          </cell>
          <cell r="E8258" t="str">
            <v>Planned Realization Rate</v>
          </cell>
          <cell r="F8258" t="str">
            <v>Realization Rate Value Source</v>
          </cell>
          <cell r="G8258" t="str">
            <v/>
          </cell>
          <cell r="H8258" t="str">
            <v>Table 1</v>
          </cell>
          <cell r="I8258" t="str">
            <v>DSM_WY_EnergyFinAnswer_Report_2011.pdf</v>
          </cell>
        </row>
        <row r="8259">
          <cell r="C8259" t="str">
            <v>12162013-518.2_Planned Net to Gross Ratio</v>
          </cell>
          <cell r="D8259">
            <v>2</v>
          </cell>
          <cell r="E8259" t="str">
            <v>Planned Net to Gross Ratio</v>
          </cell>
          <cell r="F8259" t="str">
            <v>Net-to-Gross Valur Source</v>
          </cell>
          <cell r="G8259" t="str">
            <v/>
          </cell>
          <cell r="H8259" t="str">
            <v>Page 10</v>
          </cell>
          <cell r="I8259" t="str">
            <v>DSM_WY_EnergyFinAnswer_Report_2011.pdf</v>
          </cell>
        </row>
        <row r="8260">
          <cell r="C8260" t="str">
            <v>12162013-518.2_Measure life (years)</v>
          </cell>
          <cell r="D8260">
            <v>2</v>
          </cell>
          <cell r="E8260" t="str">
            <v>Measure life (years)</v>
          </cell>
          <cell r="F8260" t="str">
            <v>Measure Life Value Source</v>
          </cell>
          <cell r="G8260" t="str">
            <v/>
          </cell>
          <cell r="H8260" t="str">
            <v>Table 26</v>
          </cell>
          <cell r="I8260" t="str">
            <v>2013-Wyoming-Annual-Report-Appendices-FINAL.pdf</v>
          </cell>
        </row>
        <row r="8261">
          <cell r="C8261" t="str">
            <v>435.2_Incentive Customer ($)</v>
          </cell>
          <cell r="D8261">
            <v>2</v>
          </cell>
          <cell r="E8261" t="str">
            <v>Incentive Customer ($)</v>
          </cell>
          <cell r="F8261" t="str">
            <v>Incentive Value Source</v>
          </cell>
          <cell r="G8261" t="str">
            <v/>
          </cell>
          <cell r="H8261" t="str">
            <v>FE Deemed Savings - Industrial v10.18.12.xlsx table of deemed values used by program administator</v>
          </cell>
          <cell r="I8261" t="str">
            <v/>
          </cell>
        </row>
        <row r="8262">
          <cell r="C8262" t="str">
            <v>435.2_Gross incremental annual electric savings (kWh/yr)</v>
          </cell>
          <cell r="D8262">
            <v>2</v>
          </cell>
          <cell r="E8262" t="str">
            <v>Gross incremental annual electric savings (kWh/yr)</v>
          </cell>
          <cell r="F8262" t="str">
            <v xml:space="preserve">Energy Savings Value Source </v>
          </cell>
          <cell r="G8262" t="str">
            <v/>
          </cell>
          <cell r="H8262" t="str">
            <v/>
          </cell>
          <cell r="I8262" t="str">
            <v>FinAnswer Express Market Characterization and Program Enhancements - Utah Service Territory 30 Nov 2011.pdf</v>
          </cell>
        </row>
        <row r="8263">
          <cell r="C8263" t="str">
            <v>435.2_Gross Average Monthly Demand Reduction (kW/unit)</v>
          </cell>
          <cell r="D8263">
            <v>2</v>
          </cell>
          <cell r="E8263" t="str">
            <v>Gross Average Monthly Demand Reduction (kW/unit)</v>
          </cell>
          <cell r="F8263" t="str">
            <v>Savings Parameters</v>
          </cell>
          <cell r="G8263" t="str">
            <v/>
          </cell>
          <cell r="H8263" t="str">
            <v/>
          </cell>
          <cell r="I8263" t="str">
            <v>Irrigation Measure Savings Calcs.xlsx</v>
          </cell>
        </row>
        <row r="8264">
          <cell r="C8264" t="str">
            <v>435.2_Gross incremental annual electric savings (kWh/yr)</v>
          </cell>
          <cell r="D8264">
            <v>2</v>
          </cell>
          <cell r="E8264" t="str">
            <v>Gross incremental annual electric savings (kWh/yr)</v>
          </cell>
          <cell r="F8264" t="str">
            <v>See Source Document(s) for savings methodology</v>
          </cell>
          <cell r="G8264" t="str">
            <v/>
          </cell>
          <cell r="H8264" t="str">
            <v/>
          </cell>
          <cell r="I8264" t="str">
            <v>Irrigation Measure Savings Calcs.xlsx</v>
          </cell>
        </row>
        <row r="8265">
          <cell r="C8265" t="str">
            <v>435.2_Gross Average Monthly Demand Reduction (kW/unit)</v>
          </cell>
          <cell r="D8265">
            <v>2</v>
          </cell>
          <cell r="E8265" t="str">
            <v>Gross Average Monthly Demand Reduction (kW/unit)</v>
          </cell>
          <cell r="F8265" t="str">
            <v>Demand Reduction Value Source</v>
          </cell>
          <cell r="G8265" t="str">
            <v/>
          </cell>
          <cell r="H8265" t="str">
            <v/>
          </cell>
          <cell r="I8265" t="str">
            <v>FinAnswer Express Market Characterization and Program Enhancements - Utah Service Territory 30 Nov 2011.pdf</v>
          </cell>
        </row>
        <row r="8266">
          <cell r="C8266" t="str">
            <v>435.2_Incremental cost ($)</v>
          </cell>
          <cell r="D8266">
            <v>2</v>
          </cell>
          <cell r="E8266" t="str">
            <v>Incremental cost ($)</v>
          </cell>
          <cell r="F8266" t="str">
            <v>Cost Value Source</v>
          </cell>
          <cell r="G8266" t="str">
            <v/>
          </cell>
          <cell r="H8266" t="str">
            <v/>
          </cell>
          <cell r="I8266" t="str">
            <v>FinAnswer Express Market Characterization and Program Enhancements - Utah Service Territory 30 Nov 2011.pdf</v>
          </cell>
        </row>
        <row r="8267">
          <cell r="C8267" t="str">
            <v>435.2_Baseline Value</v>
          </cell>
          <cell r="D8267">
            <v>2</v>
          </cell>
          <cell r="E8267" t="str">
            <v>Baseline Value</v>
          </cell>
          <cell r="F8267" t="str">
            <v>Baseline Value Source</v>
          </cell>
          <cell r="G8267" t="str">
            <v/>
          </cell>
          <cell r="H8267" t="str">
            <v/>
          </cell>
          <cell r="I8267" t="str">
            <v>FinAnswer Express Market Characterization and Program Enhancements - Utah Service Territory 30 Nov 2011.pdf</v>
          </cell>
        </row>
        <row r="8268">
          <cell r="C8268" t="str">
            <v>435.2_Efficient Case Value</v>
          </cell>
          <cell r="D8268">
            <v>2</v>
          </cell>
          <cell r="E8268" t="str">
            <v>Efficient Case Value</v>
          </cell>
          <cell r="F8268" t="str">
            <v>Efficient Case Value Source</v>
          </cell>
          <cell r="G8268" t="str">
            <v/>
          </cell>
          <cell r="H8268" t="str">
            <v/>
          </cell>
          <cell r="I8268" t="str">
            <v>FinAnswer Express Market Characterization and Program Enhancements - Utah Service Territory 30 Nov 2011.pdf</v>
          </cell>
        </row>
        <row r="8269">
          <cell r="C8269" t="str">
            <v>08062014-001.2_Planned Net to Gross Ratio</v>
          </cell>
          <cell r="D8269">
            <v>2</v>
          </cell>
          <cell r="E8269" t="str">
            <v>Planned Net to Gross Ratio</v>
          </cell>
          <cell r="F8269" t="str">
            <v>Net-to-Gross Ratio Value Source</v>
          </cell>
          <cell r="G8269" t="str">
            <v/>
          </cell>
          <cell r="H8269" t="str">
            <v>Table 16</v>
          </cell>
          <cell r="I8269" t="str">
            <v>ID_Energy_FinAnswer_Program_Evaluation_2009-2011.pdf</v>
          </cell>
        </row>
        <row r="8270">
          <cell r="C8270" t="str">
            <v>08062014-001.2_Measure life (years)</v>
          </cell>
          <cell r="D8270">
            <v>2</v>
          </cell>
          <cell r="E8270" t="str">
            <v>Measure life (years)</v>
          </cell>
          <cell r="F8270" t="str">
            <v>Measure Life Value Source</v>
          </cell>
          <cell r="G8270" t="str">
            <v/>
          </cell>
          <cell r="H8270" t="str">
            <v>Table 23, Page 34</v>
          </cell>
          <cell r="I8270" t="str">
            <v>ID Irrigation Energy Savers Evaluation Report 2006-2008.pdf</v>
          </cell>
        </row>
        <row r="8271">
          <cell r="C8271" t="str">
            <v>432.2_Gross Average Monthly Demand Reduction (kW/unit)</v>
          </cell>
          <cell r="D8271">
            <v>2</v>
          </cell>
          <cell r="E8271" t="str">
            <v>Gross Average Monthly Demand Reduction (kW/unit)</v>
          </cell>
          <cell r="F8271" t="str">
            <v>Savings Parameters</v>
          </cell>
          <cell r="G8271" t="str">
            <v/>
          </cell>
          <cell r="H8271" t="str">
            <v/>
          </cell>
          <cell r="I8271" t="str">
            <v>Irrigation Measure Savings Calcs.xlsx</v>
          </cell>
        </row>
        <row r="8272">
          <cell r="C8272" t="str">
            <v>432.2_Baseline Value</v>
          </cell>
          <cell r="D8272">
            <v>2</v>
          </cell>
          <cell r="E8272" t="str">
            <v>Baseline Value</v>
          </cell>
          <cell r="F8272" t="str">
            <v>Baseline Value Source</v>
          </cell>
          <cell r="G8272" t="str">
            <v/>
          </cell>
          <cell r="H8272" t="str">
            <v/>
          </cell>
          <cell r="I8272" t="str">
            <v>FinAnswer Express Market Characterization and Program Enhancements - Utah Service Territory 30 Nov 2011.pdf</v>
          </cell>
        </row>
        <row r="8273">
          <cell r="C8273" t="str">
            <v>432.2_Gross Average Monthly Demand Reduction (kW/unit)</v>
          </cell>
          <cell r="D8273">
            <v>2</v>
          </cell>
          <cell r="E8273" t="str">
            <v>Gross Average Monthly Demand Reduction (kW/unit)</v>
          </cell>
          <cell r="F8273" t="str">
            <v>Demand Reduction Value Source</v>
          </cell>
          <cell r="G8273" t="str">
            <v/>
          </cell>
          <cell r="H8273" t="str">
            <v/>
          </cell>
          <cell r="I8273" t="str">
            <v>FinAnswer Express Market Characterization and Program Enhancements - Utah Service Territory 30 Nov 2011.pdf</v>
          </cell>
        </row>
        <row r="8274">
          <cell r="C8274" t="str">
            <v>432.2_Gross incremental annual electric savings (kWh/yr)</v>
          </cell>
          <cell r="D8274">
            <v>2</v>
          </cell>
          <cell r="E8274" t="str">
            <v>Gross incremental annual electric savings (kWh/yr)</v>
          </cell>
          <cell r="F8274" t="str">
            <v xml:space="preserve">Energy Savings Value Source </v>
          </cell>
          <cell r="G8274" t="str">
            <v/>
          </cell>
          <cell r="H8274" t="str">
            <v/>
          </cell>
          <cell r="I8274" t="str">
            <v>FinAnswer Express Market Characterization and Program Enhancements - Utah Service Territory 30 Nov 2011.pdf</v>
          </cell>
        </row>
        <row r="8275">
          <cell r="C8275" t="str">
            <v>432.2_Efficient Case Value</v>
          </cell>
          <cell r="D8275">
            <v>2</v>
          </cell>
          <cell r="E8275" t="str">
            <v>Efficient Case Value</v>
          </cell>
          <cell r="F8275" t="str">
            <v>Efficient Case Value Source</v>
          </cell>
          <cell r="G8275" t="str">
            <v/>
          </cell>
          <cell r="H8275" t="str">
            <v/>
          </cell>
          <cell r="I8275" t="str">
            <v>FinAnswer Express Market Characterization and Program Enhancements - Utah Service Territory 30 Nov 2011.pdf</v>
          </cell>
        </row>
        <row r="8276">
          <cell r="C8276" t="str">
            <v>432.2_Gross incremental annual electric savings (kWh/yr)</v>
          </cell>
          <cell r="D8276">
            <v>2</v>
          </cell>
          <cell r="E8276" t="str">
            <v>Gross incremental annual electric savings (kWh/yr)</v>
          </cell>
          <cell r="F8276" t="str">
            <v>See Source Document(s) for savings methodology</v>
          </cell>
          <cell r="G8276" t="str">
            <v/>
          </cell>
          <cell r="H8276" t="str">
            <v/>
          </cell>
          <cell r="I8276" t="str">
            <v>Irrigation Measure Savings Calcs.xlsx</v>
          </cell>
        </row>
        <row r="8277">
          <cell r="C8277" t="str">
            <v>432.2_Incentive Customer ($)</v>
          </cell>
          <cell r="D8277">
            <v>2</v>
          </cell>
          <cell r="E8277" t="str">
            <v>Incentive Customer ($)</v>
          </cell>
          <cell r="F8277" t="str">
            <v>Incentive Value Source</v>
          </cell>
          <cell r="G8277" t="str">
            <v/>
          </cell>
          <cell r="H8277" t="str">
            <v>FE Deemed Savings - Industrial v10.18.12.xlsx table of deemed values used by program administator</v>
          </cell>
          <cell r="I8277" t="str">
            <v/>
          </cell>
        </row>
        <row r="8278">
          <cell r="C8278" t="str">
            <v>432.2_Incremental cost ($)</v>
          </cell>
          <cell r="D8278">
            <v>2</v>
          </cell>
          <cell r="E8278" t="str">
            <v>Incremental cost ($)</v>
          </cell>
          <cell r="F8278" t="str">
            <v>Cost Value Source</v>
          </cell>
          <cell r="G8278" t="str">
            <v/>
          </cell>
          <cell r="H8278" t="str">
            <v/>
          </cell>
          <cell r="I8278" t="str">
            <v>FinAnswer Express Market Characterization and Program Enhancements - Utah Service Territory 30 Nov 2011.pdf</v>
          </cell>
        </row>
        <row r="8279">
          <cell r="C8279" t="str">
            <v>2755.2_Measure life (years)</v>
          </cell>
          <cell r="D8279">
            <v>2</v>
          </cell>
          <cell r="E8279" t="str">
            <v>Measure life (years)</v>
          </cell>
          <cell r="F8279" t="str">
            <v>Measure Life Value Source</v>
          </cell>
          <cell r="G8279" t="str">
            <v/>
          </cell>
          <cell r="H8279" t="str">
            <v>Table 23, Page 34</v>
          </cell>
          <cell r="I8279" t="str">
            <v>ID Irrigation Energy Savers Evaluation Report 2006-2008.pdf</v>
          </cell>
        </row>
        <row r="8280">
          <cell r="C8280" t="str">
            <v>2755.2_Planned Net to Gross Ratio</v>
          </cell>
          <cell r="D8280">
            <v>2</v>
          </cell>
          <cell r="E8280" t="str">
            <v>Planned Net to Gross Ratio</v>
          </cell>
          <cell r="F8280" t="str">
            <v>Net-to-Gross Ratio Value Source</v>
          </cell>
          <cell r="G8280" t="str">
            <v/>
          </cell>
          <cell r="H8280" t="str">
            <v>Table 16</v>
          </cell>
          <cell r="I8280" t="str">
            <v>ID_Energy_FinAnswer_Program_Evaluation_2009-2011.pdf</v>
          </cell>
        </row>
        <row r="8281">
          <cell r="C8281" t="str">
            <v>03252015 - 004.1_Planned Net to Gross Ratio</v>
          </cell>
          <cell r="D8281">
            <v>1</v>
          </cell>
          <cell r="E8281" t="str">
            <v>Planned Net to Gross Ratio</v>
          </cell>
          <cell r="F8281" t="str">
            <v>Net-to-Gross Value Source</v>
          </cell>
          <cell r="G8281" t="str">
            <v/>
          </cell>
          <cell r="H8281" t="str">
            <v/>
          </cell>
          <cell r="I8281" t="str">
            <v>Energy Management California State Program Design Pacific Power.docx</v>
          </cell>
        </row>
        <row r="8282">
          <cell r="C8282" t="str">
            <v>11182014-004.1_Measure life (years)</v>
          </cell>
          <cell r="D8282">
            <v>1</v>
          </cell>
          <cell r="E8282" t="str">
            <v>Measure life (years)</v>
          </cell>
          <cell r="F8282" t="str">
            <v>Measure Life Value Source</v>
          </cell>
          <cell r="G8282" t="str">
            <v/>
          </cell>
          <cell r="H8282" t="str">
            <v>Table 2-6</v>
          </cell>
          <cell r="I8282" t="str">
            <v>Energy Management Idaho State Program Design.docx</v>
          </cell>
        </row>
        <row r="8283">
          <cell r="C8283" t="str">
            <v>11182014-004.1_Planned Net to Gross Ratio</v>
          </cell>
          <cell r="D8283">
            <v>1</v>
          </cell>
          <cell r="E8283" t="str">
            <v>Planned Net to Gross Ratio</v>
          </cell>
          <cell r="F8283" t="str">
            <v>Net-to-Gross Ratio Value Source</v>
          </cell>
          <cell r="G8283" t="str">
            <v/>
          </cell>
          <cell r="H8283" t="str">
            <v>Page 2</v>
          </cell>
          <cell r="I8283" t="str">
            <v>ID_Energy_FinAnswer_Program_Evaluation_2009-2011.pdf</v>
          </cell>
        </row>
        <row r="8284">
          <cell r="C8284" t="str">
            <v>11182014-004.1_Planned Realization Rate</v>
          </cell>
          <cell r="D8284">
            <v>1</v>
          </cell>
          <cell r="E8284" t="str">
            <v>Planned Realization Rate</v>
          </cell>
          <cell r="F8284" t="str">
            <v>Realization Rate Value Source</v>
          </cell>
          <cell r="G8284" t="str">
            <v/>
          </cell>
          <cell r="H8284" t="str">
            <v>Table 1</v>
          </cell>
          <cell r="I8284" t="str">
            <v>ID_Energy_FinAnswer_Program_Evaluation_2009-2011.pdf</v>
          </cell>
        </row>
        <row r="8285">
          <cell r="C8285" t="str">
            <v>11222013-034.1_Incentive Customer ($)</v>
          </cell>
          <cell r="D8285">
            <v>1</v>
          </cell>
          <cell r="E8285" t="str">
            <v>Incentive Customer ($)</v>
          </cell>
          <cell r="F8285" t="str">
            <v>Incentive Value Source</v>
          </cell>
          <cell r="G8285" t="str">
            <v/>
          </cell>
          <cell r="H8285" t="str">
            <v>Incentive Caluclator Tool</v>
          </cell>
          <cell r="I8285" t="str">
            <v>UT FinAnswer Incentive Ver 3.16E  11202012.xlsx</v>
          </cell>
        </row>
        <row r="8286">
          <cell r="C8286" t="str">
            <v>02272014-004.1_Incentive Customer ($)</v>
          </cell>
          <cell r="D8286">
            <v>1</v>
          </cell>
          <cell r="E8286" t="str">
            <v>Incentive Customer ($)</v>
          </cell>
          <cell r="F8286" t="str">
            <v>Incentive Value Source</v>
          </cell>
          <cell r="G8286" t="str">
            <v/>
          </cell>
          <cell r="H8286" t="str">
            <v>Incentive Caluclator Tool</v>
          </cell>
          <cell r="I8286" t="str">
            <v>WA wattSmart Business Incentive DUMMY.xlsx</v>
          </cell>
        </row>
        <row r="8287">
          <cell r="C8287" t="str">
            <v>12152014-004.1_Measure life (years)</v>
          </cell>
          <cell r="D8287">
            <v>1</v>
          </cell>
          <cell r="E8287" t="str">
            <v>Measure life (years)</v>
          </cell>
          <cell r="F8287" t="str">
            <v>Measure Life Value Source</v>
          </cell>
          <cell r="G8287" t="str">
            <v/>
          </cell>
          <cell r="H8287" t="str">
            <v>Page 4-18</v>
          </cell>
          <cell r="I8287" t="str">
            <v>Energy Management Wyoming Program Design Rocky Mountain Power.docx</v>
          </cell>
        </row>
        <row r="8288">
          <cell r="C8288" t="str">
            <v>12152014-004.1_Planned Net to Gross Ratio</v>
          </cell>
          <cell r="D8288">
            <v>1</v>
          </cell>
          <cell r="E8288" t="str">
            <v>Planned Net to Gross Ratio</v>
          </cell>
          <cell r="F8288" t="str">
            <v>Net-to-Gross Valur Source</v>
          </cell>
          <cell r="G8288" t="str">
            <v/>
          </cell>
          <cell r="H8288" t="str">
            <v>Calculated from EnerNoc Energy Management Characterization Summary - All States v4 (XL file)- WY specific tab (first year - 2013). The NTG values is weighted average between 1.0 NTG for the SEM programs and NTG of less than 1.0 from system recommissioning</v>
          </cell>
          <cell r="I8288" t="str">
            <v/>
          </cell>
        </row>
        <row r="8289">
          <cell r="C8289" t="str">
            <v>12162013-197.2_Planned Net to Gross Ratio</v>
          </cell>
          <cell r="D8289">
            <v>2</v>
          </cell>
          <cell r="E8289" t="str">
            <v>Planned Net to Gross Ratio</v>
          </cell>
          <cell r="F8289" t="str">
            <v>Net-to-Gross Value Source</v>
          </cell>
          <cell r="G8289" t="str">
            <v/>
          </cell>
          <cell r="H8289" t="str">
            <v>Page 2</v>
          </cell>
          <cell r="I8289" t="str">
            <v>CA_Energy_FinAnswer_Program_Evaluation_2009-2011.pdf</v>
          </cell>
        </row>
        <row r="8290">
          <cell r="C8290" t="str">
            <v>12162013-327.2_Measure life (years)</v>
          </cell>
          <cell r="D8290">
            <v>2</v>
          </cell>
          <cell r="E8290" t="str">
            <v>Measure life (years)</v>
          </cell>
          <cell r="F8290" t="str">
            <v>Measure Life Value Source</v>
          </cell>
          <cell r="G8290" t="str">
            <v>14.5, rounded to 15</v>
          </cell>
          <cell r="H8290" t="str">
            <v>Table 16</v>
          </cell>
          <cell r="I8290" t="str">
            <v>Idaho Energy FinAnswer Evaluation Report - 2008.pdf</v>
          </cell>
        </row>
        <row r="8291">
          <cell r="C8291" t="str">
            <v>12162013-327.2_Planned Realization Rate</v>
          </cell>
          <cell r="D8291">
            <v>2</v>
          </cell>
          <cell r="E8291" t="str">
            <v>Planned Realization Rate</v>
          </cell>
          <cell r="F8291" t="str">
            <v>Realization Rate Value Source</v>
          </cell>
          <cell r="G8291" t="str">
            <v/>
          </cell>
          <cell r="H8291" t="str">
            <v>Table 1</v>
          </cell>
          <cell r="I8291" t="str">
            <v>ID_Energy_FinAnswer_Program_Evaluation_2009-2011.pdf</v>
          </cell>
        </row>
        <row r="8292">
          <cell r="C8292" t="str">
            <v>12162013-327.2_Planned Net to Gross Ratio</v>
          </cell>
          <cell r="D8292">
            <v>2</v>
          </cell>
          <cell r="E8292" t="str">
            <v>Planned Net to Gross Ratio</v>
          </cell>
          <cell r="F8292" t="str">
            <v>Net-to-Gross Ratio Value Source</v>
          </cell>
          <cell r="G8292" t="str">
            <v/>
          </cell>
          <cell r="H8292" t="str">
            <v>Page 2</v>
          </cell>
          <cell r="I8292" t="str">
            <v>ID_Energy_FinAnswer_Program_Evaluation_2009-2011.pdf</v>
          </cell>
        </row>
        <row r="8293">
          <cell r="C8293" t="str">
            <v>11222013-077.2_Incentive Customer ($)</v>
          </cell>
          <cell r="D8293">
            <v>2</v>
          </cell>
          <cell r="E8293" t="str">
            <v>Incentive Customer ($)</v>
          </cell>
          <cell r="F8293" t="str">
            <v>Incentive Value Source</v>
          </cell>
          <cell r="G8293" t="str">
            <v/>
          </cell>
          <cell r="H8293" t="str">
            <v>Incentive Caluclator Tool</v>
          </cell>
          <cell r="I8293" t="str">
            <v>WB UT Incentive Calc EXTERNAL 1.1E 0722013.xlsx</v>
          </cell>
        </row>
        <row r="8294">
          <cell r="C8294" t="str">
            <v>12162013-067.2_Incentive Customer ($)</v>
          </cell>
          <cell r="D8294">
            <v>2</v>
          </cell>
          <cell r="E8294" t="str">
            <v>Incentive Customer ($)</v>
          </cell>
          <cell r="F8294" t="str">
            <v>Incentive Value Source</v>
          </cell>
          <cell r="G8294" t="str">
            <v/>
          </cell>
          <cell r="H8294" t="str">
            <v>Incentive Caluclator Tool</v>
          </cell>
          <cell r="I8294" t="str">
            <v>WA wattSmart Business Incentive DUMMY.xlsx</v>
          </cell>
        </row>
        <row r="8295">
          <cell r="C8295" t="str">
            <v>12162013-457.2_Planned Realization Rate</v>
          </cell>
          <cell r="D8295">
            <v>2</v>
          </cell>
          <cell r="E8295" t="str">
            <v>Planned Realization Rate</v>
          </cell>
          <cell r="F8295" t="str">
            <v>Realization Rate Value Source</v>
          </cell>
          <cell r="G8295" t="str">
            <v/>
          </cell>
          <cell r="H8295" t="str">
            <v>Table 1</v>
          </cell>
          <cell r="I8295" t="str">
            <v>DSM_WY_EnergyFinAnswer_Report_2011.pdf</v>
          </cell>
        </row>
        <row r="8296">
          <cell r="C8296" t="str">
            <v>12162013-457.2_Planned Net to Gross Ratio</v>
          </cell>
          <cell r="D8296">
            <v>2</v>
          </cell>
          <cell r="E8296" t="str">
            <v>Planned Net to Gross Ratio</v>
          </cell>
          <cell r="F8296" t="str">
            <v>Net-to-Gross Valur Source</v>
          </cell>
          <cell r="G8296" t="str">
            <v/>
          </cell>
          <cell r="H8296" t="str">
            <v>Page 10</v>
          </cell>
          <cell r="I8296" t="str">
            <v>DSM_WY_EnergyFinAnswer_Report_2011.pdf</v>
          </cell>
        </row>
        <row r="8297">
          <cell r="C8297" t="str">
            <v>12162013-457.2_Measure life (years)</v>
          </cell>
          <cell r="D8297">
            <v>2</v>
          </cell>
          <cell r="E8297" t="str">
            <v>Measure life (years)</v>
          </cell>
          <cell r="F8297" t="str">
            <v>Measure Life Value Source</v>
          </cell>
          <cell r="G8297" t="str">
            <v/>
          </cell>
          <cell r="H8297" t="str">
            <v>Table 26</v>
          </cell>
          <cell r="I8297" t="str">
            <v>2013-Wyoming-Annual-Report-Appendices-FINAL.pdf</v>
          </cell>
        </row>
        <row r="8298">
          <cell r="C8298" t="str">
            <v>12162013-198.2_Planned Net to Gross Ratio</v>
          </cell>
          <cell r="D8298">
            <v>2</v>
          </cell>
          <cell r="E8298" t="str">
            <v>Planned Net to Gross Ratio</v>
          </cell>
          <cell r="F8298" t="str">
            <v>Net-to-Gross Value Source</v>
          </cell>
          <cell r="G8298" t="str">
            <v/>
          </cell>
          <cell r="H8298" t="str">
            <v>Page 2</v>
          </cell>
          <cell r="I8298" t="str">
            <v>CA_Energy_FinAnswer_Program_Evaluation_2009-2011.pdf</v>
          </cell>
        </row>
        <row r="8299">
          <cell r="C8299" t="str">
            <v>12162013-328.2_Planned Net to Gross Ratio</v>
          </cell>
          <cell r="D8299">
            <v>2</v>
          </cell>
          <cell r="E8299" t="str">
            <v>Planned Net to Gross Ratio</v>
          </cell>
          <cell r="F8299" t="str">
            <v>Net-to-Gross Ratio Value Source</v>
          </cell>
          <cell r="G8299" t="str">
            <v/>
          </cell>
          <cell r="H8299" t="str">
            <v>Page 2</v>
          </cell>
          <cell r="I8299" t="str">
            <v>ID_Energy_FinAnswer_Program_Evaluation_2009-2011.pdf</v>
          </cell>
        </row>
        <row r="8300">
          <cell r="C8300" t="str">
            <v>12162013-328.2_Planned Realization Rate</v>
          </cell>
          <cell r="D8300">
            <v>2</v>
          </cell>
          <cell r="E8300" t="str">
            <v>Planned Realization Rate</v>
          </cell>
          <cell r="F8300" t="str">
            <v>Realization Rate Value Source</v>
          </cell>
          <cell r="G8300" t="str">
            <v/>
          </cell>
          <cell r="H8300" t="str">
            <v>Table 1</v>
          </cell>
          <cell r="I8300" t="str">
            <v>ID_Energy_FinAnswer_Program_Evaluation_2009-2011.pdf</v>
          </cell>
        </row>
        <row r="8301">
          <cell r="C8301" t="str">
            <v>12162013-328.2_Measure life (years)</v>
          </cell>
          <cell r="D8301">
            <v>2</v>
          </cell>
          <cell r="E8301" t="str">
            <v>Measure life (years)</v>
          </cell>
          <cell r="F8301" t="str">
            <v>Measure Life Value Source</v>
          </cell>
          <cell r="G8301" t="str">
            <v>14.5, rounded to 15</v>
          </cell>
          <cell r="H8301" t="str">
            <v>Table 16</v>
          </cell>
          <cell r="I8301" t="str">
            <v>Idaho Energy FinAnswer Evaluation Report - 2008.pdf</v>
          </cell>
        </row>
        <row r="8302">
          <cell r="C8302" t="str">
            <v>11222013-078.2_Incentive Customer ($)</v>
          </cell>
          <cell r="D8302">
            <v>2</v>
          </cell>
          <cell r="E8302" t="str">
            <v>Incentive Customer ($)</v>
          </cell>
          <cell r="F8302" t="str">
            <v>Incentive Value Source</v>
          </cell>
          <cell r="G8302" t="str">
            <v/>
          </cell>
          <cell r="H8302" t="str">
            <v>Incentive Caluclator Tool</v>
          </cell>
          <cell r="I8302" t="str">
            <v>WB UT Incentive Calc EXTERNAL 1.1E 0722013.xlsx</v>
          </cell>
        </row>
        <row r="8303">
          <cell r="C8303" t="str">
            <v>12162013-068.2_Incentive Customer ($)</v>
          </cell>
          <cell r="D8303">
            <v>2</v>
          </cell>
          <cell r="E8303" t="str">
            <v>Incentive Customer ($)</v>
          </cell>
          <cell r="F8303" t="str">
            <v>Incentive Value Source</v>
          </cell>
          <cell r="G8303" t="str">
            <v/>
          </cell>
          <cell r="H8303" t="str">
            <v>Incentive Caluclator Tool</v>
          </cell>
          <cell r="I8303" t="str">
            <v>WA wattSmart Business Incentive DUMMY.xlsx</v>
          </cell>
        </row>
        <row r="8304">
          <cell r="C8304" t="str">
            <v>12162013-458.2_Measure life (years)</v>
          </cell>
          <cell r="D8304">
            <v>2</v>
          </cell>
          <cell r="E8304" t="str">
            <v>Measure life (years)</v>
          </cell>
          <cell r="F8304" t="str">
            <v>Measure Life Value Source</v>
          </cell>
          <cell r="G8304" t="str">
            <v/>
          </cell>
          <cell r="H8304" t="str">
            <v>Table 26</v>
          </cell>
          <cell r="I8304" t="str">
            <v>2013-Wyoming-Annual-Report-Appendices-FINAL.pdf</v>
          </cell>
        </row>
        <row r="8305">
          <cell r="C8305" t="str">
            <v>12162013-458.2_Planned Net to Gross Ratio</v>
          </cell>
          <cell r="D8305">
            <v>2</v>
          </cell>
          <cell r="E8305" t="str">
            <v>Planned Net to Gross Ratio</v>
          </cell>
          <cell r="F8305" t="str">
            <v>Net-to-Gross Valur Source</v>
          </cell>
          <cell r="G8305" t="str">
            <v/>
          </cell>
          <cell r="H8305" t="str">
            <v>Page 10</v>
          </cell>
          <cell r="I8305" t="str">
            <v>DSM_WY_EnergyFinAnswer_Report_2011.pdf</v>
          </cell>
        </row>
        <row r="8306">
          <cell r="C8306" t="str">
            <v>12162013-458.2_Planned Realization Rate</v>
          </cell>
          <cell r="D8306">
            <v>2</v>
          </cell>
          <cell r="E8306" t="str">
            <v>Planned Realization Rate</v>
          </cell>
          <cell r="F8306" t="str">
            <v>Realization Rate Value Source</v>
          </cell>
          <cell r="G8306" t="str">
            <v/>
          </cell>
          <cell r="H8306" t="str">
            <v>Table 1</v>
          </cell>
          <cell r="I8306" t="str">
            <v>DSM_WY_EnergyFinAnswer_Report_2011.pdf</v>
          </cell>
        </row>
        <row r="8307">
          <cell r="C8307" t="str">
            <v>08062014-005.2_Planned Net to Gross Ratio</v>
          </cell>
          <cell r="D8307">
            <v>2</v>
          </cell>
          <cell r="E8307" t="str">
            <v>Planned Net to Gross Ratio</v>
          </cell>
          <cell r="F8307" t="str">
            <v>Net-to-Gross Ratio Value Source</v>
          </cell>
          <cell r="G8307" t="str">
            <v/>
          </cell>
          <cell r="H8307" t="str">
            <v>Table 16</v>
          </cell>
          <cell r="I8307" t="str">
            <v>ID_Energy_FinAnswer_Program_Evaluation_2009-2011.pdf</v>
          </cell>
        </row>
        <row r="8308">
          <cell r="C8308" t="str">
            <v>08062014-005.2_Measure life (years)</v>
          </cell>
          <cell r="D8308">
            <v>2</v>
          </cell>
          <cell r="E8308" t="str">
            <v>Measure life (years)</v>
          </cell>
          <cell r="F8308" t="str">
            <v>Measure Life Value Source</v>
          </cell>
          <cell r="G8308" t="str">
            <v/>
          </cell>
          <cell r="H8308" t="str">
            <v>Table 23, Page 34</v>
          </cell>
          <cell r="I8308" t="str">
            <v>ID Irrigation Energy Savers Evaluation Report 2006-2008.pdf</v>
          </cell>
        </row>
        <row r="8309">
          <cell r="C8309" t="str">
            <v>06232015-043.1_Planned Net to Gross Ratio</v>
          </cell>
          <cell r="D8309">
            <v>1</v>
          </cell>
          <cell r="E8309" t="str">
            <v>Planned Net to Gross Ratio</v>
          </cell>
          <cell r="F8309" t="str">
            <v>Net-to-Gross Value Source</v>
          </cell>
          <cell r="G8309" t="str">
            <v/>
          </cell>
          <cell r="H8309" t="str">
            <v>page 2</v>
          </cell>
          <cell r="I8309" t="str">
            <v>CA_FinAnswer_Express_Program_Evaluation_2009-2011.pdf</v>
          </cell>
        </row>
        <row r="8310">
          <cell r="C8310" t="str">
            <v>06232015-043.1_Planned Realization Rate</v>
          </cell>
          <cell r="D8310">
            <v>1</v>
          </cell>
          <cell r="E8310" t="str">
            <v>Planned Realization Rate</v>
          </cell>
          <cell r="F8310" t="str">
            <v>Realization Rate Value Source</v>
          </cell>
          <cell r="G8310" t="str">
            <v/>
          </cell>
          <cell r="H8310" t="str">
            <v>page 2</v>
          </cell>
          <cell r="I8310" t="str">
            <v>CA_FinAnswer_Express_Program_Evaluation_2009-2011.pdf</v>
          </cell>
        </row>
        <row r="8311">
          <cell r="C8311" t="str">
            <v>11032014-023.1_Planned Net to Gross Ratio</v>
          </cell>
          <cell r="D8311">
            <v>1</v>
          </cell>
          <cell r="E8311" t="str">
            <v>Planned Net to Gross Ratio</v>
          </cell>
          <cell r="F8311" t="str">
            <v>Net-to-Gross Value Source</v>
          </cell>
          <cell r="G8311" t="str">
            <v/>
          </cell>
          <cell r="H8311" t="str">
            <v>Page 2</v>
          </cell>
          <cell r="I8311" t="str">
            <v>ID_FinAnswer_Express_Program_Evaluation_2009-2011.pdf</v>
          </cell>
        </row>
        <row r="8312">
          <cell r="C8312" t="str">
            <v>11032014-023.1_Planned Realization Rate</v>
          </cell>
          <cell r="D8312">
            <v>1</v>
          </cell>
          <cell r="E8312" t="str">
            <v>Planned Realization Rate</v>
          </cell>
          <cell r="F8312" t="str">
            <v>Realization Rate Value Source</v>
          </cell>
          <cell r="G8312" t="str">
            <v/>
          </cell>
          <cell r="H8312" t="str">
            <v>Table 1</v>
          </cell>
          <cell r="I8312" t="str">
            <v>ID_FinAnswer_Express_Program_Evaluation_2009-2011.pdf</v>
          </cell>
        </row>
        <row r="8313">
          <cell r="C8313" t="str">
            <v>11032014-023.1_Measure life (years)</v>
          </cell>
          <cell r="D8313">
            <v>1</v>
          </cell>
          <cell r="E8313" t="str">
            <v>Measure life (years)</v>
          </cell>
          <cell r="F8313" t="str">
            <v>Measure Life Value Source</v>
          </cell>
          <cell r="G8313" t="str">
            <v>Average of 12 years from FinAnswer Express and 15 years from Energy FinAnswer (13.5 rounded to 14)</v>
          </cell>
          <cell r="H8313" t="str">
            <v/>
          </cell>
          <cell r="I8313" t="str">
            <v>2013-Idaho-Annual-Report-Appendices-FINAL071814.pdf</v>
          </cell>
        </row>
        <row r="8314">
          <cell r="C8314" t="str">
            <v>09252014-023.1_</v>
          </cell>
          <cell r="D8314">
            <v>1</v>
          </cell>
          <cell r="E8314" t="str">
            <v/>
          </cell>
          <cell r="F8314" t="str">
            <v/>
          </cell>
          <cell r="G8314" t="str">
            <v/>
          </cell>
          <cell r="H8314" t="str">
            <v/>
          </cell>
          <cell r="I8314" t="str">
            <v/>
          </cell>
        </row>
        <row r="8315">
          <cell r="C8315" t="str">
            <v>06232015-044.1_Planned Realization Rate</v>
          </cell>
          <cell r="D8315">
            <v>1</v>
          </cell>
          <cell r="E8315" t="str">
            <v>Planned Realization Rate</v>
          </cell>
          <cell r="F8315" t="str">
            <v>Realization Rate Value Source</v>
          </cell>
          <cell r="G8315" t="str">
            <v/>
          </cell>
          <cell r="H8315" t="str">
            <v>page 2</v>
          </cell>
          <cell r="I8315" t="str">
            <v>CA_FinAnswer_Express_Program_Evaluation_2009-2011.pdf</v>
          </cell>
        </row>
        <row r="8316">
          <cell r="C8316" t="str">
            <v>06232015-044.1_Planned Net to Gross Ratio</v>
          </cell>
          <cell r="D8316">
            <v>1</v>
          </cell>
          <cell r="E8316" t="str">
            <v>Planned Net to Gross Ratio</v>
          </cell>
          <cell r="F8316" t="str">
            <v>Net-to-Gross Value Source</v>
          </cell>
          <cell r="G8316" t="str">
            <v/>
          </cell>
          <cell r="H8316" t="str">
            <v>page 2</v>
          </cell>
          <cell r="I8316" t="str">
            <v>CA_FinAnswer_Express_Program_Evaluation_2009-2011.pdf</v>
          </cell>
        </row>
        <row r="8317">
          <cell r="C8317" t="str">
            <v>11032014-024.1_Measure life (years)</v>
          </cell>
          <cell r="D8317">
            <v>1</v>
          </cell>
          <cell r="E8317" t="str">
            <v>Measure life (years)</v>
          </cell>
          <cell r="F8317" t="str">
            <v>Measure Life Value Source</v>
          </cell>
          <cell r="G8317" t="str">
            <v>Average of 12 years from FinAnswer Express and 15 years from Energy FinAnswer (13.5 rounded to 14)</v>
          </cell>
          <cell r="H8317" t="str">
            <v/>
          </cell>
          <cell r="I8317" t="str">
            <v>2013-Idaho-Annual-Report-Appendices-FINAL071814.pdf</v>
          </cell>
        </row>
        <row r="8318">
          <cell r="C8318" t="str">
            <v>11032014-024.1_Planned Net to Gross Ratio</v>
          </cell>
          <cell r="D8318">
            <v>1</v>
          </cell>
          <cell r="E8318" t="str">
            <v>Planned Net to Gross Ratio</v>
          </cell>
          <cell r="F8318" t="str">
            <v>Net-to-Gross Value Source</v>
          </cell>
          <cell r="G8318" t="str">
            <v/>
          </cell>
          <cell r="H8318" t="str">
            <v>Page 2</v>
          </cell>
          <cell r="I8318" t="str">
            <v>ID_FinAnswer_Express_Program_Evaluation_2009-2011.pdf</v>
          </cell>
        </row>
        <row r="8319">
          <cell r="C8319" t="str">
            <v>11032014-024.1_Planned Realization Rate</v>
          </cell>
          <cell r="D8319">
            <v>1</v>
          </cell>
          <cell r="E8319" t="str">
            <v>Planned Realization Rate</v>
          </cell>
          <cell r="F8319" t="str">
            <v>Realization Rate Value Source</v>
          </cell>
          <cell r="G8319" t="str">
            <v/>
          </cell>
          <cell r="H8319" t="str">
            <v>Table 1</v>
          </cell>
          <cell r="I8319" t="str">
            <v>ID_FinAnswer_Express_Program_Evaluation_2009-2011.pdf</v>
          </cell>
        </row>
        <row r="8320">
          <cell r="C8320" t="str">
            <v>09252014-024.1_</v>
          </cell>
          <cell r="D8320">
            <v>1</v>
          </cell>
          <cell r="E8320" t="str">
            <v/>
          </cell>
          <cell r="F8320" t="str">
            <v/>
          </cell>
          <cell r="G8320" t="str">
            <v/>
          </cell>
          <cell r="H8320" t="str">
            <v/>
          </cell>
          <cell r="I8320" t="str">
            <v/>
          </cell>
        </row>
        <row r="8321">
          <cell r="C8321" t="str">
            <v>07182014-030.1_Incremental cost ($)</v>
          </cell>
          <cell r="D8321">
            <v>1</v>
          </cell>
          <cell r="E8321" t="str">
            <v>Incremental cost ($)</v>
          </cell>
          <cell r="F8321" t="str">
            <v>Incremental Cost Value Source</v>
          </cell>
          <cell r="G8321" t="str">
            <v/>
          </cell>
          <cell r="H8321" t="str">
            <v/>
          </cell>
          <cell r="I8321" t="str">
            <v/>
          </cell>
        </row>
        <row r="8322">
          <cell r="C8322" t="str">
            <v>07182014-030.1_Planned Net to Gross Ratio</v>
          </cell>
          <cell r="D8322">
            <v>1</v>
          </cell>
          <cell r="E8322" t="str">
            <v>Planned Net to Gross Ratio</v>
          </cell>
          <cell r="F8322" t="str">
            <v>Net-to-Gross Value Source</v>
          </cell>
          <cell r="G8322" t="str">
            <v/>
          </cell>
          <cell r="H8322" t="str">
            <v>BAU - CE inputs sheet</v>
          </cell>
          <cell r="I8322" t="str">
            <v>CE inputs - measure update   small business 031314.xlsx</v>
          </cell>
        </row>
        <row r="8323">
          <cell r="C8323" t="str">
            <v>07182014-030.1_Planned Realization Rate</v>
          </cell>
          <cell r="D8323">
            <v>1</v>
          </cell>
          <cell r="E8323" t="str">
            <v>Planned Realization Rate</v>
          </cell>
          <cell r="F8323" t="str">
            <v>Realization Rate Value Source</v>
          </cell>
          <cell r="G8323" t="str">
            <v/>
          </cell>
          <cell r="H8323" t="str">
            <v>BAU - CE inputs sheet</v>
          </cell>
          <cell r="I8323" t="str">
            <v>CE inputs - measure update   small business 031314.xlsx</v>
          </cell>
        </row>
        <row r="8324">
          <cell r="C8324" t="str">
            <v>07182014-030.1_Gross Average Monthly Demand Reduction (kW/unit)</v>
          </cell>
          <cell r="D8324">
            <v>1</v>
          </cell>
          <cell r="E8324" t="str">
            <v>Gross Average Monthly Demand Reduction (kW/unit)</v>
          </cell>
          <cell r="F8324" t="str">
            <v>Demand Savings Value Source</v>
          </cell>
          <cell r="G8324" t="str">
            <v/>
          </cell>
          <cell r="H8324" t="str">
            <v/>
          </cell>
          <cell r="I8324" t="str">
            <v/>
          </cell>
        </row>
        <row r="8325">
          <cell r="C8325" t="str">
            <v>07182014-030.1_Gross incremental annual electric savings (kWh/yr)</v>
          </cell>
          <cell r="D8325">
            <v>1</v>
          </cell>
          <cell r="E8325" t="str">
            <v>Gross incremental annual electric savings (kWh/yr)</v>
          </cell>
          <cell r="F8325" t="str">
            <v>Energy Savings Value Source</v>
          </cell>
          <cell r="G8325" t="str">
            <v/>
          </cell>
          <cell r="H8325" t="str">
            <v/>
          </cell>
          <cell r="I8325" t="str">
            <v/>
          </cell>
        </row>
        <row r="8326">
          <cell r="C8326" t="str">
            <v>07182014-030.1_Measure life (years)</v>
          </cell>
          <cell r="D8326">
            <v>1</v>
          </cell>
          <cell r="E8326" t="str">
            <v>Measure life (years)</v>
          </cell>
          <cell r="F8326" t="str">
            <v>Measure Life Value Source</v>
          </cell>
          <cell r="G8326" t="str">
            <v/>
          </cell>
          <cell r="H8326" t="str">
            <v>Used for program change filing. Program-level measure life decreased from previous 14 years to feflect increasing role of energy management</v>
          </cell>
          <cell r="I8326" t="str">
            <v>CE inputs - measure update   small business 031314.xlsx</v>
          </cell>
        </row>
        <row r="8327">
          <cell r="C8327" t="str">
            <v>07182014-030.1_Gross incremental annual electric savings (kWh/yr)</v>
          </cell>
          <cell r="D8327">
            <v>1</v>
          </cell>
          <cell r="E8327" t="str">
            <v>Gross incremental annual electric savings (kWh/yr)</v>
          </cell>
          <cell r="F8327" t="str">
            <v>Energy Savings Value Source</v>
          </cell>
          <cell r="G8327" t="str">
            <v/>
          </cell>
          <cell r="H8327" t="str">
            <v/>
          </cell>
          <cell r="I8327" t="str">
            <v>Program Update Report UT 050214.docx</v>
          </cell>
        </row>
        <row r="8328">
          <cell r="C8328" t="str">
            <v>07182014-030.1_Gross Average Monthly Demand Reduction (kW/unit)</v>
          </cell>
          <cell r="D8328">
            <v>1</v>
          </cell>
          <cell r="E8328" t="str">
            <v>Gross Average Monthly Demand Reduction (kW/unit)</v>
          </cell>
          <cell r="F8328" t="str">
            <v>Demand Savings Value Source</v>
          </cell>
          <cell r="G8328" t="str">
            <v/>
          </cell>
          <cell r="H8328" t="str">
            <v/>
          </cell>
          <cell r="I8328" t="str">
            <v>Program Update Report UT 050214.docx</v>
          </cell>
        </row>
        <row r="8329">
          <cell r="C8329" t="str">
            <v>07182014-030.1_Incremental cost ($)</v>
          </cell>
          <cell r="D8329">
            <v>1</v>
          </cell>
          <cell r="E8329" t="str">
            <v>Incremental cost ($)</v>
          </cell>
          <cell r="F8329" t="str">
            <v>Incremental Cost Value Source</v>
          </cell>
          <cell r="G8329" t="str">
            <v/>
          </cell>
          <cell r="H8329" t="str">
            <v/>
          </cell>
          <cell r="I8329" t="str">
            <v>Program Update Report UT 050214.docx</v>
          </cell>
        </row>
        <row r="8330">
          <cell r="C8330" t="str">
            <v>06032015-007.1_Planned Net to Gross Ratio</v>
          </cell>
          <cell r="D8330">
            <v>1</v>
          </cell>
          <cell r="E8330" t="str">
            <v>Planned Net to Gross Ratio</v>
          </cell>
          <cell r="F8330" t="str">
            <v>Net-to-Gross Value Source</v>
          </cell>
          <cell r="G8330" t="str">
            <v/>
          </cell>
          <cell r="H8330" t="str">
            <v/>
          </cell>
          <cell r="I8330" t="str">
            <v>Exhibit B - Cost Effectiveness_WY_SBL.docx</v>
          </cell>
        </row>
        <row r="8331">
          <cell r="C8331" t="str">
            <v>06032015-007.1_Measure life (years)</v>
          </cell>
          <cell r="D8331">
            <v>1</v>
          </cell>
          <cell r="E8331" t="str">
            <v>Measure life (years)</v>
          </cell>
          <cell r="F8331" t="str">
            <v>Measure Life Value Source</v>
          </cell>
          <cell r="G8331" t="str">
            <v/>
          </cell>
          <cell r="H8331" t="str">
            <v/>
          </cell>
          <cell r="I8331" t="str">
            <v>Exhibit B - Cost Effectiveness_WY_SBL.docx</v>
          </cell>
        </row>
        <row r="8332">
          <cell r="C8332" t="str">
            <v>07182014-031.1_Planned Net to Gross Ratio</v>
          </cell>
          <cell r="D8332">
            <v>1</v>
          </cell>
          <cell r="E8332" t="str">
            <v>Planned Net to Gross Ratio</v>
          </cell>
          <cell r="F8332" t="str">
            <v>Net-to-Gross Value Source</v>
          </cell>
          <cell r="G8332" t="str">
            <v/>
          </cell>
          <cell r="H8332" t="str">
            <v>BAU - CE inputs sheet</v>
          </cell>
          <cell r="I8332" t="str">
            <v>CE inputs - measure update   small business 031314.xlsx</v>
          </cell>
        </row>
        <row r="8333">
          <cell r="C8333" t="str">
            <v>07182014-031.1_Planned Realization Rate</v>
          </cell>
          <cell r="D8333">
            <v>1</v>
          </cell>
          <cell r="E8333" t="str">
            <v>Planned Realization Rate</v>
          </cell>
          <cell r="F8333" t="str">
            <v>Realization Rate Value Source</v>
          </cell>
          <cell r="G8333" t="str">
            <v/>
          </cell>
          <cell r="H8333" t="str">
            <v>BAU - CE inputs sheet</v>
          </cell>
          <cell r="I8333" t="str">
            <v>CE inputs - measure update   small business 031314.xlsx</v>
          </cell>
        </row>
        <row r="8334">
          <cell r="C8334" t="str">
            <v>07182014-031.1_Incremental cost ($)</v>
          </cell>
          <cell r="D8334">
            <v>1</v>
          </cell>
          <cell r="E8334" t="str">
            <v>Incremental cost ($)</v>
          </cell>
          <cell r="F8334" t="str">
            <v>Incremental Cost Value Source</v>
          </cell>
          <cell r="G8334" t="str">
            <v/>
          </cell>
          <cell r="H8334" t="str">
            <v/>
          </cell>
          <cell r="I8334" t="str">
            <v/>
          </cell>
        </row>
        <row r="8335">
          <cell r="C8335" t="str">
            <v>07182014-031.1_Gross incremental annual electric savings (kWh/yr)</v>
          </cell>
          <cell r="D8335">
            <v>1</v>
          </cell>
          <cell r="E8335" t="str">
            <v>Gross incremental annual electric savings (kWh/yr)</v>
          </cell>
          <cell r="F8335" t="str">
            <v>Energy Savings Value Source</v>
          </cell>
          <cell r="G8335" t="str">
            <v/>
          </cell>
          <cell r="H8335" t="str">
            <v/>
          </cell>
          <cell r="I8335" t="str">
            <v/>
          </cell>
        </row>
        <row r="8336">
          <cell r="C8336" t="str">
            <v>07182014-031.1_Incremental cost ($)</v>
          </cell>
          <cell r="D8336">
            <v>1</v>
          </cell>
          <cell r="E8336" t="str">
            <v>Incremental cost ($)</v>
          </cell>
          <cell r="F8336" t="str">
            <v>Incremental Cost Value Source</v>
          </cell>
          <cell r="G8336" t="str">
            <v/>
          </cell>
          <cell r="H8336" t="str">
            <v/>
          </cell>
          <cell r="I8336" t="str">
            <v>Program Update Report UT 050214.docx</v>
          </cell>
        </row>
        <row r="8337">
          <cell r="C8337" t="str">
            <v>07182014-031.1_Gross Average Monthly Demand Reduction (kW/unit)</v>
          </cell>
          <cell r="D8337">
            <v>1</v>
          </cell>
          <cell r="E8337" t="str">
            <v>Gross Average Monthly Demand Reduction (kW/unit)</v>
          </cell>
          <cell r="F8337" t="str">
            <v>Demand Savings Value Source</v>
          </cell>
          <cell r="G8337" t="str">
            <v/>
          </cell>
          <cell r="H8337" t="str">
            <v/>
          </cell>
          <cell r="I8337" t="str">
            <v/>
          </cell>
        </row>
        <row r="8338">
          <cell r="C8338" t="str">
            <v>07182014-031.1_Gross incremental annual electric savings (kWh/yr)</v>
          </cell>
          <cell r="D8338">
            <v>1</v>
          </cell>
          <cell r="E8338" t="str">
            <v>Gross incremental annual electric savings (kWh/yr)</v>
          </cell>
          <cell r="F8338" t="str">
            <v>Energy Savings Value Source</v>
          </cell>
          <cell r="G8338" t="str">
            <v/>
          </cell>
          <cell r="H8338" t="str">
            <v/>
          </cell>
          <cell r="I8338" t="str">
            <v>Program Update Report UT 050214.docx</v>
          </cell>
        </row>
        <row r="8339">
          <cell r="C8339" t="str">
            <v>07182014-031.1_Measure life (years)</v>
          </cell>
          <cell r="D8339">
            <v>1</v>
          </cell>
          <cell r="E8339" t="str">
            <v>Measure life (years)</v>
          </cell>
          <cell r="F8339" t="str">
            <v>Measure Life Value Source</v>
          </cell>
          <cell r="G8339" t="str">
            <v/>
          </cell>
          <cell r="H8339" t="str">
            <v>Used for program change filing. Program-level measure life decreased from previous 14 years to feflect increasing role of energy management</v>
          </cell>
          <cell r="I8339" t="str">
            <v>CE inputs - measure update   small business 031314.xlsx</v>
          </cell>
        </row>
        <row r="8340">
          <cell r="C8340" t="str">
            <v>07182014-031.1_Gross Average Monthly Demand Reduction (kW/unit)</v>
          </cell>
          <cell r="D8340">
            <v>1</v>
          </cell>
          <cell r="E8340" t="str">
            <v>Gross Average Monthly Demand Reduction (kW/unit)</v>
          </cell>
          <cell r="F8340" t="str">
            <v>Demand Savings Value Source</v>
          </cell>
          <cell r="G8340" t="str">
            <v/>
          </cell>
          <cell r="H8340" t="str">
            <v/>
          </cell>
          <cell r="I8340" t="str">
            <v>Program Update Report UT 050214.docx</v>
          </cell>
        </row>
        <row r="8341">
          <cell r="C8341" t="str">
            <v>06032015-008.1_Planned Net to Gross Ratio</v>
          </cell>
          <cell r="D8341">
            <v>1</v>
          </cell>
          <cell r="E8341" t="str">
            <v>Planned Net to Gross Ratio</v>
          </cell>
          <cell r="F8341" t="str">
            <v>Net-to-Gross Value Source</v>
          </cell>
          <cell r="G8341" t="str">
            <v/>
          </cell>
          <cell r="H8341" t="str">
            <v/>
          </cell>
          <cell r="I8341" t="str">
            <v>Exhibit B - Cost Effectiveness_WY_SBL.docx</v>
          </cell>
        </row>
        <row r="8342">
          <cell r="C8342" t="str">
            <v>06032015-008.1_Measure life (years)</v>
          </cell>
          <cell r="D8342">
            <v>1</v>
          </cell>
          <cell r="E8342" t="str">
            <v>Measure life (years)</v>
          </cell>
          <cell r="F8342" t="str">
            <v>Measure Life Value Source</v>
          </cell>
          <cell r="G8342" t="str">
            <v/>
          </cell>
          <cell r="H8342" t="str">
            <v/>
          </cell>
          <cell r="I8342" t="str">
            <v>Exhibit B - Cost Effectiveness_WY_SBL.docx</v>
          </cell>
        </row>
        <row r="8343">
          <cell r="C8343" t="str">
            <v>06232015-041.1_Planned Net to Gross Ratio</v>
          </cell>
          <cell r="D8343">
            <v>1</v>
          </cell>
          <cell r="E8343" t="str">
            <v>Planned Net to Gross Ratio</v>
          </cell>
          <cell r="F8343" t="str">
            <v>Net-to-Gross Value Source</v>
          </cell>
          <cell r="G8343" t="str">
            <v/>
          </cell>
          <cell r="H8343" t="str">
            <v>page 2</v>
          </cell>
          <cell r="I8343" t="str">
            <v>CA_FinAnswer_Express_Program_Evaluation_2009-2011.pdf</v>
          </cell>
        </row>
        <row r="8344">
          <cell r="C8344" t="str">
            <v>06232015-041.1_Planned Realization Rate</v>
          </cell>
          <cell r="D8344">
            <v>1</v>
          </cell>
          <cell r="E8344" t="str">
            <v>Planned Realization Rate</v>
          </cell>
          <cell r="F8344" t="str">
            <v>Realization Rate Value Source</v>
          </cell>
          <cell r="G8344" t="str">
            <v/>
          </cell>
          <cell r="H8344" t="str">
            <v>page 2</v>
          </cell>
          <cell r="I8344" t="str">
            <v>CA_FinAnswer_Express_Program_Evaluation_2009-2011.pdf</v>
          </cell>
        </row>
        <row r="8345">
          <cell r="C8345" t="str">
            <v>11032014-021.1_Planned Realization Rate</v>
          </cell>
          <cell r="D8345">
            <v>1</v>
          </cell>
          <cell r="E8345" t="str">
            <v>Planned Realization Rate</v>
          </cell>
          <cell r="F8345" t="str">
            <v>Realization Rate Value Source</v>
          </cell>
          <cell r="G8345" t="str">
            <v/>
          </cell>
          <cell r="H8345" t="str">
            <v>Table 1</v>
          </cell>
          <cell r="I8345" t="str">
            <v>ID_FinAnswer_Express_Program_Evaluation_2009-2011.pdf</v>
          </cell>
        </row>
        <row r="8346">
          <cell r="C8346" t="str">
            <v>11032014-021.1_Measure life (years)</v>
          </cell>
          <cell r="D8346">
            <v>1</v>
          </cell>
          <cell r="E8346" t="str">
            <v>Measure life (years)</v>
          </cell>
          <cell r="F8346" t="str">
            <v>Measure Life Value Source</v>
          </cell>
          <cell r="G8346" t="str">
            <v>Average of 12 years from FinAnswer Express and 15 years from Energy FinAnswer (13.5 rounded to 14)</v>
          </cell>
          <cell r="H8346" t="str">
            <v/>
          </cell>
          <cell r="I8346" t="str">
            <v>2013-Idaho-Annual-Report-Appendices-FINAL071814.pdf</v>
          </cell>
        </row>
        <row r="8347">
          <cell r="C8347" t="str">
            <v>11032014-021.1_Planned Net to Gross Ratio</v>
          </cell>
          <cell r="D8347">
            <v>1</v>
          </cell>
          <cell r="E8347" t="str">
            <v>Planned Net to Gross Ratio</v>
          </cell>
          <cell r="F8347" t="str">
            <v>Net-to-Gross Value Source</v>
          </cell>
          <cell r="G8347" t="str">
            <v/>
          </cell>
          <cell r="H8347" t="str">
            <v>Page 2</v>
          </cell>
          <cell r="I8347" t="str">
            <v>ID_FinAnswer_Express_Program_Evaluation_2009-2011.pdf</v>
          </cell>
        </row>
        <row r="8348">
          <cell r="C8348" t="str">
            <v>09252014-021.1_</v>
          </cell>
          <cell r="D8348">
            <v>1</v>
          </cell>
          <cell r="E8348" t="str">
            <v/>
          </cell>
          <cell r="F8348" t="str">
            <v/>
          </cell>
          <cell r="G8348" t="str">
            <v/>
          </cell>
          <cell r="H8348" t="str">
            <v/>
          </cell>
          <cell r="I8348" t="str">
            <v/>
          </cell>
        </row>
        <row r="8349">
          <cell r="C8349" t="str">
            <v>07182014-032.1_Planned Realization Rate</v>
          </cell>
          <cell r="D8349">
            <v>1</v>
          </cell>
          <cell r="E8349" t="str">
            <v>Planned Realization Rate</v>
          </cell>
          <cell r="F8349" t="str">
            <v>Realization Rate Value Source</v>
          </cell>
          <cell r="G8349" t="str">
            <v/>
          </cell>
          <cell r="H8349" t="str">
            <v>BAU - CE inputs sheet</v>
          </cell>
          <cell r="I8349" t="str">
            <v>CE inputs - measure update   small business 031314.xlsx</v>
          </cell>
        </row>
        <row r="8350">
          <cell r="C8350" t="str">
            <v>07182014-032.1_Incremental cost ($)</v>
          </cell>
          <cell r="D8350">
            <v>1</v>
          </cell>
          <cell r="E8350" t="str">
            <v>Incremental cost ($)</v>
          </cell>
          <cell r="F8350" t="str">
            <v>Incremental Cost Value Source</v>
          </cell>
          <cell r="G8350" t="str">
            <v/>
          </cell>
          <cell r="H8350" t="str">
            <v/>
          </cell>
          <cell r="I8350" t="str">
            <v/>
          </cell>
        </row>
        <row r="8351">
          <cell r="C8351" t="str">
            <v>07182014-032.1_Gross incremental annual electric savings (kWh/yr)</v>
          </cell>
          <cell r="D8351">
            <v>1</v>
          </cell>
          <cell r="E8351" t="str">
            <v>Gross incremental annual electric savings (kWh/yr)</v>
          </cell>
          <cell r="F8351" t="str">
            <v>Energy Savings Value Source</v>
          </cell>
          <cell r="G8351" t="str">
            <v/>
          </cell>
          <cell r="H8351" t="str">
            <v/>
          </cell>
          <cell r="I8351" t="str">
            <v>Program Update Report UT 050214.docx</v>
          </cell>
        </row>
        <row r="8352">
          <cell r="C8352" t="str">
            <v>07182014-032.1_Gross Average Monthly Demand Reduction (kW/unit)</v>
          </cell>
          <cell r="D8352">
            <v>1</v>
          </cell>
          <cell r="E8352" t="str">
            <v>Gross Average Monthly Demand Reduction (kW/unit)</v>
          </cell>
          <cell r="F8352" t="str">
            <v>Demand Savings Value Source</v>
          </cell>
          <cell r="G8352" t="str">
            <v/>
          </cell>
          <cell r="H8352" t="str">
            <v/>
          </cell>
          <cell r="I8352" t="str">
            <v>Program Update Report UT 050214.docx</v>
          </cell>
        </row>
        <row r="8353">
          <cell r="C8353" t="str">
            <v>07182014-032.1_Gross incremental annual electric savings (kWh/yr)</v>
          </cell>
          <cell r="D8353">
            <v>1</v>
          </cell>
          <cell r="E8353" t="str">
            <v>Gross incremental annual electric savings (kWh/yr)</v>
          </cell>
          <cell r="F8353" t="str">
            <v>Energy Savings Value Source</v>
          </cell>
          <cell r="G8353" t="str">
            <v/>
          </cell>
          <cell r="H8353" t="str">
            <v/>
          </cell>
          <cell r="I8353" t="str">
            <v/>
          </cell>
        </row>
        <row r="8354">
          <cell r="C8354" t="str">
            <v>07182014-032.1_Incremental cost ($)</v>
          </cell>
          <cell r="D8354">
            <v>1</v>
          </cell>
          <cell r="E8354" t="str">
            <v>Incremental cost ($)</v>
          </cell>
          <cell r="F8354" t="str">
            <v>Incremental Cost Value Source</v>
          </cell>
          <cell r="G8354" t="str">
            <v/>
          </cell>
          <cell r="H8354" t="str">
            <v/>
          </cell>
          <cell r="I8354" t="str">
            <v>Program Update Report UT 050214.docx</v>
          </cell>
        </row>
        <row r="8355">
          <cell r="C8355" t="str">
            <v>07182014-032.1_Planned Net to Gross Ratio</v>
          </cell>
          <cell r="D8355">
            <v>1</v>
          </cell>
          <cell r="E8355" t="str">
            <v>Planned Net to Gross Ratio</v>
          </cell>
          <cell r="F8355" t="str">
            <v>Net-to-Gross Value Source</v>
          </cell>
          <cell r="G8355" t="str">
            <v/>
          </cell>
          <cell r="H8355" t="str">
            <v>BAU - CE inputs sheet</v>
          </cell>
          <cell r="I8355" t="str">
            <v>CE inputs - measure update   small business 031314.xlsx</v>
          </cell>
        </row>
        <row r="8356">
          <cell r="C8356" t="str">
            <v>07182014-032.1_Measure life (years)</v>
          </cell>
          <cell r="D8356">
            <v>1</v>
          </cell>
          <cell r="E8356" t="str">
            <v>Measure life (years)</v>
          </cell>
          <cell r="F8356" t="str">
            <v>Measure Life Value Source</v>
          </cell>
          <cell r="G8356" t="str">
            <v/>
          </cell>
          <cell r="H8356" t="str">
            <v>Used for program change filing. Program-level measure life decreased from previous 14 years to feflect increasing role of energy management</v>
          </cell>
          <cell r="I8356" t="str">
            <v>CE inputs - measure update   small business 031314.xlsx</v>
          </cell>
        </row>
        <row r="8357">
          <cell r="C8357" t="str">
            <v>07182014-032.1_Gross Average Monthly Demand Reduction (kW/unit)</v>
          </cell>
          <cell r="D8357">
            <v>1</v>
          </cell>
          <cell r="E8357" t="str">
            <v>Gross Average Monthly Demand Reduction (kW/unit)</v>
          </cell>
          <cell r="F8357" t="str">
            <v>Demand Savings Value Source</v>
          </cell>
          <cell r="G8357" t="str">
            <v/>
          </cell>
          <cell r="H8357" t="str">
            <v/>
          </cell>
          <cell r="I8357" t="str">
            <v/>
          </cell>
        </row>
        <row r="8358">
          <cell r="C8358" t="str">
            <v>06032015-005.1_Measure life (years)</v>
          </cell>
          <cell r="D8358">
            <v>1</v>
          </cell>
          <cell r="E8358" t="str">
            <v>Measure life (years)</v>
          </cell>
          <cell r="F8358" t="str">
            <v>Measure Life Value Source</v>
          </cell>
          <cell r="G8358" t="str">
            <v/>
          </cell>
          <cell r="H8358" t="str">
            <v/>
          </cell>
          <cell r="I8358" t="str">
            <v>Exhibit B - Cost Effectiveness_WY_SBL.docx</v>
          </cell>
        </row>
        <row r="8359">
          <cell r="C8359" t="str">
            <v>06032015-005.1_Planned Net to Gross Ratio</v>
          </cell>
          <cell r="D8359">
            <v>1</v>
          </cell>
          <cell r="E8359" t="str">
            <v>Planned Net to Gross Ratio</v>
          </cell>
          <cell r="F8359" t="str">
            <v>Net-to-Gross Value Source</v>
          </cell>
          <cell r="G8359" t="str">
            <v/>
          </cell>
          <cell r="H8359" t="str">
            <v/>
          </cell>
          <cell r="I8359" t="str">
            <v>Exhibit B - Cost Effectiveness_WY_SBL.docx</v>
          </cell>
        </row>
        <row r="8360">
          <cell r="C8360" t="str">
            <v>06232015-026.1_Planned Net to Gross Ratio</v>
          </cell>
          <cell r="D8360">
            <v>1</v>
          </cell>
          <cell r="E8360" t="str">
            <v>Planned Net to Gross Ratio</v>
          </cell>
          <cell r="F8360" t="str">
            <v>Net-to-Gross Value Source</v>
          </cell>
          <cell r="G8360" t="str">
            <v/>
          </cell>
          <cell r="H8360" t="str">
            <v>page 2</v>
          </cell>
          <cell r="I8360" t="str">
            <v>CA_FinAnswer_Express_Program_Evaluation_2009-2011.pdf</v>
          </cell>
        </row>
        <row r="8361">
          <cell r="C8361" t="str">
            <v>06232015-026.1_Planned Realization Rate</v>
          </cell>
          <cell r="D8361">
            <v>1</v>
          </cell>
          <cell r="E8361" t="str">
            <v>Planned Realization Rate</v>
          </cell>
          <cell r="F8361" t="str">
            <v>Realization Rate Value Source</v>
          </cell>
          <cell r="G8361" t="str">
            <v/>
          </cell>
          <cell r="H8361" t="str">
            <v>page 2</v>
          </cell>
          <cell r="I8361" t="str">
            <v>CA_FinAnswer_Express_Program_Evaluation_2009-2011.pdf</v>
          </cell>
        </row>
        <row r="8362">
          <cell r="C8362" t="str">
            <v>02122014-018.2_Planned Net to Gross Ratio</v>
          </cell>
          <cell r="D8362">
            <v>2</v>
          </cell>
          <cell r="E8362" t="str">
            <v>Planned Net to Gross Ratio</v>
          </cell>
          <cell r="F8362" t="str">
            <v>Net-to-Gross Value Source</v>
          </cell>
          <cell r="G8362" t="str">
            <v/>
          </cell>
          <cell r="H8362" t="str">
            <v>Page 2</v>
          </cell>
          <cell r="I8362" t="str">
            <v>ID_FinAnswer_Express_Program_Evaluation_2009-2011.pdf</v>
          </cell>
        </row>
        <row r="8363">
          <cell r="C8363" t="str">
            <v>02122014-018.2_Planned Realization Rate</v>
          </cell>
          <cell r="D8363">
            <v>2</v>
          </cell>
          <cell r="E8363" t="str">
            <v>Planned Realization Rate</v>
          </cell>
          <cell r="F8363" t="str">
            <v>Realization Rate Value Source</v>
          </cell>
          <cell r="G8363" t="str">
            <v/>
          </cell>
          <cell r="H8363" t="str">
            <v>Table 1</v>
          </cell>
          <cell r="I8363" t="str">
            <v>ID_FinAnswer_Express_Program_Evaluation_2009-2011.pdf</v>
          </cell>
        </row>
        <row r="8364">
          <cell r="C8364" t="str">
            <v>01302014-025.1_Gross incremental annual electric savings (kWh/yr)</v>
          </cell>
          <cell r="D8364">
            <v>1</v>
          </cell>
          <cell r="E8364" t="str">
            <v>Gross incremental annual electric savings (kWh/yr)</v>
          </cell>
          <cell r="F8364" t="str">
            <v>Energy Savings Value Source</v>
          </cell>
          <cell r="G8364" t="str">
            <v/>
          </cell>
          <cell r="H8364" t="str">
            <v/>
          </cell>
          <cell r="I8364" t="str">
            <v>RMP UT Ltg Tool 070114.12.xlsm</v>
          </cell>
        </row>
        <row r="8365">
          <cell r="C8365" t="str">
            <v>01302014-025.1_Gross Average Monthly Demand Reduction (kW/unit)</v>
          </cell>
          <cell r="D8365">
            <v>1</v>
          </cell>
          <cell r="E8365" t="str">
            <v>Gross Average Monthly Demand Reduction (kW/unit)</v>
          </cell>
          <cell r="F8365" t="str">
            <v>Demand Savings Value Source</v>
          </cell>
          <cell r="G8365" t="str">
            <v/>
          </cell>
          <cell r="H8365" t="str">
            <v/>
          </cell>
          <cell r="I8365" t="str">
            <v>RMP UT Ltg Tool 070114.12.xlsm</v>
          </cell>
        </row>
        <row r="8366">
          <cell r="C8366" t="str">
            <v>01132014-009.1_Baseline Value</v>
          </cell>
          <cell r="D8366">
            <v>1</v>
          </cell>
          <cell r="E8366" t="str">
            <v>Baseline Value</v>
          </cell>
          <cell r="F8366" t="str">
            <v>Stipulated Baseline Wattage</v>
          </cell>
          <cell r="G8366" t="str">
            <v/>
          </cell>
          <cell r="H8366" t="str">
            <v/>
          </cell>
          <cell r="I8366" t="str">
            <v>Stipulated Baseline Wattages for wattsmart Business and FinAnswer Express Linear Flurorescent and Incandescent Fixtures.pdf</v>
          </cell>
        </row>
        <row r="8367">
          <cell r="C8367" t="str">
            <v>01132014-009.1_Gross incremental annual electric savings (kWh/yr)</v>
          </cell>
          <cell r="D8367">
            <v>1</v>
          </cell>
          <cell r="E8367" t="str">
            <v>Gross incremental annual electric savings (kWh/yr)</v>
          </cell>
          <cell r="F8367" t="str">
            <v>Energy Savings Value Source</v>
          </cell>
          <cell r="G8367" t="str">
            <v/>
          </cell>
          <cell r="H8367" t="str">
            <v/>
          </cell>
          <cell r="I8367" t="str">
            <v>PP WA Ltg Tool 070114.12.xlsm</v>
          </cell>
        </row>
        <row r="8368">
          <cell r="C8368" t="str">
            <v>01132014-009.1_Gross Average Monthly Demand Reduction (kW/unit)</v>
          </cell>
          <cell r="D8368">
            <v>1</v>
          </cell>
          <cell r="E8368" t="str">
            <v>Gross Average Monthly Demand Reduction (kW/unit)</v>
          </cell>
          <cell r="F8368" t="str">
            <v>Demand Savings Value Source</v>
          </cell>
          <cell r="G8368" t="str">
            <v/>
          </cell>
          <cell r="H8368" t="str">
            <v/>
          </cell>
          <cell r="I8368" t="str">
            <v>PP WA Ltg Tool 070114.12.xlsm</v>
          </cell>
        </row>
        <row r="8369">
          <cell r="C8369" t="str">
            <v>12012014-038.1_Measure life (years)</v>
          </cell>
          <cell r="D8369">
            <v>1</v>
          </cell>
          <cell r="E8369" t="str">
            <v>Measure life (years)</v>
          </cell>
          <cell r="F8369" t="str">
            <v>Measure Life Value Source</v>
          </cell>
          <cell r="G8369" t="str">
            <v>Average of 12 years from FinAnswer Express and 15 years from Energy FinAnswer (13.5 rounded to 14)</v>
          </cell>
          <cell r="H8369" t="str">
            <v/>
          </cell>
          <cell r="I8369" t="str">
            <v/>
          </cell>
        </row>
        <row r="8370">
          <cell r="C8370" t="str">
            <v>12012014-038.1_Planned Net to Gross Ratio</v>
          </cell>
          <cell r="D8370">
            <v>1</v>
          </cell>
          <cell r="E8370" t="str">
            <v>Planned Net to Gross Ratio</v>
          </cell>
          <cell r="F8370" t="str">
            <v>Net-to-Gross Value Source</v>
          </cell>
          <cell r="G8370" t="str">
            <v/>
          </cell>
          <cell r="H8370" t="str">
            <v>Page 10</v>
          </cell>
          <cell r="I8370" t="str">
            <v>DSM_WY_FinAnswerExpress_Report_2011.pdf</v>
          </cell>
        </row>
        <row r="8371">
          <cell r="C8371" t="str">
            <v>12012014-038.1_Planned Realization Rate</v>
          </cell>
          <cell r="D8371">
            <v>1</v>
          </cell>
          <cell r="E8371" t="str">
            <v>Planned Realization Rate</v>
          </cell>
          <cell r="F8371" t="str">
            <v>Realization Rate Value Source</v>
          </cell>
          <cell r="G8371" t="str">
            <v/>
          </cell>
          <cell r="H8371" t="str">
            <v>Table 1</v>
          </cell>
          <cell r="I8371" t="str">
            <v>DSM_WY_FinAnswerExpress_Report_2011.pdf</v>
          </cell>
        </row>
        <row r="8372">
          <cell r="C8372" t="str">
            <v>02122014-062.2_Planned Net to Gross Ratio</v>
          </cell>
          <cell r="D8372">
            <v>2</v>
          </cell>
          <cell r="E8372" t="str">
            <v>Planned Net to Gross Ratio</v>
          </cell>
          <cell r="F8372" t="str">
            <v>Net-to-Gross Value Source</v>
          </cell>
          <cell r="G8372" t="str">
            <v/>
          </cell>
          <cell r="H8372" t="str">
            <v>page 2</v>
          </cell>
          <cell r="I8372" t="str">
            <v>CA_FinAnswer_Express_Program_Evaluation_2009-2011.pdf</v>
          </cell>
        </row>
        <row r="8373">
          <cell r="C8373" t="str">
            <v>02122014-062.2_Planned Realization Rate</v>
          </cell>
          <cell r="D8373">
            <v>2</v>
          </cell>
          <cell r="E8373" t="str">
            <v>Planned Realization Rate</v>
          </cell>
          <cell r="F8373" t="str">
            <v>Realization Rate Value Source</v>
          </cell>
          <cell r="G8373" t="str">
            <v/>
          </cell>
          <cell r="H8373" t="str">
            <v>page 2</v>
          </cell>
          <cell r="I8373" t="str">
            <v>CA_FinAnswer_Express_Program_Evaluation_2009-2011.pdf</v>
          </cell>
        </row>
        <row r="8374">
          <cell r="C8374" t="str">
            <v>02122014-019.2_Planned Net to Gross Ratio</v>
          </cell>
          <cell r="D8374">
            <v>2</v>
          </cell>
          <cell r="E8374" t="str">
            <v>Planned Net to Gross Ratio</v>
          </cell>
          <cell r="F8374" t="str">
            <v>Net-to-Gross Value Source</v>
          </cell>
          <cell r="G8374" t="str">
            <v/>
          </cell>
          <cell r="H8374" t="str">
            <v>Page 2</v>
          </cell>
          <cell r="I8374" t="str">
            <v>ID_FinAnswer_Express_Program_Evaluation_2009-2011.pdf</v>
          </cell>
        </row>
        <row r="8375">
          <cell r="C8375" t="str">
            <v>02122014-019.2_Planned Realization Rate</v>
          </cell>
          <cell r="D8375">
            <v>2</v>
          </cell>
          <cell r="E8375" t="str">
            <v>Planned Realization Rate</v>
          </cell>
          <cell r="F8375" t="str">
            <v>Realization Rate Value Source</v>
          </cell>
          <cell r="G8375" t="str">
            <v/>
          </cell>
          <cell r="H8375" t="str">
            <v>Table 1</v>
          </cell>
          <cell r="I8375" t="str">
            <v>ID_FinAnswer_Express_Program_Evaluation_2009-2011.pdf</v>
          </cell>
        </row>
        <row r="8376">
          <cell r="C8376" t="str">
            <v>07032014-001.1_Planned Realization Rate</v>
          </cell>
          <cell r="D8376">
            <v>1</v>
          </cell>
          <cell r="E8376" t="str">
            <v>Planned Realization Rate</v>
          </cell>
          <cell r="F8376" t="str">
            <v>Realization Rate Value Source</v>
          </cell>
          <cell r="G8376" t="str">
            <v/>
          </cell>
          <cell r="H8376" t="str">
            <v>BAU - CE inputs sheet</v>
          </cell>
          <cell r="I8376" t="str">
            <v>CE inputs - measure update   small business 031314.xlsx</v>
          </cell>
        </row>
        <row r="8377">
          <cell r="C8377" t="str">
            <v>07032014-001.1_Planned Net to Gross Ratio</v>
          </cell>
          <cell r="D8377">
            <v>1</v>
          </cell>
          <cell r="E8377" t="str">
            <v>Planned Net to Gross Ratio</v>
          </cell>
          <cell r="F8377" t="str">
            <v>Net-to-Gross Value Source</v>
          </cell>
          <cell r="G8377" t="str">
            <v/>
          </cell>
          <cell r="H8377" t="str">
            <v>BAU - CE inputs sheet</v>
          </cell>
          <cell r="I8377" t="str">
            <v>CE inputs - measure update   small business 031314.xlsx</v>
          </cell>
        </row>
        <row r="8378">
          <cell r="C8378" t="str">
            <v>07032014-001.1_Gross incremental annual electric savings (kWh/yr)</v>
          </cell>
          <cell r="D8378">
            <v>1</v>
          </cell>
          <cell r="E8378" t="str">
            <v>Gross incremental annual electric savings (kWh/yr)</v>
          </cell>
          <cell r="F8378" t="str">
            <v>Energy Savings Value Source</v>
          </cell>
          <cell r="G8378" t="str">
            <v/>
          </cell>
          <cell r="H8378" t="str">
            <v/>
          </cell>
          <cell r="I8378" t="str">
            <v>Program Update Report UT 050214.docx</v>
          </cell>
        </row>
        <row r="8379">
          <cell r="C8379" t="str">
            <v>07032014-001.1_Incremental cost ($)</v>
          </cell>
          <cell r="D8379">
            <v>1</v>
          </cell>
          <cell r="E8379" t="str">
            <v>Incremental cost ($)</v>
          </cell>
          <cell r="F8379" t="str">
            <v>Incremental Cost Value Source</v>
          </cell>
          <cell r="G8379" t="str">
            <v/>
          </cell>
          <cell r="H8379" t="str">
            <v/>
          </cell>
          <cell r="I8379" t="str">
            <v>Program Update Report UT 050214.docx</v>
          </cell>
        </row>
        <row r="8380">
          <cell r="C8380" t="str">
            <v>07032014-001.1_Gross Average Monthly Demand Reduction (kW/unit)</v>
          </cell>
          <cell r="D8380">
            <v>1</v>
          </cell>
          <cell r="E8380" t="str">
            <v>Gross Average Monthly Demand Reduction (kW/unit)</v>
          </cell>
          <cell r="F8380" t="str">
            <v>Demand Savings Value Source</v>
          </cell>
          <cell r="G8380" t="str">
            <v/>
          </cell>
          <cell r="H8380" t="str">
            <v/>
          </cell>
          <cell r="I8380" t="str">
            <v>Program Update Report UT 050214.docx</v>
          </cell>
        </row>
        <row r="8381">
          <cell r="C8381" t="str">
            <v>09252014-010.1_</v>
          </cell>
          <cell r="D8381">
            <v>1</v>
          </cell>
          <cell r="E8381" t="str">
            <v/>
          </cell>
          <cell r="F8381" t="str">
            <v/>
          </cell>
          <cell r="G8381" t="str">
            <v/>
          </cell>
          <cell r="H8381" t="str">
            <v/>
          </cell>
          <cell r="I8381" t="str">
            <v/>
          </cell>
        </row>
        <row r="8382">
          <cell r="C8382" t="str">
            <v>02122014-044.2_Planned Net to Gross Ratio</v>
          </cell>
          <cell r="D8382">
            <v>2</v>
          </cell>
          <cell r="E8382" t="str">
            <v>Planned Net to Gross Ratio</v>
          </cell>
          <cell r="F8382" t="str">
            <v>Net-to-Gross Value Source</v>
          </cell>
          <cell r="G8382" t="str">
            <v/>
          </cell>
          <cell r="H8382" t="str">
            <v>Page 10</v>
          </cell>
          <cell r="I8382" t="str">
            <v>DSM_WY_FinAnswerExpress_Report_2011.pdf</v>
          </cell>
        </row>
        <row r="8383">
          <cell r="C8383" t="str">
            <v>02122014-044.2_Planned Realization Rate</v>
          </cell>
          <cell r="D8383">
            <v>2</v>
          </cell>
          <cell r="E8383" t="str">
            <v>Planned Realization Rate</v>
          </cell>
          <cell r="F8383" t="str">
            <v>Realization Rate Value Source</v>
          </cell>
          <cell r="G8383" t="str">
            <v/>
          </cell>
          <cell r="H8383" t="str">
            <v>Table 1</v>
          </cell>
          <cell r="I8383" t="str">
            <v>DSM_WY_FinAnswerExpress_Report_2011.pdf</v>
          </cell>
        </row>
        <row r="8384">
          <cell r="C8384" t="str">
            <v>02122014-044.2_Measure life (years)</v>
          </cell>
          <cell r="D8384">
            <v>2</v>
          </cell>
          <cell r="E8384" t="str">
            <v>Measure life (years)</v>
          </cell>
          <cell r="F8384" t="str">
            <v>Measure Life Value Source</v>
          </cell>
          <cell r="G8384" t="str">
            <v>Average of 12 years from FinAnswer Express and 15 years from Energy FinAnswer (13.5 rounded to 14)</v>
          </cell>
          <cell r="H8384" t="str">
            <v/>
          </cell>
          <cell r="I8384" t="str">
            <v/>
          </cell>
        </row>
        <row r="8385">
          <cell r="C8385" t="str">
            <v>06232015-027.1_Planned Net to Gross Ratio</v>
          </cell>
          <cell r="D8385">
            <v>1</v>
          </cell>
          <cell r="E8385" t="str">
            <v>Planned Net to Gross Ratio</v>
          </cell>
          <cell r="F8385" t="str">
            <v>Net-to-Gross Value Source</v>
          </cell>
          <cell r="G8385" t="str">
            <v/>
          </cell>
          <cell r="H8385" t="str">
            <v>page 2</v>
          </cell>
          <cell r="I8385" t="str">
            <v>CA_FinAnswer_Express_Program_Evaluation_2009-2011.pdf</v>
          </cell>
        </row>
        <row r="8386">
          <cell r="C8386" t="str">
            <v>06232015-027.1_Planned Realization Rate</v>
          </cell>
          <cell r="D8386">
            <v>1</v>
          </cell>
          <cell r="E8386" t="str">
            <v>Planned Realization Rate</v>
          </cell>
          <cell r="F8386" t="str">
            <v>Realization Rate Value Source</v>
          </cell>
          <cell r="G8386" t="str">
            <v/>
          </cell>
          <cell r="H8386" t="str">
            <v>page 2</v>
          </cell>
          <cell r="I8386" t="str">
            <v>CA_FinAnswer_Express_Program_Evaluation_2009-2011.pdf</v>
          </cell>
        </row>
        <row r="8387">
          <cell r="C8387" t="str">
            <v>11032014-008.1_Planned Net to Gross Ratio</v>
          </cell>
          <cell r="D8387">
            <v>1</v>
          </cell>
          <cell r="E8387" t="str">
            <v>Planned Net to Gross Ratio</v>
          </cell>
          <cell r="F8387" t="str">
            <v>Net-to-Gross Value Source</v>
          </cell>
          <cell r="G8387" t="str">
            <v/>
          </cell>
          <cell r="H8387" t="str">
            <v>Page 2</v>
          </cell>
          <cell r="I8387" t="str">
            <v>ID_FinAnswer_Express_Program_Evaluation_2009-2011.pdf</v>
          </cell>
        </row>
        <row r="8388">
          <cell r="C8388" t="str">
            <v>11032014-008.1_Planned Realization Rate</v>
          </cell>
          <cell r="D8388">
            <v>1</v>
          </cell>
          <cell r="E8388" t="str">
            <v>Planned Realization Rate</v>
          </cell>
          <cell r="F8388" t="str">
            <v>Realization Rate Value Source</v>
          </cell>
          <cell r="G8388" t="str">
            <v/>
          </cell>
          <cell r="H8388" t="str">
            <v>Table 1</v>
          </cell>
          <cell r="I8388" t="str">
            <v>ID_FinAnswer_Express_Program_Evaluation_2009-2011.pdf</v>
          </cell>
        </row>
        <row r="8389">
          <cell r="C8389" t="str">
            <v>07032014-002.1_Planned Realization Rate</v>
          </cell>
          <cell r="D8389">
            <v>1</v>
          </cell>
          <cell r="E8389" t="str">
            <v>Planned Realization Rate</v>
          </cell>
          <cell r="F8389" t="str">
            <v>Realization Rate Value Source</v>
          </cell>
          <cell r="G8389" t="str">
            <v/>
          </cell>
          <cell r="H8389" t="str">
            <v>BAU - CE inputs sheet</v>
          </cell>
          <cell r="I8389" t="str">
            <v>CE inputs - measure update   small business 031314.xlsx</v>
          </cell>
        </row>
        <row r="8390">
          <cell r="C8390" t="str">
            <v>07032014-002.1_Gross Average Monthly Demand Reduction (kW/unit)</v>
          </cell>
          <cell r="D8390">
            <v>1</v>
          </cell>
          <cell r="E8390" t="str">
            <v>Gross Average Monthly Demand Reduction (kW/unit)</v>
          </cell>
          <cell r="F8390" t="str">
            <v>Demand Savings Value Source</v>
          </cell>
          <cell r="G8390" t="str">
            <v/>
          </cell>
          <cell r="H8390" t="str">
            <v/>
          </cell>
          <cell r="I8390" t="str">
            <v>Program Update Report UT 050214.docx</v>
          </cell>
        </row>
        <row r="8391">
          <cell r="C8391" t="str">
            <v>07032014-002.1_Gross incremental annual electric savings (kWh/yr)</v>
          </cell>
          <cell r="D8391">
            <v>1</v>
          </cell>
          <cell r="E8391" t="str">
            <v>Gross incremental annual electric savings (kWh/yr)</v>
          </cell>
          <cell r="F8391" t="str">
            <v>Energy Savings Value Source</v>
          </cell>
          <cell r="G8391" t="str">
            <v/>
          </cell>
          <cell r="H8391" t="str">
            <v/>
          </cell>
          <cell r="I8391" t="str">
            <v>Program Update Report UT 050214.docx</v>
          </cell>
        </row>
        <row r="8392">
          <cell r="C8392" t="str">
            <v>07032014-002.1_Incremental cost ($)</v>
          </cell>
          <cell r="D8392">
            <v>1</v>
          </cell>
          <cell r="E8392" t="str">
            <v>Incremental cost ($)</v>
          </cell>
          <cell r="F8392" t="str">
            <v>Incremental Cost Value Source</v>
          </cell>
          <cell r="G8392" t="str">
            <v/>
          </cell>
          <cell r="H8392" t="str">
            <v/>
          </cell>
          <cell r="I8392" t="str">
            <v>Program Update Report UT 050214.docx</v>
          </cell>
        </row>
        <row r="8393">
          <cell r="C8393" t="str">
            <v>07032014-002.1_Planned Net to Gross Ratio</v>
          </cell>
          <cell r="D8393">
            <v>1</v>
          </cell>
          <cell r="E8393" t="str">
            <v>Planned Net to Gross Ratio</v>
          </cell>
          <cell r="F8393" t="str">
            <v>Net-to-Gross Value Source</v>
          </cell>
          <cell r="G8393" t="str">
            <v/>
          </cell>
          <cell r="H8393" t="str">
            <v>BAU - CE inputs sheet</v>
          </cell>
          <cell r="I8393" t="str">
            <v>CE inputs - measure update   small business 031314.xlsx</v>
          </cell>
        </row>
        <row r="8394">
          <cell r="C8394" t="str">
            <v>09252014-011.1_</v>
          </cell>
          <cell r="D8394">
            <v>1</v>
          </cell>
          <cell r="E8394" t="str">
            <v/>
          </cell>
          <cell r="F8394" t="str">
            <v/>
          </cell>
          <cell r="G8394" t="str">
            <v/>
          </cell>
          <cell r="H8394" t="str">
            <v/>
          </cell>
          <cell r="I8394" t="str">
            <v/>
          </cell>
        </row>
        <row r="8395">
          <cell r="C8395" t="str">
            <v>12012014-039.1_Planned Realization Rate</v>
          </cell>
          <cell r="D8395">
            <v>1</v>
          </cell>
          <cell r="E8395" t="str">
            <v>Planned Realization Rate</v>
          </cell>
          <cell r="F8395" t="str">
            <v>Realization Rate Value Source</v>
          </cell>
          <cell r="G8395" t="str">
            <v/>
          </cell>
          <cell r="H8395" t="str">
            <v>Table 1</v>
          </cell>
          <cell r="I8395" t="str">
            <v>DSM_WY_FinAnswerExpress_Report_2011.pdf</v>
          </cell>
        </row>
        <row r="8396">
          <cell r="C8396" t="str">
            <v>12012014-039.1_Measure life (years)</v>
          </cell>
          <cell r="D8396">
            <v>1</v>
          </cell>
          <cell r="E8396" t="str">
            <v>Measure life (years)</v>
          </cell>
          <cell r="F8396" t="str">
            <v>Measure Life Value Source</v>
          </cell>
          <cell r="G8396" t="str">
            <v>Average of 12 years from FinAnswer Express and 15 years from Energy FinAnswer (13.5 rounded to 14)</v>
          </cell>
          <cell r="H8396" t="str">
            <v/>
          </cell>
          <cell r="I8396" t="str">
            <v/>
          </cell>
        </row>
        <row r="8397">
          <cell r="C8397" t="str">
            <v>12012014-039.1_Planned Net to Gross Ratio</v>
          </cell>
          <cell r="D8397">
            <v>1</v>
          </cell>
          <cell r="E8397" t="str">
            <v>Planned Net to Gross Ratio</v>
          </cell>
          <cell r="F8397" t="str">
            <v>Net-to-Gross Value Source</v>
          </cell>
          <cell r="G8397" t="str">
            <v/>
          </cell>
          <cell r="H8397" t="str">
            <v>Page 10</v>
          </cell>
          <cell r="I8397" t="str">
            <v>DSM_WY_FinAnswerExpress_Report_2011.pdf</v>
          </cell>
        </row>
        <row r="8398">
          <cell r="C8398" t="str">
            <v>01302014-026.1_Gross Average Monthly Demand Reduction (kW/unit)</v>
          </cell>
          <cell r="D8398">
            <v>1</v>
          </cell>
          <cell r="E8398" t="str">
            <v>Gross Average Monthly Demand Reduction (kW/unit)</v>
          </cell>
          <cell r="F8398" t="str">
            <v>Demand Savings Value Source</v>
          </cell>
          <cell r="G8398" t="str">
            <v/>
          </cell>
          <cell r="H8398" t="str">
            <v/>
          </cell>
          <cell r="I8398" t="str">
            <v>RMP UT Ltg Tool 070114.12.xlsm</v>
          </cell>
        </row>
        <row r="8399">
          <cell r="C8399" t="str">
            <v>01302014-026.1_Gross incremental annual electric savings (kWh/yr)</v>
          </cell>
          <cell r="D8399">
            <v>1</v>
          </cell>
          <cell r="E8399" t="str">
            <v>Gross incremental annual electric savings (kWh/yr)</v>
          </cell>
          <cell r="F8399" t="str">
            <v>Energy Savings Value Source</v>
          </cell>
          <cell r="G8399" t="str">
            <v/>
          </cell>
          <cell r="H8399" t="str">
            <v/>
          </cell>
          <cell r="I8399" t="str">
            <v>RMP UT Ltg Tool 070114.12.xlsm</v>
          </cell>
        </row>
        <row r="8400">
          <cell r="C8400" t="str">
            <v>01132014-008.1_Baseline Value</v>
          </cell>
          <cell r="D8400">
            <v>1</v>
          </cell>
          <cell r="E8400" t="str">
            <v>Baseline Value</v>
          </cell>
          <cell r="F8400" t="str">
            <v>Stipulated Baseline Wattage</v>
          </cell>
          <cell r="G8400" t="str">
            <v/>
          </cell>
          <cell r="H8400" t="str">
            <v/>
          </cell>
          <cell r="I8400" t="str">
            <v>Stipulated Baseline Wattages for wattsmart Business and FinAnswer Express Linear Flurorescent and Incandescent Fixtures.pdf</v>
          </cell>
        </row>
        <row r="8401">
          <cell r="C8401" t="str">
            <v>01132014-008.1_Gross incremental annual electric savings (kWh/yr)</v>
          </cell>
          <cell r="D8401">
            <v>1</v>
          </cell>
          <cell r="E8401" t="str">
            <v>Gross incremental annual electric savings (kWh/yr)</v>
          </cell>
          <cell r="F8401" t="str">
            <v>Energy Savings Value Source</v>
          </cell>
          <cell r="G8401" t="str">
            <v/>
          </cell>
          <cell r="H8401" t="str">
            <v/>
          </cell>
          <cell r="I8401" t="str">
            <v>PP WA Ltg Tool 070114.12.xlsm</v>
          </cell>
        </row>
        <row r="8402">
          <cell r="C8402" t="str">
            <v>01132014-008.1_Gross Average Monthly Demand Reduction (kW/unit)</v>
          </cell>
          <cell r="D8402">
            <v>1</v>
          </cell>
          <cell r="E8402" t="str">
            <v>Gross Average Monthly Demand Reduction (kW/unit)</v>
          </cell>
          <cell r="F8402" t="str">
            <v>Demand Savings Value Source</v>
          </cell>
          <cell r="G8402" t="str">
            <v/>
          </cell>
          <cell r="H8402" t="str">
            <v/>
          </cell>
          <cell r="I8402" t="str">
            <v>PP WA Ltg Tool 070114.12.xlsm</v>
          </cell>
        </row>
        <row r="8403">
          <cell r="C8403" t="str">
            <v>02122014-063.2_Planned Net to Gross Ratio</v>
          </cell>
          <cell r="D8403">
            <v>2</v>
          </cell>
          <cell r="E8403" t="str">
            <v>Planned Net to Gross Ratio</v>
          </cell>
          <cell r="F8403" t="str">
            <v>Net-to-Gross Value Source</v>
          </cell>
          <cell r="G8403" t="str">
            <v/>
          </cell>
          <cell r="H8403" t="str">
            <v>page 2</v>
          </cell>
          <cell r="I8403" t="str">
            <v>CA_FinAnswer_Express_Program_Evaluation_2009-2011.pdf</v>
          </cell>
        </row>
        <row r="8404">
          <cell r="C8404" t="str">
            <v>02122014-063.2_Planned Realization Rate</v>
          </cell>
          <cell r="D8404">
            <v>2</v>
          </cell>
          <cell r="E8404" t="str">
            <v>Planned Realization Rate</v>
          </cell>
          <cell r="F8404" t="str">
            <v>Realization Rate Value Source</v>
          </cell>
          <cell r="G8404" t="str">
            <v/>
          </cell>
          <cell r="H8404" t="str">
            <v>page 2</v>
          </cell>
          <cell r="I8404" t="str">
            <v>CA_FinAnswer_Express_Program_Evaluation_2009-2011.pdf</v>
          </cell>
        </row>
        <row r="8405">
          <cell r="C8405" t="str">
            <v>02122014-020.2_Planned Net to Gross Ratio</v>
          </cell>
          <cell r="D8405">
            <v>2</v>
          </cell>
          <cell r="E8405" t="str">
            <v>Planned Net to Gross Ratio</v>
          </cell>
          <cell r="F8405" t="str">
            <v>Net-to-Gross Value Source</v>
          </cell>
          <cell r="G8405" t="str">
            <v/>
          </cell>
          <cell r="H8405" t="str">
            <v>Page 2</v>
          </cell>
          <cell r="I8405" t="str">
            <v>ID_FinAnswer_Express_Program_Evaluation_2009-2011.pdf</v>
          </cell>
        </row>
        <row r="8406">
          <cell r="C8406" t="str">
            <v>02122014-020.2_Planned Realization Rate</v>
          </cell>
          <cell r="D8406">
            <v>2</v>
          </cell>
          <cell r="E8406" t="str">
            <v>Planned Realization Rate</v>
          </cell>
          <cell r="F8406" t="str">
            <v>Realization Rate Value Source</v>
          </cell>
          <cell r="G8406" t="str">
            <v/>
          </cell>
          <cell r="H8406" t="str">
            <v>Table 1</v>
          </cell>
          <cell r="I8406" t="str">
            <v>ID_FinAnswer_Express_Program_Evaluation_2009-2011.pdf</v>
          </cell>
        </row>
        <row r="8407">
          <cell r="C8407" t="str">
            <v>01302014-027.1_Gross incremental annual electric savings (kWh/yr)</v>
          </cell>
          <cell r="D8407">
            <v>1</v>
          </cell>
          <cell r="E8407" t="str">
            <v>Gross incremental annual electric savings (kWh/yr)</v>
          </cell>
          <cell r="F8407" t="str">
            <v>Energy Savings Value Source</v>
          </cell>
          <cell r="G8407" t="str">
            <v/>
          </cell>
          <cell r="H8407" t="str">
            <v/>
          </cell>
          <cell r="I8407" t="str">
            <v>RMP UT Ltg Tool 070114.12.xlsm</v>
          </cell>
        </row>
        <row r="8408">
          <cell r="C8408" t="str">
            <v>01302014-027.1_Gross Average Monthly Demand Reduction (kW/unit)</v>
          </cell>
          <cell r="D8408">
            <v>1</v>
          </cell>
          <cell r="E8408" t="str">
            <v>Gross Average Monthly Demand Reduction (kW/unit)</v>
          </cell>
          <cell r="F8408" t="str">
            <v>Demand Savings Value Source</v>
          </cell>
          <cell r="G8408" t="str">
            <v/>
          </cell>
          <cell r="H8408" t="str">
            <v/>
          </cell>
          <cell r="I8408" t="str">
            <v>RMP UT Ltg Tool 070114.12.xlsm</v>
          </cell>
        </row>
        <row r="8409">
          <cell r="C8409" t="str">
            <v>01302014-027.2_Gross Average Monthly Demand Reduction (kW/unit)</v>
          </cell>
          <cell r="D8409">
            <v>2</v>
          </cell>
          <cell r="E8409" t="str">
            <v>Gross Average Monthly Demand Reduction (kW/unit)</v>
          </cell>
          <cell r="F8409" t="str">
            <v>Demand Savings Value Source</v>
          </cell>
          <cell r="G8409" t="str">
            <v/>
          </cell>
          <cell r="H8409" t="str">
            <v/>
          </cell>
          <cell r="I8409" t="str">
            <v>Program Update Report UT 050214.docx</v>
          </cell>
        </row>
        <row r="8410">
          <cell r="C8410" t="str">
            <v>01302014-027.2_Gross incremental annual electric savings (kWh/yr)</v>
          </cell>
          <cell r="D8410">
            <v>2</v>
          </cell>
          <cell r="E8410" t="str">
            <v>Gross incremental annual electric savings (kWh/yr)</v>
          </cell>
          <cell r="F8410" t="str">
            <v>Energy Savings Value Source</v>
          </cell>
          <cell r="G8410" t="str">
            <v/>
          </cell>
          <cell r="H8410" t="str">
            <v/>
          </cell>
          <cell r="I8410" t="str">
            <v>Program Update Report UT 050214.docx</v>
          </cell>
        </row>
        <row r="8411">
          <cell r="C8411" t="str">
            <v>01302014-027.2_Incremental cost ($)</v>
          </cell>
          <cell r="D8411">
            <v>2</v>
          </cell>
          <cell r="E8411" t="str">
            <v>Incremental cost ($)</v>
          </cell>
          <cell r="F8411" t="str">
            <v>Incremental Cost Value Source</v>
          </cell>
          <cell r="G8411" t="str">
            <v/>
          </cell>
          <cell r="H8411" t="str">
            <v/>
          </cell>
          <cell r="I8411" t="str">
            <v>Program Update Report UT 050214.docx</v>
          </cell>
        </row>
        <row r="8412">
          <cell r="C8412" t="str">
            <v>01132014-007.2_</v>
          </cell>
          <cell r="D8412">
            <v>2</v>
          </cell>
          <cell r="E8412" t="str">
            <v/>
          </cell>
          <cell r="F8412" t="str">
            <v/>
          </cell>
          <cell r="G8412" t="str">
            <v/>
          </cell>
          <cell r="H8412" t="str">
            <v/>
          </cell>
          <cell r="I8412" t="str">
            <v/>
          </cell>
        </row>
        <row r="8413">
          <cell r="C8413" t="str">
            <v>01132014-007.1_Gross incremental annual electric savings (kWh/yr)</v>
          </cell>
          <cell r="D8413">
            <v>1</v>
          </cell>
          <cell r="E8413" t="str">
            <v>Gross incremental annual electric savings (kWh/yr)</v>
          </cell>
          <cell r="F8413" t="str">
            <v>Energy Savings Value Source</v>
          </cell>
          <cell r="G8413" t="str">
            <v/>
          </cell>
          <cell r="H8413" t="str">
            <v/>
          </cell>
          <cell r="I8413" t="str">
            <v>PP WA Ltg Tool 070114.12.xlsm</v>
          </cell>
        </row>
        <row r="8414">
          <cell r="C8414" t="str">
            <v>01132014-007.1_Baseline Value</v>
          </cell>
          <cell r="D8414">
            <v>1</v>
          </cell>
          <cell r="E8414" t="str">
            <v>Baseline Value</v>
          </cell>
          <cell r="F8414" t="str">
            <v>Stipulated Baseline Wattage</v>
          </cell>
          <cell r="G8414" t="str">
            <v/>
          </cell>
          <cell r="H8414" t="str">
            <v/>
          </cell>
          <cell r="I8414" t="str">
            <v>Stipulated Baseline Wattages for wattsmart Business and FinAnswer Express Linear Flurorescent and Incandescent Fixtures.pdf</v>
          </cell>
        </row>
        <row r="8415">
          <cell r="C8415" t="str">
            <v>01132014-007.1_Gross Average Monthly Demand Reduction (kW/unit)</v>
          </cell>
          <cell r="D8415">
            <v>1</v>
          </cell>
          <cell r="E8415" t="str">
            <v>Gross Average Monthly Demand Reduction (kW/unit)</v>
          </cell>
          <cell r="F8415" t="str">
            <v>Demand Savings Value Source</v>
          </cell>
          <cell r="G8415" t="str">
            <v/>
          </cell>
          <cell r="H8415" t="str">
            <v/>
          </cell>
          <cell r="I8415" t="str">
            <v>PP WA Ltg Tool 070114.12.xlsm</v>
          </cell>
        </row>
        <row r="8416">
          <cell r="C8416" t="str">
            <v>02122014-045.2_Measure life (years)</v>
          </cell>
          <cell r="D8416">
            <v>2</v>
          </cell>
          <cell r="E8416" t="str">
            <v>Measure life (years)</v>
          </cell>
          <cell r="F8416" t="str">
            <v>Measure Life Value Source</v>
          </cell>
          <cell r="G8416" t="str">
            <v>Average of 12 years from FinAnswer Express and 15 years from Energy FinAnswer (13.5 rounded to 14)</v>
          </cell>
          <cell r="H8416" t="str">
            <v/>
          </cell>
          <cell r="I8416" t="str">
            <v/>
          </cell>
        </row>
        <row r="8417">
          <cell r="C8417" t="str">
            <v>02122014-045.2_Planned Realization Rate</v>
          </cell>
          <cell r="D8417">
            <v>2</v>
          </cell>
          <cell r="E8417" t="str">
            <v>Planned Realization Rate</v>
          </cell>
          <cell r="F8417" t="str">
            <v>Realization Rate Value Source</v>
          </cell>
          <cell r="G8417" t="str">
            <v/>
          </cell>
          <cell r="H8417" t="str">
            <v>Table 1</v>
          </cell>
          <cell r="I8417" t="str">
            <v>DSM_WY_FinAnswerExpress_Report_2011.pdf</v>
          </cell>
        </row>
        <row r="8418">
          <cell r="C8418" t="str">
            <v>02122014-045.2_Planned Net to Gross Ratio</v>
          </cell>
          <cell r="D8418">
            <v>2</v>
          </cell>
          <cell r="E8418" t="str">
            <v>Planned Net to Gross Ratio</v>
          </cell>
          <cell r="F8418" t="str">
            <v>Net-to-Gross Value Source</v>
          </cell>
          <cell r="G8418" t="str">
            <v/>
          </cell>
          <cell r="H8418" t="str">
            <v>Page 10</v>
          </cell>
          <cell r="I8418" t="str">
            <v>DSM_WY_FinAnswerExpress_Report_2011.pdf</v>
          </cell>
        </row>
        <row r="8419">
          <cell r="C8419" t="str">
            <v>02122014-064.2_Planned Realization Rate</v>
          </cell>
          <cell r="D8419">
            <v>2</v>
          </cell>
          <cell r="E8419" t="str">
            <v>Planned Realization Rate</v>
          </cell>
          <cell r="F8419" t="str">
            <v>Realization Rate Value Source</v>
          </cell>
          <cell r="G8419" t="str">
            <v/>
          </cell>
          <cell r="H8419" t="str">
            <v>page 2</v>
          </cell>
          <cell r="I8419" t="str">
            <v>CA_FinAnswer_Express_Program_Evaluation_2009-2011.pdf</v>
          </cell>
        </row>
        <row r="8420">
          <cell r="C8420" t="str">
            <v>02122014-064.2_Planned Net to Gross Ratio</v>
          </cell>
          <cell r="D8420">
            <v>2</v>
          </cell>
          <cell r="E8420" t="str">
            <v>Planned Net to Gross Ratio</v>
          </cell>
          <cell r="F8420" t="str">
            <v>Net-to-Gross Value Source</v>
          </cell>
          <cell r="G8420" t="str">
            <v/>
          </cell>
          <cell r="H8420" t="str">
            <v>page 2</v>
          </cell>
          <cell r="I8420" t="str">
            <v>CA_FinAnswer_Express_Program_Evaluation_2009-2011.pdf</v>
          </cell>
        </row>
        <row r="8421">
          <cell r="C8421" t="str">
            <v>02122014-021.2_Planned Realization Rate</v>
          </cell>
          <cell r="D8421">
            <v>2</v>
          </cell>
          <cell r="E8421" t="str">
            <v>Planned Realization Rate</v>
          </cell>
          <cell r="F8421" t="str">
            <v>Realization Rate Value Source</v>
          </cell>
          <cell r="G8421" t="str">
            <v/>
          </cell>
          <cell r="H8421" t="str">
            <v>Table 1</v>
          </cell>
          <cell r="I8421" t="str">
            <v>ID_FinAnswer_Express_Program_Evaluation_2009-2011.pdf</v>
          </cell>
        </row>
        <row r="8422">
          <cell r="C8422" t="str">
            <v>02122014-021.2_Planned Net to Gross Ratio</v>
          </cell>
          <cell r="D8422">
            <v>2</v>
          </cell>
          <cell r="E8422" t="str">
            <v>Planned Net to Gross Ratio</v>
          </cell>
          <cell r="F8422" t="str">
            <v>Net-to-Gross Value Source</v>
          </cell>
          <cell r="G8422" t="str">
            <v/>
          </cell>
          <cell r="H8422" t="str">
            <v>Page 2</v>
          </cell>
          <cell r="I8422" t="str">
            <v>ID_FinAnswer_Express_Program_Evaluation_2009-2011.pdf</v>
          </cell>
        </row>
        <row r="8423">
          <cell r="C8423" t="str">
            <v>01302014-028.1_Gross incremental annual electric savings (kWh/yr)</v>
          </cell>
          <cell r="D8423">
            <v>1</v>
          </cell>
          <cell r="E8423" t="str">
            <v>Gross incremental annual electric savings (kWh/yr)</v>
          </cell>
          <cell r="F8423" t="str">
            <v>Energy Savings Value Source</v>
          </cell>
          <cell r="G8423" t="str">
            <v/>
          </cell>
          <cell r="H8423" t="str">
            <v/>
          </cell>
          <cell r="I8423" t="str">
            <v>RMP UT Ltg Tool 070114.12.xlsm</v>
          </cell>
        </row>
        <row r="8424">
          <cell r="C8424" t="str">
            <v>01302014-028.1_Gross Average Monthly Demand Reduction (kW/unit)</v>
          </cell>
          <cell r="D8424">
            <v>1</v>
          </cell>
          <cell r="E8424" t="str">
            <v>Gross Average Monthly Demand Reduction (kW/unit)</v>
          </cell>
          <cell r="F8424" t="str">
            <v>Demand Savings Value Source</v>
          </cell>
          <cell r="G8424" t="str">
            <v/>
          </cell>
          <cell r="H8424" t="str">
            <v/>
          </cell>
          <cell r="I8424" t="str">
            <v>RMP UT Ltg Tool 070114.12.xlsm</v>
          </cell>
        </row>
        <row r="8425">
          <cell r="C8425" t="str">
            <v>01132014-006.1_Gross incremental annual electric savings (kWh/yr)</v>
          </cell>
          <cell r="D8425">
            <v>1</v>
          </cell>
          <cell r="E8425" t="str">
            <v>Gross incremental annual electric savings (kWh/yr)</v>
          </cell>
          <cell r="F8425" t="str">
            <v>Energy Savings Value Source</v>
          </cell>
          <cell r="G8425" t="str">
            <v/>
          </cell>
          <cell r="H8425" t="str">
            <v/>
          </cell>
          <cell r="I8425" t="str">
            <v>PP WA Ltg Tool 070114.12.xlsm</v>
          </cell>
        </row>
        <row r="8426">
          <cell r="C8426" t="str">
            <v>01132014-006.1_Baseline Value</v>
          </cell>
          <cell r="D8426">
            <v>1</v>
          </cell>
          <cell r="E8426" t="str">
            <v>Baseline Value</v>
          </cell>
          <cell r="F8426" t="str">
            <v>Stipulated Baseline Wattage</v>
          </cell>
          <cell r="G8426" t="str">
            <v/>
          </cell>
          <cell r="H8426" t="str">
            <v/>
          </cell>
          <cell r="I8426" t="str">
            <v>Stipulated Baseline Wattages for wattsmart Business and FinAnswer Express Linear Flurorescent and Incandescent Fixtures.pdf</v>
          </cell>
        </row>
        <row r="8427">
          <cell r="C8427" t="str">
            <v>01132014-006.1_Gross Average Monthly Demand Reduction (kW/unit)</v>
          </cell>
          <cell r="D8427">
            <v>1</v>
          </cell>
          <cell r="E8427" t="str">
            <v>Gross Average Monthly Demand Reduction (kW/unit)</v>
          </cell>
          <cell r="F8427" t="str">
            <v>Demand Savings Value Source</v>
          </cell>
          <cell r="G8427" t="str">
            <v/>
          </cell>
          <cell r="H8427" t="str">
            <v/>
          </cell>
          <cell r="I8427" t="str">
            <v>PP WA Ltg Tool 070114.12.xlsm</v>
          </cell>
        </row>
        <row r="8428">
          <cell r="C8428" t="str">
            <v>02122014-046.2_Planned Realization Rate</v>
          </cell>
          <cell r="D8428">
            <v>2</v>
          </cell>
          <cell r="E8428" t="str">
            <v>Planned Realization Rate</v>
          </cell>
          <cell r="F8428" t="str">
            <v>Realization Rate Value Source</v>
          </cell>
          <cell r="G8428" t="str">
            <v/>
          </cell>
          <cell r="H8428" t="str">
            <v>Table 1</v>
          </cell>
          <cell r="I8428" t="str">
            <v>DSM_WY_FinAnswerExpress_Report_2011.pdf</v>
          </cell>
        </row>
        <row r="8429">
          <cell r="C8429" t="str">
            <v>02122014-046.2_Measure life (years)</v>
          </cell>
          <cell r="D8429">
            <v>2</v>
          </cell>
          <cell r="E8429" t="str">
            <v>Measure life (years)</v>
          </cell>
          <cell r="F8429" t="str">
            <v>Measure Life Value Source</v>
          </cell>
          <cell r="G8429" t="str">
            <v>Average of 12 years from FinAnswer Express and 15 years from Energy FinAnswer (13.5 rounded to 14)</v>
          </cell>
          <cell r="H8429" t="str">
            <v/>
          </cell>
          <cell r="I8429" t="str">
            <v/>
          </cell>
        </row>
        <row r="8430">
          <cell r="C8430" t="str">
            <v>02122014-046.2_Planned Net to Gross Ratio</v>
          </cell>
          <cell r="D8430">
            <v>2</v>
          </cell>
          <cell r="E8430" t="str">
            <v>Planned Net to Gross Ratio</v>
          </cell>
          <cell r="F8430" t="str">
            <v>Net-to-Gross Value Source</v>
          </cell>
          <cell r="G8430" t="str">
            <v/>
          </cell>
          <cell r="H8430" t="str">
            <v>Page 10</v>
          </cell>
          <cell r="I8430" t="str">
            <v>DSM_WY_FinAnswerExpress_Report_2011.pdf</v>
          </cell>
        </row>
        <row r="8431">
          <cell r="C8431" t="str">
            <v>06232015-042.1_Planned Net to Gross Ratio</v>
          </cell>
          <cell r="D8431">
            <v>1</v>
          </cell>
          <cell r="E8431" t="str">
            <v>Planned Net to Gross Ratio</v>
          </cell>
          <cell r="F8431" t="str">
            <v>Net-to-Gross Value Source</v>
          </cell>
          <cell r="G8431" t="str">
            <v/>
          </cell>
          <cell r="H8431" t="str">
            <v>page 2</v>
          </cell>
          <cell r="I8431" t="str">
            <v>CA_FinAnswer_Express_Program_Evaluation_2009-2011.pdf</v>
          </cell>
        </row>
        <row r="8432">
          <cell r="C8432" t="str">
            <v>06232015-042.1_Planned Realization Rate</v>
          </cell>
          <cell r="D8432">
            <v>1</v>
          </cell>
          <cell r="E8432" t="str">
            <v>Planned Realization Rate</v>
          </cell>
          <cell r="F8432" t="str">
            <v>Realization Rate Value Source</v>
          </cell>
          <cell r="G8432" t="str">
            <v/>
          </cell>
          <cell r="H8432" t="str">
            <v>page 2</v>
          </cell>
          <cell r="I8432" t="str">
            <v>CA_FinAnswer_Express_Program_Evaluation_2009-2011.pdf</v>
          </cell>
        </row>
        <row r="8433">
          <cell r="C8433" t="str">
            <v>11032014-022.1_Planned Realization Rate</v>
          </cell>
          <cell r="D8433">
            <v>1</v>
          </cell>
          <cell r="E8433" t="str">
            <v>Planned Realization Rate</v>
          </cell>
          <cell r="F8433" t="str">
            <v>Realization Rate Value Source</v>
          </cell>
          <cell r="G8433" t="str">
            <v/>
          </cell>
          <cell r="H8433" t="str">
            <v>Table 1</v>
          </cell>
          <cell r="I8433" t="str">
            <v>ID_FinAnswer_Express_Program_Evaluation_2009-2011.pdf</v>
          </cell>
        </row>
        <row r="8434">
          <cell r="C8434" t="str">
            <v>11032014-022.1_Measure life (years)</v>
          </cell>
          <cell r="D8434">
            <v>1</v>
          </cell>
          <cell r="E8434" t="str">
            <v>Measure life (years)</v>
          </cell>
          <cell r="F8434" t="str">
            <v>Measure Life Value Source</v>
          </cell>
          <cell r="G8434" t="str">
            <v>Average of 12 years from FinAnswer Express and 15 years from Energy FinAnswer (13.5 rounded to 14)</v>
          </cell>
          <cell r="H8434" t="str">
            <v/>
          </cell>
          <cell r="I8434" t="str">
            <v>2013-Idaho-Annual-Report-Appendices-FINAL071814.pdf</v>
          </cell>
        </row>
        <row r="8435">
          <cell r="C8435" t="str">
            <v>11032014-022.1_Planned Net to Gross Ratio</v>
          </cell>
          <cell r="D8435">
            <v>1</v>
          </cell>
          <cell r="E8435" t="str">
            <v>Planned Net to Gross Ratio</v>
          </cell>
          <cell r="F8435" t="str">
            <v>Net-to-Gross Value Source</v>
          </cell>
          <cell r="G8435" t="str">
            <v/>
          </cell>
          <cell r="H8435" t="str">
            <v>Page 2</v>
          </cell>
          <cell r="I8435" t="str">
            <v>ID_FinAnswer_Express_Program_Evaluation_2009-2011.pdf</v>
          </cell>
        </row>
        <row r="8436">
          <cell r="C8436" t="str">
            <v>07182014-033.1_Gross Average Monthly Demand Reduction (kW/unit)</v>
          </cell>
          <cell r="D8436">
            <v>1</v>
          </cell>
          <cell r="E8436" t="str">
            <v>Gross Average Monthly Demand Reduction (kW/unit)</v>
          </cell>
          <cell r="F8436" t="str">
            <v>Demand Savings Value Source</v>
          </cell>
          <cell r="G8436" t="str">
            <v/>
          </cell>
          <cell r="H8436" t="str">
            <v/>
          </cell>
          <cell r="I8436" t="str">
            <v>Program Update Report UT 050214.docx</v>
          </cell>
        </row>
        <row r="8437">
          <cell r="C8437" t="str">
            <v>07182014-033.1_Gross incremental annual electric savings (kWh/yr)</v>
          </cell>
          <cell r="D8437">
            <v>1</v>
          </cell>
          <cell r="E8437" t="str">
            <v>Gross incremental annual electric savings (kWh/yr)</v>
          </cell>
          <cell r="F8437" t="str">
            <v>Energy Savings Value Source</v>
          </cell>
          <cell r="G8437" t="str">
            <v/>
          </cell>
          <cell r="H8437" t="str">
            <v/>
          </cell>
          <cell r="I8437" t="str">
            <v>Program Update Report UT 050214.docx</v>
          </cell>
        </row>
        <row r="8438">
          <cell r="C8438" t="str">
            <v>07182014-033.1_Planned Net to Gross Ratio</v>
          </cell>
          <cell r="D8438">
            <v>1</v>
          </cell>
          <cell r="E8438" t="str">
            <v>Planned Net to Gross Ratio</v>
          </cell>
          <cell r="F8438" t="str">
            <v>Net-to-Gross Value Source</v>
          </cell>
          <cell r="G8438" t="str">
            <v/>
          </cell>
          <cell r="H8438" t="str">
            <v>BAU - CE inputs sheet</v>
          </cell>
          <cell r="I8438" t="str">
            <v>CE inputs - measure update   small business 031314.xlsx</v>
          </cell>
        </row>
        <row r="8439">
          <cell r="C8439" t="str">
            <v>07182014-033.1_Incremental cost ($)</v>
          </cell>
          <cell r="D8439">
            <v>1</v>
          </cell>
          <cell r="E8439" t="str">
            <v>Incremental cost ($)</v>
          </cell>
          <cell r="F8439" t="str">
            <v>Incremental Cost Value Source</v>
          </cell>
          <cell r="G8439" t="str">
            <v/>
          </cell>
          <cell r="H8439" t="str">
            <v/>
          </cell>
          <cell r="I8439" t="str">
            <v>Program Update Report UT 050214.docx</v>
          </cell>
        </row>
        <row r="8440">
          <cell r="C8440" t="str">
            <v>07182014-033.1_Measure life (years)</v>
          </cell>
          <cell r="D8440">
            <v>1</v>
          </cell>
          <cell r="E8440" t="str">
            <v>Measure life (years)</v>
          </cell>
          <cell r="F8440" t="str">
            <v>Measure Life Value Source</v>
          </cell>
          <cell r="G8440" t="str">
            <v/>
          </cell>
          <cell r="H8440" t="str">
            <v>Used for program change filing. Program-level measure life decreased from previous 14 years to feflect increasing role of energy management</v>
          </cell>
          <cell r="I8440" t="str">
            <v>CE inputs - measure update   small business 031314.xlsx</v>
          </cell>
        </row>
        <row r="8441">
          <cell r="C8441" t="str">
            <v>07182014-033.1_Gross Average Monthly Demand Reduction (kW/unit)</v>
          </cell>
          <cell r="D8441">
            <v>1</v>
          </cell>
          <cell r="E8441" t="str">
            <v>Gross Average Monthly Demand Reduction (kW/unit)</v>
          </cell>
          <cell r="F8441" t="str">
            <v>Demand Savings Value Source</v>
          </cell>
          <cell r="G8441" t="str">
            <v/>
          </cell>
          <cell r="H8441" t="str">
            <v/>
          </cell>
          <cell r="I8441" t="str">
            <v/>
          </cell>
        </row>
        <row r="8442">
          <cell r="C8442" t="str">
            <v>07182014-033.1_Gross incremental annual electric savings (kWh/yr)</v>
          </cell>
          <cell r="D8442">
            <v>1</v>
          </cell>
          <cell r="E8442" t="str">
            <v>Gross incremental annual electric savings (kWh/yr)</v>
          </cell>
          <cell r="F8442" t="str">
            <v>Energy Savings Value Source</v>
          </cell>
          <cell r="G8442" t="str">
            <v/>
          </cell>
          <cell r="H8442" t="str">
            <v/>
          </cell>
          <cell r="I8442" t="str">
            <v/>
          </cell>
        </row>
        <row r="8443">
          <cell r="C8443" t="str">
            <v>07182014-033.1_Incremental cost ($)</v>
          </cell>
          <cell r="D8443">
            <v>1</v>
          </cell>
          <cell r="E8443" t="str">
            <v>Incremental cost ($)</v>
          </cell>
          <cell r="F8443" t="str">
            <v>Incremental Cost Value Source</v>
          </cell>
          <cell r="G8443" t="str">
            <v/>
          </cell>
          <cell r="H8443" t="str">
            <v/>
          </cell>
          <cell r="I8443" t="str">
            <v/>
          </cell>
        </row>
        <row r="8444">
          <cell r="C8444" t="str">
            <v>07182014-033.1_Planned Realization Rate</v>
          </cell>
          <cell r="D8444">
            <v>1</v>
          </cell>
          <cell r="E8444" t="str">
            <v>Planned Realization Rate</v>
          </cell>
          <cell r="F8444" t="str">
            <v>Realization Rate Value Source</v>
          </cell>
          <cell r="G8444" t="str">
            <v/>
          </cell>
          <cell r="H8444" t="str">
            <v>BAU - CE inputs sheet</v>
          </cell>
          <cell r="I8444" t="str">
            <v>CE inputs - measure update   small business 031314.xlsx</v>
          </cell>
        </row>
        <row r="8445">
          <cell r="C8445" t="str">
            <v>09252014-022.1_</v>
          </cell>
          <cell r="D8445">
            <v>1</v>
          </cell>
          <cell r="E8445" t="str">
            <v/>
          </cell>
          <cell r="F8445" t="str">
            <v/>
          </cell>
          <cell r="G8445" t="str">
            <v/>
          </cell>
          <cell r="H8445" t="str">
            <v/>
          </cell>
          <cell r="I8445" t="str">
            <v/>
          </cell>
        </row>
        <row r="8446">
          <cell r="C8446" t="str">
            <v>06032015-006.1_Measure life (years)</v>
          </cell>
          <cell r="D8446">
            <v>1</v>
          </cell>
          <cell r="E8446" t="str">
            <v>Measure life (years)</v>
          </cell>
          <cell r="F8446" t="str">
            <v>Measure Life Value Source</v>
          </cell>
          <cell r="G8446" t="str">
            <v/>
          </cell>
          <cell r="H8446" t="str">
            <v/>
          </cell>
          <cell r="I8446" t="str">
            <v>Exhibit B - Cost Effectiveness_WY_SBL.docx</v>
          </cell>
        </row>
        <row r="8447">
          <cell r="C8447" t="str">
            <v>06032015-006.1_Planned Net to Gross Ratio</v>
          </cell>
          <cell r="D8447">
            <v>1</v>
          </cell>
          <cell r="E8447" t="str">
            <v>Planned Net to Gross Ratio</v>
          </cell>
          <cell r="F8447" t="str">
            <v>Net-to-Gross Value Source</v>
          </cell>
          <cell r="G8447" t="str">
            <v/>
          </cell>
          <cell r="H8447" t="str">
            <v/>
          </cell>
          <cell r="I8447" t="str">
            <v>Exhibit B - Cost Effectiveness_WY_SBL.docx</v>
          </cell>
        </row>
        <row r="8448">
          <cell r="C8448" t="str">
            <v>06232015-037.1_Planned Net to Gross Ratio</v>
          </cell>
          <cell r="D8448">
            <v>1</v>
          </cell>
          <cell r="E8448" t="str">
            <v>Planned Net to Gross Ratio</v>
          </cell>
          <cell r="F8448" t="str">
            <v>Net-to-Gross Value Source</v>
          </cell>
          <cell r="G8448" t="str">
            <v/>
          </cell>
          <cell r="H8448" t="str">
            <v>page 2</v>
          </cell>
          <cell r="I8448" t="str">
            <v>CA_FinAnswer_Express_Program_Evaluation_2009-2011.pdf</v>
          </cell>
        </row>
        <row r="8449">
          <cell r="C8449" t="str">
            <v>06232015-037.1_Planned Realization Rate</v>
          </cell>
          <cell r="D8449">
            <v>1</v>
          </cell>
          <cell r="E8449" t="str">
            <v>Planned Realization Rate</v>
          </cell>
          <cell r="F8449" t="str">
            <v>Realization Rate Value Source</v>
          </cell>
          <cell r="G8449" t="str">
            <v/>
          </cell>
          <cell r="H8449" t="str">
            <v>page 2</v>
          </cell>
          <cell r="I8449" t="str">
            <v>CA_FinAnswer_Express_Program_Evaluation_2009-2011.pdf</v>
          </cell>
        </row>
        <row r="8450">
          <cell r="C8450" t="str">
            <v>11032014-017.1_Measure life (years)</v>
          </cell>
          <cell r="D8450">
            <v>1</v>
          </cell>
          <cell r="E8450" t="str">
            <v>Measure life (years)</v>
          </cell>
          <cell r="F8450" t="str">
            <v>Measure Life Value Source</v>
          </cell>
          <cell r="G8450" t="str">
            <v>Average of 12 years from FinAnswer Express and 15 years from Energy FinAnswer (13.5 rounded to 14)</v>
          </cell>
          <cell r="H8450" t="str">
            <v/>
          </cell>
          <cell r="I8450" t="str">
            <v>2013-Idaho-Annual-Report-Appendices-FINAL071814.pdf</v>
          </cell>
        </row>
        <row r="8451">
          <cell r="C8451" t="str">
            <v>11032014-017.1_Planned Realization Rate</v>
          </cell>
          <cell r="D8451">
            <v>1</v>
          </cell>
          <cell r="E8451" t="str">
            <v>Planned Realization Rate</v>
          </cell>
          <cell r="F8451" t="str">
            <v>Realization Rate Value Source</v>
          </cell>
          <cell r="G8451" t="str">
            <v/>
          </cell>
          <cell r="H8451" t="str">
            <v>Table 1</v>
          </cell>
          <cell r="I8451" t="str">
            <v>ID_FinAnswer_Express_Program_Evaluation_2009-2011.pdf</v>
          </cell>
        </row>
        <row r="8452">
          <cell r="C8452" t="str">
            <v>11032014-017.1_Planned Net to Gross Ratio</v>
          </cell>
          <cell r="D8452">
            <v>1</v>
          </cell>
          <cell r="E8452" t="str">
            <v>Planned Net to Gross Ratio</v>
          </cell>
          <cell r="F8452" t="str">
            <v>Net-to-Gross Value Source</v>
          </cell>
          <cell r="G8452" t="str">
            <v/>
          </cell>
          <cell r="H8452" t="str">
            <v>Page 2</v>
          </cell>
          <cell r="I8452" t="str">
            <v>ID_FinAnswer_Express_Program_Evaluation_2009-2011.pdf</v>
          </cell>
        </row>
        <row r="8453">
          <cell r="C8453" t="str">
            <v>07182014-034.1_Incremental cost ($)</v>
          </cell>
          <cell r="D8453">
            <v>1</v>
          </cell>
          <cell r="E8453" t="str">
            <v>Incremental cost ($)</v>
          </cell>
          <cell r="F8453" t="str">
            <v>Incremental Cost Value Source</v>
          </cell>
          <cell r="G8453" t="str">
            <v/>
          </cell>
          <cell r="H8453" t="str">
            <v/>
          </cell>
          <cell r="I8453" t="str">
            <v/>
          </cell>
        </row>
        <row r="8454">
          <cell r="C8454" t="str">
            <v>07182014-034.1_Gross incremental annual electric savings (kWh/yr)</v>
          </cell>
          <cell r="D8454">
            <v>1</v>
          </cell>
          <cell r="E8454" t="str">
            <v>Gross incremental annual electric savings (kWh/yr)</v>
          </cell>
          <cell r="F8454" t="str">
            <v>Energy Savings Value Source</v>
          </cell>
          <cell r="G8454" t="str">
            <v/>
          </cell>
          <cell r="H8454" t="str">
            <v/>
          </cell>
          <cell r="I8454" t="str">
            <v>Program Update Report UT 050214.docx</v>
          </cell>
        </row>
        <row r="8455">
          <cell r="C8455" t="str">
            <v>07182014-034.1_Gross incremental annual electric savings (kWh/yr)</v>
          </cell>
          <cell r="D8455">
            <v>1</v>
          </cell>
          <cell r="E8455" t="str">
            <v>Gross incremental annual electric savings (kWh/yr)</v>
          </cell>
          <cell r="F8455" t="str">
            <v>Energy Savings Value Source</v>
          </cell>
          <cell r="G8455" t="str">
            <v/>
          </cell>
          <cell r="H8455" t="str">
            <v/>
          </cell>
          <cell r="I8455" t="str">
            <v/>
          </cell>
        </row>
        <row r="8456">
          <cell r="C8456" t="str">
            <v>07182014-034.1_Incremental cost ($)</v>
          </cell>
          <cell r="D8456">
            <v>1</v>
          </cell>
          <cell r="E8456" t="str">
            <v>Incremental cost ($)</v>
          </cell>
          <cell r="F8456" t="str">
            <v>Incremental Cost Value Source</v>
          </cell>
          <cell r="G8456" t="str">
            <v/>
          </cell>
          <cell r="H8456" t="str">
            <v/>
          </cell>
          <cell r="I8456" t="str">
            <v>Program Update Report UT 050214.docx</v>
          </cell>
        </row>
        <row r="8457">
          <cell r="C8457" t="str">
            <v>07182014-034.1_Measure life (years)</v>
          </cell>
          <cell r="D8457">
            <v>1</v>
          </cell>
          <cell r="E8457" t="str">
            <v>Measure life (years)</v>
          </cell>
          <cell r="F8457" t="str">
            <v>Measure Life Value Source</v>
          </cell>
          <cell r="G8457" t="str">
            <v/>
          </cell>
          <cell r="H8457" t="str">
            <v>Used for program change filing. Program-level measure life decreased from previous 14 years to feflect increasing role of energy management</v>
          </cell>
          <cell r="I8457" t="str">
            <v>CE inputs - measure update   small business 031314.xlsx</v>
          </cell>
        </row>
        <row r="8458">
          <cell r="C8458" t="str">
            <v>07182014-034.1_Gross Average Monthly Demand Reduction (kW/unit)</v>
          </cell>
          <cell r="D8458">
            <v>1</v>
          </cell>
          <cell r="E8458" t="str">
            <v>Gross Average Monthly Demand Reduction (kW/unit)</v>
          </cell>
          <cell r="F8458" t="str">
            <v>Demand Savings Value Source</v>
          </cell>
          <cell r="G8458" t="str">
            <v/>
          </cell>
          <cell r="H8458" t="str">
            <v/>
          </cell>
          <cell r="I8458" t="str">
            <v/>
          </cell>
        </row>
        <row r="8459">
          <cell r="C8459" t="str">
            <v>07182014-034.1_Planned Realization Rate</v>
          </cell>
          <cell r="D8459">
            <v>1</v>
          </cell>
          <cell r="E8459" t="str">
            <v>Planned Realization Rate</v>
          </cell>
          <cell r="F8459" t="str">
            <v>Realization Rate Value Source</v>
          </cell>
          <cell r="G8459" t="str">
            <v/>
          </cell>
          <cell r="H8459" t="str">
            <v>BAU - CE inputs sheet</v>
          </cell>
          <cell r="I8459" t="str">
            <v>CE inputs - measure update   small business 031314.xlsx</v>
          </cell>
        </row>
        <row r="8460">
          <cell r="C8460" t="str">
            <v>07182014-034.1_Planned Net to Gross Ratio</v>
          </cell>
          <cell r="D8460">
            <v>1</v>
          </cell>
          <cell r="E8460" t="str">
            <v>Planned Net to Gross Ratio</v>
          </cell>
          <cell r="F8460" t="str">
            <v>Net-to-Gross Value Source</v>
          </cell>
          <cell r="G8460" t="str">
            <v/>
          </cell>
          <cell r="H8460" t="str">
            <v>BAU - CE inputs sheet</v>
          </cell>
          <cell r="I8460" t="str">
            <v>CE inputs - measure update   small business 031314.xlsx</v>
          </cell>
        </row>
        <row r="8461">
          <cell r="C8461" t="str">
            <v>07182014-034.1_Gross Average Monthly Demand Reduction (kW/unit)</v>
          </cell>
          <cell r="D8461">
            <v>1</v>
          </cell>
          <cell r="E8461" t="str">
            <v>Gross Average Monthly Demand Reduction (kW/unit)</v>
          </cell>
          <cell r="F8461" t="str">
            <v>Demand Savings Value Source</v>
          </cell>
          <cell r="G8461" t="str">
            <v/>
          </cell>
          <cell r="H8461" t="str">
            <v/>
          </cell>
          <cell r="I8461" t="str">
            <v>Program Update Report UT 050214.docx</v>
          </cell>
        </row>
        <row r="8462">
          <cell r="C8462" t="str">
            <v>09252014-017.1_</v>
          </cell>
          <cell r="D8462">
            <v>1</v>
          </cell>
          <cell r="E8462" t="str">
            <v/>
          </cell>
          <cell r="F8462" t="str">
            <v/>
          </cell>
          <cell r="G8462" t="str">
            <v/>
          </cell>
          <cell r="H8462" t="str">
            <v/>
          </cell>
          <cell r="I8462" t="str">
            <v/>
          </cell>
        </row>
        <row r="8463">
          <cell r="C8463" t="str">
            <v>06032015-011.1_Measure life (years)</v>
          </cell>
          <cell r="D8463">
            <v>1</v>
          </cell>
          <cell r="E8463" t="str">
            <v>Measure life (years)</v>
          </cell>
          <cell r="F8463" t="str">
            <v>Measure Life Value Source</v>
          </cell>
          <cell r="G8463" t="str">
            <v/>
          </cell>
          <cell r="H8463" t="str">
            <v/>
          </cell>
          <cell r="I8463" t="str">
            <v>Exhibit B - Cost Effectiveness_WY_SBL.docx</v>
          </cell>
        </row>
        <row r="8464">
          <cell r="C8464" t="str">
            <v>06032015-011.1_Planned Net to Gross Ratio</v>
          </cell>
          <cell r="D8464">
            <v>1</v>
          </cell>
          <cell r="E8464" t="str">
            <v>Planned Net to Gross Ratio</v>
          </cell>
          <cell r="F8464" t="str">
            <v>Net-to-Gross Value Source</v>
          </cell>
          <cell r="G8464" t="str">
            <v/>
          </cell>
          <cell r="H8464" t="str">
            <v/>
          </cell>
          <cell r="I8464" t="str">
            <v>Exhibit B - Cost Effectiveness_WY_SBL.docx</v>
          </cell>
        </row>
        <row r="8465">
          <cell r="C8465" t="str">
            <v>06232015-035.1_Planned Net to Gross Ratio</v>
          </cell>
          <cell r="D8465">
            <v>1</v>
          </cell>
          <cell r="E8465" t="str">
            <v>Planned Net to Gross Ratio</v>
          </cell>
          <cell r="F8465" t="str">
            <v>Net-to-Gross Value Source</v>
          </cell>
          <cell r="G8465" t="str">
            <v/>
          </cell>
          <cell r="H8465" t="str">
            <v>page 2</v>
          </cell>
          <cell r="I8465" t="str">
            <v>CA_FinAnswer_Express_Program_Evaluation_2009-2011.pdf</v>
          </cell>
        </row>
        <row r="8466">
          <cell r="C8466" t="str">
            <v>06232015-035.1_Planned Realization Rate</v>
          </cell>
          <cell r="D8466">
            <v>1</v>
          </cell>
          <cell r="E8466" t="str">
            <v>Planned Realization Rate</v>
          </cell>
          <cell r="F8466" t="str">
            <v>Realization Rate Value Source</v>
          </cell>
          <cell r="G8466" t="str">
            <v/>
          </cell>
          <cell r="H8466" t="str">
            <v>page 2</v>
          </cell>
          <cell r="I8466" t="str">
            <v>CA_FinAnswer_Express_Program_Evaluation_2009-2011.pdf</v>
          </cell>
        </row>
        <row r="8467">
          <cell r="C8467" t="str">
            <v>11032014-015.1_Measure life (years)</v>
          </cell>
          <cell r="D8467">
            <v>1</v>
          </cell>
          <cell r="E8467" t="str">
            <v>Measure life (years)</v>
          </cell>
          <cell r="F8467" t="str">
            <v>Measure Life Value Source</v>
          </cell>
          <cell r="G8467" t="str">
            <v>Average of 12 years from FinAnswer Express and 15 years from Energy FinAnswer (13.5 rounded to 14)</v>
          </cell>
          <cell r="H8467" t="str">
            <v/>
          </cell>
          <cell r="I8467" t="str">
            <v>2013-Idaho-Annual-Report-Appendices-FINAL071814.pdf</v>
          </cell>
        </row>
        <row r="8468">
          <cell r="C8468" t="str">
            <v>11032014-015.1_Planned Net to Gross Ratio</v>
          </cell>
          <cell r="D8468">
            <v>1</v>
          </cell>
          <cell r="E8468" t="str">
            <v>Planned Net to Gross Ratio</v>
          </cell>
          <cell r="F8468" t="str">
            <v>Net-to-Gross Value Source</v>
          </cell>
          <cell r="G8468" t="str">
            <v/>
          </cell>
          <cell r="H8468" t="str">
            <v>Page 2</v>
          </cell>
          <cell r="I8468" t="str">
            <v>ID_FinAnswer_Express_Program_Evaluation_2009-2011.pdf</v>
          </cell>
        </row>
        <row r="8469">
          <cell r="C8469" t="str">
            <v>11032014-015.1_Planned Realization Rate</v>
          </cell>
          <cell r="D8469">
            <v>1</v>
          </cell>
          <cell r="E8469" t="str">
            <v>Planned Realization Rate</v>
          </cell>
          <cell r="F8469" t="str">
            <v>Realization Rate Value Source</v>
          </cell>
          <cell r="G8469" t="str">
            <v/>
          </cell>
          <cell r="H8469" t="str">
            <v>Table 1</v>
          </cell>
          <cell r="I8469" t="str">
            <v>ID_FinAnswer_Express_Program_Evaluation_2009-2011.pdf</v>
          </cell>
        </row>
        <row r="8470">
          <cell r="C8470" t="str">
            <v>07182014-035.1_Gross Average Monthly Demand Reduction (kW/unit)</v>
          </cell>
          <cell r="D8470">
            <v>1</v>
          </cell>
          <cell r="E8470" t="str">
            <v>Gross Average Monthly Demand Reduction (kW/unit)</v>
          </cell>
          <cell r="F8470" t="str">
            <v>Demand Savings Value Source</v>
          </cell>
          <cell r="G8470" t="str">
            <v/>
          </cell>
          <cell r="H8470" t="str">
            <v/>
          </cell>
          <cell r="I8470" t="str">
            <v>Program Update Report UT 050214.docx</v>
          </cell>
        </row>
        <row r="8471">
          <cell r="C8471" t="str">
            <v>07182014-035.1_Gross incremental annual electric savings (kWh/yr)</v>
          </cell>
          <cell r="D8471">
            <v>1</v>
          </cell>
          <cell r="E8471" t="str">
            <v>Gross incremental annual electric savings (kWh/yr)</v>
          </cell>
          <cell r="F8471" t="str">
            <v>Energy Savings Value Source</v>
          </cell>
          <cell r="G8471" t="str">
            <v/>
          </cell>
          <cell r="H8471" t="str">
            <v/>
          </cell>
          <cell r="I8471" t="str">
            <v>Program Update Report UT 050214.docx</v>
          </cell>
        </row>
        <row r="8472">
          <cell r="C8472" t="str">
            <v>07182014-035.1_Planned Net to Gross Ratio</v>
          </cell>
          <cell r="D8472">
            <v>1</v>
          </cell>
          <cell r="E8472" t="str">
            <v>Planned Net to Gross Ratio</v>
          </cell>
          <cell r="F8472" t="str">
            <v>Net-to-Gross Value Source</v>
          </cell>
          <cell r="G8472" t="str">
            <v/>
          </cell>
          <cell r="H8472" t="str">
            <v>BAU - CE inputs sheet</v>
          </cell>
          <cell r="I8472" t="str">
            <v>CE inputs - measure update   small business 031314.xlsx</v>
          </cell>
        </row>
        <row r="8473">
          <cell r="C8473" t="str">
            <v>07182014-035.1_Gross Average Monthly Demand Reduction (kW/unit)</v>
          </cell>
          <cell r="D8473">
            <v>1</v>
          </cell>
          <cell r="E8473" t="str">
            <v>Gross Average Monthly Demand Reduction (kW/unit)</v>
          </cell>
          <cell r="F8473" t="str">
            <v>Demand Savings Value Source</v>
          </cell>
          <cell r="G8473" t="str">
            <v/>
          </cell>
          <cell r="H8473" t="str">
            <v/>
          </cell>
          <cell r="I8473" t="str">
            <v/>
          </cell>
        </row>
        <row r="8474">
          <cell r="C8474" t="str">
            <v>07182014-035.1_Planned Realization Rate</v>
          </cell>
          <cell r="D8474">
            <v>1</v>
          </cell>
          <cell r="E8474" t="str">
            <v>Planned Realization Rate</v>
          </cell>
          <cell r="F8474" t="str">
            <v>Realization Rate Value Source</v>
          </cell>
          <cell r="G8474" t="str">
            <v/>
          </cell>
          <cell r="H8474" t="str">
            <v>BAU - CE inputs sheet</v>
          </cell>
          <cell r="I8474" t="str">
            <v>CE inputs - measure update   small business 031314.xlsx</v>
          </cell>
        </row>
        <row r="8475">
          <cell r="C8475" t="str">
            <v>07182014-035.1_Incremental cost ($)</v>
          </cell>
          <cell r="D8475">
            <v>1</v>
          </cell>
          <cell r="E8475" t="str">
            <v>Incremental cost ($)</v>
          </cell>
          <cell r="F8475" t="str">
            <v>Incremental Cost Value Source</v>
          </cell>
          <cell r="G8475" t="str">
            <v/>
          </cell>
          <cell r="H8475" t="str">
            <v/>
          </cell>
          <cell r="I8475" t="str">
            <v/>
          </cell>
        </row>
        <row r="8476">
          <cell r="C8476" t="str">
            <v>07182014-035.1_Measure life (years)</v>
          </cell>
          <cell r="D8476">
            <v>1</v>
          </cell>
          <cell r="E8476" t="str">
            <v>Measure life (years)</v>
          </cell>
          <cell r="F8476" t="str">
            <v>Measure Life Value Source</v>
          </cell>
          <cell r="G8476" t="str">
            <v/>
          </cell>
          <cell r="H8476" t="str">
            <v>Used for program change filing. Program-level measure life decreased from previous 14 years to feflect increasing role of energy management</v>
          </cell>
          <cell r="I8476" t="str">
            <v>CE inputs - measure update   small business 031314.xlsx</v>
          </cell>
        </row>
        <row r="8477">
          <cell r="C8477" t="str">
            <v>07182014-035.1_Gross incremental annual electric savings (kWh/yr)</v>
          </cell>
          <cell r="D8477">
            <v>1</v>
          </cell>
          <cell r="E8477" t="str">
            <v>Gross incremental annual electric savings (kWh/yr)</v>
          </cell>
          <cell r="F8477" t="str">
            <v>Energy Savings Value Source</v>
          </cell>
          <cell r="G8477" t="str">
            <v/>
          </cell>
          <cell r="H8477" t="str">
            <v/>
          </cell>
          <cell r="I8477" t="str">
            <v/>
          </cell>
        </row>
        <row r="8478">
          <cell r="C8478" t="str">
            <v>07182014-035.1_Incremental cost ($)</v>
          </cell>
          <cell r="D8478">
            <v>1</v>
          </cell>
          <cell r="E8478" t="str">
            <v>Incremental cost ($)</v>
          </cell>
          <cell r="F8478" t="str">
            <v>Incremental Cost Value Source</v>
          </cell>
          <cell r="G8478" t="str">
            <v/>
          </cell>
          <cell r="H8478" t="str">
            <v/>
          </cell>
          <cell r="I8478" t="str">
            <v>Program Update Report UT 050214.docx</v>
          </cell>
        </row>
        <row r="8479">
          <cell r="C8479" t="str">
            <v>09252014-015.1_</v>
          </cell>
          <cell r="D8479">
            <v>1</v>
          </cell>
          <cell r="E8479" t="str">
            <v/>
          </cell>
          <cell r="F8479" t="str">
            <v/>
          </cell>
          <cell r="G8479" t="str">
            <v/>
          </cell>
          <cell r="H8479" t="str">
            <v/>
          </cell>
          <cell r="I8479" t="str">
            <v/>
          </cell>
        </row>
        <row r="8480">
          <cell r="C8480" t="str">
            <v>06032015-009.1_Measure life (years)</v>
          </cell>
          <cell r="D8480">
            <v>1</v>
          </cell>
          <cell r="E8480" t="str">
            <v>Measure life (years)</v>
          </cell>
          <cell r="F8480" t="str">
            <v>Measure Life Value Source</v>
          </cell>
          <cell r="G8480" t="str">
            <v/>
          </cell>
          <cell r="H8480" t="str">
            <v/>
          </cell>
          <cell r="I8480" t="str">
            <v>Exhibit B - Cost Effectiveness_WY_SBL.docx</v>
          </cell>
        </row>
        <row r="8481">
          <cell r="C8481" t="str">
            <v>06032015-009.1_Planned Net to Gross Ratio</v>
          </cell>
          <cell r="D8481">
            <v>1</v>
          </cell>
          <cell r="E8481" t="str">
            <v>Planned Net to Gross Ratio</v>
          </cell>
          <cell r="F8481" t="str">
            <v>Net-to-Gross Value Source</v>
          </cell>
          <cell r="G8481" t="str">
            <v/>
          </cell>
          <cell r="H8481" t="str">
            <v/>
          </cell>
          <cell r="I8481" t="str">
            <v>Exhibit B - Cost Effectiveness_WY_SBL.docx</v>
          </cell>
        </row>
        <row r="8482">
          <cell r="C8482" t="str">
            <v>06232015-036.1_Planned Net to Gross Ratio</v>
          </cell>
          <cell r="D8482">
            <v>1</v>
          </cell>
          <cell r="E8482" t="str">
            <v>Planned Net to Gross Ratio</v>
          </cell>
          <cell r="F8482" t="str">
            <v>Net-to-Gross Value Source</v>
          </cell>
          <cell r="G8482" t="str">
            <v/>
          </cell>
          <cell r="H8482" t="str">
            <v>page 2</v>
          </cell>
          <cell r="I8482" t="str">
            <v>CA_FinAnswer_Express_Program_Evaluation_2009-2011.pdf</v>
          </cell>
        </row>
        <row r="8483">
          <cell r="C8483" t="str">
            <v>06232015-036.1_Planned Realization Rate</v>
          </cell>
          <cell r="D8483">
            <v>1</v>
          </cell>
          <cell r="E8483" t="str">
            <v>Planned Realization Rate</v>
          </cell>
          <cell r="F8483" t="str">
            <v>Realization Rate Value Source</v>
          </cell>
          <cell r="G8483" t="str">
            <v/>
          </cell>
          <cell r="H8483" t="str">
            <v>page 2</v>
          </cell>
          <cell r="I8483" t="str">
            <v>CA_FinAnswer_Express_Program_Evaluation_2009-2011.pdf</v>
          </cell>
        </row>
        <row r="8484">
          <cell r="C8484" t="str">
            <v>11032014-016.1_Planned Realization Rate</v>
          </cell>
          <cell r="D8484">
            <v>1</v>
          </cell>
          <cell r="E8484" t="str">
            <v>Planned Realization Rate</v>
          </cell>
          <cell r="F8484" t="str">
            <v>Realization Rate Value Source</v>
          </cell>
          <cell r="G8484" t="str">
            <v/>
          </cell>
          <cell r="H8484" t="str">
            <v>Table 1</v>
          </cell>
          <cell r="I8484" t="str">
            <v>ID_FinAnswer_Express_Program_Evaluation_2009-2011.pdf</v>
          </cell>
        </row>
        <row r="8485">
          <cell r="C8485" t="str">
            <v>11032014-016.1_Measure life (years)</v>
          </cell>
          <cell r="D8485">
            <v>1</v>
          </cell>
          <cell r="E8485" t="str">
            <v>Measure life (years)</v>
          </cell>
          <cell r="F8485" t="str">
            <v>Measure Life Value Source</v>
          </cell>
          <cell r="G8485" t="str">
            <v>Average of 12 years from FinAnswer Express and 15 years from Energy FinAnswer (13.5 rounded to 14)</v>
          </cell>
          <cell r="H8485" t="str">
            <v/>
          </cell>
          <cell r="I8485" t="str">
            <v>2013-Idaho-Annual-Report-Appendices-FINAL071814.pdf</v>
          </cell>
        </row>
        <row r="8486">
          <cell r="C8486" t="str">
            <v>11032014-016.1_Planned Net to Gross Ratio</v>
          </cell>
          <cell r="D8486">
            <v>1</v>
          </cell>
          <cell r="E8486" t="str">
            <v>Planned Net to Gross Ratio</v>
          </cell>
          <cell r="F8486" t="str">
            <v>Net-to-Gross Value Source</v>
          </cell>
          <cell r="G8486" t="str">
            <v/>
          </cell>
          <cell r="H8486" t="str">
            <v>Page 2</v>
          </cell>
          <cell r="I8486" t="str">
            <v>ID_FinAnswer_Express_Program_Evaluation_2009-2011.pdf</v>
          </cell>
        </row>
        <row r="8487">
          <cell r="C8487" t="str">
            <v>07182014-036.1_Gross incremental annual electric savings (kWh/yr)</v>
          </cell>
          <cell r="D8487">
            <v>1</v>
          </cell>
          <cell r="E8487" t="str">
            <v>Gross incremental annual electric savings (kWh/yr)</v>
          </cell>
          <cell r="F8487" t="str">
            <v>Energy Savings Value Source</v>
          </cell>
          <cell r="G8487" t="str">
            <v/>
          </cell>
          <cell r="H8487" t="str">
            <v/>
          </cell>
          <cell r="I8487" t="str">
            <v>Program Update Report UT 050214.docx</v>
          </cell>
        </row>
        <row r="8488">
          <cell r="C8488" t="str">
            <v>07182014-036.1_Gross Average Monthly Demand Reduction (kW/unit)</v>
          </cell>
          <cell r="D8488">
            <v>1</v>
          </cell>
          <cell r="E8488" t="str">
            <v>Gross Average Monthly Demand Reduction (kW/unit)</v>
          </cell>
          <cell r="F8488" t="str">
            <v>Demand Savings Value Source</v>
          </cell>
          <cell r="G8488" t="str">
            <v/>
          </cell>
          <cell r="H8488" t="str">
            <v/>
          </cell>
          <cell r="I8488" t="str">
            <v/>
          </cell>
        </row>
        <row r="8489">
          <cell r="C8489" t="str">
            <v>07182014-036.1_Incremental cost ($)</v>
          </cell>
          <cell r="D8489">
            <v>1</v>
          </cell>
          <cell r="E8489" t="str">
            <v>Incremental cost ($)</v>
          </cell>
          <cell r="F8489" t="str">
            <v>Incremental Cost Value Source</v>
          </cell>
          <cell r="G8489" t="str">
            <v/>
          </cell>
          <cell r="H8489" t="str">
            <v/>
          </cell>
          <cell r="I8489" t="str">
            <v>Program Update Report UT 050214.docx</v>
          </cell>
        </row>
        <row r="8490">
          <cell r="C8490" t="str">
            <v>07182014-036.1_Incremental cost ($)</v>
          </cell>
          <cell r="D8490">
            <v>1</v>
          </cell>
          <cell r="E8490" t="str">
            <v>Incremental cost ($)</v>
          </cell>
          <cell r="F8490" t="str">
            <v>Incremental Cost Value Source</v>
          </cell>
          <cell r="G8490" t="str">
            <v/>
          </cell>
          <cell r="H8490" t="str">
            <v/>
          </cell>
          <cell r="I8490" t="str">
            <v/>
          </cell>
        </row>
        <row r="8491">
          <cell r="C8491" t="str">
            <v>07182014-036.1_Gross Average Monthly Demand Reduction (kW/unit)</v>
          </cell>
          <cell r="D8491">
            <v>1</v>
          </cell>
          <cell r="E8491" t="str">
            <v>Gross Average Monthly Demand Reduction (kW/unit)</v>
          </cell>
          <cell r="F8491" t="str">
            <v>Demand Savings Value Source</v>
          </cell>
          <cell r="G8491" t="str">
            <v/>
          </cell>
          <cell r="H8491" t="str">
            <v/>
          </cell>
          <cell r="I8491" t="str">
            <v>Program Update Report UT 050214.docx</v>
          </cell>
        </row>
        <row r="8492">
          <cell r="C8492" t="str">
            <v>07182014-036.1_Planned Net to Gross Ratio</v>
          </cell>
          <cell r="D8492">
            <v>1</v>
          </cell>
          <cell r="E8492" t="str">
            <v>Planned Net to Gross Ratio</v>
          </cell>
          <cell r="F8492" t="str">
            <v>Net-to-Gross Value Source</v>
          </cell>
          <cell r="G8492" t="str">
            <v/>
          </cell>
          <cell r="H8492" t="str">
            <v>BAU - CE inputs sheet</v>
          </cell>
          <cell r="I8492" t="str">
            <v>CE inputs - measure update   small business 031314.xlsx</v>
          </cell>
        </row>
        <row r="8493">
          <cell r="C8493" t="str">
            <v>07182014-036.1_Measure life (years)</v>
          </cell>
          <cell r="D8493">
            <v>1</v>
          </cell>
          <cell r="E8493" t="str">
            <v>Measure life (years)</v>
          </cell>
          <cell r="F8493" t="str">
            <v>Measure Life Value Source</v>
          </cell>
          <cell r="G8493" t="str">
            <v/>
          </cell>
          <cell r="H8493" t="str">
            <v>Used for program change filing. Program-level measure life decreased from previous 14 years to feflect increasing role of energy management</v>
          </cell>
          <cell r="I8493" t="str">
            <v>CE inputs - measure update   small business 031314.xlsx</v>
          </cell>
        </row>
        <row r="8494">
          <cell r="C8494" t="str">
            <v>07182014-036.1_Planned Realization Rate</v>
          </cell>
          <cell r="D8494">
            <v>1</v>
          </cell>
          <cell r="E8494" t="str">
            <v>Planned Realization Rate</v>
          </cell>
          <cell r="F8494" t="str">
            <v>Realization Rate Value Source</v>
          </cell>
          <cell r="G8494" t="str">
            <v/>
          </cell>
          <cell r="H8494" t="str">
            <v>BAU - CE inputs sheet</v>
          </cell>
          <cell r="I8494" t="str">
            <v>CE inputs - measure update   small business 031314.xlsx</v>
          </cell>
        </row>
        <row r="8495">
          <cell r="C8495" t="str">
            <v>07182014-036.1_Gross incremental annual electric savings (kWh/yr)</v>
          </cell>
          <cell r="D8495">
            <v>1</v>
          </cell>
          <cell r="E8495" t="str">
            <v>Gross incremental annual electric savings (kWh/yr)</v>
          </cell>
          <cell r="F8495" t="str">
            <v>Energy Savings Value Source</v>
          </cell>
          <cell r="G8495" t="str">
            <v/>
          </cell>
          <cell r="H8495" t="str">
            <v/>
          </cell>
          <cell r="I8495" t="str">
            <v/>
          </cell>
        </row>
        <row r="8496">
          <cell r="C8496" t="str">
            <v>09252014-016.1_</v>
          </cell>
          <cell r="D8496">
            <v>1</v>
          </cell>
          <cell r="E8496" t="str">
            <v/>
          </cell>
          <cell r="F8496" t="str">
            <v/>
          </cell>
          <cell r="G8496" t="str">
            <v/>
          </cell>
          <cell r="H8496" t="str">
            <v/>
          </cell>
          <cell r="I8496" t="str">
            <v/>
          </cell>
        </row>
        <row r="8497">
          <cell r="C8497" t="str">
            <v>06032015-010.1_Measure life (years)</v>
          </cell>
          <cell r="D8497">
            <v>1</v>
          </cell>
          <cell r="E8497" t="str">
            <v>Measure life (years)</v>
          </cell>
          <cell r="F8497" t="str">
            <v>Measure Life Value Source</v>
          </cell>
          <cell r="G8497" t="str">
            <v/>
          </cell>
          <cell r="H8497" t="str">
            <v/>
          </cell>
          <cell r="I8497" t="str">
            <v>Exhibit B - Cost Effectiveness_WY_SBL.docx</v>
          </cell>
        </row>
        <row r="8498">
          <cell r="C8498" t="str">
            <v>06032015-010.1_Planned Net to Gross Ratio</v>
          </cell>
          <cell r="D8498">
            <v>1</v>
          </cell>
          <cell r="E8498" t="str">
            <v>Planned Net to Gross Ratio</v>
          </cell>
          <cell r="F8498" t="str">
            <v>Net-to-Gross Value Source</v>
          </cell>
          <cell r="G8498" t="str">
            <v/>
          </cell>
          <cell r="H8498" t="str">
            <v/>
          </cell>
          <cell r="I8498" t="str">
            <v>Exhibit B - Cost Effectiveness_WY_SBL.docx</v>
          </cell>
        </row>
        <row r="8499">
          <cell r="C8499" t="str">
            <v>06232015-039.1_Planned Net to Gross Ratio</v>
          </cell>
          <cell r="D8499">
            <v>1</v>
          </cell>
          <cell r="E8499" t="str">
            <v>Planned Net to Gross Ratio</v>
          </cell>
          <cell r="F8499" t="str">
            <v>Net-to-Gross Value Source</v>
          </cell>
          <cell r="G8499" t="str">
            <v/>
          </cell>
          <cell r="H8499" t="str">
            <v>page 2</v>
          </cell>
          <cell r="I8499" t="str">
            <v>CA_FinAnswer_Express_Program_Evaluation_2009-2011.pdf</v>
          </cell>
        </row>
        <row r="8500">
          <cell r="C8500" t="str">
            <v>06232015-039.1_Planned Realization Rate</v>
          </cell>
          <cell r="D8500">
            <v>1</v>
          </cell>
          <cell r="E8500" t="str">
            <v>Planned Realization Rate</v>
          </cell>
          <cell r="F8500" t="str">
            <v>Realization Rate Value Source</v>
          </cell>
          <cell r="G8500" t="str">
            <v/>
          </cell>
          <cell r="H8500" t="str">
            <v>page 2</v>
          </cell>
          <cell r="I8500" t="str">
            <v>CA_FinAnswer_Express_Program_Evaluation_2009-2011.pdf</v>
          </cell>
        </row>
        <row r="8501">
          <cell r="C8501" t="str">
            <v>11032014-019.1_Measure life (years)</v>
          </cell>
          <cell r="D8501">
            <v>1</v>
          </cell>
          <cell r="E8501" t="str">
            <v>Measure life (years)</v>
          </cell>
          <cell r="F8501" t="str">
            <v>Measure Life Value Source</v>
          </cell>
          <cell r="G8501" t="str">
            <v>Average of 12 years from FinAnswer Express and 15 years from Energy FinAnswer (13.5 rounded to 14)</v>
          </cell>
          <cell r="H8501" t="str">
            <v/>
          </cell>
          <cell r="I8501" t="str">
            <v>2013-Idaho-Annual-Report-Appendices-FINAL071814.pdf</v>
          </cell>
        </row>
        <row r="8502">
          <cell r="C8502" t="str">
            <v>11032014-019.1_Planned Net to Gross Ratio</v>
          </cell>
          <cell r="D8502">
            <v>1</v>
          </cell>
          <cell r="E8502" t="str">
            <v>Planned Net to Gross Ratio</v>
          </cell>
          <cell r="F8502" t="str">
            <v>Net-to-Gross Value Source</v>
          </cell>
          <cell r="G8502" t="str">
            <v/>
          </cell>
          <cell r="H8502" t="str">
            <v>Page 2</v>
          </cell>
          <cell r="I8502" t="str">
            <v>ID_FinAnswer_Express_Program_Evaluation_2009-2011.pdf</v>
          </cell>
        </row>
        <row r="8503">
          <cell r="C8503" t="str">
            <v>11032014-019.1_Planned Realization Rate</v>
          </cell>
          <cell r="D8503">
            <v>1</v>
          </cell>
          <cell r="E8503" t="str">
            <v>Planned Realization Rate</v>
          </cell>
          <cell r="F8503" t="str">
            <v>Realization Rate Value Source</v>
          </cell>
          <cell r="G8503" t="str">
            <v/>
          </cell>
          <cell r="H8503" t="str">
            <v>Table 1</v>
          </cell>
          <cell r="I8503" t="str">
            <v>ID_FinAnswer_Express_Program_Evaluation_2009-2011.pdf</v>
          </cell>
        </row>
        <row r="8504">
          <cell r="C8504" t="str">
            <v>09252014-019.1_</v>
          </cell>
          <cell r="D8504">
            <v>1</v>
          </cell>
          <cell r="E8504" t="str">
            <v/>
          </cell>
          <cell r="F8504" t="str">
            <v/>
          </cell>
          <cell r="G8504" t="str">
            <v/>
          </cell>
          <cell r="H8504" t="str">
            <v/>
          </cell>
          <cell r="I8504" t="str">
            <v/>
          </cell>
        </row>
        <row r="8505">
          <cell r="C8505" t="str">
            <v>06232015-040.1_Planned Realization Rate</v>
          </cell>
          <cell r="D8505">
            <v>1</v>
          </cell>
          <cell r="E8505" t="str">
            <v>Planned Realization Rate</v>
          </cell>
          <cell r="F8505" t="str">
            <v>Realization Rate Value Source</v>
          </cell>
          <cell r="G8505" t="str">
            <v/>
          </cell>
          <cell r="H8505" t="str">
            <v>page 2</v>
          </cell>
          <cell r="I8505" t="str">
            <v>CA_FinAnswer_Express_Program_Evaluation_2009-2011.pdf</v>
          </cell>
        </row>
        <row r="8506">
          <cell r="C8506" t="str">
            <v>06232015-040.1_Planned Net to Gross Ratio</v>
          </cell>
          <cell r="D8506">
            <v>1</v>
          </cell>
          <cell r="E8506" t="str">
            <v>Planned Net to Gross Ratio</v>
          </cell>
          <cell r="F8506" t="str">
            <v>Net-to-Gross Value Source</v>
          </cell>
          <cell r="G8506" t="str">
            <v/>
          </cell>
          <cell r="H8506" t="str">
            <v>page 2</v>
          </cell>
          <cell r="I8506" t="str">
            <v>CA_FinAnswer_Express_Program_Evaluation_2009-2011.pdf</v>
          </cell>
        </row>
        <row r="8507">
          <cell r="C8507" t="str">
            <v>11032014-020.1_Planned Net to Gross Ratio</v>
          </cell>
          <cell r="D8507">
            <v>1</v>
          </cell>
          <cell r="E8507" t="str">
            <v>Planned Net to Gross Ratio</v>
          </cell>
          <cell r="F8507" t="str">
            <v>Net-to-Gross Value Source</v>
          </cell>
          <cell r="G8507" t="str">
            <v/>
          </cell>
          <cell r="H8507" t="str">
            <v>Page 2</v>
          </cell>
          <cell r="I8507" t="str">
            <v>ID_FinAnswer_Express_Program_Evaluation_2009-2011.pdf</v>
          </cell>
        </row>
        <row r="8508">
          <cell r="C8508" t="str">
            <v>11032014-020.1_Measure life (years)</v>
          </cell>
          <cell r="D8508">
            <v>1</v>
          </cell>
          <cell r="E8508" t="str">
            <v>Measure life (years)</v>
          </cell>
          <cell r="F8508" t="str">
            <v>Measure Life Value Source</v>
          </cell>
          <cell r="G8508" t="str">
            <v>Average of 12 years from FinAnswer Express and 15 years from Energy FinAnswer (13.5 rounded to 14)</v>
          </cell>
          <cell r="H8508" t="str">
            <v/>
          </cell>
          <cell r="I8508" t="str">
            <v>2013-Idaho-Annual-Report-Appendices-FINAL071814.pdf</v>
          </cell>
        </row>
        <row r="8509">
          <cell r="C8509" t="str">
            <v>11032014-020.1_Planned Realization Rate</v>
          </cell>
          <cell r="D8509">
            <v>1</v>
          </cell>
          <cell r="E8509" t="str">
            <v>Planned Realization Rate</v>
          </cell>
          <cell r="F8509" t="str">
            <v>Realization Rate Value Source</v>
          </cell>
          <cell r="G8509" t="str">
            <v/>
          </cell>
          <cell r="H8509" t="str">
            <v>Table 1</v>
          </cell>
          <cell r="I8509" t="str">
            <v>ID_FinAnswer_Express_Program_Evaluation_2009-2011.pdf</v>
          </cell>
        </row>
        <row r="8510">
          <cell r="C8510" t="str">
            <v>09252014-020.1_</v>
          </cell>
          <cell r="D8510">
            <v>1</v>
          </cell>
          <cell r="E8510" t="str">
            <v/>
          </cell>
          <cell r="F8510" t="str">
            <v/>
          </cell>
          <cell r="G8510" t="str">
            <v/>
          </cell>
          <cell r="H8510" t="str">
            <v/>
          </cell>
          <cell r="I8510" t="str">
            <v/>
          </cell>
        </row>
        <row r="8511">
          <cell r="C8511" t="str">
            <v>07182014-037.1_Gross Average Monthly Demand Reduction (kW/unit)</v>
          </cell>
          <cell r="D8511">
            <v>1</v>
          </cell>
          <cell r="E8511" t="str">
            <v>Gross Average Monthly Demand Reduction (kW/unit)</v>
          </cell>
          <cell r="F8511" t="str">
            <v>Demand Savings Value Source</v>
          </cell>
          <cell r="G8511" t="str">
            <v/>
          </cell>
          <cell r="H8511" t="str">
            <v/>
          </cell>
          <cell r="I8511" t="str">
            <v>Program Update Report UT 050214.docx</v>
          </cell>
        </row>
        <row r="8512">
          <cell r="C8512" t="str">
            <v>07182014-037.1_Gross Average Monthly Demand Reduction (kW/unit)</v>
          </cell>
          <cell r="D8512">
            <v>1</v>
          </cell>
          <cell r="E8512" t="str">
            <v>Gross Average Monthly Demand Reduction (kW/unit)</v>
          </cell>
          <cell r="F8512" t="str">
            <v>Demand Savings Value Source</v>
          </cell>
          <cell r="G8512" t="str">
            <v/>
          </cell>
          <cell r="H8512" t="str">
            <v/>
          </cell>
          <cell r="I8512" t="str">
            <v/>
          </cell>
        </row>
        <row r="8513">
          <cell r="C8513" t="str">
            <v>07182014-037.1_Incremental cost ($)</v>
          </cell>
          <cell r="D8513">
            <v>1</v>
          </cell>
          <cell r="E8513" t="str">
            <v>Incremental cost ($)</v>
          </cell>
          <cell r="F8513" t="str">
            <v>Incremental Cost Value Source</v>
          </cell>
          <cell r="G8513" t="str">
            <v/>
          </cell>
          <cell r="H8513" t="str">
            <v/>
          </cell>
          <cell r="I8513" t="str">
            <v>Program Update Report UT 050214.docx</v>
          </cell>
        </row>
        <row r="8514">
          <cell r="C8514" t="str">
            <v>07182014-037.1_Gross incremental annual electric savings (kWh/yr)</v>
          </cell>
          <cell r="D8514">
            <v>1</v>
          </cell>
          <cell r="E8514" t="str">
            <v>Gross incremental annual electric savings (kWh/yr)</v>
          </cell>
          <cell r="F8514" t="str">
            <v>Energy Savings Value Source</v>
          </cell>
          <cell r="G8514" t="str">
            <v/>
          </cell>
          <cell r="H8514" t="str">
            <v/>
          </cell>
          <cell r="I8514" t="str">
            <v/>
          </cell>
        </row>
        <row r="8515">
          <cell r="C8515" t="str">
            <v>07182014-037.1_Measure life (years)</v>
          </cell>
          <cell r="D8515">
            <v>1</v>
          </cell>
          <cell r="E8515" t="str">
            <v>Measure life (years)</v>
          </cell>
          <cell r="F8515" t="str">
            <v>Measure Life Value Source</v>
          </cell>
          <cell r="G8515" t="str">
            <v/>
          </cell>
          <cell r="H8515" t="str">
            <v>Used for program change filing. Program-level measure life decreased from previous 14 years to feflect increasing role of energy management</v>
          </cell>
          <cell r="I8515" t="str">
            <v>CE inputs - measure update   small business 031314.xlsx</v>
          </cell>
        </row>
        <row r="8516">
          <cell r="C8516" t="str">
            <v>07182014-037.1_Gross incremental annual electric savings (kWh/yr)</v>
          </cell>
          <cell r="D8516">
            <v>1</v>
          </cell>
          <cell r="E8516" t="str">
            <v>Gross incremental annual electric savings (kWh/yr)</v>
          </cell>
          <cell r="F8516" t="str">
            <v>Energy Savings Value Source</v>
          </cell>
          <cell r="G8516" t="str">
            <v/>
          </cell>
          <cell r="H8516" t="str">
            <v/>
          </cell>
          <cell r="I8516" t="str">
            <v>Program Update Report UT 050214.docx</v>
          </cell>
        </row>
        <row r="8517">
          <cell r="C8517" t="str">
            <v>07182014-037.1_Planned Net to Gross Ratio</v>
          </cell>
          <cell r="D8517">
            <v>1</v>
          </cell>
          <cell r="E8517" t="str">
            <v>Planned Net to Gross Ratio</v>
          </cell>
          <cell r="F8517" t="str">
            <v>Net-to-Gross Value Source</v>
          </cell>
          <cell r="G8517" t="str">
            <v/>
          </cell>
          <cell r="H8517" t="str">
            <v>BAU - CE inputs sheet</v>
          </cell>
          <cell r="I8517" t="str">
            <v>CE inputs - measure update   small business 031314.xlsx</v>
          </cell>
        </row>
        <row r="8518">
          <cell r="C8518" t="str">
            <v>07182014-037.1_Planned Realization Rate</v>
          </cell>
          <cell r="D8518">
            <v>1</v>
          </cell>
          <cell r="E8518" t="str">
            <v>Planned Realization Rate</v>
          </cell>
          <cell r="F8518" t="str">
            <v>Realization Rate Value Source</v>
          </cell>
          <cell r="G8518" t="str">
            <v/>
          </cell>
          <cell r="H8518" t="str">
            <v>BAU - CE inputs sheet</v>
          </cell>
          <cell r="I8518" t="str">
            <v>CE inputs - measure update   small business 031314.xlsx</v>
          </cell>
        </row>
        <row r="8519">
          <cell r="C8519" t="str">
            <v>07182014-037.1_Incremental cost ($)</v>
          </cell>
          <cell r="D8519">
            <v>1</v>
          </cell>
          <cell r="E8519" t="str">
            <v>Incremental cost ($)</v>
          </cell>
          <cell r="F8519" t="str">
            <v>Incremental Cost Value Source</v>
          </cell>
          <cell r="G8519" t="str">
            <v/>
          </cell>
          <cell r="H8519" t="str">
            <v/>
          </cell>
          <cell r="I8519" t="str">
            <v/>
          </cell>
        </row>
        <row r="8520">
          <cell r="C8520" t="str">
            <v>06032015-013.1_Measure life (years)</v>
          </cell>
          <cell r="D8520">
            <v>1</v>
          </cell>
          <cell r="E8520" t="str">
            <v>Measure life (years)</v>
          </cell>
          <cell r="F8520" t="str">
            <v>Measure Life Value Source</v>
          </cell>
          <cell r="G8520" t="str">
            <v/>
          </cell>
          <cell r="H8520" t="str">
            <v/>
          </cell>
          <cell r="I8520" t="str">
            <v>Exhibit B - Cost Effectiveness_WY_SBL.docx</v>
          </cell>
        </row>
        <row r="8521">
          <cell r="C8521" t="str">
            <v>06032015-013.1_Planned Net to Gross Ratio</v>
          </cell>
          <cell r="D8521">
            <v>1</v>
          </cell>
          <cell r="E8521" t="str">
            <v>Planned Net to Gross Ratio</v>
          </cell>
          <cell r="F8521" t="str">
            <v>Net-to-Gross Value Source</v>
          </cell>
          <cell r="G8521" t="str">
            <v/>
          </cell>
          <cell r="H8521" t="str">
            <v/>
          </cell>
          <cell r="I8521" t="str">
            <v>Exhibit B - Cost Effectiveness_WY_SBL.docx</v>
          </cell>
        </row>
        <row r="8522">
          <cell r="C8522" t="str">
            <v>07182014-038.1_Incremental cost ($)</v>
          </cell>
          <cell r="D8522">
            <v>1</v>
          </cell>
          <cell r="E8522" t="str">
            <v>Incremental cost ($)</v>
          </cell>
          <cell r="F8522" t="str">
            <v>Incremental Cost Value Source</v>
          </cell>
          <cell r="G8522" t="str">
            <v/>
          </cell>
          <cell r="H8522" t="str">
            <v/>
          </cell>
          <cell r="I8522" t="str">
            <v/>
          </cell>
        </row>
        <row r="8523">
          <cell r="C8523" t="str">
            <v>07182014-038.1_Gross Average Monthly Demand Reduction (kW/unit)</v>
          </cell>
          <cell r="D8523">
            <v>1</v>
          </cell>
          <cell r="E8523" t="str">
            <v>Gross Average Monthly Demand Reduction (kW/unit)</v>
          </cell>
          <cell r="F8523" t="str">
            <v>Demand Savings Value Source</v>
          </cell>
          <cell r="G8523" t="str">
            <v/>
          </cell>
          <cell r="H8523" t="str">
            <v/>
          </cell>
          <cell r="I8523" t="str">
            <v>Program Update Report UT 050214.docx</v>
          </cell>
        </row>
        <row r="8524">
          <cell r="C8524" t="str">
            <v>07182014-038.1_Gross Average Monthly Demand Reduction (kW/unit)</v>
          </cell>
          <cell r="D8524">
            <v>1</v>
          </cell>
          <cell r="E8524" t="str">
            <v>Gross Average Monthly Demand Reduction (kW/unit)</v>
          </cell>
          <cell r="F8524" t="str">
            <v>Demand Savings Value Source</v>
          </cell>
          <cell r="G8524" t="str">
            <v/>
          </cell>
          <cell r="H8524" t="str">
            <v/>
          </cell>
          <cell r="I8524" t="str">
            <v/>
          </cell>
        </row>
        <row r="8525">
          <cell r="C8525" t="str">
            <v>07182014-038.1_Planned Realization Rate</v>
          </cell>
          <cell r="D8525">
            <v>1</v>
          </cell>
          <cell r="E8525" t="str">
            <v>Planned Realization Rate</v>
          </cell>
          <cell r="F8525" t="str">
            <v>Realization Rate Value Source</v>
          </cell>
          <cell r="G8525" t="str">
            <v/>
          </cell>
          <cell r="H8525" t="str">
            <v>BAU - CE inputs sheet</v>
          </cell>
          <cell r="I8525" t="str">
            <v>CE inputs - measure update   small business 031314.xlsx</v>
          </cell>
        </row>
        <row r="8526">
          <cell r="C8526" t="str">
            <v>07182014-038.1_Gross incremental annual electric savings (kWh/yr)</v>
          </cell>
          <cell r="D8526">
            <v>1</v>
          </cell>
          <cell r="E8526" t="str">
            <v>Gross incremental annual electric savings (kWh/yr)</v>
          </cell>
          <cell r="F8526" t="str">
            <v>Energy Savings Value Source</v>
          </cell>
          <cell r="G8526" t="str">
            <v/>
          </cell>
          <cell r="H8526" t="str">
            <v/>
          </cell>
          <cell r="I8526" t="str">
            <v>Program Update Report UT 050214.docx</v>
          </cell>
        </row>
        <row r="8527">
          <cell r="C8527" t="str">
            <v>07182014-038.1_Measure life (years)</v>
          </cell>
          <cell r="D8527">
            <v>1</v>
          </cell>
          <cell r="E8527" t="str">
            <v>Measure life (years)</v>
          </cell>
          <cell r="F8527" t="str">
            <v>Measure Life Value Source</v>
          </cell>
          <cell r="G8527" t="str">
            <v/>
          </cell>
          <cell r="H8527" t="str">
            <v>Used for program change filing. Program-level measure life decreased from previous 14 years to feflect increasing role of energy management</v>
          </cell>
          <cell r="I8527" t="str">
            <v>CE inputs - measure update   small business 031314.xlsx</v>
          </cell>
        </row>
        <row r="8528">
          <cell r="C8528" t="str">
            <v>07182014-038.1_Planned Net to Gross Ratio</v>
          </cell>
          <cell r="D8528">
            <v>1</v>
          </cell>
          <cell r="E8528" t="str">
            <v>Planned Net to Gross Ratio</v>
          </cell>
          <cell r="F8528" t="str">
            <v>Net-to-Gross Value Source</v>
          </cell>
          <cell r="G8528" t="str">
            <v/>
          </cell>
          <cell r="H8528" t="str">
            <v>BAU - CE inputs sheet</v>
          </cell>
          <cell r="I8528" t="str">
            <v>CE inputs - measure update   small business 031314.xlsx</v>
          </cell>
        </row>
        <row r="8529">
          <cell r="C8529" t="str">
            <v>07182014-038.1_Incremental cost ($)</v>
          </cell>
          <cell r="D8529">
            <v>1</v>
          </cell>
          <cell r="E8529" t="str">
            <v>Incremental cost ($)</v>
          </cell>
          <cell r="F8529" t="str">
            <v>Incremental Cost Value Source</v>
          </cell>
          <cell r="G8529" t="str">
            <v/>
          </cell>
          <cell r="H8529" t="str">
            <v/>
          </cell>
          <cell r="I8529" t="str">
            <v>Program Update Report UT 050214.docx</v>
          </cell>
        </row>
        <row r="8530">
          <cell r="C8530" t="str">
            <v>07182014-038.1_Gross incremental annual electric savings (kWh/yr)</v>
          </cell>
          <cell r="D8530">
            <v>1</v>
          </cell>
          <cell r="E8530" t="str">
            <v>Gross incremental annual electric savings (kWh/yr)</v>
          </cell>
          <cell r="F8530" t="str">
            <v>Energy Savings Value Source</v>
          </cell>
          <cell r="G8530" t="str">
            <v/>
          </cell>
          <cell r="H8530" t="str">
            <v/>
          </cell>
          <cell r="I8530" t="str">
            <v/>
          </cell>
        </row>
        <row r="8531">
          <cell r="C8531" t="str">
            <v>06032015-014.1_Measure life (years)</v>
          </cell>
          <cell r="D8531">
            <v>1</v>
          </cell>
          <cell r="E8531" t="str">
            <v>Measure life (years)</v>
          </cell>
          <cell r="F8531" t="str">
            <v>Measure Life Value Source</v>
          </cell>
          <cell r="G8531" t="str">
            <v/>
          </cell>
          <cell r="H8531" t="str">
            <v/>
          </cell>
          <cell r="I8531" t="str">
            <v>Exhibit B - Cost Effectiveness_WY_SBL.docx</v>
          </cell>
        </row>
        <row r="8532">
          <cell r="C8532" t="str">
            <v>06032015-014.1_Planned Net to Gross Ratio</v>
          </cell>
          <cell r="D8532">
            <v>1</v>
          </cell>
          <cell r="E8532" t="str">
            <v>Planned Net to Gross Ratio</v>
          </cell>
          <cell r="F8532" t="str">
            <v>Net-to-Gross Value Source</v>
          </cell>
          <cell r="G8532" t="str">
            <v/>
          </cell>
          <cell r="H8532" t="str">
            <v/>
          </cell>
          <cell r="I8532" t="str">
            <v>Exhibit B - Cost Effectiveness_WY_SBL.docx</v>
          </cell>
        </row>
        <row r="8533">
          <cell r="C8533" t="str">
            <v>02122014-067.2_Planned Realization Rate</v>
          </cell>
          <cell r="D8533">
            <v>2</v>
          </cell>
          <cell r="E8533" t="str">
            <v>Planned Realization Rate</v>
          </cell>
          <cell r="F8533" t="str">
            <v>Realization Rate Value Source</v>
          </cell>
          <cell r="G8533" t="str">
            <v/>
          </cell>
          <cell r="H8533" t="str">
            <v>page 2</v>
          </cell>
          <cell r="I8533" t="str">
            <v>CA_FinAnswer_Express_Program_Evaluation_2009-2011.pdf</v>
          </cell>
        </row>
        <row r="8534">
          <cell r="C8534" t="str">
            <v>02122014-067.2_Planned Net to Gross Ratio</v>
          </cell>
          <cell r="D8534">
            <v>2</v>
          </cell>
          <cell r="E8534" t="str">
            <v>Planned Net to Gross Ratio</v>
          </cell>
          <cell r="F8534" t="str">
            <v>Net-to-Gross Value Source</v>
          </cell>
          <cell r="G8534" t="str">
            <v/>
          </cell>
          <cell r="H8534" t="str">
            <v>page 2</v>
          </cell>
          <cell r="I8534" t="str">
            <v>CA_FinAnswer_Express_Program_Evaluation_2009-2011.pdf</v>
          </cell>
        </row>
        <row r="8535">
          <cell r="C8535" t="str">
            <v>11032014-010.1_Planned Realization Rate</v>
          </cell>
          <cell r="D8535">
            <v>1</v>
          </cell>
          <cell r="E8535" t="str">
            <v>Planned Realization Rate</v>
          </cell>
          <cell r="F8535" t="str">
            <v>Realization Rate Value Source</v>
          </cell>
          <cell r="G8535" t="str">
            <v/>
          </cell>
          <cell r="H8535" t="str">
            <v>Table 1</v>
          </cell>
          <cell r="I8535" t="str">
            <v>ID_FinAnswer_Express_Program_Evaluation_2009-2011.pdf</v>
          </cell>
        </row>
        <row r="8536">
          <cell r="C8536" t="str">
            <v>11032014-010.1_Planned Net to Gross Ratio</v>
          </cell>
          <cell r="D8536">
            <v>1</v>
          </cell>
          <cell r="E8536" t="str">
            <v>Planned Net to Gross Ratio</v>
          </cell>
          <cell r="F8536" t="str">
            <v>Net-to-Gross Value Source</v>
          </cell>
          <cell r="G8536" t="str">
            <v/>
          </cell>
          <cell r="H8536" t="str">
            <v>Page 2</v>
          </cell>
          <cell r="I8536" t="str">
            <v>ID_FinAnswer_Express_Program_Evaluation_2009-2011.pdf</v>
          </cell>
        </row>
        <row r="8537">
          <cell r="C8537" t="str">
            <v>07182014-022.1_Gross Average Monthly Demand Reduction (kW/unit)</v>
          </cell>
          <cell r="D8537">
            <v>1</v>
          </cell>
          <cell r="E8537" t="str">
            <v>Gross Average Monthly Demand Reduction (kW/unit)</v>
          </cell>
          <cell r="F8537" t="str">
            <v>Demand Savings Value Source</v>
          </cell>
          <cell r="G8537" t="str">
            <v/>
          </cell>
          <cell r="H8537" t="str">
            <v/>
          </cell>
          <cell r="I8537" t="str">
            <v/>
          </cell>
        </row>
        <row r="8538">
          <cell r="C8538" t="str">
            <v>07182014-022.1_Planned Net to Gross Ratio</v>
          </cell>
          <cell r="D8538">
            <v>1</v>
          </cell>
          <cell r="E8538" t="str">
            <v>Planned Net to Gross Ratio</v>
          </cell>
          <cell r="F8538" t="str">
            <v>Net-to-Gross Value Source</v>
          </cell>
          <cell r="G8538" t="str">
            <v/>
          </cell>
          <cell r="H8538" t="str">
            <v>BAU - CE inputs sheet</v>
          </cell>
          <cell r="I8538" t="str">
            <v>CE inputs - measure update   small business 031314.xlsx</v>
          </cell>
        </row>
        <row r="8539">
          <cell r="C8539" t="str">
            <v>07182014-022.1_Gross Average Monthly Demand Reduction (kW/unit)</v>
          </cell>
          <cell r="D8539">
            <v>1</v>
          </cell>
          <cell r="E8539" t="str">
            <v>Gross Average Monthly Demand Reduction (kW/unit)</v>
          </cell>
          <cell r="F8539" t="str">
            <v>Demand Savings Value Source</v>
          </cell>
          <cell r="G8539" t="str">
            <v/>
          </cell>
          <cell r="H8539" t="str">
            <v/>
          </cell>
          <cell r="I8539" t="str">
            <v>Program Update Report UT 050214.docx</v>
          </cell>
        </row>
        <row r="8540">
          <cell r="C8540" t="str">
            <v>07182014-022.1_Planned Realization Rate</v>
          </cell>
          <cell r="D8540">
            <v>1</v>
          </cell>
          <cell r="E8540" t="str">
            <v>Planned Realization Rate</v>
          </cell>
          <cell r="F8540" t="str">
            <v>Realization Rate Value Source</v>
          </cell>
          <cell r="G8540" t="str">
            <v/>
          </cell>
          <cell r="H8540" t="str">
            <v>BAU - CE inputs sheet</v>
          </cell>
          <cell r="I8540" t="str">
            <v>CE inputs - measure update   small business 031314.xlsx</v>
          </cell>
        </row>
        <row r="8541">
          <cell r="C8541" t="str">
            <v>07182014-022.1_Incremental cost ($)</v>
          </cell>
          <cell r="D8541">
            <v>1</v>
          </cell>
          <cell r="E8541" t="str">
            <v>Incremental cost ($)</v>
          </cell>
          <cell r="F8541" t="str">
            <v>Incremental Cost Value Source</v>
          </cell>
          <cell r="G8541" t="str">
            <v/>
          </cell>
          <cell r="H8541" t="str">
            <v/>
          </cell>
          <cell r="I8541" t="str">
            <v/>
          </cell>
        </row>
        <row r="8542">
          <cell r="C8542" t="str">
            <v>07182014-022.1_Gross incremental annual electric savings (kWh/yr)</v>
          </cell>
          <cell r="D8542">
            <v>1</v>
          </cell>
          <cell r="E8542" t="str">
            <v>Gross incremental annual electric savings (kWh/yr)</v>
          </cell>
          <cell r="F8542" t="str">
            <v>Energy Savings Value Source</v>
          </cell>
          <cell r="G8542" t="str">
            <v/>
          </cell>
          <cell r="H8542" t="str">
            <v/>
          </cell>
          <cell r="I8542" t="str">
            <v/>
          </cell>
        </row>
        <row r="8543">
          <cell r="C8543" t="str">
            <v>07182014-022.1_Gross incremental annual electric savings (kWh/yr)</v>
          </cell>
          <cell r="D8543">
            <v>1</v>
          </cell>
          <cell r="E8543" t="str">
            <v>Gross incremental annual electric savings (kWh/yr)</v>
          </cell>
          <cell r="F8543" t="str">
            <v>Energy Savings Value Source</v>
          </cell>
          <cell r="G8543" t="str">
            <v/>
          </cell>
          <cell r="H8543" t="str">
            <v/>
          </cell>
          <cell r="I8543" t="str">
            <v>Program Update Report UT 050214.docx</v>
          </cell>
        </row>
        <row r="8544">
          <cell r="C8544" t="str">
            <v>07182014-022.1_Incremental cost ($)</v>
          </cell>
          <cell r="D8544">
            <v>1</v>
          </cell>
          <cell r="E8544" t="str">
            <v>Incremental cost ($)</v>
          </cell>
          <cell r="F8544" t="str">
            <v>Incremental Cost Value Source</v>
          </cell>
          <cell r="G8544" t="str">
            <v/>
          </cell>
          <cell r="H8544" t="str">
            <v/>
          </cell>
          <cell r="I8544" t="str">
            <v>Program Update Report UT 050214.docx</v>
          </cell>
        </row>
        <row r="8545">
          <cell r="C8545" t="str">
            <v>09252014-012.1_</v>
          </cell>
          <cell r="D8545">
            <v>1</v>
          </cell>
          <cell r="E8545" t="str">
            <v/>
          </cell>
          <cell r="F8545" t="str">
            <v/>
          </cell>
          <cell r="G8545" t="str">
            <v/>
          </cell>
          <cell r="H8545" t="str">
            <v/>
          </cell>
          <cell r="I8545" t="str">
            <v/>
          </cell>
        </row>
        <row r="8546">
          <cell r="C8546" t="str">
            <v>12012014-040.1_Measure life (years)</v>
          </cell>
          <cell r="D8546">
            <v>1</v>
          </cell>
          <cell r="E8546" t="str">
            <v>Measure life (years)</v>
          </cell>
          <cell r="F8546" t="str">
            <v>Measure Life Value Source</v>
          </cell>
          <cell r="G8546" t="str">
            <v>Average of 12 years from FinAnswer Express and 15 years from Energy FinAnswer (13.5 rounded to 14)</v>
          </cell>
          <cell r="H8546" t="str">
            <v/>
          </cell>
          <cell r="I8546" t="str">
            <v/>
          </cell>
        </row>
        <row r="8547">
          <cell r="C8547" t="str">
            <v>12012014-040.1_Planned Net to Gross Ratio</v>
          </cell>
          <cell r="D8547">
            <v>1</v>
          </cell>
          <cell r="E8547" t="str">
            <v>Planned Net to Gross Ratio</v>
          </cell>
          <cell r="F8547" t="str">
            <v>Net-to-Gross Value Source</v>
          </cell>
          <cell r="G8547" t="str">
            <v/>
          </cell>
          <cell r="H8547" t="str">
            <v>Page 10</v>
          </cell>
          <cell r="I8547" t="str">
            <v>DSM_WY_FinAnswerExpress_Report_2011.pdf</v>
          </cell>
        </row>
        <row r="8548">
          <cell r="C8548" t="str">
            <v>12012014-040.1_Planned Realization Rate</v>
          </cell>
          <cell r="D8548">
            <v>1</v>
          </cell>
          <cell r="E8548" t="str">
            <v>Planned Realization Rate</v>
          </cell>
          <cell r="F8548" t="str">
            <v>Realization Rate Value Source</v>
          </cell>
          <cell r="G8548" t="str">
            <v/>
          </cell>
          <cell r="H8548" t="str">
            <v>Table 1</v>
          </cell>
          <cell r="I8548" t="str">
            <v>DSM_WY_FinAnswerExpress_Report_2011.pdf</v>
          </cell>
        </row>
        <row r="8549">
          <cell r="C8549" t="str">
            <v>06232015-030.1_Planned Net to Gross Ratio</v>
          </cell>
          <cell r="D8549">
            <v>1</v>
          </cell>
          <cell r="E8549" t="str">
            <v>Planned Net to Gross Ratio</v>
          </cell>
          <cell r="F8549" t="str">
            <v>Net-to-Gross Value Source</v>
          </cell>
          <cell r="G8549" t="str">
            <v/>
          </cell>
          <cell r="H8549" t="str">
            <v>page 2</v>
          </cell>
          <cell r="I8549" t="str">
            <v>CA_FinAnswer_Express_Program_Evaluation_2009-2011.pdf</v>
          </cell>
        </row>
        <row r="8550">
          <cell r="C8550" t="str">
            <v>06232015-030.1_Planned Realization Rate</v>
          </cell>
          <cell r="D8550">
            <v>1</v>
          </cell>
          <cell r="E8550" t="str">
            <v>Planned Realization Rate</v>
          </cell>
          <cell r="F8550" t="str">
            <v>Realization Rate Value Source</v>
          </cell>
          <cell r="G8550" t="str">
            <v/>
          </cell>
          <cell r="H8550" t="str">
            <v>page 2</v>
          </cell>
          <cell r="I8550" t="str">
            <v>CA_FinAnswer_Express_Program_Evaluation_2009-2011.pdf</v>
          </cell>
        </row>
        <row r="8551">
          <cell r="C8551" t="str">
            <v>02122014-025.2_Planned Net to Gross Ratio</v>
          </cell>
          <cell r="D8551">
            <v>2</v>
          </cell>
          <cell r="E8551" t="str">
            <v>Planned Net to Gross Ratio</v>
          </cell>
          <cell r="F8551" t="str">
            <v>Net-to-Gross Value Source</v>
          </cell>
          <cell r="G8551" t="str">
            <v/>
          </cell>
          <cell r="H8551" t="str">
            <v>Page 2</v>
          </cell>
          <cell r="I8551" t="str">
            <v>ID_FinAnswer_Express_Program_Evaluation_2009-2011.pdf</v>
          </cell>
        </row>
        <row r="8552">
          <cell r="C8552" t="str">
            <v>02122014-025.2_Planned Realization Rate</v>
          </cell>
          <cell r="D8552">
            <v>2</v>
          </cell>
          <cell r="E8552" t="str">
            <v>Planned Realization Rate</v>
          </cell>
          <cell r="F8552" t="str">
            <v>Realization Rate Value Source</v>
          </cell>
          <cell r="G8552" t="str">
            <v/>
          </cell>
          <cell r="H8552" t="str">
            <v>Table 1</v>
          </cell>
          <cell r="I8552" t="str">
            <v>ID_FinAnswer_Express_Program_Evaluation_2009-2011.pdf</v>
          </cell>
        </row>
        <row r="8553">
          <cell r="C8553" t="str">
            <v>07182014-023.1_Gross Average Monthly Demand Reduction (kW/unit)</v>
          </cell>
          <cell r="D8553">
            <v>1</v>
          </cell>
          <cell r="E8553" t="str">
            <v>Gross Average Monthly Demand Reduction (kW/unit)</v>
          </cell>
          <cell r="F8553" t="str">
            <v>Demand Savings Value Source</v>
          </cell>
          <cell r="G8553" t="str">
            <v/>
          </cell>
          <cell r="H8553" t="str">
            <v/>
          </cell>
          <cell r="I8553" t="str">
            <v/>
          </cell>
        </row>
        <row r="8554">
          <cell r="C8554" t="str">
            <v>07182014-023.1_Incremental cost ($)</v>
          </cell>
          <cell r="D8554">
            <v>1</v>
          </cell>
          <cell r="E8554" t="str">
            <v>Incremental cost ($)</v>
          </cell>
          <cell r="F8554" t="str">
            <v>Incremental Cost Value Source</v>
          </cell>
          <cell r="G8554" t="str">
            <v/>
          </cell>
          <cell r="H8554" t="str">
            <v/>
          </cell>
          <cell r="I8554" t="str">
            <v/>
          </cell>
        </row>
        <row r="8555">
          <cell r="C8555" t="str">
            <v>07182014-023.1_Gross Average Monthly Demand Reduction (kW/unit)</v>
          </cell>
          <cell r="D8555">
            <v>1</v>
          </cell>
          <cell r="E8555" t="str">
            <v>Gross Average Monthly Demand Reduction (kW/unit)</v>
          </cell>
          <cell r="F8555" t="str">
            <v>Demand Savings Value Source</v>
          </cell>
          <cell r="G8555" t="str">
            <v/>
          </cell>
          <cell r="H8555" t="str">
            <v/>
          </cell>
          <cell r="I8555" t="str">
            <v>Program Update Report UT 050214.docx</v>
          </cell>
        </row>
        <row r="8556">
          <cell r="C8556" t="str">
            <v>07182014-023.1_Gross incremental annual electric savings (kWh/yr)</v>
          </cell>
          <cell r="D8556">
            <v>1</v>
          </cell>
          <cell r="E8556" t="str">
            <v>Gross incremental annual electric savings (kWh/yr)</v>
          </cell>
          <cell r="F8556" t="str">
            <v>Energy Savings Value Source</v>
          </cell>
          <cell r="G8556" t="str">
            <v/>
          </cell>
          <cell r="H8556" t="str">
            <v/>
          </cell>
          <cell r="I8556" t="str">
            <v/>
          </cell>
        </row>
        <row r="8557">
          <cell r="C8557" t="str">
            <v>07182014-023.1_Planned Net to Gross Ratio</v>
          </cell>
          <cell r="D8557">
            <v>1</v>
          </cell>
          <cell r="E8557" t="str">
            <v>Planned Net to Gross Ratio</v>
          </cell>
          <cell r="F8557" t="str">
            <v>Net-to-Gross Value Source</v>
          </cell>
          <cell r="G8557" t="str">
            <v/>
          </cell>
          <cell r="H8557" t="str">
            <v>BAU - CE inputs sheet</v>
          </cell>
          <cell r="I8557" t="str">
            <v>CE inputs - measure update   small business 031314.xlsx</v>
          </cell>
        </row>
        <row r="8558">
          <cell r="C8558" t="str">
            <v>07182014-023.1_Gross incremental annual electric savings (kWh/yr)</v>
          </cell>
          <cell r="D8558">
            <v>1</v>
          </cell>
          <cell r="E8558" t="str">
            <v>Gross incremental annual electric savings (kWh/yr)</v>
          </cell>
          <cell r="F8558" t="str">
            <v>Energy Savings Value Source</v>
          </cell>
          <cell r="G8558" t="str">
            <v/>
          </cell>
          <cell r="H8558" t="str">
            <v/>
          </cell>
          <cell r="I8558" t="str">
            <v>Program Update Report UT 050214.docx</v>
          </cell>
        </row>
        <row r="8559">
          <cell r="C8559" t="str">
            <v>07182014-023.1_Planned Realization Rate</v>
          </cell>
          <cell r="D8559">
            <v>1</v>
          </cell>
          <cell r="E8559" t="str">
            <v>Planned Realization Rate</v>
          </cell>
          <cell r="F8559" t="str">
            <v>Realization Rate Value Source</v>
          </cell>
          <cell r="G8559" t="str">
            <v/>
          </cell>
          <cell r="H8559" t="str">
            <v>BAU - CE inputs sheet</v>
          </cell>
          <cell r="I8559" t="str">
            <v>CE inputs - measure update   small business 031314.xlsx</v>
          </cell>
        </row>
        <row r="8560">
          <cell r="C8560" t="str">
            <v>07182014-023.1_Incremental cost ($)</v>
          </cell>
          <cell r="D8560">
            <v>1</v>
          </cell>
          <cell r="E8560" t="str">
            <v>Incremental cost ($)</v>
          </cell>
          <cell r="F8560" t="str">
            <v>Incremental Cost Value Source</v>
          </cell>
          <cell r="G8560" t="str">
            <v/>
          </cell>
          <cell r="H8560" t="str">
            <v/>
          </cell>
          <cell r="I8560" t="str">
            <v>Program Update Report UT 050214.docx</v>
          </cell>
        </row>
        <row r="8561">
          <cell r="C8561" t="str">
            <v>01132014-001.2_</v>
          </cell>
          <cell r="D8561">
            <v>2</v>
          </cell>
          <cell r="E8561" t="str">
            <v/>
          </cell>
          <cell r="F8561" t="str">
            <v/>
          </cell>
          <cell r="G8561" t="str">
            <v/>
          </cell>
          <cell r="H8561" t="str">
            <v/>
          </cell>
          <cell r="I8561" t="str">
            <v/>
          </cell>
        </row>
        <row r="8562">
          <cell r="C8562" t="str">
            <v>02122014-049.2_Planned Realization Rate</v>
          </cell>
          <cell r="D8562">
            <v>2</v>
          </cell>
          <cell r="E8562" t="str">
            <v>Planned Realization Rate</v>
          </cell>
          <cell r="F8562" t="str">
            <v>Realization Rate Value Source</v>
          </cell>
          <cell r="G8562" t="str">
            <v/>
          </cell>
          <cell r="H8562" t="str">
            <v>Table 1</v>
          </cell>
          <cell r="I8562" t="str">
            <v>DSM_WY_FinAnswerExpress_Report_2011.pdf</v>
          </cell>
        </row>
        <row r="8563">
          <cell r="C8563" t="str">
            <v>02122014-049.2_Measure life (years)</v>
          </cell>
          <cell r="D8563">
            <v>2</v>
          </cell>
          <cell r="E8563" t="str">
            <v>Measure life (years)</v>
          </cell>
          <cell r="F8563" t="str">
            <v>Measure Life Value Source</v>
          </cell>
          <cell r="G8563" t="str">
            <v>Average of 12 years from FinAnswer Express and 15 years from Energy FinAnswer (13.5 rounded to 14)</v>
          </cell>
          <cell r="H8563" t="str">
            <v/>
          </cell>
          <cell r="I8563" t="str">
            <v/>
          </cell>
        </row>
        <row r="8564">
          <cell r="C8564" t="str">
            <v>02122014-049.2_Planned Net to Gross Ratio</v>
          </cell>
          <cell r="D8564">
            <v>2</v>
          </cell>
          <cell r="E8564" t="str">
            <v>Planned Net to Gross Ratio</v>
          </cell>
          <cell r="F8564" t="str">
            <v>Net-to-Gross Value Source</v>
          </cell>
          <cell r="G8564" t="str">
            <v/>
          </cell>
          <cell r="H8564" t="str">
            <v>Page 10</v>
          </cell>
          <cell r="I8564" t="str">
            <v>DSM_WY_FinAnswerExpress_Report_2011.pdf</v>
          </cell>
        </row>
        <row r="8565">
          <cell r="C8565" t="str">
            <v>06232015-028.1_Planned Net to Gross Ratio</v>
          </cell>
          <cell r="D8565">
            <v>1</v>
          </cell>
          <cell r="E8565" t="str">
            <v>Planned Net to Gross Ratio</v>
          </cell>
          <cell r="F8565" t="str">
            <v>Net-to-Gross Value Source</v>
          </cell>
          <cell r="G8565" t="str">
            <v/>
          </cell>
          <cell r="H8565" t="str">
            <v>page 2</v>
          </cell>
          <cell r="I8565" t="str">
            <v>CA_FinAnswer_Express_Program_Evaluation_2009-2011.pdf</v>
          </cell>
        </row>
        <row r="8566">
          <cell r="C8566" t="str">
            <v>06232015-028.1_Planned Realization Rate</v>
          </cell>
          <cell r="D8566">
            <v>1</v>
          </cell>
          <cell r="E8566" t="str">
            <v>Planned Realization Rate</v>
          </cell>
          <cell r="F8566" t="str">
            <v>Realization Rate Value Source</v>
          </cell>
          <cell r="G8566" t="str">
            <v/>
          </cell>
          <cell r="H8566" t="str">
            <v>page 2</v>
          </cell>
          <cell r="I8566" t="str">
            <v>CA_FinAnswer_Express_Program_Evaluation_2009-2011.pdf</v>
          </cell>
        </row>
        <row r="8567">
          <cell r="C8567" t="str">
            <v>02122014-022.2_Planned Net to Gross Ratio</v>
          </cell>
          <cell r="D8567">
            <v>2</v>
          </cell>
          <cell r="E8567" t="str">
            <v>Planned Net to Gross Ratio</v>
          </cell>
          <cell r="F8567" t="str">
            <v>Net-to-Gross Value Source</v>
          </cell>
          <cell r="G8567" t="str">
            <v/>
          </cell>
          <cell r="H8567" t="str">
            <v>Page 2</v>
          </cell>
          <cell r="I8567" t="str">
            <v>ID_FinAnswer_Express_Program_Evaluation_2009-2011.pdf</v>
          </cell>
        </row>
        <row r="8568">
          <cell r="C8568" t="str">
            <v>02122014-022.2_Planned Realization Rate</v>
          </cell>
          <cell r="D8568">
            <v>2</v>
          </cell>
          <cell r="E8568" t="str">
            <v>Planned Realization Rate</v>
          </cell>
          <cell r="F8568" t="str">
            <v>Realization Rate Value Source</v>
          </cell>
          <cell r="G8568" t="str">
            <v/>
          </cell>
          <cell r="H8568" t="str">
            <v>Table 1</v>
          </cell>
          <cell r="I8568" t="str">
            <v>ID_FinAnswer_Express_Program_Evaluation_2009-2011.pdf</v>
          </cell>
        </row>
        <row r="8569">
          <cell r="C8569" t="str">
            <v>01302014-029.1_Gross incremental annual electric savings (kWh/yr)</v>
          </cell>
          <cell r="D8569">
            <v>1</v>
          </cell>
          <cell r="E8569" t="str">
            <v>Gross incremental annual electric savings (kWh/yr)</v>
          </cell>
          <cell r="F8569" t="str">
            <v>Energy Savings Value Source</v>
          </cell>
          <cell r="G8569" t="str">
            <v/>
          </cell>
          <cell r="H8569" t="str">
            <v/>
          </cell>
          <cell r="I8569" t="str">
            <v>RMP UT Ltg Tool 070114.12.xlsm</v>
          </cell>
        </row>
        <row r="8570">
          <cell r="C8570" t="str">
            <v>01302014-029.1_Gross Average Monthly Demand Reduction (kW/unit)</v>
          </cell>
          <cell r="D8570">
            <v>1</v>
          </cell>
          <cell r="E8570" t="str">
            <v>Gross Average Monthly Demand Reduction (kW/unit)</v>
          </cell>
          <cell r="F8570" t="str">
            <v>Demand Savings Value Source</v>
          </cell>
          <cell r="G8570" t="str">
            <v/>
          </cell>
          <cell r="H8570" t="str">
            <v/>
          </cell>
          <cell r="I8570" t="str">
            <v>RMP UT Ltg Tool 070114.12.xlsm</v>
          </cell>
        </row>
        <row r="8571">
          <cell r="C8571" t="str">
            <v>01132014-005.1_Baseline Value</v>
          </cell>
          <cell r="D8571">
            <v>1</v>
          </cell>
          <cell r="E8571" t="str">
            <v>Baseline Value</v>
          </cell>
          <cell r="F8571" t="str">
            <v>Stipulated Baseline Wattage</v>
          </cell>
          <cell r="G8571" t="str">
            <v/>
          </cell>
          <cell r="H8571" t="str">
            <v/>
          </cell>
          <cell r="I8571" t="str">
            <v>Stipulated Baseline Wattages for wattsmart Business and FinAnswer Express Linear Flurorescent and Incandescent Fixtures.pdf</v>
          </cell>
        </row>
        <row r="8572">
          <cell r="C8572" t="str">
            <v>01132014-005.1_Gross Average Monthly Demand Reduction (kW/unit)</v>
          </cell>
          <cell r="D8572">
            <v>1</v>
          </cell>
          <cell r="E8572" t="str">
            <v>Gross Average Monthly Demand Reduction (kW/unit)</v>
          </cell>
          <cell r="F8572" t="str">
            <v>Demand Savings Value Source</v>
          </cell>
          <cell r="G8572" t="str">
            <v/>
          </cell>
          <cell r="H8572" t="str">
            <v/>
          </cell>
          <cell r="I8572" t="str">
            <v>PP WA Ltg Tool 070114.12.xlsm</v>
          </cell>
        </row>
        <row r="8573">
          <cell r="C8573" t="str">
            <v>01132014-005.1_Gross incremental annual electric savings (kWh/yr)</v>
          </cell>
          <cell r="D8573">
            <v>1</v>
          </cell>
          <cell r="E8573" t="str">
            <v>Gross incremental annual electric savings (kWh/yr)</v>
          </cell>
          <cell r="F8573" t="str">
            <v>Energy Savings Value Source</v>
          </cell>
          <cell r="G8573" t="str">
            <v/>
          </cell>
          <cell r="H8573" t="str">
            <v/>
          </cell>
          <cell r="I8573" t="str">
            <v>PP WA Ltg Tool 070114.12.xlsm</v>
          </cell>
        </row>
        <row r="8574">
          <cell r="C8574" t="str">
            <v>12012014-041.1_Measure life (years)</v>
          </cell>
          <cell r="D8574">
            <v>1</v>
          </cell>
          <cell r="E8574" t="str">
            <v>Measure life (years)</v>
          </cell>
          <cell r="F8574" t="str">
            <v>Measure Life Value Source</v>
          </cell>
          <cell r="G8574" t="str">
            <v>Average of 12 years from FinAnswer Express and 15 years from Energy FinAnswer (13.5 rounded to 14)</v>
          </cell>
          <cell r="H8574" t="str">
            <v/>
          </cell>
          <cell r="I8574" t="str">
            <v/>
          </cell>
        </row>
        <row r="8575">
          <cell r="C8575" t="str">
            <v>12012014-041.1_Planned Realization Rate</v>
          </cell>
          <cell r="D8575">
            <v>1</v>
          </cell>
          <cell r="E8575" t="str">
            <v>Planned Realization Rate</v>
          </cell>
          <cell r="F8575" t="str">
            <v>Realization Rate Value Source</v>
          </cell>
          <cell r="G8575" t="str">
            <v/>
          </cell>
          <cell r="H8575" t="str">
            <v>Table 1</v>
          </cell>
          <cell r="I8575" t="str">
            <v>DSM_WY_FinAnswerExpress_Report_2011.pdf</v>
          </cell>
        </row>
        <row r="8576">
          <cell r="C8576" t="str">
            <v>12012014-041.1_Planned Net to Gross Ratio</v>
          </cell>
          <cell r="D8576">
            <v>1</v>
          </cell>
          <cell r="E8576" t="str">
            <v>Planned Net to Gross Ratio</v>
          </cell>
          <cell r="F8576" t="str">
            <v>Net-to-Gross Value Source</v>
          </cell>
          <cell r="G8576" t="str">
            <v/>
          </cell>
          <cell r="H8576" t="str">
            <v>Page 10</v>
          </cell>
          <cell r="I8576" t="str">
            <v>DSM_WY_FinAnswerExpress_Report_2011.pdf</v>
          </cell>
        </row>
        <row r="8577">
          <cell r="C8577" t="str">
            <v>01302014-030.1_Gross Average Monthly Demand Reduction (kW/unit)</v>
          </cell>
          <cell r="D8577">
            <v>1</v>
          </cell>
          <cell r="E8577" t="str">
            <v>Gross Average Monthly Demand Reduction (kW/unit)</v>
          </cell>
          <cell r="F8577" t="str">
            <v>Demand Savings Value Source</v>
          </cell>
          <cell r="G8577" t="str">
            <v/>
          </cell>
          <cell r="H8577" t="str">
            <v/>
          </cell>
          <cell r="I8577" t="str">
            <v>RMP UT Ltg Tool 070114.12.xlsm</v>
          </cell>
        </row>
        <row r="8578">
          <cell r="C8578" t="str">
            <v>01302014-030.1_Gross incremental annual electric savings (kWh/yr)</v>
          </cell>
          <cell r="D8578">
            <v>1</v>
          </cell>
          <cell r="E8578" t="str">
            <v>Gross incremental annual electric savings (kWh/yr)</v>
          </cell>
          <cell r="F8578" t="str">
            <v>Energy Savings Value Source</v>
          </cell>
          <cell r="G8578" t="str">
            <v/>
          </cell>
          <cell r="H8578" t="str">
            <v/>
          </cell>
          <cell r="I8578" t="str">
            <v>RMP UT Ltg Tool 070114.12.xlsm</v>
          </cell>
        </row>
        <row r="8579">
          <cell r="C8579" t="str">
            <v>01132014-002.1_Gross Average Monthly Demand Reduction (kW/unit)</v>
          </cell>
          <cell r="D8579">
            <v>1</v>
          </cell>
          <cell r="E8579" t="str">
            <v>Gross Average Monthly Demand Reduction (kW/unit)</v>
          </cell>
          <cell r="F8579" t="str">
            <v>Demand Savings Value Source</v>
          </cell>
          <cell r="G8579" t="str">
            <v/>
          </cell>
          <cell r="H8579" t="str">
            <v/>
          </cell>
          <cell r="I8579" t="str">
            <v>PP WA Ltg Tool 070114.12.xlsm</v>
          </cell>
        </row>
        <row r="8580">
          <cell r="C8580" t="str">
            <v>01132014-002.1_Baseline Value</v>
          </cell>
          <cell r="D8580">
            <v>1</v>
          </cell>
          <cell r="E8580" t="str">
            <v>Baseline Value</v>
          </cell>
          <cell r="F8580" t="str">
            <v>Stipulated Baseline Wattage</v>
          </cell>
          <cell r="G8580" t="str">
            <v/>
          </cell>
          <cell r="H8580" t="str">
            <v/>
          </cell>
          <cell r="I8580" t="str">
            <v>Stipulated Baseline Wattages for wattsmart Business and FinAnswer Express Linear Flurorescent and Incandescent Fixtures.pdf</v>
          </cell>
        </row>
        <row r="8581">
          <cell r="C8581" t="str">
            <v>01132014-002.1_Gross incremental annual electric savings (kWh/yr)</v>
          </cell>
          <cell r="D8581">
            <v>1</v>
          </cell>
          <cell r="E8581" t="str">
            <v>Gross incremental annual electric savings (kWh/yr)</v>
          </cell>
          <cell r="F8581" t="str">
            <v>Energy Savings Value Source</v>
          </cell>
          <cell r="G8581" t="str">
            <v/>
          </cell>
          <cell r="H8581" t="str">
            <v/>
          </cell>
          <cell r="I8581" t="str">
            <v>PP WA Ltg Tool 070114.12.xlsm</v>
          </cell>
        </row>
        <row r="8582">
          <cell r="C8582" t="str">
            <v>02122014-066.2_Planned Realization Rate</v>
          </cell>
          <cell r="D8582">
            <v>2</v>
          </cell>
          <cell r="E8582" t="str">
            <v>Planned Realization Rate</v>
          </cell>
          <cell r="F8582" t="str">
            <v>Realization Rate Value Source</v>
          </cell>
          <cell r="G8582" t="str">
            <v/>
          </cell>
          <cell r="H8582" t="str">
            <v>page 2</v>
          </cell>
          <cell r="I8582" t="str">
            <v>CA_FinAnswer_Express_Program_Evaluation_2009-2011.pdf</v>
          </cell>
        </row>
        <row r="8583">
          <cell r="C8583" t="str">
            <v>02122014-066.2_Planned Net to Gross Ratio</v>
          </cell>
          <cell r="D8583">
            <v>2</v>
          </cell>
          <cell r="E8583" t="str">
            <v>Planned Net to Gross Ratio</v>
          </cell>
          <cell r="F8583" t="str">
            <v>Net-to-Gross Value Source</v>
          </cell>
          <cell r="G8583" t="str">
            <v/>
          </cell>
          <cell r="H8583" t="str">
            <v>page 2</v>
          </cell>
          <cell r="I8583" t="str">
            <v>CA_FinAnswer_Express_Program_Evaluation_2009-2011.pdf</v>
          </cell>
        </row>
        <row r="8584">
          <cell r="C8584" t="str">
            <v>02122014-024.2_Planned Net to Gross Ratio</v>
          </cell>
          <cell r="D8584">
            <v>2</v>
          </cell>
          <cell r="E8584" t="str">
            <v>Planned Net to Gross Ratio</v>
          </cell>
          <cell r="F8584" t="str">
            <v>Net-to-Gross Value Source</v>
          </cell>
          <cell r="G8584" t="str">
            <v/>
          </cell>
          <cell r="H8584" t="str">
            <v>Page 2</v>
          </cell>
          <cell r="I8584" t="str">
            <v>ID_FinAnswer_Express_Program_Evaluation_2009-2011.pdf</v>
          </cell>
        </row>
        <row r="8585">
          <cell r="C8585" t="str">
            <v>02122014-024.2_Planned Realization Rate</v>
          </cell>
          <cell r="D8585">
            <v>2</v>
          </cell>
          <cell r="E8585" t="str">
            <v>Planned Realization Rate</v>
          </cell>
          <cell r="F8585" t="str">
            <v>Realization Rate Value Source</v>
          </cell>
          <cell r="G8585" t="str">
            <v/>
          </cell>
          <cell r="H8585" t="str">
            <v>Table 1</v>
          </cell>
          <cell r="I8585" t="str">
            <v>ID_FinAnswer_Express_Program_Evaluation_2009-2011.pdf</v>
          </cell>
        </row>
        <row r="8586">
          <cell r="C8586" t="str">
            <v>07182014-024.1_Incremental cost ($)</v>
          </cell>
          <cell r="D8586">
            <v>1</v>
          </cell>
          <cell r="E8586" t="str">
            <v>Incremental cost ($)</v>
          </cell>
          <cell r="F8586" t="str">
            <v>Incremental Cost Value Source</v>
          </cell>
          <cell r="G8586" t="str">
            <v/>
          </cell>
          <cell r="H8586" t="str">
            <v/>
          </cell>
          <cell r="I8586" t="str">
            <v/>
          </cell>
        </row>
        <row r="8587">
          <cell r="C8587" t="str">
            <v>07182014-024.1_Planned Net to Gross Ratio</v>
          </cell>
          <cell r="D8587">
            <v>1</v>
          </cell>
          <cell r="E8587" t="str">
            <v>Planned Net to Gross Ratio</v>
          </cell>
          <cell r="F8587" t="str">
            <v>Net-to-Gross Value Source</v>
          </cell>
          <cell r="G8587" t="str">
            <v/>
          </cell>
          <cell r="H8587" t="str">
            <v>BAU - CE inputs sheet</v>
          </cell>
          <cell r="I8587" t="str">
            <v>CE inputs - measure update   small business 031314.xlsx</v>
          </cell>
        </row>
        <row r="8588">
          <cell r="C8588" t="str">
            <v>07182014-024.1_Planned Realization Rate</v>
          </cell>
          <cell r="D8588">
            <v>1</v>
          </cell>
          <cell r="E8588" t="str">
            <v>Planned Realization Rate</v>
          </cell>
          <cell r="F8588" t="str">
            <v>Realization Rate Value Source</v>
          </cell>
          <cell r="G8588" t="str">
            <v/>
          </cell>
          <cell r="H8588" t="str">
            <v>BAU - CE inputs sheet</v>
          </cell>
          <cell r="I8588" t="str">
            <v>CE inputs - measure update   small business 031314.xlsx</v>
          </cell>
        </row>
        <row r="8589">
          <cell r="C8589" t="str">
            <v>07182014-024.1_Gross incremental annual electric savings (kWh/yr)</v>
          </cell>
          <cell r="D8589">
            <v>1</v>
          </cell>
          <cell r="E8589" t="str">
            <v>Gross incremental annual electric savings (kWh/yr)</v>
          </cell>
          <cell r="F8589" t="str">
            <v>Energy Savings Value Source</v>
          </cell>
          <cell r="G8589" t="str">
            <v/>
          </cell>
          <cell r="H8589" t="str">
            <v/>
          </cell>
          <cell r="I8589" t="str">
            <v/>
          </cell>
        </row>
        <row r="8590">
          <cell r="C8590" t="str">
            <v>07182014-024.1_Incremental cost ($)</v>
          </cell>
          <cell r="D8590">
            <v>1</v>
          </cell>
          <cell r="E8590" t="str">
            <v>Incremental cost ($)</v>
          </cell>
          <cell r="F8590" t="str">
            <v>Incremental Cost Value Source</v>
          </cell>
          <cell r="G8590" t="str">
            <v/>
          </cell>
          <cell r="H8590" t="str">
            <v/>
          </cell>
          <cell r="I8590" t="str">
            <v>Program Update Report UT 050214.docx</v>
          </cell>
        </row>
        <row r="8591">
          <cell r="C8591" t="str">
            <v>07182014-024.1_Gross Average Monthly Demand Reduction (kW/unit)</v>
          </cell>
          <cell r="D8591">
            <v>1</v>
          </cell>
          <cell r="E8591" t="str">
            <v>Gross Average Monthly Demand Reduction (kW/unit)</v>
          </cell>
          <cell r="F8591" t="str">
            <v>Demand Savings Value Source</v>
          </cell>
          <cell r="G8591" t="str">
            <v/>
          </cell>
          <cell r="H8591" t="str">
            <v/>
          </cell>
          <cell r="I8591" t="str">
            <v>Program Update Report UT 050214.docx</v>
          </cell>
        </row>
        <row r="8592">
          <cell r="C8592" t="str">
            <v>07182014-024.1_Gross incremental annual electric savings (kWh/yr)</v>
          </cell>
          <cell r="D8592">
            <v>1</v>
          </cell>
          <cell r="E8592" t="str">
            <v>Gross incremental annual electric savings (kWh/yr)</v>
          </cell>
          <cell r="F8592" t="str">
            <v>Energy Savings Value Source</v>
          </cell>
          <cell r="G8592" t="str">
            <v/>
          </cell>
          <cell r="H8592" t="str">
            <v/>
          </cell>
          <cell r="I8592" t="str">
            <v>Program Update Report UT 050214.docx</v>
          </cell>
        </row>
        <row r="8593">
          <cell r="C8593" t="str">
            <v>07182014-024.1_Gross Average Monthly Demand Reduction (kW/unit)</v>
          </cell>
          <cell r="D8593">
            <v>1</v>
          </cell>
          <cell r="E8593" t="str">
            <v>Gross Average Monthly Demand Reduction (kW/unit)</v>
          </cell>
          <cell r="F8593" t="str">
            <v>Demand Savings Value Source</v>
          </cell>
          <cell r="G8593" t="str">
            <v/>
          </cell>
          <cell r="H8593" t="str">
            <v/>
          </cell>
          <cell r="I8593" t="str">
            <v/>
          </cell>
        </row>
        <row r="8594">
          <cell r="C8594" t="str">
            <v>09252014-013.1_</v>
          </cell>
          <cell r="D8594">
            <v>1</v>
          </cell>
          <cell r="E8594" t="str">
            <v/>
          </cell>
          <cell r="F8594" t="str">
            <v/>
          </cell>
          <cell r="G8594" t="str">
            <v/>
          </cell>
          <cell r="H8594" t="str">
            <v/>
          </cell>
          <cell r="I8594" t="str">
            <v/>
          </cell>
        </row>
        <row r="8595">
          <cell r="C8595" t="str">
            <v>02122014-048.2_Planned Realization Rate</v>
          </cell>
          <cell r="D8595">
            <v>2</v>
          </cell>
          <cell r="E8595" t="str">
            <v>Planned Realization Rate</v>
          </cell>
          <cell r="F8595" t="str">
            <v>Realization Rate Value Source</v>
          </cell>
          <cell r="G8595" t="str">
            <v/>
          </cell>
          <cell r="H8595" t="str">
            <v>Table 1</v>
          </cell>
          <cell r="I8595" t="str">
            <v>DSM_WY_FinAnswerExpress_Report_2011.pdf</v>
          </cell>
        </row>
        <row r="8596">
          <cell r="C8596" t="str">
            <v>02122014-048.2_Measure life (years)</v>
          </cell>
          <cell r="D8596">
            <v>2</v>
          </cell>
          <cell r="E8596" t="str">
            <v>Measure life (years)</v>
          </cell>
          <cell r="F8596" t="str">
            <v>Measure Life Value Source</v>
          </cell>
          <cell r="G8596" t="str">
            <v>Average of 12 years from FinAnswer Express and 15 years from Energy FinAnswer (13.5 rounded to 14)</v>
          </cell>
          <cell r="H8596" t="str">
            <v/>
          </cell>
          <cell r="I8596" t="str">
            <v/>
          </cell>
        </row>
        <row r="8597">
          <cell r="C8597" t="str">
            <v>02122014-048.2_Planned Net to Gross Ratio</v>
          </cell>
          <cell r="D8597">
            <v>2</v>
          </cell>
          <cell r="E8597" t="str">
            <v>Planned Net to Gross Ratio</v>
          </cell>
          <cell r="F8597" t="str">
            <v>Net-to-Gross Value Source</v>
          </cell>
          <cell r="G8597" t="str">
            <v/>
          </cell>
          <cell r="H8597" t="str">
            <v>Page 10</v>
          </cell>
          <cell r="I8597" t="str">
            <v>DSM_WY_FinAnswerExpress_Report_2011.pdf</v>
          </cell>
        </row>
        <row r="8598">
          <cell r="C8598" t="str">
            <v>06232015-029.1_Planned Net to Gross Ratio</v>
          </cell>
          <cell r="D8598">
            <v>1</v>
          </cell>
          <cell r="E8598" t="str">
            <v>Planned Net to Gross Ratio</v>
          </cell>
          <cell r="F8598" t="str">
            <v>Net-to-Gross Value Source</v>
          </cell>
          <cell r="G8598" t="str">
            <v/>
          </cell>
          <cell r="H8598" t="str">
            <v>page 2</v>
          </cell>
          <cell r="I8598" t="str">
            <v>CA_FinAnswer_Express_Program_Evaluation_2009-2011.pdf</v>
          </cell>
        </row>
        <row r="8599">
          <cell r="C8599" t="str">
            <v>06232015-029.1_Planned Realization Rate</v>
          </cell>
          <cell r="D8599">
            <v>1</v>
          </cell>
          <cell r="E8599" t="str">
            <v>Planned Realization Rate</v>
          </cell>
          <cell r="F8599" t="str">
            <v>Realization Rate Value Source</v>
          </cell>
          <cell r="G8599" t="str">
            <v/>
          </cell>
          <cell r="H8599" t="str">
            <v>page 2</v>
          </cell>
          <cell r="I8599" t="str">
            <v>CA_FinAnswer_Express_Program_Evaluation_2009-2011.pdf</v>
          </cell>
        </row>
        <row r="8600">
          <cell r="C8600" t="str">
            <v>11032014-009.1_Planned Net to Gross Ratio</v>
          </cell>
          <cell r="D8600">
            <v>1</v>
          </cell>
          <cell r="E8600" t="str">
            <v>Planned Net to Gross Ratio</v>
          </cell>
          <cell r="F8600" t="str">
            <v>Net-to-Gross Value Source</v>
          </cell>
          <cell r="G8600" t="str">
            <v/>
          </cell>
          <cell r="H8600" t="str">
            <v>Page 2</v>
          </cell>
          <cell r="I8600" t="str">
            <v>ID_FinAnswer_Express_Program_Evaluation_2009-2011.pdf</v>
          </cell>
        </row>
        <row r="8601">
          <cell r="C8601" t="str">
            <v>11032014-009.1_Planned Realization Rate</v>
          </cell>
          <cell r="D8601">
            <v>1</v>
          </cell>
          <cell r="E8601" t="str">
            <v>Planned Realization Rate</v>
          </cell>
          <cell r="F8601" t="str">
            <v>Realization Rate Value Source</v>
          </cell>
          <cell r="G8601" t="str">
            <v/>
          </cell>
          <cell r="H8601" t="str">
            <v>Table 1</v>
          </cell>
          <cell r="I8601" t="str">
            <v>ID_FinAnswer_Express_Program_Evaluation_2009-2011.pdf</v>
          </cell>
        </row>
        <row r="8602">
          <cell r="C8602" t="str">
            <v>07182014-025.1_Planned Net to Gross Ratio</v>
          </cell>
          <cell r="D8602">
            <v>1</v>
          </cell>
          <cell r="E8602" t="str">
            <v>Planned Net to Gross Ratio</v>
          </cell>
          <cell r="F8602" t="str">
            <v>Net-to-Gross Value Source</v>
          </cell>
          <cell r="G8602" t="str">
            <v/>
          </cell>
          <cell r="H8602" t="str">
            <v>BAU - CE inputs sheet</v>
          </cell>
          <cell r="I8602" t="str">
            <v>CE inputs - measure update   small business 031314.xlsx</v>
          </cell>
        </row>
        <row r="8603">
          <cell r="C8603" t="str">
            <v>07182014-025.1_Planned Realization Rate</v>
          </cell>
          <cell r="D8603">
            <v>1</v>
          </cell>
          <cell r="E8603" t="str">
            <v>Planned Realization Rate</v>
          </cell>
          <cell r="F8603" t="str">
            <v>Realization Rate Value Source</v>
          </cell>
          <cell r="G8603" t="str">
            <v/>
          </cell>
          <cell r="H8603" t="str">
            <v>BAU - CE inputs sheet</v>
          </cell>
          <cell r="I8603" t="str">
            <v>CE inputs - measure update   small business 031314.xlsx</v>
          </cell>
        </row>
        <row r="8604">
          <cell r="C8604" t="str">
            <v>07182014-025.1_Gross Average Monthly Demand Reduction (kW/unit)</v>
          </cell>
          <cell r="D8604">
            <v>1</v>
          </cell>
          <cell r="E8604" t="str">
            <v>Gross Average Monthly Demand Reduction (kW/unit)</v>
          </cell>
          <cell r="F8604" t="str">
            <v>Demand Savings Value Source</v>
          </cell>
          <cell r="G8604" t="str">
            <v/>
          </cell>
          <cell r="H8604" t="str">
            <v/>
          </cell>
          <cell r="I8604" t="str">
            <v/>
          </cell>
        </row>
        <row r="8605">
          <cell r="C8605" t="str">
            <v>07182014-025.1_Incremental cost ($)</v>
          </cell>
          <cell r="D8605">
            <v>1</v>
          </cell>
          <cell r="E8605" t="str">
            <v>Incremental cost ($)</v>
          </cell>
          <cell r="F8605" t="str">
            <v>Incremental Cost Value Source</v>
          </cell>
          <cell r="G8605" t="str">
            <v/>
          </cell>
          <cell r="H8605" t="str">
            <v/>
          </cell>
          <cell r="I8605" t="str">
            <v>Program Update Report UT 050214.docx</v>
          </cell>
        </row>
        <row r="8606">
          <cell r="C8606" t="str">
            <v>07182014-025.1_Gross incremental annual electric savings (kWh/yr)</v>
          </cell>
          <cell r="D8606">
            <v>1</v>
          </cell>
          <cell r="E8606" t="str">
            <v>Gross incremental annual electric savings (kWh/yr)</v>
          </cell>
          <cell r="F8606" t="str">
            <v>Energy Savings Value Source</v>
          </cell>
          <cell r="G8606" t="str">
            <v/>
          </cell>
          <cell r="H8606" t="str">
            <v/>
          </cell>
          <cell r="I8606" t="str">
            <v/>
          </cell>
        </row>
        <row r="8607">
          <cell r="C8607" t="str">
            <v>07182014-025.1_Gross Average Monthly Demand Reduction (kW/unit)</v>
          </cell>
          <cell r="D8607">
            <v>1</v>
          </cell>
          <cell r="E8607" t="str">
            <v>Gross Average Monthly Demand Reduction (kW/unit)</v>
          </cell>
          <cell r="F8607" t="str">
            <v>Demand Savings Value Source</v>
          </cell>
          <cell r="G8607" t="str">
            <v/>
          </cell>
          <cell r="H8607" t="str">
            <v/>
          </cell>
          <cell r="I8607" t="str">
            <v>Program Update Report UT 050214.docx</v>
          </cell>
        </row>
        <row r="8608">
          <cell r="C8608" t="str">
            <v>07182014-025.1_Gross incremental annual electric savings (kWh/yr)</v>
          </cell>
          <cell r="D8608">
            <v>1</v>
          </cell>
          <cell r="E8608" t="str">
            <v>Gross incremental annual electric savings (kWh/yr)</v>
          </cell>
          <cell r="F8608" t="str">
            <v>Energy Savings Value Source</v>
          </cell>
          <cell r="G8608" t="str">
            <v/>
          </cell>
          <cell r="H8608" t="str">
            <v/>
          </cell>
          <cell r="I8608" t="str">
            <v>Program Update Report UT 050214.docx</v>
          </cell>
        </row>
        <row r="8609">
          <cell r="C8609" t="str">
            <v>07182014-025.1_Incremental cost ($)</v>
          </cell>
          <cell r="D8609">
            <v>1</v>
          </cell>
          <cell r="E8609" t="str">
            <v>Incremental cost ($)</v>
          </cell>
          <cell r="F8609" t="str">
            <v>Incremental Cost Value Source</v>
          </cell>
          <cell r="G8609" t="str">
            <v/>
          </cell>
          <cell r="H8609" t="str">
            <v/>
          </cell>
          <cell r="I8609" t="str">
            <v/>
          </cell>
        </row>
        <row r="8610">
          <cell r="C8610" t="str">
            <v>09252014-014.1_</v>
          </cell>
          <cell r="D8610">
            <v>1</v>
          </cell>
          <cell r="E8610" t="str">
            <v/>
          </cell>
          <cell r="F8610" t="str">
            <v/>
          </cell>
          <cell r="G8610" t="str">
            <v/>
          </cell>
          <cell r="H8610" t="str">
            <v/>
          </cell>
          <cell r="I8610" t="str">
            <v/>
          </cell>
        </row>
        <row r="8611">
          <cell r="C8611" t="str">
            <v>12012014-042.1_Planned Net to Gross Ratio</v>
          </cell>
          <cell r="D8611">
            <v>1</v>
          </cell>
          <cell r="E8611" t="str">
            <v>Planned Net to Gross Ratio</v>
          </cell>
          <cell r="F8611" t="str">
            <v>Net-to-Gross Value Source</v>
          </cell>
          <cell r="G8611" t="str">
            <v/>
          </cell>
          <cell r="H8611" t="str">
            <v>Page 10</v>
          </cell>
          <cell r="I8611" t="str">
            <v>DSM_WY_FinAnswerExpress_Report_2011.pdf</v>
          </cell>
        </row>
        <row r="8612">
          <cell r="C8612" t="str">
            <v>12012014-042.1_Planned Realization Rate</v>
          </cell>
          <cell r="D8612">
            <v>1</v>
          </cell>
          <cell r="E8612" t="str">
            <v>Planned Realization Rate</v>
          </cell>
          <cell r="F8612" t="str">
            <v>Realization Rate Value Source</v>
          </cell>
          <cell r="G8612" t="str">
            <v/>
          </cell>
          <cell r="H8612" t="str">
            <v>Table 1</v>
          </cell>
          <cell r="I8612" t="str">
            <v>DSM_WY_FinAnswerExpress_Report_2011.pdf</v>
          </cell>
        </row>
        <row r="8613">
          <cell r="C8613" t="str">
            <v>12012014-042.1_Measure life (years)</v>
          </cell>
          <cell r="D8613">
            <v>1</v>
          </cell>
          <cell r="E8613" t="str">
            <v>Measure life (years)</v>
          </cell>
          <cell r="F8613" t="str">
            <v>Measure Life Value Source</v>
          </cell>
          <cell r="G8613" t="str">
            <v>Average of 12 years from FinAnswer Express and 15 years from Energy FinAnswer (13.5 rounded to 14)</v>
          </cell>
          <cell r="H8613" t="str">
            <v/>
          </cell>
          <cell r="I8613" t="str">
            <v/>
          </cell>
        </row>
        <row r="8614">
          <cell r="C8614" t="str">
            <v>01302014-031.1_Gross incremental annual electric savings (kWh/yr)</v>
          </cell>
          <cell r="D8614">
            <v>1</v>
          </cell>
          <cell r="E8614" t="str">
            <v>Gross incremental annual electric savings (kWh/yr)</v>
          </cell>
          <cell r="F8614" t="str">
            <v>Energy Savings Value Source</v>
          </cell>
          <cell r="G8614" t="str">
            <v/>
          </cell>
          <cell r="H8614" t="str">
            <v/>
          </cell>
          <cell r="I8614" t="str">
            <v>RMP UT Ltg Tool 070114.12.xlsm</v>
          </cell>
        </row>
        <row r="8615">
          <cell r="C8615" t="str">
            <v>01302014-031.1_Gross Average Monthly Demand Reduction (kW/unit)</v>
          </cell>
          <cell r="D8615">
            <v>1</v>
          </cell>
          <cell r="E8615" t="str">
            <v>Gross Average Monthly Demand Reduction (kW/unit)</v>
          </cell>
          <cell r="F8615" t="str">
            <v>Demand Savings Value Source</v>
          </cell>
          <cell r="G8615" t="str">
            <v/>
          </cell>
          <cell r="H8615" t="str">
            <v/>
          </cell>
          <cell r="I8615" t="str">
            <v>RMP UT Ltg Tool 070114.12.xlsm</v>
          </cell>
        </row>
        <row r="8616">
          <cell r="C8616" t="str">
            <v>01132014-004.1_Baseline Value</v>
          </cell>
          <cell r="D8616">
            <v>1</v>
          </cell>
          <cell r="E8616" t="str">
            <v>Baseline Value</v>
          </cell>
          <cell r="F8616" t="str">
            <v>Stipulated Baseline Wattage</v>
          </cell>
          <cell r="G8616" t="str">
            <v/>
          </cell>
          <cell r="H8616" t="str">
            <v/>
          </cell>
          <cell r="I8616" t="str">
            <v>Stipulated Baseline Wattages for wattsmart Business and FinAnswer Express Linear Flurorescent and Incandescent Fixtures.pdf</v>
          </cell>
        </row>
        <row r="8617">
          <cell r="C8617" t="str">
            <v>01132014-004.1_Gross Average Monthly Demand Reduction (kW/unit)</v>
          </cell>
          <cell r="D8617">
            <v>1</v>
          </cell>
          <cell r="E8617" t="str">
            <v>Gross Average Monthly Demand Reduction (kW/unit)</v>
          </cell>
          <cell r="F8617" t="str">
            <v>Demand Savings Value Source</v>
          </cell>
          <cell r="G8617" t="str">
            <v/>
          </cell>
          <cell r="H8617" t="str">
            <v/>
          </cell>
          <cell r="I8617" t="str">
            <v>PP WA Ltg Tool 070114.12.xlsm</v>
          </cell>
        </row>
        <row r="8618">
          <cell r="C8618" t="str">
            <v>01132014-004.1_Gross incremental annual electric savings (kWh/yr)</v>
          </cell>
          <cell r="D8618">
            <v>1</v>
          </cell>
          <cell r="E8618" t="str">
            <v>Gross incremental annual electric savings (kWh/yr)</v>
          </cell>
          <cell r="F8618" t="str">
            <v>Energy Savings Value Source</v>
          </cell>
          <cell r="G8618" t="str">
            <v/>
          </cell>
          <cell r="H8618" t="str">
            <v/>
          </cell>
          <cell r="I8618" t="str">
            <v>PP WA Ltg Tool 070114.12.xlsm</v>
          </cell>
        </row>
        <row r="8619">
          <cell r="C8619" t="str">
            <v>02122014-023.2_Planned Net to Gross Ratio</v>
          </cell>
          <cell r="D8619">
            <v>2</v>
          </cell>
          <cell r="E8619" t="str">
            <v>Planned Net to Gross Ratio</v>
          </cell>
          <cell r="F8619" t="str">
            <v>Net-to-Gross Value Source</v>
          </cell>
          <cell r="G8619" t="str">
            <v/>
          </cell>
          <cell r="H8619" t="str">
            <v>Page 2</v>
          </cell>
          <cell r="I8619" t="str">
            <v>ID_FinAnswer_Express_Program_Evaluation_2009-2011.pdf</v>
          </cell>
        </row>
        <row r="8620">
          <cell r="C8620" t="str">
            <v>02122014-023.2_Planned Realization Rate</v>
          </cell>
          <cell r="D8620">
            <v>2</v>
          </cell>
          <cell r="E8620" t="str">
            <v>Planned Realization Rate</v>
          </cell>
          <cell r="F8620" t="str">
            <v>Realization Rate Value Source</v>
          </cell>
          <cell r="G8620" t="str">
            <v/>
          </cell>
          <cell r="H8620" t="str">
            <v>Table 1</v>
          </cell>
          <cell r="I8620" t="str">
            <v>ID_FinAnswer_Express_Program_Evaluation_2009-2011.pdf</v>
          </cell>
        </row>
        <row r="8621">
          <cell r="C8621" t="str">
            <v>01302014-032.1_Gross incremental annual electric savings (kWh/yr)</v>
          </cell>
          <cell r="D8621">
            <v>1</v>
          </cell>
          <cell r="E8621" t="str">
            <v>Gross incremental annual electric savings (kWh/yr)</v>
          </cell>
          <cell r="F8621" t="str">
            <v>Energy Savings Value Source</v>
          </cell>
          <cell r="G8621" t="str">
            <v/>
          </cell>
          <cell r="H8621" t="str">
            <v/>
          </cell>
          <cell r="I8621" t="str">
            <v>RMP UT Ltg Tool 070114.12.xlsm</v>
          </cell>
        </row>
        <row r="8622">
          <cell r="C8622" t="str">
            <v>01302014-032.1_Gross Average Monthly Demand Reduction (kW/unit)</v>
          </cell>
          <cell r="D8622">
            <v>1</v>
          </cell>
          <cell r="E8622" t="str">
            <v>Gross Average Monthly Demand Reduction (kW/unit)</v>
          </cell>
          <cell r="F8622" t="str">
            <v>Demand Savings Value Source</v>
          </cell>
          <cell r="G8622" t="str">
            <v/>
          </cell>
          <cell r="H8622" t="str">
            <v/>
          </cell>
          <cell r="I8622" t="str">
            <v>RMP UT Ltg Tool 070114.12.xlsm</v>
          </cell>
        </row>
        <row r="8623">
          <cell r="C8623" t="str">
            <v>01132014-001.1_Gross Average Monthly Demand Reduction (kW/unit)</v>
          </cell>
          <cell r="D8623">
            <v>1</v>
          </cell>
          <cell r="E8623" t="str">
            <v>Gross Average Monthly Demand Reduction (kW/unit)</v>
          </cell>
          <cell r="F8623" t="str">
            <v>Demand Savings Value Source</v>
          </cell>
          <cell r="G8623" t="str">
            <v/>
          </cell>
          <cell r="H8623" t="str">
            <v/>
          </cell>
          <cell r="I8623" t="str">
            <v>PP WA Ltg Tool 070114.12.xlsm</v>
          </cell>
        </row>
        <row r="8624">
          <cell r="C8624" t="str">
            <v>01132014-001.1_Baseline Value</v>
          </cell>
          <cell r="D8624">
            <v>1</v>
          </cell>
          <cell r="E8624" t="str">
            <v>Baseline Value</v>
          </cell>
          <cell r="F8624" t="str">
            <v>Stipulated Baseline Wattage</v>
          </cell>
          <cell r="G8624" t="str">
            <v/>
          </cell>
          <cell r="H8624" t="str">
            <v/>
          </cell>
          <cell r="I8624" t="str">
            <v>Stipulated Baseline Wattages for wattsmart Business and FinAnswer Express Linear Flurorescent and Incandescent Fixtures.pdf</v>
          </cell>
        </row>
        <row r="8625">
          <cell r="C8625" t="str">
            <v>01132014-001.1_Gross incremental annual electric savings (kWh/yr)</v>
          </cell>
          <cell r="D8625">
            <v>1</v>
          </cell>
          <cell r="E8625" t="str">
            <v>Gross incremental annual electric savings (kWh/yr)</v>
          </cell>
          <cell r="F8625" t="str">
            <v>Energy Savings Value Source</v>
          </cell>
          <cell r="G8625" t="str">
            <v/>
          </cell>
          <cell r="H8625" t="str">
            <v/>
          </cell>
          <cell r="I8625" t="str">
            <v>PP WA Ltg Tool 070114.12.xlsm</v>
          </cell>
        </row>
        <row r="8626">
          <cell r="C8626" t="str">
            <v>02122014-047.2_Planned Realization Rate</v>
          </cell>
          <cell r="D8626">
            <v>2</v>
          </cell>
          <cell r="E8626" t="str">
            <v>Planned Realization Rate</v>
          </cell>
          <cell r="F8626" t="str">
            <v>Realization Rate Value Source</v>
          </cell>
          <cell r="G8626" t="str">
            <v/>
          </cell>
          <cell r="H8626" t="str">
            <v>Table 1</v>
          </cell>
          <cell r="I8626" t="str">
            <v>DSM_WY_FinAnswerExpress_Report_2011.pdf</v>
          </cell>
        </row>
        <row r="8627">
          <cell r="C8627" t="str">
            <v>02122014-047.2_Measure life (years)</v>
          </cell>
          <cell r="D8627">
            <v>2</v>
          </cell>
          <cell r="E8627" t="str">
            <v>Measure life (years)</v>
          </cell>
          <cell r="F8627" t="str">
            <v>Measure Life Value Source</v>
          </cell>
          <cell r="G8627" t="str">
            <v>Average of 12 years from FinAnswer Express and 15 years from Energy FinAnswer (13.5 rounded to 14)</v>
          </cell>
          <cell r="H8627" t="str">
            <v/>
          </cell>
          <cell r="I8627" t="str">
            <v/>
          </cell>
        </row>
        <row r="8628">
          <cell r="C8628" t="str">
            <v>02122014-047.2_Planned Net to Gross Ratio</v>
          </cell>
          <cell r="D8628">
            <v>2</v>
          </cell>
          <cell r="E8628" t="str">
            <v>Planned Net to Gross Ratio</v>
          </cell>
          <cell r="F8628" t="str">
            <v>Net-to-Gross Value Source</v>
          </cell>
          <cell r="G8628" t="str">
            <v/>
          </cell>
          <cell r="H8628" t="str">
            <v>Page 10</v>
          </cell>
          <cell r="I8628" t="str">
            <v>DSM_WY_FinAnswerExpress_Report_2011.pdf</v>
          </cell>
        </row>
        <row r="8629">
          <cell r="C8629" t="str">
            <v>02122014-068.2_Planned Net to Gross Ratio</v>
          </cell>
          <cell r="D8629">
            <v>2</v>
          </cell>
          <cell r="E8629" t="str">
            <v>Planned Net to Gross Ratio</v>
          </cell>
          <cell r="F8629" t="str">
            <v>Net-to-Gross Value Source</v>
          </cell>
          <cell r="G8629" t="str">
            <v/>
          </cell>
          <cell r="H8629" t="str">
            <v>page 2</v>
          </cell>
          <cell r="I8629" t="str">
            <v>CA_FinAnswer_Express_Program_Evaluation_2009-2011.pdf</v>
          </cell>
        </row>
        <row r="8630">
          <cell r="C8630" t="str">
            <v>02122014-068.2_Planned Realization Rate</v>
          </cell>
          <cell r="D8630">
            <v>2</v>
          </cell>
          <cell r="E8630" t="str">
            <v>Planned Realization Rate</v>
          </cell>
          <cell r="F8630" t="str">
            <v>Realization Rate Value Source</v>
          </cell>
          <cell r="G8630" t="str">
            <v/>
          </cell>
          <cell r="H8630" t="str">
            <v>page 2</v>
          </cell>
          <cell r="I8630" t="str">
            <v>CA_FinAnswer_Express_Program_Evaluation_2009-2011.pdf</v>
          </cell>
        </row>
        <row r="8631">
          <cell r="C8631" t="str">
            <v>02122014-026.2_Planned Net to Gross Ratio</v>
          </cell>
          <cell r="D8631">
            <v>2</v>
          </cell>
          <cell r="E8631" t="str">
            <v>Planned Net to Gross Ratio</v>
          </cell>
          <cell r="F8631" t="str">
            <v>Net-to-Gross Value Source</v>
          </cell>
          <cell r="G8631" t="str">
            <v/>
          </cell>
          <cell r="H8631" t="str">
            <v>Page 2</v>
          </cell>
          <cell r="I8631" t="str">
            <v>ID_FinAnswer_Express_Program_Evaluation_2009-2011.pdf</v>
          </cell>
        </row>
        <row r="8632">
          <cell r="C8632" t="str">
            <v>02122014-026.2_Planned Realization Rate</v>
          </cell>
          <cell r="D8632">
            <v>2</v>
          </cell>
          <cell r="E8632" t="str">
            <v>Planned Realization Rate</v>
          </cell>
          <cell r="F8632" t="str">
            <v>Realization Rate Value Source</v>
          </cell>
          <cell r="G8632" t="str">
            <v/>
          </cell>
          <cell r="H8632" t="str">
            <v>Table 1</v>
          </cell>
          <cell r="I8632" t="str">
            <v>ID_FinAnswer_Express_Program_Evaluation_2009-2011.pdf</v>
          </cell>
        </row>
        <row r="8633">
          <cell r="C8633" t="str">
            <v>01302014-033.1_Gross incremental annual electric savings (kWh/yr)</v>
          </cell>
          <cell r="D8633">
            <v>1</v>
          </cell>
          <cell r="E8633" t="str">
            <v>Gross incremental annual electric savings (kWh/yr)</v>
          </cell>
          <cell r="F8633" t="str">
            <v>Energy Savings Value Source</v>
          </cell>
          <cell r="G8633" t="str">
            <v/>
          </cell>
          <cell r="H8633" t="str">
            <v/>
          </cell>
          <cell r="I8633" t="str">
            <v>RMP UT Ltg Tool 070114.12.xlsm</v>
          </cell>
        </row>
        <row r="8634">
          <cell r="C8634" t="str">
            <v>01302014-033.1_Gross Average Monthly Demand Reduction (kW/unit)</v>
          </cell>
          <cell r="D8634">
            <v>1</v>
          </cell>
          <cell r="E8634" t="str">
            <v>Gross Average Monthly Demand Reduction (kW/unit)</v>
          </cell>
          <cell r="F8634" t="str">
            <v>Demand Savings Value Source</v>
          </cell>
          <cell r="G8634" t="str">
            <v/>
          </cell>
          <cell r="H8634" t="str">
            <v/>
          </cell>
          <cell r="I8634" t="str">
            <v>RMP UT Ltg Tool 070114.12.xlsm</v>
          </cell>
        </row>
        <row r="8635">
          <cell r="C8635" t="str">
            <v>01302014-033.2_Gross incremental annual electric savings (kWh/yr)</v>
          </cell>
          <cell r="D8635">
            <v>2</v>
          </cell>
          <cell r="E8635" t="str">
            <v>Gross incremental annual electric savings (kWh/yr)</v>
          </cell>
          <cell r="F8635" t="str">
            <v>Energy Savings Value Source</v>
          </cell>
          <cell r="G8635" t="str">
            <v/>
          </cell>
          <cell r="H8635" t="str">
            <v/>
          </cell>
          <cell r="I8635" t="str">
            <v>Program Update Report UT 050214.docx</v>
          </cell>
        </row>
        <row r="8636">
          <cell r="C8636" t="str">
            <v>01302014-033.2_Incremental cost ($)</v>
          </cell>
          <cell r="D8636">
            <v>2</v>
          </cell>
          <cell r="E8636" t="str">
            <v>Incremental cost ($)</v>
          </cell>
          <cell r="F8636" t="str">
            <v>Incremental Cost Value Source</v>
          </cell>
          <cell r="G8636" t="str">
            <v/>
          </cell>
          <cell r="H8636" t="str">
            <v/>
          </cell>
          <cell r="I8636" t="str">
            <v/>
          </cell>
        </row>
        <row r="8637">
          <cell r="C8637" t="str">
            <v>01302014-033.2_Gross incremental annual electric savings (kWh/yr)</v>
          </cell>
          <cell r="D8637">
            <v>2</v>
          </cell>
          <cell r="E8637" t="str">
            <v>Gross incremental annual electric savings (kWh/yr)</v>
          </cell>
          <cell r="F8637" t="str">
            <v>Energy Savings Value Source</v>
          </cell>
          <cell r="G8637" t="str">
            <v/>
          </cell>
          <cell r="H8637" t="str">
            <v/>
          </cell>
          <cell r="I8637" t="str">
            <v/>
          </cell>
        </row>
        <row r="8638">
          <cell r="C8638" t="str">
            <v>01302014-033.2_Planned Net to Gross Ratio</v>
          </cell>
          <cell r="D8638">
            <v>2</v>
          </cell>
          <cell r="E8638" t="str">
            <v>Planned Net to Gross Ratio</v>
          </cell>
          <cell r="F8638" t="str">
            <v>Net-to-Gross Value Source</v>
          </cell>
          <cell r="G8638" t="str">
            <v/>
          </cell>
          <cell r="H8638" t="str">
            <v>BAU - CE inputs sheet</v>
          </cell>
          <cell r="I8638" t="str">
            <v>CE inputs - measure update   small business 031314.xlsx</v>
          </cell>
        </row>
        <row r="8639">
          <cell r="C8639" t="str">
            <v>01302014-033.2_Gross Average Monthly Demand Reduction (kW/unit)</v>
          </cell>
          <cell r="D8639">
            <v>2</v>
          </cell>
          <cell r="E8639" t="str">
            <v>Gross Average Monthly Demand Reduction (kW/unit)</v>
          </cell>
          <cell r="F8639" t="str">
            <v>Demand Savings Value Source</v>
          </cell>
          <cell r="G8639" t="str">
            <v/>
          </cell>
          <cell r="H8639" t="str">
            <v/>
          </cell>
          <cell r="I8639" t="str">
            <v>Program Update Report UT 050214.docx</v>
          </cell>
        </row>
        <row r="8640">
          <cell r="C8640" t="str">
            <v>01302014-033.2_Planned Realization Rate</v>
          </cell>
          <cell r="D8640">
            <v>2</v>
          </cell>
          <cell r="E8640" t="str">
            <v>Planned Realization Rate</v>
          </cell>
          <cell r="F8640" t="str">
            <v>Realization Rate Value Source</v>
          </cell>
          <cell r="G8640" t="str">
            <v/>
          </cell>
          <cell r="H8640" t="str">
            <v>BAU - CE inputs sheet</v>
          </cell>
          <cell r="I8640" t="str">
            <v>CE inputs - measure update   small business 031314.xlsx</v>
          </cell>
        </row>
        <row r="8641">
          <cell r="C8641" t="str">
            <v>01302014-033.2_Incremental cost ($)</v>
          </cell>
          <cell r="D8641">
            <v>2</v>
          </cell>
          <cell r="E8641" t="str">
            <v>Incremental cost ($)</v>
          </cell>
          <cell r="F8641" t="str">
            <v>Incremental Cost Value Source</v>
          </cell>
          <cell r="G8641" t="str">
            <v/>
          </cell>
          <cell r="H8641" t="str">
            <v/>
          </cell>
          <cell r="I8641" t="str">
            <v>Program Update Report UT 050214.docx</v>
          </cell>
        </row>
        <row r="8642">
          <cell r="C8642" t="str">
            <v>01302014-033.2_Gross Average Monthly Demand Reduction (kW/unit)</v>
          </cell>
          <cell r="D8642">
            <v>2</v>
          </cell>
          <cell r="E8642" t="str">
            <v>Gross Average Monthly Demand Reduction (kW/unit)</v>
          </cell>
          <cell r="F8642" t="str">
            <v>Demand Savings Value Source</v>
          </cell>
          <cell r="G8642" t="str">
            <v/>
          </cell>
          <cell r="H8642" t="str">
            <v/>
          </cell>
          <cell r="I8642" t="str">
            <v/>
          </cell>
        </row>
        <row r="8643">
          <cell r="C8643" t="str">
            <v>01132014-003.2_</v>
          </cell>
          <cell r="D8643">
            <v>2</v>
          </cell>
          <cell r="E8643" t="str">
            <v/>
          </cell>
          <cell r="F8643" t="str">
            <v/>
          </cell>
          <cell r="G8643" t="str">
            <v/>
          </cell>
          <cell r="H8643" t="str">
            <v/>
          </cell>
          <cell r="I8643" t="str">
            <v/>
          </cell>
        </row>
        <row r="8644">
          <cell r="C8644" t="str">
            <v>01132014-003.1_Baseline Value</v>
          </cell>
          <cell r="D8644">
            <v>1</v>
          </cell>
          <cell r="E8644" t="str">
            <v>Baseline Value</v>
          </cell>
          <cell r="F8644" t="str">
            <v>Stipulated Baseline Wattage</v>
          </cell>
          <cell r="G8644" t="str">
            <v/>
          </cell>
          <cell r="H8644" t="str">
            <v/>
          </cell>
          <cell r="I8644" t="str">
            <v>Stipulated Baseline Wattages for wattsmart Business and FinAnswer Express Linear Flurorescent and Incandescent Fixtures.pdf</v>
          </cell>
        </row>
        <row r="8645">
          <cell r="C8645" t="str">
            <v>01132014-003.1_Gross Average Monthly Demand Reduction (kW/unit)</v>
          </cell>
          <cell r="D8645">
            <v>1</v>
          </cell>
          <cell r="E8645" t="str">
            <v>Gross Average Monthly Demand Reduction (kW/unit)</v>
          </cell>
          <cell r="F8645" t="str">
            <v>Demand Savings Value Source</v>
          </cell>
          <cell r="G8645" t="str">
            <v/>
          </cell>
          <cell r="H8645" t="str">
            <v/>
          </cell>
          <cell r="I8645" t="str">
            <v>PP WA Ltg Tool 070114.12.xlsm</v>
          </cell>
        </row>
        <row r="8646">
          <cell r="C8646" t="str">
            <v>01132014-003.1_Gross incremental annual electric savings (kWh/yr)</v>
          </cell>
          <cell r="D8646">
            <v>1</v>
          </cell>
          <cell r="E8646" t="str">
            <v>Gross incremental annual electric savings (kWh/yr)</v>
          </cell>
          <cell r="F8646" t="str">
            <v>Energy Savings Value Source</v>
          </cell>
          <cell r="G8646" t="str">
            <v/>
          </cell>
          <cell r="H8646" t="str">
            <v/>
          </cell>
          <cell r="I8646" t="str">
            <v>PP WA Ltg Tool 070114.12.xlsm</v>
          </cell>
        </row>
        <row r="8647">
          <cell r="C8647" t="str">
            <v>02122014-050.2_Planned Realization Rate</v>
          </cell>
          <cell r="D8647">
            <v>2</v>
          </cell>
          <cell r="E8647" t="str">
            <v>Planned Realization Rate</v>
          </cell>
          <cell r="F8647" t="str">
            <v>Realization Rate Value Source</v>
          </cell>
          <cell r="G8647" t="str">
            <v/>
          </cell>
          <cell r="H8647" t="str">
            <v>Table 1</v>
          </cell>
          <cell r="I8647" t="str">
            <v>DSM_WY_FinAnswerExpress_Report_2011.pdf</v>
          </cell>
        </row>
        <row r="8648">
          <cell r="C8648" t="str">
            <v>02122014-050.2_Planned Net to Gross Ratio</v>
          </cell>
          <cell r="D8648">
            <v>2</v>
          </cell>
          <cell r="E8648" t="str">
            <v>Planned Net to Gross Ratio</v>
          </cell>
          <cell r="F8648" t="str">
            <v>Net-to-Gross Value Source</v>
          </cell>
          <cell r="G8648" t="str">
            <v/>
          </cell>
          <cell r="H8648" t="str">
            <v>Page 10</v>
          </cell>
          <cell r="I8648" t="str">
            <v>DSM_WY_FinAnswerExpress_Report_2011.pdf</v>
          </cell>
        </row>
        <row r="8649">
          <cell r="C8649" t="str">
            <v>02122014-050.2_Measure life (years)</v>
          </cell>
          <cell r="D8649">
            <v>2</v>
          </cell>
          <cell r="E8649" t="str">
            <v>Measure life (years)</v>
          </cell>
          <cell r="F8649" t="str">
            <v>Measure Life Value Source</v>
          </cell>
          <cell r="G8649" t="str">
            <v>Average of 12 years from FinAnswer Express and 15 years from Energy FinAnswer (13.5 rounded to 14)</v>
          </cell>
          <cell r="H8649" t="str">
            <v/>
          </cell>
          <cell r="I8649" t="str">
            <v/>
          </cell>
        </row>
        <row r="8650">
          <cell r="C8650" t="str">
            <v>02122014-065.2_Planned Net to Gross Ratio</v>
          </cell>
          <cell r="D8650">
            <v>2</v>
          </cell>
          <cell r="E8650" t="str">
            <v>Planned Net to Gross Ratio</v>
          </cell>
          <cell r="F8650" t="str">
            <v>Net-to-Gross Value Source</v>
          </cell>
          <cell r="G8650" t="str">
            <v/>
          </cell>
          <cell r="H8650" t="str">
            <v>page 2</v>
          </cell>
          <cell r="I8650" t="str">
            <v>CA_FinAnswer_Express_Program_Evaluation_2009-2011.pdf</v>
          </cell>
        </row>
        <row r="8651">
          <cell r="C8651" t="str">
            <v>02122014-065.2_Planned Realization Rate</v>
          </cell>
          <cell r="D8651">
            <v>2</v>
          </cell>
          <cell r="E8651" t="str">
            <v>Planned Realization Rate</v>
          </cell>
          <cell r="F8651" t="str">
            <v>Realization Rate Value Source</v>
          </cell>
          <cell r="G8651" t="str">
            <v/>
          </cell>
          <cell r="H8651" t="str">
            <v>page 2</v>
          </cell>
          <cell r="I8651" t="str">
            <v>CA_FinAnswer_Express_Program_Evaluation_2009-2011.pdf</v>
          </cell>
        </row>
        <row r="8652">
          <cell r="C8652" t="str">
            <v>06232015-038.1_Planned Realization Rate</v>
          </cell>
          <cell r="D8652">
            <v>1</v>
          </cell>
          <cell r="E8652" t="str">
            <v>Planned Realization Rate</v>
          </cell>
          <cell r="F8652" t="str">
            <v>Realization Rate Value Source</v>
          </cell>
          <cell r="G8652" t="str">
            <v/>
          </cell>
          <cell r="H8652" t="str">
            <v>page 2</v>
          </cell>
          <cell r="I8652" t="str">
            <v>CA_FinAnswer_Express_Program_Evaluation_2009-2011.pdf</v>
          </cell>
        </row>
        <row r="8653">
          <cell r="C8653" t="str">
            <v>06232015-038.1_Planned Net to Gross Ratio</v>
          </cell>
          <cell r="D8653">
            <v>1</v>
          </cell>
          <cell r="E8653" t="str">
            <v>Planned Net to Gross Ratio</v>
          </cell>
          <cell r="F8653" t="str">
            <v>Net-to-Gross Value Source</v>
          </cell>
          <cell r="G8653" t="str">
            <v/>
          </cell>
          <cell r="H8653" t="str">
            <v>page 2</v>
          </cell>
          <cell r="I8653" t="str">
            <v>CA_FinAnswer_Express_Program_Evaluation_2009-2011.pdf</v>
          </cell>
        </row>
        <row r="8654">
          <cell r="C8654" t="str">
            <v>11032014-018.1_Measure life (years)</v>
          </cell>
          <cell r="D8654">
            <v>1</v>
          </cell>
          <cell r="E8654" t="str">
            <v>Measure life (years)</v>
          </cell>
          <cell r="F8654" t="str">
            <v>Measure Life Value Source</v>
          </cell>
          <cell r="G8654" t="str">
            <v>Average of 12 years from FinAnswer Express and 15 years from Energy FinAnswer (13.5 rounded to 14)</v>
          </cell>
          <cell r="H8654" t="str">
            <v/>
          </cell>
          <cell r="I8654" t="str">
            <v>2013-Idaho-Annual-Report-Appendices-FINAL071814.pdf</v>
          </cell>
        </row>
        <row r="8655">
          <cell r="C8655" t="str">
            <v>11032014-018.1_Planned Realization Rate</v>
          </cell>
          <cell r="D8655">
            <v>1</v>
          </cell>
          <cell r="E8655" t="str">
            <v>Planned Realization Rate</v>
          </cell>
          <cell r="F8655" t="str">
            <v>Realization Rate Value Source</v>
          </cell>
          <cell r="G8655" t="str">
            <v/>
          </cell>
          <cell r="H8655" t="str">
            <v>Table 1</v>
          </cell>
          <cell r="I8655" t="str">
            <v>ID_FinAnswer_Express_Program_Evaluation_2009-2011.pdf</v>
          </cell>
        </row>
        <row r="8656">
          <cell r="C8656" t="str">
            <v>11032014-018.1_Planned Net to Gross Ratio</v>
          </cell>
          <cell r="D8656">
            <v>1</v>
          </cell>
          <cell r="E8656" t="str">
            <v>Planned Net to Gross Ratio</v>
          </cell>
          <cell r="F8656" t="str">
            <v>Net-to-Gross Value Source</v>
          </cell>
          <cell r="G8656" t="str">
            <v/>
          </cell>
          <cell r="H8656" t="str">
            <v>Page 2</v>
          </cell>
          <cell r="I8656" t="str">
            <v>ID_FinAnswer_Express_Program_Evaluation_2009-2011.pdf</v>
          </cell>
        </row>
        <row r="8657">
          <cell r="C8657" t="str">
            <v>07182014-039.1_Gross incremental annual electric savings (kWh/yr)</v>
          </cell>
          <cell r="D8657">
            <v>1</v>
          </cell>
          <cell r="E8657" t="str">
            <v>Gross incremental annual electric savings (kWh/yr)</v>
          </cell>
          <cell r="F8657" t="str">
            <v>Energy Savings Value Source</v>
          </cell>
          <cell r="G8657" t="str">
            <v/>
          </cell>
          <cell r="H8657" t="str">
            <v/>
          </cell>
          <cell r="I8657" t="str">
            <v>Program Update Report UT 050214.docx</v>
          </cell>
        </row>
        <row r="8658">
          <cell r="C8658" t="str">
            <v>07182014-039.1_Incremental cost ($)</v>
          </cell>
          <cell r="D8658">
            <v>1</v>
          </cell>
          <cell r="E8658" t="str">
            <v>Incremental cost ($)</v>
          </cell>
          <cell r="F8658" t="str">
            <v>Incremental Cost Value Source</v>
          </cell>
          <cell r="G8658" t="str">
            <v/>
          </cell>
          <cell r="H8658" t="str">
            <v/>
          </cell>
          <cell r="I8658" t="str">
            <v/>
          </cell>
        </row>
        <row r="8659">
          <cell r="C8659" t="str">
            <v>07182014-039.1_Gross Average Monthly Demand Reduction (kW/unit)</v>
          </cell>
          <cell r="D8659">
            <v>1</v>
          </cell>
          <cell r="E8659" t="str">
            <v>Gross Average Monthly Demand Reduction (kW/unit)</v>
          </cell>
          <cell r="F8659" t="str">
            <v>Demand Savings Value Source</v>
          </cell>
          <cell r="G8659" t="str">
            <v/>
          </cell>
          <cell r="H8659" t="str">
            <v/>
          </cell>
          <cell r="I8659" t="str">
            <v/>
          </cell>
        </row>
        <row r="8660">
          <cell r="C8660" t="str">
            <v>07182014-039.1_Gross incremental annual electric savings (kWh/yr)</v>
          </cell>
          <cell r="D8660">
            <v>1</v>
          </cell>
          <cell r="E8660" t="str">
            <v>Gross incremental annual electric savings (kWh/yr)</v>
          </cell>
          <cell r="F8660" t="str">
            <v>Energy Savings Value Source</v>
          </cell>
          <cell r="G8660" t="str">
            <v/>
          </cell>
          <cell r="H8660" t="str">
            <v/>
          </cell>
          <cell r="I8660" t="str">
            <v/>
          </cell>
        </row>
        <row r="8661">
          <cell r="C8661" t="str">
            <v>07182014-039.1_Gross Average Monthly Demand Reduction (kW/unit)</v>
          </cell>
          <cell r="D8661">
            <v>1</v>
          </cell>
          <cell r="E8661" t="str">
            <v>Gross Average Monthly Demand Reduction (kW/unit)</v>
          </cell>
          <cell r="F8661" t="str">
            <v>Demand Savings Value Source</v>
          </cell>
          <cell r="G8661" t="str">
            <v/>
          </cell>
          <cell r="H8661" t="str">
            <v/>
          </cell>
          <cell r="I8661" t="str">
            <v>Program Update Report UT 050214.docx</v>
          </cell>
        </row>
        <row r="8662">
          <cell r="C8662" t="str">
            <v>07182014-039.1_Planned Net to Gross Ratio</v>
          </cell>
          <cell r="D8662">
            <v>1</v>
          </cell>
          <cell r="E8662" t="str">
            <v>Planned Net to Gross Ratio</v>
          </cell>
          <cell r="F8662" t="str">
            <v>Net-to-Gross Value Source</v>
          </cell>
          <cell r="G8662" t="str">
            <v/>
          </cell>
          <cell r="H8662" t="str">
            <v>BAU - CE inputs sheet</v>
          </cell>
          <cell r="I8662" t="str">
            <v>CE inputs - measure update   small business 031314.xlsx</v>
          </cell>
        </row>
        <row r="8663">
          <cell r="C8663" t="str">
            <v>07182014-039.1_Measure life (years)</v>
          </cell>
          <cell r="D8663">
            <v>1</v>
          </cell>
          <cell r="E8663" t="str">
            <v>Measure life (years)</v>
          </cell>
          <cell r="F8663" t="str">
            <v>Measure Life Value Source</v>
          </cell>
          <cell r="G8663" t="str">
            <v/>
          </cell>
          <cell r="H8663" t="str">
            <v>Used for program change filing. Program-level measure life decreased from previous 14 years to feflect increasing role of energy management</v>
          </cell>
          <cell r="I8663" t="str">
            <v>CE inputs - measure update   small business 031314.xlsx</v>
          </cell>
        </row>
        <row r="8664">
          <cell r="C8664" t="str">
            <v>07182014-039.1_Incremental cost ($)</v>
          </cell>
          <cell r="D8664">
            <v>1</v>
          </cell>
          <cell r="E8664" t="str">
            <v>Incremental cost ($)</v>
          </cell>
          <cell r="F8664" t="str">
            <v>Incremental Cost Value Source</v>
          </cell>
          <cell r="G8664" t="str">
            <v/>
          </cell>
          <cell r="H8664" t="str">
            <v/>
          </cell>
          <cell r="I8664" t="str">
            <v>Program Update Report UT 050214.docx</v>
          </cell>
        </row>
        <row r="8665">
          <cell r="C8665" t="str">
            <v>07182014-039.1_Planned Realization Rate</v>
          </cell>
          <cell r="D8665">
            <v>1</v>
          </cell>
          <cell r="E8665" t="str">
            <v>Planned Realization Rate</v>
          </cell>
          <cell r="F8665" t="str">
            <v>Realization Rate Value Source</v>
          </cell>
          <cell r="G8665" t="str">
            <v/>
          </cell>
          <cell r="H8665" t="str">
            <v>BAU - CE inputs sheet</v>
          </cell>
          <cell r="I8665" t="str">
            <v>CE inputs - measure update   small business 031314.xlsx</v>
          </cell>
        </row>
        <row r="8666">
          <cell r="C8666" t="str">
            <v>09252014-018.1_</v>
          </cell>
          <cell r="D8666">
            <v>1</v>
          </cell>
          <cell r="E8666" t="str">
            <v/>
          </cell>
          <cell r="F8666" t="str">
            <v/>
          </cell>
          <cell r="G8666" t="str">
            <v/>
          </cell>
          <cell r="H8666" t="str">
            <v/>
          </cell>
          <cell r="I8666" t="str">
            <v/>
          </cell>
        </row>
        <row r="8667">
          <cell r="C8667" t="str">
            <v>06032015-012.1_Planned Net to Gross Ratio</v>
          </cell>
          <cell r="D8667">
            <v>1</v>
          </cell>
          <cell r="E8667" t="str">
            <v>Planned Net to Gross Ratio</v>
          </cell>
          <cell r="F8667" t="str">
            <v>Net-to-Gross Value Source</v>
          </cell>
          <cell r="G8667" t="str">
            <v/>
          </cell>
          <cell r="H8667" t="str">
            <v/>
          </cell>
          <cell r="I8667" t="str">
            <v>Exhibit B - Cost Effectiveness_WY_SBL.docx</v>
          </cell>
        </row>
        <row r="8668">
          <cell r="C8668" t="str">
            <v>06032015-012.1_Measure life (years)</v>
          </cell>
          <cell r="D8668">
            <v>1</v>
          </cell>
          <cell r="E8668" t="str">
            <v>Measure life (years)</v>
          </cell>
          <cell r="F8668" t="str">
            <v>Measure Life Value Source</v>
          </cell>
          <cell r="G8668" t="str">
            <v/>
          </cell>
          <cell r="H8668" t="str">
            <v/>
          </cell>
          <cell r="I8668" t="str">
            <v>Exhibit B - Cost Effectiveness_WY_SBL.docx</v>
          </cell>
        </row>
        <row r="8669">
          <cell r="C8669" t="str">
            <v>224.2_Incremental cost ($)</v>
          </cell>
          <cell r="D8669">
            <v>2</v>
          </cell>
          <cell r="E8669" t="str">
            <v>Incremental cost ($)</v>
          </cell>
          <cell r="F8669" t="str">
            <v>Incremental Cost Value Source</v>
          </cell>
          <cell r="G8669" t="str">
            <v/>
          </cell>
          <cell r="H8669" t="str">
            <v/>
          </cell>
          <cell r="I8669" t="str">
            <v>Irrigation Measure Revision - Analysis Updated 13 Feb 2014.xlsx</v>
          </cell>
        </row>
        <row r="8670">
          <cell r="C8670" t="str">
            <v>224.2_Gross incremental annual electric savings (kWh/yr)</v>
          </cell>
          <cell r="D8670">
            <v>2</v>
          </cell>
          <cell r="E8670" t="str">
            <v>Gross incremental annual electric savings (kWh/yr)</v>
          </cell>
          <cell r="F8670" t="str">
            <v>Energy Savings Value Source</v>
          </cell>
          <cell r="G8670" t="str">
            <v/>
          </cell>
          <cell r="H8670" t="str">
            <v/>
          </cell>
          <cell r="I8670" t="str">
            <v>Irrigation Measure Revision - Analysis Updated 13 Feb 2014.xlsx</v>
          </cell>
        </row>
        <row r="8671">
          <cell r="C8671" t="str">
            <v>224.2_Planned Net to Gross Ratio</v>
          </cell>
          <cell r="D8671">
            <v>2</v>
          </cell>
          <cell r="E8671" t="str">
            <v>Planned Net to Gross Ratio</v>
          </cell>
          <cell r="F8671" t="str">
            <v>Net-to-Gross Value Source</v>
          </cell>
          <cell r="G8671" t="str">
            <v/>
          </cell>
          <cell r="H8671" t="str">
            <v>P. 2 .</v>
          </cell>
          <cell r="I8671" t="str">
            <v>CA_FinAnswer_Express_Program_Evaluation_2009-2011.pdf</v>
          </cell>
        </row>
        <row r="8672">
          <cell r="C8672" t="str">
            <v>224.2_Planned Realization Rate</v>
          </cell>
          <cell r="D8672">
            <v>2</v>
          </cell>
          <cell r="E8672" t="str">
            <v>Planned Realization Rate</v>
          </cell>
          <cell r="F8672" t="str">
            <v>Realization Rate Value Source</v>
          </cell>
          <cell r="G8672" t="str">
            <v/>
          </cell>
          <cell r="H8672" t="str">
            <v xml:space="preserve"> Table 1, p. 2.</v>
          </cell>
          <cell r="I8672" t="str">
            <v>CA_FinAnswer_Express_Program_Evaluation_2009-2011.pdf</v>
          </cell>
        </row>
        <row r="8673">
          <cell r="C8673" t="str">
            <v>224.2_Measure life (years)</v>
          </cell>
          <cell r="D8673">
            <v>2</v>
          </cell>
          <cell r="E8673" t="str">
            <v>Measure life (years)</v>
          </cell>
          <cell r="F8673" t="str">
            <v>Measure Life Value Source</v>
          </cell>
          <cell r="G8673" t="str">
            <v/>
          </cell>
          <cell r="H8673" t="str">
            <v/>
          </cell>
          <cell r="I8673" t="str">
            <v>Irrigation Measure Revision - Analysis Updated 13 Feb 2014.xlsx</v>
          </cell>
        </row>
        <row r="8674">
          <cell r="C8674" t="str">
            <v>224.2_Gross Average Monthly Demand Reduction (kW/unit)</v>
          </cell>
          <cell r="D8674">
            <v>2</v>
          </cell>
          <cell r="E8674" t="str">
            <v>Gross Average Monthly Demand Reduction (kW/unit)</v>
          </cell>
          <cell r="F8674" t="str">
            <v>Demand Savings Value Source</v>
          </cell>
          <cell r="G8674" t="str">
            <v/>
          </cell>
          <cell r="H8674" t="str">
            <v/>
          </cell>
          <cell r="I8674" t="str">
            <v>Irrigation Measure Revision - Analysis Updated 13 Feb 2014.xlsx</v>
          </cell>
        </row>
        <row r="8675">
          <cell r="C8675" t="str">
            <v>862.2_Measure life (years)</v>
          </cell>
          <cell r="D8675">
            <v>2</v>
          </cell>
          <cell r="E8675" t="str">
            <v>Measure life (years)</v>
          </cell>
          <cell r="F8675" t="str">
            <v>Measure Life Value Source</v>
          </cell>
          <cell r="G8675" t="str">
            <v/>
          </cell>
          <cell r="H8675" t="str">
            <v>Page 22</v>
          </cell>
          <cell r="I8675" t="str">
            <v>Review and Update Industrial Agricultural Incentive Table Measures Washington 3 Nov 2013.pdf</v>
          </cell>
        </row>
        <row r="8676">
          <cell r="C8676" t="str">
            <v>862.2_Gross incremental annual electric savings (kWh/yr)</v>
          </cell>
          <cell r="D8676">
            <v>2</v>
          </cell>
          <cell r="E8676" t="str">
            <v>Gross incremental annual electric savings (kWh/yr)</v>
          </cell>
          <cell r="F8676" t="str">
            <v>Savings Parameters</v>
          </cell>
          <cell r="G8676" t="str">
            <v/>
          </cell>
          <cell r="H8676" t="str">
            <v/>
          </cell>
          <cell r="I8676" t="str">
            <v>Irrigation Measure Revision - Analysis 11 Oct 2013.xlsx</v>
          </cell>
        </row>
        <row r="8677">
          <cell r="C8677" t="str">
            <v>862.2_Gross incremental annual electric savings (kWh/yr)</v>
          </cell>
          <cell r="D8677">
            <v>2</v>
          </cell>
          <cell r="E8677" t="str">
            <v>Gross incremental annual electric savings (kWh/yr)</v>
          </cell>
          <cell r="F8677" t="str">
            <v xml:space="preserve">Energy Savings Value Source </v>
          </cell>
          <cell r="G8677" t="str">
            <v/>
          </cell>
          <cell r="H8677" t="str">
            <v>Page 22</v>
          </cell>
          <cell r="I8677" t="str">
            <v>Review and Update Industrial Agricultural Incentive Table Measures Washington 3 Nov 2013.pdf</v>
          </cell>
        </row>
        <row r="8678">
          <cell r="C8678" t="str">
            <v>862.2_Gross Average Monthly Demand Reduction (kW/unit)</v>
          </cell>
          <cell r="D8678">
            <v>2</v>
          </cell>
          <cell r="E8678" t="str">
            <v>Gross Average Monthly Demand Reduction (kW/unit)</v>
          </cell>
          <cell r="F8678" t="str">
            <v>Savings Parameters</v>
          </cell>
          <cell r="G8678" t="str">
            <v/>
          </cell>
          <cell r="H8678" t="str">
            <v/>
          </cell>
          <cell r="I8678" t="str">
            <v>Irrigation Measure Revision - Analysis 11 Oct 2013.xlsx</v>
          </cell>
        </row>
        <row r="8679">
          <cell r="C8679" t="str">
            <v>862.2_Gross Average Monthly Demand Reduction (kW/unit)</v>
          </cell>
          <cell r="D8679">
            <v>2</v>
          </cell>
          <cell r="E8679" t="str">
            <v>Gross Average Monthly Demand Reduction (kW/unit)</v>
          </cell>
          <cell r="F8679" t="str">
            <v>Demand Reduction Value Source</v>
          </cell>
          <cell r="G8679" t="str">
            <v/>
          </cell>
          <cell r="H8679" t="str">
            <v>Page 22</v>
          </cell>
          <cell r="I8679" t="str">
            <v>Review and Update Industrial Agricultural Incentive Table Measures Washington 3 Nov 2013.pdf</v>
          </cell>
        </row>
        <row r="8680">
          <cell r="C8680" t="str">
            <v>862.2_Incremental cost ($)</v>
          </cell>
          <cell r="D8680">
            <v>2</v>
          </cell>
          <cell r="E8680" t="str">
            <v>Incremental cost ($)</v>
          </cell>
          <cell r="F8680" t="str">
            <v>Cost Value Source</v>
          </cell>
          <cell r="G8680" t="str">
            <v/>
          </cell>
          <cell r="H8680" t="str">
            <v>Page 22</v>
          </cell>
          <cell r="I8680" t="str">
            <v>Review and Update Industrial Agricultural Incentive Table Measures Washington 3 Nov 2013.pdf</v>
          </cell>
        </row>
        <row r="8681">
          <cell r="C8681" t="str">
            <v>862.2_Incentive Customer ($)</v>
          </cell>
          <cell r="D8681">
            <v>2</v>
          </cell>
          <cell r="E8681" t="str">
            <v>Incentive Customer ($)</v>
          </cell>
          <cell r="F8681" t="str">
            <v>Incentive Value Source</v>
          </cell>
          <cell r="G8681" t="str">
            <v/>
          </cell>
          <cell r="H8681" t="str">
            <v>Page 22</v>
          </cell>
          <cell r="I8681" t="str">
            <v>Review and Update Industrial Agricultural Incentive Table Measures Washington 3 Nov 2013.pdf</v>
          </cell>
        </row>
        <row r="8682">
          <cell r="C8682" t="str">
            <v>1080.2_Planned Net to Gross Ratio</v>
          </cell>
          <cell r="D8682">
            <v>2</v>
          </cell>
          <cell r="E8682" t="str">
            <v>Planned Net to Gross Ratio</v>
          </cell>
          <cell r="F8682" t="str">
            <v>Net-to-Gross Value Source</v>
          </cell>
          <cell r="G8682" t="str">
            <v/>
          </cell>
          <cell r="H8682" t="str">
            <v>Recommendation on Page 10</v>
          </cell>
          <cell r="I8682" t="str">
            <v>DSM_WY_EnergyFinAnswer_Report_2011.pdf</v>
          </cell>
        </row>
        <row r="8683">
          <cell r="C8683" t="str">
            <v>1080.2_Incremental cost ($)</v>
          </cell>
          <cell r="D8683">
            <v>2</v>
          </cell>
          <cell r="E8683" t="str">
            <v>Incremental cost ($)</v>
          </cell>
          <cell r="F8683" t="str">
            <v>Incremental Cost Value Source</v>
          </cell>
          <cell r="G8683" t="str">
            <v/>
          </cell>
          <cell r="H8683" t="str">
            <v>Page 23</v>
          </cell>
          <cell r="I8683" t="str">
            <v>Wyoming Industrial  Agricultural Measure Review and Update 9 Nov.docx</v>
          </cell>
        </row>
        <row r="8684">
          <cell r="C8684" t="str">
            <v>1080.2_Gross Average Monthly Demand Reduction (kW/unit)</v>
          </cell>
          <cell r="D8684">
            <v>2</v>
          </cell>
          <cell r="E8684" t="str">
            <v>Gross Average Monthly Demand Reduction (kW/unit)</v>
          </cell>
          <cell r="F8684" t="str">
            <v>Demand Savings Value Source</v>
          </cell>
          <cell r="G8684" t="str">
            <v/>
          </cell>
          <cell r="H8684" t="str">
            <v>Page 23</v>
          </cell>
          <cell r="I8684" t="str">
            <v>Wyoming Industrial  Agricultural Measure Review and Update 9 Nov.docx</v>
          </cell>
        </row>
        <row r="8685">
          <cell r="C8685" t="str">
            <v>1080.2_Gross incremental annual electric savings (kWh/yr)</v>
          </cell>
          <cell r="D8685">
            <v>2</v>
          </cell>
          <cell r="E8685" t="str">
            <v>Gross incremental annual electric savings (kWh/yr)</v>
          </cell>
          <cell r="F8685" t="str">
            <v>Energy Savings Value Source</v>
          </cell>
          <cell r="G8685" t="str">
            <v/>
          </cell>
          <cell r="H8685" t="str">
            <v>Page 23</v>
          </cell>
          <cell r="I8685" t="str">
            <v>Wyoming Industrial  Agricultural Measure Review and Update 9 Nov.docx</v>
          </cell>
        </row>
        <row r="8686">
          <cell r="C8686" t="str">
            <v>1080.2_Measure life (years)</v>
          </cell>
          <cell r="D8686">
            <v>2</v>
          </cell>
          <cell r="E8686" t="str">
            <v>Measure life (years)</v>
          </cell>
          <cell r="F8686" t="str">
            <v>Measure Life Value Source</v>
          </cell>
          <cell r="G8686" t="str">
            <v/>
          </cell>
          <cell r="H8686" t="str">
            <v>Page 23</v>
          </cell>
          <cell r="I8686" t="str">
            <v>Wyoming Industrial  Agricultural Measure Review and Update 9 Nov.docx</v>
          </cell>
        </row>
        <row r="8687">
          <cell r="C8687" t="str">
            <v>01132014-026.1_Gross incremental annual electric savings (kWh/yr)</v>
          </cell>
          <cell r="D8687">
            <v>1</v>
          </cell>
          <cell r="E8687" t="str">
            <v>Gross incremental annual electric savings (kWh/yr)</v>
          </cell>
          <cell r="F8687" t="str">
            <v>Energy Savings Value Source</v>
          </cell>
          <cell r="G8687" t="str">
            <v/>
          </cell>
          <cell r="H8687" t="str">
            <v/>
          </cell>
          <cell r="I8687" t="str">
            <v>PP WA Ltg Tool 070114.12.xlsm</v>
          </cell>
        </row>
        <row r="8688">
          <cell r="C8688" t="str">
            <v>01132014-026.1_Gross Average Monthly Demand Reduction (kW/unit)</v>
          </cell>
          <cell r="D8688">
            <v>1</v>
          </cell>
          <cell r="E8688" t="str">
            <v>Gross Average Monthly Demand Reduction (kW/unit)</v>
          </cell>
          <cell r="F8688" t="str">
            <v>Demand Savings Value Source</v>
          </cell>
          <cell r="G8688" t="str">
            <v/>
          </cell>
          <cell r="H8688" t="str">
            <v/>
          </cell>
          <cell r="I8688" t="str">
            <v>PP WA Ltg Tool 070114.12.xlsm</v>
          </cell>
        </row>
        <row r="8689">
          <cell r="C8689" t="str">
            <v>76.2_Planned Realization Rate</v>
          </cell>
          <cell r="D8689">
            <v>2</v>
          </cell>
          <cell r="E8689" t="str">
            <v>Planned Realization Rate</v>
          </cell>
          <cell r="F8689" t="str">
            <v>Realization Rate Value Source</v>
          </cell>
          <cell r="G8689" t="str">
            <v/>
          </cell>
          <cell r="H8689" t="str">
            <v>page 2</v>
          </cell>
          <cell r="I8689" t="str">
            <v>CA_FinAnswer_Express_Program_Evaluation_2009-2011.pdf</v>
          </cell>
        </row>
        <row r="8690">
          <cell r="C8690" t="str">
            <v>76.2_Planned Net to Gross Ratio</v>
          </cell>
          <cell r="D8690">
            <v>2</v>
          </cell>
          <cell r="E8690" t="str">
            <v>Planned Net to Gross Ratio</v>
          </cell>
          <cell r="F8690" t="str">
            <v>Net-to-Gross Value Source</v>
          </cell>
          <cell r="G8690" t="str">
            <v/>
          </cell>
          <cell r="H8690" t="str">
            <v>page 2</v>
          </cell>
          <cell r="I8690" t="str">
            <v>CA_FinAnswer_Express_Program_Evaluation_2009-2011.pdf</v>
          </cell>
        </row>
        <row r="8691">
          <cell r="C8691" t="str">
            <v>11032014-042.1_Measure life (years)</v>
          </cell>
          <cell r="D8691">
            <v>1</v>
          </cell>
          <cell r="E8691" t="str">
            <v>Measure life (years)</v>
          </cell>
          <cell r="F8691" t="str">
            <v>Measure Life Value Source</v>
          </cell>
          <cell r="G8691" t="str">
            <v/>
          </cell>
          <cell r="H8691" t="str">
            <v/>
          </cell>
          <cell r="I8691" t="str">
            <v>2010 ID FX MARKET CHARACTERIZATION 051512.pdf</v>
          </cell>
        </row>
        <row r="8692">
          <cell r="C8692" t="str">
            <v>11032014-042.1_Planned Net to Gross Ratio</v>
          </cell>
          <cell r="D8692">
            <v>1</v>
          </cell>
          <cell r="E8692" t="str">
            <v>Planned Net to Gross Ratio</v>
          </cell>
          <cell r="F8692" t="str">
            <v>Net-to-Gross Value Source</v>
          </cell>
          <cell r="G8692" t="str">
            <v/>
          </cell>
          <cell r="H8692" t="str">
            <v>Page 2</v>
          </cell>
          <cell r="I8692" t="str">
            <v>ID_FinAnswer_Express_Program_Evaluation_2009-2011.pdf</v>
          </cell>
        </row>
        <row r="8693">
          <cell r="C8693" t="str">
            <v>11032014-042.1_Planned Realization Rate</v>
          </cell>
          <cell r="D8693">
            <v>1</v>
          </cell>
          <cell r="E8693" t="str">
            <v>Planned Realization Rate</v>
          </cell>
          <cell r="F8693" t="str">
            <v>Realization Rate Value Source</v>
          </cell>
          <cell r="G8693" t="str">
            <v/>
          </cell>
          <cell r="H8693" t="str">
            <v>Table 1</v>
          </cell>
          <cell r="I8693" t="str">
            <v>ID_FinAnswer_Express_Program_Evaluation_2009-2011.pdf</v>
          </cell>
        </row>
        <row r="8694">
          <cell r="C8694" t="str">
            <v>11032014-044.1_Planned Realization Rate</v>
          </cell>
          <cell r="D8694">
            <v>1</v>
          </cell>
          <cell r="E8694" t="str">
            <v>Planned Realization Rate</v>
          </cell>
          <cell r="F8694" t="str">
            <v>Realization Rate Value Source</v>
          </cell>
          <cell r="G8694" t="str">
            <v/>
          </cell>
          <cell r="H8694" t="str">
            <v>Table 1</v>
          </cell>
          <cell r="I8694" t="str">
            <v>ID_FinAnswer_Express_Program_Evaluation_2009-2011.pdf</v>
          </cell>
        </row>
        <row r="8695">
          <cell r="C8695" t="str">
            <v>11032014-044.1_Planned Net to Gross Ratio</v>
          </cell>
          <cell r="D8695">
            <v>1</v>
          </cell>
          <cell r="E8695" t="str">
            <v>Planned Net to Gross Ratio</v>
          </cell>
          <cell r="F8695" t="str">
            <v>Net-to-Gross Value Source</v>
          </cell>
          <cell r="G8695" t="str">
            <v/>
          </cell>
          <cell r="H8695" t="str">
            <v>Page 2</v>
          </cell>
          <cell r="I8695" t="str">
            <v>ID_FinAnswer_Express_Program_Evaluation_2009-2011.pdf</v>
          </cell>
        </row>
        <row r="8696">
          <cell r="C8696" t="str">
            <v>11032014-044.1_Measure life (years)</v>
          </cell>
          <cell r="D8696">
            <v>1</v>
          </cell>
          <cell r="E8696" t="str">
            <v>Measure life (years)</v>
          </cell>
          <cell r="F8696" t="str">
            <v>Measure Life Value Source</v>
          </cell>
          <cell r="G8696" t="str">
            <v/>
          </cell>
          <cell r="H8696" t="str">
            <v/>
          </cell>
          <cell r="I8696" t="str">
            <v>2010 ID FX MARKET CHARACTERIZATION 051512.pdf</v>
          </cell>
        </row>
        <row r="8697">
          <cell r="C8697" t="str">
            <v>11032014-041.1_Planned Realization Rate</v>
          </cell>
          <cell r="D8697">
            <v>1</v>
          </cell>
          <cell r="E8697" t="str">
            <v>Planned Realization Rate</v>
          </cell>
          <cell r="F8697" t="str">
            <v>Realization Rate Value Source</v>
          </cell>
          <cell r="G8697" t="str">
            <v/>
          </cell>
          <cell r="H8697" t="str">
            <v>Table 1</v>
          </cell>
          <cell r="I8697" t="str">
            <v>ID_FinAnswer_Express_Program_Evaluation_2009-2011.pdf</v>
          </cell>
        </row>
        <row r="8698">
          <cell r="C8698" t="str">
            <v>11032014-041.1_Measure life (years)</v>
          </cell>
          <cell r="D8698">
            <v>1</v>
          </cell>
          <cell r="E8698" t="str">
            <v>Measure life (years)</v>
          </cell>
          <cell r="F8698" t="str">
            <v>Measure Life Value Source</v>
          </cell>
          <cell r="G8698" t="str">
            <v/>
          </cell>
          <cell r="H8698" t="str">
            <v/>
          </cell>
          <cell r="I8698" t="str">
            <v>2010 ID FX MARKET CHARACTERIZATION 051512.pdf</v>
          </cell>
        </row>
        <row r="8699">
          <cell r="C8699" t="str">
            <v>11032014-041.1_Planned Net to Gross Ratio</v>
          </cell>
          <cell r="D8699">
            <v>1</v>
          </cell>
          <cell r="E8699" t="str">
            <v>Planned Net to Gross Ratio</v>
          </cell>
          <cell r="F8699" t="str">
            <v>Net-to-Gross Value Source</v>
          </cell>
          <cell r="G8699" t="str">
            <v/>
          </cell>
          <cell r="H8699" t="str">
            <v>Page 2</v>
          </cell>
          <cell r="I8699" t="str">
            <v>ID_FinAnswer_Express_Program_Evaluation_2009-2011.pdf</v>
          </cell>
        </row>
        <row r="8700">
          <cell r="C8700" t="str">
            <v>11032014-043.1_Planned Realization Rate</v>
          </cell>
          <cell r="D8700">
            <v>1</v>
          </cell>
          <cell r="E8700" t="str">
            <v>Planned Realization Rate</v>
          </cell>
          <cell r="F8700" t="str">
            <v>Realization Rate Value Source</v>
          </cell>
          <cell r="G8700" t="str">
            <v/>
          </cell>
          <cell r="H8700" t="str">
            <v>Table 1</v>
          </cell>
          <cell r="I8700" t="str">
            <v>ID_FinAnswer_Express_Program_Evaluation_2009-2011.pdf</v>
          </cell>
        </row>
        <row r="8701">
          <cell r="C8701" t="str">
            <v>11032014-043.1_Measure life (years)</v>
          </cell>
          <cell r="D8701">
            <v>1</v>
          </cell>
          <cell r="E8701" t="str">
            <v>Measure life (years)</v>
          </cell>
          <cell r="F8701" t="str">
            <v>Measure Life Value Source</v>
          </cell>
          <cell r="G8701" t="str">
            <v/>
          </cell>
          <cell r="H8701" t="str">
            <v/>
          </cell>
          <cell r="I8701" t="str">
            <v>2010 ID FX MARKET CHARACTERIZATION 051512.pdf</v>
          </cell>
        </row>
        <row r="8702">
          <cell r="C8702" t="str">
            <v>11032014-043.1_Planned Net to Gross Ratio</v>
          </cell>
          <cell r="D8702">
            <v>1</v>
          </cell>
          <cell r="E8702" t="str">
            <v>Planned Net to Gross Ratio</v>
          </cell>
          <cell r="F8702" t="str">
            <v>Net-to-Gross Value Source</v>
          </cell>
          <cell r="G8702" t="str">
            <v/>
          </cell>
          <cell r="H8702" t="str">
            <v>Page 2</v>
          </cell>
          <cell r="I8702" t="str">
            <v>ID_FinAnswer_Express_Program_Evaluation_2009-2011.pdf</v>
          </cell>
        </row>
        <row r="8703">
          <cell r="C8703" t="str">
            <v>519.2_Incentive Customer ($)</v>
          </cell>
          <cell r="D8703">
            <v>2</v>
          </cell>
          <cell r="E8703" t="str">
            <v>Incentive Customer ($)</v>
          </cell>
          <cell r="F8703" t="str">
            <v>Incentive Value Source</v>
          </cell>
          <cell r="G8703" t="str">
            <v/>
          </cell>
          <cell r="H8703" t="str">
            <v/>
          </cell>
          <cell r="I8703" t="str">
            <v>HVAC Calculator 070113.2.xlsm</v>
          </cell>
        </row>
        <row r="8704">
          <cell r="C8704" t="str">
            <v>519.2_Gross Average Monthly Demand Reduction (kW/unit)</v>
          </cell>
          <cell r="D8704">
            <v>2</v>
          </cell>
          <cell r="E8704" t="str">
            <v>Gross Average Monthly Demand Reduction (kW/unit)</v>
          </cell>
          <cell r="F8704" t="str">
            <v>Demand Reduction Value Source</v>
          </cell>
          <cell r="G8704" t="str">
            <v/>
          </cell>
          <cell r="H8704" t="str">
            <v/>
          </cell>
          <cell r="I8704" t="str">
            <v>HVAC Calculator 070113.2.xlsm</v>
          </cell>
        </row>
        <row r="8705">
          <cell r="C8705" t="str">
            <v>519.2_Incremental cost ($)</v>
          </cell>
          <cell r="D8705">
            <v>2</v>
          </cell>
          <cell r="E8705" t="str">
            <v>Incremental cost ($)</v>
          </cell>
          <cell r="F8705" t="str">
            <v>Cost Value Source</v>
          </cell>
          <cell r="G8705" t="str">
            <v/>
          </cell>
          <cell r="H8705" t="str">
            <v/>
          </cell>
          <cell r="I8705" t="str">
            <v>HVAC Calculator 070113.2.xlsm</v>
          </cell>
        </row>
        <row r="8706">
          <cell r="C8706" t="str">
            <v>519.2_Gross incremental annual electric savings (kWh/yr)</v>
          </cell>
          <cell r="D8706">
            <v>2</v>
          </cell>
          <cell r="E8706" t="str">
            <v>Gross incremental annual electric savings (kWh/yr)</v>
          </cell>
          <cell r="F8706" t="str">
            <v xml:space="preserve">Energy Savings Value Source </v>
          </cell>
          <cell r="G8706" t="str">
            <v/>
          </cell>
          <cell r="H8706" t="str">
            <v/>
          </cell>
          <cell r="I8706" t="str">
            <v>HVAC Calculator 070113.2.xlsm</v>
          </cell>
        </row>
        <row r="8707">
          <cell r="C8707" t="str">
            <v>519.2_Gross incremental annual electric savings (kWh/yr)</v>
          </cell>
          <cell r="D8707">
            <v>2</v>
          </cell>
          <cell r="E8707" t="str">
            <v>Gross incremental annual electric savings (kWh/yr)</v>
          </cell>
          <cell r="F8707" t="str">
            <v>See Source Document(s) for savings methodology</v>
          </cell>
          <cell r="G8707" t="str">
            <v/>
          </cell>
          <cell r="H8707" t="str">
            <v/>
          </cell>
          <cell r="I8707" t="str">
            <v>HVAC Calculator 070113.2.xlsm</v>
          </cell>
        </row>
        <row r="8708">
          <cell r="C8708" t="str">
            <v>940.2_Planned Net to Gross Ratio</v>
          </cell>
          <cell r="D8708">
            <v>2</v>
          </cell>
          <cell r="E8708" t="str">
            <v>Planned Net to Gross Ratio</v>
          </cell>
          <cell r="F8708" t="str">
            <v>Net-to-Gross Value Source</v>
          </cell>
          <cell r="G8708" t="str">
            <v/>
          </cell>
          <cell r="H8708" t="str">
            <v>Page 10</v>
          </cell>
          <cell r="I8708" t="str">
            <v>DSM_WY_FinAnswerExpress_Report_2011.pdf</v>
          </cell>
        </row>
        <row r="8709">
          <cell r="C8709" t="str">
            <v>940.2_Measure life (years)</v>
          </cell>
          <cell r="D8709">
            <v>2</v>
          </cell>
          <cell r="E8709" t="str">
            <v>Measure life (years)</v>
          </cell>
          <cell r="F8709" t="str">
            <v>Measure Life Value Source</v>
          </cell>
          <cell r="G8709" t="str">
            <v/>
          </cell>
          <cell r="H8709" t="str">
            <v>Page 7-24</v>
          </cell>
          <cell r="I8709" t="str">
            <v>2010 WY Market Characterization 101810.pdf</v>
          </cell>
        </row>
        <row r="8710">
          <cell r="C8710" t="str">
            <v>940.2_Planned Realization Rate</v>
          </cell>
          <cell r="D8710">
            <v>2</v>
          </cell>
          <cell r="E8710" t="str">
            <v>Planned Realization Rate</v>
          </cell>
          <cell r="F8710" t="str">
            <v>Realization Rate Value Source</v>
          </cell>
          <cell r="G8710" t="str">
            <v/>
          </cell>
          <cell r="H8710" t="str">
            <v>Table 1</v>
          </cell>
          <cell r="I8710" t="str">
            <v>DSM_WY_FinAnswerExpress_Report_2011.pdf</v>
          </cell>
        </row>
        <row r="8711">
          <cell r="C8711" t="str">
            <v>3156.2_Gross Average Monthly Demand Reduction (kW/unit)</v>
          </cell>
          <cell r="D8711">
            <v>2</v>
          </cell>
          <cell r="E8711" t="str">
            <v>Gross Average Monthly Demand Reduction (kW/unit)</v>
          </cell>
          <cell r="F8711" t="str">
            <v>Demand Reduction Value Source</v>
          </cell>
          <cell r="G8711" t="str">
            <v/>
          </cell>
          <cell r="H8711" t="str">
            <v/>
          </cell>
          <cell r="I8711" t="str">
            <v>HVAC Calculator 070113.2.xlsm</v>
          </cell>
        </row>
        <row r="8712">
          <cell r="C8712" t="str">
            <v>3156.2_Incremental cost ($)</v>
          </cell>
          <cell r="D8712">
            <v>2</v>
          </cell>
          <cell r="E8712" t="str">
            <v>Incremental cost ($)</v>
          </cell>
          <cell r="F8712" t="str">
            <v>Cost Value Source</v>
          </cell>
          <cell r="G8712" t="str">
            <v/>
          </cell>
          <cell r="H8712" t="str">
            <v/>
          </cell>
          <cell r="I8712" t="str">
            <v>HVAC Calculator 070113.2.xlsm</v>
          </cell>
        </row>
        <row r="8713">
          <cell r="C8713" t="str">
            <v>3156.2_Gross incremental annual electric savings (kWh/yr)</v>
          </cell>
          <cell r="D8713">
            <v>2</v>
          </cell>
          <cell r="E8713" t="str">
            <v>Gross incremental annual electric savings (kWh/yr)</v>
          </cell>
          <cell r="F8713" t="str">
            <v xml:space="preserve">Energy Savings Value Source </v>
          </cell>
          <cell r="G8713" t="str">
            <v/>
          </cell>
          <cell r="H8713" t="str">
            <v/>
          </cell>
          <cell r="I8713" t="str">
            <v>HVAC Calculator 070113.2.xlsm</v>
          </cell>
        </row>
        <row r="8714">
          <cell r="C8714" t="str">
            <v>3156.2_Gross incremental annual electric savings (kWh/yr)</v>
          </cell>
          <cell r="D8714">
            <v>2</v>
          </cell>
          <cell r="E8714" t="str">
            <v>Gross incremental annual electric savings (kWh/yr)</v>
          </cell>
          <cell r="F8714" t="str">
            <v>See Source Document(s) for savings methodology</v>
          </cell>
          <cell r="G8714" t="str">
            <v/>
          </cell>
          <cell r="H8714" t="str">
            <v/>
          </cell>
          <cell r="I8714" t="str">
            <v>HVAC Calculator 070113.2.xlsm</v>
          </cell>
        </row>
        <row r="8715">
          <cell r="C8715" t="str">
            <v>3156.2_Incentive Customer ($)</v>
          </cell>
          <cell r="D8715">
            <v>2</v>
          </cell>
          <cell r="E8715" t="str">
            <v>Incentive Customer ($)</v>
          </cell>
          <cell r="F8715" t="str">
            <v>Incentive Value Source</v>
          </cell>
          <cell r="G8715" t="str">
            <v/>
          </cell>
          <cell r="H8715" t="str">
            <v/>
          </cell>
          <cell r="I8715" t="str">
            <v>HVAC Calculator 070113.2.xlsm</v>
          </cell>
        </row>
        <row r="8716">
          <cell r="C8716" t="str">
            <v>2998.2_Measure life (years)</v>
          </cell>
          <cell r="D8716">
            <v>2</v>
          </cell>
          <cell r="E8716" t="str">
            <v>Measure life (years)</v>
          </cell>
          <cell r="F8716" t="str">
            <v>Measure Life Value Source</v>
          </cell>
          <cell r="G8716" t="str">
            <v/>
          </cell>
          <cell r="H8716" t="str">
            <v>pg 24-25, Table 7-14</v>
          </cell>
          <cell r="I8716" t="str">
            <v>FinAnswer Express Market Characterization and Program Enhancements - Washington Service Territory 9 Sept 2011.pdf</v>
          </cell>
        </row>
        <row r="8717">
          <cell r="C8717" t="str">
            <v>12012014-012.1_Planned Realization Rate</v>
          </cell>
          <cell r="D8717">
            <v>1</v>
          </cell>
          <cell r="E8717" t="str">
            <v>Planned Realization Rate</v>
          </cell>
          <cell r="F8717" t="str">
            <v>Realization Rate Value Source</v>
          </cell>
          <cell r="G8717" t="str">
            <v/>
          </cell>
          <cell r="H8717" t="str">
            <v>Table 1</v>
          </cell>
          <cell r="I8717" t="str">
            <v>DSM_WY_FinAnswerExpress_Report_2011.pdf</v>
          </cell>
        </row>
        <row r="8718">
          <cell r="C8718" t="str">
            <v>12012014-012.1_Planned Net to Gross Ratio</v>
          </cell>
          <cell r="D8718">
            <v>1</v>
          </cell>
          <cell r="E8718" t="str">
            <v>Planned Net to Gross Ratio</v>
          </cell>
          <cell r="F8718" t="str">
            <v>Net-to-Gross Value Source</v>
          </cell>
          <cell r="G8718" t="str">
            <v/>
          </cell>
          <cell r="H8718" t="str">
            <v>Page 10</v>
          </cell>
          <cell r="I8718" t="str">
            <v>DSM_WY_FinAnswerExpress_Report_2011.pdf</v>
          </cell>
        </row>
        <row r="8719">
          <cell r="C8719" t="str">
            <v>12012014-012.1_Measure life (years)</v>
          </cell>
          <cell r="D8719">
            <v>1</v>
          </cell>
          <cell r="E8719" t="str">
            <v>Measure life (years)</v>
          </cell>
          <cell r="F8719" t="str">
            <v>Measure Life Value Source</v>
          </cell>
          <cell r="G8719" t="str">
            <v/>
          </cell>
          <cell r="H8719" t="str">
            <v>Page 7-24</v>
          </cell>
          <cell r="I8719" t="str">
            <v>2010 WY Market Characterization 101810.pdf</v>
          </cell>
        </row>
        <row r="8720">
          <cell r="C8720" t="str">
            <v>3150.2_Incremental cost ($)</v>
          </cell>
          <cell r="D8720">
            <v>2</v>
          </cell>
          <cell r="E8720" t="str">
            <v>Incremental cost ($)</v>
          </cell>
          <cell r="F8720" t="str">
            <v>Cost Value Source</v>
          </cell>
          <cell r="G8720" t="str">
            <v/>
          </cell>
          <cell r="H8720" t="str">
            <v/>
          </cell>
          <cell r="I8720" t="str">
            <v>HVAC Calculator 070113.2.xlsm</v>
          </cell>
        </row>
        <row r="8721">
          <cell r="C8721" t="str">
            <v>3150.2_Gross incremental annual electric savings (kWh/yr)</v>
          </cell>
          <cell r="D8721">
            <v>2</v>
          </cell>
          <cell r="E8721" t="str">
            <v>Gross incremental annual electric savings (kWh/yr)</v>
          </cell>
          <cell r="F8721" t="str">
            <v>See Source Document(s) for savings methodology</v>
          </cell>
          <cell r="G8721" t="str">
            <v/>
          </cell>
          <cell r="H8721" t="str">
            <v/>
          </cell>
          <cell r="I8721" t="str">
            <v>HVAC Calculator 070113.2.xlsm</v>
          </cell>
        </row>
        <row r="8722">
          <cell r="C8722" t="str">
            <v>3150.2_Gross incremental annual electric savings (kWh/yr)</v>
          </cell>
          <cell r="D8722">
            <v>2</v>
          </cell>
          <cell r="E8722" t="str">
            <v>Gross incremental annual electric savings (kWh/yr)</v>
          </cell>
          <cell r="F8722" t="str">
            <v xml:space="preserve">Energy Savings Value Source </v>
          </cell>
          <cell r="G8722" t="str">
            <v/>
          </cell>
          <cell r="H8722" t="str">
            <v/>
          </cell>
          <cell r="I8722" t="str">
            <v>HVAC Calculator 070113.2.xlsm</v>
          </cell>
        </row>
        <row r="8723">
          <cell r="C8723" t="str">
            <v>3150.2_Gross Average Monthly Demand Reduction (kW/unit)</v>
          </cell>
          <cell r="D8723">
            <v>2</v>
          </cell>
          <cell r="E8723" t="str">
            <v>Gross Average Monthly Demand Reduction (kW/unit)</v>
          </cell>
          <cell r="F8723" t="str">
            <v>Demand Reduction Value Source</v>
          </cell>
          <cell r="G8723" t="str">
            <v/>
          </cell>
          <cell r="H8723" t="str">
            <v/>
          </cell>
          <cell r="I8723" t="str">
            <v>HVAC Calculator 070113.2.xlsm</v>
          </cell>
        </row>
        <row r="8724">
          <cell r="C8724" t="str">
            <v>3150.2_Incentive Customer ($)</v>
          </cell>
          <cell r="D8724">
            <v>2</v>
          </cell>
          <cell r="E8724" t="str">
            <v>Incentive Customer ($)</v>
          </cell>
          <cell r="F8724" t="str">
            <v>Incentive Value Source</v>
          </cell>
          <cell r="G8724" t="str">
            <v/>
          </cell>
          <cell r="H8724" t="str">
            <v/>
          </cell>
          <cell r="I8724" t="str">
            <v>HVAC Calculator 070113.2.xlsm</v>
          </cell>
        </row>
        <row r="8725">
          <cell r="C8725" t="str">
            <v>3133.2_Measure life (years)</v>
          </cell>
          <cell r="D8725">
            <v>2</v>
          </cell>
          <cell r="E8725" t="str">
            <v>Measure life (years)</v>
          </cell>
          <cell r="F8725" t="str">
            <v>Measure Life Value Source</v>
          </cell>
          <cell r="G8725" t="str">
            <v/>
          </cell>
          <cell r="H8725" t="str">
            <v>Page 7-24</v>
          </cell>
          <cell r="I8725" t="str">
            <v>2010 WY Market Characterization 101810.pdf</v>
          </cell>
        </row>
        <row r="8726">
          <cell r="C8726" t="str">
            <v>3133.2_Planned Realization Rate</v>
          </cell>
          <cell r="D8726">
            <v>2</v>
          </cell>
          <cell r="E8726" t="str">
            <v>Planned Realization Rate</v>
          </cell>
          <cell r="F8726" t="str">
            <v>Realization Rate Value Source</v>
          </cell>
          <cell r="G8726" t="str">
            <v/>
          </cell>
          <cell r="H8726" t="str">
            <v>Table 1</v>
          </cell>
          <cell r="I8726" t="str">
            <v>DSM_WY_FinAnswerExpress_Report_2011.pdf</v>
          </cell>
        </row>
        <row r="8727">
          <cell r="C8727" t="str">
            <v>3133.2_Planned Net to Gross Ratio</v>
          </cell>
          <cell r="D8727">
            <v>2</v>
          </cell>
          <cell r="E8727" t="str">
            <v>Planned Net to Gross Ratio</v>
          </cell>
          <cell r="F8727" t="str">
            <v>Net-to-Gross Value Source</v>
          </cell>
          <cell r="G8727" t="str">
            <v/>
          </cell>
          <cell r="H8727" t="str">
            <v>Page 10</v>
          </cell>
          <cell r="I8727" t="str">
            <v>DSM_WY_FinAnswerExpress_Report_2011.pdf</v>
          </cell>
        </row>
        <row r="8728">
          <cell r="C8728" t="str">
            <v>3162.2_Gross Average Monthly Demand Reduction (kW/unit)</v>
          </cell>
          <cell r="D8728">
            <v>2</v>
          </cell>
          <cell r="E8728" t="str">
            <v>Gross Average Monthly Demand Reduction (kW/unit)</v>
          </cell>
          <cell r="F8728" t="str">
            <v>Demand Reduction Value Source</v>
          </cell>
          <cell r="G8728" t="str">
            <v/>
          </cell>
          <cell r="H8728" t="str">
            <v/>
          </cell>
          <cell r="I8728" t="str">
            <v>HVAC Calculator 070113.2.xlsm</v>
          </cell>
        </row>
        <row r="8729">
          <cell r="C8729" t="str">
            <v>3162.2_Gross incremental annual electric savings (kWh/yr)</v>
          </cell>
          <cell r="D8729">
            <v>2</v>
          </cell>
          <cell r="E8729" t="str">
            <v>Gross incremental annual electric savings (kWh/yr)</v>
          </cell>
          <cell r="F8729" t="str">
            <v xml:space="preserve">Energy Savings Value Source </v>
          </cell>
          <cell r="G8729" t="str">
            <v/>
          </cell>
          <cell r="H8729" t="str">
            <v/>
          </cell>
          <cell r="I8729" t="str">
            <v>HVAC Calculator 070113.2.xlsm</v>
          </cell>
        </row>
        <row r="8730">
          <cell r="C8730" t="str">
            <v>3162.2_Gross incremental annual electric savings (kWh/yr)</v>
          </cell>
          <cell r="D8730">
            <v>2</v>
          </cell>
          <cell r="E8730" t="str">
            <v>Gross incremental annual electric savings (kWh/yr)</v>
          </cell>
          <cell r="F8730" t="str">
            <v>See Source Document(s) for savings methodology</v>
          </cell>
          <cell r="G8730" t="str">
            <v/>
          </cell>
          <cell r="H8730" t="str">
            <v/>
          </cell>
          <cell r="I8730" t="str">
            <v>HVAC Calculator 070113.2.xlsm</v>
          </cell>
        </row>
        <row r="8731">
          <cell r="C8731" t="str">
            <v>3162.2_Incremental cost ($)</v>
          </cell>
          <cell r="D8731">
            <v>2</v>
          </cell>
          <cell r="E8731" t="str">
            <v>Incremental cost ($)</v>
          </cell>
          <cell r="F8731" t="str">
            <v>Cost Value Source</v>
          </cell>
          <cell r="G8731" t="str">
            <v/>
          </cell>
          <cell r="H8731" t="str">
            <v/>
          </cell>
          <cell r="I8731" t="str">
            <v>HVAC Calculator 070113.2.xlsm</v>
          </cell>
        </row>
        <row r="8732">
          <cell r="C8732" t="str">
            <v>3162.2_Incentive Customer ($)</v>
          </cell>
          <cell r="D8732">
            <v>2</v>
          </cell>
          <cell r="E8732" t="str">
            <v>Incentive Customer ($)</v>
          </cell>
          <cell r="F8732" t="str">
            <v>Incentive Value Source</v>
          </cell>
          <cell r="G8732" t="str">
            <v/>
          </cell>
          <cell r="H8732" t="str">
            <v/>
          </cell>
          <cell r="I8732" t="str">
            <v>HVAC Calculator 070113.2.xlsm</v>
          </cell>
        </row>
        <row r="8733">
          <cell r="C8733" t="str">
            <v>3004.2_Measure life (years)</v>
          </cell>
          <cell r="D8733">
            <v>2</v>
          </cell>
          <cell r="E8733" t="str">
            <v>Measure life (years)</v>
          </cell>
          <cell r="F8733" t="str">
            <v>Measure Life Value Source</v>
          </cell>
          <cell r="G8733" t="str">
            <v/>
          </cell>
          <cell r="H8733" t="str">
            <v>pg 24-25, Table 7-14</v>
          </cell>
          <cell r="I8733" t="str">
            <v>FinAnswer Express Market Characterization and Program Enhancements - Washington Service Territory 9 Sept 2011.pdf</v>
          </cell>
        </row>
        <row r="8734">
          <cell r="C8734" t="str">
            <v>12012014-013.1_Planned Realization Rate</v>
          </cell>
          <cell r="D8734">
            <v>1</v>
          </cell>
          <cell r="E8734" t="str">
            <v>Planned Realization Rate</v>
          </cell>
          <cell r="F8734" t="str">
            <v>Realization Rate Value Source</v>
          </cell>
          <cell r="G8734" t="str">
            <v/>
          </cell>
          <cell r="H8734" t="str">
            <v>Table 1</v>
          </cell>
          <cell r="I8734" t="str">
            <v>DSM_WY_FinAnswerExpress_Report_2011.pdf</v>
          </cell>
        </row>
        <row r="8735">
          <cell r="C8735" t="str">
            <v>12012014-013.1_Measure life (years)</v>
          </cell>
          <cell r="D8735">
            <v>1</v>
          </cell>
          <cell r="E8735" t="str">
            <v>Measure life (years)</v>
          </cell>
          <cell r="F8735" t="str">
            <v>Measure Life Value Source</v>
          </cell>
          <cell r="G8735" t="str">
            <v/>
          </cell>
          <cell r="H8735" t="str">
            <v>Page 7-24</v>
          </cell>
          <cell r="I8735" t="str">
            <v>2010 WY Market Characterization 101810.pdf</v>
          </cell>
        </row>
        <row r="8736">
          <cell r="C8736" t="str">
            <v>12012014-013.1_Planned Net to Gross Ratio</v>
          </cell>
          <cell r="D8736">
            <v>1</v>
          </cell>
          <cell r="E8736" t="str">
            <v>Planned Net to Gross Ratio</v>
          </cell>
          <cell r="F8736" t="str">
            <v>Net-to-Gross Value Source</v>
          </cell>
          <cell r="G8736" t="str">
            <v/>
          </cell>
          <cell r="H8736" t="str">
            <v>Page 10</v>
          </cell>
          <cell r="I8736" t="str">
            <v>DSM_WY_FinAnswerExpress_Report_2011.pdf</v>
          </cell>
        </row>
        <row r="8737">
          <cell r="C8737" t="str">
            <v>520.2_Incentive Customer ($)</v>
          </cell>
          <cell r="D8737">
            <v>2</v>
          </cell>
          <cell r="E8737" t="str">
            <v>Incentive Customer ($)</v>
          </cell>
          <cell r="F8737" t="str">
            <v>Incentive Value Source</v>
          </cell>
          <cell r="G8737" t="str">
            <v/>
          </cell>
          <cell r="H8737" t="str">
            <v/>
          </cell>
          <cell r="I8737" t="str">
            <v>HVAC Calculator 070113.2.xlsm</v>
          </cell>
        </row>
        <row r="8738">
          <cell r="C8738" t="str">
            <v>520.2_Gross incremental annual electric savings (kWh/yr)</v>
          </cell>
          <cell r="D8738">
            <v>2</v>
          </cell>
          <cell r="E8738" t="str">
            <v>Gross incremental annual electric savings (kWh/yr)</v>
          </cell>
          <cell r="F8738" t="str">
            <v xml:space="preserve">Energy Savings Value Source </v>
          </cell>
          <cell r="G8738" t="str">
            <v/>
          </cell>
          <cell r="H8738" t="str">
            <v/>
          </cell>
          <cell r="I8738" t="str">
            <v>HVAC Calculator 070113.2.xlsm</v>
          </cell>
        </row>
        <row r="8739">
          <cell r="C8739" t="str">
            <v>520.2_Gross Average Monthly Demand Reduction (kW/unit)</v>
          </cell>
          <cell r="D8739">
            <v>2</v>
          </cell>
          <cell r="E8739" t="str">
            <v>Gross Average Monthly Demand Reduction (kW/unit)</v>
          </cell>
          <cell r="F8739" t="str">
            <v>Demand Reduction Value Source</v>
          </cell>
          <cell r="G8739" t="str">
            <v/>
          </cell>
          <cell r="H8739" t="str">
            <v/>
          </cell>
          <cell r="I8739" t="str">
            <v>HVAC Calculator 070113.2.xlsm</v>
          </cell>
        </row>
        <row r="8740">
          <cell r="C8740" t="str">
            <v>520.2_Incremental cost ($)</v>
          </cell>
          <cell r="D8740">
            <v>2</v>
          </cell>
          <cell r="E8740" t="str">
            <v>Incremental cost ($)</v>
          </cell>
          <cell r="F8740" t="str">
            <v>Cost Value Source</v>
          </cell>
          <cell r="G8740" t="str">
            <v/>
          </cell>
          <cell r="H8740" t="str">
            <v/>
          </cell>
          <cell r="I8740" t="str">
            <v>HVAC Calculator 070113.2.xlsm</v>
          </cell>
        </row>
        <row r="8741">
          <cell r="C8741" t="str">
            <v>520.2_Gross incremental annual electric savings (kWh/yr)</v>
          </cell>
          <cell r="D8741">
            <v>2</v>
          </cell>
          <cell r="E8741" t="str">
            <v>Gross incremental annual electric savings (kWh/yr)</v>
          </cell>
          <cell r="F8741" t="str">
            <v>See Source Document(s) for savings methodology</v>
          </cell>
          <cell r="G8741" t="str">
            <v/>
          </cell>
          <cell r="H8741" t="str">
            <v/>
          </cell>
          <cell r="I8741" t="str">
            <v>HVAC Calculator 070113.2.xlsm</v>
          </cell>
        </row>
        <row r="8742">
          <cell r="C8742" t="str">
            <v>3157.2_Incremental cost ($)</v>
          </cell>
          <cell r="D8742">
            <v>2</v>
          </cell>
          <cell r="E8742" t="str">
            <v>Incremental cost ($)</v>
          </cell>
          <cell r="F8742" t="str">
            <v>Cost Value Source</v>
          </cell>
          <cell r="G8742" t="str">
            <v/>
          </cell>
          <cell r="H8742" t="str">
            <v/>
          </cell>
          <cell r="I8742" t="str">
            <v>HVAC Calculator 070113.2.xlsm</v>
          </cell>
        </row>
        <row r="8743">
          <cell r="C8743" t="str">
            <v>3157.2_Incentive Customer ($)</v>
          </cell>
          <cell r="D8743">
            <v>2</v>
          </cell>
          <cell r="E8743" t="str">
            <v>Incentive Customer ($)</v>
          </cell>
          <cell r="F8743" t="str">
            <v>Incentive Value Source</v>
          </cell>
          <cell r="G8743" t="str">
            <v/>
          </cell>
          <cell r="H8743" t="str">
            <v/>
          </cell>
          <cell r="I8743" t="str">
            <v>HVAC Calculator 070113.2.xlsm</v>
          </cell>
        </row>
        <row r="8744">
          <cell r="C8744" t="str">
            <v>3157.2_Gross incremental annual electric savings (kWh/yr)</v>
          </cell>
          <cell r="D8744">
            <v>2</v>
          </cell>
          <cell r="E8744" t="str">
            <v>Gross incremental annual electric savings (kWh/yr)</v>
          </cell>
          <cell r="F8744" t="str">
            <v>See Source Document(s) for savings methodology</v>
          </cell>
          <cell r="G8744" t="str">
            <v/>
          </cell>
          <cell r="H8744" t="str">
            <v/>
          </cell>
          <cell r="I8744" t="str">
            <v>HVAC Calculator 070113.2.xlsm</v>
          </cell>
        </row>
        <row r="8745">
          <cell r="C8745" t="str">
            <v>3157.2_Gross Average Monthly Demand Reduction (kW/unit)</v>
          </cell>
          <cell r="D8745">
            <v>2</v>
          </cell>
          <cell r="E8745" t="str">
            <v>Gross Average Monthly Demand Reduction (kW/unit)</v>
          </cell>
          <cell r="F8745" t="str">
            <v>Demand Reduction Value Source</v>
          </cell>
          <cell r="G8745" t="str">
            <v/>
          </cell>
          <cell r="H8745" t="str">
            <v/>
          </cell>
          <cell r="I8745" t="str">
            <v>HVAC Calculator 070113.2.xlsm</v>
          </cell>
        </row>
        <row r="8746">
          <cell r="C8746" t="str">
            <v>3157.2_Gross incremental annual electric savings (kWh/yr)</v>
          </cell>
          <cell r="D8746">
            <v>2</v>
          </cell>
          <cell r="E8746" t="str">
            <v>Gross incremental annual electric savings (kWh/yr)</v>
          </cell>
          <cell r="F8746" t="str">
            <v xml:space="preserve">Energy Savings Value Source </v>
          </cell>
          <cell r="G8746" t="str">
            <v/>
          </cell>
          <cell r="H8746" t="str">
            <v/>
          </cell>
          <cell r="I8746" t="str">
            <v>HVAC Calculator 070113.2.xlsm</v>
          </cell>
        </row>
        <row r="8747">
          <cell r="C8747" t="str">
            <v>3151.2_Incentive Customer ($)</v>
          </cell>
          <cell r="D8747">
            <v>2</v>
          </cell>
          <cell r="E8747" t="str">
            <v>Incentive Customer ($)</v>
          </cell>
          <cell r="F8747" t="str">
            <v>Incentive Value Source</v>
          </cell>
          <cell r="G8747" t="str">
            <v/>
          </cell>
          <cell r="H8747" t="str">
            <v/>
          </cell>
          <cell r="I8747" t="str">
            <v>HVAC Calculator 070113.2.xlsm</v>
          </cell>
        </row>
        <row r="8748">
          <cell r="C8748" t="str">
            <v>3151.2_Incremental cost ($)</v>
          </cell>
          <cell r="D8748">
            <v>2</v>
          </cell>
          <cell r="E8748" t="str">
            <v>Incremental cost ($)</v>
          </cell>
          <cell r="F8748" t="str">
            <v>Cost Value Source</v>
          </cell>
          <cell r="G8748" t="str">
            <v/>
          </cell>
          <cell r="H8748" t="str">
            <v/>
          </cell>
          <cell r="I8748" t="str">
            <v>HVAC Calculator 070113.2.xlsm</v>
          </cell>
        </row>
        <row r="8749">
          <cell r="C8749" t="str">
            <v>3151.2_Gross incremental annual electric savings (kWh/yr)</v>
          </cell>
          <cell r="D8749">
            <v>2</v>
          </cell>
          <cell r="E8749" t="str">
            <v>Gross incremental annual electric savings (kWh/yr)</v>
          </cell>
          <cell r="F8749" t="str">
            <v>See Source Document(s) for savings methodology</v>
          </cell>
          <cell r="G8749" t="str">
            <v/>
          </cell>
          <cell r="H8749" t="str">
            <v/>
          </cell>
          <cell r="I8749" t="str">
            <v>HVAC Calculator 070113.2.xlsm</v>
          </cell>
        </row>
        <row r="8750">
          <cell r="C8750" t="str">
            <v>3151.2_Gross Average Monthly Demand Reduction (kW/unit)</v>
          </cell>
          <cell r="D8750">
            <v>2</v>
          </cell>
          <cell r="E8750" t="str">
            <v>Gross Average Monthly Demand Reduction (kW/unit)</v>
          </cell>
          <cell r="F8750" t="str">
            <v>Demand Reduction Value Source</v>
          </cell>
          <cell r="G8750" t="str">
            <v/>
          </cell>
          <cell r="H8750" t="str">
            <v/>
          </cell>
          <cell r="I8750" t="str">
            <v>HVAC Calculator 070113.2.xlsm</v>
          </cell>
        </row>
        <row r="8751">
          <cell r="C8751" t="str">
            <v>3151.2_Gross incremental annual electric savings (kWh/yr)</v>
          </cell>
          <cell r="D8751">
            <v>2</v>
          </cell>
          <cell r="E8751" t="str">
            <v>Gross incremental annual electric savings (kWh/yr)</v>
          </cell>
          <cell r="F8751" t="str">
            <v xml:space="preserve">Energy Savings Value Source </v>
          </cell>
          <cell r="G8751" t="str">
            <v/>
          </cell>
          <cell r="H8751" t="str">
            <v/>
          </cell>
          <cell r="I8751" t="str">
            <v>HVAC Calculator 070113.2.xlsm</v>
          </cell>
        </row>
        <row r="8752">
          <cell r="C8752" t="str">
            <v>3163.2_Gross incremental annual electric savings (kWh/yr)</v>
          </cell>
          <cell r="D8752">
            <v>2</v>
          </cell>
          <cell r="E8752" t="str">
            <v>Gross incremental annual electric savings (kWh/yr)</v>
          </cell>
          <cell r="F8752" t="str">
            <v>See Source Document(s) for savings methodology</v>
          </cell>
          <cell r="G8752" t="str">
            <v/>
          </cell>
          <cell r="H8752" t="str">
            <v/>
          </cell>
          <cell r="I8752" t="str">
            <v>HVAC Calculator 070113.2.xlsm</v>
          </cell>
        </row>
        <row r="8753">
          <cell r="C8753" t="str">
            <v>3163.2_Gross incremental annual electric savings (kWh/yr)</v>
          </cell>
          <cell r="D8753">
            <v>2</v>
          </cell>
          <cell r="E8753" t="str">
            <v>Gross incremental annual electric savings (kWh/yr)</v>
          </cell>
          <cell r="F8753" t="str">
            <v xml:space="preserve">Energy Savings Value Source </v>
          </cell>
          <cell r="G8753" t="str">
            <v/>
          </cell>
          <cell r="H8753" t="str">
            <v/>
          </cell>
          <cell r="I8753" t="str">
            <v>HVAC Calculator 070113.2.xlsm</v>
          </cell>
        </row>
        <row r="8754">
          <cell r="C8754" t="str">
            <v>3163.2_Incentive Customer ($)</v>
          </cell>
          <cell r="D8754">
            <v>2</v>
          </cell>
          <cell r="E8754" t="str">
            <v>Incentive Customer ($)</v>
          </cell>
          <cell r="F8754" t="str">
            <v>Incentive Value Source</v>
          </cell>
          <cell r="G8754" t="str">
            <v/>
          </cell>
          <cell r="H8754" t="str">
            <v/>
          </cell>
          <cell r="I8754" t="str">
            <v>HVAC Calculator 070113.2.xlsm</v>
          </cell>
        </row>
        <row r="8755">
          <cell r="C8755" t="str">
            <v>3163.2_Incremental cost ($)</v>
          </cell>
          <cell r="D8755">
            <v>2</v>
          </cell>
          <cell r="E8755" t="str">
            <v>Incremental cost ($)</v>
          </cell>
          <cell r="F8755" t="str">
            <v>Cost Value Source</v>
          </cell>
          <cell r="G8755" t="str">
            <v/>
          </cell>
          <cell r="H8755" t="str">
            <v/>
          </cell>
          <cell r="I8755" t="str">
            <v>HVAC Calculator 070113.2.xlsm</v>
          </cell>
        </row>
        <row r="8756">
          <cell r="C8756" t="str">
            <v>3163.2_Gross Average Monthly Demand Reduction (kW/unit)</v>
          </cell>
          <cell r="D8756">
            <v>2</v>
          </cell>
          <cell r="E8756" t="str">
            <v>Gross Average Monthly Demand Reduction (kW/unit)</v>
          </cell>
          <cell r="F8756" t="str">
            <v>Demand Reduction Value Source</v>
          </cell>
          <cell r="G8756" t="str">
            <v/>
          </cell>
          <cell r="H8756" t="str">
            <v/>
          </cell>
          <cell r="I8756" t="str">
            <v>HVAC Calculator 070113.2.xlsm</v>
          </cell>
        </row>
        <row r="8757">
          <cell r="C8757" t="str">
            <v>522.2_Gross incremental annual electric savings (kWh/yr)</v>
          </cell>
          <cell r="D8757">
            <v>2</v>
          </cell>
          <cell r="E8757" t="str">
            <v>Gross incremental annual electric savings (kWh/yr)</v>
          </cell>
          <cell r="F8757" t="str">
            <v xml:space="preserve">Energy Savings Value Source </v>
          </cell>
          <cell r="G8757" t="str">
            <v/>
          </cell>
          <cell r="H8757" t="str">
            <v/>
          </cell>
          <cell r="I8757" t="str">
            <v>HVAC Calculator 070113.2.xlsm</v>
          </cell>
        </row>
        <row r="8758">
          <cell r="C8758" t="str">
            <v>522.2_Gross Average Monthly Demand Reduction (kW/unit)</v>
          </cell>
          <cell r="D8758">
            <v>2</v>
          </cell>
          <cell r="E8758" t="str">
            <v>Gross Average Monthly Demand Reduction (kW/unit)</v>
          </cell>
          <cell r="F8758" t="str">
            <v>Demand Reduction Value Source</v>
          </cell>
          <cell r="G8758" t="str">
            <v/>
          </cell>
          <cell r="H8758" t="str">
            <v/>
          </cell>
          <cell r="I8758" t="str">
            <v>HVAC Calculator 070113.2.xlsm</v>
          </cell>
        </row>
        <row r="8759">
          <cell r="C8759" t="str">
            <v>522.2_Gross incremental annual electric savings (kWh/yr)</v>
          </cell>
          <cell r="D8759">
            <v>2</v>
          </cell>
          <cell r="E8759" t="str">
            <v>Gross incremental annual electric savings (kWh/yr)</v>
          </cell>
          <cell r="F8759" t="str">
            <v>See Source Document(s) for savings methodology</v>
          </cell>
          <cell r="G8759" t="str">
            <v/>
          </cell>
          <cell r="H8759" t="str">
            <v/>
          </cell>
          <cell r="I8759" t="str">
            <v>HVAC Calculator 070113.2.xlsm</v>
          </cell>
        </row>
        <row r="8760">
          <cell r="C8760" t="str">
            <v>522.2_Incentive Customer ($)</v>
          </cell>
          <cell r="D8760">
            <v>2</v>
          </cell>
          <cell r="E8760" t="str">
            <v>Incentive Customer ($)</v>
          </cell>
          <cell r="F8760" t="str">
            <v>Incentive Value Source</v>
          </cell>
          <cell r="G8760" t="str">
            <v/>
          </cell>
          <cell r="H8760" t="str">
            <v/>
          </cell>
          <cell r="I8760" t="str">
            <v>HVAC Calculator 070113.2.xlsm</v>
          </cell>
        </row>
        <row r="8761">
          <cell r="C8761" t="str">
            <v>522.2_Incremental cost ($)</v>
          </cell>
          <cell r="D8761">
            <v>2</v>
          </cell>
          <cell r="E8761" t="str">
            <v>Incremental cost ($)</v>
          </cell>
          <cell r="F8761" t="str">
            <v>Cost Value Source</v>
          </cell>
          <cell r="G8761" t="str">
            <v/>
          </cell>
          <cell r="H8761" t="str">
            <v/>
          </cell>
          <cell r="I8761" t="str">
            <v>HVAC Calculator 070113.2.xlsm</v>
          </cell>
        </row>
        <row r="8762">
          <cell r="C8762" t="str">
            <v>3159.2_Gross incremental annual electric savings (kWh/yr)</v>
          </cell>
          <cell r="D8762">
            <v>2</v>
          </cell>
          <cell r="E8762" t="str">
            <v>Gross incremental annual electric savings (kWh/yr)</v>
          </cell>
          <cell r="F8762" t="str">
            <v>See Source Document(s) for savings methodology</v>
          </cell>
          <cell r="G8762" t="str">
            <v/>
          </cell>
          <cell r="H8762" t="str">
            <v/>
          </cell>
          <cell r="I8762" t="str">
            <v>HVAC Calculator 070113.2.xlsm</v>
          </cell>
        </row>
        <row r="8763">
          <cell r="C8763" t="str">
            <v>3159.2_Incentive Customer ($)</v>
          </cell>
          <cell r="D8763">
            <v>2</v>
          </cell>
          <cell r="E8763" t="str">
            <v>Incentive Customer ($)</v>
          </cell>
          <cell r="F8763" t="str">
            <v>Incentive Value Source</v>
          </cell>
          <cell r="G8763" t="str">
            <v/>
          </cell>
          <cell r="H8763" t="str">
            <v/>
          </cell>
          <cell r="I8763" t="str">
            <v>HVAC Calculator 070113.2.xlsm</v>
          </cell>
        </row>
        <row r="8764">
          <cell r="C8764" t="str">
            <v>3159.2_Gross Average Monthly Demand Reduction (kW/unit)</v>
          </cell>
          <cell r="D8764">
            <v>2</v>
          </cell>
          <cell r="E8764" t="str">
            <v>Gross Average Monthly Demand Reduction (kW/unit)</v>
          </cell>
          <cell r="F8764" t="str">
            <v>Demand Reduction Value Source</v>
          </cell>
          <cell r="G8764" t="str">
            <v/>
          </cell>
          <cell r="H8764" t="str">
            <v/>
          </cell>
          <cell r="I8764" t="str">
            <v>HVAC Calculator 070113.2.xlsm</v>
          </cell>
        </row>
        <row r="8765">
          <cell r="C8765" t="str">
            <v>3159.2_Incremental cost ($)</v>
          </cell>
          <cell r="D8765">
            <v>2</v>
          </cell>
          <cell r="E8765" t="str">
            <v>Incremental cost ($)</v>
          </cell>
          <cell r="F8765" t="str">
            <v>Cost Value Source</v>
          </cell>
          <cell r="G8765" t="str">
            <v/>
          </cell>
          <cell r="H8765" t="str">
            <v/>
          </cell>
          <cell r="I8765" t="str">
            <v>HVAC Calculator 070113.2.xlsm</v>
          </cell>
        </row>
        <row r="8766">
          <cell r="C8766" t="str">
            <v>3159.2_Gross incremental annual electric savings (kWh/yr)</v>
          </cell>
          <cell r="D8766">
            <v>2</v>
          </cell>
          <cell r="E8766" t="str">
            <v>Gross incremental annual electric savings (kWh/yr)</v>
          </cell>
          <cell r="F8766" t="str">
            <v xml:space="preserve">Energy Savings Value Source </v>
          </cell>
          <cell r="G8766" t="str">
            <v/>
          </cell>
          <cell r="H8766" t="str">
            <v/>
          </cell>
          <cell r="I8766" t="str">
            <v>HVAC Calculator 070113.2.xlsm</v>
          </cell>
        </row>
        <row r="8767">
          <cell r="C8767" t="str">
            <v>3153.2_Incremental cost ($)</v>
          </cell>
          <cell r="D8767">
            <v>2</v>
          </cell>
          <cell r="E8767" t="str">
            <v>Incremental cost ($)</v>
          </cell>
          <cell r="F8767" t="str">
            <v>Cost Value Source</v>
          </cell>
          <cell r="G8767" t="str">
            <v/>
          </cell>
          <cell r="H8767" t="str">
            <v/>
          </cell>
          <cell r="I8767" t="str">
            <v>HVAC Calculator 070113.2.xlsm</v>
          </cell>
        </row>
        <row r="8768">
          <cell r="C8768" t="str">
            <v>3153.2_Gross incremental annual electric savings (kWh/yr)</v>
          </cell>
          <cell r="D8768">
            <v>2</v>
          </cell>
          <cell r="E8768" t="str">
            <v>Gross incremental annual electric savings (kWh/yr)</v>
          </cell>
          <cell r="F8768" t="str">
            <v>See Source Document(s) for savings methodology</v>
          </cell>
          <cell r="G8768" t="str">
            <v/>
          </cell>
          <cell r="H8768" t="str">
            <v/>
          </cell>
          <cell r="I8768" t="str">
            <v>HVAC Calculator 070113.2.xlsm</v>
          </cell>
        </row>
        <row r="8769">
          <cell r="C8769" t="str">
            <v>3153.2_Gross Average Monthly Demand Reduction (kW/unit)</v>
          </cell>
          <cell r="D8769">
            <v>2</v>
          </cell>
          <cell r="E8769" t="str">
            <v>Gross Average Monthly Demand Reduction (kW/unit)</v>
          </cell>
          <cell r="F8769" t="str">
            <v>Demand Reduction Value Source</v>
          </cell>
          <cell r="G8769" t="str">
            <v/>
          </cell>
          <cell r="H8769" t="str">
            <v/>
          </cell>
          <cell r="I8769" t="str">
            <v>HVAC Calculator 070113.2.xlsm</v>
          </cell>
        </row>
        <row r="8770">
          <cell r="C8770" t="str">
            <v>3153.2_Incentive Customer ($)</v>
          </cell>
          <cell r="D8770">
            <v>2</v>
          </cell>
          <cell r="E8770" t="str">
            <v>Incentive Customer ($)</v>
          </cell>
          <cell r="F8770" t="str">
            <v>Incentive Value Source</v>
          </cell>
          <cell r="G8770" t="str">
            <v/>
          </cell>
          <cell r="H8770" t="str">
            <v/>
          </cell>
          <cell r="I8770" t="str">
            <v>HVAC Calculator 070113.2.xlsm</v>
          </cell>
        </row>
        <row r="8771">
          <cell r="C8771" t="str">
            <v>3153.2_Gross incremental annual electric savings (kWh/yr)</v>
          </cell>
          <cell r="D8771">
            <v>2</v>
          </cell>
          <cell r="E8771" t="str">
            <v>Gross incremental annual electric savings (kWh/yr)</v>
          </cell>
          <cell r="F8771" t="str">
            <v xml:space="preserve">Energy Savings Value Source </v>
          </cell>
          <cell r="G8771" t="str">
            <v/>
          </cell>
          <cell r="H8771" t="str">
            <v/>
          </cell>
          <cell r="I8771" t="str">
            <v>HVAC Calculator 070113.2.xlsm</v>
          </cell>
        </row>
        <row r="8772">
          <cell r="C8772" t="str">
            <v>3165.2_Incentive Customer ($)</v>
          </cell>
          <cell r="D8772">
            <v>2</v>
          </cell>
          <cell r="E8772" t="str">
            <v>Incentive Customer ($)</v>
          </cell>
          <cell r="F8772" t="str">
            <v>Incentive Value Source</v>
          </cell>
          <cell r="G8772" t="str">
            <v/>
          </cell>
          <cell r="H8772" t="str">
            <v/>
          </cell>
          <cell r="I8772" t="str">
            <v>HVAC Calculator 070113.2.xlsm</v>
          </cell>
        </row>
        <row r="8773">
          <cell r="C8773" t="str">
            <v>3165.2_Gross incremental annual electric savings (kWh/yr)</v>
          </cell>
          <cell r="D8773">
            <v>2</v>
          </cell>
          <cell r="E8773" t="str">
            <v>Gross incremental annual electric savings (kWh/yr)</v>
          </cell>
          <cell r="F8773" t="str">
            <v xml:space="preserve">Energy Savings Value Source </v>
          </cell>
          <cell r="G8773" t="str">
            <v/>
          </cell>
          <cell r="H8773" t="str">
            <v/>
          </cell>
          <cell r="I8773" t="str">
            <v>HVAC Calculator 070113.2.xlsm</v>
          </cell>
        </row>
        <row r="8774">
          <cell r="C8774" t="str">
            <v>3165.2_Incremental cost ($)</v>
          </cell>
          <cell r="D8774">
            <v>2</v>
          </cell>
          <cell r="E8774" t="str">
            <v>Incremental cost ($)</v>
          </cell>
          <cell r="F8774" t="str">
            <v>Cost Value Source</v>
          </cell>
          <cell r="G8774" t="str">
            <v/>
          </cell>
          <cell r="H8774" t="str">
            <v/>
          </cell>
          <cell r="I8774" t="str">
            <v>HVAC Calculator 070113.2.xlsm</v>
          </cell>
        </row>
        <row r="8775">
          <cell r="C8775" t="str">
            <v>3165.2_Gross Average Monthly Demand Reduction (kW/unit)</v>
          </cell>
          <cell r="D8775">
            <v>2</v>
          </cell>
          <cell r="E8775" t="str">
            <v>Gross Average Monthly Demand Reduction (kW/unit)</v>
          </cell>
          <cell r="F8775" t="str">
            <v>Demand Reduction Value Source</v>
          </cell>
          <cell r="G8775" t="str">
            <v/>
          </cell>
          <cell r="H8775" t="str">
            <v/>
          </cell>
          <cell r="I8775" t="str">
            <v>HVAC Calculator 070113.2.xlsm</v>
          </cell>
        </row>
        <row r="8776">
          <cell r="C8776" t="str">
            <v>3165.2_Gross incremental annual electric savings (kWh/yr)</v>
          </cell>
          <cell r="D8776">
            <v>2</v>
          </cell>
          <cell r="E8776" t="str">
            <v>Gross incremental annual electric savings (kWh/yr)</v>
          </cell>
          <cell r="F8776" t="str">
            <v>See Source Document(s) for savings methodology</v>
          </cell>
          <cell r="G8776" t="str">
            <v/>
          </cell>
          <cell r="H8776" t="str">
            <v/>
          </cell>
          <cell r="I8776" t="str">
            <v>HVAC Calculator 070113.2.xlsm</v>
          </cell>
        </row>
        <row r="8777">
          <cell r="C8777" t="str">
            <v>523.2_Incremental cost ($)</v>
          </cell>
          <cell r="D8777">
            <v>2</v>
          </cell>
          <cell r="E8777" t="str">
            <v>Incremental cost ($)</v>
          </cell>
          <cell r="F8777" t="str">
            <v>Cost Value Source</v>
          </cell>
          <cell r="G8777" t="str">
            <v/>
          </cell>
          <cell r="H8777" t="str">
            <v/>
          </cell>
          <cell r="I8777" t="str">
            <v>HVAC Calculator 070113.2.xlsm</v>
          </cell>
        </row>
        <row r="8778">
          <cell r="C8778" t="str">
            <v>523.2_Gross incremental annual electric savings (kWh/yr)</v>
          </cell>
          <cell r="D8778">
            <v>2</v>
          </cell>
          <cell r="E8778" t="str">
            <v>Gross incremental annual electric savings (kWh/yr)</v>
          </cell>
          <cell r="F8778" t="str">
            <v xml:space="preserve">Energy Savings Value Source </v>
          </cell>
          <cell r="G8778" t="str">
            <v/>
          </cell>
          <cell r="H8778" t="str">
            <v/>
          </cell>
          <cell r="I8778" t="str">
            <v>HVAC Calculator 070113.2.xlsm</v>
          </cell>
        </row>
        <row r="8779">
          <cell r="C8779" t="str">
            <v>523.2_Gross Average Monthly Demand Reduction (kW/unit)</v>
          </cell>
          <cell r="D8779">
            <v>2</v>
          </cell>
          <cell r="E8779" t="str">
            <v>Gross Average Monthly Demand Reduction (kW/unit)</v>
          </cell>
          <cell r="F8779" t="str">
            <v>Demand Reduction Value Source</v>
          </cell>
          <cell r="G8779" t="str">
            <v/>
          </cell>
          <cell r="H8779" t="str">
            <v/>
          </cell>
          <cell r="I8779" t="str">
            <v>HVAC Calculator 070113.2.xlsm</v>
          </cell>
        </row>
        <row r="8780">
          <cell r="C8780" t="str">
            <v>523.2_Incentive Customer ($)</v>
          </cell>
          <cell r="D8780">
            <v>2</v>
          </cell>
          <cell r="E8780" t="str">
            <v>Incentive Customer ($)</v>
          </cell>
          <cell r="F8780" t="str">
            <v>Incentive Value Source</v>
          </cell>
          <cell r="G8780" t="str">
            <v/>
          </cell>
          <cell r="H8780" t="str">
            <v/>
          </cell>
          <cell r="I8780" t="str">
            <v>HVAC Calculator 070113.2.xlsm</v>
          </cell>
        </row>
        <row r="8781">
          <cell r="C8781" t="str">
            <v>523.2_Gross incremental annual electric savings (kWh/yr)</v>
          </cell>
          <cell r="D8781">
            <v>2</v>
          </cell>
          <cell r="E8781" t="str">
            <v>Gross incremental annual electric savings (kWh/yr)</v>
          </cell>
          <cell r="F8781" t="str">
            <v>See Source Document(s) for savings methodology</v>
          </cell>
          <cell r="G8781" t="str">
            <v/>
          </cell>
          <cell r="H8781" t="str">
            <v/>
          </cell>
          <cell r="I8781" t="str">
            <v>HVAC Calculator 070113.2.xlsm</v>
          </cell>
        </row>
        <row r="8782">
          <cell r="C8782" t="str">
            <v>3160.2_Gross incremental annual electric savings (kWh/yr)</v>
          </cell>
          <cell r="D8782">
            <v>2</v>
          </cell>
          <cell r="E8782" t="str">
            <v>Gross incremental annual electric savings (kWh/yr)</v>
          </cell>
          <cell r="F8782" t="str">
            <v>See Source Document(s) for savings methodology</v>
          </cell>
          <cell r="G8782" t="str">
            <v/>
          </cell>
          <cell r="H8782" t="str">
            <v/>
          </cell>
          <cell r="I8782" t="str">
            <v>HVAC Calculator 070113.2.xlsm</v>
          </cell>
        </row>
        <row r="8783">
          <cell r="C8783" t="str">
            <v>3160.2_Gross incremental annual electric savings (kWh/yr)</v>
          </cell>
          <cell r="D8783">
            <v>2</v>
          </cell>
          <cell r="E8783" t="str">
            <v>Gross incremental annual electric savings (kWh/yr)</v>
          </cell>
          <cell r="F8783" t="str">
            <v xml:space="preserve">Energy Savings Value Source </v>
          </cell>
          <cell r="G8783" t="str">
            <v/>
          </cell>
          <cell r="H8783" t="str">
            <v/>
          </cell>
          <cell r="I8783" t="str">
            <v>HVAC Calculator 070113.2.xlsm</v>
          </cell>
        </row>
        <row r="8784">
          <cell r="C8784" t="str">
            <v>3160.2_Gross Average Monthly Demand Reduction (kW/unit)</v>
          </cell>
          <cell r="D8784">
            <v>2</v>
          </cell>
          <cell r="E8784" t="str">
            <v>Gross Average Monthly Demand Reduction (kW/unit)</v>
          </cell>
          <cell r="F8784" t="str">
            <v>Demand Reduction Value Source</v>
          </cell>
          <cell r="G8784" t="str">
            <v/>
          </cell>
          <cell r="H8784" t="str">
            <v/>
          </cell>
          <cell r="I8784" t="str">
            <v>HVAC Calculator 070113.2.xlsm</v>
          </cell>
        </row>
        <row r="8785">
          <cell r="C8785" t="str">
            <v>3160.2_Incentive Customer ($)</v>
          </cell>
          <cell r="D8785">
            <v>2</v>
          </cell>
          <cell r="E8785" t="str">
            <v>Incentive Customer ($)</v>
          </cell>
          <cell r="F8785" t="str">
            <v>Incentive Value Source</v>
          </cell>
          <cell r="G8785" t="str">
            <v/>
          </cell>
          <cell r="H8785" t="str">
            <v/>
          </cell>
          <cell r="I8785" t="str">
            <v>HVAC Calculator 070113.2.xlsm</v>
          </cell>
        </row>
        <row r="8786">
          <cell r="C8786" t="str">
            <v>3160.2_Incremental cost ($)</v>
          </cell>
          <cell r="D8786">
            <v>2</v>
          </cell>
          <cell r="E8786" t="str">
            <v>Incremental cost ($)</v>
          </cell>
          <cell r="F8786" t="str">
            <v>Cost Value Source</v>
          </cell>
          <cell r="G8786" t="str">
            <v/>
          </cell>
          <cell r="H8786" t="str">
            <v/>
          </cell>
          <cell r="I8786" t="str">
            <v>HVAC Calculator 070113.2.xlsm</v>
          </cell>
        </row>
        <row r="8787">
          <cell r="C8787" t="str">
            <v>3154.2_Incremental cost ($)</v>
          </cell>
          <cell r="D8787">
            <v>2</v>
          </cell>
          <cell r="E8787" t="str">
            <v>Incremental cost ($)</v>
          </cell>
          <cell r="F8787" t="str">
            <v>Cost Value Source</v>
          </cell>
          <cell r="G8787" t="str">
            <v/>
          </cell>
          <cell r="H8787" t="str">
            <v/>
          </cell>
          <cell r="I8787" t="str">
            <v>HVAC Calculator 070113.2.xlsm</v>
          </cell>
        </row>
        <row r="8788">
          <cell r="C8788" t="str">
            <v>3154.2_Incentive Customer ($)</v>
          </cell>
          <cell r="D8788">
            <v>2</v>
          </cell>
          <cell r="E8788" t="str">
            <v>Incentive Customer ($)</v>
          </cell>
          <cell r="F8788" t="str">
            <v>Incentive Value Source</v>
          </cell>
          <cell r="G8788" t="str">
            <v/>
          </cell>
          <cell r="H8788" t="str">
            <v/>
          </cell>
          <cell r="I8788" t="str">
            <v>HVAC Calculator 070113.2.xlsm</v>
          </cell>
        </row>
        <row r="8789">
          <cell r="C8789" t="str">
            <v>3154.2_Gross incremental annual electric savings (kWh/yr)</v>
          </cell>
          <cell r="D8789">
            <v>2</v>
          </cell>
          <cell r="E8789" t="str">
            <v>Gross incremental annual electric savings (kWh/yr)</v>
          </cell>
          <cell r="F8789" t="str">
            <v>See Source Document(s) for savings methodology</v>
          </cell>
          <cell r="G8789" t="str">
            <v/>
          </cell>
          <cell r="H8789" t="str">
            <v/>
          </cell>
          <cell r="I8789" t="str">
            <v>HVAC Calculator 070113.2.xlsm</v>
          </cell>
        </row>
        <row r="8790">
          <cell r="C8790" t="str">
            <v>3154.2_Gross incremental annual electric savings (kWh/yr)</v>
          </cell>
          <cell r="D8790">
            <v>2</v>
          </cell>
          <cell r="E8790" t="str">
            <v>Gross incremental annual electric savings (kWh/yr)</v>
          </cell>
          <cell r="F8790" t="str">
            <v xml:space="preserve">Energy Savings Value Source </v>
          </cell>
          <cell r="G8790" t="str">
            <v/>
          </cell>
          <cell r="H8790" t="str">
            <v/>
          </cell>
          <cell r="I8790" t="str">
            <v>HVAC Calculator 070113.2.xlsm</v>
          </cell>
        </row>
        <row r="8791">
          <cell r="C8791" t="str">
            <v>3154.2_Gross Average Monthly Demand Reduction (kW/unit)</v>
          </cell>
          <cell r="D8791">
            <v>2</v>
          </cell>
          <cell r="E8791" t="str">
            <v>Gross Average Monthly Demand Reduction (kW/unit)</v>
          </cell>
          <cell r="F8791" t="str">
            <v>Demand Reduction Value Source</v>
          </cell>
          <cell r="G8791" t="str">
            <v/>
          </cell>
          <cell r="H8791" t="str">
            <v/>
          </cell>
          <cell r="I8791" t="str">
            <v>HVAC Calculator 070113.2.xlsm</v>
          </cell>
        </row>
        <row r="8792">
          <cell r="C8792" t="str">
            <v>3166.2_Gross Average Monthly Demand Reduction (kW/unit)</v>
          </cell>
          <cell r="D8792">
            <v>2</v>
          </cell>
          <cell r="E8792" t="str">
            <v>Gross Average Monthly Demand Reduction (kW/unit)</v>
          </cell>
          <cell r="F8792" t="str">
            <v>Demand Reduction Value Source</v>
          </cell>
          <cell r="G8792" t="str">
            <v/>
          </cell>
          <cell r="H8792" t="str">
            <v/>
          </cell>
          <cell r="I8792" t="str">
            <v>HVAC Calculator 070113.2.xlsm</v>
          </cell>
        </row>
        <row r="8793">
          <cell r="C8793" t="str">
            <v>3166.2_Incentive Customer ($)</v>
          </cell>
          <cell r="D8793">
            <v>2</v>
          </cell>
          <cell r="E8793" t="str">
            <v>Incentive Customer ($)</v>
          </cell>
          <cell r="F8793" t="str">
            <v>Incentive Value Source</v>
          </cell>
          <cell r="G8793" t="str">
            <v/>
          </cell>
          <cell r="H8793" t="str">
            <v/>
          </cell>
          <cell r="I8793" t="str">
            <v>HVAC Calculator 070113.2.xlsm</v>
          </cell>
        </row>
        <row r="8794">
          <cell r="C8794" t="str">
            <v>3166.2_Incremental cost ($)</v>
          </cell>
          <cell r="D8794">
            <v>2</v>
          </cell>
          <cell r="E8794" t="str">
            <v>Incremental cost ($)</v>
          </cell>
          <cell r="F8794" t="str">
            <v>Cost Value Source</v>
          </cell>
          <cell r="G8794" t="str">
            <v/>
          </cell>
          <cell r="H8794" t="str">
            <v/>
          </cell>
          <cell r="I8794" t="str">
            <v>HVAC Calculator 070113.2.xlsm</v>
          </cell>
        </row>
        <row r="8795">
          <cell r="C8795" t="str">
            <v>3166.2_Gross incremental annual electric savings (kWh/yr)</v>
          </cell>
          <cell r="D8795">
            <v>2</v>
          </cell>
          <cell r="E8795" t="str">
            <v>Gross incremental annual electric savings (kWh/yr)</v>
          </cell>
          <cell r="F8795" t="str">
            <v>See Source Document(s) for savings methodology</v>
          </cell>
          <cell r="G8795" t="str">
            <v/>
          </cell>
          <cell r="H8795" t="str">
            <v/>
          </cell>
          <cell r="I8795" t="str">
            <v>HVAC Calculator 070113.2.xlsm</v>
          </cell>
        </row>
        <row r="8796">
          <cell r="C8796" t="str">
            <v>3166.2_Gross incremental annual electric savings (kWh/yr)</v>
          </cell>
          <cell r="D8796">
            <v>2</v>
          </cell>
          <cell r="E8796" t="str">
            <v>Gross incremental annual electric savings (kWh/yr)</v>
          </cell>
          <cell r="F8796" t="str">
            <v xml:space="preserve">Energy Savings Value Source </v>
          </cell>
          <cell r="G8796" t="str">
            <v/>
          </cell>
          <cell r="H8796" t="str">
            <v/>
          </cell>
          <cell r="I8796" t="str">
            <v>HVAC Calculator 070113.2.xlsm</v>
          </cell>
        </row>
        <row r="8797">
          <cell r="C8797" t="str">
            <v>521.2_Incremental cost ($)</v>
          </cell>
          <cell r="D8797">
            <v>2</v>
          </cell>
          <cell r="E8797" t="str">
            <v>Incremental cost ($)</v>
          </cell>
          <cell r="F8797" t="str">
            <v>Cost Value Source</v>
          </cell>
          <cell r="G8797" t="str">
            <v/>
          </cell>
          <cell r="H8797" t="str">
            <v/>
          </cell>
          <cell r="I8797" t="str">
            <v>HVAC Calculator 070113.2.xlsm</v>
          </cell>
        </row>
        <row r="8798">
          <cell r="C8798" t="str">
            <v>521.2_Gross incremental annual electric savings (kWh/yr)</v>
          </cell>
          <cell r="D8798">
            <v>2</v>
          </cell>
          <cell r="E8798" t="str">
            <v>Gross incremental annual electric savings (kWh/yr)</v>
          </cell>
          <cell r="F8798" t="str">
            <v>See Source Document(s) for savings methodology</v>
          </cell>
          <cell r="G8798" t="str">
            <v/>
          </cell>
          <cell r="H8798" t="str">
            <v/>
          </cell>
          <cell r="I8798" t="str">
            <v>HVAC Calculator 070113.2.xlsm</v>
          </cell>
        </row>
        <row r="8799">
          <cell r="C8799" t="str">
            <v>521.2_Gross Average Monthly Demand Reduction (kW/unit)</v>
          </cell>
          <cell r="D8799">
            <v>2</v>
          </cell>
          <cell r="E8799" t="str">
            <v>Gross Average Monthly Demand Reduction (kW/unit)</v>
          </cell>
          <cell r="F8799" t="str">
            <v>Demand Reduction Value Source</v>
          </cell>
          <cell r="G8799" t="str">
            <v/>
          </cell>
          <cell r="H8799" t="str">
            <v/>
          </cell>
          <cell r="I8799" t="str">
            <v>HVAC Calculator 070113.2.xlsm</v>
          </cell>
        </row>
        <row r="8800">
          <cell r="C8800" t="str">
            <v>521.2_Gross incremental annual electric savings (kWh/yr)</v>
          </cell>
          <cell r="D8800">
            <v>2</v>
          </cell>
          <cell r="E8800" t="str">
            <v>Gross incremental annual electric savings (kWh/yr)</v>
          </cell>
          <cell r="F8800" t="str">
            <v xml:space="preserve">Energy Savings Value Source </v>
          </cell>
          <cell r="G8800" t="str">
            <v/>
          </cell>
          <cell r="H8800" t="str">
            <v/>
          </cell>
          <cell r="I8800" t="str">
            <v>HVAC Calculator 070113.2.xlsm</v>
          </cell>
        </row>
        <row r="8801">
          <cell r="C8801" t="str">
            <v>521.2_Incentive Customer ($)</v>
          </cell>
          <cell r="D8801">
            <v>2</v>
          </cell>
          <cell r="E8801" t="str">
            <v>Incentive Customer ($)</v>
          </cell>
          <cell r="F8801" t="str">
            <v>Incentive Value Source</v>
          </cell>
          <cell r="G8801" t="str">
            <v/>
          </cell>
          <cell r="H8801" t="str">
            <v/>
          </cell>
          <cell r="I8801" t="str">
            <v>HVAC Calculator 070113.2.xlsm</v>
          </cell>
        </row>
        <row r="8802">
          <cell r="C8802" t="str">
            <v>3158.2_Incremental cost ($)</v>
          </cell>
          <cell r="D8802">
            <v>2</v>
          </cell>
          <cell r="E8802" t="str">
            <v>Incremental cost ($)</v>
          </cell>
          <cell r="F8802" t="str">
            <v>Cost Value Source</v>
          </cell>
          <cell r="G8802" t="str">
            <v/>
          </cell>
          <cell r="H8802" t="str">
            <v/>
          </cell>
          <cell r="I8802" t="str">
            <v>HVAC Calculator 070113.2.xlsm</v>
          </cell>
        </row>
        <row r="8803">
          <cell r="C8803" t="str">
            <v>3158.2_Gross incremental annual electric savings (kWh/yr)</v>
          </cell>
          <cell r="D8803">
            <v>2</v>
          </cell>
          <cell r="E8803" t="str">
            <v>Gross incremental annual electric savings (kWh/yr)</v>
          </cell>
          <cell r="F8803" t="str">
            <v>See Source Document(s) for savings methodology</v>
          </cell>
          <cell r="G8803" t="str">
            <v/>
          </cell>
          <cell r="H8803" t="str">
            <v/>
          </cell>
          <cell r="I8803" t="str">
            <v>HVAC Calculator 070113.2.xlsm</v>
          </cell>
        </row>
        <row r="8804">
          <cell r="C8804" t="str">
            <v>3158.2_Gross incremental annual electric savings (kWh/yr)</v>
          </cell>
          <cell r="D8804">
            <v>2</v>
          </cell>
          <cell r="E8804" t="str">
            <v>Gross incremental annual electric savings (kWh/yr)</v>
          </cell>
          <cell r="F8804" t="str">
            <v xml:space="preserve">Energy Savings Value Source </v>
          </cell>
          <cell r="G8804" t="str">
            <v/>
          </cell>
          <cell r="H8804" t="str">
            <v/>
          </cell>
          <cell r="I8804" t="str">
            <v>HVAC Calculator 070113.2.xlsm</v>
          </cell>
        </row>
        <row r="8805">
          <cell r="C8805" t="str">
            <v>3158.2_Incentive Customer ($)</v>
          </cell>
          <cell r="D8805">
            <v>2</v>
          </cell>
          <cell r="E8805" t="str">
            <v>Incentive Customer ($)</v>
          </cell>
          <cell r="F8805" t="str">
            <v>Incentive Value Source</v>
          </cell>
          <cell r="G8805" t="str">
            <v/>
          </cell>
          <cell r="H8805" t="str">
            <v/>
          </cell>
          <cell r="I8805" t="str">
            <v>HVAC Calculator 070113.2.xlsm</v>
          </cell>
        </row>
        <row r="8806">
          <cell r="C8806" t="str">
            <v>3158.2_Gross Average Monthly Demand Reduction (kW/unit)</v>
          </cell>
          <cell r="D8806">
            <v>2</v>
          </cell>
          <cell r="E8806" t="str">
            <v>Gross Average Monthly Demand Reduction (kW/unit)</v>
          </cell>
          <cell r="F8806" t="str">
            <v>Demand Reduction Value Source</v>
          </cell>
          <cell r="G8806" t="str">
            <v/>
          </cell>
          <cell r="H8806" t="str">
            <v/>
          </cell>
          <cell r="I8806" t="str">
            <v>HVAC Calculator 070113.2.xlsm</v>
          </cell>
        </row>
        <row r="8807">
          <cell r="C8807" t="str">
            <v>3152.2_Gross incremental annual electric savings (kWh/yr)</v>
          </cell>
          <cell r="D8807">
            <v>2</v>
          </cell>
          <cell r="E8807" t="str">
            <v>Gross incremental annual electric savings (kWh/yr)</v>
          </cell>
          <cell r="F8807" t="str">
            <v>See Source Document(s) for savings methodology</v>
          </cell>
          <cell r="G8807" t="str">
            <v/>
          </cell>
          <cell r="H8807" t="str">
            <v/>
          </cell>
          <cell r="I8807" t="str">
            <v>HVAC Calculator 070113.2.xlsm</v>
          </cell>
        </row>
        <row r="8808">
          <cell r="C8808" t="str">
            <v>3152.2_Incentive Customer ($)</v>
          </cell>
          <cell r="D8808">
            <v>2</v>
          </cell>
          <cell r="E8808" t="str">
            <v>Incentive Customer ($)</v>
          </cell>
          <cell r="F8808" t="str">
            <v>Incentive Value Source</v>
          </cell>
          <cell r="G8808" t="str">
            <v/>
          </cell>
          <cell r="H8808" t="str">
            <v/>
          </cell>
          <cell r="I8808" t="str">
            <v>HVAC Calculator 070113.2.xlsm</v>
          </cell>
        </row>
        <row r="8809">
          <cell r="C8809" t="str">
            <v>3152.2_Gross Average Monthly Demand Reduction (kW/unit)</v>
          </cell>
          <cell r="D8809">
            <v>2</v>
          </cell>
          <cell r="E8809" t="str">
            <v>Gross Average Monthly Demand Reduction (kW/unit)</v>
          </cell>
          <cell r="F8809" t="str">
            <v>Demand Reduction Value Source</v>
          </cell>
          <cell r="G8809" t="str">
            <v/>
          </cell>
          <cell r="H8809" t="str">
            <v/>
          </cell>
          <cell r="I8809" t="str">
            <v>HVAC Calculator 070113.2.xlsm</v>
          </cell>
        </row>
        <row r="8810">
          <cell r="C8810" t="str">
            <v>3152.2_Gross incremental annual electric savings (kWh/yr)</v>
          </cell>
          <cell r="D8810">
            <v>2</v>
          </cell>
          <cell r="E8810" t="str">
            <v>Gross incremental annual electric savings (kWh/yr)</v>
          </cell>
          <cell r="F8810" t="str">
            <v xml:space="preserve">Energy Savings Value Source </v>
          </cell>
          <cell r="G8810" t="str">
            <v/>
          </cell>
          <cell r="H8810" t="str">
            <v/>
          </cell>
          <cell r="I8810" t="str">
            <v>HVAC Calculator 070113.2.xlsm</v>
          </cell>
        </row>
        <row r="8811">
          <cell r="C8811" t="str">
            <v>3152.2_Incremental cost ($)</v>
          </cell>
          <cell r="D8811">
            <v>2</v>
          </cell>
          <cell r="E8811" t="str">
            <v>Incremental cost ($)</v>
          </cell>
          <cell r="F8811" t="str">
            <v>Cost Value Source</v>
          </cell>
          <cell r="G8811" t="str">
            <v/>
          </cell>
          <cell r="H8811" t="str">
            <v/>
          </cell>
          <cell r="I8811" t="str">
            <v>HVAC Calculator 070113.2.xlsm</v>
          </cell>
        </row>
        <row r="8812">
          <cell r="C8812" t="str">
            <v>3164.2_Gross incremental annual electric savings (kWh/yr)</v>
          </cell>
          <cell r="D8812">
            <v>2</v>
          </cell>
          <cell r="E8812" t="str">
            <v>Gross incremental annual electric savings (kWh/yr)</v>
          </cell>
          <cell r="F8812" t="str">
            <v>See Source Document(s) for savings methodology</v>
          </cell>
          <cell r="G8812" t="str">
            <v/>
          </cell>
          <cell r="H8812" t="str">
            <v/>
          </cell>
          <cell r="I8812" t="str">
            <v>HVAC Calculator 070113.2.xlsm</v>
          </cell>
        </row>
        <row r="8813">
          <cell r="C8813" t="str">
            <v>3164.2_Gross Average Monthly Demand Reduction (kW/unit)</v>
          </cell>
          <cell r="D8813">
            <v>2</v>
          </cell>
          <cell r="E8813" t="str">
            <v>Gross Average Monthly Demand Reduction (kW/unit)</v>
          </cell>
          <cell r="F8813" t="str">
            <v>Demand Reduction Value Source</v>
          </cell>
          <cell r="G8813" t="str">
            <v/>
          </cell>
          <cell r="H8813" t="str">
            <v/>
          </cell>
          <cell r="I8813" t="str">
            <v>HVAC Calculator 070113.2.xlsm</v>
          </cell>
        </row>
        <row r="8814">
          <cell r="C8814" t="str">
            <v>3164.2_Gross incremental annual electric savings (kWh/yr)</v>
          </cell>
          <cell r="D8814">
            <v>2</v>
          </cell>
          <cell r="E8814" t="str">
            <v>Gross incremental annual electric savings (kWh/yr)</v>
          </cell>
          <cell r="F8814" t="str">
            <v xml:space="preserve">Energy Savings Value Source </v>
          </cell>
          <cell r="G8814" t="str">
            <v/>
          </cell>
          <cell r="H8814" t="str">
            <v/>
          </cell>
          <cell r="I8814" t="str">
            <v>HVAC Calculator 070113.2.xlsm</v>
          </cell>
        </row>
        <row r="8815">
          <cell r="C8815" t="str">
            <v>3164.2_Incentive Customer ($)</v>
          </cell>
          <cell r="D8815">
            <v>2</v>
          </cell>
          <cell r="E8815" t="str">
            <v>Incentive Customer ($)</v>
          </cell>
          <cell r="F8815" t="str">
            <v>Incentive Value Source</v>
          </cell>
          <cell r="G8815" t="str">
            <v/>
          </cell>
          <cell r="H8815" t="str">
            <v/>
          </cell>
          <cell r="I8815" t="str">
            <v>HVAC Calculator 070113.2.xlsm</v>
          </cell>
        </row>
        <row r="8816">
          <cell r="C8816" t="str">
            <v>3164.2_Incremental cost ($)</v>
          </cell>
          <cell r="D8816">
            <v>2</v>
          </cell>
          <cell r="E8816" t="str">
            <v>Incremental cost ($)</v>
          </cell>
          <cell r="F8816" t="str">
            <v>Cost Value Source</v>
          </cell>
          <cell r="G8816" t="str">
            <v/>
          </cell>
          <cell r="H8816" t="str">
            <v/>
          </cell>
          <cell r="I8816" t="str">
            <v>HVAC Calculator 070113.2.xlsm</v>
          </cell>
        </row>
        <row r="8817">
          <cell r="C8817" t="str">
            <v>524.2_Gross incremental annual electric savings (kWh/yr)</v>
          </cell>
          <cell r="D8817">
            <v>2</v>
          </cell>
          <cell r="E8817" t="str">
            <v>Gross incremental annual electric savings (kWh/yr)</v>
          </cell>
          <cell r="F8817" t="str">
            <v xml:space="preserve">Energy Savings Value Source </v>
          </cell>
          <cell r="G8817" t="str">
            <v/>
          </cell>
          <cell r="H8817" t="str">
            <v/>
          </cell>
          <cell r="I8817" t="str">
            <v>HVAC Calculator 070113.2.xlsm</v>
          </cell>
        </row>
        <row r="8818">
          <cell r="C8818" t="str">
            <v>524.2_Gross Average Monthly Demand Reduction (kW/unit)</v>
          </cell>
          <cell r="D8818">
            <v>2</v>
          </cell>
          <cell r="E8818" t="str">
            <v>Gross Average Monthly Demand Reduction (kW/unit)</v>
          </cell>
          <cell r="F8818" t="str">
            <v>Demand Reduction Value Source</v>
          </cell>
          <cell r="G8818" t="str">
            <v/>
          </cell>
          <cell r="H8818" t="str">
            <v/>
          </cell>
          <cell r="I8818" t="str">
            <v>HVAC Calculator 070113.2.xlsm</v>
          </cell>
        </row>
        <row r="8819">
          <cell r="C8819" t="str">
            <v>524.2_Gross incremental annual electric savings (kWh/yr)</v>
          </cell>
          <cell r="D8819">
            <v>2</v>
          </cell>
          <cell r="E8819" t="str">
            <v>Gross incremental annual electric savings (kWh/yr)</v>
          </cell>
          <cell r="F8819" t="str">
            <v>See Source Document(s) for savings methodology</v>
          </cell>
          <cell r="G8819" t="str">
            <v/>
          </cell>
          <cell r="H8819" t="str">
            <v/>
          </cell>
          <cell r="I8819" t="str">
            <v>HVAC Calculator 070113.2.xlsm</v>
          </cell>
        </row>
        <row r="8820">
          <cell r="C8820" t="str">
            <v>524.2_Incentive Customer ($)</v>
          </cell>
          <cell r="D8820">
            <v>2</v>
          </cell>
          <cell r="E8820" t="str">
            <v>Incentive Customer ($)</v>
          </cell>
          <cell r="F8820" t="str">
            <v>Incentive Value Source</v>
          </cell>
          <cell r="G8820" t="str">
            <v/>
          </cell>
          <cell r="H8820" t="str">
            <v/>
          </cell>
          <cell r="I8820" t="str">
            <v>HVAC Calculator 070113.2.xlsm</v>
          </cell>
        </row>
        <row r="8821">
          <cell r="C8821" t="str">
            <v>524.2_Incremental cost ($)</v>
          </cell>
          <cell r="D8821">
            <v>2</v>
          </cell>
          <cell r="E8821" t="str">
            <v>Incremental cost ($)</v>
          </cell>
          <cell r="F8821" t="str">
            <v>Cost Value Source</v>
          </cell>
          <cell r="G8821" t="str">
            <v/>
          </cell>
          <cell r="H8821" t="str">
            <v/>
          </cell>
          <cell r="I8821" t="str">
            <v>HVAC Calculator 070113.2.xlsm</v>
          </cell>
        </row>
        <row r="8822">
          <cell r="C8822" t="str">
            <v>3155.2_Incentive Customer ($)</v>
          </cell>
          <cell r="D8822">
            <v>2</v>
          </cell>
          <cell r="E8822" t="str">
            <v>Incentive Customer ($)</v>
          </cell>
          <cell r="F8822" t="str">
            <v>Incentive Value Source</v>
          </cell>
          <cell r="G8822" t="str">
            <v/>
          </cell>
          <cell r="H8822" t="str">
            <v/>
          </cell>
          <cell r="I8822" t="str">
            <v>HVAC Calculator 070113.2.xlsm</v>
          </cell>
        </row>
        <row r="8823">
          <cell r="C8823" t="str">
            <v>3155.2_Gross Average Monthly Demand Reduction (kW/unit)</v>
          </cell>
          <cell r="D8823">
            <v>2</v>
          </cell>
          <cell r="E8823" t="str">
            <v>Gross Average Monthly Demand Reduction (kW/unit)</v>
          </cell>
          <cell r="F8823" t="str">
            <v>Demand Reduction Value Source</v>
          </cell>
          <cell r="G8823" t="str">
            <v/>
          </cell>
          <cell r="H8823" t="str">
            <v/>
          </cell>
          <cell r="I8823" t="str">
            <v>HVAC Calculator 070113.2.xlsm</v>
          </cell>
        </row>
        <row r="8824">
          <cell r="C8824" t="str">
            <v>3155.2_Gross incremental annual electric savings (kWh/yr)</v>
          </cell>
          <cell r="D8824">
            <v>2</v>
          </cell>
          <cell r="E8824" t="str">
            <v>Gross incremental annual electric savings (kWh/yr)</v>
          </cell>
          <cell r="F8824" t="str">
            <v xml:space="preserve">Energy Savings Value Source </v>
          </cell>
          <cell r="G8824" t="str">
            <v/>
          </cell>
          <cell r="H8824" t="str">
            <v/>
          </cell>
          <cell r="I8824" t="str">
            <v>HVAC Calculator 070113.2.xlsm</v>
          </cell>
        </row>
        <row r="8825">
          <cell r="C8825" t="str">
            <v>3155.2_Gross incremental annual electric savings (kWh/yr)</v>
          </cell>
          <cell r="D8825">
            <v>2</v>
          </cell>
          <cell r="E8825" t="str">
            <v>Gross incremental annual electric savings (kWh/yr)</v>
          </cell>
          <cell r="F8825" t="str">
            <v>See Source Document(s) for savings methodology</v>
          </cell>
          <cell r="G8825" t="str">
            <v/>
          </cell>
          <cell r="H8825" t="str">
            <v/>
          </cell>
          <cell r="I8825" t="str">
            <v>HVAC Calculator 070113.2.xlsm</v>
          </cell>
        </row>
        <row r="8826">
          <cell r="C8826" t="str">
            <v>3155.2_Incremental cost ($)</v>
          </cell>
          <cell r="D8826">
            <v>2</v>
          </cell>
          <cell r="E8826" t="str">
            <v>Incremental cost ($)</v>
          </cell>
          <cell r="F8826" t="str">
            <v>Cost Value Source</v>
          </cell>
          <cell r="G8826" t="str">
            <v/>
          </cell>
          <cell r="H8826" t="str">
            <v/>
          </cell>
          <cell r="I8826" t="str">
            <v>HVAC Calculator 070113.2.xlsm</v>
          </cell>
        </row>
        <row r="8827">
          <cell r="C8827" t="str">
            <v>3167.2_Incremental cost ($)</v>
          </cell>
          <cell r="D8827">
            <v>2</v>
          </cell>
          <cell r="E8827" t="str">
            <v>Incremental cost ($)</v>
          </cell>
          <cell r="F8827" t="str">
            <v>Cost Value Source</v>
          </cell>
          <cell r="G8827" t="str">
            <v/>
          </cell>
          <cell r="H8827" t="str">
            <v/>
          </cell>
          <cell r="I8827" t="str">
            <v>HVAC Calculator 070113.2.xlsm</v>
          </cell>
        </row>
        <row r="8828">
          <cell r="C8828" t="str">
            <v>3167.2_Gross Average Monthly Demand Reduction (kW/unit)</v>
          </cell>
          <cell r="D8828">
            <v>2</v>
          </cell>
          <cell r="E8828" t="str">
            <v>Gross Average Monthly Demand Reduction (kW/unit)</v>
          </cell>
          <cell r="F8828" t="str">
            <v>Demand Reduction Value Source</v>
          </cell>
          <cell r="G8828" t="str">
            <v/>
          </cell>
          <cell r="H8828" t="str">
            <v/>
          </cell>
          <cell r="I8828" t="str">
            <v>HVAC Calculator 070113.2.xlsm</v>
          </cell>
        </row>
        <row r="8829">
          <cell r="C8829" t="str">
            <v>3167.2_Gross incremental annual electric savings (kWh/yr)</v>
          </cell>
          <cell r="D8829">
            <v>2</v>
          </cell>
          <cell r="E8829" t="str">
            <v>Gross incremental annual electric savings (kWh/yr)</v>
          </cell>
          <cell r="F8829" t="str">
            <v>See Source Document(s) for savings methodology</v>
          </cell>
          <cell r="G8829" t="str">
            <v/>
          </cell>
          <cell r="H8829" t="str">
            <v/>
          </cell>
          <cell r="I8829" t="str">
            <v>HVAC Calculator 070113.2.xlsm</v>
          </cell>
        </row>
        <row r="8830">
          <cell r="C8830" t="str">
            <v>3167.2_Incentive Customer ($)</v>
          </cell>
          <cell r="D8830">
            <v>2</v>
          </cell>
          <cell r="E8830" t="str">
            <v>Incentive Customer ($)</v>
          </cell>
          <cell r="F8830" t="str">
            <v>Incentive Value Source</v>
          </cell>
          <cell r="G8830" t="str">
            <v/>
          </cell>
          <cell r="H8830" t="str">
            <v/>
          </cell>
          <cell r="I8830" t="str">
            <v>HVAC Calculator 070113.2.xlsm</v>
          </cell>
        </row>
        <row r="8831">
          <cell r="C8831" t="str">
            <v>3167.2_Gross incremental annual electric savings (kWh/yr)</v>
          </cell>
          <cell r="D8831">
            <v>2</v>
          </cell>
          <cell r="E8831" t="str">
            <v>Gross incremental annual electric savings (kWh/yr)</v>
          </cell>
          <cell r="F8831" t="str">
            <v xml:space="preserve">Energy Savings Value Source </v>
          </cell>
          <cell r="G8831" t="str">
            <v/>
          </cell>
          <cell r="H8831" t="str">
            <v/>
          </cell>
          <cell r="I8831" t="str">
            <v>HVAC Calculator 070113.2.xlsm</v>
          </cell>
        </row>
        <row r="8832">
          <cell r="C8832" t="str">
            <v>3161.2_Gross incremental annual electric savings (kWh/yr)</v>
          </cell>
          <cell r="D8832">
            <v>2</v>
          </cell>
          <cell r="E8832" t="str">
            <v>Gross incremental annual electric savings (kWh/yr)</v>
          </cell>
          <cell r="F8832" t="str">
            <v>See Source Document(s) for savings methodology</v>
          </cell>
          <cell r="G8832" t="str">
            <v/>
          </cell>
          <cell r="H8832" t="str">
            <v/>
          </cell>
          <cell r="I8832" t="str">
            <v>HVAC Calculator 070113.2.xlsm</v>
          </cell>
        </row>
        <row r="8833">
          <cell r="C8833" t="str">
            <v>3161.2_Incentive Customer ($)</v>
          </cell>
          <cell r="D8833">
            <v>2</v>
          </cell>
          <cell r="E8833" t="str">
            <v>Incentive Customer ($)</v>
          </cell>
          <cell r="F8833" t="str">
            <v>Incentive Value Source</v>
          </cell>
          <cell r="G8833" t="str">
            <v/>
          </cell>
          <cell r="H8833" t="str">
            <v/>
          </cell>
          <cell r="I8833" t="str">
            <v>HVAC Calculator 070113.2.xlsm</v>
          </cell>
        </row>
        <row r="8834">
          <cell r="C8834" t="str">
            <v>3161.2_Incremental cost ($)</v>
          </cell>
          <cell r="D8834">
            <v>2</v>
          </cell>
          <cell r="E8834" t="str">
            <v>Incremental cost ($)</v>
          </cell>
          <cell r="F8834" t="str">
            <v>Cost Value Source</v>
          </cell>
          <cell r="G8834" t="str">
            <v/>
          </cell>
          <cell r="H8834" t="str">
            <v/>
          </cell>
          <cell r="I8834" t="str">
            <v>HVAC Calculator 070113.2.xlsm</v>
          </cell>
        </row>
        <row r="8835">
          <cell r="C8835" t="str">
            <v>3161.2_Gross incremental annual electric savings (kWh/yr)</v>
          </cell>
          <cell r="D8835">
            <v>2</v>
          </cell>
          <cell r="E8835" t="str">
            <v>Gross incremental annual electric savings (kWh/yr)</v>
          </cell>
          <cell r="F8835" t="str">
            <v xml:space="preserve">Energy Savings Value Source </v>
          </cell>
          <cell r="G8835" t="str">
            <v/>
          </cell>
          <cell r="H8835" t="str">
            <v/>
          </cell>
          <cell r="I8835" t="str">
            <v>HVAC Calculator 070113.2.xlsm</v>
          </cell>
        </row>
        <row r="8836">
          <cell r="C8836" t="str">
            <v>3161.2_Gross Average Monthly Demand Reduction (kW/unit)</v>
          </cell>
          <cell r="D8836">
            <v>2</v>
          </cell>
          <cell r="E8836" t="str">
            <v>Gross Average Monthly Demand Reduction (kW/unit)</v>
          </cell>
          <cell r="F8836" t="str">
            <v>Demand Reduction Value Source</v>
          </cell>
          <cell r="G8836" t="str">
            <v/>
          </cell>
          <cell r="H8836" t="str">
            <v/>
          </cell>
          <cell r="I8836" t="str">
            <v>HVAC Calculator 070113.2.xlsm</v>
          </cell>
        </row>
        <row r="8837">
          <cell r="C8837" t="str">
            <v>77.2_Planned Realization Rate</v>
          </cell>
          <cell r="D8837">
            <v>2</v>
          </cell>
          <cell r="E8837" t="str">
            <v>Planned Realization Rate</v>
          </cell>
          <cell r="F8837" t="str">
            <v>Realization Rate Value Source</v>
          </cell>
          <cell r="G8837" t="str">
            <v/>
          </cell>
          <cell r="H8837" t="str">
            <v>page 2</v>
          </cell>
          <cell r="I8837" t="str">
            <v>CA_FinAnswer_Express_Program_Evaluation_2009-2011.pdf</v>
          </cell>
        </row>
        <row r="8838">
          <cell r="C8838" t="str">
            <v>77.2_Planned Net to Gross Ratio</v>
          </cell>
          <cell r="D8838">
            <v>2</v>
          </cell>
          <cell r="E8838" t="str">
            <v>Planned Net to Gross Ratio</v>
          </cell>
          <cell r="F8838" t="str">
            <v>Net-to-Gross Value Source</v>
          </cell>
          <cell r="G8838" t="str">
            <v/>
          </cell>
          <cell r="H8838" t="str">
            <v>page 2</v>
          </cell>
          <cell r="I8838" t="str">
            <v>CA_FinAnswer_Express_Program_Evaluation_2009-2011.pdf</v>
          </cell>
        </row>
        <row r="8839">
          <cell r="C8839" t="str">
            <v>3115.2_Planned Net to Gross Ratio</v>
          </cell>
          <cell r="D8839">
            <v>2</v>
          </cell>
          <cell r="E8839" t="str">
            <v>Planned Net to Gross Ratio</v>
          </cell>
          <cell r="F8839" t="str">
            <v>Net-to-Gross Value Source</v>
          </cell>
          <cell r="G8839" t="str">
            <v/>
          </cell>
          <cell r="H8839" t="str">
            <v>page 2</v>
          </cell>
          <cell r="I8839" t="str">
            <v>CA_FinAnswer_Express_Program_Evaluation_2009-2011.pdf</v>
          </cell>
        </row>
        <row r="8840">
          <cell r="C8840" t="str">
            <v>3115.2_Planned Realization Rate</v>
          </cell>
          <cell r="D8840">
            <v>2</v>
          </cell>
          <cell r="E8840" t="str">
            <v>Planned Realization Rate</v>
          </cell>
          <cell r="F8840" t="str">
            <v>Realization Rate Value Source</v>
          </cell>
          <cell r="G8840" t="str">
            <v/>
          </cell>
          <cell r="H8840" t="str">
            <v>page 2</v>
          </cell>
          <cell r="I8840" t="str">
            <v>CA_FinAnswer_Express_Program_Evaluation_2009-2011.pdf</v>
          </cell>
        </row>
        <row r="8841">
          <cell r="C8841" t="str">
            <v>11032014-047.1_Measure life (years)</v>
          </cell>
          <cell r="D8841">
            <v>1</v>
          </cell>
          <cell r="E8841" t="str">
            <v>Measure life (years)</v>
          </cell>
          <cell r="F8841" t="str">
            <v>Measure Life Value Source</v>
          </cell>
          <cell r="G8841" t="str">
            <v/>
          </cell>
          <cell r="H8841" t="str">
            <v/>
          </cell>
          <cell r="I8841" t="str">
            <v>2010 ID FX MARKET CHARACTERIZATION 051512.pdf</v>
          </cell>
        </row>
        <row r="8842">
          <cell r="C8842" t="str">
            <v>11032014-047.1_Planned Net to Gross Ratio</v>
          </cell>
          <cell r="D8842">
            <v>1</v>
          </cell>
          <cell r="E8842" t="str">
            <v>Planned Net to Gross Ratio</v>
          </cell>
          <cell r="F8842" t="str">
            <v>Net-to-Gross Value Source</v>
          </cell>
          <cell r="G8842" t="str">
            <v/>
          </cell>
          <cell r="H8842" t="str">
            <v>Page 2</v>
          </cell>
          <cell r="I8842" t="str">
            <v>ID_FinAnswer_Express_Program_Evaluation_2009-2011.pdf</v>
          </cell>
        </row>
        <row r="8843">
          <cell r="C8843" t="str">
            <v>11032014-047.1_Planned Realization Rate</v>
          </cell>
          <cell r="D8843">
            <v>1</v>
          </cell>
          <cell r="E8843" t="str">
            <v>Planned Realization Rate</v>
          </cell>
          <cell r="F8843" t="str">
            <v>Realization Rate Value Source</v>
          </cell>
          <cell r="G8843" t="str">
            <v/>
          </cell>
          <cell r="H8843" t="str">
            <v>Table 1</v>
          </cell>
          <cell r="I8843" t="str">
            <v>ID_FinAnswer_Express_Program_Evaluation_2009-2011.pdf</v>
          </cell>
        </row>
        <row r="8844">
          <cell r="C8844" t="str">
            <v>941.2_Measure life (years)</v>
          </cell>
          <cell r="D8844">
            <v>2</v>
          </cell>
          <cell r="E8844" t="str">
            <v>Measure life (years)</v>
          </cell>
          <cell r="F8844" t="str">
            <v>Measure Life Value Source</v>
          </cell>
          <cell r="G8844" t="str">
            <v/>
          </cell>
          <cell r="H8844" t="str">
            <v>Page 7-24</v>
          </cell>
          <cell r="I8844" t="str">
            <v>2010 WY Market Characterization 101810.pdf</v>
          </cell>
        </row>
        <row r="8845">
          <cell r="C8845" t="str">
            <v>941.2_Planned Realization Rate</v>
          </cell>
          <cell r="D8845">
            <v>2</v>
          </cell>
          <cell r="E8845" t="str">
            <v>Planned Realization Rate</v>
          </cell>
          <cell r="F8845" t="str">
            <v>Realization Rate Value Source</v>
          </cell>
          <cell r="G8845" t="str">
            <v/>
          </cell>
          <cell r="H8845" t="str">
            <v>Table 1</v>
          </cell>
          <cell r="I8845" t="str">
            <v>DSM_WY_FinAnswerExpress_Report_2011.pdf</v>
          </cell>
        </row>
        <row r="8846">
          <cell r="C8846" t="str">
            <v>941.2_Planned Net to Gross Ratio</v>
          </cell>
          <cell r="D8846">
            <v>2</v>
          </cell>
          <cell r="E8846" t="str">
            <v>Planned Net to Gross Ratio</v>
          </cell>
          <cell r="F8846" t="str">
            <v>Net-to-Gross Value Source</v>
          </cell>
          <cell r="G8846" t="str">
            <v/>
          </cell>
          <cell r="H8846" t="str">
            <v>Page 10</v>
          </cell>
          <cell r="I8846" t="str">
            <v>DSM_WY_FinAnswerExpress_Report_2011.pdf</v>
          </cell>
        </row>
        <row r="8847">
          <cell r="C8847" t="str">
            <v>11032014-048.1_Measure life (years)</v>
          </cell>
          <cell r="D8847">
            <v>1</v>
          </cell>
          <cell r="E8847" t="str">
            <v>Measure life (years)</v>
          </cell>
          <cell r="F8847" t="str">
            <v>Measure Life Value Source</v>
          </cell>
          <cell r="G8847" t="str">
            <v/>
          </cell>
          <cell r="H8847" t="str">
            <v/>
          </cell>
          <cell r="I8847" t="str">
            <v>2010 ID FX MARKET CHARACTERIZATION 051512.pdf</v>
          </cell>
        </row>
        <row r="8848">
          <cell r="C8848" t="str">
            <v>11032014-048.1_Planned Net to Gross Ratio</v>
          </cell>
          <cell r="D8848">
            <v>1</v>
          </cell>
          <cell r="E8848" t="str">
            <v>Planned Net to Gross Ratio</v>
          </cell>
          <cell r="F8848" t="str">
            <v>Net-to-Gross Value Source</v>
          </cell>
          <cell r="G8848" t="str">
            <v/>
          </cell>
          <cell r="H8848" t="str">
            <v>Page 2</v>
          </cell>
          <cell r="I8848" t="str">
            <v>ID_FinAnswer_Express_Program_Evaluation_2009-2011.pdf</v>
          </cell>
        </row>
        <row r="8849">
          <cell r="C8849" t="str">
            <v>11032014-048.1_Planned Realization Rate</v>
          </cell>
          <cell r="D8849">
            <v>1</v>
          </cell>
          <cell r="E8849" t="str">
            <v>Planned Realization Rate</v>
          </cell>
          <cell r="F8849" t="str">
            <v>Realization Rate Value Source</v>
          </cell>
          <cell r="G8849" t="str">
            <v/>
          </cell>
          <cell r="H8849" t="str">
            <v>Table 1</v>
          </cell>
          <cell r="I8849" t="str">
            <v>ID_FinAnswer_Express_Program_Evaluation_2009-2011.pdf</v>
          </cell>
        </row>
        <row r="8850">
          <cell r="C8850" t="str">
            <v>3139.2_Planned Net to Gross Ratio</v>
          </cell>
          <cell r="D8850">
            <v>2</v>
          </cell>
          <cell r="E8850" t="str">
            <v>Planned Net to Gross Ratio</v>
          </cell>
          <cell r="F8850" t="str">
            <v>Net-to-Gross Value Source</v>
          </cell>
          <cell r="G8850" t="str">
            <v/>
          </cell>
          <cell r="H8850" t="str">
            <v>Page 10</v>
          </cell>
          <cell r="I8850" t="str">
            <v>DSM_WY_FinAnswerExpress_Report_2011.pdf</v>
          </cell>
        </row>
        <row r="8851">
          <cell r="C8851" t="str">
            <v>3139.2_Measure life (years)</v>
          </cell>
          <cell r="D8851">
            <v>2</v>
          </cell>
          <cell r="E8851" t="str">
            <v>Measure life (years)</v>
          </cell>
          <cell r="F8851" t="str">
            <v>Measure Life Value Source</v>
          </cell>
          <cell r="G8851" t="str">
            <v/>
          </cell>
          <cell r="H8851" t="str">
            <v>Page 7-24</v>
          </cell>
          <cell r="I8851" t="str">
            <v>2010 WY Market Characterization 101810.pdf</v>
          </cell>
        </row>
        <row r="8852">
          <cell r="C8852" t="str">
            <v>3139.2_Planned Realization Rate</v>
          </cell>
          <cell r="D8852">
            <v>2</v>
          </cell>
          <cell r="E8852" t="str">
            <v>Planned Realization Rate</v>
          </cell>
          <cell r="F8852" t="str">
            <v>Realization Rate Value Source</v>
          </cell>
          <cell r="G8852" t="str">
            <v/>
          </cell>
          <cell r="H8852" t="str">
            <v>Table 1</v>
          </cell>
          <cell r="I8852" t="str">
            <v>DSM_WY_FinAnswerExpress_Report_2011.pdf</v>
          </cell>
        </row>
        <row r="8853">
          <cell r="C8853" t="str">
            <v>11032014-045.1_Measure life (years)</v>
          </cell>
          <cell r="D8853">
            <v>1</v>
          </cell>
          <cell r="E8853" t="str">
            <v>Measure life (years)</v>
          </cell>
          <cell r="F8853" t="str">
            <v>Measure Life Value Source</v>
          </cell>
          <cell r="G8853" t="str">
            <v/>
          </cell>
          <cell r="H8853" t="str">
            <v/>
          </cell>
          <cell r="I8853" t="str">
            <v>2010 ID FX MARKET CHARACTERIZATION 051512.pdf</v>
          </cell>
        </row>
        <row r="8854">
          <cell r="C8854" t="str">
            <v>11032014-045.1_Planned Realization Rate</v>
          </cell>
          <cell r="D8854">
            <v>1</v>
          </cell>
          <cell r="E8854" t="str">
            <v>Planned Realization Rate</v>
          </cell>
          <cell r="F8854" t="str">
            <v>Realization Rate Value Source</v>
          </cell>
          <cell r="G8854" t="str">
            <v/>
          </cell>
          <cell r="H8854" t="str">
            <v>Table 1</v>
          </cell>
          <cell r="I8854" t="str">
            <v>ID_FinAnswer_Express_Program_Evaluation_2009-2011.pdf</v>
          </cell>
        </row>
        <row r="8855">
          <cell r="C8855" t="str">
            <v>11032014-045.1_Planned Net to Gross Ratio</v>
          </cell>
          <cell r="D8855">
            <v>1</v>
          </cell>
          <cell r="E8855" t="str">
            <v>Planned Net to Gross Ratio</v>
          </cell>
          <cell r="F8855" t="str">
            <v>Net-to-Gross Value Source</v>
          </cell>
          <cell r="G8855" t="str">
            <v/>
          </cell>
          <cell r="H8855" t="str">
            <v>Page 2</v>
          </cell>
          <cell r="I8855" t="str">
            <v>ID_FinAnswer_Express_Program_Evaluation_2009-2011.pdf</v>
          </cell>
        </row>
        <row r="8856">
          <cell r="C8856" t="str">
            <v>3134.2_Planned Realization Rate</v>
          </cell>
          <cell r="D8856">
            <v>2</v>
          </cell>
          <cell r="E8856" t="str">
            <v>Planned Realization Rate</v>
          </cell>
          <cell r="F8856" t="str">
            <v>Realization Rate Value Source</v>
          </cell>
          <cell r="G8856" t="str">
            <v/>
          </cell>
          <cell r="H8856" t="str">
            <v>Table 1</v>
          </cell>
          <cell r="I8856" t="str">
            <v>DSM_WY_FinAnswerExpress_Report_2011.pdf</v>
          </cell>
        </row>
        <row r="8857">
          <cell r="C8857" t="str">
            <v>3134.2_Planned Net to Gross Ratio</v>
          </cell>
          <cell r="D8857">
            <v>2</v>
          </cell>
          <cell r="E8857" t="str">
            <v>Planned Net to Gross Ratio</v>
          </cell>
          <cell r="F8857" t="str">
            <v>Net-to-Gross Value Source</v>
          </cell>
          <cell r="G8857" t="str">
            <v/>
          </cell>
          <cell r="H8857" t="str">
            <v>Page 10</v>
          </cell>
          <cell r="I8857" t="str">
            <v>DSM_WY_FinAnswerExpress_Report_2011.pdf</v>
          </cell>
        </row>
        <row r="8858">
          <cell r="C8858" t="str">
            <v>3134.2_Measure life (years)</v>
          </cell>
          <cell r="D8858">
            <v>2</v>
          </cell>
          <cell r="E8858" t="str">
            <v>Measure life (years)</v>
          </cell>
          <cell r="F8858" t="str">
            <v>Measure Life Value Source</v>
          </cell>
          <cell r="G8858" t="str">
            <v/>
          </cell>
          <cell r="H8858" t="str">
            <v>Page 7-24</v>
          </cell>
          <cell r="I8858" t="str">
            <v>2010 WY Market Characterization 101810.pdf</v>
          </cell>
        </row>
        <row r="8859">
          <cell r="C8859" t="str">
            <v>11032014-046.1_Planned Net to Gross Ratio</v>
          </cell>
          <cell r="D8859">
            <v>1</v>
          </cell>
          <cell r="E8859" t="str">
            <v>Planned Net to Gross Ratio</v>
          </cell>
          <cell r="F8859" t="str">
            <v>Net-to-Gross Value Source</v>
          </cell>
          <cell r="G8859" t="str">
            <v/>
          </cell>
          <cell r="H8859" t="str">
            <v>Page 2</v>
          </cell>
          <cell r="I8859" t="str">
            <v>ID_FinAnswer_Express_Program_Evaluation_2009-2011.pdf</v>
          </cell>
        </row>
        <row r="8860">
          <cell r="C8860" t="str">
            <v>11032014-046.1_Measure life (years)</v>
          </cell>
          <cell r="D8860">
            <v>1</v>
          </cell>
          <cell r="E8860" t="str">
            <v>Measure life (years)</v>
          </cell>
          <cell r="F8860" t="str">
            <v>Measure Life Value Source</v>
          </cell>
          <cell r="G8860" t="str">
            <v/>
          </cell>
          <cell r="H8860" t="str">
            <v/>
          </cell>
          <cell r="I8860" t="str">
            <v>2010 ID FX MARKET CHARACTERIZATION 051512.pdf</v>
          </cell>
        </row>
        <row r="8861">
          <cell r="C8861" t="str">
            <v>11032014-046.1_Planned Realization Rate</v>
          </cell>
          <cell r="D8861">
            <v>1</v>
          </cell>
          <cell r="E8861" t="str">
            <v>Planned Realization Rate</v>
          </cell>
          <cell r="F8861" t="str">
            <v>Realization Rate Value Source</v>
          </cell>
          <cell r="G8861" t="str">
            <v/>
          </cell>
          <cell r="H8861" t="str">
            <v>Table 1</v>
          </cell>
          <cell r="I8861" t="str">
            <v>ID_FinAnswer_Express_Program_Evaluation_2009-2011.pdf</v>
          </cell>
        </row>
        <row r="8862">
          <cell r="C8862" t="str">
            <v>3144.2_Measure life (years)</v>
          </cell>
          <cell r="D8862">
            <v>2</v>
          </cell>
          <cell r="E8862" t="str">
            <v>Measure life (years)</v>
          </cell>
          <cell r="F8862" t="str">
            <v>Measure Life Value Source</v>
          </cell>
          <cell r="G8862" t="str">
            <v/>
          </cell>
          <cell r="H8862" t="str">
            <v>Page 7-24</v>
          </cell>
          <cell r="I8862" t="str">
            <v>2010 WY Market Characterization 101810.pdf</v>
          </cell>
        </row>
        <row r="8863">
          <cell r="C8863" t="str">
            <v>3144.2_Planned Net to Gross Ratio</v>
          </cell>
          <cell r="D8863">
            <v>2</v>
          </cell>
          <cell r="E8863" t="str">
            <v>Planned Net to Gross Ratio</v>
          </cell>
          <cell r="F8863" t="str">
            <v>Net-to-Gross Value Source</v>
          </cell>
          <cell r="G8863" t="str">
            <v/>
          </cell>
          <cell r="H8863" t="str">
            <v>Page 10</v>
          </cell>
          <cell r="I8863" t="str">
            <v>DSM_WY_FinAnswerExpress_Report_2011.pdf</v>
          </cell>
        </row>
        <row r="8864">
          <cell r="C8864" t="str">
            <v>3144.2_Planned Realization Rate</v>
          </cell>
          <cell r="D8864">
            <v>2</v>
          </cell>
          <cell r="E8864" t="str">
            <v>Planned Realization Rate</v>
          </cell>
          <cell r="F8864" t="str">
            <v>Realization Rate Value Source</v>
          </cell>
          <cell r="G8864" t="str">
            <v/>
          </cell>
          <cell r="H8864" t="str">
            <v>Table 1</v>
          </cell>
          <cell r="I8864" t="str">
            <v>DSM_WY_FinAnswerExpress_Report_2011.pdf</v>
          </cell>
        </row>
        <row r="8865">
          <cell r="C8865" t="str">
            <v>12302013-058.1_Incremental cost ($)</v>
          </cell>
          <cell r="D8865">
            <v>1</v>
          </cell>
          <cell r="E8865" t="str">
            <v>Incremental cost ($)</v>
          </cell>
          <cell r="F8865" t="str">
            <v>Cost Value Source</v>
          </cell>
          <cell r="G8865" t="str">
            <v/>
          </cell>
          <cell r="H8865" t="str">
            <v>pg 24-25, Table 7-14</v>
          </cell>
          <cell r="I8865" t="str">
            <v>FinAnswer Express Market Characterization and Program Enhancements - Washington Service Territory 9 Sept 2011.pdf</v>
          </cell>
        </row>
        <row r="8866">
          <cell r="C8866" t="str">
            <v>12302013-058.1_Incentive Customer ($)</v>
          </cell>
          <cell r="D8866">
            <v>1</v>
          </cell>
          <cell r="E8866" t="str">
            <v>Incentive Customer ($)</v>
          </cell>
          <cell r="F8866" t="str">
            <v>Incentive Value Source</v>
          </cell>
          <cell r="G8866" t="str">
            <v/>
          </cell>
          <cell r="H8866" t="str">
            <v>pg 24-25, Table 7-14</v>
          </cell>
          <cell r="I8866" t="str">
            <v>FinAnswer Express Market Characterization and Program Enhancements - Washington Service Territory 9 Sept 2011.pdf</v>
          </cell>
        </row>
        <row r="8867">
          <cell r="C8867" t="str">
            <v>12302013-058.1_Measure life (years)</v>
          </cell>
          <cell r="D8867">
            <v>1</v>
          </cell>
          <cell r="E8867" t="str">
            <v>Measure life (years)</v>
          </cell>
          <cell r="F8867" t="str">
            <v>Measure Life Value Source</v>
          </cell>
          <cell r="G8867" t="str">
            <v/>
          </cell>
          <cell r="H8867" t="str">
            <v>pg 24-25, Table 7-14</v>
          </cell>
          <cell r="I8867" t="str">
            <v>FinAnswer Express Market Characterization and Program Enhancements - Washington Service Territory 9 Sept 2011.pdf</v>
          </cell>
        </row>
        <row r="8868">
          <cell r="C8868" t="str">
            <v>12302013-058.1_Gross Average Monthly Demand Reduction (kW/unit)</v>
          </cell>
          <cell r="D8868">
            <v>1</v>
          </cell>
          <cell r="E8868" t="str">
            <v>Gross Average Monthly Demand Reduction (kW/unit)</v>
          </cell>
          <cell r="F8868" t="str">
            <v>Savings Parameters</v>
          </cell>
          <cell r="G8868" t="str">
            <v/>
          </cell>
          <cell r="H8868" t="str">
            <v>See Source Document(s) for savings methodology</v>
          </cell>
          <cell r="I8868" t="str">
            <v>HVAC Calculator 071412.2.xlsm</v>
          </cell>
        </row>
        <row r="8869">
          <cell r="C8869" t="str">
            <v>12302013-058.1_Gross incremental annual electric savings (kWh/yr)</v>
          </cell>
          <cell r="D8869">
            <v>1</v>
          </cell>
          <cell r="E8869" t="str">
            <v>Gross incremental annual electric savings (kWh/yr)</v>
          </cell>
          <cell r="F8869" t="str">
            <v>Savings Parameters</v>
          </cell>
          <cell r="G8869" t="str">
            <v/>
          </cell>
          <cell r="H8869" t="str">
            <v>See Source Document(s) for savings methodology</v>
          </cell>
          <cell r="I8869" t="str">
            <v>HVAC Calculator 071412.2.xlsm</v>
          </cell>
        </row>
        <row r="8870">
          <cell r="C8870" t="str">
            <v>12302013-059.1_Gross incremental annual electric savings (kWh/yr)</v>
          </cell>
          <cell r="D8870">
            <v>1</v>
          </cell>
          <cell r="E8870" t="str">
            <v>Gross incremental annual electric savings (kWh/yr)</v>
          </cell>
          <cell r="F8870" t="str">
            <v>Savings Parameters</v>
          </cell>
          <cell r="G8870" t="str">
            <v/>
          </cell>
          <cell r="H8870" t="str">
            <v>See Source Document(s) for savings methodology</v>
          </cell>
          <cell r="I8870" t="str">
            <v>HVAC Calculator 071412.2.xlsm</v>
          </cell>
        </row>
        <row r="8871">
          <cell r="C8871" t="str">
            <v>12302013-059.1_Incentive Customer ($)</v>
          </cell>
          <cell r="D8871">
            <v>1</v>
          </cell>
          <cell r="E8871" t="str">
            <v>Incentive Customer ($)</v>
          </cell>
          <cell r="F8871" t="str">
            <v>Incentive Value Source</v>
          </cell>
          <cell r="G8871" t="str">
            <v/>
          </cell>
          <cell r="H8871" t="str">
            <v>pg 24-25, Table 7-14</v>
          </cell>
          <cell r="I8871" t="str">
            <v>FinAnswer Express Market Characterization and Program Enhancements - Washington Service Territory 9 Sept 2011.pdf</v>
          </cell>
        </row>
        <row r="8872">
          <cell r="C8872" t="str">
            <v>12302013-059.1_Gross Average Monthly Demand Reduction (kW/unit)</v>
          </cell>
          <cell r="D8872">
            <v>1</v>
          </cell>
          <cell r="E8872" t="str">
            <v>Gross Average Monthly Demand Reduction (kW/unit)</v>
          </cell>
          <cell r="F8872" t="str">
            <v>Savings Parameters</v>
          </cell>
          <cell r="G8872" t="str">
            <v/>
          </cell>
          <cell r="H8872" t="str">
            <v>See Source Document(s) for savings methodology</v>
          </cell>
          <cell r="I8872" t="str">
            <v>HVAC Calculator 071412.2.xlsm</v>
          </cell>
        </row>
        <row r="8873">
          <cell r="C8873" t="str">
            <v>12302013-059.1_Incremental cost ($)</v>
          </cell>
          <cell r="D8873">
            <v>1</v>
          </cell>
          <cell r="E8873" t="str">
            <v>Incremental cost ($)</v>
          </cell>
          <cell r="F8873" t="str">
            <v>Cost Value Source</v>
          </cell>
          <cell r="G8873" t="str">
            <v/>
          </cell>
          <cell r="H8873" t="str">
            <v>pg 24-25, Table 7-14</v>
          </cell>
          <cell r="I8873" t="str">
            <v>FinAnswer Express Market Characterization and Program Enhancements - Washington Service Territory 9 Sept 2011.pdf</v>
          </cell>
        </row>
        <row r="8874">
          <cell r="C8874" t="str">
            <v>12302013-059.1_Measure life (years)</v>
          </cell>
          <cell r="D8874">
            <v>1</v>
          </cell>
          <cell r="E8874" t="str">
            <v>Measure life (years)</v>
          </cell>
          <cell r="F8874" t="str">
            <v>Measure Life Value Source</v>
          </cell>
          <cell r="G8874" t="str">
            <v/>
          </cell>
          <cell r="H8874" t="str">
            <v>pg 24-25, Table 7-14</v>
          </cell>
          <cell r="I8874" t="str">
            <v>FinAnswer Express Market Characterization and Program Enhancements - Washington Service Territory 9 Sept 2011.pdf</v>
          </cell>
        </row>
        <row r="8875">
          <cell r="C8875" t="str">
            <v>12302013-058.2_Measure life (years)</v>
          </cell>
          <cell r="D8875">
            <v>2</v>
          </cell>
          <cell r="E8875" t="str">
            <v>Measure life (years)</v>
          </cell>
          <cell r="F8875" t="str">
            <v>Measure Life Value Source</v>
          </cell>
          <cell r="G8875" t="str">
            <v/>
          </cell>
          <cell r="H8875" t="str">
            <v>pg 24-25, Table 7-14</v>
          </cell>
          <cell r="I8875" t="str">
            <v>FinAnswer Express Market Characterization and Program Enhancements - Washington Service Territory 9 Sept 2011.pdf</v>
          </cell>
        </row>
        <row r="8876">
          <cell r="C8876" t="str">
            <v>12302013-059.2_Measure life (years)</v>
          </cell>
          <cell r="D8876">
            <v>2</v>
          </cell>
          <cell r="E8876" t="str">
            <v>Measure life (years)</v>
          </cell>
          <cell r="F8876" t="str">
            <v>Measure Life Value Source</v>
          </cell>
          <cell r="G8876" t="str">
            <v/>
          </cell>
          <cell r="H8876" t="str">
            <v>pg 24-25, Table 7-14</v>
          </cell>
          <cell r="I8876" t="str">
            <v>FinAnswer Express Market Characterization and Program Enhancements - Washington Service Territory 9 Sept 2011.pdf</v>
          </cell>
        </row>
        <row r="8877">
          <cell r="C8877" t="str">
            <v>12012014-014.1_Measure life (years)</v>
          </cell>
          <cell r="D8877">
            <v>1</v>
          </cell>
          <cell r="E8877" t="str">
            <v>Measure life (years)</v>
          </cell>
          <cell r="F8877" t="str">
            <v>Measure Life Value Source</v>
          </cell>
          <cell r="G8877" t="str">
            <v/>
          </cell>
          <cell r="H8877" t="str">
            <v>Page 7-24</v>
          </cell>
          <cell r="I8877" t="str">
            <v>2010 WY Market Characterization 101810.pdf</v>
          </cell>
        </row>
        <row r="8878">
          <cell r="C8878" t="str">
            <v>12012014-014.1_Planned Realization Rate</v>
          </cell>
          <cell r="D8878">
            <v>1</v>
          </cell>
          <cell r="E8878" t="str">
            <v>Planned Realization Rate</v>
          </cell>
          <cell r="F8878" t="str">
            <v>Realization Rate Value Source</v>
          </cell>
          <cell r="G8878" t="str">
            <v/>
          </cell>
          <cell r="H8878" t="str">
            <v>Table 1</v>
          </cell>
          <cell r="I8878" t="str">
            <v>DSM_WY_FinAnswerExpress_Report_2011.pdf</v>
          </cell>
        </row>
        <row r="8879">
          <cell r="C8879" t="str">
            <v>12012014-014.1_Planned Net to Gross Ratio</v>
          </cell>
          <cell r="D8879">
            <v>1</v>
          </cell>
          <cell r="E8879" t="str">
            <v>Planned Net to Gross Ratio</v>
          </cell>
          <cell r="F8879" t="str">
            <v>Net-to-Gross Value Source</v>
          </cell>
          <cell r="G8879" t="str">
            <v/>
          </cell>
          <cell r="H8879" t="str">
            <v>Page 10</v>
          </cell>
          <cell r="I8879" t="str">
            <v>DSM_WY_FinAnswerExpress_Report_2011.pdf</v>
          </cell>
        </row>
        <row r="8880">
          <cell r="C8880" t="str">
            <v>12012014-014.1_Incremental cost ($)</v>
          </cell>
          <cell r="D8880">
            <v>1</v>
          </cell>
          <cell r="E8880" t="str">
            <v>Incremental cost ($)</v>
          </cell>
          <cell r="F8880" t="str">
            <v>Incremental Cost Value Source</v>
          </cell>
          <cell r="G8880" t="str">
            <v/>
          </cell>
          <cell r="H8880" t="str">
            <v>Page 7-24</v>
          </cell>
          <cell r="I8880" t="str">
            <v>2010 WY Market Characterization 101810.pdf</v>
          </cell>
        </row>
        <row r="8881">
          <cell r="C8881" t="str">
            <v>12012014-015.1_Measure life (years)</v>
          </cell>
          <cell r="D8881">
            <v>1</v>
          </cell>
          <cell r="E8881" t="str">
            <v>Measure life (years)</v>
          </cell>
          <cell r="F8881" t="str">
            <v>Measure Life Value Source</v>
          </cell>
          <cell r="G8881" t="str">
            <v/>
          </cell>
          <cell r="H8881" t="str">
            <v>Page 7-24</v>
          </cell>
          <cell r="I8881" t="str">
            <v>2010 WY Market Characterization 101810.pdf</v>
          </cell>
        </row>
        <row r="8882">
          <cell r="C8882" t="str">
            <v>12012014-015.1_Planned Net to Gross Ratio</v>
          </cell>
          <cell r="D8882">
            <v>1</v>
          </cell>
          <cell r="E8882" t="str">
            <v>Planned Net to Gross Ratio</v>
          </cell>
          <cell r="F8882" t="str">
            <v>Net-to-Gross Value Source</v>
          </cell>
          <cell r="G8882" t="str">
            <v/>
          </cell>
          <cell r="H8882" t="str">
            <v>Page 10</v>
          </cell>
          <cell r="I8882" t="str">
            <v>DSM_WY_FinAnswerExpress_Report_2011.pdf</v>
          </cell>
        </row>
        <row r="8883">
          <cell r="C8883" t="str">
            <v>12012014-015.1_Incremental cost ($)</v>
          </cell>
          <cell r="D8883">
            <v>1</v>
          </cell>
          <cell r="E8883" t="str">
            <v>Incremental cost ($)</v>
          </cell>
          <cell r="F8883" t="str">
            <v>Incremental Cost Value Source</v>
          </cell>
          <cell r="G8883" t="str">
            <v/>
          </cell>
          <cell r="H8883" t="str">
            <v>Page 7-24</v>
          </cell>
          <cell r="I8883" t="str">
            <v>2010 WY Market Characterization 101810.pdf</v>
          </cell>
        </row>
        <row r="8884">
          <cell r="C8884" t="str">
            <v>12012014-015.1_Planned Realization Rate</v>
          </cell>
          <cell r="D8884">
            <v>1</v>
          </cell>
          <cell r="E8884" t="str">
            <v>Planned Realization Rate</v>
          </cell>
          <cell r="F8884" t="str">
            <v>Realization Rate Value Source</v>
          </cell>
          <cell r="G8884" t="str">
            <v/>
          </cell>
          <cell r="H8884" t="str">
            <v>Table 1</v>
          </cell>
          <cell r="I8884" t="str">
            <v>DSM_WY_FinAnswerExpress_Report_2011.pdf</v>
          </cell>
        </row>
        <row r="8885">
          <cell r="C8885" t="str">
            <v>507.2_Gross Average Monthly Demand Reduction (kW/unit)</v>
          </cell>
          <cell r="D8885">
            <v>2</v>
          </cell>
          <cell r="E8885" t="str">
            <v>Gross Average Monthly Demand Reduction (kW/unit)</v>
          </cell>
          <cell r="F8885" t="str">
            <v>Demand Reduction Value Source</v>
          </cell>
          <cell r="G8885" t="str">
            <v/>
          </cell>
          <cell r="H8885" t="str">
            <v>Table 2-10</v>
          </cell>
          <cell r="I8885" t="str">
            <v>FinAnswer Express Market Characterization and Program Enhancements - Utah Service Territory 30 Nov 2011.pdf</v>
          </cell>
        </row>
        <row r="8886">
          <cell r="C8886" t="str">
            <v>507.2_Gross incremental annual electric savings (kWh/yr)</v>
          </cell>
          <cell r="D8886">
            <v>2</v>
          </cell>
          <cell r="E8886" t="str">
            <v>Gross incremental annual electric savings (kWh/yr)</v>
          </cell>
          <cell r="F8886" t="str">
            <v>See Source Document(s) for savings methodology</v>
          </cell>
          <cell r="G8886" t="str">
            <v/>
          </cell>
          <cell r="H8886" t="str">
            <v/>
          </cell>
          <cell r="I8886" t="str">
            <v>Water and Evap Cooled Unitary Air Conditioner.docx</v>
          </cell>
        </row>
        <row r="8887">
          <cell r="C8887" t="str">
            <v>507.2_Measure life (years)</v>
          </cell>
          <cell r="D8887">
            <v>2</v>
          </cell>
          <cell r="E8887" t="str">
            <v>Measure life (years)</v>
          </cell>
          <cell r="F8887" t="str">
            <v>Measure Life Value Source</v>
          </cell>
          <cell r="G8887" t="str">
            <v/>
          </cell>
          <cell r="H8887" t="str">
            <v>Table 2 on page 22 of Appendix 1</v>
          </cell>
          <cell r="I8887" t="str">
            <v>UT_2011_Annual_Report.pdf</v>
          </cell>
        </row>
        <row r="8888">
          <cell r="C8888" t="str">
            <v>507.2_Incentive Customer ($)</v>
          </cell>
          <cell r="D8888">
            <v>2</v>
          </cell>
          <cell r="E8888" t="str">
            <v>Incentive Customer ($)</v>
          </cell>
          <cell r="F8888" t="str">
            <v>Incentive Value Source</v>
          </cell>
          <cell r="G8888" t="str">
            <v/>
          </cell>
          <cell r="H8888" t="str">
            <v>Table 7-13</v>
          </cell>
          <cell r="I8888" t="str">
            <v>FinAnswer Express Market Characterization and Program Enhancements - Utah Service Territory 30 Nov 2011.pdf</v>
          </cell>
        </row>
        <row r="8889">
          <cell r="C8889" t="str">
            <v>507.2_Incremental cost ($)</v>
          </cell>
          <cell r="D8889">
            <v>2</v>
          </cell>
          <cell r="E8889" t="str">
            <v>Incremental cost ($)</v>
          </cell>
          <cell r="F8889" t="str">
            <v>Cost Value Source</v>
          </cell>
          <cell r="G8889" t="str">
            <v/>
          </cell>
          <cell r="H8889" t="str">
            <v>Table 7-13</v>
          </cell>
          <cell r="I8889" t="str">
            <v>FinAnswer Express Market Characterization and Program Enhancements - Utah Service Territory 30 Nov 2011.pdf</v>
          </cell>
        </row>
        <row r="8890">
          <cell r="C8890" t="str">
            <v>507.2_Gross incremental annual electric savings (kWh/yr)</v>
          </cell>
          <cell r="D8890">
            <v>2</v>
          </cell>
          <cell r="E8890" t="str">
            <v>Gross incremental annual electric savings (kWh/yr)</v>
          </cell>
          <cell r="F8890" t="str">
            <v>See Source Document(s) for savings methodology</v>
          </cell>
          <cell r="G8890" t="str">
            <v/>
          </cell>
          <cell r="H8890" t="str">
            <v/>
          </cell>
          <cell r="I8890" t="str">
            <v>HVAC Workbook-Water_Evap Cooled.xlsx</v>
          </cell>
        </row>
        <row r="8891">
          <cell r="C8891" t="str">
            <v>507.2_Gross incremental annual electric savings (kWh/yr)</v>
          </cell>
          <cell r="D8891">
            <v>2</v>
          </cell>
          <cell r="E8891" t="str">
            <v>Gross incremental annual electric savings (kWh/yr)</v>
          </cell>
          <cell r="F8891" t="str">
            <v xml:space="preserve">Energy Savings Value Source </v>
          </cell>
          <cell r="G8891" t="str">
            <v/>
          </cell>
          <cell r="H8891" t="str">
            <v>Table 7-13</v>
          </cell>
          <cell r="I8891" t="str">
            <v>FinAnswer Express Market Characterization and Program Enhancements - Utah Service Territory 30 Nov 2011.pdf</v>
          </cell>
        </row>
        <row r="8892">
          <cell r="C8892" t="str">
            <v>509.2_Measure life (years)</v>
          </cell>
          <cell r="D8892">
            <v>2</v>
          </cell>
          <cell r="E8892" t="str">
            <v>Measure life (years)</v>
          </cell>
          <cell r="F8892" t="str">
            <v>Measure Life Value Source</v>
          </cell>
          <cell r="G8892" t="str">
            <v/>
          </cell>
          <cell r="H8892" t="str">
            <v>Table 2 on page 22 of Appendix 1</v>
          </cell>
          <cell r="I8892" t="str">
            <v>UT_2011_Annual_Report.pdf</v>
          </cell>
        </row>
        <row r="8893">
          <cell r="C8893" t="str">
            <v>509.2_Gross Average Monthly Demand Reduction (kW/unit)</v>
          </cell>
          <cell r="D8893">
            <v>2</v>
          </cell>
          <cell r="E8893" t="str">
            <v>Gross Average Monthly Demand Reduction (kW/unit)</v>
          </cell>
          <cell r="F8893" t="str">
            <v>Demand Reduction Value Source</v>
          </cell>
          <cell r="G8893" t="str">
            <v/>
          </cell>
          <cell r="H8893" t="str">
            <v>Table 2-10</v>
          </cell>
          <cell r="I8893" t="str">
            <v>FinAnswer Express Market Characterization and Program Enhancements - Utah Service Territory 30 Nov 2011.pdf</v>
          </cell>
        </row>
        <row r="8894">
          <cell r="C8894" t="str">
            <v>509.2_Gross incremental annual electric savings (kWh/yr)</v>
          </cell>
          <cell r="D8894">
            <v>2</v>
          </cell>
          <cell r="E8894" t="str">
            <v>Gross incremental annual electric savings (kWh/yr)</v>
          </cell>
          <cell r="F8894" t="str">
            <v>See Source Document(s) for savings methodology</v>
          </cell>
          <cell r="G8894" t="str">
            <v/>
          </cell>
          <cell r="H8894" t="str">
            <v/>
          </cell>
          <cell r="I8894" t="str">
            <v>Water and Evap Cooled Unitary Air Conditioner.docx</v>
          </cell>
        </row>
        <row r="8895">
          <cell r="C8895" t="str">
            <v>509.2_Gross incremental annual electric savings (kWh/yr)</v>
          </cell>
          <cell r="D8895">
            <v>2</v>
          </cell>
          <cell r="E8895" t="str">
            <v>Gross incremental annual electric savings (kWh/yr)</v>
          </cell>
          <cell r="F8895" t="str">
            <v xml:space="preserve">Energy Savings Value Source </v>
          </cell>
          <cell r="G8895" t="str">
            <v/>
          </cell>
          <cell r="H8895" t="str">
            <v>Table 7-13</v>
          </cell>
          <cell r="I8895" t="str">
            <v>FinAnswer Express Market Characterization and Program Enhancements - Utah Service Territory 30 Nov 2011.pdf</v>
          </cell>
        </row>
        <row r="8896">
          <cell r="C8896" t="str">
            <v>509.2_Incentive Customer ($)</v>
          </cell>
          <cell r="D8896">
            <v>2</v>
          </cell>
          <cell r="E8896" t="str">
            <v>Incentive Customer ($)</v>
          </cell>
          <cell r="F8896" t="str">
            <v>Incentive Value Source</v>
          </cell>
          <cell r="G8896" t="str">
            <v/>
          </cell>
          <cell r="H8896" t="str">
            <v>Table 7-13</v>
          </cell>
          <cell r="I8896" t="str">
            <v>FinAnswer Express Market Characterization and Program Enhancements - Utah Service Territory 30 Nov 2011.pdf</v>
          </cell>
        </row>
        <row r="8897">
          <cell r="C8897" t="str">
            <v>509.2_Incremental cost ($)</v>
          </cell>
          <cell r="D8897">
            <v>2</v>
          </cell>
          <cell r="E8897" t="str">
            <v>Incremental cost ($)</v>
          </cell>
          <cell r="F8897" t="str">
            <v>Cost Value Source</v>
          </cell>
          <cell r="G8897" t="str">
            <v/>
          </cell>
          <cell r="H8897" t="str">
            <v>Table 7-13</v>
          </cell>
          <cell r="I8897" t="str">
            <v>FinAnswer Express Market Characterization and Program Enhancements - Utah Service Territory 30 Nov 2011.pdf</v>
          </cell>
        </row>
        <row r="8898">
          <cell r="C8898" t="str">
            <v>509.2_Gross incremental annual electric savings (kWh/yr)</v>
          </cell>
          <cell r="D8898">
            <v>2</v>
          </cell>
          <cell r="E8898" t="str">
            <v>Gross incremental annual electric savings (kWh/yr)</v>
          </cell>
          <cell r="F8898" t="str">
            <v>See Source Document(s) for savings methodology</v>
          </cell>
          <cell r="G8898" t="str">
            <v/>
          </cell>
          <cell r="H8898" t="str">
            <v/>
          </cell>
          <cell r="I8898" t="str">
            <v>HVAC Workbook-Water_Evap Cooled.xlsx</v>
          </cell>
        </row>
        <row r="8899">
          <cell r="C8899" t="str">
            <v>510.2_Gross incremental annual electric savings (kWh/yr)</v>
          </cell>
          <cell r="D8899">
            <v>2</v>
          </cell>
          <cell r="E8899" t="str">
            <v>Gross incremental annual electric savings (kWh/yr)</v>
          </cell>
          <cell r="F8899" t="str">
            <v>See Source Document(s) for savings methodology</v>
          </cell>
          <cell r="G8899" t="str">
            <v/>
          </cell>
          <cell r="H8899" t="str">
            <v/>
          </cell>
          <cell r="I8899" t="str">
            <v>Water and Evap Cooled Unitary Air Conditioner.docx</v>
          </cell>
        </row>
        <row r="8900">
          <cell r="C8900" t="str">
            <v>510.2_Gross incremental annual electric savings (kWh/yr)</v>
          </cell>
          <cell r="D8900">
            <v>2</v>
          </cell>
          <cell r="E8900" t="str">
            <v>Gross incremental annual electric savings (kWh/yr)</v>
          </cell>
          <cell r="F8900" t="str">
            <v>See Source Document(s) for savings methodology</v>
          </cell>
          <cell r="G8900" t="str">
            <v/>
          </cell>
          <cell r="H8900" t="str">
            <v/>
          </cell>
          <cell r="I8900" t="str">
            <v>HVAC Workbook-Water_Evap Cooled.xlsx</v>
          </cell>
        </row>
        <row r="8901">
          <cell r="C8901" t="str">
            <v>510.2_Measure life (years)</v>
          </cell>
          <cell r="D8901">
            <v>2</v>
          </cell>
          <cell r="E8901" t="str">
            <v>Measure life (years)</v>
          </cell>
          <cell r="F8901" t="str">
            <v>Measure Life Value Source</v>
          </cell>
          <cell r="G8901" t="str">
            <v/>
          </cell>
          <cell r="H8901" t="str">
            <v>Table 2 on page 22 of Appendix 1</v>
          </cell>
          <cell r="I8901" t="str">
            <v>UT_2011_Annual_Report.pdf</v>
          </cell>
        </row>
        <row r="8902">
          <cell r="C8902" t="str">
            <v>510.2_Incremental cost ($)</v>
          </cell>
          <cell r="D8902">
            <v>2</v>
          </cell>
          <cell r="E8902" t="str">
            <v>Incremental cost ($)</v>
          </cell>
          <cell r="F8902" t="str">
            <v>Cost Value Source</v>
          </cell>
          <cell r="G8902" t="str">
            <v/>
          </cell>
          <cell r="H8902" t="str">
            <v>Table 7-13</v>
          </cell>
          <cell r="I8902" t="str">
            <v>FinAnswer Express Market Characterization and Program Enhancements - Utah Service Territory 30 Nov 2011.pdf</v>
          </cell>
        </row>
        <row r="8903">
          <cell r="C8903" t="str">
            <v>510.2_Incentive Customer ($)</v>
          </cell>
          <cell r="D8903">
            <v>2</v>
          </cell>
          <cell r="E8903" t="str">
            <v>Incentive Customer ($)</v>
          </cell>
          <cell r="F8903" t="str">
            <v>Incentive Value Source</v>
          </cell>
          <cell r="G8903" t="str">
            <v/>
          </cell>
          <cell r="H8903" t="str">
            <v>Table 7-13</v>
          </cell>
          <cell r="I8903" t="str">
            <v>FinAnswer Express Market Characterization and Program Enhancements - Utah Service Territory 30 Nov 2011.pdf</v>
          </cell>
        </row>
        <row r="8904">
          <cell r="C8904" t="str">
            <v>510.2_Gross Average Monthly Demand Reduction (kW/unit)</v>
          </cell>
          <cell r="D8904">
            <v>2</v>
          </cell>
          <cell r="E8904" t="str">
            <v>Gross Average Monthly Demand Reduction (kW/unit)</v>
          </cell>
          <cell r="F8904" t="str">
            <v>Demand Reduction Value Source</v>
          </cell>
          <cell r="G8904" t="str">
            <v/>
          </cell>
          <cell r="H8904" t="str">
            <v>Table 2-10</v>
          </cell>
          <cell r="I8904" t="str">
            <v>FinAnswer Express Market Characterization and Program Enhancements - Utah Service Territory 30 Nov 2011.pdf</v>
          </cell>
        </row>
        <row r="8905">
          <cell r="C8905" t="str">
            <v>510.2_Gross incremental annual electric savings (kWh/yr)</v>
          </cell>
          <cell r="D8905">
            <v>2</v>
          </cell>
          <cell r="E8905" t="str">
            <v>Gross incremental annual electric savings (kWh/yr)</v>
          </cell>
          <cell r="F8905" t="str">
            <v xml:space="preserve">Energy Savings Value Source </v>
          </cell>
          <cell r="G8905" t="str">
            <v/>
          </cell>
          <cell r="H8905" t="str">
            <v>Table 7-13</v>
          </cell>
          <cell r="I8905" t="str">
            <v>FinAnswer Express Market Characterization and Program Enhancements - Utah Service Territory 30 Nov 2011.pdf</v>
          </cell>
        </row>
        <row r="8906">
          <cell r="C8906" t="str">
            <v>508.2_Gross incremental annual electric savings (kWh/yr)</v>
          </cell>
          <cell r="D8906">
            <v>2</v>
          </cell>
          <cell r="E8906" t="str">
            <v>Gross incremental annual electric savings (kWh/yr)</v>
          </cell>
          <cell r="F8906" t="str">
            <v>See Source Document(s) for savings methodology</v>
          </cell>
          <cell r="G8906" t="str">
            <v/>
          </cell>
          <cell r="H8906" t="str">
            <v/>
          </cell>
          <cell r="I8906" t="str">
            <v>HVAC Workbook-Water_Evap Cooled.xlsx</v>
          </cell>
        </row>
        <row r="8907">
          <cell r="C8907" t="str">
            <v>508.2_Gross incremental annual electric savings (kWh/yr)</v>
          </cell>
          <cell r="D8907">
            <v>2</v>
          </cell>
          <cell r="E8907" t="str">
            <v>Gross incremental annual electric savings (kWh/yr)</v>
          </cell>
          <cell r="F8907" t="str">
            <v>See Source Document(s) for savings methodology</v>
          </cell>
          <cell r="G8907" t="str">
            <v/>
          </cell>
          <cell r="H8907" t="str">
            <v/>
          </cell>
          <cell r="I8907" t="str">
            <v>Water and Evap Cooled Unitary Air Conditioner.docx</v>
          </cell>
        </row>
        <row r="8908">
          <cell r="C8908" t="str">
            <v>508.2_Gross incremental annual electric savings (kWh/yr)</v>
          </cell>
          <cell r="D8908">
            <v>2</v>
          </cell>
          <cell r="E8908" t="str">
            <v>Gross incremental annual electric savings (kWh/yr)</v>
          </cell>
          <cell r="F8908" t="str">
            <v xml:space="preserve">Energy Savings Value Source </v>
          </cell>
          <cell r="G8908" t="str">
            <v/>
          </cell>
          <cell r="H8908" t="str">
            <v>Table 7-13</v>
          </cell>
          <cell r="I8908" t="str">
            <v>FinAnswer Express Market Characterization and Program Enhancements - Utah Service Territory 30 Nov 2011.pdf</v>
          </cell>
        </row>
        <row r="8909">
          <cell r="C8909" t="str">
            <v>508.2_Measure life (years)</v>
          </cell>
          <cell r="D8909">
            <v>2</v>
          </cell>
          <cell r="E8909" t="str">
            <v>Measure life (years)</v>
          </cell>
          <cell r="F8909" t="str">
            <v>Measure Life Value Source</v>
          </cell>
          <cell r="G8909" t="str">
            <v/>
          </cell>
          <cell r="H8909" t="str">
            <v>Table 2 on page 22 of Appendix 1</v>
          </cell>
          <cell r="I8909" t="str">
            <v>UT_2011_Annual_Report.pdf</v>
          </cell>
        </row>
        <row r="8910">
          <cell r="C8910" t="str">
            <v>508.2_Incentive Customer ($)</v>
          </cell>
          <cell r="D8910">
            <v>2</v>
          </cell>
          <cell r="E8910" t="str">
            <v>Incentive Customer ($)</v>
          </cell>
          <cell r="F8910" t="str">
            <v>Incentive Value Source</v>
          </cell>
          <cell r="G8910" t="str">
            <v/>
          </cell>
          <cell r="H8910" t="str">
            <v>Table 7-13</v>
          </cell>
          <cell r="I8910" t="str">
            <v>FinAnswer Express Market Characterization and Program Enhancements - Utah Service Territory 30 Nov 2011.pdf</v>
          </cell>
        </row>
        <row r="8911">
          <cell r="C8911" t="str">
            <v>508.2_Gross Average Monthly Demand Reduction (kW/unit)</v>
          </cell>
          <cell r="D8911">
            <v>2</v>
          </cell>
          <cell r="E8911" t="str">
            <v>Gross Average Monthly Demand Reduction (kW/unit)</v>
          </cell>
          <cell r="F8911" t="str">
            <v>Demand Reduction Value Source</v>
          </cell>
          <cell r="G8911" t="str">
            <v/>
          </cell>
          <cell r="H8911" t="str">
            <v>Table 2-10</v>
          </cell>
          <cell r="I8911" t="str">
            <v>FinAnswer Express Market Characterization and Program Enhancements - Utah Service Territory 30 Nov 2011.pdf</v>
          </cell>
        </row>
        <row r="8912">
          <cell r="C8912" t="str">
            <v>508.2_Incremental cost ($)</v>
          </cell>
          <cell r="D8912">
            <v>2</v>
          </cell>
          <cell r="E8912" t="str">
            <v>Incremental cost ($)</v>
          </cell>
          <cell r="F8912" t="str">
            <v>Cost Value Source</v>
          </cell>
          <cell r="G8912" t="str">
            <v/>
          </cell>
          <cell r="H8912" t="str">
            <v>Table 7-13</v>
          </cell>
          <cell r="I8912" t="str">
            <v>FinAnswer Express Market Characterization and Program Enhancements - Utah Service Territory 30 Nov 2011.pdf</v>
          </cell>
        </row>
        <row r="8913">
          <cell r="C8913" t="str">
            <v>64.3_Planned Net to Gross Ratio</v>
          </cell>
          <cell r="D8913">
            <v>3</v>
          </cell>
          <cell r="E8913" t="str">
            <v>Planned Net to Gross Ratio</v>
          </cell>
          <cell r="F8913" t="str">
            <v>Net-to-Gross Value Source</v>
          </cell>
          <cell r="G8913" t="str">
            <v/>
          </cell>
          <cell r="H8913" t="str">
            <v>page 2</v>
          </cell>
          <cell r="I8913" t="str">
            <v>CA_FinAnswer_Express_Program_Evaluation_2009-2011.pdf</v>
          </cell>
        </row>
        <row r="8914">
          <cell r="C8914" t="str">
            <v>64.3_Planned Realization Rate</v>
          </cell>
          <cell r="D8914">
            <v>3</v>
          </cell>
          <cell r="E8914" t="str">
            <v>Planned Realization Rate</v>
          </cell>
          <cell r="F8914" t="str">
            <v>Realization Rate Value Source</v>
          </cell>
          <cell r="G8914" t="str">
            <v/>
          </cell>
          <cell r="H8914" t="str">
            <v>page 2</v>
          </cell>
          <cell r="I8914" t="str">
            <v>CA_FinAnswer_Express_Program_Evaluation_2009-2011.pdf</v>
          </cell>
        </row>
        <row r="8915">
          <cell r="C8915" t="str">
            <v>11032014-050.3_Planned Net to Gross Ratio</v>
          </cell>
          <cell r="D8915">
            <v>3</v>
          </cell>
          <cell r="E8915" t="str">
            <v>Planned Net to Gross Ratio</v>
          </cell>
          <cell r="F8915" t="str">
            <v>Net-to-Gross Value Source</v>
          </cell>
          <cell r="G8915" t="str">
            <v/>
          </cell>
          <cell r="H8915" t="str">
            <v>Page 2</v>
          </cell>
          <cell r="I8915" t="str">
            <v>ID_FinAnswer_Express_Program_Evaluation_2009-2011.pdf</v>
          </cell>
        </row>
        <row r="8916">
          <cell r="C8916" t="str">
            <v>11032014-050.3_Planned Realization Rate</v>
          </cell>
          <cell r="D8916">
            <v>3</v>
          </cell>
          <cell r="E8916" t="str">
            <v>Planned Realization Rate</v>
          </cell>
          <cell r="F8916" t="str">
            <v>Realization Rate Value Source</v>
          </cell>
          <cell r="G8916" t="str">
            <v/>
          </cell>
          <cell r="H8916" t="str">
            <v>Table 1</v>
          </cell>
          <cell r="I8916" t="str">
            <v>ID_FinAnswer_Express_Program_Evaluation_2009-2011.pdf</v>
          </cell>
        </row>
        <row r="8917">
          <cell r="C8917" t="str">
            <v>11032014-050.3_Measure life (years)</v>
          </cell>
          <cell r="D8917">
            <v>3</v>
          </cell>
          <cell r="E8917" t="str">
            <v>Measure life (years)</v>
          </cell>
          <cell r="F8917" t="str">
            <v>Measure Life Value Source</v>
          </cell>
          <cell r="G8917" t="str">
            <v/>
          </cell>
          <cell r="H8917" t="str">
            <v/>
          </cell>
          <cell r="I8917" t="str">
            <v>2010 ID FX MARKET CHARACTERIZATION 051512.pdf</v>
          </cell>
        </row>
        <row r="8918">
          <cell r="C8918" t="str">
            <v>11032014-050.3_Incremental cost ($)</v>
          </cell>
          <cell r="D8918">
            <v>3</v>
          </cell>
          <cell r="E8918" t="str">
            <v>Incremental cost ($)</v>
          </cell>
          <cell r="F8918" t="str">
            <v>Cost Value Source</v>
          </cell>
          <cell r="G8918" t="str">
            <v/>
          </cell>
          <cell r="H8918" t="str">
            <v/>
          </cell>
          <cell r="I8918" t="str">
            <v>2010 ID FX MARKET CHARACTERIZATION 051512.pdf</v>
          </cell>
        </row>
        <row r="8919">
          <cell r="C8919" t="str">
            <v>12012014-016.1_Measure life (years)</v>
          </cell>
          <cell r="D8919">
            <v>1</v>
          </cell>
          <cell r="E8919" t="str">
            <v>Measure life (years)</v>
          </cell>
          <cell r="F8919" t="str">
            <v>Measure Life Value Source</v>
          </cell>
          <cell r="G8919" t="str">
            <v/>
          </cell>
          <cell r="H8919" t="str">
            <v>Page 7-24</v>
          </cell>
          <cell r="I8919" t="str">
            <v>2010 WY Market Characterization 101810.pdf</v>
          </cell>
        </row>
        <row r="8920">
          <cell r="C8920" t="str">
            <v>12012014-016.1_Planned Net to Gross Ratio</v>
          </cell>
          <cell r="D8920">
            <v>1</v>
          </cell>
          <cell r="E8920" t="str">
            <v>Planned Net to Gross Ratio</v>
          </cell>
          <cell r="F8920" t="str">
            <v>Net-to-Gross Value Source</v>
          </cell>
          <cell r="G8920" t="str">
            <v/>
          </cell>
          <cell r="H8920" t="str">
            <v>Page 10</v>
          </cell>
          <cell r="I8920" t="str">
            <v>DSM_WY_FinAnswerExpress_Report_2011.pdf</v>
          </cell>
        </row>
        <row r="8921">
          <cell r="C8921" t="str">
            <v>12012014-016.1_Planned Realization Rate</v>
          </cell>
          <cell r="D8921">
            <v>1</v>
          </cell>
          <cell r="E8921" t="str">
            <v>Planned Realization Rate</v>
          </cell>
          <cell r="F8921" t="str">
            <v>Realization Rate Value Source</v>
          </cell>
          <cell r="G8921" t="str">
            <v/>
          </cell>
          <cell r="H8921" t="str">
            <v>Table 1</v>
          </cell>
          <cell r="I8921" t="str">
            <v>DSM_WY_FinAnswerExpress_Report_2011.pdf</v>
          </cell>
        </row>
        <row r="8922">
          <cell r="C8922" t="str">
            <v>12012014-016.1_Incremental cost ($)</v>
          </cell>
          <cell r="D8922">
            <v>1</v>
          </cell>
          <cell r="E8922" t="str">
            <v>Incremental cost ($)</v>
          </cell>
          <cell r="F8922" t="str">
            <v>Incremental Cost Value Source</v>
          </cell>
          <cell r="G8922" t="str">
            <v/>
          </cell>
          <cell r="H8922" t="str">
            <v>Page 7-24</v>
          </cell>
          <cell r="I8922" t="str">
            <v>2010 WY Market Characterization 101810.pdf</v>
          </cell>
        </row>
        <row r="8923">
          <cell r="C8923" t="str">
            <v>11032014-049.3_Incremental cost ($)</v>
          </cell>
          <cell r="D8923">
            <v>3</v>
          </cell>
          <cell r="E8923" t="str">
            <v>Incremental cost ($)</v>
          </cell>
          <cell r="F8923" t="str">
            <v>Cost Value Source</v>
          </cell>
          <cell r="G8923" t="str">
            <v/>
          </cell>
          <cell r="H8923" t="str">
            <v/>
          </cell>
          <cell r="I8923" t="str">
            <v>2010 ID FX MARKET CHARACTERIZATION 051512.pdf</v>
          </cell>
        </row>
        <row r="8924">
          <cell r="C8924" t="str">
            <v>11032014-049.3_Planned Realization Rate</v>
          </cell>
          <cell r="D8924">
            <v>3</v>
          </cell>
          <cell r="E8924" t="str">
            <v>Planned Realization Rate</v>
          </cell>
          <cell r="F8924" t="str">
            <v>Realization Rate Value Source</v>
          </cell>
          <cell r="G8924" t="str">
            <v/>
          </cell>
          <cell r="H8924" t="str">
            <v>Table 1</v>
          </cell>
          <cell r="I8924" t="str">
            <v>ID_FinAnswer_Express_Program_Evaluation_2009-2011.pdf</v>
          </cell>
        </row>
        <row r="8925">
          <cell r="C8925" t="str">
            <v>11032014-049.3_Planned Net to Gross Ratio</v>
          </cell>
          <cell r="D8925">
            <v>3</v>
          </cell>
          <cell r="E8925" t="str">
            <v>Planned Net to Gross Ratio</v>
          </cell>
          <cell r="F8925" t="str">
            <v>Net-to-Gross Value Source</v>
          </cell>
          <cell r="G8925" t="str">
            <v/>
          </cell>
          <cell r="H8925" t="str">
            <v>Page 2</v>
          </cell>
          <cell r="I8925" t="str">
            <v>ID_FinAnswer_Express_Program_Evaluation_2009-2011.pdf</v>
          </cell>
        </row>
        <row r="8926">
          <cell r="C8926" t="str">
            <v>11032014-049.3_Measure life (years)</v>
          </cell>
          <cell r="D8926">
            <v>3</v>
          </cell>
          <cell r="E8926" t="str">
            <v>Measure life (years)</v>
          </cell>
          <cell r="F8926" t="str">
            <v>Measure Life Value Source</v>
          </cell>
          <cell r="G8926" t="str">
            <v/>
          </cell>
          <cell r="H8926" t="str">
            <v/>
          </cell>
          <cell r="I8926" t="str">
            <v>2010 ID FX MARKET CHARACTERIZATION 051512.pdf</v>
          </cell>
        </row>
        <row r="8927">
          <cell r="C8927" t="str">
            <v>12012014-017.1_Incremental cost ($)</v>
          </cell>
          <cell r="D8927">
            <v>1</v>
          </cell>
          <cell r="E8927" t="str">
            <v>Incremental cost ($)</v>
          </cell>
          <cell r="F8927" t="str">
            <v>Incremental Cost Value Source</v>
          </cell>
          <cell r="G8927" t="str">
            <v/>
          </cell>
          <cell r="H8927" t="str">
            <v>Page 7-24</v>
          </cell>
          <cell r="I8927" t="str">
            <v>2010 WY Market Characterization 101810.pdf</v>
          </cell>
        </row>
        <row r="8928">
          <cell r="C8928" t="str">
            <v>12012014-017.1_Planned Net to Gross Ratio</v>
          </cell>
          <cell r="D8928">
            <v>1</v>
          </cell>
          <cell r="E8928" t="str">
            <v>Planned Net to Gross Ratio</v>
          </cell>
          <cell r="F8928" t="str">
            <v>Net-to-Gross Value Source</v>
          </cell>
          <cell r="G8928" t="str">
            <v/>
          </cell>
          <cell r="H8928" t="str">
            <v>Page 10</v>
          </cell>
          <cell r="I8928" t="str">
            <v>DSM_WY_FinAnswerExpress_Report_2011.pdf</v>
          </cell>
        </row>
        <row r="8929">
          <cell r="C8929" t="str">
            <v>12012014-017.1_Planned Realization Rate</v>
          </cell>
          <cell r="D8929">
            <v>1</v>
          </cell>
          <cell r="E8929" t="str">
            <v>Planned Realization Rate</v>
          </cell>
          <cell r="F8929" t="str">
            <v>Realization Rate Value Source</v>
          </cell>
          <cell r="G8929" t="str">
            <v/>
          </cell>
          <cell r="H8929" t="str">
            <v>Table 1</v>
          </cell>
          <cell r="I8929" t="str">
            <v>DSM_WY_FinAnswerExpress_Report_2011.pdf</v>
          </cell>
        </row>
        <row r="8930">
          <cell r="C8930" t="str">
            <v>12012014-017.1_Measure life (years)</v>
          </cell>
          <cell r="D8930">
            <v>1</v>
          </cell>
          <cell r="E8930" t="str">
            <v>Measure life (years)</v>
          </cell>
          <cell r="F8930" t="str">
            <v>Measure Life Value Source</v>
          </cell>
          <cell r="G8930" t="str">
            <v/>
          </cell>
          <cell r="H8930" t="str">
            <v>Page 7-24</v>
          </cell>
          <cell r="I8930" t="str">
            <v>2010 WY Market Characterization 101810.pdf</v>
          </cell>
        </row>
        <row r="8931">
          <cell r="C8931" t="str">
            <v>12302013-060.1_Gross Average Monthly Demand Reduction (kW/unit)</v>
          </cell>
          <cell r="D8931">
            <v>1</v>
          </cell>
          <cell r="E8931" t="str">
            <v>Gross Average Monthly Demand Reduction (kW/unit)</v>
          </cell>
          <cell r="F8931" t="str">
            <v>Demand Reduction Value Source</v>
          </cell>
          <cell r="G8931" t="str">
            <v/>
          </cell>
          <cell r="H8931" t="str">
            <v>pg 24-25, Table 7-14</v>
          </cell>
          <cell r="I8931" t="str">
            <v>FinAnswer Express Market Characterization and Program Enhancements - Washington Service Territory 9 Sept 2011.pdf</v>
          </cell>
        </row>
        <row r="8932">
          <cell r="C8932" t="str">
            <v>12302013-060.1_Gross Average Monthly Demand Reduction (kW/unit)</v>
          </cell>
          <cell r="D8932">
            <v>1</v>
          </cell>
          <cell r="E8932" t="str">
            <v>Gross Average Monthly Demand Reduction (kW/unit)</v>
          </cell>
          <cell r="F8932" t="str">
            <v>Savings Parameters</v>
          </cell>
          <cell r="G8932" t="str">
            <v/>
          </cell>
          <cell r="H8932" t="str">
            <v>See Source Document(s) for savings methodology</v>
          </cell>
          <cell r="I8932" t="str">
            <v>HVAC Workbook-Water_Evap Cooled.xlsx</v>
          </cell>
        </row>
        <row r="8933">
          <cell r="C8933" t="str">
            <v>12302013-060.1_Gross incremental annual electric savings (kWh/yr)</v>
          </cell>
          <cell r="D8933">
            <v>1</v>
          </cell>
          <cell r="E8933" t="str">
            <v>Gross incremental annual electric savings (kWh/yr)</v>
          </cell>
          <cell r="F8933" t="str">
            <v>Savings Parameters</v>
          </cell>
          <cell r="G8933" t="str">
            <v/>
          </cell>
          <cell r="H8933" t="str">
            <v>See Source Document(s) for savings methodology</v>
          </cell>
          <cell r="I8933" t="str">
            <v>WA Water and Evap Cooled Unitary Air Conditioner.docx</v>
          </cell>
        </row>
        <row r="8934">
          <cell r="C8934" t="str">
            <v>12302013-060.1_Gross incremental annual electric savings (kWh/yr)</v>
          </cell>
          <cell r="D8934">
            <v>1</v>
          </cell>
          <cell r="E8934" t="str">
            <v>Gross incremental annual electric savings (kWh/yr)</v>
          </cell>
          <cell r="F8934" t="str">
            <v>Savings Parameters</v>
          </cell>
          <cell r="G8934" t="str">
            <v/>
          </cell>
          <cell r="H8934" t="str">
            <v>See Source Document(s) for savings methodology</v>
          </cell>
          <cell r="I8934" t="str">
            <v>HVAC Workbook-Water_Evap Cooled.xlsx</v>
          </cell>
        </row>
        <row r="8935">
          <cell r="C8935" t="str">
            <v>12302013-060.1_Measure life (years)</v>
          </cell>
          <cell r="D8935">
            <v>1</v>
          </cell>
          <cell r="E8935" t="str">
            <v>Measure life (years)</v>
          </cell>
          <cell r="F8935" t="str">
            <v>Measure Life Value Source</v>
          </cell>
          <cell r="G8935" t="str">
            <v/>
          </cell>
          <cell r="H8935" t="str">
            <v>pg 24-25, Table 7-14</v>
          </cell>
          <cell r="I8935" t="str">
            <v>FinAnswer Express Market Characterization and Program Enhancements - Washington Service Territory 9 Sept 2011.pdf</v>
          </cell>
        </row>
        <row r="8936">
          <cell r="C8936" t="str">
            <v>12302013-060.1_Incentive Customer ($)</v>
          </cell>
          <cell r="D8936">
            <v>1</v>
          </cell>
          <cell r="E8936" t="str">
            <v>Incentive Customer ($)</v>
          </cell>
          <cell r="F8936" t="str">
            <v>Incentive Value Source</v>
          </cell>
          <cell r="G8936" t="str">
            <v/>
          </cell>
          <cell r="H8936" t="str">
            <v>pg 24-25, Table 7-14</v>
          </cell>
          <cell r="I8936" t="str">
            <v>FinAnswer Express Market Characterization and Program Enhancements - Washington Service Territory 9 Sept 2011.pdf</v>
          </cell>
        </row>
        <row r="8937">
          <cell r="C8937" t="str">
            <v>12302013-060.1_Incremental cost ($)</v>
          </cell>
          <cell r="D8937">
            <v>1</v>
          </cell>
          <cell r="E8937" t="str">
            <v>Incremental cost ($)</v>
          </cell>
          <cell r="F8937" t="str">
            <v>Cost Value Source</v>
          </cell>
          <cell r="G8937" t="str">
            <v/>
          </cell>
          <cell r="H8937" t="str">
            <v>pg 24-25, Table 7-14</v>
          </cell>
          <cell r="I8937" t="str">
            <v>FinAnswer Express Market Characterization and Program Enhancements - Washington Service Territory 9 Sept 2011.pdf</v>
          </cell>
        </row>
        <row r="8938">
          <cell r="C8938" t="str">
            <v>12302013-060.1_Gross Average Monthly Demand Reduction (kW/unit)</v>
          </cell>
          <cell r="D8938">
            <v>1</v>
          </cell>
          <cell r="E8938" t="str">
            <v>Gross Average Monthly Demand Reduction (kW/unit)</v>
          </cell>
          <cell r="F8938" t="str">
            <v>Savings Parameters</v>
          </cell>
          <cell r="G8938" t="str">
            <v/>
          </cell>
          <cell r="H8938" t="str">
            <v>See Source Document(s) for savings methodology</v>
          </cell>
          <cell r="I8938" t="str">
            <v>WA Water and Evap Cooled Unitary Air Conditioner.docx</v>
          </cell>
        </row>
        <row r="8939">
          <cell r="C8939" t="str">
            <v>12302013-060.1_Gross incremental annual electric savings (kWh/yr)</v>
          </cell>
          <cell r="D8939">
            <v>1</v>
          </cell>
          <cell r="E8939" t="str">
            <v>Gross incremental annual electric savings (kWh/yr)</v>
          </cell>
          <cell r="F8939" t="str">
            <v xml:space="preserve">Energy Savings Value Source </v>
          </cell>
          <cell r="G8939" t="str">
            <v/>
          </cell>
          <cell r="H8939" t="str">
            <v>pg 24-25, Table 7-14</v>
          </cell>
          <cell r="I8939" t="str">
            <v>FinAnswer Express Market Characterization and Program Enhancements - Washington Service Territory 9 Sept 2011.pdf</v>
          </cell>
        </row>
        <row r="8940">
          <cell r="C8940" t="str">
            <v>08062014-006.2_Planned Net to Gross Ratio</v>
          </cell>
          <cell r="D8940">
            <v>2</v>
          </cell>
          <cell r="E8940" t="str">
            <v>Planned Net to Gross Ratio</v>
          </cell>
          <cell r="F8940" t="str">
            <v>Net-to-Gross Ratio Value Source</v>
          </cell>
          <cell r="G8940" t="str">
            <v/>
          </cell>
          <cell r="H8940" t="str">
            <v>Table 16</v>
          </cell>
          <cell r="I8940" t="str">
            <v>ID_Energy_FinAnswer_Program_Evaluation_2009-2011.pdf</v>
          </cell>
        </row>
        <row r="8941">
          <cell r="C8941" t="str">
            <v>08062014-006.2_Measure life (years)</v>
          </cell>
          <cell r="D8941">
            <v>2</v>
          </cell>
          <cell r="E8941" t="str">
            <v>Measure life (years)</v>
          </cell>
          <cell r="F8941" t="str">
            <v>Measure Life Value Source</v>
          </cell>
          <cell r="G8941" t="str">
            <v/>
          </cell>
          <cell r="H8941" t="str">
            <v>Table 23, Page 34</v>
          </cell>
          <cell r="I8941" t="str">
            <v>ID Irrigation Energy Savers Evaluation Report 2006-2008.pdf</v>
          </cell>
        </row>
        <row r="8942">
          <cell r="C8942" t="str">
            <v>185.2_Planned Realization Rate</v>
          </cell>
          <cell r="D8942">
            <v>2</v>
          </cell>
          <cell r="E8942" t="str">
            <v>Planned Realization Rate</v>
          </cell>
          <cell r="F8942" t="str">
            <v>Realization Rate Value Source</v>
          </cell>
          <cell r="G8942" t="str">
            <v/>
          </cell>
          <cell r="H8942" t="str">
            <v xml:space="preserve"> Table 1, p. 2.</v>
          </cell>
          <cell r="I8942" t="str">
            <v>CA_FinAnswer_Express_Program_Evaluation_2009-2011.pdf</v>
          </cell>
        </row>
        <row r="8943">
          <cell r="C8943" t="str">
            <v>185.2_Measure life (years)</v>
          </cell>
          <cell r="D8943">
            <v>2</v>
          </cell>
          <cell r="E8943" t="str">
            <v>Measure life (years)</v>
          </cell>
          <cell r="F8943" t="str">
            <v>Measure Life Value Source</v>
          </cell>
          <cell r="G8943" t="str">
            <v/>
          </cell>
          <cell r="H8943" t="str">
            <v/>
          </cell>
          <cell r="I8943" t="str">
            <v>FinAnswer Express Market Characterization and Program Enhancements - California Service Territory 18 August 2011.pdf</v>
          </cell>
        </row>
        <row r="8944">
          <cell r="C8944" t="str">
            <v>185.2_Gross incremental annual electric savings (kWh/yr)</v>
          </cell>
          <cell r="D8944">
            <v>2</v>
          </cell>
          <cell r="E8944" t="str">
            <v>Gross incremental annual electric savings (kWh/yr)</v>
          </cell>
          <cell r="F8944" t="str">
            <v>Energy Savings Value Source</v>
          </cell>
          <cell r="G8944" t="str">
            <v/>
          </cell>
          <cell r="H8944" t="str">
            <v/>
          </cell>
          <cell r="I8944" t="str">
            <v>California Industrial  Agricultural Measure Review and Update 29 Nov 2013.docx</v>
          </cell>
        </row>
        <row r="8945">
          <cell r="C8945" t="str">
            <v>185.2_Incremental cost ($)</v>
          </cell>
          <cell r="D8945">
            <v>2</v>
          </cell>
          <cell r="E8945" t="str">
            <v>Incremental cost ($)</v>
          </cell>
          <cell r="F8945" t="str">
            <v>Incremental Cost Value Source</v>
          </cell>
          <cell r="G8945" t="str">
            <v/>
          </cell>
          <cell r="H8945" t="str">
            <v/>
          </cell>
          <cell r="I8945" t="str">
            <v>California Industrial  Agricultural Measure Review and Update 29 Nov 2013.docx</v>
          </cell>
        </row>
        <row r="8946">
          <cell r="C8946" t="str">
            <v>185.2_Planned Net to Gross Ratio</v>
          </cell>
          <cell r="D8946">
            <v>2</v>
          </cell>
          <cell r="E8946" t="str">
            <v>Planned Net to Gross Ratio</v>
          </cell>
          <cell r="F8946" t="str">
            <v>Net-to-Gross Value Source</v>
          </cell>
          <cell r="G8946" t="str">
            <v/>
          </cell>
          <cell r="H8946" t="str">
            <v>P. 2 .</v>
          </cell>
          <cell r="I8946" t="str">
            <v>CA_FinAnswer_Express_Program_Evaluation_2009-2011.pdf</v>
          </cell>
        </row>
        <row r="8947">
          <cell r="C8947" t="str">
            <v>185.2_Gross Average Monthly Demand Reduction (kW/unit)</v>
          </cell>
          <cell r="D8947">
            <v>2</v>
          </cell>
          <cell r="E8947" t="str">
            <v>Gross Average Monthly Demand Reduction (kW/unit)</v>
          </cell>
          <cell r="F8947" t="str">
            <v>Demand Savings Value Source</v>
          </cell>
          <cell r="G8947" t="str">
            <v/>
          </cell>
          <cell r="H8947" t="str">
            <v/>
          </cell>
          <cell r="I8947" t="str">
            <v>California Industrial  Agricultural Measure Review and Update 29 Nov 2013.docx</v>
          </cell>
        </row>
        <row r="8948">
          <cell r="C8948" t="str">
            <v>404.2_Gross incremental annual electric savings (kWh/yr)</v>
          </cell>
          <cell r="D8948">
            <v>2</v>
          </cell>
          <cell r="E8948" t="str">
            <v>Gross incremental annual electric savings (kWh/yr)</v>
          </cell>
          <cell r="F8948" t="str">
            <v xml:space="preserve">Energy Savings Value Source </v>
          </cell>
          <cell r="G8948" t="str">
            <v/>
          </cell>
          <cell r="H8948" t="str">
            <v/>
          </cell>
          <cell r="I8948" t="str">
            <v>Idaho Industrial  Agricultural Measure Review and Update 20 Nov 2013 revised 27 June 2014.pdf</v>
          </cell>
        </row>
        <row r="8949">
          <cell r="C8949" t="str">
            <v>404.2_Planned Realization Rate</v>
          </cell>
          <cell r="D8949">
            <v>2</v>
          </cell>
          <cell r="E8949" t="str">
            <v>Planned Realization Rate</v>
          </cell>
          <cell r="F8949" t="str">
            <v>Realization Rate Value Source</v>
          </cell>
          <cell r="G8949" t="str">
            <v/>
          </cell>
          <cell r="H8949" t="str">
            <v>Table 1</v>
          </cell>
          <cell r="I8949" t="str">
            <v>ID_Energy_FinAnswer_Program_Evaluation_2009-2011.pdf</v>
          </cell>
        </row>
        <row r="8950">
          <cell r="C8950" t="str">
            <v>404.2_Planned Net to Gross Ratio</v>
          </cell>
          <cell r="D8950">
            <v>2</v>
          </cell>
          <cell r="E8950" t="str">
            <v>Planned Net to Gross Ratio</v>
          </cell>
          <cell r="F8950" t="str">
            <v>Net-to-Gross Ratio Value Source</v>
          </cell>
          <cell r="G8950" t="str">
            <v/>
          </cell>
          <cell r="H8950" t="str">
            <v>Page 2</v>
          </cell>
          <cell r="I8950" t="str">
            <v>ID_Energy_FinAnswer_Program_Evaluation_2009-2011.pdf</v>
          </cell>
        </row>
        <row r="8951">
          <cell r="C8951" t="str">
            <v>404.2_Measure life (years)</v>
          </cell>
          <cell r="D8951">
            <v>2</v>
          </cell>
          <cell r="E8951" t="str">
            <v>Measure life (years)</v>
          </cell>
          <cell r="F8951" t="str">
            <v>Measure Life Value Source</v>
          </cell>
          <cell r="G8951" t="str">
            <v/>
          </cell>
          <cell r="H8951" t="str">
            <v>Table 3 on page 19 of Appendix 1</v>
          </cell>
          <cell r="I8951" t="str">
            <v>ID_2011_Annual_Report_Appendix.pdf</v>
          </cell>
        </row>
        <row r="8952">
          <cell r="C8952" t="str">
            <v>404.2_Incremental cost ($)</v>
          </cell>
          <cell r="D8952">
            <v>2</v>
          </cell>
          <cell r="E8952" t="str">
            <v>Incremental cost ($)</v>
          </cell>
          <cell r="F8952" t="str">
            <v>Cost Value Source</v>
          </cell>
          <cell r="G8952" t="str">
            <v/>
          </cell>
          <cell r="H8952" t="str">
            <v/>
          </cell>
          <cell r="I8952" t="str">
            <v>Idaho Industrial  Agricultural Measure Review and Update 20 Nov 2013 revised 27 June 2014.pdf</v>
          </cell>
        </row>
        <row r="8953">
          <cell r="C8953" t="str">
            <v>404.2_Gross Average Monthly Demand Reduction (kW/unit)</v>
          </cell>
          <cell r="D8953">
            <v>2</v>
          </cell>
          <cell r="E8953" t="str">
            <v>Gross Average Monthly Demand Reduction (kW/unit)</v>
          </cell>
          <cell r="F8953" t="str">
            <v>Demand Reduction Value Source</v>
          </cell>
          <cell r="G8953" t="str">
            <v/>
          </cell>
          <cell r="H8953" t="str">
            <v/>
          </cell>
          <cell r="I8953" t="str">
            <v>Idaho Industrial  Agricultural Measure Review and Update 20 Nov 2013 revised 27 June 2014.pdf</v>
          </cell>
        </row>
        <row r="8954">
          <cell r="C8954" t="str">
            <v>630.2_Gross incremental annual electric savings (kWh/yr)</v>
          </cell>
          <cell r="D8954">
            <v>2</v>
          </cell>
          <cell r="E8954" t="str">
            <v>Gross incremental annual electric savings (kWh/yr)</v>
          </cell>
          <cell r="F8954" t="str">
            <v xml:space="preserve">Energy Savings Value Source </v>
          </cell>
          <cell r="G8954" t="str">
            <v/>
          </cell>
          <cell r="H8954" t="str">
            <v/>
          </cell>
          <cell r="I8954" t="str">
            <v>FinAnswer Express Market Characterization and Program Enhancements - Utah Service Territory 30 Nov 2011.pdf</v>
          </cell>
        </row>
        <row r="8955">
          <cell r="C8955" t="str">
            <v>630.2_Baseline Value</v>
          </cell>
          <cell r="D8955">
            <v>2</v>
          </cell>
          <cell r="E8955" t="str">
            <v>Baseline Value</v>
          </cell>
          <cell r="F8955" t="str">
            <v>Baseline Value Source</v>
          </cell>
          <cell r="G8955" t="str">
            <v/>
          </cell>
          <cell r="H8955" t="str">
            <v/>
          </cell>
          <cell r="I8955" t="str">
            <v>FinAnswer Express Market Characterization and Program Enhancements - Utah Service Territory 30 Nov 2011.pdf</v>
          </cell>
        </row>
        <row r="8956">
          <cell r="C8956" t="str">
            <v>630.2_Efficient Case Value</v>
          </cell>
          <cell r="D8956">
            <v>2</v>
          </cell>
          <cell r="E8956" t="str">
            <v>Efficient Case Value</v>
          </cell>
          <cell r="F8956" t="str">
            <v>Efficient Case Value Source</v>
          </cell>
          <cell r="G8956" t="str">
            <v/>
          </cell>
          <cell r="H8956" t="str">
            <v/>
          </cell>
          <cell r="I8956" t="str">
            <v>FinAnswer Express Market Characterization and Program Enhancements - Utah Service Territory 30 Nov 2011.pdf</v>
          </cell>
        </row>
        <row r="8957">
          <cell r="C8957" t="str">
            <v>630.2_Gross Average Monthly Demand Reduction (kW/unit)</v>
          </cell>
          <cell r="D8957">
            <v>2</v>
          </cell>
          <cell r="E8957" t="str">
            <v>Gross Average Monthly Demand Reduction (kW/unit)</v>
          </cell>
          <cell r="F8957" t="str">
            <v>Demand Reduction Value Source</v>
          </cell>
          <cell r="G8957" t="str">
            <v/>
          </cell>
          <cell r="H8957" t="str">
            <v/>
          </cell>
          <cell r="I8957" t="str">
            <v>FinAnswer Express Market Characterization and Program Enhancements - Utah Service Territory 30 Nov 2011.pdf</v>
          </cell>
        </row>
        <row r="8958">
          <cell r="C8958" t="str">
            <v>630.2_Gross Average Monthly Demand Reduction (kW/unit)</v>
          </cell>
          <cell r="D8958">
            <v>2</v>
          </cell>
          <cell r="E8958" t="str">
            <v>Gross Average Monthly Demand Reduction (kW/unit)</v>
          </cell>
          <cell r="F8958" t="str">
            <v>Savings Parameters</v>
          </cell>
          <cell r="G8958" t="str">
            <v/>
          </cell>
          <cell r="H8958" t="str">
            <v/>
          </cell>
          <cell r="I8958" t="str">
            <v>Farm Equipment.docx</v>
          </cell>
        </row>
        <row r="8959">
          <cell r="C8959" t="str">
            <v>630.2_Gross incremental annual electric savings (kWh/yr)</v>
          </cell>
          <cell r="D8959">
            <v>2</v>
          </cell>
          <cell r="E8959" t="str">
            <v>Gross incremental annual electric savings (kWh/yr)</v>
          </cell>
          <cell r="F8959" t="str">
            <v>Savings Parameters</v>
          </cell>
          <cell r="G8959" t="str">
            <v/>
          </cell>
          <cell r="H8959" t="str">
            <v/>
          </cell>
          <cell r="I8959" t="str">
            <v>Farm Equipment.docx</v>
          </cell>
        </row>
        <row r="8960">
          <cell r="C8960" t="str">
            <v>630.2_Incremental cost ($)</v>
          </cell>
          <cell r="D8960">
            <v>2</v>
          </cell>
          <cell r="E8960" t="str">
            <v>Incremental cost ($)</v>
          </cell>
          <cell r="F8960" t="str">
            <v>Cost Value Source</v>
          </cell>
          <cell r="G8960" t="str">
            <v/>
          </cell>
          <cell r="H8960" t="str">
            <v/>
          </cell>
          <cell r="I8960" t="str">
            <v>FinAnswer Express Market Characterization and Program Enhancements - Utah Service Territory 30 Nov 2011.pdf</v>
          </cell>
        </row>
        <row r="8961">
          <cell r="C8961" t="str">
            <v>630.2_Incentive Customer ($)</v>
          </cell>
          <cell r="D8961">
            <v>2</v>
          </cell>
          <cell r="E8961" t="str">
            <v>Incentive Customer ($)</v>
          </cell>
          <cell r="F8961" t="str">
            <v>Incentive Value Source</v>
          </cell>
          <cell r="G8961" t="str">
            <v/>
          </cell>
          <cell r="H8961" t="str">
            <v>FE Deemed Savings - Industrial v10.18.12.xlsx table of deemed values used by program administator</v>
          </cell>
          <cell r="I8961" t="str">
            <v/>
          </cell>
        </row>
        <row r="8962">
          <cell r="C8962" t="str">
            <v>841.2_Gross incremental annual electric savings (kWh/yr)</v>
          </cell>
          <cell r="D8962">
            <v>2</v>
          </cell>
          <cell r="E8962" t="str">
            <v>Gross incremental annual electric savings (kWh/yr)</v>
          </cell>
          <cell r="F8962" t="str">
            <v>Savings Parameters</v>
          </cell>
          <cell r="G8962" t="str">
            <v/>
          </cell>
          <cell r="H8962" t="str">
            <v/>
          </cell>
          <cell r="I8962" t="str">
            <v>WA Farm Equipment.docx</v>
          </cell>
        </row>
        <row r="8963">
          <cell r="C8963" t="str">
            <v>841.2_Gross incremental annual electric savings (kWh/yr)</v>
          </cell>
          <cell r="D8963">
            <v>2</v>
          </cell>
          <cell r="E8963" t="str">
            <v>Gross incremental annual electric savings (kWh/yr)</v>
          </cell>
          <cell r="F8963" t="str">
            <v xml:space="preserve">Energy Savings Value Source </v>
          </cell>
          <cell r="G8963" t="str">
            <v/>
          </cell>
          <cell r="H8963" t="str">
            <v>pg 52, Farm &amp; Dairy Equipment Incentives table</v>
          </cell>
          <cell r="I8963" t="str">
            <v>Review and Update Industrial Agricultural Incentive Table Measures Washington 3 Nov 2013.pdf</v>
          </cell>
        </row>
        <row r="8964">
          <cell r="C8964" t="str">
            <v>841.2_Incentive Customer ($)</v>
          </cell>
          <cell r="D8964">
            <v>2</v>
          </cell>
          <cell r="E8964" t="str">
            <v>Incentive Customer ($)</v>
          </cell>
          <cell r="F8964" t="str">
            <v>Incentive Value Source</v>
          </cell>
          <cell r="G8964" t="str">
            <v/>
          </cell>
          <cell r="H8964" t="str">
            <v>pg 52, Farm &amp; Dairy Equipment Incentives table</v>
          </cell>
          <cell r="I8964" t="str">
            <v>Review and Update Industrial Agricultural Incentive Table Measures Washington 3 Nov 2013.pdf</v>
          </cell>
        </row>
        <row r="8965">
          <cell r="C8965" t="str">
            <v>841.2_Incremental cost ($)</v>
          </cell>
          <cell r="D8965">
            <v>2</v>
          </cell>
          <cell r="E8965" t="str">
            <v>Incremental cost ($)</v>
          </cell>
          <cell r="F8965" t="str">
            <v>Cost Value Source</v>
          </cell>
          <cell r="G8965" t="str">
            <v/>
          </cell>
          <cell r="H8965" t="str">
            <v>pg 52, Farm &amp; Dairy Equipment Incentives table</v>
          </cell>
          <cell r="I8965" t="str">
            <v>Review and Update Industrial Agricultural Incentive Table Measures Washington 3 Nov 2013.pdf</v>
          </cell>
        </row>
        <row r="8966">
          <cell r="C8966" t="str">
            <v>841.2_Gross Average Monthly Demand Reduction (kW/unit)</v>
          </cell>
          <cell r="D8966">
            <v>2</v>
          </cell>
          <cell r="E8966" t="str">
            <v>Gross Average Monthly Demand Reduction (kW/unit)</v>
          </cell>
          <cell r="F8966" t="str">
            <v>Savings Parameters</v>
          </cell>
          <cell r="G8966" t="str">
            <v/>
          </cell>
          <cell r="H8966" t="str">
            <v/>
          </cell>
          <cell r="I8966" t="str">
            <v>WA Farm Equipment.docx</v>
          </cell>
        </row>
        <row r="8967">
          <cell r="C8967" t="str">
            <v>841.2_Measure life (years)</v>
          </cell>
          <cell r="D8967">
            <v>2</v>
          </cell>
          <cell r="E8967" t="str">
            <v>Measure life (years)</v>
          </cell>
          <cell r="F8967" t="str">
            <v>Measure Life Value Source</v>
          </cell>
          <cell r="G8967" t="str">
            <v/>
          </cell>
          <cell r="H8967" t="str">
            <v>Table 2a on page 10 of Appendix 1</v>
          </cell>
          <cell r="I8967" t="str">
            <v>WA_2011_Annual_Report_Conservation_Acquisition.pdf</v>
          </cell>
        </row>
        <row r="8968">
          <cell r="C8968" t="str">
            <v>841.2_Gross Average Monthly Demand Reduction (kW/unit)</v>
          </cell>
          <cell r="D8968">
            <v>2</v>
          </cell>
          <cell r="E8968" t="str">
            <v>Gross Average Monthly Demand Reduction (kW/unit)</v>
          </cell>
          <cell r="F8968" t="str">
            <v>Demand Reduction Value Source</v>
          </cell>
          <cell r="G8968" t="str">
            <v/>
          </cell>
          <cell r="H8968" t="str">
            <v>pg 52, Farm &amp; Dairy Equipment Incentives table</v>
          </cell>
          <cell r="I8968" t="str">
            <v>Review and Update Industrial Agricultural Incentive Table Measures Washington 3 Nov 2013.pdf</v>
          </cell>
        </row>
        <row r="8969">
          <cell r="C8969" t="str">
            <v>1065.2_Incremental cost ($)</v>
          </cell>
          <cell r="D8969">
            <v>2</v>
          </cell>
          <cell r="E8969" t="str">
            <v>Incremental cost ($)</v>
          </cell>
          <cell r="F8969" t="str">
            <v>Incremental Cost Value Source</v>
          </cell>
          <cell r="G8969" t="str">
            <v/>
          </cell>
          <cell r="H8969" t="str">
            <v>Page 53</v>
          </cell>
          <cell r="I8969" t="str">
            <v>Wyoming Industrial  Agricultural Measure Review and Update 9 Nov.docx</v>
          </cell>
        </row>
        <row r="8970">
          <cell r="C8970" t="str">
            <v>1065.2_Measure life (years)</v>
          </cell>
          <cell r="D8970">
            <v>2</v>
          </cell>
          <cell r="E8970" t="str">
            <v>Measure life (years)</v>
          </cell>
          <cell r="F8970" t="str">
            <v>Measure Life Value Source</v>
          </cell>
          <cell r="G8970" t="str">
            <v/>
          </cell>
          <cell r="H8970" t="str">
            <v>Table 26</v>
          </cell>
          <cell r="I8970" t="str">
            <v>2013-Wyoming-Annual-Report-Appendices-FINAL.pdf</v>
          </cell>
        </row>
        <row r="8971">
          <cell r="C8971" t="str">
            <v>1065.2_Gross Average Monthly Demand Reduction (kW/unit)</v>
          </cell>
          <cell r="D8971">
            <v>2</v>
          </cell>
          <cell r="E8971" t="str">
            <v>Gross Average Monthly Demand Reduction (kW/unit)</v>
          </cell>
          <cell r="F8971" t="str">
            <v>Demand Savings Value Source</v>
          </cell>
          <cell r="G8971" t="str">
            <v/>
          </cell>
          <cell r="H8971" t="str">
            <v>Page 53</v>
          </cell>
          <cell r="I8971" t="str">
            <v>Wyoming Industrial  Agricultural Measure Review and Update 9 Nov.docx</v>
          </cell>
        </row>
        <row r="8972">
          <cell r="C8972" t="str">
            <v>1065.2_Gross incremental annual electric savings (kWh/yr)</v>
          </cell>
          <cell r="D8972">
            <v>2</v>
          </cell>
          <cell r="E8972" t="str">
            <v>Gross incremental annual electric savings (kWh/yr)</v>
          </cell>
          <cell r="F8972" t="str">
            <v>Energy Savings Value Source</v>
          </cell>
          <cell r="G8972" t="str">
            <v/>
          </cell>
          <cell r="H8972" t="str">
            <v>Page 53</v>
          </cell>
          <cell r="I8972" t="str">
            <v>Wyoming Industrial  Agricultural Measure Review and Update 9 Nov.docx</v>
          </cell>
        </row>
        <row r="8973">
          <cell r="C8973" t="str">
            <v>1065.2_Planned Net to Gross Ratio</v>
          </cell>
          <cell r="D8973">
            <v>2</v>
          </cell>
          <cell r="E8973" t="str">
            <v>Planned Net to Gross Ratio</v>
          </cell>
          <cell r="F8973" t="str">
            <v>Net-to-Gross Value Source</v>
          </cell>
          <cell r="G8973" t="str">
            <v/>
          </cell>
          <cell r="H8973" t="str">
            <v>Recommendation on Page 10</v>
          </cell>
          <cell r="I8973" t="str">
            <v>DSM_WY_EnergyFinAnswer_Report_2011.pdf</v>
          </cell>
        </row>
        <row r="8974">
          <cell r="C8974" t="str">
            <v>630.3_Measure life (years)</v>
          </cell>
          <cell r="D8974">
            <v>3</v>
          </cell>
          <cell r="E8974" t="str">
            <v>Measure life (years)</v>
          </cell>
          <cell r="F8974" t="str">
            <v>Measure Life Value Source</v>
          </cell>
          <cell r="G8974" t="str">
            <v/>
          </cell>
          <cell r="H8974" t="str">
            <v>Page 53</v>
          </cell>
          <cell r="I8974" t="str">
            <v>Utah Industrial  Agricultural Measure Review and Update 1 May 2014.docx</v>
          </cell>
        </row>
        <row r="8975">
          <cell r="C8975" t="str">
            <v>630.3_Planned Net to Gross Ratio</v>
          </cell>
          <cell r="D8975">
            <v>3</v>
          </cell>
          <cell r="E8975" t="str">
            <v>Planned Net to Gross Ratio</v>
          </cell>
          <cell r="F8975" t="str">
            <v>Planned Net-to-Gross Ratio Value Source</v>
          </cell>
          <cell r="G8975" t="str">
            <v/>
          </cell>
          <cell r="H8975" t="str">
            <v>BAU - CE inputs sheet</v>
          </cell>
          <cell r="I8975" t="str">
            <v>CE inputs - measure update   small business 031314.xlsx</v>
          </cell>
        </row>
        <row r="8976">
          <cell r="C8976" t="str">
            <v>630.3_Incremental cost ($)</v>
          </cell>
          <cell r="D8976">
            <v>3</v>
          </cell>
          <cell r="E8976" t="str">
            <v>Incremental cost ($)</v>
          </cell>
          <cell r="F8976" t="str">
            <v>Cost value source</v>
          </cell>
          <cell r="G8976" t="str">
            <v/>
          </cell>
          <cell r="H8976" t="str">
            <v>page 55</v>
          </cell>
          <cell r="I8976" t="str">
            <v>Utah Industrial  Agricultural Measure Review and Update 1 May 2014.docx</v>
          </cell>
        </row>
        <row r="8977">
          <cell r="C8977" t="str">
            <v>630.3_Planned Realization Rate</v>
          </cell>
          <cell r="D8977">
            <v>3</v>
          </cell>
          <cell r="E8977" t="str">
            <v>Planned Realization Rate</v>
          </cell>
          <cell r="F8977" t="str">
            <v>Planned Realization Rate Value Source</v>
          </cell>
          <cell r="G8977" t="str">
            <v/>
          </cell>
          <cell r="H8977" t="str">
            <v>BAU - CE inputs sheet</v>
          </cell>
          <cell r="I8977" t="str">
            <v>CE inputs - measure update   small business 031314.xlsx</v>
          </cell>
        </row>
        <row r="8978">
          <cell r="C8978" t="str">
            <v>630.3_Gross incremental annual electric savings (kWh/yr)</v>
          </cell>
          <cell r="D8978">
            <v>3</v>
          </cell>
          <cell r="E8978" t="str">
            <v>Gross incremental annual electric savings (kWh/yr)</v>
          </cell>
          <cell r="F8978" t="str">
            <v>Energy savings value source</v>
          </cell>
          <cell r="G8978" t="str">
            <v/>
          </cell>
          <cell r="H8978" t="str">
            <v>page 55</v>
          </cell>
          <cell r="I8978" t="str">
            <v>Utah Industrial  Agricultural Measure Review and Update 1 May 2014.docx</v>
          </cell>
        </row>
        <row r="8979">
          <cell r="C8979" t="str">
            <v>119.3_Planned Net to Gross Ratio</v>
          </cell>
          <cell r="D8979">
            <v>3</v>
          </cell>
          <cell r="E8979" t="str">
            <v>Planned Net to Gross Ratio</v>
          </cell>
          <cell r="F8979" t="str">
            <v>Net-to-Gross Value Source</v>
          </cell>
          <cell r="G8979" t="str">
            <v/>
          </cell>
          <cell r="H8979" t="str">
            <v>page 2</v>
          </cell>
          <cell r="I8979" t="str">
            <v>CA_FinAnswer_Express_Program_Evaluation_2009-2011.pdf</v>
          </cell>
        </row>
        <row r="8980">
          <cell r="C8980" t="str">
            <v>119.3_Planned Realization Rate</v>
          </cell>
          <cell r="D8980">
            <v>3</v>
          </cell>
          <cell r="E8980" t="str">
            <v>Planned Realization Rate</v>
          </cell>
          <cell r="F8980" t="str">
            <v>Realization Rate Value Source</v>
          </cell>
          <cell r="G8980" t="str">
            <v/>
          </cell>
          <cell r="H8980" t="str">
            <v>page 2</v>
          </cell>
          <cell r="I8980" t="str">
            <v>CA_FinAnswer_Express_Program_Evaluation_2009-2011.pdf</v>
          </cell>
        </row>
        <row r="8981">
          <cell r="C8981" t="str">
            <v>118.3_Planned Realization Rate</v>
          </cell>
          <cell r="D8981">
            <v>3</v>
          </cell>
          <cell r="E8981" t="str">
            <v>Planned Realization Rate</v>
          </cell>
          <cell r="F8981" t="str">
            <v>Realization Rate Value Source</v>
          </cell>
          <cell r="G8981" t="str">
            <v/>
          </cell>
          <cell r="H8981" t="str">
            <v>page 2</v>
          </cell>
          <cell r="I8981" t="str">
            <v>CA_FinAnswer_Express_Program_Evaluation_2009-2011.pdf</v>
          </cell>
        </row>
        <row r="8982">
          <cell r="C8982" t="str">
            <v>118.3_Planned Net to Gross Ratio</v>
          </cell>
          <cell r="D8982">
            <v>3</v>
          </cell>
          <cell r="E8982" t="str">
            <v>Planned Net to Gross Ratio</v>
          </cell>
          <cell r="F8982" t="str">
            <v>Net-to-Gross Value Source</v>
          </cell>
          <cell r="G8982" t="str">
            <v/>
          </cell>
          <cell r="H8982" t="str">
            <v>page 2</v>
          </cell>
          <cell r="I8982" t="str">
            <v>CA_FinAnswer_Express_Program_Evaluation_2009-2011.pdf</v>
          </cell>
        </row>
        <row r="8983">
          <cell r="C8983" t="str">
            <v>326.2_Incremental cost ($)</v>
          </cell>
          <cell r="D8983">
            <v>2</v>
          </cell>
          <cell r="E8983" t="str">
            <v>Incremental cost ($)</v>
          </cell>
          <cell r="F8983" t="str">
            <v>Cost Value Source</v>
          </cell>
          <cell r="G8983" t="str">
            <v/>
          </cell>
          <cell r="H8983" t="str">
            <v/>
          </cell>
          <cell r="I8983" t="str">
            <v>NonLighting Measure Worksheets ID 111314.pdf</v>
          </cell>
        </row>
        <row r="8984">
          <cell r="C8984" t="str">
            <v>326.2_Measure life (years)</v>
          </cell>
          <cell r="D8984">
            <v>2</v>
          </cell>
          <cell r="E8984" t="str">
            <v>Measure life (years)</v>
          </cell>
          <cell r="F8984" t="str">
            <v>Measure Life Value Source</v>
          </cell>
          <cell r="G8984" t="str">
            <v/>
          </cell>
          <cell r="H8984" t="str">
            <v/>
          </cell>
          <cell r="I8984" t="str">
            <v>NonLighting Measure Worksheets ID 111314.pdf</v>
          </cell>
        </row>
        <row r="8985">
          <cell r="C8985" t="str">
            <v>326.2_Planned Net to Gross Ratio</v>
          </cell>
          <cell r="D8985">
            <v>2</v>
          </cell>
          <cell r="E8985" t="str">
            <v>Planned Net to Gross Ratio</v>
          </cell>
          <cell r="F8985" t="str">
            <v>Net-to-Gross Value Source</v>
          </cell>
          <cell r="G8985" t="str">
            <v/>
          </cell>
          <cell r="H8985" t="str">
            <v>Page 2</v>
          </cell>
          <cell r="I8985" t="str">
            <v>ID_FinAnswer_Express_Program_Evaluation_2009-2011.pdf</v>
          </cell>
        </row>
        <row r="8986">
          <cell r="C8986" t="str">
            <v>326.2_Gross incremental annual electric savings (kWh/yr)</v>
          </cell>
          <cell r="D8986">
            <v>2</v>
          </cell>
          <cell r="E8986" t="str">
            <v>Gross incremental annual electric savings (kWh/yr)</v>
          </cell>
          <cell r="F8986" t="str">
            <v xml:space="preserve">Energy Savings Value Source </v>
          </cell>
          <cell r="G8986" t="str">
            <v/>
          </cell>
          <cell r="H8986" t="str">
            <v/>
          </cell>
          <cell r="I8986" t="str">
            <v>NonLighting Measure Worksheets ID 111314.pdf</v>
          </cell>
        </row>
        <row r="8987">
          <cell r="C8987" t="str">
            <v>326.2_Gross Average Monthly Demand Reduction (kW/unit)</v>
          </cell>
          <cell r="D8987">
            <v>2</v>
          </cell>
          <cell r="E8987" t="str">
            <v>Gross Average Monthly Demand Reduction (kW/unit)</v>
          </cell>
          <cell r="F8987" t="str">
            <v>Demand Reduction Value Source</v>
          </cell>
          <cell r="G8987" t="str">
            <v/>
          </cell>
          <cell r="H8987" t="str">
            <v/>
          </cell>
          <cell r="I8987" t="str">
            <v>NonLighting Measure Worksheets ID 111314.pdf</v>
          </cell>
        </row>
        <row r="8988">
          <cell r="C8988" t="str">
            <v>326.2_Planned Realization Rate</v>
          </cell>
          <cell r="D8988">
            <v>2</v>
          </cell>
          <cell r="E8988" t="str">
            <v>Planned Realization Rate</v>
          </cell>
          <cell r="F8988" t="str">
            <v>Realization Rate Value Source</v>
          </cell>
          <cell r="G8988" t="str">
            <v/>
          </cell>
          <cell r="H8988" t="str">
            <v>Table 1</v>
          </cell>
          <cell r="I8988" t="str">
            <v>ID_FinAnswer_Express_Program_Evaluation_2009-2011.pdf</v>
          </cell>
        </row>
        <row r="8989">
          <cell r="C8989" t="str">
            <v>558.2_Measure life (years)</v>
          </cell>
          <cell r="D8989">
            <v>2</v>
          </cell>
          <cell r="E8989" t="str">
            <v>Measure life (years)</v>
          </cell>
          <cell r="F8989" t="str">
            <v>Measure Life Value Source</v>
          </cell>
          <cell r="G8989" t="str">
            <v/>
          </cell>
          <cell r="H8989" t="str">
            <v>Table 2 on page 22 of Appendix 1</v>
          </cell>
          <cell r="I8989" t="str">
            <v>UT_2011_Annual_Report.pdf</v>
          </cell>
        </row>
        <row r="8990">
          <cell r="C8990" t="str">
            <v>558.2_Incentive Customer ($)</v>
          </cell>
          <cell r="D8990">
            <v>2</v>
          </cell>
          <cell r="E8990" t="str">
            <v>Incentive Customer ($)</v>
          </cell>
          <cell r="F8990" t="str">
            <v>Incentive Value Source</v>
          </cell>
          <cell r="G8990" t="str">
            <v/>
          </cell>
          <cell r="H8990" t="str">
            <v>Table 10-12</v>
          </cell>
          <cell r="I8990" t="str">
            <v>FinAnswer Express Market Characterization and Program Enhancements - Utah Service Territory 30 Nov 2011.pdf</v>
          </cell>
        </row>
        <row r="8991">
          <cell r="C8991" t="str">
            <v>558.2_Gross incremental annual electric savings (kWh/yr)</v>
          </cell>
          <cell r="D8991">
            <v>2</v>
          </cell>
          <cell r="E8991" t="str">
            <v>Gross incremental annual electric savings (kWh/yr)</v>
          </cell>
          <cell r="F8991" t="str">
            <v xml:space="preserve">Energy Savings Value Source </v>
          </cell>
          <cell r="G8991" t="str">
            <v/>
          </cell>
          <cell r="H8991" t="str">
            <v>Table 10-12</v>
          </cell>
          <cell r="I8991" t="str">
            <v>FinAnswer Express Market Characterization and Program Enhancements - Utah Service Territory 30 Nov 2011.pdf</v>
          </cell>
        </row>
        <row r="8992">
          <cell r="C8992" t="str">
            <v>558.2_Incremental cost ($)</v>
          </cell>
          <cell r="D8992">
            <v>2</v>
          </cell>
          <cell r="E8992" t="str">
            <v>Incremental cost ($)</v>
          </cell>
          <cell r="F8992" t="str">
            <v>Cost Value Source</v>
          </cell>
          <cell r="G8992" t="str">
            <v/>
          </cell>
          <cell r="H8992" t="str">
            <v>Table 10-12</v>
          </cell>
          <cell r="I8992" t="str">
            <v>FinAnswer Express Market Characterization and Program Enhancements - Utah Service Territory 30 Nov 2011.pdf</v>
          </cell>
        </row>
        <row r="8993">
          <cell r="C8993" t="str">
            <v>558.2_Gross incremental annual electric savings (kWh/yr)</v>
          </cell>
          <cell r="D8993">
            <v>2</v>
          </cell>
          <cell r="E8993" t="str">
            <v>Gross incremental annual electric savings (kWh/yr)</v>
          </cell>
          <cell r="F8993" t="str">
            <v>See Source Document(s) for savings methodology</v>
          </cell>
          <cell r="G8993" t="str">
            <v/>
          </cell>
          <cell r="H8993" t="str">
            <v/>
          </cell>
          <cell r="I8993" t="str">
            <v>VFDs.docx</v>
          </cell>
        </row>
        <row r="8994">
          <cell r="C8994" t="str">
            <v>558.2_Gross Average Monthly Demand Reduction (kW/unit)</v>
          </cell>
          <cell r="D8994">
            <v>2</v>
          </cell>
          <cell r="E8994" t="str">
            <v>Gross Average Monthly Demand Reduction (kW/unit)</v>
          </cell>
          <cell r="F8994" t="str">
            <v>Demand Reduction Value Source</v>
          </cell>
          <cell r="G8994" t="str">
            <v/>
          </cell>
          <cell r="H8994" t="str">
            <v>Table 2-10</v>
          </cell>
          <cell r="I8994" t="str">
            <v>FinAnswer Express Market Characterization and Program Enhancements - Utah Service Territory 30 Nov 2011.pdf</v>
          </cell>
        </row>
        <row r="8995">
          <cell r="C8995" t="str">
            <v>772.2_Measure life (years)</v>
          </cell>
          <cell r="D8995">
            <v>2</v>
          </cell>
          <cell r="E8995" t="str">
            <v>Measure life (years)</v>
          </cell>
          <cell r="F8995" t="str">
            <v>Measure Life Value Source</v>
          </cell>
          <cell r="G8995" t="str">
            <v/>
          </cell>
          <cell r="H8995" t="str">
            <v>pg 13, Table 10-13</v>
          </cell>
          <cell r="I8995" t="str">
            <v>FinAnswer Express Market Characterization and Program Enhancements - Washington Service Territory 9 Sept 2011.pdf</v>
          </cell>
        </row>
        <row r="8996">
          <cell r="C8996" t="str">
            <v>772.2_Gross incremental annual electric savings (kWh/yr)</v>
          </cell>
          <cell r="D8996">
            <v>2</v>
          </cell>
          <cell r="E8996" t="str">
            <v>Gross incremental annual electric savings (kWh/yr)</v>
          </cell>
          <cell r="F8996" t="str">
            <v>Savings Parameters</v>
          </cell>
          <cell r="G8996" t="str">
            <v/>
          </cell>
          <cell r="H8996" t="str">
            <v>See pgs 58-61</v>
          </cell>
          <cell r="I8996" t="str">
            <v>FinAnswer Express 2006 Enhancements - Washington 101106.pdf</v>
          </cell>
        </row>
        <row r="8997">
          <cell r="C8997" t="str">
            <v>772.2_Incentive Customer ($)</v>
          </cell>
          <cell r="D8997">
            <v>2</v>
          </cell>
          <cell r="E8997" t="str">
            <v>Incentive Customer ($)</v>
          </cell>
          <cell r="F8997" t="str">
            <v>Incentive Value Source</v>
          </cell>
          <cell r="G8997" t="str">
            <v/>
          </cell>
          <cell r="H8997" t="str">
            <v>pg 13, Table 10-13</v>
          </cell>
          <cell r="I8997" t="str">
            <v>FinAnswer Express Market Characterization and Program Enhancements - Washington Service Territory 9 Sept 2011.pdf</v>
          </cell>
        </row>
        <row r="8998">
          <cell r="C8998" t="str">
            <v>772.2_Gross Average Monthly Demand Reduction (kW/unit)</v>
          </cell>
          <cell r="D8998">
            <v>2</v>
          </cell>
          <cell r="E8998" t="str">
            <v>Gross Average Monthly Demand Reduction (kW/unit)</v>
          </cell>
          <cell r="F8998" t="str">
            <v>Savings Parameters</v>
          </cell>
          <cell r="G8998" t="str">
            <v/>
          </cell>
          <cell r="H8998" t="str">
            <v>See pgs 58-61</v>
          </cell>
          <cell r="I8998" t="str">
            <v>FinAnswer Express 2006 Enhancements - Washington 101106.pdf</v>
          </cell>
        </row>
        <row r="8999">
          <cell r="C8999" t="str">
            <v>772.2_Gross Average Monthly Demand Reduction (kW/unit)</v>
          </cell>
          <cell r="D8999">
            <v>2</v>
          </cell>
          <cell r="E8999" t="str">
            <v>Gross Average Monthly Demand Reduction (kW/unit)</v>
          </cell>
          <cell r="F8999" t="str">
            <v>Savings Parameters</v>
          </cell>
          <cell r="G8999" t="str">
            <v/>
          </cell>
          <cell r="H8999" t="str">
            <v>See pgs 58-61</v>
          </cell>
          <cell r="I8999" t="str">
            <v>WA VFDs.docx</v>
          </cell>
        </row>
        <row r="9000">
          <cell r="C9000" t="str">
            <v>772.2_Incremental cost ($)</v>
          </cell>
          <cell r="D9000">
            <v>2</v>
          </cell>
          <cell r="E9000" t="str">
            <v>Incremental cost ($)</v>
          </cell>
          <cell r="F9000" t="str">
            <v>Cost Value Source</v>
          </cell>
          <cell r="G9000" t="str">
            <v/>
          </cell>
          <cell r="H9000" t="str">
            <v>pg 13, Table 10-13</v>
          </cell>
          <cell r="I9000" t="str">
            <v>FinAnswer Express Market Characterization and Program Enhancements - Washington Service Territory 9 Sept 2011.pdf</v>
          </cell>
        </row>
        <row r="9001">
          <cell r="C9001" t="str">
            <v>772.2_Gross incremental annual electric savings (kWh/yr)</v>
          </cell>
          <cell r="D9001">
            <v>2</v>
          </cell>
          <cell r="E9001" t="str">
            <v>Gross incremental annual electric savings (kWh/yr)</v>
          </cell>
          <cell r="F9001" t="str">
            <v>Savings Parameters</v>
          </cell>
          <cell r="G9001" t="str">
            <v/>
          </cell>
          <cell r="H9001" t="str">
            <v>See pgs 58-61</v>
          </cell>
          <cell r="I9001" t="str">
            <v>WA VFDs.docx</v>
          </cell>
        </row>
        <row r="9002">
          <cell r="C9002" t="str">
            <v>772.2_Gross Average Monthly Demand Reduction (kW/unit)</v>
          </cell>
          <cell r="D9002">
            <v>2</v>
          </cell>
          <cell r="E9002" t="str">
            <v>Gross Average Monthly Demand Reduction (kW/unit)</v>
          </cell>
          <cell r="F9002" t="str">
            <v>Demand Reduction Value Source</v>
          </cell>
          <cell r="G9002" t="str">
            <v/>
          </cell>
          <cell r="H9002" t="str">
            <v>pg 13, Table 10-13</v>
          </cell>
          <cell r="I9002" t="str">
            <v>FinAnswer Express Market Characterization and Program Enhancements - Washington Service Territory 9 Sept 2011.pdf</v>
          </cell>
        </row>
        <row r="9003">
          <cell r="C9003" t="str">
            <v>772.2_Gross incremental annual electric savings (kWh/yr)</v>
          </cell>
          <cell r="D9003">
            <v>2</v>
          </cell>
          <cell r="E9003" t="str">
            <v>Gross incremental annual electric savings (kWh/yr)</v>
          </cell>
          <cell r="F9003" t="str">
            <v xml:space="preserve">Energy Savings Value Source </v>
          </cell>
          <cell r="G9003" t="str">
            <v/>
          </cell>
          <cell r="H9003" t="str">
            <v>pg 13, Table 10-13</v>
          </cell>
          <cell r="I9003" t="str">
            <v>FinAnswer Express Market Characterization and Program Enhancements - Washington Service Territory 9 Sept 2011.pdf</v>
          </cell>
        </row>
        <row r="9004">
          <cell r="C9004" t="str">
            <v>985.2_Planned Realization Rate</v>
          </cell>
          <cell r="D9004">
            <v>2</v>
          </cell>
          <cell r="E9004" t="str">
            <v>Planned Realization Rate</v>
          </cell>
          <cell r="F9004" t="str">
            <v>Realization Rate Value Source</v>
          </cell>
          <cell r="G9004" t="str">
            <v/>
          </cell>
          <cell r="H9004" t="str">
            <v>Table 1</v>
          </cell>
          <cell r="I9004" t="str">
            <v>DSM_WY_FinAnswerExpress_Report_2011.pdf</v>
          </cell>
        </row>
        <row r="9005">
          <cell r="C9005" t="str">
            <v>985.2_Gross Average Monthly Demand Reduction (kW/unit)</v>
          </cell>
          <cell r="D9005">
            <v>2</v>
          </cell>
          <cell r="E9005" t="str">
            <v>Gross Average Monthly Demand Reduction (kW/unit)</v>
          </cell>
          <cell r="F9005" t="str">
            <v>Demand Savings Value Source</v>
          </cell>
          <cell r="G9005" t="str">
            <v/>
          </cell>
          <cell r="H9005" t="str">
            <v>Page 10-13</v>
          </cell>
          <cell r="I9005" t="str">
            <v>2010 WY Market Characterization 101810.pdf</v>
          </cell>
        </row>
        <row r="9006">
          <cell r="C9006" t="str">
            <v>985.2_Incremental cost ($)</v>
          </cell>
          <cell r="D9006">
            <v>2</v>
          </cell>
          <cell r="E9006" t="str">
            <v>Incremental cost ($)</v>
          </cell>
          <cell r="F9006" t="str">
            <v>Incremental Cost Value Source</v>
          </cell>
          <cell r="G9006" t="str">
            <v/>
          </cell>
          <cell r="H9006" t="str">
            <v>Page 10-13</v>
          </cell>
          <cell r="I9006" t="str">
            <v>2010 WY Market Characterization 101810.pdf</v>
          </cell>
        </row>
        <row r="9007">
          <cell r="C9007" t="str">
            <v>985.2_Measure life (years)</v>
          </cell>
          <cell r="D9007">
            <v>2</v>
          </cell>
          <cell r="E9007" t="str">
            <v>Measure life (years)</v>
          </cell>
          <cell r="F9007" t="str">
            <v>Measure Life Value Source</v>
          </cell>
          <cell r="G9007" t="str">
            <v/>
          </cell>
          <cell r="H9007" t="str">
            <v>Page 10-13</v>
          </cell>
          <cell r="I9007" t="str">
            <v>2010 WY Market Characterization 101810.pdf</v>
          </cell>
        </row>
        <row r="9008">
          <cell r="C9008" t="str">
            <v>985.2_Planned Net to Gross Ratio</v>
          </cell>
          <cell r="D9008">
            <v>2</v>
          </cell>
          <cell r="E9008" t="str">
            <v>Planned Net to Gross Ratio</v>
          </cell>
          <cell r="F9008" t="str">
            <v>Net-to-Gross Value Source</v>
          </cell>
          <cell r="G9008" t="str">
            <v/>
          </cell>
          <cell r="H9008" t="str">
            <v>Page 10</v>
          </cell>
          <cell r="I9008" t="str">
            <v>DSM_WY_FinAnswerExpress_Report_2011.pdf</v>
          </cell>
        </row>
        <row r="9009">
          <cell r="C9009" t="str">
            <v>985.2_Gross incremental annual electric savings (kWh/yr)</v>
          </cell>
          <cell r="D9009">
            <v>2</v>
          </cell>
          <cell r="E9009" t="str">
            <v>Gross incremental annual electric savings (kWh/yr)</v>
          </cell>
          <cell r="F9009" t="str">
            <v>Energy Savings Value Source</v>
          </cell>
          <cell r="G9009" t="str">
            <v/>
          </cell>
          <cell r="H9009" t="str">
            <v>Page 10-13</v>
          </cell>
          <cell r="I9009" t="str">
            <v>2010 WY Market Characterization 101810.pdf</v>
          </cell>
        </row>
        <row r="9010">
          <cell r="C9010" t="str">
            <v>327.2_Planned Realization Rate</v>
          </cell>
          <cell r="D9010">
            <v>2</v>
          </cell>
          <cell r="E9010" t="str">
            <v>Planned Realization Rate</v>
          </cell>
          <cell r="F9010" t="str">
            <v>Realization Rate Value Source</v>
          </cell>
          <cell r="G9010" t="str">
            <v/>
          </cell>
          <cell r="H9010" t="str">
            <v>Table 1</v>
          </cell>
          <cell r="I9010" t="str">
            <v>ID_FinAnswer_Express_Program_Evaluation_2009-2011.pdf</v>
          </cell>
        </row>
        <row r="9011">
          <cell r="C9011" t="str">
            <v>327.2_Gross incremental annual electric savings (kWh/yr)</v>
          </cell>
          <cell r="D9011">
            <v>2</v>
          </cell>
          <cell r="E9011" t="str">
            <v>Gross incremental annual electric savings (kWh/yr)</v>
          </cell>
          <cell r="F9011" t="str">
            <v xml:space="preserve">Energy Savings Value Source </v>
          </cell>
          <cell r="G9011" t="str">
            <v/>
          </cell>
          <cell r="H9011" t="str">
            <v/>
          </cell>
          <cell r="I9011" t="str">
            <v>NonLighting Measure Worksheets ID 111314.pdf</v>
          </cell>
        </row>
        <row r="9012">
          <cell r="C9012" t="str">
            <v>327.2_Gross Average Monthly Demand Reduction (kW/unit)</v>
          </cell>
          <cell r="D9012">
            <v>2</v>
          </cell>
          <cell r="E9012" t="str">
            <v>Gross Average Monthly Demand Reduction (kW/unit)</v>
          </cell>
          <cell r="F9012" t="str">
            <v>Demand Reduction Value Source</v>
          </cell>
          <cell r="G9012" t="str">
            <v/>
          </cell>
          <cell r="H9012" t="str">
            <v/>
          </cell>
          <cell r="I9012" t="str">
            <v>NonLighting Measure Worksheets ID 111314.pdf</v>
          </cell>
        </row>
        <row r="9013">
          <cell r="C9013" t="str">
            <v>327.2_Planned Net to Gross Ratio</v>
          </cell>
          <cell r="D9013">
            <v>2</v>
          </cell>
          <cell r="E9013" t="str">
            <v>Planned Net to Gross Ratio</v>
          </cell>
          <cell r="F9013" t="str">
            <v>Net-to-Gross Value Source</v>
          </cell>
          <cell r="G9013" t="str">
            <v/>
          </cell>
          <cell r="H9013" t="str">
            <v>Page 2</v>
          </cell>
          <cell r="I9013" t="str">
            <v>ID_FinAnswer_Express_Program_Evaluation_2009-2011.pdf</v>
          </cell>
        </row>
        <row r="9014">
          <cell r="C9014" t="str">
            <v>327.2_Measure life (years)</v>
          </cell>
          <cell r="D9014">
            <v>2</v>
          </cell>
          <cell r="E9014" t="str">
            <v>Measure life (years)</v>
          </cell>
          <cell r="F9014" t="str">
            <v>Measure Life Value Source</v>
          </cell>
          <cell r="G9014" t="str">
            <v/>
          </cell>
          <cell r="H9014" t="str">
            <v/>
          </cell>
          <cell r="I9014" t="str">
            <v>NonLighting Measure Worksheets ID 111314.pdf</v>
          </cell>
        </row>
        <row r="9015">
          <cell r="C9015" t="str">
            <v>327.2_Incremental cost ($)</v>
          </cell>
          <cell r="D9015">
            <v>2</v>
          </cell>
          <cell r="E9015" t="str">
            <v>Incremental cost ($)</v>
          </cell>
          <cell r="F9015" t="str">
            <v>Cost Value Source</v>
          </cell>
          <cell r="G9015" t="str">
            <v/>
          </cell>
          <cell r="H9015" t="str">
            <v/>
          </cell>
          <cell r="I9015" t="str">
            <v>NonLighting Measure Worksheets ID 111314.pdf</v>
          </cell>
        </row>
        <row r="9016">
          <cell r="C9016" t="str">
            <v>559.2_Incentive Customer ($)</v>
          </cell>
          <cell r="D9016">
            <v>2</v>
          </cell>
          <cell r="E9016" t="str">
            <v>Incentive Customer ($)</v>
          </cell>
          <cell r="F9016" t="str">
            <v>Incentive Value Source</v>
          </cell>
          <cell r="G9016" t="str">
            <v/>
          </cell>
          <cell r="H9016" t="str">
            <v>Table 10-12</v>
          </cell>
          <cell r="I9016" t="str">
            <v>FinAnswer Express Market Characterization and Program Enhancements - Utah Service Territory 30 Nov 2011.pdf</v>
          </cell>
        </row>
        <row r="9017">
          <cell r="C9017" t="str">
            <v>559.2_Incremental cost ($)</v>
          </cell>
          <cell r="D9017">
            <v>2</v>
          </cell>
          <cell r="E9017" t="str">
            <v>Incremental cost ($)</v>
          </cell>
          <cell r="F9017" t="str">
            <v>Cost Value Source</v>
          </cell>
          <cell r="G9017" t="str">
            <v/>
          </cell>
          <cell r="H9017" t="str">
            <v>Table 10-12</v>
          </cell>
          <cell r="I9017" t="str">
            <v>FinAnswer Express Market Characterization and Program Enhancements - Utah Service Territory 30 Nov 2011.pdf</v>
          </cell>
        </row>
        <row r="9018">
          <cell r="C9018" t="str">
            <v>559.2_Measure life (years)</v>
          </cell>
          <cell r="D9018">
            <v>2</v>
          </cell>
          <cell r="E9018" t="str">
            <v>Measure life (years)</v>
          </cell>
          <cell r="F9018" t="str">
            <v>Measure Life Value Source</v>
          </cell>
          <cell r="G9018" t="str">
            <v/>
          </cell>
          <cell r="H9018" t="str">
            <v>Table 2 on page 22 of Appendix 1</v>
          </cell>
          <cell r="I9018" t="str">
            <v>UT_2011_Annual_Report.pdf</v>
          </cell>
        </row>
        <row r="9019">
          <cell r="C9019" t="str">
            <v>559.2_Gross Average Monthly Demand Reduction (kW/unit)</v>
          </cell>
          <cell r="D9019">
            <v>2</v>
          </cell>
          <cell r="E9019" t="str">
            <v>Gross Average Monthly Demand Reduction (kW/unit)</v>
          </cell>
          <cell r="F9019" t="str">
            <v>Demand Reduction Value Source</v>
          </cell>
          <cell r="G9019" t="str">
            <v/>
          </cell>
          <cell r="H9019" t="str">
            <v>Table 2-10</v>
          </cell>
          <cell r="I9019" t="str">
            <v>FinAnswer Express Market Characterization and Program Enhancements - Utah Service Territory 30 Nov 2011.pdf</v>
          </cell>
        </row>
        <row r="9020">
          <cell r="C9020" t="str">
            <v>559.2_Gross incremental annual electric savings (kWh/yr)</v>
          </cell>
          <cell r="D9020">
            <v>2</v>
          </cell>
          <cell r="E9020" t="str">
            <v>Gross incremental annual electric savings (kWh/yr)</v>
          </cell>
          <cell r="F9020" t="str">
            <v xml:space="preserve">Energy Savings Value Source </v>
          </cell>
          <cell r="G9020" t="str">
            <v/>
          </cell>
          <cell r="H9020" t="str">
            <v>Table 10-12</v>
          </cell>
          <cell r="I9020" t="str">
            <v>FinAnswer Express Market Characterization and Program Enhancements - Utah Service Territory 30 Nov 2011.pdf</v>
          </cell>
        </row>
        <row r="9021">
          <cell r="C9021" t="str">
            <v>559.2_Gross incremental annual electric savings (kWh/yr)</v>
          </cell>
          <cell r="D9021">
            <v>2</v>
          </cell>
          <cell r="E9021" t="str">
            <v>Gross incremental annual electric savings (kWh/yr)</v>
          </cell>
          <cell r="F9021" t="str">
            <v>See Source Document(s) for savings methodology</v>
          </cell>
          <cell r="G9021" t="str">
            <v/>
          </cell>
          <cell r="H9021" t="str">
            <v/>
          </cell>
          <cell r="I9021" t="str">
            <v>VFDs.docx</v>
          </cell>
        </row>
        <row r="9022">
          <cell r="C9022" t="str">
            <v>773.2_Gross incremental annual electric savings (kWh/yr)</v>
          </cell>
          <cell r="D9022">
            <v>2</v>
          </cell>
          <cell r="E9022" t="str">
            <v>Gross incremental annual electric savings (kWh/yr)</v>
          </cell>
          <cell r="F9022" t="str">
            <v>Savings Parameters</v>
          </cell>
          <cell r="G9022" t="str">
            <v/>
          </cell>
          <cell r="H9022" t="str">
            <v>See pgs 58-61</v>
          </cell>
          <cell r="I9022" t="str">
            <v>FinAnswer Express 2006 Enhancements - Washington 101106.pdf</v>
          </cell>
        </row>
        <row r="9023">
          <cell r="C9023" t="str">
            <v>773.2_Gross Average Monthly Demand Reduction (kW/unit)</v>
          </cell>
          <cell r="D9023">
            <v>2</v>
          </cell>
          <cell r="E9023" t="str">
            <v>Gross Average Monthly Demand Reduction (kW/unit)</v>
          </cell>
          <cell r="F9023" t="str">
            <v>Demand Reduction Value Source</v>
          </cell>
          <cell r="G9023" t="str">
            <v/>
          </cell>
          <cell r="H9023" t="str">
            <v>pg 13, Table 10-13</v>
          </cell>
          <cell r="I9023" t="str">
            <v>FinAnswer Express Market Characterization and Program Enhancements - Washington Service Territory 9 Sept 2011.pdf</v>
          </cell>
        </row>
        <row r="9024">
          <cell r="C9024" t="str">
            <v>773.2_Gross incremental annual electric savings (kWh/yr)</v>
          </cell>
          <cell r="D9024">
            <v>2</v>
          </cell>
          <cell r="E9024" t="str">
            <v>Gross incremental annual electric savings (kWh/yr)</v>
          </cell>
          <cell r="F9024" t="str">
            <v>Savings Parameters</v>
          </cell>
          <cell r="G9024" t="str">
            <v/>
          </cell>
          <cell r="H9024" t="str">
            <v>See pgs 58-61</v>
          </cell>
          <cell r="I9024" t="str">
            <v>WA VFDs.docx</v>
          </cell>
        </row>
        <row r="9025">
          <cell r="C9025" t="str">
            <v>773.2_Gross incremental annual electric savings (kWh/yr)</v>
          </cell>
          <cell r="D9025">
            <v>2</v>
          </cell>
          <cell r="E9025" t="str">
            <v>Gross incremental annual electric savings (kWh/yr)</v>
          </cell>
          <cell r="F9025" t="str">
            <v xml:space="preserve">Energy Savings Value Source </v>
          </cell>
          <cell r="G9025" t="str">
            <v/>
          </cell>
          <cell r="H9025" t="str">
            <v>pg 13, Table 10-13</v>
          </cell>
          <cell r="I9025" t="str">
            <v>FinAnswer Express Market Characterization and Program Enhancements - Washington Service Territory 9 Sept 2011.pdf</v>
          </cell>
        </row>
        <row r="9026">
          <cell r="C9026" t="str">
            <v>773.2_Incremental cost ($)</v>
          </cell>
          <cell r="D9026">
            <v>2</v>
          </cell>
          <cell r="E9026" t="str">
            <v>Incremental cost ($)</v>
          </cell>
          <cell r="F9026" t="str">
            <v>Cost Value Source</v>
          </cell>
          <cell r="G9026" t="str">
            <v/>
          </cell>
          <cell r="H9026" t="str">
            <v>pg 13, Table 10-13</v>
          </cell>
          <cell r="I9026" t="str">
            <v>FinAnswer Express Market Characterization and Program Enhancements - Washington Service Territory 9 Sept 2011.pdf</v>
          </cell>
        </row>
        <row r="9027">
          <cell r="C9027" t="str">
            <v>773.2_Gross Average Monthly Demand Reduction (kW/unit)</v>
          </cell>
          <cell r="D9027">
            <v>2</v>
          </cell>
          <cell r="E9027" t="str">
            <v>Gross Average Monthly Demand Reduction (kW/unit)</v>
          </cell>
          <cell r="F9027" t="str">
            <v>Savings Parameters</v>
          </cell>
          <cell r="G9027" t="str">
            <v/>
          </cell>
          <cell r="H9027" t="str">
            <v>See pgs 58-61</v>
          </cell>
          <cell r="I9027" t="str">
            <v>WA VFDs.docx</v>
          </cell>
        </row>
        <row r="9028">
          <cell r="C9028" t="str">
            <v>773.2_Measure life (years)</v>
          </cell>
          <cell r="D9028">
            <v>2</v>
          </cell>
          <cell r="E9028" t="str">
            <v>Measure life (years)</v>
          </cell>
          <cell r="F9028" t="str">
            <v>Measure Life Value Source</v>
          </cell>
          <cell r="G9028" t="str">
            <v/>
          </cell>
          <cell r="H9028" t="str">
            <v>pg 13, Table 10-13</v>
          </cell>
          <cell r="I9028" t="str">
            <v>FinAnswer Express Market Characterization and Program Enhancements - Washington Service Territory 9 Sept 2011.pdf</v>
          </cell>
        </row>
        <row r="9029">
          <cell r="C9029" t="str">
            <v>773.2_Incentive Customer ($)</v>
          </cell>
          <cell r="D9029">
            <v>2</v>
          </cell>
          <cell r="E9029" t="str">
            <v>Incentive Customer ($)</v>
          </cell>
          <cell r="F9029" t="str">
            <v>Incentive Value Source</v>
          </cell>
          <cell r="G9029" t="str">
            <v/>
          </cell>
          <cell r="H9029" t="str">
            <v>pg 13, Table 10-13</v>
          </cell>
          <cell r="I9029" t="str">
            <v>FinAnswer Express Market Characterization and Program Enhancements - Washington Service Territory 9 Sept 2011.pdf</v>
          </cell>
        </row>
        <row r="9030">
          <cell r="C9030" t="str">
            <v>773.2_Gross Average Monthly Demand Reduction (kW/unit)</v>
          </cell>
          <cell r="D9030">
            <v>2</v>
          </cell>
          <cell r="E9030" t="str">
            <v>Gross Average Monthly Demand Reduction (kW/unit)</v>
          </cell>
          <cell r="F9030" t="str">
            <v>Savings Parameters</v>
          </cell>
          <cell r="G9030" t="str">
            <v/>
          </cell>
          <cell r="H9030" t="str">
            <v>See pgs 58-61</v>
          </cell>
          <cell r="I9030" t="str">
            <v>FinAnswer Express 2006 Enhancements - Washington 101106.pdf</v>
          </cell>
        </row>
        <row r="9031">
          <cell r="C9031" t="str">
            <v>986.2_Planned Realization Rate</v>
          </cell>
          <cell r="D9031">
            <v>2</v>
          </cell>
          <cell r="E9031" t="str">
            <v>Planned Realization Rate</v>
          </cell>
          <cell r="F9031" t="str">
            <v>Realization Rate Value Source</v>
          </cell>
          <cell r="G9031" t="str">
            <v/>
          </cell>
          <cell r="H9031" t="str">
            <v>Table 1</v>
          </cell>
          <cell r="I9031" t="str">
            <v>DSM_WY_FinAnswerExpress_Report_2011.pdf</v>
          </cell>
        </row>
        <row r="9032">
          <cell r="C9032" t="str">
            <v>986.2_Planned Net to Gross Ratio</v>
          </cell>
          <cell r="D9032">
            <v>2</v>
          </cell>
          <cell r="E9032" t="str">
            <v>Planned Net to Gross Ratio</v>
          </cell>
          <cell r="F9032" t="str">
            <v>Net-to-Gross Value Source</v>
          </cell>
          <cell r="G9032" t="str">
            <v/>
          </cell>
          <cell r="H9032" t="str">
            <v>Page 10</v>
          </cell>
          <cell r="I9032" t="str">
            <v>DSM_WY_FinAnswerExpress_Report_2011.pdf</v>
          </cell>
        </row>
        <row r="9033">
          <cell r="C9033" t="str">
            <v>986.2_Gross Average Monthly Demand Reduction (kW/unit)</v>
          </cell>
          <cell r="D9033">
            <v>2</v>
          </cell>
          <cell r="E9033" t="str">
            <v>Gross Average Monthly Demand Reduction (kW/unit)</v>
          </cell>
          <cell r="F9033" t="str">
            <v>Demand Savings Value Source</v>
          </cell>
          <cell r="G9033" t="str">
            <v/>
          </cell>
          <cell r="H9033" t="str">
            <v>Page 10-13</v>
          </cell>
          <cell r="I9033" t="str">
            <v>2010 WY Market Characterization 101810.pdf</v>
          </cell>
        </row>
        <row r="9034">
          <cell r="C9034" t="str">
            <v>986.2_Incremental cost ($)</v>
          </cell>
          <cell r="D9034">
            <v>2</v>
          </cell>
          <cell r="E9034" t="str">
            <v>Incremental cost ($)</v>
          </cell>
          <cell r="F9034" t="str">
            <v>Incremental Cost Value Source</v>
          </cell>
          <cell r="G9034" t="str">
            <v/>
          </cell>
          <cell r="H9034" t="str">
            <v>Page 10-13</v>
          </cell>
          <cell r="I9034" t="str">
            <v>2010 WY Market Characterization 101810.pdf</v>
          </cell>
        </row>
        <row r="9035">
          <cell r="C9035" t="str">
            <v>986.2_Measure life (years)</v>
          </cell>
          <cell r="D9035">
            <v>2</v>
          </cell>
          <cell r="E9035" t="str">
            <v>Measure life (years)</v>
          </cell>
          <cell r="F9035" t="str">
            <v>Measure Life Value Source</v>
          </cell>
          <cell r="G9035" t="str">
            <v/>
          </cell>
          <cell r="H9035" t="str">
            <v>Page 10-13</v>
          </cell>
          <cell r="I9035" t="str">
            <v>2010 WY Market Characterization 101810.pdf</v>
          </cell>
        </row>
        <row r="9036">
          <cell r="C9036" t="str">
            <v>986.2_Gross incremental annual electric savings (kWh/yr)</v>
          </cell>
          <cell r="D9036">
            <v>2</v>
          </cell>
          <cell r="E9036" t="str">
            <v>Gross incremental annual electric savings (kWh/yr)</v>
          </cell>
          <cell r="F9036" t="str">
            <v>Energy Savings Value Source</v>
          </cell>
          <cell r="G9036" t="str">
            <v/>
          </cell>
          <cell r="H9036" t="str">
            <v>Page 10-13</v>
          </cell>
          <cell r="I9036" t="str">
            <v>2010 WY Market Characterization 101810.pdf</v>
          </cell>
        </row>
        <row r="9037">
          <cell r="C9037" t="str">
            <v>12162013-187.2_Planned Net to Gross Ratio</v>
          </cell>
          <cell r="D9037">
            <v>2</v>
          </cell>
          <cell r="E9037" t="str">
            <v>Planned Net to Gross Ratio</v>
          </cell>
          <cell r="F9037" t="str">
            <v>Net-to-Gross Value Source</v>
          </cell>
          <cell r="G9037" t="str">
            <v/>
          </cell>
          <cell r="H9037" t="str">
            <v>Page 2</v>
          </cell>
          <cell r="I9037" t="str">
            <v>CA_Energy_FinAnswer_Program_Evaluation_2009-2011.pdf</v>
          </cell>
        </row>
        <row r="9038">
          <cell r="C9038" t="str">
            <v>12162013-317.2_Planned Net to Gross Ratio</v>
          </cell>
          <cell r="D9038">
            <v>2</v>
          </cell>
          <cell r="E9038" t="str">
            <v>Planned Net to Gross Ratio</v>
          </cell>
          <cell r="F9038" t="str">
            <v>Net-to-Gross Ratio Value Source</v>
          </cell>
          <cell r="G9038" t="str">
            <v/>
          </cell>
          <cell r="H9038" t="str">
            <v>Page 2</v>
          </cell>
          <cell r="I9038" t="str">
            <v>ID_Energy_FinAnswer_Program_Evaluation_2009-2011.pdf</v>
          </cell>
        </row>
        <row r="9039">
          <cell r="C9039" t="str">
            <v>12162013-317.2_Planned Realization Rate</v>
          </cell>
          <cell r="D9039">
            <v>2</v>
          </cell>
          <cell r="E9039" t="str">
            <v>Planned Realization Rate</v>
          </cell>
          <cell r="F9039" t="str">
            <v>Realization Rate Value Source</v>
          </cell>
          <cell r="G9039" t="str">
            <v/>
          </cell>
          <cell r="H9039" t="str">
            <v>Table 1</v>
          </cell>
          <cell r="I9039" t="str">
            <v>ID_Energy_FinAnswer_Program_Evaluation_2009-2011.pdf</v>
          </cell>
        </row>
        <row r="9040">
          <cell r="C9040" t="str">
            <v>12162013-317.2_Measure life (years)</v>
          </cell>
          <cell r="D9040">
            <v>2</v>
          </cell>
          <cell r="E9040" t="str">
            <v>Measure life (years)</v>
          </cell>
          <cell r="F9040" t="str">
            <v>Measure Life Value Source</v>
          </cell>
          <cell r="G9040" t="str">
            <v>14.5, rounded to 15</v>
          </cell>
          <cell r="H9040" t="str">
            <v>Table 16</v>
          </cell>
          <cell r="I9040" t="str">
            <v>Idaho Energy FinAnswer Evaluation Report - 2008.pdf</v>
          </cell>
        </row>
        <row r="9041">
          <cell r="C9041" t="str">
            <v>11222013-067.2_Incentive Customer ($)</v>
          </cell>
          <cell r="D9041">
            <v>2</v>
          </cell>
          <cell r="E9041" t="str">
            <v>Incentive Customer ($)</v>
          </cell>
          <cell r="F9041" t="str">
            <v>Incentive Value Source</v>
          </cell>
          <cell r="G9041" t="str">
            <v/>
          </cell>
          <cell r="H9041" t="str">
            <v>Incentive Caluclator Tool</v>
          </cell>
          <cell r="I9041" t="str">
            <v>WB UT Incentive Calc EXTERNAL 1.1E 0722013.xlsx</v>
          </cell>
        </row>
        <row r="9042">
          <cell r="C9042" t="str">
            <v>12162013-057.2_Incentive Customer ($)</v>
          </cell>
          <cell r="D9042">
            <v>2</v>
          </cell>
          <cell r="E9042" t="str">
            <v>Incentive Customer ($)</v>
          </cell>
          <cell r="F9042" t="str">
            <v>Incentive Value Source</v>
          </cell>
          <cell r="G9042" t="str">
            <v/>
          </cell>
          <cell r="H9042" t="str">
            <v>Incentive Caluclator Tool</v>
          </cell>
          <cell r="I9042" t="str">
            <v>WA wattSmart Business Incentive DUMMY.xlsx</v>
          </cell>
        </row>
        <row r="9043">
          <cell r="C9043" t="str">
            <v>12162013-447.2_Planned Realization Rate</v>
          </cell>
          <cell r="D9043">
            <v>2</v>
          </cell>
          <cell r="E9043" t="str">
            <v>Planned Realization Rate</v>
          </cell>
          <cell r="F9043" t="str">
            <v>Realization Rate Value Source</v>
          </cell>
          <cell r="G9043" t="str">
            <v/>
          </cell>
          <cell r="H9043" t="str">
            <v>Table 1</v>
          </cell>
          <cell r="I9043" t="str">
            <v>DSM_WY_EnergyFinAnswer_Report_2011.pdf</v>
          </cell>
        </row>
        <row r="9044">
          <cell r="C9044" t="str">
            <v>12162013-447.2_Measure life (years)</v>
          </cell>
          <cell r="D9044">
            <v>2</v>
          </cell>
          <cell r="E9044" t="str">
            <v>Measure life (years)</v>
          </cell>
          <cell r="F9044" t="str">
            <v>Measure Life Value Source</v>
          </cell>
          <cell r="G9044" t="str">
            <v/>
          </cell>
          <cell r="H9044" t="str">
            <v>Table 26</v>
          </cell>
          <cell r="I9044" t="str">
            <v>2013-Wyoming-Annual-Report-Appendices-FINAL.pdf</v>
          </cell>
        </row>
        <row r="9045">
          <cell r="C9045" t="str">
            <v>12162013-447.2_Planned Net to Gross Ratio</v>
          </cell>
          <cell r="D9045">
            <v>2</v>
          </cell>
          <cell r="E9045" t="str">
            <v>Planned Net to Gross Ratio</v>
          </cell>
          <cell r="F9045" t="str">
            <v>Net-to-Gross Valur Source</v>
          </cell>
          <cell r="G9045" t="str">
            <v/>
          </cell>
          <cell r="H9045" t="str">
            <v>Page 10</v>
          </cell>
          <cell r="I9045" t="str">
            <v>DSM_WY_EnergyFinAnswer_Report_2011.pdf</v>
          </cell>
        </row>
        <row r="9046">
          <cell r="C9046" t="str">
            <v>12162013-188.2_Planned Net to Gross Ratio</v>
          </cell>
          <cell r="D9046">
            <v>2</v>
          </cell>
          <cell r="E9046" t="str">
            <v>Planned Net to Gross Ratio</v>
          </cell>
          <cell r="F9046" t="str">
            <v>Net-to-Gross Value Source</v>
          </cell>
          <cell r="G9046" t="str">
            <v/>
          </cell>
          <cell r="H9046" t="str">
            <v>Page 2</v>
          </cell>
          <cell r="I9046" t="str">
            <v>CA_Energy_FinAnswer_Program_Evaluation_2009-2011.pdf</v>
          </cell>
        </row>
        <row r="9047">
          <cell r="C9047" t="str">
            <v>12162013-318.2_Planned Realization Rate</v>
          </cell>
          <cell r="D9047">
            <v>2</v>
          </cell>
          <cell r="E9047" t="str">
            <v>Planned Realization Rate</v>
          </cell>
          <cell r="F9047" t="str">
            <v>Realization Rate Value Source</v>
          </cell>
          <cell r="G9047" t="str">
            <v/>
          </cell>
          <cell r="H9047" t="str">
            <v>Table 1</v>
          </cell>
          <cell r="I9047" t="str">
            <v>ID_Energy_FinAnswer_Program_Evaluation_2009-2011.pdf</v>
          </cell>
        </row>
        <row r="9048">
          <cell r="C9048" t="str">
            <v>12162013-318.2_Planned Net to Gross Ratio</v>
          </cell>
          <cell r="D9048">
            <v>2</v>
          </cell>
          <cell r="E9048" t="str">
            <v>Planned Net to Gross Ratio</v>
          </cell>
          <cell r="F9048" t="str">
            <v>Net-to-Gross Ratio Value Source</v>
          </cell>
          <cell r="G9048" t="str">
            <v/>
          </cell>
          <cell r="H9048" t="str">
            <v>Page 2</v>
          </cell>
          <cell r="I9048" t="str">
            <v>ID_Energy_FinAnswer_Program_Evaluation_2009-2011.pdf</v>
          </cell>
        </row>
        <row r="9049">
          <cell r="C9049" t="str">
            <v>12162013-318.2_Measure life (years)</v>
          </cell>
          <cell r="D9049">
            <v>2</v>
          </cell>
          <cell r="E9049" t="str">
            <v>Measure life (years)</v>
          </cell>
          <cell r="F9049" t="str">
            <v>Measure Life Value Source</v>
          </cell>
          <cell r="G9049" t="str">
            <v>14.5, rounded to 15</v>
          </cell>
          <cell r="H9049" t="str">
            <v>Table 16</v>
          </cell>
          <cell r="I9049" t="str">
            <v>Idaho Energy FinAnswer Evaluation Report - 2008.pdf</v>
          </cell>
        </row>
        <row r="9050">
          <cell r="C9050" t="str">
            <v>11222013-068.2_Incentive Customer ($)</v>
          </cell>
          <cell r="D9050">
            <v>2</v>
          </cell>
          <cell r="E9050" t="str">
            <v>Incentive Customer ($)</v>
          </cell>
          <cell r="F9050" t="str">
            <v>Incentive Value Source</v>
          </cell>
          <cell r="G9050" t="str">
            <v/>
          </cell>
          <cell r="H9050" t="str">
            <v>Incentive Caluclator Tool</v>
          </cell>
          <cell r="I9050" t="str">
            <v>WB UT Incentive Calc EXTERNAL 1.1E 0722013.xlsx</v>
          </cell>
        </row>
        <row r="9051">
          <cell r="C9051" t="str">
            <v>12162013-058.2_Incentive Customer ($)</v>
          </cell>
          <cell r="D9051">
            <v>2</v>
          </cell>
          <cell r="E9051" t="str">
            <v>Incentive Customer ($)</v>
          </cell>
          <cell r="F9051" t="str">
            <v>Incentive Value Source</v>
          </cell>
          <cell r="G9051" t="str">
            <v/>
          </cell>
          <cell r="H9051" t="str">
            <v>Incentive Caluclator Tool</v>
          </cell>
          <cell r="I9051" t="str">
            <v>WA wattSmart Business Incentive DUMMY.xlsx</v>
          </cell>
        </row>
        <row r="9052">
          <cell r="C9052" t="str">
            <v>12162013-448.2_Measure life (years)</v>
          </cell>
          <cell r="D9052">
            <v>2</v>
          </cell>
          <cell r="E9052" t="str">
            <v>Measure life (years)</v>
          </cell>
          <cell r="F9052" t="str">
            <v>Measure Life Value Source</v>
          </cell>
          <cell r="G9052" t="str">
            <v/>
          </cell>
          <cell r="H9052" t="str">
            <v>Table 26</v>
          </cell>
          <cell r="I9052" t="str">
            <v>2013-Wyoming-Annual-Report-Appendices-FINAL.pdf</v>
          </cell>
        </row>
        <row r="9053">
          <cell r="C9053" t="str">
            <v>12162013-448.2_Planned Realization Rate</v>
          </cell>
          <cell r="D9053">
            <v>2</v>
          </cell>
          <cell r="E9053" t="str">
            <v>Planned Realization Rate</v>
          </cell>
          <cell r="F9053" t="str">
            <v>Realization Rate Value Source</v>
          </cell>
          <cell r="G9053" t="str">
            <v/>
          </cell>
          <cell r="H9053" t="str">
            <v>Table 1</v>
          </cell>
          <cell r="I9053" t="str">
            <v>DSM_WY_EnergyFinAnswer_Report_2011.pdf</v>
          </cell>
        </row>
        <row r="9054">
          <cell r="C9054" t="str">
            <v>12162013-448.2_Planned Net to Gross Ratio</v>
          </cell>
          <cell r="D9054">
            <v>2</v>
          </cell>
          <cell r="E9054" t="str">
            <v>Planned Net to Gross Ratio</v>
          </cell>
          <cell r="F9054" t="str">
            <v>Net-to-Gross Valur Source</v>
          </cell>
          <cell r="G9054" t="str">
            <v/>
          </cell>
          <cell r="H9054" t="str">
            <v>Page 10</v>
          </cell>
          <cell r="I9054" t="str">
            <v>DSM_WY_EnergyFinAnswer_Report_2011.pdf</v>
          </cell>
        </row>
        <row r="9055">
          <cell r="C9055" t="str">
            <v>12162013-153.2_Planned Net to Gross Ratio</v>
          </cell>
          <cell r="D9055">
            <v>2</v>
          </cell>
          <cell r="E9055" t="str">
            <v>Planned Net to Gross Ratio</v>
          </cell>
          <cell r="F9055" t="str">
            <v>Net-to-Gross Value Source</v>
          </cell>
          <cell r="G9055" t="str">
            <v/>
          </cell>
          <cell r="H9055" t="str">
            <v>Page 2</v>
          </cell>
          <cell r="I9055" t="str">
            <v>CA_Energy_FinAnswer_Program_Evaluation_2009-2011.pdf</v>
          </cell>
        </row>
        <row r="9056">
          <cell r="C9056" t="str">
            <v>12162013-283.2_Planned Net to Gross Ratio</v>
          </cell>
          <cell r="D9056">
            <v>2</v>
          </cell>
          <cell r="E9056" t="str">
            <v>Planned Net to Gross Ratio</v>
          </cell>
          <cell r="F9056" t="str">
            <v>Net-to-Gross Ratio Value Source</v>
          </cell>
          <cell r="G9056" t="str">
            <v/>
          </cell>
          <cell r="H9056" t="str">
            <v>Page 2</v>
          </cell>
          <cell r="I9056" t="str">
            <v>ID_Energy_FinAnswer_Program_Evaluation_2009-2011.pdf</v>
          </cell>
        </row>
        <row r="9057">
          <cell r="C9057" t="str">
            <v>12162013-283.2_Planned Realization Rate</v>
          </cell>
          <cell r="D9057">
            <v>2</v>
          </cell>
          <cell r="E9057" t="str">
            <v>Planned Realization Rate</v>
          </cell>
          <cell r="F9057" t="str">
            <v>Realization Rate Value Source</v>
          </cell>
          <cell r="G9057" t="str">
            <v/>
          </cell>
          <cell r="H9057" t="str">
            <v>Table 1</v>
          </cell>
          <cell r="I9057" t="str">
            <v>ID_Energy_FinAnswer_Program_Evaluation_2009-2011.pdf</v>
          </cell>
        </row>
        <row r="9058">
          <cell r="C9058" t="str">
            <v>12162013-283.2_Measure life (years)</v>
          </cell>
          <cell r="D9058">
            <v>2</v>
          </cell>
          <cell r="E9058" t="str">
            <v>Measure life (years)</v>
          </cell>
          <cell r="F9058" t="str">
            <v>Measure Life Value Source</v>
          </cell>
          <cell r="G9058" t="str">
            <v>14.5, rounded to 15</v>
          </cell>
          <cell r="H9058" t="str">
            <v>Table 16</v>
          </cell>
          <cell r="I9058" t="str">
            <v>Idaho Energy FinAnswer Evaluation Report - 2008.pdf</v>
          </cell>
        </row>
        <row r="9059">
          <cell r="C9059" t="str">
            <v>11222013-023.2_Incentive Customer ($)</v>
          </cell>
          <cell r="D9059">
            <v>2</v>
          </cell>
          <cell r="E9059" t="str">
            <v>Incentive Customer ($)</v>
          </cell>
          <cell r="F9059" t="str">
            <v>Incentive Value Source</v>
          </cell>
          <cell r="G9059" t="str">
            <v/>
          </cell>
          <cell r="H9059" t="str">
            <v>Incentive Caluclator Tool</v>
          </cell>
          <cell r="I9059" t="str">
            <v>WB UT Incentive Calc EXTERNAL 1.1E 0722013.xlsx</v>
          </cell>
        </row>
        <row r="9060">
          <cell r="C9060" t="str">
            <v>12162013-023.2_Incentive Customer ($)</v>
          </cell>
          <cell r="D9060">
            <v>2</v>
          </cell>
          <cell r="E9060" t="str">
            <v>Incentive Customer ($)</v>
          </cell>
          <cell r="F9060" t="str">
            <v>Incentive Value Source</v>
          </cell>
          <cell r="G9060" t="str">
            <v/>
          </cell>
          <cell r="H9060" t="str">
            <v>Incentive Caluclator Tool</v>
          </cell>
          <cell r="I9060" t="str">
            <v>WA wattSmart Business Incentive DUMMY.xlsx</v>
          </cell>
        </row>
        <row r="9061">
          <cell r="C9061" t="str">
            <v>12162013-413.2_Measure life (years)</v>
          </cell>
          <cell r="D9061">
            <v>2</v>
          </cell>
          <cell r="E9061" t="str">
            <v>Measure life (years)</v>
          </cell>
          <cell r="F9061" t="str">
            <v>Measure Life Value Source</v>
          </cell>
          <cell r="G9061" t="str">
            <v/>
          </cell>
          <cell r="H9061" t="str">
            <v>Table 26</v>
          </cell>
          <cell r="I9061" t="str">
            <v>2013-Wyoming-Annual-Report-Appendices-FINAL.pdf</v>
          </cell>
        </row>
        <row r="9062">
          <cell r="C9062" t="str">
            <v>12162013-413.2_Planned Realization Rate</v>
          </cell>
          <cell r="D9062">
            <v>2</v>
          </cell>
          <cell r="E9062" t="str">
            <v>Planned Realization Rate</v>
          </cell>
          <cell r="F9062" t="str">
            <v>Realization Rate Value Source</v>
          </cell>
          <cell r="G9062" t="str">
            <v/>
          </cell>
          <cell r="H9062" t="str">
            <v>Table 1</v>
          </cell>
          <cell r="I9062" t="str">
            <v>DSM_WY_EnergyFinAnswer_Report_2011.pdf</v>
          </cell>
        </row>
        <row r="9063">
          <cell r="C9063" t="str">
            <v>12162013-413.2_Planned Net to Gross Ratio</v>
          </cell>
          <cell r="D9063">
            <v>2</v>
          </cell>
          <cell r="E9063" t="str">
            <v>Planned Net to Gross Ratio</v>
          </cell>
          <cell r="F9063" t="str">
            <v>Net-to-Gross Valur Source</v>
          </cell>
          <cell r="G9063" t="str">
            <v/>
          </cell>
          <cell r="H9063" t="str">
            <v>Page 10</v>
          </cell>
          <cell r="I9063" t="str">
            <v>DSM_WY_EnergyFinAnswer_Report_2011.pdf</v>
          </cell>
        </row>
        <row r="9064">
          <cell r="C9064" t="str">
            <v>12162013-154.2_Planned Net to Gross Ratio</v>
          </cell>
          <cell r="D9064">
            <v>2</v>
          </cell>
          <cell r="E9064" t="str">
            <v>Planned Net to Gross Ratio</v>
          </cell>
          <cell r="F9064" t="str">
            <v>Net-to-Gross Value Source</v>
          </cell>
          <cell r="G9064" t="str">
            <v/>
          </cell>
          <cell r="H9064" t="str">
            <v>Page 2</v>
          </cell>
          <cell r="I9064" t="str">
            <v>CA_Energy_FinAnswer_Program_Evaluation_2009-2011.pdf</v>
          </cell>
        </row>
        <row r="9065">
          <cell r="C9065" t="str">
            <v>12162013-284.2_Measure life (years)</v>
          </cell>
          <cell r="D9065">
            <v>2</v>
          </cell>
          <cell r="E9065" t="str">
            <v>Measure life (years)</v>
          </cell>
          <cell r="F9065" t="str">
            <v>Measure Life Value Source</v>
          </cell>
          <cell r="G9065" t="str">
            <v>14.5, rounded to 15</v>
          </cell>
          <cell r="H9065" t="str">
            <v>Table 16</v>
          </cell>
          <cell r="I9065" t="str">
            <v>Idaho Energy FinAnswer Evaluation Report - 2008.pdf</v>
          </cell>
        </row>
        <row r="9066">
          <cell r="C9066" t="str">
            <v>12162013-284.2_Planned Net to Gross Ratio</v>
          </cell>
          <cell r="D9066">
            <v>2</v>
          </cell>
          <cell r="E9066" t="str">
            <v>Planned Net to Gross Ratio</v>
          </cell>
          <cell r="F9066" t="str">
            <v>Net-to-Gross Ratio Value Source</v>
          </cell>
          <cell r="G9066" t="str">
            <v/>
          </cell>
          <cell r="H9066" t="str">
            <v>Page 2</v>
          </cell>
          <cell r="I9066" t="str">
            <v>ID_Energy_FinAnswer_Program_Evaluation_2009-2011.pdf</v>
          </cell>
        </row>
        <row r="9067">
          <cell r="C9067" t="str">
            <v>12162013-284.2_Planned Realization Rate</v>
          </cell>
          <cell r="D9067">
            <v>2</v>
          </cell>
          <cell r="E9067" t="str">
            <v>Planned Realization Rate</v>
          </cell>
          <cell r="F9067" t="str">
            <v>Realization Rate Value Source</v>
          </cell>
          <cell r="G9067" t="str">
            <v/>
          </cell>
          <cell r="H9067" t="str">
            <v>Table 1</v>
          </cell>
          <cell r="I9067" t="str">
            <v>ID_Energy_FinAnswer_Program_Evaluation_2009-2011.pdf</v>
          </cell>
        </row>
        <row r="9068">
          <cell r="C9068" t="str">
            <v>11222013-024.2_Incentive Customer ($)</v>
          </cell>
          <cell r="D9068">
            <v>2</v>
          </cell>
          <cell r="E9068" t="str">
            <v>Incentive Customer ($)</v>
          </cell>
          <cell r="F9068" t="str">
            <v>Incentive Value Source</v>
          </cell>
          <cell r="G9068" t="str">
            <v/>
          </cell>
          <cell r="H9068" t="str">
            <v>Incentive Caluclator Tool</v>
          </cell>
          <cell r="I9068" t="str">
            <v>WB UT Incentive Calc EXTERNAL 1.1E 0722013.xlsx</v>
          </cell>
        </row>
        <row r="9069">
          <cell r="C9069" t="str">
            <v>12162013-024.2_Incentive Customer ($)</v>
          </cell>
          <cell r="D9069">
            <v>2</v>
          </cell>
          <cell r="E9069" t="str">
            <v>Incentive Customer ($)</v>
          </cell>
          <cell r="F9069" t="str">
            <v>Incentive Value Source</v>
          </cell>
          <cell r="G9069" t="str">
            <v/>
          </cell>
          <cell r="H9069" t="str">
            <v>Incentive Caluclator Tool</v>
          </cell>
          <cell r="I9069" t="str">
            <v>WA wattSmart Business Incentive DUMMY.xlsx</v>
          </cell>
        </row>
        <row r="9070">
          <cell r="C9070" t="str">
            <v>12162013-414.2_Planned Realization Rate</v>
          </cell>
          <cell r="D9070">
            <v>2</v>
          </cell>
          <cell r="E9070" t="str">
            <v>Planned Realization Rate</v>
          </cell>
          <cell r="F9070" t="str">
            <v>Realization Rate Value Source</v>
          </cell>
          <cell r="G9070" t="str">
            <v/>
          </cell>
          <cell r="H9070" t="str">
            <v>Table 1</v>
          </cell>
          <cell r="I9070" t="str">
            <v>DSM_WY_EnergyFinAnswer_Report_2011.pdf</v>
          </cell>
        </row>
        <row r="9071">
          <cell r="C9071" t="str">
            <v>12162013-414.2_Measure life (years)</v>
          </cell>
          <cell r="D9071">
            <v>2</v>
          </cell>
          <cell r="E9071" t="str">
            <v>Measure life (years)</v>
          </cell>
          <cell r="F9071" t="str">
            <v>Measure Life Value Source</v>
          </cell>
          <cell r="G9071" t="str">
            <v/>
          </cell>
          <cell r="H9071" t="str">
            <v>Table 26</v>
          </cell>
          <cell r="I9071" t="str">
            <v>2013-Wyoming-Annual-Report-Appendices-FINAL.pdf</v>
          </cell>
        </row>
        <row r="9072">
          <cell r="C9072" t="str">
            <v>12162013-414.2_Planned Net to Gross Ratio</v>
          </cell>
          <cell r="D9072">
            <v>2</v>
          </cell>
          <cell r="E9072" t="str">
            <v>Planned Net to Gross Ratio</v>
          </cell>
          <cell r="F9072" t="str">
            <v>Net-to-Gross Valur Source</v>
          </cell>
          <cell r="G9072" t="str">
            <v/>
          </cell>
          <cell r="H9072" t="str">
            <v>Page 10</v>
          </cell>
          <cell r="I9072" t="str">
            <v>DSM_WY_EnergyFinAnswer_Report_2011.pdf</v>
          </cell>
        </row>
        <row r="9073">
          <cell r="C9073" t="str">
            <v>222.2_Planned Net to Gross Ratio</v>
          </cell>
          <cell r="D9073">
            <v>2</v>
          </cell>
          <cell r="E9073" t="str">
            <v>Planned Net to Gross Ratio</v>
          </cell>
          <cell r="F9073" t="str">
            <v>Net-to-Gross Value Source</v>
          </cell>
          <cell r="G9073" t="str">
            <v/>
          </cell>
          <cell r="H9073" t="str">
            <v>P. 2 .</v>
          </cell>
          <cell r="I9073" t="str">
            <v>CA_FinAnswer_Express_Program_Evaluation_2009-2011.pdf</v>
          </cell>
        </row>
        <row r="9074">
          <cell r="C9074" t="str">
            <v>222.2_Planned Realization Rate</v>
          </cell>
          <cell r="D9074">
            <v>2</v>
          </cell>
          <cell r="E9074" t="str">
            <v>Planned Realization Rate</v>
          </cell>
          <cell r="F9074" t="str">
            <v>Realization Rate Value Source</v>
          </cell>
          <cell r="G9074" t="str">
            <v/>
          </cell>
          <cell r="H9074" t="str">
            <v xml:space="preserve"> Table 1, p. 2.</v>
          </cell>
          <cell r="I9074" t="str">
            <v>CA_FinAnswer_Express_Program_Evaluation_2009-2011.pdf</v>
          </cell>
        </row>
        <row r="9075">
          <cell r="C9075" t="str">
            <v>222.2_Measure life (years)</v>
          </cell>
          <cell r="D9075">
            <v>2</v>
          </cell>
          <cell r="E9075" t="str">
            <v>Measure life (years)</v>
          </cell>
          <cell r="F9075" t="str">
            <v>Measure Life Value Source</v>
          </cell>
          <cell r="G9075" t="str">
            <v/>
          </cell>
          <cell r="H9075" t="str">
            <v/>
          </cell>
          <cell r="I9075" t="str">
            <v>California Industrial  Agricultural Measure Review and Update 29 Nov 2013.docx</v>
          </cell>
        </row>
        <row r="9076">
          <cell r="C9076" t="str">
            <v>430.2_Measure life (years)</v>
          </cell>
          <cell r="D9076">
            <v>2</v>
          </cell>
          <cell r="E9076" t="str">
            <v>Measure life (years)</v>
          </cell>
          <cell r="F9076" t="str">
            <v>Measure Life Value Source</v>
          </cell>
          <cell r="G9076" t="str">
            <v/>
          </cell>
          <cell r="H9076" t="str">
            <v>Page 17</v>
          </cell>
          <cell r="I9076" t="str">
            <v>Idaho Industrial  Agricultural Measure Review and Update 20 Nov 2013 revised 27 June 2014.pdf</v>
          </cell>
        </row>
        <row r="9077">
          <cell r="C9077" t="str">
            <v>430.2_Planned Realization Rate</v>
          </cell>
          <cell r="D9077">
            <v>2</v>
          </cell>
          <cell r="E9077" t="str">
            <v>Planned Realization Rate</v>
          </cell>
          <cell r="F9077" t="str">
            <v>Realization Rate Value Source</v>
          </cell>
          <cell r="G9077" t="str">
            <v/>
          </cell>
          <cell r="H9077" t="str">
            <v>Table 1</v>
          </cell>
          <cell r="I9077" t="str">
            <v>ID_Energy_FinAnswer_Program_Evaluation_2009-2011.pdf</v>
          </cell>
        </row>
        <row r="9078">
          <cell r="C9078" t="str">
            <v>430.2_Planned Net to Gross Ratio</v>
          </cell>
          <cell r="D9078">
            <v>2</v>
          </cell>
          <cell r="E9078" t="str">
            <v>Planned Net to Gross Ratio</v>
          </cell>
          <cell r="F9078" t="str">
            <v>Net-to-Gross Ratio Value Source</v>
          </cell>
          <cell r="G9078" t="str">
            <v/>
          </cell>
          <cell r="H9078" t="str">
            <v>Page 2</v>
          </cell>
          <cell r="I9078" t="str">
            <v>ID_Energy_FinAnswer_Program_Evaluation_2009-2011.pdf</v>
          </cell>
        </row>
        <row r="9079">
          <cell r="C9079" t="str">
            <v>655.2_Efficient Case Value</v>
          </cell>
          <cell r="D9079">
            <v>2</v>
          </cell>
          <cell r="E9079" t="str">
            <v>Efficient Case Value</v>
          </cell>
          <cell r="F9079" t="str">
            <v>Efficient Case Value Source</v>
          </cell>
          <cell r="G9079" t="str">
            <v/>
          </cell>
          <cell r="H9079" t="str">
            <v/>
          </cell>
          <cell r="I9079" t="str">
            <v>FinAnswer Express Market Characterization and Program Enhancements - Utah Service Territory 30 Nov 2011.pdf</v>
          </cell>
        </row>
        <row r="9080">
          <cell r="C9080" t="str">
            <v>655.2_Baseline Value</v>
          </cell>
          <cell r="D9080">
            <v>2</v>
          </cell>
          <cell r="E9080" t="str">
            <v>Baseline Value</v>
          </cell>
          <cell r="F9080" t="str">
            <v>Baseline Value Source</v>
          </cell>
          <cell r="G9080" t="str">
            <v/>
          </cell>
          <cell r="H9080" t="str">
            <v/>
          </cell>
          <cell r="I9080" t="str">
            <v>FinAnswer Express Market Characterization and Program Enhancements - Utah Service Territory 30 Nov 2011.pdf</v>
          </cell>
        </row>
        <row r="9081">
          <cell r="C9081" t="str">
            <v>655.2_Gross incremental annual electric savings (kWh/yr)</v>
          </cell>
          <cell r="D9081">
            <v>2</v>
          </cell>
          <cell r="E9081" t="str">
            <v>Gross incremental annual electric savings (kWh/yr)</v>
          </cell>
          <cell r="F9081" t="str">
            <v xml:space="preserve">Energy Savings Value Source </v>
          </cell>
          <cell r="G9081" t="str">
            <v/>
          </cell>
          <cell r="H9081" t="str">
            <v/>
          </cell>
          <cell r="I9081" t="str">
            <v>FinAnswer Express Market Characterization and Program Enhancements - Utah Service Territory 30 Nov 2011.pdf</v>
          </cell>
        </row>
        <row r="9082">
          <cell r="C9082" t="str">
            <v>655.2_Gross Average Monthly Demand Reduction (kW/unit)</v>
          </cell>
          <cell r="D9082">
            <v>2</v>
          </cell>
          <cell r="E9082" t="str">
            <v>Gross Average Monthly Demand Reduction (kW/unit)</v>
          </cell>
          <cell r="F9082" t="str">
            <v>Demand Reduction Value Source</v>
          </cell>
          <cell r="G9082" t="str">
            <v/>
          </cell>
          <cell r="H9082" t="str">
            <v/>
          </cell>
          <cell r="I9082" t="str">
            <v>FinAnswer Express Market Characterization and Program Enhancements - Utah Service Territory 30 Nov 2011.pdf</v>
          </cell>
        </row>
        <row r="9083">
          <cell r="C9083" t="str">
            <v>655.2_Incentive Customer ($)</v>
          </cell>
          <cell r="D9083">
            <v>2</v>
          </cell>
          <cell r="E9083" t="str">
            <v>Incentive Customer ($)</v>
          </cell>
          <cell r="F9083" t="str">
            <v>Incentive Value Source</v>
          </cell>
          <cell r="G9083" t="str">
            <v/>
          </cell>
          <cell r="H9083" t="str">
            <v>FE Deemed Savings - Industrial v10.18.12.xlsx table of deemed values used by program administator</v>
          </cell>
          <cell r="I9083" t="str">
            <v/>
          </cell>
        </row>
        <row r="9084">
          <cell r="C9084" t="str">
            <v>655.2_Incremental cost ($)</v>
          </cell>
          <cell r="D9084">
            <v>2</v>
          </cell>
          <cell r="E9084" t="str">
            <v>Incremental cost ($)</v>
          </cell>
          <cell r="F9084" t="str">
            <v>Cost Value Source</v>
          </cell>
          <cell r="G9084" t="str">
            <v/>
          </cell>
          <cell r="H9084" t="str">
            <v/>
          </cell>
          <cell r="I9084" t="str">
            <v>FinAnswer Express Market Characterization and Program Enhancements - Utah Service Territory 30 Nov 2011.pdf</v>
          </cell>
        </row>
        <row r="9085">
          <cell r="C9085" t="str">
            <v>880.2_Measure life (years)</v>
          </cell>
          <cell r="D9085">
            <v>2</v>
          </cell>
          <cell r="E9085" t="str">
            <v>Measure life (years)</v>
          </cell>
          <cell r="F9085" t="str">
            <v>Measure Life Value Source</v>
          </cell>
          <cell r="G9085" t="str">
            <v/>
          </cell>
          <cell r="H9085" t="str">
            <v>Page 41</v>
          </cell>
          <cell r="I9085" t="str">
            <v>Review and Update Industrial Agricultural Incentive Table Measures Washington 3 Nov 2013.pdf</v>
          </cell>
        </row>
        <row r="9086">
          <cell r="C9086" t="str">
            <v>880.2_Gross Average Monthly Demand Reduction (kW/unit)</v>
          </cell>
          <cell r="D9086">
            <v>2</v>
          </cell>
          <cell r="E9086" t="str">
            <v>Gross Average Monthly Demand Reduction (kW/unit)</v>
          </cell>
          <cell r="F9086" t="str">
            <v>Demand Reduction Value Source</v>
          </cell>
          <cell r="G9086" t="str">
            <v/>
          </cell>
          <cell r="H9086" t="str">
            <v>Determined for each individual instance.  See background in Section 3.</v>
          </cell>
          <cell r="I9086" t="str">
            <v>Review and Update Industrial Agricultural Incentive Table Measures Washington 3 Nov 2013.pdf</v>
          </cell>
        </row>
        <row r="9087">
          <cell r="C9087" t="str">
            <v>880.2_Gross incremental annual electric savings (kWh/yr)</v>
          </cell>
          <cell r="D9087">
            <v>2</v>
          </cell>
          <cell r="E9087" t="str">
            <v>Gross incremental annual electric savings (kWh/yr)</v>
          </cell>
          <cell r="F9087" t="str">
            <v xml:space="preserve">Energy Savings Value Source </v>
          </cell>
          <cell r="G9087" t="str">
            <v/>
          </cell>
          <cell r="H9087" t="str">
            <v>Determined for each individual instance.  See background in Section 3.</v>
          </cell>
          <cell r="I9087" t="str">
            <v>NW Regional Compressed Air Tool v2.7.xls</v>
          </cell>
        </row>
        <row r="9088">
          <cell r="C9088" t="str">
            <v>880.2_Incentive Customer ($)</v>
          </cell>
          <cell r="D9088">
            <v>2</v>
          </cell>
          <cell r="E9088" t="str">
            <v>Incentive Customer ($)</v>
          </cell>
          <cell r="F9088" t="str">
            <v>Incentive Value Source</v>
          </cell>
          <cell r="G9088" t="str">
            <v/>
          </cell>
          <cell r="H9088" t="str">
            <v>Page 41</v>
          </cell>
          <cell r="I9088" t="str">
            <v>Review and Update Industrial Agricultural Incentive Table Measures Washington 3 Nov 2013.pdf</v>
          </cell>
        </row>
        <row r="9089">
          <cell r="C9089" t="str">
            <v>880.2_Incremental cost ($)</v>
          </cell>
          <cell r="D9089">
            <v>2</v>
          </cell>
          <cell r="E9089" t="str">
            <v>Incremental cost ($)</v>
          </cell>
          <cell r="F9089" t="str">
            <v>Cost Value Source</v>
          </cell>
          <cell r="G9089" t="str">
            <v/>
          </cell>
          <cell r="H9089" t="str">
            <v>Determined for each individual instance.  See background in Section 3.</v>
          </cell>
          <cell r="I9089" t="str">
            <v>Review and Update Industrial Agricultural Incentive Table Measures Washington 3 Nov 2013.pdf</v>
          </cell>
        </row>
        <row r="9090">
          <cell r="C9090" t="str">
            <v>1105.2_Planned Net to Gross Ratio</v>
          </cell>
          <cell r="D9090">
            <v>2</v>
          </cell>
          <cell r="E9090" t="str">
            <v>Planned Net to Gross Ratio</v>
          </cell>
          <cell r="F9090" t="str">
            <v>Net-to-Gross Value Source</v>
          </cell>
          <cell r="G9090" t="str">
            <v/>
          </cell>
          <cell r="H9090" t="str">
            <v>Recommendation on Page 10</v>
          </cell>
          <cell r="I9090" t="str">
            <v>DSM_WY_EnergyFinAnswer_Report_2011.pdf</v>
          </cell>
        </row>
        <row r="9091">
          <cell r="C9091" t="str">
            <v>1105.2_Measure life (years)</v>
          </cell>
          <cell r="D9091">
            <v>2</v>
          </cell>
          <cell r="E9091" t="str">
            <v>Measure life (years)</v>
          </cell>
          <cell r="F9091" t="str">
            <v>Measure Life Value Source</v>
          </cell>
          <cell r="G9091" t="str">
            <v/>
          </cell>
          <cell r="H9091" t="str">
            <v>Page 42</v>
          </cell>
          <cell r="I9091" t="str">
            <v>Wyoming Industrial  Agricultural Measure Review and Update 9 Nov.docx</v>
          </cell>
        </row>
        <row r="9092">
          <cell r="C9092" t="str">
            <v>177.2_Planned Realization Rate</v>
          </cell>
          <cell r="D9092">
            <v>2</v>
          </cell>
          <cell r="E9092" t="str">
            <v>Planned Realization Rate</v>
          </cell>
          <cell r="F9092" t="str">
            <v>Realization Rate Value Source</v>
          </cell>
          <cell r="G9092" t="str">
            <v/>
          </cell>
          <cell r="H9092" t="str">
            <v xml:space="preserve"> Table 1, p. 2.</v>
          </cell>
          <cell r="I9092" t="str">
            <v>CA_FinAnswer_Express_Program_Evaluation_2009-2011.pdf</v>
          </cell>
        </row>
        <row r="9093">
          <cell r="C9093" t="str">
            <v>177.2_Planned Net to Gross Ratio</v>
          </cell>
          <cell r="D9093">
            <v>2</v>
          </cell>
          <cell r="E9093" t="str">
            <v>Planned Net to Gross Ratio</v>
          </cell>
          <cell r="F9093" t="str">
            <v>Net-to-Gross Value Source</v>
          </cell>
          <cell r="G9093" t="str">
            <v/>
          </cell>
          <cell r="H9093" t="str">
            <v>P. 2 .</v>
          </cell>
          <cell r="I9093" t="str">
            <v>CA_FinAnswer_Express_Program_Evaluation_2009-2011.pdf</v>
          </cell>
        </row>
        <row r="9094">
          <cell r="C9094" t="str">
            <v>177.2_Measure life (years)</v>
          </cell>
          <cell r="D9094">
            <v>2</v>
          </cell>
          <cell r="E9094" t="str">
            <v>Measure life (years)</v>
          </cell>
          <cell r="F9094" t="str">
            <v>Measure Life Value Source</v>
          </cell>
          <cell r="G9094" t="str">
            <v/>
          </cell>
          <cell r="H9094" t="str">
            <v/>
          </cell>
          <cell r="I9094" t="str">
            <v>California Industrial  Agricultural Measure Review and Update 29 Nov 2013.docx</v>
          </cell>
        </row>
        <row r="9095">
          <cell r="C9095" t="str">
            <v>394.2_Planned Realization Rate</v>
          </cell>
          <cell r="D9095">
            <v>2</v>
          </cell>
          <cell r="E9095" t="str">
            <v>Planned Realization Rate</v>
          </cell>
          <cell r="F9095" t="str">
            <v>Realization Rate Value Source</v>
          </cell>
          <cell r="G9095" t="str">
            <v/>
          </cell>
          <cell r="H9095" t="str">
            <v>Table 1</v>
          </cell>
          <cell r="I9095" t="str">
            <v>ID_Energy_FinAnswer_Program_Evaluation_2009-2011.pdf</v>
          </cell>
        </row>
        <row r="9096">
          <cell r="C9096" t="str">
            <v>394.2_Measure life (years)</v>
          </cell>
          <cell r="D9096">
            <v>2</v>
          </cell>
          <cell r="E9096" t="str">
            <v>Measure life (years)</v>
          </cell>
          <cell r="F9096" t="str">
            <v>Measure Life Value Source</v>
          </cell>
          <cell r="G9096" t="str">
            <v/>
          </cell>
          <cell r="H9096" t="str">
            <v>Page 17</v>
          </cell>
          <cell r="I9096" t="str">
            <v>Idaho Industrial  Agricultural Measure Review and Update 20 Nov 2013 revised 27 June 2014.pdf</v>
          </cell>
        </row>
        <row r="9097">
          <cell r="C9097" t="str">
            <v>394.2_Planned Net to Gross Ratio</v>
          </cell>
          <cell r="D9097">
            <v>2</v>
          </cell>
          <cell r="E9097" t="str">
            <v>Planned Net to Gross Ratio</v>
          </cell>
          <cell r="F9097" t="str">
            <v>Net-to-Gross Ratio Value Source</v>
          </cell>
          <cell r="G9097" t="str">
            <v/>
          </cell>
          <cell r="H9097" t="str">
            <v>Page 2</v>
          </cell>
          <cell r="I9097" t="str">
            <v>ID_Energy_FinAnswer_Program_Evaluation_2009-2011.pdf</v>
          </cell>
        </row>
        <row r="9098">
          <cell r="C9098" t="str">
            <v>622.2_Gross incremental annual electric savings (kWh/yr)</v>
          </cell>
          <cell r="D9098">
            <v>2</v>
          </cell>
          <cell r="E9098" t="str">
            <v>Gross incremental annual electric savings (kWh/yr)</v>
          </cell>
          <cell r="F9098" t="str">
            <v xml:space="preserve">Energy Savings Value Source </v>
          </cell>
          <cell r="G9098" t="str">
            <v/>
          </cell>
          <cell r="H9098" t="str">
            <v/>
          </cell>
          <cell r="I9098" t="str">
            <v>FinAnswer Express Market Characterization and Program Enhancements - Utah Service Territory 30 Nov 2011.pdf</v>
          </cell>
        </row>
        <row r="9099">
          <cell r="C9099" t="str">
            <v>622.2_Gross Average Monthly Demand Reduction (kW/unit)</v>
          </cell>
          <cell r="D9099">
            <v>2</v>
          </cell>
          <cell r="E9099" t="str">
            <v>Gross Average Monthly Demand Reduction (kW/unit)</v>
          </cell>
          <cell r="F9099" t="str">
            <v>Demand Reduction Value Source</v>
          </cell>
          <cell r="G9099" t="str">
            <v/>
          </cell>
          <cell r="H9099" t="str">
            <v/>
          </cell>
          <cell r="I9099" t="str">
            <v>FinAnswer Express Market Characterization and Program Enhancements - Utah Service Territory 30 Nov 2011.pdf</v>
          </cell>
        </row>
        <row r="9100">
          <cell r="C9100" t="str">
            <v>622.2_Incremental cost ($)</v>
          </cell>
          <cell r="D9100">
            <v>2</v>
          </cell>
          <cell r="E9100" t="str">
            <v>Incremental cost ($)</v>
          </cell>
          <cell r="F9100" t="str">
            <v>Cost Value Source</v>
          </cell>
          <cell r="G9100" t="str">
            <v/>
          </cell>
          <cell r="H9100" t="str">
            <v/>
          </cell>
          <cell r="I9100" t="str">
            <v>FinAnswer Express Market Characterization and Program Enhancements - Utah Service Territory 30 Nov 2011.pdf</v>
          </cell>
        </row>
        <row r="9101">
          <cell r="C9101" t="str">
            <v>622.2_Incentive Customer ($)</v>
          </cell>
          <cell r="D9101">
            <v>2</v>
          </cell>
          <cell r="E9101" t="str">
            <v>Incentive Customer ($)</v>
          </cell>
          <cell r="F9101" t="str">
            <v>Incentive Value Source</v>
          </cell>
          <cell r="G9101" t="str">
            <v/>
          </cell>
          <cell r="H9101" t="str">
            <v>FE Deemed Savings - Industrial v10.18.12.xlsx table of deemed values used by program administator</v>
          </cell>
          <cell r="I9101" t="str">
            <v/>
          </cell>
        </row>
        <row r="9102">
          <cell r="C9102" t="str">
            <v>622.2_Efficient Case Value</v>
          </cell>
          <cell r="D9102">
            <v>2</v>
          </cell>
          <cell r="E9102" t="str">
            <v>Efficient Case Value</v>
          </cell>
          <cell r="F9102" t="str">
            <v>Efficient Case Value Source</v>
          </cell>
          <cell r="G9102" t="str">
            <v/>
          </cell>
          <cell r="H9102" t="str">
            <v/>
          </cell>
          <cell r="I9102" t="str">
            <v>FinAnswer Express Market Characterization and Program Enhancements - Utah Service Territory 30 Nov 2011.pdf</v>
          </cell>
        </row>
        <row r="9103">
          <cell r="C9103" t="str">
            <v>622.2_Baseline Value</v>
          </cell>
          <cell r="D9103">
            <v>2</v>
          </cell>
          <cell r="E9103" t="str">
            <v>Baseline Value</v>
          </cell>
          <cell r="F9103" t="str">
            <v>Baseline Value Source</v>
          </cell>
          <cell r="G9103" t="str">
            <v/>
          </cell>
          <cell r="H9103" t="str">
            <v/>
          </cell>
          <cell r="I9103" t="str">
            <v>FinAnswer Express Market Characterization and Program Enhancements - Utah Service Territory 30 Nov 2011.pdf</v>
          </cell>
        </row>
        <row r="9104">
          <cell r="C9104" t="str">
            <v>832.2_Gross incremental annual electric savings (kWh/yr)</v>
          </cell>
          <cell r="D9104">
            <v>2</v>
          </cell>
          <cell r="E9104" t="str">
            <v>Gross incremental annual electric savings (kWh/yr)</v>
          </cell>
          <cell r="F9104" t="str">
            <v xml:space="preserve">Energy Savings Value Source </v>
          </cell>
          <cell r="G9104" t="str">
            <v/>
          </cell>
          <cell r="H9104" t="str">
            <v>Determined for each individual instance.  See background in Section 3.</v>
          </cell>
          <cell r="I9104" t="str">
            <v>NW Regional Compressed Air Tool v2.7.xls</v>
          </cell>
        </row>
        <row r="9105">
          <cell r="C9105" t="str">
            <v>832.2_Incremental cost ($)</v>
          </cell>
          <cell r="D9105">
            <v>2</v>
          </cell>
          <cell r="E9105" t="str">
            <v>Incremental cost ($)</v>
          </cell>
          <cell r="F9105" t="str">
            <v>Cost Value Source</v>
          </cell>
          <cell r="G9105" t="str">
            <v/>
          </cell>
          <cell r="H9105" t="str">
            <v>Determined for each individual instance.  See background in Section 3.</v>
          </cell>
          <cell r="I9105" t="str">
            <v>Review and Update Industrial Agricultural Incentive Table Measures Washington 3 Nov 2013.pdf</v>
          </cell>
        </row>
        <row r="9106">
          <cell r="C9106" t="str">
            <v>832.2_Incentive Customer ($)</v>
          </cell>
          <cell r="D9106">
            <v>2</v>
          </cell>
          <cell r="E9106" t="str">
            <v>Incentive Customer ($)</v>
          </cell>
          <cell r="F9106" t="str">
            <v>Incentive Value Source</v>
          </cell>
          <cell r="G9106" t="str">
            <v/>
          </cell>
          <cell r="H9106" t="str">
            <v>Page 41</v>
          </cell>
          <cell r="I9106" t="str">
            <v>Review and Update Industrial Agricultural Incentive Table Measures Washington 3 Nov 2013.pdf</v>
          </cell>
        </row>
        <row r="9107">
          <cell r="C9107" t="str">
            <v>832.2_Gross Average Monthly Demand Reduction (kW/unit)</v>
          </cell>
          <cell r="D9107">
            <v>2</v>
          </cell>
          <cell r="E9107" t="str">
            <v>Gross Average Monthly Demand Reduction (kW/unit)</v>
          </cell>
          <cell r="F9107" t="str">
            <v>Demand Reduction Value Source</v>
          </cell>
          <cell r="G9107" t="str">
            <v/>
          </cell>
          <cell r="H9107" t="str">
            <v>Determined for each individual instance.  See background in Section 3.</v>
          </cell>
          <cell r="I9107" t="str">
            <v>Review and Update Industrial Agricultural Incentive Table Measures Washington 3 Nov 2013.pdf</v>
          </cell>
        </row>
        <row r="9108">
          <cell r="C9108" t="str">
            <v>832.2_Measure life (years)</v>
          </cell>
          <cell r="D9108">
            <v>2</v>
          </cell>
          <cell r="E9108" t="str">
            <v>Measure life (years)</v>
          </cell>
          <cell r="F9108" t="str">
            <v>Measure Life Value Source</v>
          </cell>
          <cell r="G9108" t="str">
            <v/>
          </cell>
          <cell r="H9108" t="str">
            <v>Page 41</v>
          </cell>
          <cell r="I9108" t="str">
            <v>Review and Update Industrial Agricultural Incentive Table Measures Washington 3 Nov 2013.pdf</v>
          </cell>
        </row>
        <row r="9109">
          <cell r="C9109" t="str">
            <v>1046.2_Measure life (years)</v>
          </cell>
          <cell r="D9109">
            <v>2</v>
          </cell>
          <cell r="E9109" t="str">
            <v>Measure life (years)</v>
          </cell>
          <cell r="F9109" t="str">
            <v>Measure Life Value Source</v>
          </cell>
          <cell r="G9109" t="str">
            <v/>
          </cell>
          <cell r="H9109" t="str">
            <v>Page 42</v>
          </cell>
          <cell r="I9109" t="str">
            <v>Wyoming Industrial  Agricultural Measure Review and Update 9 Nov.docx</v>
          </cell>
        </row>
        <row r="9110">
          <cell r="C9110" t="str">
            <v>1046.2_Planned Net to Gross Ratio</v>
          </cell>
          <cell r="D9110">
            <v>2</v>
          </cell>
          <cell r="E9110" t="str">
            <v>Planned Net to Gross Ratio</v>
          </cell>
          <cell r="F9110" t="str">
            <v>Net-to-Gross Value Source</v>
          </cell>
          <cell r="G9110" t="str">
            <v/>
          </cell>
          <cell r="H9110" t="str">
            <v>Recommendation on Page 10</v>
          </cell>
          <cell r="I9110" t="str">
            <v>DSM_WY_EnergyFinAnswer_Report_2011.pdf</v>
          </cell>
        </row>
        <row r="9111">
          <cell r="C9111" t="str">
            <v>622.3_Gross incremental annual electric savings (kWh/yr)</v>
          </cell>
          <cell r="D9111">
            <v>3</v>
          </cell>
          <cell r="E9111" t="str">
            <v>Gross incremental annual electric savings (kWh/yr)</v>
          </cell>
          <cell r="F9111" t="str">
            <v>Energy savings value source</v>
          </cell>
          <cell r="G9111" t="str">
            <v/>
          </cell>
          <cell r="H9111" t="str">
            <v/>
          </cell>
          <cell r="I9111" t="str">
            <v>NW Regional Compressed Air Tool v3.0.xls</v>
          </cell>
        </row>
        <row r="9112">
          <cell r="C9112" t="str">
            <v>622.3_Planned Realization Rate</v>
          </cell>
          <cell r="D9112">
            <v>3</v>
          </cell>
          <cell r="E9112" t="str">
            <v>Planned Realization Rate</v>
          </cell>
          <cell r="F9112" t="str">
            <v>Planned Realization Rate Value Source</v>
          </cell>
          <cell r="G9112" t="str">
            <v/>
          </cell>
          <cell r="H9112" t="str">
            <v>BAU - CE inputs sheet</v>
          </cell>
          <cell r="I9112" t="str">
            <v>CE inputs - measure update   small business 031314.xlsx</v>
          </cell>
        </row>
        <row r="9113">
          <cell r="C9113" t="str">
            <v>622.3_Planned Net to Gross Ratio</v>
          </cell>
          <cell r="D9113">
            <v>3</v>
          </cell>
          <cell r="E9113" t="str">
            <v>Planned Net to Gross Ratio</v>
          </cell>
          <cell r="F9113" t="str">
            <v>Planned Net-to-Gross Ratio Value Source</v>
          </cell>
          <cell r="G9113" t="str">
            <v/>
          </cell>
          <cell r="H9113" t="str">
            <v>BAU - CE inputs sheet</v>
          </cell>
          <cell r="I9113" t="str">
            <v>CE inputs - measure update   small business 031314.xlsx</v>
          </cell>
        </row>
        <row r="9114">
          <cell r="C9114" t="str">
            <v>622.3_Measure life (years)</v>
          </cell>
          <cell r="D9114">
            <v>3</v>
          </cell>
          <cell r="E9114" t="str">
            <v>Measure life (years)</v>
          </cell>
          <cell r="F9114" t="str">
            <v>Measure Life Value Source</v>
          </cell>
          <cell r="G9114" t="str">
            <v/>
          </cell>
          <cell r="H9114" t="str">
            <v>Page 44</v>
          </cell>
          <cell r="I9114" t="str">
            <v>Utah Industrial  Agricultural Measure Review and Update 1 May 2014.docx</v>
          </cell>
        </row>
        <row r="9115">
          <cell r="C9115" t="str">
            <v>12162013-189.2_Planned Net to Gross Ratio</v>
          </cell>
          <cell r="D9115">
            <v>2</v>
          </cell>
          <cell r="E9115" t="str">
            <v>Planned Net to Gross Ratio</v>
          </cell>
          <cell r="F9115" t="str">
            <v>Net-to-Gross Value Source</v>
          </cell>
          <cell r="G9115" t="str">
            <v/>
          </cell>
          <cell r="H9115" t="str">
            <v>Page 2</v>
          </cell>
          <cell r="I9115" t="str">
            <v>CA_Energy_FinAnswer_Program_Evaluation_2009-2011.pdf</v>
          </cell>
        </row>
        <row r="9116">
          <cell r="C9116" t="str">
            <v>12162013-319.2_Planned Net to Gross Ratio</v>
          </cell>
          <cell r="D9116">
            <v>2</v>
          </cell>
          <cell r="E9116" t="str">
            <v>Planned Net to Gross Ratio</v>
          </cell>
          <cell r="F9116" t="str">
            <v>Net-to-Gross Ratio Value Source</v>
          </cell>
          <cell r="G9116" t="str">
            <v/>
          </cell>
          <cell r="H9116" t="str">
            <v>Page 2</v>
          </cell>
          <cell r="I9116" t="str">
            <v>ID_Energy_FinAnswer_Program_Evaluation_2009-2011.pdf</v>
          </cell>
        </row>
        <row r="9117">
          <cell r="C9117" t="str">
            <v>12162013-319.2_Measure life (years)</v>
          </cell>
          <cell r="D9117">
            <v>2</v>
          </cell>
          <cell r="E9117" t="str">
            <v>Measure life (years)</v>
          </cell>
          <cell r="F9117" t="str">
            <v>Measure Life Value Source</v>
          </cell>
          <cell r="G9117" t="str">
            <v>14.5, rounded to 15</v>
          </cell>
          <cell r="H9117" t="str">
            <v>Table 16</v>
          </cell>
          <cell r="I9117" t="str">
            <v>Idaho Energy FinAnswer Evaluation Report - 2008.pdf</v>
          </cell>
        </row>
        <row r="9118">
          <cell r="C9118" t="str">
            <v>12162013-319.2_Planned Realization Rate</v>
          </cell>
          <cell r="D9118">
            <v>2</v>
          </cell>
          <cell r="E9118" t="str">
            <v>Planned Realization Rate</v>
          </cell>
          <cell r="F9118" t="str">
            <v>Realization Rate Value Source</v>
          </cell>
          <cell r="G9118" t="str">
            <v/>
          </cell>
          <cell r="H9118" t="str">
            <v>Table 1</v>
          </cell>
          <cell r="I9118" t="str">
            <v>ID_Energy_FinAnswer_Program_Evaluation_2009-2011.pdf</v>
          </cell>
        </row>
        <row r="9119">
          <cell r="C9119" t="str">
            <v>11222013-069.2_Incentive Customer ($)</v>
          </cell>
          <cell r="D9119">
            <v>2</v>
          </cell>
          <cell r="E9119" t="str">
            <v>Incentive Customer ($)</v>
          </cell>
          <cell r="F9119" t="str">
            <v>Incentive Value Source</v>
          </cell>
          <cell r="G9119" t="str">
            <v/>
          </cell>
          <cell r="H9119" t="str">
            <v>Incentive Caluclator Tool</v>
          </cell>
          <cell r="I9119" t="str">
            <v>WB UT Incentive Calc EXTERNAL 1.1E 0722013.xlsx</v>
          </cell>
        </row>
        <row r="9120">
          <cell r="C9120" t="str">
            <v>12162013-059.2_Incentive Customer ($)</v>
          </cell>
          <cell r="D9120">
            <v>2</v>
          </cell>
          <cell r="E9120" t="str">
            <v>Incentive Customer ($)</v>
          </cell>
          <cell r="F9120" t="str">
            <v>Incentive Value Source</v>
          </cell>
          <cell r="G9120" t="str">
            <v/>
          </cell>
          <cell r="H9120" t="str">
            <v>Incentive Caluclator Tool</v>
          </cell>
          <cell r="I9120" t="str">
            <v>WA wattSmart Business Incentive DUMMY.xlsx</v>
          </cell>
        </row>
        <row r="9121">
          <cell r="C9121" t="str">
            <v>12162013-449.2_Planned Realization Rate</v>
          </cell>
          <cell r="D9121">
            <v>2</v>
          </cell>
          <cell r="E9121" t="str">
            <v>Planned Realization Rate</v>
          </cell>
          <cell r="F9121" t="str">
            <v>Realization Rate Value Source</v>
          </cell>
          <cell r="G9121" t="str">
            <v/>
          </cell>
          <cell r="H9121" t="str">
            <v>Table 1</v>
          </cell>
          <cell r="I9121" t="str">
            <v>DSM_WY_EnergyFinAnswer_Report_2011.pdf</v>
          </cell>
        </row>
        <row r="9122">
          <cell r="C9122" t="str">
            <v>12162013-449.2_Planned Net to Gross Ratio</v>
          </cell>
          <cell r="D9122">
            <v>2</v>
          </cell>
          <cell r="E9122" t="str">
            <v>Planned Net to Gross Ratio</v>
          </cell>
          <cell r="F9122" t="str">
            <v>Net-to-Gross Valur Source</v>
          </cell>
          <cell r="G9122" t="str">
            <v/>
          </cell>
          <cell r="H9122" t="str">
            <v>Page 10</v>
          </cell>
          <cell r="I9122" t="str">
            <v>DSM_WY_EnergyFinAnswer_Report_2011.pdf</v>
          </cell>
        </row>
        <row r="9123">
          <cell r="C9123" t="str">
            <v>12162013-449.2_Measure life (years)</v>
          </cell>
          <cell r="D9123">
            <v>2</v>
          </cell>
          <cell r="E9123" t="str">
            <v>Measure life (years)</v>
          </cell>
          <cell r="F9123" t="str">
            <v>Measure Life Value Source</v>
          </cell>
          <cell r="G9123" t="str">
            <v/>
          </cell>
          <cell r="H9123" t="str">
            <v>Table 26</v>
          </cell>
          <cell r="I9123" t="str">
            <v>2013-Wyoming-Annual-Report-Appendices-FINAL.pdf</v>
          </cell>
        </row>
        <row r="9124">
          <cell r="C9124" t="str">
            <v>12162013-190.2_Planned Net to Gross Ratio</v>
          </cell>
          <cell r="D9124">
            <v>2</v>
          </cell>
          <cell r="E9124" t="str">
            <v>Planned Net to Gross Ratio</v>
          </cell>
          <cell r="F9124" t="str">
            <v>Net-to-Gross Value Source</v>
          </cell>
          <cell r="G9124" t="str">
            <v/>
          </cell>
          <cell r="H9124" t="str">
            <v>Page 2</v>
          </cell>
          <cell r="I9124" t="str">
            <v>CA_Energy_FinAnswer_Program_Evaluation_2009-2011.pdf</v>
          </cell>
        </row>
        <row r="9125">
          <cell r="C9125" t="str">
            <v>12162013-320.2_Planned Net to Gross Ratio</v>
          </cell>
          <cell r="D9125">
            <v>2</v>
          </cell>
          <cell r="E9125" t="str">
            <v>Planned Net to Gross Ratio</v>
          </cell>
          <cell r="F9125" t="str">
            <v>Net-to-Gross Ratio Value Source</v>
          </cell>
          <cell r="G9125" t="str">
            <v/>
          </cell>
          <cell r="H9125" t="str">
            <v>Page 2</v>
          </cell>
          <cell r="I9125" t="str">
            <v>ID_Energy_FinAnswer_Program_Evaluation_2009-2011.pdf</v>
          </cell>
        </row>
        <row r="9126">
          <cell r="C9126" t="str">
            <v>12162013-320.2_Planned Realization Rate</v>
          </cell>
          <cell r="D9126">
            <v>2</v>
          </cell>
          <cell r="E9126" t="str">
            <v>Planned Realization Rate</v>
          </cell>
          <cell r="F9126" t="str">
            <v>Realization Rate Value Source</v>
          </cell>
          <cell r="G9126" t="str">
            <v/>
          </cell>
          <cell r="H9126" t="str">
            <v>Table 1</v>
          </cell>
          <cell r="I9126" t="str">
            <v>ID_Energy_FinAnswer_Program_Evaluation_2009-2011.pdf</v>
          </cell>
        </row>
        <row r="9127">
          <cell r="C9127" t="str">
            <v>12162013-320.2_Measure life (years)</v>
          </cell>
          <cell r="D9127">
            <v>2</v>
          </cell>
          <cell r="E9127" t="str">
            <v>Measure life (years)</v>
          </cell>
          <cell r="F9127" t="str">
            <v>Measure Life Value Source</v>
          </cell>
          <cell r="G9127" t="str">
            <v>14.5, rounded to 15</v>
          </cell>
          <cell r="H9127" t="str">
            <v>Table 16</v>
          </cell>
          <cell r="I9127" t="str">
            <v>Idaho Energy FinAnswer Evaluation Report - 2008.pdf</v>
          </cell>
        </row>
        <row r="9128">
          <cell r="C9128" t="str">
            <v>11222013-070.2_Incentive Customer ($)</v>
          </cell>
          <cell r="D9128">
            <v>2</v>
          </cell>
          <cell r="E9128" t="str">
            <v>Incentive Customer ($)</v>
          </cell>
          <cell r="F9128" t="str">
            <v>Incentive Value Source</v>
          </cell>
          <cell r="G9128" t="str">
            <v/>
          </cell>
          <cell r="H9128" t="str">
            <v>Incentive Caluclator Tool</v>
          </cell>
          <cell r="I9128" t="str">
            <v>WB UT Incentive Calc EXTERNAL 1.1E 0722013.xlsx</v>
          </cell>
        </row>
        <row r="9129">
          <cell r="C9129" t="str">
            <v>12162013-060.2_Incentive Customer ($)</v>
          </cell>
          <cell r="D9129">
            <v>2</v>
          </cell>
          <cell r="E9129" t="str">
            <v>Incentive Customer ($)</v>
          </cell>
          <cell r="F9129" t="str">
            <v>Incentive Value Source</v>
          </cell>
          <cell r="G9129" t="str">
            <v/>
          </cell>
          <cell r="H9129" t="str">
            <v>Incentive Caluclator Tool</v>
          </cell>
          <cell r="I9129" t="str">
            <v>WA wattSmart Business Incentive DUMMY.xlsx</v>
          </cell>
        </row>
        <row r="9130">
          <cell r="C9130" t="str">
            <v>12162013-450.2_Planned Net to Gross Ratio</v>
          </cell>
          <cell r="D9130">
            <v>2</v>
          </cell>
          <cell r="E9130" t="str">
            <v>Planned Net to Gross Ratio</v>
          </cell>
          <cell r="F9130" t="str">
            <v>Net-to-Gross Valur Source</v>
          </cell>
          <cell r="G9130" t="str">
            <v/>
          </cell>
          <cell r="H9130" t="str">
            <v>Page 10</v>
          </cell>
          <cell r="I9130" t="str">
            <v>DSM_WY_EnergyFinAnswer_Report_2011.pdf</v>
          </cell>
        </row>
        <row r="9131">
          <cell r="C9131" t="str">
            <v>12162013-450.2_Planned Realization Rate</v>
          </cell>
          <cell r="D9131">
            <v>2</v>
          </cell>
          <cell r="E9131" t="str">
            <v>Planned Realization Rate</v>
          </cell>
          <cell r="F9131" t="str">
            <v>Realization Rate Value Source</v>
          </cell>
          <cell r="G9131" t="str">
            <v/>
          </cell>
          <cell r="H9131" t="str">
            <v>Table 1</v>
          </cell>
          <cell r="I9131" t="str">
            <v>DSM_WY_EnergyFinAnswer_Report_2011.pdf</v>
          </cell>
        </row>
        <row r="9132">
          <cell r="C9132" t="str">
            <v>12162013-450.2_Measure life (years)</v>
          </cell>
          <cell r="D9132">
            <v>2</v>
          </cell>
          <cell r="E9132" t="str">
            <v>Measure life (years)</v>
          </cell>
          <cell r="F9132" t="str">
            <v>Measure Life Value Source</v>
          </cell>
          <cell r="G9132" t="str">
            <v/>
          </cell>
          <cell r="H9132" t="str">
            <v>Table 26</v>
          </cell>
          <cell r="I9132" t="str">
            <v>2013-Wyoming-Annual-Report-Appendices-FINAL.pdf</v>
          </cell>
        </row>
        <row r="9133">
          <cell r="C9133" t="str">
            <v>12162013-207.2_Planned Net to Gross Ratio</v>
          </cell>
          <cell r="D9133">
            <v>2</v>
          </cell>
          <cell r="E9133" t="str">
            <v>Planned Net to Gross Ratio</v>
          </cell>
          <cell r="F9133" t="str">
            <v>Net-to-Gross Value Source</v>
          </cell>
          <cell r="G9133" t="str">
            <v/>
          </cell>
          <cell r="H9133" t="str">
            <v>Page 2</v>
          </cell>
          <cell r="I9133" t="str">
            <v>CA_Energy_FinAnswer_Program_Evaluation_2009-2011.pdf</v>
          </cell>
        </row>
        <row r="9134">
          <cell r="C9134" t="str">
            <v>12162013-337.2_Planned Net to Gross Ratio</v>
          </cell>
          <cell r="D9134">
            <v>2</v>
          </cell>
          <cell r="E9134" t="str">
            <v>Planned Net to Gross Ratio</v>
          </cell>
          <cell r="F9134" t="str">
            <v>Net-to-Gross Ratio Value Source</v>
          </cell>
          <cell r="G9134" t="str">
            <v/>
          </cell>
          <cell r="H9134" t="str">
            <v>Page 2</v>
          </cell>
          <cell r="I9134" t="str">
            <v>ID_Energy_FinAnswer_Program_Evaluation_2009-2011.pdf</v>
          </cell>
        </row>
        <row r="9135">
          <cell r="C9135" t="str">
            <v>12162013-337.2_Measure life (years)</v>
          </cell>
          <cell r="D9135">
            <v>2</v>
          </cell>
          <cell r="E9135" t="str">
            <v>Measure life (years)</v>
          </cell>
          <cell r="F9135" t="str">
            <v>Measure Life Value Source</v>
          </cell>
          <cell r="G9135" t="str">
            <v>14.5, rounded to 15</v>
          </cell>
          <cell r="H9135" t="str">
            <v>Table 16</v>
          </cell>
          <cell r="I9135" t="str">
            <v>Idaho Energy FinAnswer Evaluation Report - 2008.pdf</v>
          </cell>
        </row>
        <row r="9136">
          <cell r="C9136" t="str">
            <v>12162013-337.2_Planned Realization Rate</v>
          </cell>
          <cell r="D9136">
            <v>2</v>
          </cell>
          <cell r="E9136" t="str">
            <v>Planned Realization Rate</v>
          </cell>
          <cell r="F9136" t="str">
            <v>Realization Rate Value Source</v>
          </cell>
          <cell r="G9136" t="str">
            <v/>
          </cell>
          <cell r="H9136" t="str">
            <v>Table 1</v>
          </cell>
          <cell r="I9136" t="str">
            <v>ID_Energy_FinAnswer_Program_Evaluation_2009-2011.pdf</v>
          </cell>
        </row>
        <row r="9137">
          <cell r="C9137" t="str">
            <v>11222013-103.2_Incentive Customer ($)</v>
          </cell>
          <cell r="D9137">
            <v>2</v>
          </cell>
          <cell r="E9137" t="str">
            <v>Incentive Customer ($)</v>
          </cell>
          <cell r="F9137" t="str">
            <v>Incentive Value Source</v>
          </cell>
          <cell r="G9137" t="str">
            <v/>
          </cell>
          <cell r="H9137" t="str">
            <v>Incentive Caluclator Tool</v>
          </cell>
          <cell r="I9137" t="str">
            <v>WB UT Incentive Calc EXTERNAL 1.1E 0722013.xlsx</v>
          </cell>
        </row>
        <row r="9138">
          <cell r="C9138" t="str">
            <v>12162013-077.2_Incentive Customer ($)</v>
          </cell>
          <cell r="D9138">
            <v>2</v>
          </cell>
          <cell r="E9138" t="str">
            <v>Incentive Customer ($)</v>
          </cell>
          <cell r="F9138" t="str">
            <v>Incentive Value Source</v>
          </cell>
          <cell r="G9138" t="str">
            <v/>
          </cell>
          <cell r="H9138" t="str">
            <v>Incentive Caluclator Tool</v>
          </cell>
          <cell r="I9138" t="str">
            <v>WA wattSmart Business Incentive DUMMY.xlsx</v>
          </cell>
        </row>
        <row r="9139">
          <cell r="C9139" t="str">
            <v>12162013-467.2_Planned Net to Gross Ratio</v>
          </cell>
          <cell r="D9139">
            <v>2</v>
          </cell>
          <cell r="E9139" t="str">
            <v>Planned Net to Gross Ratio</v>
          </cell>
          <cell r="F9139" t="str">
            <v>Net-to-Gross Valur Source</v>
          </cell>
          <cell r="G9139" t="str">
            <v/>
          </cell>
          <cell r="H9139" t="str">
            <v>Page 10</v>
          </cell>
          <cell r="I9139" t="str">
            <v>DSM_WY_EnergyFinAnswer_Report_2011.pdf</v>
          </cell>
        </row>
        <row r="9140">
          <cell r="C9140" t="str">
            <v>12162013-467.2_Measure life (years)</v>
          </cell>
          <cell r="D9140">
            <v>2</v>
          </cell>
          <cell r="E9140" t="str">
            <v>Measure life (years)</v>
          </cell>
          <cell r="F9140" t="str">
            <v>Measure Life Value Source</v>
          </cell>
          <cell r="G9140" t="str">
            <v/>
          </cell>
          <cell r="H9140" t="str">
            <v>Table 26</v>
          </cell>
          <cell r="I9140" t="str">
            <v>2013-Wyoming-Annual-Report-Appendices-FINAL.pdf</v>
          </cell>
        </row>
        <row r="9141">
          <cell r="C9141" t="str">
            <v>12162013-467.2_Planned Realization Rate</v>
          </cell>
          <cell r="D9141">
            <v>2</v>
          </cell>
          <cell r="E9141" t="str">
            <v>Planned Realization Rate</v>
          </cell>
          <cell r="F9141" t="str">
            <v>Realization Rate Value Source</v>
          </cell>
          <cell r="G9141" t="str">
            <v/>
          </cell>
          <cell r="H9141" t="str">
            <v>Table 1</v>
          </cell>
          <cell r="I9141" t="str">
            <v>DSM_WY_EnergyFinAnswer_Report_2011.pdf</v>
          </cell>
        </row>
        <row r="9142">
          <cell r="C9142" t="str">
            <v>12162013-208.2_Planned Net to Gross Ratio</v>
          </cell>
          <cell r="D9142">
            <v>2</v>
          </cell>
          <cell r="E9142" t="str">
            <v>Planned Net to Gross Ratio</v>
          </cell>
          <cell r="F9142" t="str">
            <v>Net-to-Gross Value Source</v>
          </cell>
          <cell r="G9142" t="str">
            <v/>
          </cell>
          <cell r="H9142" t="str">
            <v>Page 2</v>
          </cell>
          <cell r="I9142" t="str">
            <v>CA_Energy_FinAnswer_Program_Evaluation_2009-2011.pdf</v>
          </cell>
        </row>
        <row r="9143">
          <cell r="C9143" t="str">
            <v>12162013-338.2_Planned Realization Rate</v>
          </cell>
          <cell r="D9143">
            <v>2</v>
          </cell>
          <cell r="E9143" t="str">
            <v>Planned Realization Rate</v>
          </cell>
          <cell r="F9143" t="str">
            <v>Realization Rate Value Source</v>
          </cell>
          <cell r="G9143" t="str">
            <v/>
          </cell>
          <cell r="H9143" t="str">
            <v>Table 1</v>
          </cell>
          <cell r="I9143" t="str">
            <v>ID_Energy_FinAnswer_Program_Evaluation_2009-2011.pdf</v>
          </cell>
        </row>
        <row r="9144">
          <cell r="C9144" t="str">
            <v>12162013-338.2_Measure life (years)</v>
          </cell>
          <cell r="D9144">
            <v>2</v>
          </cell>
          <cell r="E9144" t="str">
            <v>Measure life (years)</v>
          </cell>
          <cell r="F9144" t="str">
            <v>Measure Life Value Source</v>
          </cell>
          <cell r="G9144" t="str">
            <v>14.5, rounded to 15</v>
          </cell>
          <cell r="H9144" t="str">
            <v>Table 16</v>
          </cell>
          <cell r="I9144" t="str">
            <v>Idaho Energy FinAnswer Evaluation Report - 2008.pdf</v>
          </cell>
        </row>
        <row r="9145">
          <cell r="C9145" t="str">
            <v>12162013-338.2_Planned Net to Gross Ratio</v>
          </cell>
          <cell r="D9145">
            <v>2</v>
          </cell>
          <cell r="E9145" t="str">
            <v>Planned Net to Gross Ratio</v>
          </cell>
          <cell r="F9145" t="str">
            <v>Net-to-Gross Ratio Value Source</v>
          </cell>
          <cell r="G9145" t="str">
            <v/>
          </cell>
          <cell r="H9145" t="str">
            <v>Page 2</v>
          </cell>
          <cell r="I9145" t="str">
            <v>ID_Energy_FinAnswer_Program_Evaluation_2009-2011.pdf</v>
          </cell>
        </row>
        <row r="9146">
          <cell r="C9146" t="str">
            <v>11222013-104.2_Incentive Customer ($)</v>
          </cell>
          <cell r="D9146">
            <v>2</v>
          </cell>
          <cell r="E9146" t="str">
            <v>Incentive Customer ($)</v>
          </cell>
          <cell r="F9146" t="str">
            <v>Incentive Value Source</v>
          </cell>
          <cell r="G9146" t="str">
            <v/>
          </cell>
          <cell r="H9146" t="str">
            <v>Incentive Caluclator Tool</v>
          </cell>
          <cell r="I9146" t="str">
            <v>WB UT Incentive Calc EXTERNAL 1.1E 0722013.xlsx</v>
          </cell>
        </row>
        <row r="9147">
          <cell r="C9147" t="str">
            <v>12162013-078.2_Incentive Customer ($)</v>
          </cell>
          <cell r="D9147">
            <v>2</v>
          </cell>
          <cell r="E9147" t="str">
            <v>Incentive Customer ($)</v>
          </cell>
          <cell r="F9147" t="str">
            <v>Incentive Value Source</v>
          </cell>
          <cell r="G9147" t="str">
            <v/>
          </cell>
          <cell r="H9147" t="str">
            <v>Incentive Caluclator Tool</v>
          </cell>
          <cell r="I9147" t="str">
            <v>WA wattSmart Business Incentive DUMMY.xlsx</v>
          </cell>
        </row>
        <row r="9148">
          <cell r="C9148" t="str">
            <v>12162013-468.2_Measure life (years)</v>
          </cell>
          <cell r="D9148">
            <v>2</v>
          </cell>
          <cell r="E9148" t="str">
            <v>Measure life (years)</v>
          </cell>
          <cell r="F9148" t="str">
            <v>Measure Life Value Source</v>
          </cell>
          <cell r="G9148" t="str">
            <v/>
          </cell>
          <cell r="H9148" t="str">
            <v>Table 26</v>
          </cell>
          <cell r="I9148" t="str">
            <v>2013-Wyoming-Annual-Report-Appendices-FINAL.pdf</v>
          </cell>
        </row>
        <row r="9149">
          <cell r="C9149" t="str">
            <v>12162013-468.2_Planned Net to Gross Ratio</v>
          </cell>
          <cell r="D9149">
            <v>2</v>
          </cell>
          <cell r="E9149" t="str">
            <v>Planned Net to Gross Ratio</v>
          </cell>
          <cell r="F9149" t="str">
            <v>Net-to-Gross Valur Source</v>
          </cell>
          <cell r="G9149" t="str">
            <v/>
          </cell>
          <cell r="H9149" t="str">
            <v>Page 10</v>
          </cell>
          <cell r="I9149" t="str">
            <v>DSM_WY_EnergyFinAnswer_Report_2011.pdf</v>
          </cell>
        </row>
        <row r="9150">
          <cell r="C9150" t="str">
            <v>12162013-468.2_Planned Realization Rate</v>
          </cell>
          <cell r="D9150">
            <v>2</v>
          </cell>
          <cell r="E9150" t="str">
            <v>Planned Realization Rate</v>
          </cell>
          <cell r="F9150" t="str">
            <v>Realization Rate Value Source</v>
          </cell>
          <cell r="G9150" t="str">
            <v/>
          </cell>
          <cell r="H9150" t="str">
            <v>Table 1</v>
          </cell>
          <cell r="I9150" t="str">
            <v>DSM_WY_EnergyFinAnswer_Report_2011.pdf</v>
          </cell>
        </row>
        <row r="9151">
          <cell r="C9151" t="str">
            <v>12162013-191.2_Planned Net to Gross Ratio</v>
          </cell>
          <cell r="D9151">
            <v>2</v>
          </cell>
          <cell r="E9151" t="str">
            <v>Planned Net to Gross Ratio</v>
          </cell>
          <cell r="F9151" t="str">
            <v>Net-to-Gross Value Source</v>
          </cell>
          <cell r="G9151" t="str">
            <v/>
          </cell>
          <cell r="H9151" t="str">
            <v>Page 2</v>
          </cell>
          <cell r="I9151" t="str">
            <v>CA_Energy_FinAnswer_Program_Evaluation_2009-2011.pdf</v>
          </cell>
        </row>
        <row r="9152">
          <cell r="C9152" t="str">
            <v>12162013-321.2_Planned Realization Rate</v>
          </cell>
          <cell r="D9152">
            <v>2</v>
          </cell>
          <cell r="E9152" t="str">
            <v>Planned Realization Rate</v>
          </cell>
          <cell r="F9152" t="str">
            <v>Realization Rate Value Source</v>
          </cell>
          <cell r="G9152" t="str">
            <v/>
          </cell>
          <cell r="H9152" t="str">
            <v>Table 1</v>
          </cell>
          <cell r="I9152" t="str">
            <v>ID_Energy_FinAnswer_Program_Evaluation_2009-2011.pdf</v>
          </cell>
        </row>
        <row r="9153">
          <cell r="C9153" t="str">
            <v>12162013-321.2_Measure life (years)</v>
          </cell>
          <cell r="D9153">
            <v>2</v>
          </cell>
          <cell r="E9153" t="str">
            <v>Measure life (years)</v>
          </cell>
          <cell r="F9153" t="str">
            <v>Measure Life Value Source</v>
          </cell>
          <cell r="G9153" t="str">
            <v>14.5, rounded to 15</v>
          </cell>
          <cell r="H9153" t="str">
            <v>Table 16</v>
          </cell>
          <cell r="I9153" t="str">
            <v>Idaho Energy FinAnswer Evaluation Report - 2008.pdf</v>
          </cell>
        </row>
        <row r="9154">
          <cell r="C9154" t="str">
            <v>12162013-321.2_Planned Net to Gross Ratio</v>
          </cell>
          <cell r="D9154">
            <v>2</v>
          </cell>
          <cell r="E9154" t="str">
            <v>Planned Net to Gross Ratio</v>
          </cell>
          <cell r="F9154" t="str">
            <v>Net-to-Gross Ratio Value Source</v>
          </cell>
          <cell r="G9154" t="str">
            <v/>
          </cell>
          <cell r="H9154" t="str">
            <v>Page 2</v>
          </cell>
          <cell r="I9154" t="str">
            <v>ID_Energy_FinAnswer_Program_Evaluation_2009-2011.pdf</v>
          </cell>
        </row>
        <row r="9155">
          <cell r="C9155" t="str">
            <v>11222013-071.2_Incentive Customer ($)</v>
          </cell>
          <cell r="D9155">
            <v>2</v>
          </cell>
          <cell r="E9155" t="str">
            <v>Incentive Customer ($)</v>
          </cell>
          <cell r="F9155" t="str">
            <v>Incentive Value Source</v>
          </cell>
          <cell r="G9155" t="str">
            <v/>
          </cell>
          <cell r="H9155" t="str">
            <v>Incentive Caluclator Tool</v>
          </cell>
          <cell r="I9155" t="str">
            <v>WB UT Incentive Calc EXTERNAL 1.1E 0722013.xlsx</v>
          </cell>
        </row>
        <row r="9156">
          <cell r="C9156" t="str">
            <v>12162013-061.2_Incentive Customer ($)</v>
          </cell>
          <cell r="D9156">
            <v>2</v>
          </cell>
          <cell r="E9156" t="str">
            <v>Incentive Customer ($)</v>
          </cell>
          <cell r="F9156" t="str">
            <v>Incentive Value Source</v>
          </cell>
          <cell r="G9156" t="str">
            <v/>
          </cell>
          <cell r="H9156" t="str">
            <v>Incentive Caluclator Tool</v>
          </cell>
          <cell r="I9156" t="str">
            <v>WA wattSmart Business Incentive DUMMY.xlsx</v>
          </cell>
        </row>
        <row r="9157">
          <cell r="C9157" t="str">
            <v>12162013-451.2_Planned Net to Gross Ratio</v>
          </cell>
          <cell r="D9157">
            <v>2</v>
          </cell>
          <cell r="E9157" t="str">
            <v>Planned Net to Gross Ratio</v>
          </cell>
          <cell r="F9157" t="str">
            <v>Net-to-Gross Valur Source</v>
          </cell>
          <cell r="G9157" t="str">
            <v/>
          </cell>
          <cell r="H9157" t="str">
            <v>Page 10</v>
          </cell>
          <cell r="I9157" t="str">
            <v>DSM_WY_EnergyFinAnswer_Report_2011.pdf</v>
          </cell>
        </row>
        <row r="9158">
          <cell r="C9158" t="str">
            <v>12162013-451.2_Planned Realization Rate</v>
          </cell>
          <cell r="D9158">
            <v>2</v>
          </cell>
          <cell r="E9158" t="str">
            <v>Planned Realization Rate</v>
          </cell>
          <cell r="F9158" t="str">
            <v>Realization Rate Value Source</v>
          </cell>
          <cell r="G9158" t="str">
            <v/>
          </cell>
          <cell r="H9158" t="str">
            <v>Table 1</v>
          </cell>
          <cell r="I9158" t="str">
            <v>DSM_WY_EnergyFinAnswer_Report_2011.pdf</v>
          </cell>
        </row>
        <row r="9159">
          <cell r="C9159" t="str">
            <v>12162013-451.2_Measure life (years)</v>
          </cell>
          <cell r="D9159">
            <v>2</v>
          </cell>
          <cell r="E9159" t="str">
            <v>Measure life (years)</v>
          </cell>
          <cell r="F9159" t="str">
            <v>Measure Life Value Source</v>
          </cell>
          <cell r="G9159" t="str">
            <v/>
          </cell>
          <cell r="H9159" t="str">
            <v>Table 26</v>
          </cell>
          <cell r="I9159" t="str">
            <v>2013-Wyoming-Annual-Report-Appendices-FINAL.pdf</v>
          </cell>
        </row>
        <row r="9160">
          <cell r="C9160" t="str">
            <v>12162013-192.2_Planned Net to Gross Ratio</v>
          </cell>
          <cell r="D9160">
            <v>2</v>
          </cell>
          <cell r="E9160" t="str">
            <v>Planned Net to Gross Ratio</v>
          </cell>
          <cell r="F9160" t="str">
            <v>Net-to-Gross Value Source</v>
          </cell>
          <cell r="G9160" t="str">
            <v/>
          </cell>
          <cell r="H9160" t="str">
            <v>Page 2</v>
          </cell>
          <cell r="I9160" t="str">
            <v>CA_Energy_FinAnswer_Program_Evaluation_2009-2011.pdf</v>
          </cell>
        </row>
        <row r="9161">
          <cell r="C9161" t="str">
            <v>12162013-322.2_Planned Net to Gross Ratio</v>
          </cell>
          <cell r="D9161">
            <v>2</v>
          </cell>
          <cell r="E9161" t="str">
            <v>Planned Net to Gross Ratio</v>
          </cell>
          <cell r="F9161" t="str">
            <v>Net-to-Gross Ratio Value Source</v>
          </cell>
          <cell r="G9161" t="str">
            <v/>
          </cell>
          <cell r="H9161" t="str">
            <v>Page 2</v>
          </cell>
          <cell r="I9161" t="str">
            <v>ID_Energy_FinAnswer_Program_Evaluation_2009-2011.pdf</v>
          </cell>
        </row>
        <row r="9162">
          <cell r="C9162" t="str">
            <v>12162013-322.2_Measure life (years)</v>
          </cell>
          <cell r="D9162">
            <v>2</v>
          </cell>
          <cell r="E9162" t="str">
            <v>Measure life (years)</v>
          </cell>
          <cell r="F9162" t="str">
            <v>Measure Life Value Source</v>
          </cell>
          <cell r="G9162" t="str">
            <v>14.5, rounded to 15</v>
          </cell>
          <cell r="H9162" t="str">
            <v>Table 16</v>
          </cell>
          <cell r="I9162" t="str">
            <v>Idaho Energy FinAnswer Evaluation Report - 2008.pdf</v>
          </cell>
        </row>
        <row r="9163">
          <cell r="C9163" t="str">
            <v>12162013-322.2_Planned Realization Rate</v>
          </cell>
          <cell r="D9163">
            <v>2</v>
          </cell>
          <cell r="E9163" t="str">
            <v>Planned Realization Rate</v>
          </cell>
          <cell r="F9163" t="str">
            <v>Realization Rate Value Source</v>
          </cell>
          <cell r="G9163" t="str">
            <v/>
          </cell>
          <cell r="H9163" t="str">
            <v>Table 1</v>
          </cell>
          <cell r="I9163" t="str">
            <v>ID_Energy_FinAnswer_Program_Evaluation_2009-2011.pdf</v>
          </cell>
        </row>
        <row r="9164">
          <cell r="C9164" t="str">
            <v>11222013-072.2_Incentive Customer ($)</v>
          </cell>
          <cell r="D9164">
            <v>2</v>
          </cell>
          <cell r="E9164" t="str">
            <v>Incentive Customer ($)</v>
          </cell>
          <cell r="F9164" t="str">
            <v>Incentive Value Source</v>
          </cell>
          <cell r="G9164" t="str">
            <v/>
          </cell>
          <cell r="H9164" t="str">
            <v>Incentive Caluclator Tool</v>
          </cell>
          <cell r="I9164" t="str">
            <v>WB UT Incentive Calc EXTERNAL 1.1E 0722013.xlsx</v>
          </cell>
        </row>
        <row r="9165">
          <cell r="C9165" t="str">
            <v>12162013-062.2_Incentive Customer ($)</v>
          </cell>
          <cell r="D9165">
            <v>2</v>
          </cell>
          <cell r="E9165" t="str">
            <v>Incentive Customer ($)</v>
          </cell>
          <cell r="F9165" t="str">
            <v>Incentive Value Source</v>
          </cell>
          <cell r="G9165" t="str">
            <v/>
          </cell>
          <cell r="H9165" t="str">
            <v>Incentive Caluclator Tool</v>
          </cell>
          <cell r="I9165" t="str">
            <v>WA wattSmart Business Incentive DUMMY.xlsx</v>
          </cell>
        </row>
        <row r="9166">
          <cell r="C9166" t="str">
            <v>12162013-452.2_Measure life (years)</v>
          </cell>
          <cell r="D9166">
            <v>2</v>
          </cell>
          <cell r="E9166" t="str">
            <v>Measure life (years)</v>
          </cell>
          <cell r="F9166" t="str">
            <v>Measure Life Value Source</v>
          </cell>
          <cell r="G9166" t="str">
            <v/>
          </cell>
          <cell r="H9166" t="str">
            <v>Table 26</v>
          </cell>
          <cell r="I9166" t="str">
            <v>2013-Wyoming-Annual-Report-Appendices-FINAL.pdf</v>
          </cell>
        </row>
        <row r="9167">
          <cell r="C9167" t="str">
            <v>12162013-452.2_Planned Net to Gross Ratio</v>
          </cell>
          <cell r="D9167">
            <v>2</v>
          </cell>
          <cell r="E9167" t="str">
            <v>Planned Net to Gross Ratio</v>
          </cell>
          <cell r="F9167" t="str">
            <v>Net-to-Gross Valur Source</v>
          </cell>
          <cell r="G9167" t="str">
            <v/>
          </cell>
          <cell r="H9167" t="str">
            <v>Page 10</v>
          </cell>
          <cell r="I9167" t="str">
            <v>DSM_WY_EnergyFinAnswer_Report_2011.pdf</v>
          </cell>
        </row>
        <row r="9168">
          <cell r="C9168" t="str">
            <v>12162013-452.2_Planned Realization Rate</v>
          </cell>
          <cell r="D9168">
            <v>2</v>
          </cell>
          <cell r="E9168" t="str">
            <v>Planned Realization Rate</v>
          </cell>
          <cell r="F9168" t="str">
            <v>Realization Rate Value Source</v>
          </cell>
          <cell r="G9168" t="str">
            <v/>
          </cell>
          <cell r="H9168" t="str">
            <v>Table 1</v>
          </cell>
          <cell r="I9168" t="str">
            <v>DSM_WY_EnergyFinAnswer_Report_2011.pdf</v>
          </cell>
        </row>
        <row r="9169">
          <cell r="C9169" t="str">
            <v>11032014-025.1_Planned Realization Rate</v>
          </cell>
          <cell r="D9169">
            <v>1</v>
          </cell>
          <cell r="E9169" t="str">
            <v>Planned Realization Rate</v>
          </cell>
          <cell r="F9169" t="str">
            <v>Realization Rate Value Source</v>
          </cell>
          <cell r="G9169" t="str">
            <v/>
          </cell>
          <cell r="H9169" t="str">
            <v>Table 1</v>
          </cell>
          <cell r="I9169" t="str">
            <v>ID_FinAnswer_Express_Program_Evaluation_2009-2011.pdf</v>
          </cell>
        </row>
        <row r="9170">
          <cell r="C9170" t="str">
            <v>11032014-025.1_Measure life (years)</v>
          </cell>
          <cell r="D9170">
            <v>1</v>
          </cell>
          <cell r="E9170" t="str">
            <v>Measure life (years)</v>
          </cell>
          <cell r="F9170" t="str">
            <v>Measure Life Value Source</v>
          </cell>
          <cell r="G9170" t="str">
            <v/>
          </cell>
          <cell r="H9170" t="str">
            <v/>
          </cell>
          <cell r="I9170" t="str">
            <v>NonLighting Measure Worksheets ID 111314.pdf</v>
          </cell>
        </row>
        <row r="9171">
          <cell r="C9171" t="str">
            <v>11032014-025.1_Planned Net to Gross Ratio</v>
          </cell>
          <cell r="D9171">
            <v>1</v>
          </cell>
          <cell r="E9171" t="str">
            <v>Planned Net to Gross Ratio</v>
          </cell>
          <cell r="F9171" t="str">
            <v>Net-to-Gross Value Source</v>
          </cell>
          <cell r="G9171" t="str">
            <v/>
          </cell>
          <cell r="H9171" t="str">
            <v>Page 2</v>
          </cell>
          <cell r="I9171" t="str">
            <v>ID_FinAnswer_Express_Program_Evaluation_2009-2011.pdf</v>
          </cell>
        </row>
        <row r="9172">
          <cell r="C9172" t="str">
            <v>07182014-011.1_Gross incremental annual electric savings (kWh/yr)</v>
          </cell>
          <cell r="D9172">
            <v>1</v>
          </cell>
          <cell r="E9172" t="str">
            <v>Gross incremental annual electric savings (kWh/yr)</v>
          </cell>
          <cell r="F9172" t="str">
            <v>Energy Savings Value Source</v>
          </cell>
          <cell r="G9172" t="str">
            <v/>
          </cell>
          <cell r="H9172" t="str">
            <v/>
          </cell>
          <cell r="I9172" t="str">
            <v>Program Update Report UT 050214.docx</v>
          </cell>
        </row>
        <row r="9173">
          <cell r="C9173" t="str">
            <v>07182014-011.1_Planned Net to Gross Ratio</v>
          </cell>
          <cell r="D9173">
            <v>1</v>
          </cell>
          <cell r="E9173" t="str">
            <v>Planned Net to Gross Ratio</v>
          </cell>
          <cell r="F9173" t="str">
            <v>Net-to-Gross Value Source</v>
          </cell>
          <cell r="G9173" t="str">
            <v/>
          </cell>
          <cell r="H9173" t="str">
            <v>BAU - CE inputs sheet</v>
          </cell>
          <cell r="I9173" t="str">
            <v>CE inputs - measure update   small business 031314.xlsx</v>
          </cell>
        </row>
        <row r="9174">
          <cell r="C9174" t="str">
            <v>07182014-011.1_Gross Average Monthly Demand Reduction (kW/unit)</v>
          </cell>
          <cell r="D9174">
            <v>1</v>
          </cell>
          <cell r="E9174" t="str">
            <v>Gross Average Monthly Demand Reduction (kW/unit)</v>
          </cell>
          <cell r="F9174" t="str">
            <v>Demand Savings Value Source</v>
          </cell>
          <cell r="G9174" t="str">
            <v/>
          </cell>
          <cell r="H9174" t="str">
            <v/>
          </cell>
          <cell r="I9174" t="str">
            <v>Program Update Report UT 050214.docx</v>
          </cell>
        </row>
        <row r="9175">
          <cell r="C9175" t="str">
            <v>07182014-011.1_Incremental cost ($)</v>
          </cell>
          <cell r="D9175">
            <v>1</v>
          </cell>
          <cell r="E9175" t="str">
            <v>Incremental cost ($)</v>
          </cell>
          <cell r="F9175" t="str">
            <v>Incremental Cost Value Source</v>
          </cell>
          <cell r="G9175" t="str">
            <v/>
          </cell>
          <cell r="H9175" t="str">
            <v/>
          </cell>
          <cell r="I9175" t="str">
            <v>Program Update Report UT 050214.docx</v>
          </cell>
        </row>
        <row r="9176">
          <cell r="C9176" t="str">
            <v>07182014-011.1_Incremental cost ($)</v>
          </cell>
          <cell r="D9176">
            <v>1</v>
          </cell>
          <cell r="E9176" t="str">
            <v>Incremental cost ($)</v>
          </cell>
          <cell r="F9176" t="str">
            <v>Incremental Cost Value Source</v>
          </cell>
          <cell r="G9176" t="str">
            <v/>
          </cell>
          <cell r="H9176" t="str">
            <v/>
          </cell>
          <cell r="I9176" t="str">
            <v/>
          </cell>
        </row>
        <row r="9177">
          <cell r="C9177" t="str">
            <v>07182014-011.1_Measure life (years)</v>
          </cell>
          <cell r="D9177">
            <v>1</v>
          </cell>
          <cell r="E9177" t="str">
            <v>Measure life (years)</v>
          </cell>
          <cell r="F9177" t="str">
            <v>Measure Life Value Source</v>
          </cell>
          <cell r="G9177" t="str">
            <v/>
          </cell>
          <cell r="H9177" t="str">
            <v/>
          </cell>
          <cell r="I9177" t="str">
            <v>Program Update Report UT 050214.docx</v>
          </cell>
        </row>
        <row r="9178">
          <cell r="C9178" t="str">
            <v>07182014-011.1_Planned Realization Rate</v>
          </cell>
          <cell r="D9178">
            <v>1</v>
          </cell>
          <cell r="E9178" t="str">
            <v>Planned Realization Rate</v>
          </cell>
          <cell r="F9178" t="str">
            <v>Realization Rate Value Source</v>
          </cell>
          <cell r="G9178" t="str">
            <v/>
          </cell>
          <cell r="H9178" t="str">
            <v>BAU - CE inputs sheet</v>
          </cell>
          <cell r="I9178" t="str">
            <v>CE inputs - measure update   small business 031314.xlsx</v>
          </cell>
        </row>
        <row r="9179">
          <cell r="C9179" t="str">
            <v>07182014-011.1_Gross Average Monthly Demand Reduction (kW/unit)</v>
          </cell>
          <cell r="D9179">
            <v>1</v>
          </cell>
          <cell r="E9179" t="str">
            <v>Gross Average Monthly Demand Reduction (kW/unit)</v>
          </cell>
          <cell r="F9179" t="str">
            <v>Demand Savings Value Source</v>
          </cell>
          <cell r="G9179" t="str">
            <v/>
          </cell>
          <cell r="H9179" t="str">
            <v/>
          </cell>
          <cell r="I9179" t="str">
            <v/>
          </cell>
        </row>
        <row r="9180">
          <cell r="C9180" t="str">
            <v>07182014-011.1_Gross incremental annual electric savings (kWh/yr)</v>
          </cell>
          <cell r="D9180">
            <v>1</v>
          </cell>
          <cell r="E9180" t="str">
            <v>Gross incremental annual electric savings (kWh/yr)</v>
          </cell>
          <cell r="F9180" t="str">
            <v>Energy Savings Value Source</v>
          </cell>
          <cell r="G9180" t="str">
            <v/>
          </cell>
          <cell r="H9180" t="str">
            <v/>
          </cell>
          <cell r="I9180" t="str">
            <v/>
          </cell>
        </row>
        <row r="9181">
          <cell r="C9181" t="str">
            <v>12302013-061.1_</v>
          </cell>
          <cell r="D9181">
            <v>1</v>
          </cell>
          <cell r="E9181" t="str">
            <v/>
          </cell>
          <cell r="F9181" t="str">
            <v/>
          </cell>
          <cell r="G9181" t="str">
            <v/>
          </cell>
          <cell r="H9181" t="str">
            <v/>
          </cell>
          <cell r="I9181" t="str">
            <v/>
          </cell>
        </row>
        <row r="9182">
          <cell r="C9182" t="str">
            <v>12012014-028.1_Planned Realization Rate</v>
          </cell>
          <cell r="D9182">
            <v>1</v>
          </cell>
          <cell r="E9182" t="str">
            <v>Planned Realization Rate</v>
          </cell>
          <cell r="F9182" t="str">
            <v>Realization Rate Value Source</v>
          </cell>
          <cell r="G9182" t="str">
            <v/>
          </cell>
          <cell r="H9182" t="str">
            <v>Table 1</v>
          </cell>
          <cell r="I9182" t="str">
            <v>DSM_WY_FinAnswerExpress_Report_2011.pdf</v>
          </cell>
        </row>
        <row r="9183">
          <cell r="C9183" t="str">
            <v>12012014-028.1_Measure life (years)</v>
          </cell>
          <cell r="D9183">
            <v>1</v>
          </cell>
          <cell r="E9183" t="str">
            <v>Measure life (years)</v>
          </cell>
          <cell r="F9183" t="str">
            <v>Measure Life Value Source</v>
          </cell>
          <cell r="G9183" t="str">
            <v/>
          </cell>
          <cell r="H9183" t="str">
            <v/>
          </cell>
          <cell r="I9183" t="str">
            <v>NonLighting Measure Worksheets WY 120814.pdf</v>
          </cell>
        </row>
        <row r="9184">
          <cell r="C9184" t="str">
            <v>12012014-028.1_Planned Net to Gross Ratio</v>
          </cell>
          <cell r="D9184">
            <v>1</v>
          </cell>
          <cell r="E9184" t="str">
            <v>Planned Net to Gross Ratio</v>
          </cell>
          <cell r="F9184" t="str">
            <v>Net-to-Gross Value Source</v>
          </cell>
          <cell r="G9184" t="str">
            <v/>
          </cell>
          <cell r="H9184" t="str">
            <v>Page 10</v>
          </cell>
          <cell r="I9184" t="str">
            <v>DSM_WY_FinAnswerExpress_Report_2011.pdf</v>
          </cell>
        </row>
        <row r="9185">
          <cell r="C9185" t="str">
            <v>06232015-010.1_Planned Realization Rate</v>
          </cell>
          <cell r="D9185">
            <v>1</v>
          </cell>
          <cell r="E9185" t="str">
            <v>Planned Realization Rate</v>
          </cell>
          <cell r="F9185" t="str">
            <v>Realization Rate Value Source</v>
          </cell>
          <cell r="G9185" t="str">
            <v/>
          </cell>
          <cell r="H9185" t="str">
            <v>page 2</v>
          </cell>
          <cell r="I9185" t="str">
            <v>CA_FinAnswer_Express_Program_Evaluation_2009-2011.pdf</v>
          </cell>
        </row>
        <row r="9186">
          <cell r="C9186" t="str">
            <v>06232015-010.1_Planned Net to Gross Ratio</v>
          </cell>
          <cell r="D9186">
            <v>1</v>
          </cell>
          <cell r="E9186" t="str">
            <v>Planned Net to Gross Ratio</v>
          </cell>
          <cell r="F9186" t="str">
            <v>Net-to-Gross Value Source</v>
          </cell>
          <cell r="G9186" t="str">
            <v/>
          </cell>
          <cell r="H9186" t="str">
            <v>page 2</v>
          </cell>
          <cell r="I9186" t="str">
            <v>CA_FinAnswer_Express_Program_Evaluation_2009-2011.pdf</v>
          </cell>
        </row>
        <row r="9187">
          <cell r="C9187" t="str">
            <v>11032014-026.1_Planned Realization Rate</v>
          </cell>
          <cell r="D9187">
            <v>1</v>
          </cell>
          <cell r="E9187" t="str">
            <v>Planned Realization Rate</v>
          </cell>
          <cell r="F9187" t="str">
            <v>Realization Rate Value Source</v>
          </cell>
          <cell r="G9187" t="str">
            <v/>
          </cell>
          <cell r="H9187" t="str">
            <v>Table 1</v>
          </cell>
          <cell r="I9187" t="str">
            <v>ID_FinAnswer_Express_Program_Evaluation_2009-2011.pdf</v>
          </cell>
        </row>
        <row r="9188">
          <cell r="C9188" t="str">
            <v>11032014-026.1_Planned Net to Gross Ratio</v>
          </cell>
          <cell r="D9188">
            <v>1</v>
          </cell>
          <cell r="E9188" t="str">
            <v>Planned Net to Gross Ratio</v>
          </cell>
          <cell r="F9188" t="str">
            <v>Net-to-Gross Value Source</v>
          </cell>
          <cell r="G9188" t="str">
            <v/>
          </cell>
          <cell r="H9188" t="str">
            <v>Page 2</v>
          </cell>
          <cell r="I9188" t="str">
            <v>ID_FinAnswer_Express_Program_Evaluation_2009-2011.pdf</v>
          </cell>
        </row>
        <row r="9189">
          <cell r="C9189" t="str">
            <v>11032014-026.1_Measure life (years)</v>
          </cell>
          <cell r="D9189">
            <v>1</v>
          </cell>
          <cell r="E9189" t="str">
            <v>Measure life (years)</v>
          </cell>
          <cell r="F9189" t="str">
            <v>Measure Life Value Source</v>
          </cell>
          <cell r="G9189" t="str">
            <v/>
          </cell>
          <cell r="H9189" t="str">
            <v/>
          </cell>
          <cell r="I9189" t="str">
            <v>NonLighting Measure Worksheets ID 111314.pdf</v>
          </cell>
        </row>
        <row r="9190">
          <cell r="C9190" t="str">
            <v>07182014-012.1_Gross incremental annual electric savings (kWh/yr)</v>
          </cell>
          <cell r="D9190">
            <v>1</v>
          </cell>
          <cell r="E9190" t="str">
            <v>Gross incremental annual electric savings (kWh/yr)</v>
          </cell>
          <cell r="F9190" t="str">
            <v>Energy Savings Value Source</v>
          </cell>
          <cell r="G9190" t="str">
            <v/>
          </cell>
          <cell r="H9190" t="str">
            <v/>
          </cell>
          <cell r="I9190" t="str">
            <v>Program Update Report UT 050214.docx</v>
          </cell>
        </row>
        <row r="9191">
          <cell r="C9191" t="str">
            <v>07182014-012.1_Gross Average Monthly Demand Reduction (kW/unit)</v>
          </cell>
          <cell r="D9191">
            <v>1</v>
          </cell>
          <cell r="E9191" t="str">
            <v>Gross Average Monthly Demand Reduction (kW/unit)</v>
          </cell>
          <cell r="F9191" t="str">
            <v>Demand Savings Value Source</v>
          </cell>
          <cell r="G9191" t="str">
            <v/>
          </cell>
          <cell r="H9191" t="str">
            <v/>
          </cell>
          <cell r="I9191" t="str">
            <v/>
          </cell>
        </row>
        <row r="9192">
          <cell r="C9192" t="str">
            <v>07182014-012.1_Planned Net to Gross Ratio</v>
          </cell>
          <cell r="D9192">
            <v>1</v>
          </cell>
          <cell r="E9192" t="str">
            <v>Planned Net to Gross Ratio</v>
          </cell>
          <cell r="F9192" t="str">
            <v>Net-to-Gross Value Source</v>
          </cell>
          <cell r="G9192" t="str">
            <v/>
          </cell>
          <cell r="H9192" t="str">
            <v>BAU - CE inputs sheet</v>
          </cell>
          <cell r="I9192" t="str">
            <v>CE inputs - measure update   small business 031314.xlsx</v>
          </cell>
        </row>
        <row r="9193">
          <cell r="C9193" t="str">
            <v>07182014-012.1_Gross incremental annual electric savings (kWh/yr)</v>
          </cell>
          <cell r="D9193">
            <v>1</v>
          </cell>
          <cell r="E9193" t="str">
            <v>Gross incremental annual electric savings (kWh/yr)</v>
          </cell>
          <cell r="F9193" t="str">
            <v>Energy Savings Value Source</v>
          </cell>
          <cell r="G9193" t="str">
            <v/>
          </cell>
          <cell r="H9193" t="str">
            <v/>
          </cell>
          <cell r="I9193" t="str">
            <v/>
          </cell>
        </row>
        <row r="9194">
          <cell r="C9194" t="str">
            <v>07182014-012.1_Incremental cost ($)</v>
          </cell>
          <cell r="D9194">
            <v>1</v>
          </cell>
          <cell r="E9194" t="str">
            <v>Incremental cost ($)</v>
          </cell>
          <cell r="F9194" t="str">
            <v>Incremental Cost Value Source</v>
          </cell>
          <cell r="G9194" t="str">
            <v/>
          </cell>
          <cell r="H9194" t="str">
            <v/>
          </cell>
          <cell r="I9194" t="str">
            <v>Program Update Report UT 050214.docx</v>
          </cell>
        </row>
        <row r="9195">
          <cell r="C9195" t="str">
            <v>07182014-012.1_Gross Average Monthly Demand Reduction (kW/unit)</v>
          </cell>
          <cell r="D9195">
            <v>1</v>
          </cell>
          <cell r="E9195" t="str">
            <v>Gross Average Monthly Demand Reduction (kW/unit)</v>
          </cell>
          <cell r="F9195" t="str">
            <v>Demand Savings Value Source</v>
          </cell>
          <cell r="G9195" t="str">
            <v/>
          </cell>
          <cell r="H9195" t="str">
            <v/>
          </cell>
          <cell r="I9195" t="str">
            <v>Program Update Report UT 050214.docx</v>
          </cell>
        </row>
        <row r="9196">
          <cell r="C9196" t="str">
            <v>07182014-012.1_Measure life (years)</v>
          </cell>
          <cell r="D9196">
            <v>1</v>
          </cell>
          <cell r="E9196" t="str">
            <v>Measure life (years)</v>
          </cell>
          <cell r="F9196" t="str">
            <v>Measure Life Value Source</v>
          </cell>
          <cell r="G9196" t="str">
            <v/>
          </cell>
          <cell r="H9196" t="str">
            <v/>
          </cell>
          <cell r="I9196" t="str">
            <v>Program Update Report UT 050214.docx</v>
          </cell>
        </row>
        <row r="9197">
          <cell r="C9197" t="str">
            <v>07182014-012.1_Incremental cost ($)</v>
          </cell>
          <cell r="D9197">
            <v>1</v>
          </cell>
          <cell r="E9197" t="str">
            <v>Incremental cost ($)</v>
          </cell>
          <cell r="F9197" t="str">
            <v>Incremental Cost Value Source</v>
          </cell>
          <cell r="G9197" t="str">
            <v/>
          </cell>
          <cell r="H9197" t="str">
            <v/>
          </cell>
          <cell r="I9197" t="str">
            <v/>
          </cell>
        </row>
        <row r="9198">
          <cell r="C9198" t="str">
            <v>07182014-012.1_Planned Realization Rate</v>
          </cell>
          <cell r="D9198">
            <v>1</v>
          </cell>
          <cell r="E9198" t="str">
            <v>Planned Realization Rate</v>
          </cell>
          <cell r="F9198" t="str">
            <v>Realization Rate Value Source</v>
          </cell>
          <cell r="G9198" t="str">
            <v/>
          </cell>
          <cell r="H9198" t="str">
            <v>BAU - CE inputs sheet</v>
          </cell>
          <cell r="I9198" t="str">
            <v>CE inputs - measure update   small business 031314.xlsx</v>
          </cell>
        </row>
        <row r="9199">
          <cell r="C9199" t="str">
            <v>12012014-029.1_Planned Net to Gross Ratio</v>
          </cell>
          <cell r="D9199">
            <v>1</v>
          </cell>
          <cell r="E9199" t="str">
            <v>Planned Net to Gross Ratio</v>
          </cell>
          <cell r="F9199" t="str">
            <v>Net-to-Gross Value Source</v>
          </cell>
          <cell r="G9199" t="str">
            <v/>
          </cell>
          <cell r="H9199" t="str">
            <v>Page 10</v>
          </cell>
          <cell r="I9199" t="str">
            <v>DSM_WY_FinAnswerExpress_Report_2011.pdf</v>
          </cell>
        </row>
        <row r="9200">
          <cell r="C9200" t="str">
            <v>12012014-029.1_Planned Realization Rate</v>
          </cell>
          <cell r="D9200">
            <v>1</v>
          </cell>
          <cell r="E9200" t="str">
            <v>Planned Realization Rate</v>
          </cell>
          <cell r="F9200" t="str">
            <v>Realization Rate Value Source</v>
          </cell>
          <cell r="G9200" t="str">
            <v/>
          </cell>
          <cell r="H9200" t="str">
            <v>Table 1</v>
          </cell>
          <cell r="I9200" t="str">
            <v>DSM_WY_FinAnswerExpress_Report_2011.pdf</v>
          </cell>
        </row>
        <row r="9201">
          <cell r="C9201" t="str">
            <v>12012014-029.1_Measure life (years)</v>
          </cell>
          <cell r="D9201">
            <v>1</v>
          </cell>
          <cell r="E9201" t="str">
            <v>Measure life (years)</v>
          </cell>
          <cell r="F9201" t="str">
            <v>Measure Life Value Source</v>
          </cell>
          <cell r="G9201" t="str">
            <v/>
          </cell>
          <cell r="H9201" t="str">
            <v/>
          </cell>
          <cell r="I9201" t="str">
            <v>NonLighting Measure Worksheets WY 120814.pdf</v>
          </cell>
        </row>
        <row r="9202">
          <cell r="C9202" t="str">
            <v>12302013-062.1_</v>
          </cell>
          <cell r="D9202">
            <v>1</v>
          </cell>
          <cell r="E9202" t="str">
            <v/>
          </cell>
          <cell r="F9202" t="str">
            <v/>
          </cell>
          <cell r="G9202" t="str">
            <v/>
          </cell>
          <cell r="H9202" t="str">
            <v/>
          </cell>
          <cell r="I9202" t="str">
            <v/>
          </cell>
        </row>
        <row r="9203">
          <cell r="C9203" t="str">
            <v>06232015-011.1_Planned Net to Gross Ratio</v>
          </cell>
          <cell r="D9203">
            <v>1</v>
          </cell>
          <cell r="E9203" t="str">
            <v>Planned Net to Gross Ratio</v>
          </cell>
          <cell r="F9203" t="str">
            <v>Net-to-Gross Value Source</v>
          </cell>
          <cell r="G9203" t="str">
            <v/>
          </cell>
          <cell r="H9203" t="str">
            <v>page 2</v>
          </cell>
          <cell r="I9203" t="str">
            <v>CA_FinAnswer_Express_Program_Evaluation_2009-2011.pdf</v>
          </cell>
        </row>
        <row r="9204">
          <cell r="C9204" t="str">
            <v>06232015-011.1_Planned Realization Rate</v>
          </cell>
          <cell r="D9204">
            <v>1</v>
          </cell>
          <cell r="E9204" t="str">
            <v>Planned Realization Rate</v>
          </cell>
          <cell r="F9204" t="str">
            <v>Realization Rate Value Source</v>
          </cell>
          <cell r="G9204" t="str">
            <v/>
          </cell>
          <cell r="H9204" t="str">
            <v>page 2</v>
          </cell>
          <cell r="I9204" t="str">
            <v>CA_FinAnswer_Express_Program_Evaluation_2009-2011.pdf</v>
          </cell>
        </row>
        <row r="9205">
          <cell r="C9205" t="str">
            <v>12162013-209.2_Planned Net to Gross Ratio</v>
          </cell>
          <cell r="D9205">
            <v>2</v>
          </cell>
          <cell r="E9205" t="str">
            <v>Planned Net to Gross Ratio</v>
          </cell>
          <cell r="F9205" t="str">
            <v>Net-to-Gross Value Source</v>
          </cell>
          <cell r="G9205" t="str">
            <v/>
          </cell>
          <cell r="H9205" t="str">
            <v>Page 2</v>
          </cell>
          <cell r="I9205" t="str">
            <v>CA_Energy_FinAnswer_Program_Evaluation_2009-2011.pdf</v>
          </cell>
        </row>
        <row r="9206">
          <cell r="C9206" t="str">
            <v>12162013-339.2_Planned Realization Rate</v>
          </cell>
          <cell r="D9206">
            <v>2</v>
          </cell>
          <cell r="E9206" t="str">
            <v>Planned Realization Rate</v>
          </cell>
          <cell r="F9206" t="str">
            <v>Realization Rate Value Source</v>
          </cell>
          <cell r="G9206" t="str">
            <v/>
          </cell>
          <cell r="H9206" t="str">
            <v>Table 1</v>
          </cell>
          <cell r="I9206" t="str">
            <v>ID_Energy_FinAnswer_Program_Evaluation_2009-2011.pdf</v>
          </cell>
        </row>
        <row r="9207">
          <cell r="C9207" t="str">
            <v>12162013-339.2_Measure life (years)</v>
          </cell>
          <cell r="D9207">
            <v>2</v>
          </cell>
          <cell r="E9207" t="str">
            <v>Measure life (years)</v>
          </cell>
          <cell r="F9207" t="str">
            <v>Measure Life Value Source</v>
          </cell>
          <cell r="G9207" t="str">
            <v>14.5, rounded to 15</v>
          </cell>
          <cell r="H9207" t="str">
            <v>Table 16</v>
          </cell>
          <cell r="I9207" t="str">
            <v>Idaho Energy FinAnswer Evaluation Report - 2008.pdf</v>
          </cell>
        </row>
        <row r="9208">
          <cell r="C9208" t="str">
            <v>12162013-339.2_Planned Net to Gross Ratio</v>
          </cell>
          <cell r="D9208">
            <v>2</v>
          </cell>
          <cell r="E9208" t="str">
            <v>Planned Net to Gross Ratio</v>
          </cell>
          <cell r="F9208" t="str">
            <v>Net-to-Gross Ratio Value Source</v>
          </cell>
          <cell r="G9208" t="str">
            <v/>
          </cell>
          <cell r="H9208" t="str">
            <v>Page 2</v>
          </cell>
          <cell r="I9208" t="str">
            <v>ID_Energy_FinAnswer_Program_Evaluation_2009-2011.pdf</v>
          </cell>
        </row>
        <row r="9209">
          <cell r="C9209" t="str">
            <v>11222013-105.2_Incentive Customer ($)</v>
          </cell>
          <cell r="D9209">
            <v>2</v>
          </cell>
          <cell r="E9209" t="str">
            <v>Incentive Customer ($)</v>
          </cell>
          <cell r="F9209" t="str">
            <v>Incentive Value Source</v>
          </cell>
          <cell r="G9209" t="str">
            <v/>
          </cell>
          <cell r="H9209" t="str">
            <v>Incentive Caluclator Tool</v>
          </cell>
          <cell r="I9209" t="str">
            <v>WB UT Incentive Calc EXTERNAL 1.1E 0722013.xlsx</v>
          </cell>
        </row>
        <row r="9210">
          <cell r="C9210" t="str">
            <v>12162013-079.2_Incentive Customer ($)</v>
          </cell>
          <cell r="D9210">
            <v>2</v>
          </cell>
          <cell r="E9210" t="str">
            <v>Incentive Customer ($)</v>
          </cell>
          <cell r="F9210" t="str">
            <v>Incentive Value Source</v>
          </cell>
          <cell r="G9210" t="str">
            <v/>
          </cell>
          <cell r="H9210" t="str">
            <v>Incentive Caluclator Tool</v>
          </cell>
          <cell r="I9210" t="str">
            <v>WA wattSmart Business Incentive DUMMY.xlsx</v>
          </cell>
        </row>
        <row r="9211">
          <cell r="C9211" t="str">
            <v>12162013-469.2_Planned Net to Gross Ratio</v>
          </cell>
          <cell r="D9211">
            <v>2</v>
          </cell>
          <cell r="E9211" t="str">
            <v>Planned Net to Gross Ratio</v>
          </cell>
          <cell r="F9211" t="str">
            <v>Net-to-Gross Valur Source</v>
          </cell>
          <cell r="G9211" t="str">
            <v/>
          </cell>
          <cell r="H9211" t="str">
            <v>Page 10</v>
          </cell>
          <cell r="I9211" t="str">
            <v>DSM_WY_EnergyFinAnswer_Report_2011.pdf</v>
          </cell>
        </row>
        <row r="9212">
          <cell r="C9212" t="str">
            <v>12162013-469.2_Measure life (years)</v>
          </cell>
          <cell r="D9212">
            <v>2</v>
          </cell>
          <cell r="E9212" t="str">
            <v>Measure life (years)</v>
          </cell>
          <cell r="F9212" t="str">
            <v>Measure Life Value Source</v>
          </cell>
          <cell r="G9212" t="str">
            <v/>
          </cell>
          <cell r="H9212" t="str">
            <v>Table 26</v>
          </cell>
          <cell r="I9212" t="str">
            <v>2013-Wyoming-Annual-Report-Appendices-FINAL.pdf</v>
          </cell>
        </row>
        <row r="9213">
          <cell r="C9213" t="str">
            <v>12162013-469.2_Planned Realization Rate</v>
          </cell>
          <cell r="D9213">
            <v>2</v>
          </cell>
          <cell r="E9213" t="str">
            <v>Planned Realization Rate</v>
          </cell>
          <cell r="F9213" t="str">
            <v>Realization Rate Value Source</v>
          </cell>
          <cell r="G9213" t="str">
            <v/>
          </cell>
          <cell r="H9213" t="str">
            <v>Table 1</v>
          </cell>
          <cell r="I9213" t="str">
            <v>DSM_WY_EnergyFinAnswer_Report_2011.pdf</v>
          </cell>
        </row>
        <row r="9214">
          <cell r="C9214" t="str">
            <v>12162013-210.2_Planned Net to Gross Ratio</v>
          </cell>
          <cell r="D9214">
            <v>2</v>
          </cell>
          <cell r="E9214" t="str">
            <v>Planned Net to Gross Ratio</v>
          </cell>
          <cell r="F9214" t="str">
            <v>Net-to-Gross Value Source</v>
          </cell>
          <cell r="G9214" t="str">
            <v/>
          </cell>
          <cell r="H9214" t="str">
            <v>Page 2</v>
          </cell>
          <cell r="I9214" t="str">
            <v>CA_Energy_FinAnswer_Program_Evaluation_2009-2011.pdf</v>
          </cell>
        </row>
        <row r="9215">
          <cell r="C9215" t="str">
            <v>12162013-340.2_Measure life (years)</v>
          </cell>
          <cell r="D9215">
            <v>2</v>
          </cell>
          <cell r="E9215" t="str">
            <v>Measure life (years)</v>
          </cell>
          <cell r="F9215" t="str">
            <v>Measure Life Value Source</v>
          </cell>
          <cell r="G9215" t="str">
            <v>14.5, rounded to 15</v>
          </cell>
          <cell r="H9215" t="str">
            <v>Table 16</v>
          </cell>
          <cell r="I9215" t="str">
            <v>Idaho Energy FinAnswer Evaluation Report - 2008.pdf</v>
          </cell>
        </row>
        <row r="9216">
          <cell r="C9216" t="str">
            <v>12162013-340.2_Planned Net to Gross Ratio</v>
          </cell>
          <cell r="D9216">
            <v>2</v>
          </cell>
          <cell r="E9216" t="str">
            <v>Planned Net to Gross Ratio</v>
          </cell>
          <cell r="F9216" t="str">
            <v>Net-to-Gross Ratio Value Source</v>
          </cell>
          <cell r="G9216" t="str">
            <v/>
          </cell>
          <cell r="H9216" t="str">
            <v>Page 2</v>
          </cell>
          <cell r="I9216" t="str">
            <v>ID_Energy_FinAnswer_Program_Evaluation_2009-2011.pdf</v>
          </cell>
        </row>
        <row r="9217">
          <cell r="C9217" t="str">
            <v>12162013-340.2_Planned Realization Rate</v>
          </cell>
          <cell r="D9217">
            <v>2</v>
          </cell>
          <cell r="E9217" t="str">
            <v>Planned Realization Rate</v>
          </cell>
          <cell r="F9217" t="str">
            <v>Realization Rate Value Source</v>
          </cell>
          <cell r="G9217" t="str">
            <v/>
          </cell>
          <cell r="H9217" t="str">
            <v>Table 1</v>
          </cell>
          <cell r="I9217" t="str">
            <v>ID_Energy_FinAnswer_Program_Evaluation_2009-2011.pdf</v>
          </cell>
        </row>
        <row r="9218">
          <cell r="C9218" t="str">
            <v>11222013-106.2_Incentive Customer ($)</v>
          </cell>
          <cell r="D9218">
            <v>2</v>
          </cell>
          <cell r="E9218" t="str">
            <v>Incentive Customer ($)</v>
          </cell>
          <cell r="F9218" t="str">
            <v>Incentive Value Source</v>
          </cell>
          <cell r="G9218" t="str">
            <v/>
          </cell>
          <cell r="H9218" t="str">
            <v>Incentive Caluclator Tool</v>
          </cell>
          <cell r="I9218" t="str">
            <v>WB UT Incentive Calc EXTERNAL 1.1E 0722013.xlsx</v>
          </cell>
        </row>
        <row r="9219">
          <cell r="C9219" t="str">
            <v>12162013-080.2_Incentive Customer ($)</v>
          </cell>
          <cell r="D9219">
            <v>2</v>
          </cell>
          <cell r="E9219" t="str">
            <v>Incentive Customer ($)</v>
          </cell>
          <cell r="F9219" t="str">
            <v>Incentive Value Source</v>
          </cell>
          <cell r="G9219" t="str">
            <v/>
          </cell>
          <cell r="H9219" t="str">
            <v>Incentive Caluclator Tool</v>
          </cell>
          <cell r="I9219" t="str">
            <v>WA wattSmart Business Incentive DUMMY.xlsx</v>
          </cell>
        </row>
        <row r="9220">
          <cell r="C9220" t="str">
            <v>12162013-470.2_Measure life (years)</v>
          </cell>
          <cell r="D9220">
            <v>2</v>
          </cell>
          <cell r="E9220" t="str">
            <v>Measure life (years)</v>
          </cell>
          <cell r="F9220" t="str">
            <v>Measure Life Value Source</v>
          </cell>
          <cell r="G9220" t="str">
            <v/>
          </cell>
          <cell r="H9220" t="str">
            <v>Table 26</v>
          </cell>
          <cell r="I9220" t="str">
            <v>2013-Wyoming-Annual-Report-Appendices-FINAL.pdf</v>
          </cell>
        </row>
        <row r="9221">
          <cell r="C9221" t="str">
            <v>12162013-470.2_Planned Realization Rate</v>
          </cell>
          <cell r="D9221">
            <v>2</v>
          </cell>
          <cell r="E9221" t="str">
            <v>Planned Realization Rate</v>
          </cell>
          <cell r="F9221" t="str">
            <v>Realization Rate Value Source</v>
          </cell>
          <cell r="G9221" t="str">
            <v/>
          </cell>
          <cell r="H9221" t="str">
            <v>Table 1</v>
          </cell>
          <cell r="I9221" t="str">
            <v>DSM_WY_EnergyFinAnswer_Report_2011.pdf</v>
          </cell>
        </row>
        <row r="9222">
          <cell r="C9222" t="str">
            <v>12162013-470.2_Planned Net to Gross Ratio</v>
          </cell>
          <cell r="D9222">
            <v>2</v>
          </cell>
          <cell r="E9222" t="str">
            <v>Planned Net to Gross Ratio</v>
          </cell>
          <cell r="F9222" t="str">
            <v>Net-to-Gross Valur Source</v>
          </cell>
          <cell r="G9222" t="str">
            <v/>
          </cell>
          <cell r="H9222" t="str">
            <v>Page 10</v>
          </cell>
          <cell r="I9222" t="str">
            <v>DSM_WY_EnergyFinAnswer_Report_2011.pdf</v>
          </cell>
        </row>
        <row r="9223">
          <cell r="C9223" t="str">
            <v>12162013-147.2_Planned Net to Gross Ratio</v>
          </cell>
          <cell r="D9223">
            <v>2</v>
          </cell>
          <cell r="E9223" t="str">
            <v>Planned Net to Gross Ratio</v>
          </cell>
          <cell r="F9223" t="str">
            <v>Net-to-Gross Value Source</v>
          </cell>
          <cell r="G9223" t="str">
            <v/>
          </cell>
          <cell r="H9223" t="str">
            <v>Page 2</v>
          </cell>
          <cell r="I9223" t="str">
            <v>CA_Energy_FinAnswer_Program_Evaluation_2009-2011.pdf</v>
          </cell>
        </row>
        <row r="9224">
          <cell r="C9224" t="str">
            <v>12162013-277.2_Planned Realization Rate</v>
          </cell>
          <cell r="D9224">
            <v>2</v>
          </cell>
          <cell r="E9224" t="str">
            <v>Planned Realization Rate</v>
          </cell>
          <cell r="F9224" t="str">
            <v>Realization Rate Value Source</v>
          </cell>
          <cell r="G9224" t="str">
            <v/>
          </cell>
          <cell r="H9224" t="str">
            <v>Table 1</v>
          </cell>
          <cell r="I9224" t="str">
            <v>ID_Energy_FinAnswer_Program_Evaluation_2009-2011.pdf</v>
          </cell>
        </row>
        <row r="9225">
          <cell r="C9225" t="str">
            <v>12162013-277.2_Planned Net to Gross Ratio</v>
          </cell>
          <cell r="D9225">
            <v>2</v>
          </cell>
          <cell r="E9225" t="str">
            <v>Planned Net to Gross Ratio</v>
          </cell>
          <cell r="F9225" t="str">
            <v>Net-to-Gross Ratio Value Source</v>
          </cell>
          <cell r="G9225" t="str">
            <v/>
          </cell>
          <cell r="H9225" t="str">
            <v>Page 2</v>
          </cell>
          <cell r="I9225" t="str">
            <v>ID_Energy_FinAnswer_Program_Evaluation_2009-2011.pdf</v>
          </cell>
        </row>
        <row r="9226">
          <cell r="C9226" t="str">
            <v>12162013-277.2_Measure life (years)</v>
          </cell>
          <cell r="D9226">
            <v>2</v>
          </cell>
          <cell r="E9226" t="str">
            <v>Measure life (years)</v>
          </cell>
          <cell r="F9226" t="str">
            <v>Measure Life Value Source</v>
          </cell>
          <cell r="G9226" t="str">
            <v>14.5, rounded to 15</v>
          </cell>
          <cell r="H9226" t="str">
            <v>Table 16</v>
          </cell>
          <cell r="I9226" t="str">
            <v>Idaho Energy FinAnswer Evaluation Report - 2008.pdf</v>
          </cell>
        </row>
        <row r="9227">
          <cell r="C9227" t="str">
            <v>11222013-017.2_Incentive Customer ($)</v>
          </cell>
          <cell r="D9227">
            <v>2</v>
          </cell>
          <cell r="E9227" t="str">
            <v>Incentive Customer ($)</v>
          </cell>
          <cell r="F9227" t="str">
            <v>Incentive Value Source</v>
          </cell>
          <cell r="G9227" t="str">
            <v/>
          </cell>
          <cell r="H9227" t="str">
            <v>Incentive Caluclator Tool</v>
          </cell>
          <cell r="I9227" t="str">
            <v>WB UT Incentive Calc EXTERNAL 1.1E 0722013.xlsx</v>
          </cell>
        </row>
        <row r="9228">
          <cell r="C9228" t="str">
            <v>12162013-017.2_Incentive Customer ($)</v>
          </cell>
          <cell r="D9228">
            <v>2</v>
          </cell>
          <cell r="E9228" t="str">
            <v>Incentive Customer ($)</v>
          </cell>
          <cell r="F9228" t="str">
            <v>Incentive Value Source</v>
          </cell>
          <cell r="G9228" t="str">
            <v/>
          </cell>
          <cell r="H9228" t="str">
            <v>Incentive Caluclator Tool</v>
          </cell>
          <cell r="I9228" t="str">
            <v>WA wattSmart Business Incentive DUMMY.xlsx</v>
          </cell>
        </row>
        <row r="9229">
          <cell r="C9229" t="str">
            <v>12162013-407.2_Planned Net to Gross Ratio</v>
          </cell>
          <cell r="D9229">
            <v>2</v>
          </cell>
          <cell r="E9229" t="str">
            <v>Planned Net to Gross Ratio</v>
          </cell>
          <cell r="F9229" t="str">
            <v>Net-to-Gross Valur Source</v>
          </cell>
          <cell r="G9229" t="str">
            <v/>
          </cell>
          <cell r="H9229" t="str">
            <v>Page 10</v>
          </cell>
          <cell r="I9229" t="str">
            <v>DSM_WY_EnergyFinAnswer_Report_2011.pdf</v>
          </cell>
        </row>
        <row r="9230">
          <cell r="C9230" t="str">
            <v>12162013-407.2_Planned Realization Rate</v>
          </cell>
          <cell r="D9230">
            <v>2</v>
          </cell>
          <cell r="E9230" t="str">
            <v>Planned Realization Rate</v>
          </cell>
          <cell r="F9230" t="str">
            <v>Realization Rate Value Source</v>
          </cell>
          <cell r="G9230" t="str">
            <v/>
          </cell>
          <cell r="H9230" t="str">
            <v>Table 1</v>
          </cell>
          <cell r="I9230" t="str">
            <v>DSM_WY_EnergyFinAnswer_Report_2011.pdf</v>
          </cell>
        </row>
        <row r="9231">
          <cell r="C9231" t="str">
            <v>12162013-407.2_Measure life (years)</v>
          </cell>
          <cell r="D9231">
            <v>2</v>
          </cell>
          <cell r="E9231" t="str">
            <v>Measure life (years)</v>
          </cell>
          <cell r="F9231" t="str">
            <v>Measure Life Value Source</v>
          </cell>
          <cell r="G9231" t="str">
            <v/>
          </cell>
          <cell r="H9231" t="str">
            <v>Table 26</v>
          </cell>
          <cell r="I9231" t="str">
            <v>2013-Wyoming-Annual-Report-Appendices-FINAL.pdf</v>
          </cell>
        </row>
        <row r="9232">
          <cell r="C9232" t="str">
            <v>12162013-148.2_Planned Net to Gross Ratio</v>
          </cell>
          <cell r="D9232">
            <v>2</v>
          </cell>
          <cell r="E9232" t="str">
            <v>Planned Net to Gross Ratio</v>
          </cell>
          <cell r="F9232" t="str">
            <v>Net-to-Gross Value Source</v>
          </cell>
          <cell r="G9232" t="str">
            <v/>
          </cell>
          <cell r="H9232" t="str">
            <v>Page 2</v>
          </cell>
          <cell r="I9232" t="str">
            <v>CA_Energy_FinAnswer_Program_Evaluation_2009-2011.pdf</v>
          </cell>
        </row>
        <row r="9233">
          <cell r="C9233" t="str">
            <v>12162013-278.2_Planned Net to Gross Ratio</v>
          </cell>
          <cell r="D9233">
            <v>2</v>
          </cell>
          <cell r="E9233" t="str">
            <v>Planned Net to Gross Ratio</v>
          </cell>
          <cell r="F9233" t="str">
            <v>Net-to-Gross Ratio Value Source</v>
          </cell>
          <cell r="G9233" t="str">
            <v/>
          </cell>
          <cell r="H9233" t="str">
            <v>Page 2</v>
          </cell>
          <cell r="I9233" t="str">
            <v>ID_Energy_FinAnswer_Program_Evaluation_2009-2011.pdf</v>
          </cell>
        </row>
        <row r="9234">
          <cell r="C9234" t="str">
            <v>12162013-278.2_Planned Realization Rate</v>
          </cell>
          <cell r="D9234">
            <v>2</v>
          </cell>
          <cell r="E9234" t="str">
            <v>Planned Realization Rate</v>
          </cell>
          <cell r="F9234" t="str">
            <v>Realization Rate Value Source</v>
          </cell>
          <cell r="G9234" t="str">
            <v/>
          </cell>
          <cell r="H9234" t="str">
            <v>Table 1</v>
          </cell>
          <cell r="I9234" t="str">
            <v>ID_Energy_FinAnswer_Program_Evaluation_2009-2011.pdf</v>
          </cell>
        </row>
        <row r="9235">
          <cell r="C9235" t="str">
            <v>12162013-278.2_Measure life (years)</v>
          </cell>
          <cell r="D9235">
            <v>2</v>
          </cell>
          <cell r="E9235" t="str">
            <v>Measure life (years)</v>
          </cell>
          <cell r="F9235" t="str">
            <v>Measure Life Value Source</v>
          </cell>
          <cell r="G9235" t="str">
            <v>14.5, rounded to 15</v>
          </cell>
          <cell r="H9235" t="str">
            <v>Table 16</v>
          </cell>
          <cell r="I9235" t="str">
            <v>Idaho Energy FinAnswer Evaluation Report - 2008.pdf</v>
          </cell>
        </row>
        <row r="9236">
          <cell r="C9236" t="str">
            <v>11222013-018.2_Incentive Customer ($)</v>
          </cell>
          <cell r="D9236">
            <v>2</v>
          </cell>
          <cell r="E9236" t="str">
            <v>Incentive Customer ($)</v>
          </cell>
          <cell r="F9236" t="str">
            <v>Incentive Value Source</v>
          </cell>
          <cell r="G9236" t="str">
            <v/>
          </cell>
          <cell r="H9236" t="str">
            <v>Incentive Caluclator Tool</v>
          </cell>
          <cell r="I9236" t="str">
            <v>WB UT Incentive Calc EXTERNAL 1.1E 0722013.xlsx</v>
          </cell>
        </row>
        <row r="9237">
          <cell r="C9237" t="str">
            <v>12162013-018.2_Incentive Customer ($)</v>
          </cell>
          <cell r="D9237">
            <v>2</v>
          </cell>
          <cell r="E9237" t="str">
            <v>Incentive Customer ($)</v>
          </cell>
          <cell r="F9237" t="str">
            <v>Incentive Value Source</v>
          </cell>
          <cell r="G9237" t="str">
            <v/>
          </cell>
          <cell r="H9237" t="str">
            <v>Incentive Caluclator Tool</v>
          </cell>
          <cell r="I9237" t="str">
            <v>WA wattSmart Business Incentive DUMMY.xlsx</v>
          </cell>
        </row>
        <row r="9238">
          <cell r="C9238" t="str">
            <v>12162013-408.2_Measure life (years)</v>
          </cell>
          <cell r="D9238">
            <v>2</v>
          </cell>
          <cell r="E9238" t="str">
            <v>Measure life (years)</v>
          </cell>
          <cell r="F9238" t="str">
            <v>Measure Life Value Source</v>
          </cell>
          <cell r="G9238" t="str">
            <v/>
          </cell>
          <cell r="H9238" t="str">
            <v>Table 26</v>
          </cell>
          <cell r="I9238" t="str">
            <v>2013-Wyoming-Annual-Report-Appendices-FINAL.pdf</v>
          </cell>
        </row>
        <row r="9239">
          <cell r="C9239" t="str">
            <v>12162013-408.2_Planned Realization Rate</v>
          </cell>
          <cell r="D9239">
            <v>2</v>
          </cell>
          <cell r="E9239" t="str">
            <v>Planned Realization Rate</v>
          </cell>
          <cell r="F9239" t="str">
            <v>Realization Rate Value Source</v>
          </cell>
          <cell r="G9239" t="str">
            <v/>
          </cell>
          <cell r="H9239" t="str">
            <v>Table 1</v>
          </cell>
          <cell r="I9239" t="str">
            <v>DSM_WY_EnergyFinAnswer_Report_2011.pdf</v>
          </cell>
        </row>
        <row r="9240">
          <cell r="C9240" t="str">
            <v>12162013-408.2_Planned Net to Gross Ratio</v>
          </cell>
          <cell r="D9240">
            <v>2</v>
          </cell>
          <cell r="E9240" t="str">
            <v>Planned Net to Gross Ratio</v>
          </cell>
          <cell r="F9240" t="str">
            <v>Net-to-Gross Valur Source</v>
          </cell>
          <cell r="G9240" t="str">
            <v/>
          </cell>
          <cell r="H9240" t="str">
            <v>Page 10</v>
          </cell>
          <cell r="I9240" t="str">
            <v>DSM_WY_EnergyFinAnswer_Report_2011.pdf</v>
          </cell>
        </row>
        <row r="9241">
          <cell r="C9241" t="str">
            <v>397.2_Planned Net to Gross Ratio</v>
          </cell>
          <cell r="D9241">
            <v>2</v>
          </cell>
          <cell r="E9241" t="str">
            <v>Planned Net to Gross Ratio</v>
          </cell>
          <cell r="F9241" t="str">
            <v>Net-to-Gross Value Source</v>
          </cell>
          <cell r="G9241" t="str">
            <v/>
          </cell>
          <cell r="H9241" t="str">
            <v>Page 2</v>
          </cell>
          <cell r="I9241" t="str">
            <v>ID_FinAnswer_Express_Program_Evaluation_2009-2011.pdf</v>
          </cell>
        </row>
        <row r="9242">
          <cell r="C9242" t="str">
            <v>397.2_Planned Realization Rate</v>
          </cell>
          <cell r="D9242">
            <v>2</v>
          </cell>
          <cell r="E9242" t="str">
            <v>Planned Realization Rate</v>
          </cell>
          <cell r="F9242" t="str">
            <v>Realization Rate Value Source</v>
          </cell>
          <cell r="G9242" t="str">
            <v/>
          </cell>
          <cell r="H9242" t="str">
            <v>Table 1</v>
          </cell>
          <cell r="I9242" t="str">
            <v>ID_FinAnswer_Express_Program_Evaluation_2009-2011.pdf</v>
          </cell>
        </row>
        <row r="9243">
          <cell r="C9243" t="str">
            <v>397.2_Incremental cost ($)</v>
          </cell>
          <cell r="D9243">
            <v>2</v>
          </cell>
          <cell r="E9243" t="str">
            <v>Incremental cost ($)</v>
          </cell>
          <cell r="F9243" t="str">
            <v>Cost Value Source</v>
          </cell>
          <cell r="G9243" t="str">
            <v/>
          </cell>
          <cell r="H9243" t="str">
            <v/>
          </cell>
          <cell r="I9243" t="str">
            <v>2010 ID FX MARKET CHARACTERIZATION 051512.pdf</v>
          </cell>
        </row>
        <row r="9244">
          <cell r="C9244" t="str">
            <v>397.2_Gross incremental annual electric savings (kWh/yr)</v>
          </cell>
          <cell r="D9244">
            <v>2</v>
          </cell>
          <cell r="E9244" t="str">
            <v>Gross incremental annual electric savings (kWh/yr)</v>
          </cell>
          <cell r="F9244" t="str">
            <v xml:space="preserve">Energy Savings Value Source </v>
          </cell>
          <cell r="G9244" t="str">
            <v/>
          </cell>
          <cell r="H9244" t="str">
            <v/>
          </cell>
          <cell r="I9244" t="str">
            <v>2010 ID FX MARKET CHARACTERIZATION 051512.pdf</v>
          </cell>
        </row>
        <row r="9245">
          <cell r="C9245" t="str">
            <v>397.2_Gross Average Monthly Demand Reduction (kW/unit)</v>
          </cell>
          <cell r="D9245">
            <v>2</v>
          </cell>
          <cell r="E9245" t="str">
            <v>Gross Average Monthly Demand Reduction (kW/unit)</v>
          </cell>
          <cell r="F9245" t="str">
            <v>Demand Reduction Value Source</v>
          </cell>
          <cell r="G9245" t="str">
            <v/>
          </cell>
          <cell r="H9245" t="str">
            <v/>
          </cell>
          <cell r="I9245" t="str">
            <v>2010 ID FX MARKET CHARACTERIZATION 051512.pdf</v>
          </cell>
        </row>
        <row r="9246">
          <cell r="C9246" t="str">
            <v>397.2_Measure life (years)</v>
          </cell>
          <cell r="D9246">
            <v>2</v>
          </cell>
          <cell r="E9246" t="str">
            <v>Measure life (years)</v>
          </cell>
          <cell r="F9246" t="str">
            <v>Measure Life Value Source</v>
          </cell>
          <cell r="G9246" t="str">
            <v/>
          </cell>
          <cell r="H9246" t="str">
            <v/>
          </cell>
          <cell r="I9246" t="str">
            <v>2010 ID FX MARKET CHARACTERIZATION 051512.pdf</v>
          </cell>
        </row>
        <row r="9247">
          <cell r="C9247" t="str">
            <v>605.2_Measure life (years)</v>
          </cell>
          <cell r="D9247">
            <v>2</v>
          </cell>
          <cell r="E9247" t="str">
            <v>Measure life (years)</v>
          </cell>
          <cell r="F9247" t="str">
            <v>Measure Life Value Source</v>
          </cell>
          <cell r="G9247" t="str">
            <v/>
          </cell>
          <cell r="H9247" t="str">
            <v>Table 4-8</v>
          </cell>
          <cell r="I9247" t="str">
            <v>FinAnswer Express Market Characterization and Program Enhancements - Utah Service Territory 30 Nov 2011.pdf</v>
          </cell>
        </row>
        <row r="9248">
          <cell r="C9248" t="str">
            <v>605.2_Incentive Customer ($)</v>
          </cell>
          <cell r="D9248">
            <v>2</v>
          </cell>
          <cell r="E9248" t="str">
            <v>Incentive Customer ($)</v>
          </cell>
          <cell r="F9248" t="str">
            <v>Incentive Value Source</v>
          </cell>
          <cell r="G9248" t="str">
            <v/>
          </cell>
          <cell r="H9248" t="str">
            <v>Table 4-9</v>
          </cell>
          <cell r="I9248" t="str">
            <v>FinAnswer Express Market Characterization and Program Enhancements - Utah Service Territory 30 Nov 2011.pdf</v>
          </cell>
        </row>
        <row r="9249">
          <cell r="C9249" t="str">
            <v>605.2_Gross incremental annual electric savings (kWh/yr)</v>
          </cell>
          <cell r="D9249">
            <v>2</v>
          </cell>
          <cell r="E9249" t="str">
            <v>Gross incremental annual electric savings (kWh/yr)</v>
          </cell>
          <cell r="F9249" t="str">
            <v xml:space="preserve">Energy Savings Value Source </v>
          </cell>
          <cell r="G9249" t="str">
            <v/>
          </cell>
          <cell r="H9249" t="str">
            <v>Table 4-9</v>
          </cell>
          <cell r="I9249" t="str">
            <v>FinAnswer Express Market Characterization and Program Enhancements - Utah Service Territory 30 Nov 2011.pdf</v>
          </cell>
        </row>
        <row r="9250">
          <cell r="C9250" t="str">
            <v>605.2_Incremental cost ($)</v>
          </cell>
          <cell r="D9250">
            <v>2</v>
          </cell>
          <cell r="E9250" t="str">
            <v>Incremental cost ($)</v>
          </cell>
          <cell r="F9250" t="str">
            <v>Cost Value Source</v>
          </cell>
          <cell r="G9250" t="str">
            <v/>
          </cell>
          <cell r="H9250" t="str">
            <v>Table 4-9</v>
          </cell>
          <cell r="I9250" t="str">
            <v>FinAnswer Express Market Characterization and Program Enhancements - Utah Service Territory 30 Nov 2011.pdf</v>
          </cell>
        </row>
        <row r="9251">
          <cell r="C9251" t="str">
            <v>605.2_Gross Average Monthly Demand Reduction (kW/unit)</v>
          </cell>
          <cell r="D9251">
            <v>2</v>
          </cell>
          <cell r="E9251" t="str">
            <v>Gross Average Monthly Demand Reduction (kW/unit)</v>
          </cell>
          <cell r="F9251" t="str">
            <v>Demand Reduction Value Source</v>
          </cell>
          <cell r="G9251" t="str">
            <v/>
          </cell>
          <cell r="H9251" t="str">
            <v>Table 2-10</v>
          </cell>
          <cell r="I9251" t="str">
            <v>FinAnswer Express Market Characterization and Program Enhancements - Utah Service Territory 30 Nov 2011.pdf</v>
          </cell>
        </row>
        <row r="9252">
          <cell r="C9252" t="str">
            <v>605.2_Gross incremental annual electric savings (kWh/yr)</v>
          </cell>
          <cell r="D9252">
            <v>2</v>
          </cell>
          <cell r="E9252" t="str">
            <v>Gross incremental annual electric savings (kWh/yr)</v>
          </cell>
          <cell r="F9252" t="str">
            <v>See Source Document(s) for savings methodology</v>
          </cell>
          <cell r="G9252" t="str">
            <v/>
          </cell>
          <cell r="H9252" t="str">
            <v/>
          </cell>
          <cell r="I9252" t="str">
            <v>Evenlope_ModelingParameters 091911 UT.xls</v>
          </cell>
        </row>
        <row r="9253">
          <cell r="C9253" t="str">
            <v>605.2_Gross incremental annual electric savings (kWh/yr)</v>
          </cell>
          <cell r="D9253">
            <v>2</v>
          </cell>
          <cell r="E9253" t="str">
            <v>Gross incremental annual electric savings (kWh/yr)</v>
          </cell>
          <cell r="F9253" t="str">
            <v>See Source Document(s) for savings methodology</v>
          </cell>
          <cell r="G9253" t="str">
            <v/>
          </cell>
          <cell r="H9253" t="str">
            <v/>
          </cell>
          <cell r="I9253" t="str">
            <v>Insulation.docx</v>
          </cell>
        </row>
        <row r="9254">
          <cell r="C9254" t="str">
            <v>973.2_Gross incremental annual electric savings (kWh/yr)</v>
          </cell>
          <cell r="D9254">
            <v>2</v>
          </cell>
          <cell r="E9254" t="str">
            <v>Gross incremental annual electric savings (kWh/yr)</v>
          </cell>
          <cell r="F9254" t="str">
            <v>Energy Savings Value Source</v>
          </cell>
          <cell r="G9254" t="str">
            <v/>
          </cell>
          <cell r="H9254" t="str">
            <v>Page 4-9</v>
          </cell>
          <cell r="I9254" t="str">
            <v>2010 WY Market Characterization 101810.pdf</v>
          </cell>
        </row>
        <row r="9255">
          <cell r="C9255" t="str">
            <v>973.2_Gross Average Monthly Demand Reduction (kW/unit)</v>
          </cell>
          <cell r="D9255">
            <v>2</v>
          </cell>
          <cell r="E9255" t="str">
            <v>Gross Average Monthly Demand Reduction (kW/unit)</v>
          </cell>
          <cell r="F9255" t="str">
            <v>Demand Savings Value Source</v>
          </cell>
          <cell r="G9255" t="str">
            <v/>
          </cell>
          <cell r="H9255" t="str">
            <v>Page 4-9</v>
          </cell>
          <cell r="I9255" t="str">
            <v>2010 WY Market Characterization 101810.pdf</v>
          </cell>
        </row>
        <row r="9256">
          <cell r="C9256" t="str">
            <v>973.2_Incremental cost ($)</v>
          </cell>
          <cell r="D9256">
            <v>2</v>
          </cell>
          <cell r="E9256" t="str">
            <v>Incremental cost ($)</v>
          </cell>
          <cell r="F9256" t="str">
            <v>Incremental Cost Value Source</v>
          </cell>
          <cell r="G9256" t="str">
            <v/>
          </cell>
          <cell r="H9256" t="str">
            <v>Page 4-9</v>
          </cell>
          <cell r="I9256" t="str">
            <v>2010 WY Market Characterization 101810.pdf</v>
          </cell>
        </row>
        <row r="9257">
          <cell r="C9257" t="str">
            <v>973.2_Planned Realization Rate</v>
          </cell>
          <cell r="D9257">
            <v>2</v>
          </cell>
          <cell r="E9257" t="str">
            <v>Planned Realization Rate</v>
          </cell>
          <cell r="F9257" t="str">
            <v>Realization Rate Value Source</v>
          </cell>
          <cell r="G9257" t="str">
            <v/>
          </cell>
          <cell r="H9257" t="str">
            <v>Table 1</v>
          </cell>
          <cell r="I9257" t="str">
            <v>DSM_WY_FinAnswerExpress_Report_2011.pdf</v>
          </cell>
        </row>
        <row r="9258">
          <cell r="C9258" t="str">
            <v>973.2_Planned Net to Gross Ratio</v>
          </cell>
          <cell r="D9258">
            <v>2</v>
          </cell>
          <cell r="E9258" t="str">
            <v>Planned Net to Gross Ratio</v>
          </cell>
          <cell r="F9258" t="str">
            <v>Net-to-Gross Value Source</v>
          </cell>
          <cell r="G9258" t="str">
            <v/>
          </cell>
          <cell r="H9258" t="str">
            <v>Page 10</v>
          </cell>
          <cell r="I9258" t="str">
            <v>DSM_WY_FinAnswerExpress_Report_2011.pdf</v>
          </cell>
        </row>
        <row r="9259">
          <cell r="C9259" t="str">
            <v>973.2_Measure life (years)</v>
          </cell>
          <cell r="D9259">
            <v>2</v>
          </cell>
          <cell r="E9259" t="str">
            <v>Measure life (years)</v>
          </cell>
          <cell r="F9259" t="str">
            <v>Measure Life Value Source</v>
          </cell>
          <cell r="G9259" t="str">
            <v/>
          </cell>
          <cell r="H9259" t="str">
            <v>Page 4-9</v>
          </cell>
          <cell r="I9259" t="str">
            <v>2010 WY Market Characterization 101810.pdf</v>
          </cell>
        </row>
        <row r="9260">
          <cell r="C9260" t="str">
            <v>113.2_Incremental cost ($)</v>
          </cell>
          <cell r="D9260">
            <v>2</v>
          </cell>
          <cell r="E9260" t="str">
            <v>Incremental cost ($)</v>
          </cell>
          <cell r="F9260" t="str">
            <v>Cost Value Source</v>
          </cell>
          <cell r="G9260" t="str">
            <v/>
          </cell>
          <cell r="H9260" t="str">
            <v>Table 4-8</v>
          </cell>
          <cell r="I9260" t="str">
            <v>CA FinAnswer Express Market Characterization 081911.pdf</v>
          </cell>
        </row>
        <row r="9261">
          <cell r="C9261" t="str">
            <v>113.2_Measure life (years)</v>
          </cell>
          <cell r="D9261">
            <v>2</v>
          </cell>
          <cell r="E9261" t="str">
            <v>Measure life (years)</v>
          </cell>
          <cell r="F9261" t="str">
            <v>Measure Life Value Source</v>
          </cell>
          <cell r="G9261" t="str">
            <v/>
          </cell>
          <cell r="H9261" t="str">
            <v>Table 4-8</v>
          </cell>
          <cell r="I9261" t="str">
            <v>CA FinAnswer Express Market Characterization 081911.pdf</v>
          </cell>
        </row>
        <row r="9262">
          <cell r="C9262" t="str">
            <v>113.2_Planned Net to Gross Ratio</v>
          </cell>
          <cell r="D9262">
            <v>2</v>
          </cell>
          <cell r="E9262" t="str">
            <v>Planned Net to Gross Ratio</v>
          </cell>
          <cell r="F9262" t="str">
            <v>Net-to-Gross Value Source</v>
          </cell>
          <cell r="G9262" t="str">
            <v/>
          </cell>
          <cell r="H9262" t="str">
            <v>page 2</v>
          </cell>
          <cell r="I9262" t="str">
            <v>CA_FinAnswer_Express_Program_Evaluation_2009-2011.pdf</v>
          </cell>
        </row>
        <row r="9263">
          <cell r="C9263" t="str">
            <v>113.2_Incentive Customer ($)</v>
          </cell>
          <cell r="D9263">
            <v>2</v>
          </cell>
          <cell r="E9263" t="str">
            <v>Incentive Customer ($)</v>
          </cell>
          <cell r="F9263" t="str">
            <v>Incentive Value Source</v>
          </cell>
          <cell r="G9263" t="str">
            <v/>
          </cell>
          <cell r="H9263" t="str">
            <v>Table 4-8</v>
          </cell>
          <cell r="I9263" t="str">
            <v>CA FinAnswer Express Market Characterization 081911.pdf</v>
          </cell>
        </row>
        <row r="9264">
          <cell r="C9264" t="str">
            <v>113.2_Gross incremental annual electric savings (kWh/yr)</v>
          </cell>
          <cell r="D9264">
            <v>2</v>
          </cell>
          <cell r="E9264" t="str">
            <v>Gross incremental annual electric savings (kWh/yr)</v>
          </cell>
          <cell r="F9264" t="str">
            <v xml:space="preserve">Energy Savings Value Source </v>
          </cell>
          <cell r="G9264" t="str">
            <v/>
          </cell>
          <cell r="H9264" t="str">
            <v>Table 4-8</v>
          </cell>
          <cell r="I9264" t="str">
            <v>CA FinAnswer Express Market Characterization 081911.pdf</v>
          </cell>
        </row>
        <row r="9265">
          <cell r="C9265" t="str">
            <v>113.2_Gross incremental annual electric savings (kWh/yr)</v>
          </cell>
          <cell r="D9265">
            <v>2</v>
          </cell>
          <cell r="E9265" t="str">
            <v>Gross incremental annual electric savings (kWh/yr)</v>
          </cell>
          <cell r="F9265" t="str">
            <v>See Source Document(s) for savings methodology</v>
          </cell>
          <cell r="G9265" t="str">
            <v/>
          </cell>
          <cell r="H9265" t="str">
            <v/>
          </cell>
          <cell r="I9265" t="str">
            <v>Insulation.docx</v>
          </cell>
        </row>
        <row r="9266">
          <cell r="C9266" t="str">
            <v>113.2_Gross Average Monthly Demand Reduction (kW/unit)</v>
          </cell>
          <cell r="D9266">
            <v>2</v>
          </cell>
          <cell r="E9266" t="str">
            <v>Gross Average Monthly Demand Reduction (kW/unit)</v>
          </cell>
          <cell r="F9266" t="str">
            <v>Demand Reduction Value Source</v>
          </cell>
          <cell r="G9266" t="str">
            <v/>
          </cell>
          <cell r="H9266" t="str">
            <v>Table 2-10</v>
          </cell>
          <cell r="I9266" t="str">
            <v>CA FinAnswer Express Market Characterization 081911.pdf</v>
          </cell>
        </row>
        <row r="9267">
          <cell r="C9267" t="str">
            <v>113.2_Gross incremental annual electric savings (kWh/yr)</v>
          </cell>
          <cell r="D9267">
            <v>2</v>
          </cell>
          <cell r="E9267" t="str">
            <v>Gross incremental annual electric savings (kWh/yr)</v>
          </cell>
          <cell r="F9267" t="str">
            <v>See Source Document(s) for savings methodology</v>
          </cell>
          <cell r="G9267" t="str">
            <v/>
          </cell>
          <cell r="H9267" t="str">
            <v/>
          </cell>
          <cell r="I9267" t="str">
            <v>Envel_ModelParameters 090710 WA_CA_ID.xls</v>
          </cell>
        </row>
        <row r="9268">
          <cell r="C9268" t="str">
            <v>113.2_Planned Realization Rate</v>
          </cell>
          <cell r="D9268">
            <v>2</v>
          </cell>
          <cell r="E9268" t="str">
            <v>Planned Realization Rate</v>
          </cell>
          <cell r="F9268" t="str">
            <v>Realization Rate Value Source</v>
          </cell>
          <cell r="G9268" t="str">
            <v/>
          </cell>
          <cell r="H9268" t="str">
            <v>page 2</v>
          </cell>
          <cell r="I9268" t="str">
            <v>CA_FinAnswer_Express_Program_Evaluation_2009-2011.pdf</v>
          </cell>
        </row>
        <row r="9269">
          <cell r="C9269" t="str">
            <v>113.3_</v>
          </cell>
          <cell r="D9269">
            <v>3</v>
          </cell>
          <cell r="E9269" t="str">
            <v/>
          </cell>
          <cell r="F9269" t="str">
            <v/>
          </cell>
          <cell r="G9269" t="str">
            <v/>
          </cell>
          <cell r="H9269" t="str">
            <v/>
          </cell>
          <cell r="I9269" t="str">
            <v/>
          </cell>
        </row>
        <row r="9270">
          <cell r="C9270" t="str">
            <v>108.2_Planned Realization Rate</v>
          </cell>
          <cell r="D9270">
            <v>2</v>
          </cell>
          <cell r="E9270" t="str">
            <v>Planned Realization Rate</v>
          </cell>
          <cell r="F9270" t="str">
            <v>Realization Rate Value Source</v>
          </cell>
          <cell r="G9270" t="str">
            <v/>
          </cell>
          <cell r="H9270" t="str">
            <v>page 2</v>
          </cell>
          <cell r="I9270" t="str">
            <v>CA_FinAnswer_Express_Program_Evaluation_2009-2011.pdf</v>
          </cell>
        </row>
        <row r="9271">
          <cell r="C9271" t="str">
            <v>108.2_Planned Net to Gross Ratio</v>
          </cell>
          <cell r="D9271">
            <v>2</v>
          </cell>
          <cell r="E9271" t="str">
            <v>Planned Net to Gross Ratio</v>
          </cell>
          <cell r="F9271" t="str">
            <v>Net-to-Gross Value Source</v>
          </cell>
          <cell r="G9271" t="str">
            <v/>
          </cell>
          <cell r="H9271" t="str">
            <v>page 2</v>
          </cell>
          <cell r="I9271" t="str">
            <v>CA_FinAnswer_Express_Program_Evaluation_2009-2011.pdf</v>
          </cell>
        </row>
        <row r="9272">
          <cell r="C9272" t="str">
            <v>377.2_Gross incremental annual electric savings (kWh/yr)</v>
          </cell>
          <cell r="D9272">
            <v>2</v>
          </cell>
          <cell r="E9272" t="str">
            <v>Gross incremental annual electric savings (kWh/yr)</v>
          </cell>
          <cell r="F9272" t="str">
            <v xml:space="preserve">Energy Savings Value Source </v>
          </cell>
          <cell r="G9272" t="str">
            <v/>
          </cell>
          <cell r="H9272" t="str">
            <v/>
          </cell>
          <cell r="I9272" t="str">
            <v>2010 ID FX MARKET CHARACTERIZATION 051512.pdf</v>
          </cell>
        </row>
        <row r="9273">
          <cell r="C9273" t="str">
            <v>377.2_Measure life (years)</v>
          </cell>
          <cell r="D9273">
            <v>2</v>
          </cell>
          <cell r="E9273" t="str">
            <v>Measure life (years)</v>
          </cell>
          <cell r="F9273" t="str">
            <v>Measure Life Value Source</v>
          </cell>
          <cell r="G9273" t="str">
            <v/>
          </cell>
          <cell r="H9273" t="str">
            <v/>
          </cell>
          <cell r="I9273" t="str">
            <v>2010 ID FX MARKET CHARACTERIZATION 051512.pdf</v>
          </cell>
        </row>
        <row r="9274">
          <cell r="C9274" t="str">
            <v>377.2_Incremental cost ($)</v>
          </cell>
          <cell r="D9274">
            <v>2</v>
          </cell>
          <cell r="E9274" t="str">
            <v>Incremental cost ($)</v>
          </cell>
          <cell r="F9274" t="str">
            <v>Cost Value Source</v>
          </cell>
          <cell r="G9274" t="str">
            <v/>
          </cell>
          <cell r="H9274" t="str">
            <v/>
          </cell>
          <cell r="I9274" t="str">
            <v>2010 ID FX MARKET CHARACTERIZATION 051512.pdf</v>
          </cell>
        </row>
        <row r="9275">
          <cell r="C9275" t="str">
            <v>377.2_Gross Average Monthly Demand Reduction (kW/unit)</v>
          </cell>
          <cell r="D9275">
            <v>2</v>
          </cell>
          <cell r="E9275" t="str">
            <v>Gross Average Monthly Demand Reduction (kW/unit)</v>
          </cell>
          <cell r="F9275" t="str">
            <v>Demand Reduction Value Source</v>
          </cell>
          <cell r="G9275" t="str">
            <v/>
          </cell>
          <cell r="H9275" t="str">
            <v/>
          </cell>
          <cell r="I9275" t="str">
            <v>2010 ID FX MARKET CHARACTERIZATION 051512.pdf</v>
          </cell>
        </row>
        <row r="9276">
          <cell r="C9276" t="str">
            <v>377.2_Planned Net to Gross Ratio</v>
          </cell>
          <cell r="D9276">
            <v>2</v>
          </cell>
          <cell r="E9276" t="str">
            <v>Planned Net to Gross Ratio</v>
          </cell>
          <cell r="F9276" t="str">
            <v>Net-to-Gross Value Source</v>
          </cell>
          <cell r="G9276" t="str">
            <v/>
          </cell>
          <cell r="H9276" t="str">
            <v>Page 2</v>
          </cell>
          <cell r="I9276" t="str">
            <v>ID_FinAnswer_Express_Program_Evaluation_2009-2011.pdf</v>
          </cell>
        </row>
        <row r="9277">
          <cell r="C9277" t="str">
            <v>377.2_Planned Realization Rate</v>
          </cell>
          <cell r="D9277">
            <v>2</v>
          </cell>
          <cell r="E9277" t="str">
            <v>Planned Realization Rate</v>
          </cell>
          <cell r="F9277" t="str">
            <v>Realization Rate Value Source</v>
          </cell>
          <cell r="G9277" t="str">
            <v/>
          </cell>
          <cell r="H9277" t="str">
            <v>Table 1</v>
          </cell>
          <cell r="I9277" t="str">
            <v>ID_FinAnswer_Express_Program_Evaluation_2009-2011.pdf</v>
          </cell>
        </row>
        <row r="9278">
          <cell r="C9278" t="str">
            <v>555.2_Incremental cost ($)</v>
          </cell>
          <cell r="D9278">
            <v>2</v>
          </cell>
          <cell r="E9278" t="str">
            <v>Incremental cost ($)</v>
          </cell>
          <cell r="F9278" t="str">
            <v>Cost Value Source</v>
          </cell>
          <cell r="G9278" t="str">
            <v/>
          </cell>
          <cell r="H9278" t="str">
            <v>Table 4-8</v>
          </cell>
          <cell r="I9278" t="str">
            <v>FinAnswer Express Market Characterization and Program Enhancements - Utah Service Territory 30 Nov 2011.pdf</v>
          </cell>
        </row>
        <row r="9279">
          <cell r="C9279" t="str">
            <v>555.2_Gross incremental annual electric savings (kWh/yr)</v>
          </cell>
          <cell r="D9279">
            <v>2</v>
          </cell>
          <cell r="E9279" t="str">
            <v>Gross incremental annual electric savings (kWh/yr)</v>
          </cell>
          <cell r="F9279" t="str">
            <v>See Source Document(s) for savings methodology</v>
          </cell>
          <cell r="G9279" t="str">
            <v/>
          </cell>
          <cell r="H9279" t="str">
            <v/>
          </cell>
          <cell r="I9279" t="str">
            <v>Insulation.docx</v>
          </cell>
        </row>
        <row r="9280">
          <cell r="C9280" t="str">
            <v>555.2_Incentive Customer ($)</v>
          </cell>
          <cell r="D9280">
            <v>2</v>
          </cell>
          <cell r="E9280" t="str">
            <v>Incentive Customer ($)</v>
          </cell>
          <cell r="F9280" t="str">
            <v>Incentive Value Source</v>
          </cell>
          <cell r="G9280" t="str">
            <v/>
          </cell>
          <cell r="H9280" t="str">
            <v>Table 4-8</v>
          </cell>
          <cell r="I9280" t="str">
            <v>FinAnswer Express Market Characterization and Program Enhancements - Utah Service Territory 30 Nov 2011.pdf</v>
          </cell>
        </row>
        <row r="9281">
          <cell r="C9281" t="str">
            <v>555.2_Gross Average Monthly Demand Reduction (kW/unit)</v>
          </cell>
          <cell r="D9281">
            <v>2</v>
          </cell>
          <cell r="E9281" t="str">
            <v>Gross Average Monthly Demand Reduction (kW/unit)</v>
          </cell>
          <cell r="F9281" t="str">
            <v>Demand Reduction Value Source</v>
          </cell>
          <cell r="G9281" t="str">
            <v/>
          </cell>
          <cell r="H9281" t="str">
            <v>Table 2-10</v>
          </cell>
          <cell r="I9281" t="str">
            <v>FinAnswer Express Market Characterization and Program Enhancements - Utah Service Territory 30 Nov 2011.pdf</v>
          </cell>
        </row>
        <row r="9282">
          <cell r="C9282" t="str">
            <v>555.2_Gross incremental annual electric savings (kWh/yr)</v>
          </cell>
          <cell r="D9282">
            <v>2</v>
          </cell>
          <cell r="E9282" t="str">
            <v>Gross incremental annual electric savings (kWh/yr)</v>
          </cell>
          <cell r="F9282" t="str">
            <v xml:space="preserve">Energy Savings Value Source </v>
          </cell>
          <cell r="G9282" t="str">
            <v/>
          </cell>
          <cell r="H9282" t="str">
            <v>Table 4-8</v>
          </cell>
          <cell r="I9282" t="str">
            <v>FinAnswer Express Market Characterization and Program Enhancements - Utah Service Territory 30 Nov 2011.pdf</v>
          </cell>
        </row>
        <row r="9283">
          <cell r="C9283" t="str">
            <v>555.2_Gross incremental annual electric savings (kWh/yr)</v>
          </cell>
          <cell r="D9283">
            <v>2</v>
          </cell>
          <cell r="E9283" t="str">
            <v>Gross incremental annual electric savings (kWh/yr)</v>
          </cell>
          <cell r="F9283" t="str">
            <v>See Source Document(s) for savings methodology</v>
          </cell>
          <cell r="G9283" t="str">
            <v/>
          </cell>
          <cell r="H9283" t="str">
            <v/>
          </cell>
          <cell r="I9283" t="str">
            <v>Evenlope_ModelingParameters 091911 UT.xls</v>
          </cell>
        </row>
        <row r="9284">
          <cell r="C9284" t="str">
            <v>555.2_Measure life (years)</v>
          </cell>
          <cell r="D9284">
            <v>2</v>
          </cell>
          <cell r="E9284" t="str">
            <v>Measure life (years)</v>
          </cell>
          <cell r="F9284" t="str">
            <v>Measure Life Value Source</v>
          </cell>
          <cell r="G9284" t="str">
            <v/>
          </cell>
          <cell r="H9284" t="str">
            <v>Table 2 on page 22 of Appendix 1</v>
          </cell>
          <cell r="I9284" t="str">
            <v>UT_2011_Annual_Report.pdf</v>
          </cell>
        </row>
        <row r="9285">
          <cell r="C9285" t="str">
            <v>754.2_Gross incremental annual electric savings (kWh/yr)</v>
          </cell>
          <cell r="D9285">
            <v>2</v>
          </cell>
          <cell r="E9285" t="str">
            <v>Gross incremental annual electric savings (kWh/yr)</v>
          </cell>
          <cell r="F9285" t="str">
            <v>Savings Parameters</v>
          </cell>
          <cell r="G9285" t="str">
            <v/>
          </cell>
          <cell r="H9285" t="str">
            <v>See Source Document(s) for savings methodology</v>
          </cell>
          <cell r="I9285" t="str">
            <v>WA Insulation.docx</v>
          </cell>
        </row>
        <row r="9286">
          <cell r="C9286" t="str">
            <v>754.2_Gross incremental annual electric savings (kWh/yr)</v>
          </cell>
          <cell r="D9286">
            <v>2</v>
          </cell>
          <cell r="E9286" t="str">
            <v>Gross incremental annual electric savings (kWh/yr)</v>
          </cell>
          <cell r="F9286" t="str">
            <v>Savings Parameters</v>
          </cell>
          <cell r="G9286" t="str">
            <v/>
          </cell>
          <cell r="H9286" t="str">
            <v>See Source Document(s) for savings methodology</v>
          </cell>
          <cell r="I9286" t="str">
            <v>Envel_ModelParameters 090710 WA_CA_ID.xls</v>
          </cell>
        </row>
        <row r="9287">
          <cell r="C9287" t="str">
            <v>754.2_Incremental cost ($)</v>
          </cell>
          <cell r="D9287">
            <v>2</v>
          </cell>
          <cell r="E9287" t="str">
            <v>Incremental cost ($)</v>
          </cell>
          <cell r="F9287" t="str">
            <v>Cost Value Source</v>
          </cell>
          <cell r="G9287" t="str">
            <v/>
          </cell>
          <cell r="H9287" t="str">
            <v>pg 10, Table 4-8</v>
          </cell>
          <cell r="I9287" t="str">
            <v>FinAnswer Express Market Characterization and Program Enhancements - Washington Service Territory 9 Sept 2011.pdf</v>
          </cell>
        </row>
        <row r="9288">
          <cell r="C9288" t="str">
            <v>754.2_Gross incremental annual electric savings (kWh/yr)</v>
          </cell>
          <cell r="D9288">
            <v>2</v>
          </cell>
          <cell r="E9288" t="str">
            <v>Gross incremental annual electric savings (kWh/yr)</v>
          </cell>
          <cell r="F9288" t="str">
            <v xml:space="preserve">Energy Savings Value Source </v>
          </cell>
          <cell r="G9288" t="str">
            <v/>
          </cell>
          <cell r="H9288" t="str">
            <v>pg 10, Table 4-8</v>
          </cell>
          <cell r="I9288" t="str">
            <v>FinAnswer Express Market Characterization and Program Enhancements - Washington Service Territory 9 Sept 2011.pdf</v>
          </cell>
        </row>
        <row r="9289">
          <cell r="C9289" t="str">
            <v>754.2_Gross Average Monthly Demand Reduction (kW/unit)</v>
          </cell>
          <cell r="D9289">
            <v>2</v>
          </cell>
          <cell r="E9289" t="str">
            <v>Gross Average Monthly Demand Reduction (kW/unit)</v>
          </cell>
          <cell r="F9289" t="str">
            <v>Savings Parameters</v>
          </cell>
          <cell r="G9289" t="str">
            <v/>
          </cell>
          <cell r="H9289" t="str">
            <v>See Source Document(s) for savings methodology</v>
          </cell>
          <cell r="I9289" t="str">
            <v>Envel_ModelParameters 090710 WA_CA_ID.xls</v>
          </cell>
        </row>
        <row r="9290">
          <cell r="C9290" t="str">
            <v>754.2_Gross Average Monthly Demand Reduction (kW/unit)</v>
          </cell>
          <cell r="D9290">
            <v>2</v>
          </cell>
          <cell r="E9290" t="str">
            <v>Gross Average Monthly Demand Reduction (kW/unit)</v>
          </cell>
          <cell r="F9290" t="str">
            <v>Savings Parameters</v>
          </cell>
          <cell r="G9290" t="str">
            <v/>
          </cell>
          <cell r="H9290" t="str">
            <v>See Source Document(s) for savings methodology</v>
          </cell>
          <cell r="I9290" t="str">
            <v>WA Insulation.docx</v>
          </cell>
        </row>
        <row r="9291">
          <cell r="C9291" t="str">
            <v>754.2_Gross Average Monthly Demand Reduction (kW/unit)</v>
          </cell>
          <cell r="D9291">
            <v>2</v>
          </cell>
          <cell r="E9291" t="str">
            <v>Gross Average Monthly Demand Reduction (kW/unit)</v>
          </cell>
          <cell r="F9291" t="str">
            <v>Demand Reduction Value Source</v>
          </cell>
          <cell r="G9291" t="str">
            <v/>
          </cell>
          <cell r="H9291" t="str">
            <v>pg 10, Table 4-8</v>
          </cell>
          <cell r="I9291" t="str">
            <v>FinAnswer Express Market Characterization and Program Enhancements - Washington Service Territory 9 Sept 2011.pdf</v>
          </cell>
        </row>
        <row r="9292">
          <cell r="C9292" t="str">
            <v>754.2_Measure life (years)</v>
          </cell>
          <cell r="D9292">
            <v>2</v>
          </cell>
          <cell r="E9292" t="str">
            <v>Measure life (years)</v>
          </cell>
          <cell r="F9292" t="str">
            <v>Measure Life Value Source</v>
          </cell>
          <cell r="G9292" t="str">
            <v/>
          </cell>
          <cell r="H9292" t="str">
            <v>pg 10, Table 4-8</v>
          </cell>
          <cell r="I9292" t="str">
            <v>FinAnswer Express Market Characterization and Program Enhancements - Washington Service Territory 9 Sept 2011.pdf</v>
          </cell>
        </row>
        <row r="9293">
          <cell r="C9293" t="str">
            <v>754.2_Incentive Customer ($)</v>
          </cell>
          <cell r="D9293">
            <v>2</v>
          </cell>
          <cell r="E9293" t="str">
            <v>Incentive Customer ($)</v>
          </cell>
          <cell r="F9293" t="str">
            <v>Incentive Value Source</v>
          </cell>
          <cell r="G9293" t="str">
            <v/>
          </cell>
          <cell r="H9293" t="str">
            <v>pg 10, Table 4-8</v>
          </cell>
          <cell r="I9293" t="str">
            <v>FinAnswer Express Market Characterization and Program Enhancements - Washington Service Territory 9 Sept 2011.pdf</v>
          </cell>
        </row>
        <row r="9294">
          <cell r="C9294" t="str">
            <v>966.2_Gross incremental annual electric savings (kWh/yr)</v>
          </cell>
          <cell r="D9294">
            <v>2</v>
          </cell>
          <cell r="E9294" t="str">
            <v>Gross incremental annual electric savings (kWh/yr)</v>
          </cell>
          <cell r="F9294" t="str">
            <v>Energy Savings Value Source</v>
          </cell>
          <cell r="G9294" t="str">
            <v/>
          </cell>
          <cell r="H9294" t="str">
            <v>Page 4-10</v>
          </cell>
          <cell r="I9294" t="str">
            <v>2010 WY Market Characterization 101810.pdf</v>
          </cell>
        </row>
        <row r="9295">
          <cell r="C9295" t="str">
            <v>966.2_Planned Net to Gross Ratio</v>
          </cell>
          <cell r="D9295">
            <v>2</v>
          </cell>
          <cell r="E9295" t="str">
            <v>Planned Net to Gross Ratio</v>
          </cell>
          <cell r="F9295" t="str">
            <v>Net-to-Gross Value Source</v>
          </cell>
          <cell r="G9295" t="str">
            <v/>
          </cell>
          <cell r="H9295" t="str">
            <v>Page 10</v>
          </cell>
          <cell r="I9295" t="str">
            <v>DSM_WY_FinAnswerExpress_Report_2011.pdf</v>
          </cell>
        </row>
        <row r="9296">
          <cell r="C9296" t="str">
            <v>966.2_Measure life (years)</v>
          </cell>
          <cell r="D9296">
            <v>2</v>
          </cell>
          <cell r="E9296" t="str">
            <v>Measure life (years)</v>
          </cell>
          <cell r="F9296" t="str">
            <v>Measure Life Value Source</v>
          </cell>
          <cell r="G9296" t="str">
            <v/>
          </cell>
          <cell r="H9296" t="str">
            <v>Page 4-10</v>
          </cell>
          <cell r="I9296" t="str">
            <v>2010 WY Market Characterization 101810.pdf</v>
          </cell>
        </row>
        <row r="9297">
          <cell r="C9297" t="str">
            <v>966.2_Planned Realization Rate</v>
          </cell>
          <cell r="D9297">
            <v>2</v>
          </cell>
          <cell r="E9297" t="str">
            <v>Planned Realization Rate</v>
          </cell>
          <cell r="F9297" t="str">
            <v>Realization Rate Value Source</v>
          </cell>
          <cell r="G9297" t="str">
            <v/>
          </cell>
          <cell r="H9297" t="str">
            <v>Table 1</v>
          </cell>
          <cell r="I9297" t="str">
            <v>DSM_WY_FinAnswerExpress_Report_2011.pdf</v>
          </cell>
        </row>
        <row r="9298">
          <cell r="C9298" t="str">
            <v>966.2_Incremental cost ($)</v>
          </cell>
          <cell r="D9298">
            <v>2</v>
          </cell>
          <cell r="E9298" t="str">
            <v>Incremental cost ($)</v>
          </cell>
          <cell r="F9298" t="str">
            <v>Incremental Cost Value Source</v>
          </cell>
          <cell r="G9298" t="str">
            <v/>
          </cell>
          <cell r="H9298" t="str">
            <v>Page 4-10</v>
          </cell>
          <cell r="I9298" t="str">
            <v>2010 WY Market Characterization 101810.pdf</v>
          </cell>
        </row>
        <row r="9299">
          <cell r="C9299" t="str">
            <v>966.2_Gross Average Monthly Demand Reduction (kW/unit)</v>
          </cell>
          <cell r="D9299">
            <v>2</v>
          </cell>
          <cell r="E9299" t="str">
            <v>Gross Average Monthly Demand Reduction (kW/unit)</v>
          </cell>
          <cell r="F9299" t="str">
            <v>Demand Savings Value Source</v>
          </cell>
          <cell r="G9299" t="str">
            <v/>
          </cell>
          <cell r="H9299" t="str">
            <v>Page 4-10</v>
          </cell>
          <cell r="I9299" t="str">
            <v>2010 WY Market Characterization 101810.pdf</v>
          </cell>
        </row>
        <row r="9300">
          <cell r="C9300" t="str">
            <v>108.1_Incremental cost ($)</v>
          </cell>
          <cell r="D9300">
            <v>1</v>
          </cell>
          <cell r="E9300" t="str">
            <v>Incremental cost ($)</v>
          </cell>
          <cell r="F9300" t="str">
            <v>Cost Value Source</v>
          </cell>
          <cell r="G9300" t="str">
            <v/>
          </cell>
          <cell r="H9300" t="str">
            <v>Table 4-7</v>
          </cell>
          <cell r="I9300" t="str">
            <v>CA FinAnswer Express Market Characterization 081911.pdf</v>
          </cell>
        </row>
        <row r="9301">
          <cell r="C9301" t="str">
            <v>108.1_Planned Net to Gross Ratio</v>
          </cell>
          <cell r="D9301">
            <v>1</v>
          </cell>
          <cell r="E9301" t="str">
            <v>Planned Net to Gross Ratio</v>
          </cell>
          <cell r="F9301" t="str">
            <v>Net-to-Gross Value Source</v>
          </cell>
          <cell r="G9301" t="str">
            <v/>
          </cell>
          <cell r="H9301" t="str">
            <v>page 2</v>
          </cell>
          <cell r="I9301" t="str">
            <v>CA_FinAnswer_Express_Program_Evaluation_2009-2011.pdf</v>
          </cell>
        </row>
        <row r="9302">
          <cell r="C9302" t="str">
            <v>108.1_Gross Average Monthly Demand Reduction (kW/unit)</v>
          </cell>
          <cell r="D9302">
            <v>1</v>
          </cell>
          <cell r="E9302" t="str">
            <v>Gross Average Monthly Demand Reduction (kW/unit)</v>
          </cell>
          <cell r="F9302" t="str">
            <v>Demand Reduction Value Source</v>
          </cell>
          <cell r="G9302" t="str">
            <v/>
          </cell>
          <cell r="H9302" t="str">
            <v>Table 4-7</v>
          </cell>
          <cell r="I9302" t="str">
            <v>CA FinAnswer Express Market Characterization 081911.pdf</v>
          </cell>
        </row>
        <row r="9303">
          <cell r="C9303" t="str">
            <v>108.1_Gross incremental annual electric savings (kWh/yr)</v>
          </cell>
          <cell r="D9303">
            <v>1</v>
          </cell>
          <cell r="E9303" t="str">
            <v>Gross incremental annual electric savings (kWh/yr)</v>
          </cell>
          <cell r="F9303" t="str">
            <v>See Source Document(s) for savings methodology</v>
          </cell>
          <cell r="G9303" t="str">
            <v/>
          </cell>
          <cell r="H9303" t="str">
            <v/>
          </cell>
          <cell r="I9303" t="str">
            <v>Insulation.docx</v>
          </cell>
        </row>
        <row r="9304">
          <cell r="C9304" t="str">
            <v>108.1_Measure life (years)</v>
          </cell>
          <cell r="D9304">
            <v>1</v>
          </cell>
          <cell r="E9304" t="str">
            <v>Measure life (years)</v>
          </cell>
          <cell r="F9304" t="str">
            <v>Measure Life Value Source</v>
          </cell>
          <cell r="G9304" t="str">
            <v/>
          </cell>
          <cell r="H9304" t="str">
            <v>Table 4-7</v>
          </cell>
          <cell r="I9304" t="str">
            <v>CA FinAnswer Express Market Characterization 081911.pdf</v>
          </cell>
        </row>
        <row r="9305">
          <cell r="C9305" t="str">
            <v>108.1_Incentive Customer ($)</v>
          </cell>
          <cell r="D9305">
            <v>1</v>
          </cell>
          <cell r="E9305" t="str">
            <v>Incentive Customer ($)</v>
          </cell>
          <cell r="F9305" t="str">
            <v>Incentive Value Source</v>
          </cell>
          <cell r="G9305" t="str">
            <v/>
          </cell>
          <cell r="H9305" t="str">
            <v>Table 4-7</v>
          </cell>
          <cell r="I9305" t="str">
            <v>CA FinAnswer Express Market Characterization 081911.pdf</v>
          </cell>
        </row>
        <row r="9306">
          <cell r="C9306" t="str">
            <v>108.1_Gross incremental annual electric savings (kWh/yr)</v>
          </cell>
          <cell r="D9306">
            <v>1</v>
          </cell>
          <cell r="E9306" t="str">
            <v>Gross incremental annual electric savings (kWh/yr)</v>
          </cell>
          <cell r="F9306" t="str">
            <v xml:space="preserve">Energy Savings Value Source </v>
          </cell>
          <cell r="G9306" t="str">
            <v/>
          </cell>
          <cell r="H9306" t="str">
            <v>Table 4-7</v>
          </cell>
          <cell r="I9306" t="str">
            <v>CA FinAnswer Express Market Characterization 081911.pdf</v>
          </cell>
        </row>
        <row r="9307">
          <cell r="C9307" t="str">
            <v>108.1_Planned Realization Rate</v>
          </cell>
          <cell r="D9307">
            <v>1</v>
          </cell>
          <cell r="E9307" t="str">
            <v>Planned Realization Rate</v>
          </cell>
          <cell r="F9307" t="str">
            <v>Realization Rate Value Source</v>
          </cell>
          <cell r="G9307" t="str">
            <v/>
          </cell>
          <cell r="H9307" t="str">
            <v>page 2</v>
          </cell>
          <cell r="I9307" t="str">
            <v>CA_FinAnswer_Express_Program_Evaluation_2009-2011.pdf</v>
          </cell>
        </row>
        <row r="9308">
          <cell r="C9308" t="str">
            <v>108.1_Gross incremental annual electric savings (kWh/yr)</v>
          </cell>
          <cell r="D9308">
            <v>1</v>
          </cell>
          <cell r="E9308" t="str">
            <v>Gross incremental annual electric savings (kWh/yr)</v>
          </cell>
          <cell r="F9308" t="str">
            <v>See Source Document(s) for savings methodology</v>
          </cell>
          <cell r="G9308" t="str">
            <v/>
          </cell>
          <cell r="H9308" t="str">
            <v/>
          </cell>
          <cell r="I9308" t="str">
            <v>Envel_ModelParameters 090710 WA_CA_ID.xls</v>
          </cell>
        </row>
        <row r="9309">
          <cell r="C9309" t="str">
            <v>06232015-031.1_Planned Net to Gross Ratio</v>
          </cell>
          <cell r="D9309">
            <v>1</v>
          </cell>
          <cell r="E9309" t="str">
            <v>Planned Net to Gross Ratio</v>
          </cell>
          <cell r="F9309" t="str">
            <v>Net-to-Gross Value Source</v>
          </cell>
          <cell r="G9309" t="str">
            <v/>
          </cell>
          <cell r="H9309" t="str">
            <v>page 2</v>
          </cell>
          <cell r="I9309" t="str">
            <v>CA_FinAnswer_Express_Program_Evaluation_2009-2011.pdf</v>
          </cell>
        </row>
        <row r="9310">
          <cell r="C9310" t="str">
            <v>06232015-031.1_Planned Realization Rate</v>
          </cell>
          <cell r="D9310">
            <v>1</v>
          </cell>
          <cell r="E9310" t="str">
            <v>Planned Realization Rate</v>
          </cell>
          <cell r="F9310" t="str">
            <v>Realization Rate Value Source</v>
          </cell>
          <cell r="G9310" t="str">
            <v/>
          </cell>
          <cell r="H9310" t="str">
            <v>page 2</v>
          </cell>
          <cell r="I9310" t="str">
            <v>CA_FinAnswer_Express_Program_Evaluation_2009-2011.pdf</v>
          </cell>
        </row>
        <row r="9311">
          <cell r="C9311" t="str">
            <v>11032014-011.1_Planned Realization Rate</v>
          </cell>
          <cell r="D9311">
            <v>1</v>
          </cell>
          <cell r="E9311" t="str">
            <v>Planned Realization Rate</v>
          </cell>
          <cell r="F9311" t="str">
            <v>Realization Rate Value Source</v>
          </cell>
          <cell r="G9311" t="str">
            <v/>
          </cell>
          <cell r="H9311" t="str">
            <v>Table 1</v>
          </cell>
          <cell r="I9311" t="str">
            <v>ID_FinAnswer_Express_Program_Evaluation_2009-2011.pdf</v>
          </cell>
        </row>
        <row r="9312">
          <cell r="C9312" t="str">
            <v>11032014-011.1_Measure life (years)</v>
          </cell>
          <cell r="D9312">
            <v>1</v>
          </cell>
          <cell r="E9312" t="str">
            <v>Measure life (years)</v>
          </cell>
          <cell r="F9312" t="str">
            <v>Measure Life Value Source</v>
          </cell>
          <cell r="G9312" t="str">
            <v>Average of 12 years from FinAnswer Express and 15 years from Energy FinAnswer (13.5 rounded to 14)</v>
          </cell>
          <cell r="H9312" t="str">
            <v/>
          </cell>
          <cell r="I9312" t="str">
            <v>2013-Idaho-Annual-Report-Appendices-FINAL071814.pdf</v>
          </cell>
        </row>
        <row r="9313">
          <cell r="C9313" t="str">
            <v>11032014-011.1_Planned Net to Gross Ratio</v>
          </cell>
          <cell r="D9313">
            <v>1</v>
          </cell>
          <cell r="E9313" t="str">
            <v>Planned Net to Gross Ratio</v>
          </cell>
          <cell r="F9313" t="str">
            <v>Net-to-Gross Value Source</v>
          </cell>
          <cell r="G9313" t="str">
            <v/>
          </cell>
          <cell r="H9313" t="str">
            <v>Page 2</v>
          </cell>
          <cell r="I9313" t="str">
            <v>ID_FinAnswer_Express_Program_Evaluation_2009-2011.pdf</v>
          </cell>
        </row>
        <row r="9314">
          <cell r="C9314" t="str">
            <v>07182014-029.1_Planned Realization Rate</v>
          </cell>
          <cell r="D9314">
            <v>1</v>
          </cell>
          <cell r="E9314" t="str">
            <v>Planned Realization Rate</v>
          </cell>
          <cell r="F9314" t="str">
            <v>Realization Rate Value Source</v>
          </cell>
          <cell r="G9314" t="str">
            <v/>
          </cell>
          <cell r="H9314" t="str">
            <v>BAU - CE inputs sheet</v>
          </cell>
          <cell r="I9314" t="str">
            <v>CE inputs - measure update   small business 031314.xlsx</v>
          </cell>
        </row>
        <row r="9315">
          <cell r="C9315" t="str">
            <v>07182014-029.1_Incremental cost ($)</v>
          </cell>
          <cell r="D9315">
            <v>1</v>
          </cell>
          <cell r="E9315" t="str">
            <v>Incremental cost ($)</v>
          </cell>
          <cell r="F9315" t="str">
            <v>Incremental Cost Value Source</v>
          </cell>
          <cell r="G9315" t="str">
            <v/>
          </cell>
          <cell r="H9315" t="str">
            <v/>
          </cell>
          <cell r="I9315" t="str">
            <v>Program Update Report UT 050214.docx</v>
          </cell>
        </row>
        <row r="9316">
          <cell r="C9316" t="str">
            <v>07182014-029.1_Gross Average Monthly Demand Reduction (kW/unit)</v>
          </cell>
          <cell r="D9316">
            <v>1</v>
          </cell>
          <cell r="E9316" t="str">
            <v>Gross Average Monthly Demand Reduction (kW/unit)</v>
          </cell>
          <cell r="F9316" t="str">
            <v>Demand Savings Value Source</v>
          </cell>
          <cell r="G9316" t="str">
            <v/>
          </cell>
          <cell r="H9316" t="str">
            <v/>
          </cell>
          <cell r="I9316" t="str">
            <v>Program Update Report UT 050214.docx</v>
          </cell>
        </row>
        <row r="9317">
          <cell r="C9317" t="str">
            <v>07182014-029.1_Gross incremental annual electric savings (kWh/yr)</v>
          </cell>
          <cell r="D9317">
            <v>1</v>
          </cell>
          <cell r="E9317" t="str">
            <v>Gross incremental annual electric savings (kWh/yr)</v>
          </cell>
          <cell r="F9317" t="str">
            <v>Energy Savings Value Source</v>
          </cell>
          <cell r="G9317" t="str">
            <v/>
          </cell>
          <cell r="H9317" t="str">
            <v/>
          </cell>
          <cell r="I9317" t="str">
            <v/>
          </cell>
        </row>
        <row r="9318">
          <cell r="C9318" t="str">
            <v>07182014-029.1_Planned Net to Gross Ratio</v>
          </cell>
          <cell r="D9318">
            <v>1</v>
          </cell>
          <cell r="E9318" t="str">
            <v>Planned Net to Gross Ratio</v>
          </cell>
          <cell r="F9318" t="str">
            <v>Net-to-Gross Value Source</v>
          </cell>
          <cell r="G9318" t="str">
            <v/>
          </cell>
          <cell r="H9318" t="str">
            <v>BAU - CE inputs sheet</v>
          </cell>
          <cell r="I9318" t="str">
            <v>CE inputs - measure update   small business 031314.xlsx</v>
          </cell>
        </row>
        <row r="9319">
          <cell r="C9319" t="str">
            <v>07182014-029.1_Incremental cost ($)</v>
          </cell>
          <cell r="D9319">
            <v>1</v>
          </cell>
          <cell r="E9319" t="str">
            <v>Incremental cost ($)</v>
          </cell>
          <cell r="F9319" t="str">
            <v>Incremental Cost Value Source</v>
          </cell>
          <cell r="G9319" t="str">
            <v/>
          </cell>
          <cell r="H9319" t="str">
            <v/>
          </cell>
          <cell r="I9319" t="str">
            <v/>
          </cell>
        </row>
        <row r="9320">
          <cell r="C9320" t="str">
            <v>07182014-029.1_Gross incremental annual electric savings (kWh/yr)</v>
          </cell>
          <cell r="D9320">
            <v>1</v>
          </cell>
          <cell r="E9320" t="str">
            <v>Gross incremental annual electric savings (kWh/yr)</v>
          </cell>
          <cell r="F9320" t="str">
            <v>Energy Savings Value Source</v>
          </cell>
          <cell r="G9320" t="str">
            <v/>
          </cell>
          <cell r="H9320" t="str">
            <v/>
          </cell>
          <cell r="I9320" t="str">
            <v>Program Update Report UT 050214.docx</v>
          </cell>
        </row>
        <row r="9321">
          <cell r="C9321" t="str">
            <v>07182014-029.1_Measure life (years)</v>
          </cell>
          <cell r="D9321">
            <v>1</v>
          </cell>
          <cell r="E9321" t="str">
            <v>Measure life (years)</v>
          </cell>
          <cell r="F9321" t="str">
            <v>Measure Life Value Source</v>
          </cell>
          <cell r="G9321" t="str">
            <v/>
          </cell>
          <cell r="H9321" t="str">
            <v>Used for program change filing. Program-level measure life decreased from previous 14 years to feflect increasing role of energy management</v>
          </cell>
          <cell r="I9321" t="str">
            <v>CE inputs - measure update   small business 031314.xlsx</v>
          </cell>
        </row>
        <row r="9322">
          <cell r="C9322" t="str">
            <v>07182014-029.1_Gross Average Monthly Demand Reduction (kW/unit)</v>
          </cell>
          <cell r="D9322">
            <v>1</v>
          </cell>
          <cell r="E9322" t="str">
            <v>Gross Average Monthly Demand Reduction (kW/unit)</v>
          </cell>
          <cell r="F9322" t="str">
            <v>Demand Savings Value Source</v>
          </cell>
          <cell r="G9322" t="str">
            <v/>
          </cell>
          <cell r="H9322" t="str">
            <v/>
          </cell>
          <cell r="I9322" t="str">
            <v/>
          </cell>
        </row>
        <row r="9323">
          <cell r="C9323" t="str">
            <v>09252014-027.1_</v>
          </cell>
          <cell r="D9323">
            <v>1</v>
          </cell>
          <cell r="E9323" t="str">
            <v/>
          </cell>
          <cell r="F9323" t="str">
            <v/>
          </cell>
          <cell r="G9323" t="str">
            <v/>
          </cell>
          <cell r="H9323" t="str">
            <v/>
          </cell>
          <cell r="I9323" t="str">
            <v/>
          </cell>
        </row>
        <row r="9324">
          <cell r="C9324" t="str">
            <v>06032015-003.1_Planned Net to Gross Ratio</v>
          </cell>
          <cell r="D9324">
            <v>1</v>
          </cell>
          <cell r="E9324" t="str">
            <v>Planned Net to Gross Ratio</v>
          </cell>
          <cell r="F9324" t="str">
            <v>Net-to-Gross Value Source</v>
          </cell>
          <cell r="G9324" t="str">
            <v/>
          </cell>
          <cell r="H9324" t="str">
            <v/>
          </cell>
          <cell r="I9324" t="str">
            <v>Exhibit B - Cost Effectiveness_WY_SBL.docx</v>
          </cell>
        </row>
        <row r="9325">
          <cell r="C9325" t="str">
            <v>06032015-003.1_Measure life (years)</v>
          </cell>
          <cell r="D9325">
            <v>1</v>
          </cell>
          <cell r="E9325" t="str">
            <v>Measure life (years)</v>
          </cell>
          <cell r="F9325" t="str">
            <v>Measure Life Value Source</v>
          </cell>
          <cell r="G9325" t="str">
            <v/>
          </cell>
          <cell r="H9325" t="str">
            <v/>
          </cell>
          <cell r="I9325" t="str">
            <v>Exhibit B - Cost Effectiveness_WY_SBL.docx</v>
          </cell>
        </row>
        <row r="9326">
          <cell r="C9326" t="str">
            <v>12162013-259.2_Planned Net to Gross Ratio</v>
          </cell>
          <cell r="D9326">
            <v>2</v>
          </cell>
          <cell r="E9326" t="str">
            <v>Planned Net to Gross Ratio</v>
          </cell>
          <cell r="F9326" t="str">
            <v>Net-to-Gross Value Source</v>
          </cell>
          <cell r="G9326" t="str">
            <v/>
          </cell>
          <cell r="H9326" t="str">
            <v>Page 2</v>
          </cell>
          <cell r="I9326" t="str">
            <v>CA_Energy_FinAnswer_Program_Evaluation_2009-2011.pdf</v>
          </cell>
        </row>
        <row r="9327">
          <cell r="C9327" t="str">
            <v>12162013-389.2_Planned Realization Rate</v>
          </cell>
          <cell r="D9327">
            <v>2</v>
          </cell>
          <cell r="E9327" t="str">
            <v>Planned Realization Rate</v>
          </cell>
          <cell r="F9327" t="str">
            <v>Realization Rate Value Source</v>
          </cell>
          <cell r="G9327" t="str">
            <v/>
          </cell>
          <cell r="H9327" t="str">
            <v>Table 1</v>
          </cell>
          <cell r="I9327" t="str">
            <v>ID_Energy_FinAnswer_Program_Evaluation_2009-2011.pdf</v>
          </cell>
        </row>
        <row r="9328">
          <cell r="C9328" t="str">
            <v>12162013-389.2_Planned Net to Gross Ratio</v>
          </cell>
          <cell r="D9328">
            <v>2</v>
          </cell>
          <cell r="E9328" t="str">
            <v>Planned Net to Gross Ratio</v>
          </cell>
          <cell r="F9328" t="str">
            <v>Net-to-Gross Ratio Value Source</v>
          </cell>
          <cell r="G9328" t="str">
            <v/>
          </cell>
          <cell r="H9328" t="str">
            <v>Page 2</v>
          </cell>
          <cell r="I9328" t="str">
            <v>ID_Energy_FinAnswer_Program_Evaluation_2009-2011.pdf</v>
          </cell>
        </row>
        <row r="9329">
          <cell r="C9329" t="str">
            <v>12162013-389.2_Measure life (years)</v>
          </cell>
          <cell r="D9329">
            <v>2</v>
          </cell>
          <cell r="E9329" t="str">
            <v>Measure life (years)</v>
          </cell>
          <cell r="F9329" t="str">
            <v>Measure Life Value Source</v>
          </cell>
          <cell r="G9329" t="str">
            <v>14.5, rounded to 15</v>
          </cell>
          <cell r="H9329" t="str">
            <v>Table 16</v>
          </cell>
          <cell r="I9329" t="str">
            <v>Idaho Energy FinAnswer Evaluation Report - 2008.pdf</v>
          </cell>
        </row>
        <row r="9330">
          <cell r="C9330" t="str">
            <v>11222013-155.2_Incentive Customer ($)</v>
          </cell>
          <cell r="D9330">
            <v>2</v>
          </cell>
          <cell r="E9330" t="str">
            <v>Incentive Customer ($)</v>
          </cell>
          <cell r="F9330" t="str">
            <v>Incentive Value Source</v>
          </cell>
          <cell r="G9330" t="str">
            <v/>
          </cell>
          <cell r="H9330" t="str">
            <v>Incentive Caluclator Tool</v>
          </cell>
          <cell r="I9330" t="str">
            <v>WB UT Incentive Calc EXTERNAL 1.1E 0722013.xlsx</v>
          </cell>
        </row>
        <row r="9331">
          <cell r="C9331" t="str">
            <v>12162013-129.2_Incentive Customer ($)</v>
          </cell>
          <cell r="D9331">
            <v>2</v>
          </cell>
          <cell r="E9331" t="str">
            <v>Incentive Customer ($)</v>
          </cell>
          <cell r="F9331" t="str">
            <v>Incentive Value Source</v>
          </cell>
          <cell r="G9331" t="str">
            <v/>
          </cell>
          <cell r="H9331" t="str">
            <v>Incentive Caluclator Tool</v>
          </cell>
          <cell r="I9331" t="str">
            <v>WA wattSmart Business Incentive DUMMY.xlsx</v>
          </cell>
        </row>
        <row r="9332">
          <cell r="C9332" t="str">
            <v>12162013-519.2_Measure life (years)</v>
          </cell>
          <cell r="D9332">
            <v>2</v>
          </cell>
          <cell r="E9332" t="str">
            <v>Measure life (years)</v>
          </cell>
          <cell r="F9332" t="str">
            <v>Measure Life Value Source</v>
          </cell>
          <cell r="G9332" t="str">
            <v/>
          </cell>
          <cell r="H9332" t="str">
            <v>Table 26</v>
          </cell>
          <cell r="I9332" t="str">
            <v>2013-Wyoming-Annual-Report-Appendices-FINAL.pdf</v>
          </cell>
        </row>
        <row r="9333">
          <cell r="C9333" t="str">
            <v>12162013-519.2_Planned Net to Gross Ratio</v>
          </cell>
          <cell r="D9333">
            <v>2</v>
          </cell>
          <cell r="E9333" t="str">
            <v>Planned Net to Gross Ratio</v>
          </cell>
          <cell r="F9333" t="str">
            <v>Net-to-Gross Valur Source</v>
          </cell>
          <cell r="G9333" t="str">
            <v/>
          </cell>
          <cell r="H9333" t="str">
            <v>Page 10</v>
          </cell>
          <cell r="I9333" t="str">
            <v>DSM_WY_EnergyFinAnswer_Report_2011.pdf</v>
          </cell>
        </row>
        <row r="9334">
          <cell r="C9334" t="str">
            <v>12162013-519.2_Planned Realization Rate</v>
          </cell>
          <cell r="D9334">
            <v>2</v>
          </cell>
          <cell r="E9334" t="str">
            <v>Planned Realization Rate</v>
          </cell>
          <cell r="F9334" t="str">
            <v>Realization Rate Value Source</v>
          </cell>
          <cell r="G9334" t="str">
            <v/>
          </cell>
          <cell r="H9334" t="str">
            <v>Table 1</v>
          </cell>
          <cell r="I9334" t="str">
            <v>DSM_WY_EnergyFinAnswer_Report_2011.pdf</v>
          </cell>
        </row>
        <row r="9335">
          <cell r="C9335" t="str">
            <v>12162013-260.2_Planned Net to Gross Ratio</v>
          </cell>
          <cell r="D9335">
            <v>2</v>
          </cell>
          <cell r="E9335" t="str">
            <v>Planned Net to Gross Ratio</v>
          </cell>
          <cell r="F9335" t="str">
            <v>Net-to-Gross Value Source</v>
          </cell>
          <cell r="G9335" t="str">
            <v/>
          </cell>
          <cell r="H9335" t="str">
            <v>Page 2</v>
          </cell>
          <cell r="I9335" t="str">
            <v>CA_Energy_FinAnswer_Program_Evaluation_2009-2011.pdf</v>
          </cell>
        </row>
        <row r="9336">
          <cell r="C9336" t="str">
            <v>12162013-390.2_Planned Net to Gross Ratio</v>
          </cell>
          <cell r="D9336">
            <v>2</v>
          </cell>
          <cell r="E9336" t="str">
            <v>Planned Net to Gross Ratio</v>
          </cell>
          <cell r="F9336" t="str">
            <v>Net-to-Gross Ratio Value Source</v>
          </cell>
          <cell r="G9336" t="str">
            <v/>
          </cell>
          <cell r="H9336" t="str">
            <v>Page 2</v>
          </cell>
          <cell r="I9336" t="str">
            <v>ID_Energy_FinAnswer_Program_Evaluation_2009-2011.pdf</v>
          </cell>
        </row>
        <row r="9337">
          <cell r="C9337" t="str">
            <v>12162013-390.2_Planned Realization Rate</v>
          </cell>
          <cell r="D9337">
            <v>2</v>
          </cell>
          <cell r="E9337" t="str">
            <v>Planned Realization Rate</v>
          </cell>
          <cell r="F9337" t="str">
            <v>Realization Rate Value Source</v>
          </cell>
          <cell r="G9337" t="str">
            <v/>
          </cell>
          <cell r="H9337" t="str">
            <v>Table 1</v>
          </cell>
          <cell r="I9337" t="str">
            <v>ID_Energy_FinAnswer_Program_Evaluation_2009-2011.pdf</v>
          </cell>
        </row>
        <row r="9338">
          <cell r="C9338" t="str">
            <v>12162013-390.2_Measure life (years)</v>
          </cell>
          <cell r="D9338">
            <v>2</v>
          </cell>
          <cell r="E9338" t="str">
            <v>Measure life (years)</v>
          </cell>
          <cell r="F9338" t="str">
            <v>Measure Life Value Source</v>
          </cell>
          <cell r="G9338" t="str">
            <v>14.5, rounded to 15</v>
          </cell>
          <cell r="H9338" t="str">
            <v>Table 16</v>
          </cell>
          <cell r="I9338" t="str">
            <v>Idaho Energy FinAnswer Evaluation Report - 2008.pdf</v>
          </cell>
        </row>
        <row r="9339">
          <cell r="C9339" t="str">
            <v>11222013-156.2_Incentive Customer ($)</v>
          </cell>
          <cell r="D9339">
            <v>2</v>
          </cell>
          <cell r="E9339" t="str">
            <v>Incentive Customer ($)</v>
          </cell>
          <cell r="F9339" t="str">
            <v>Incentive Value Source</v>
          </cell>
          <cell r="G9339" t="str">
            <v/>
          </cell>
          <cell r="H9339" t="str">
            <v>Incentive Caluclator Tool</v>
          </cell>
          <cell r="I9339" t="str">
            <v>WB UT Incentive Calc EXTERNAL 1.1E 0722013.xlsx</v>
          </cell>
        </row>
        <row r="9340">
          <cell r="C9340" t="str">
            <v>12162013-130.2_Incentive Customer ($)</v>
          </cell>
          <cell r="D9340">
            <v>2</v>
          </cell>
          <cell r="E9340" t="str">
            <v>Incentive Customer ($)</v>
          </cell>
          <cell r="F9340" t="str">
            <v>Incentive Value Source</v>
          </cell>
          <cell r="G9340" t="str">
            <v/>
          </cell>
          <cell r="H9340" t="str">
            <v>Incentive Caluclator Tool</v>
          </cell>
          <cell r="I9340" t="str">
            <v>WA wattSmart Business Incentive DUMMY.xlsx</v>
          </cell>
        </row>
        <row r="9341">
          <cell r="C9341" t="str">
            <v>12162013-520.2_Planned Net to Gross Ratio</v>
          </cell>
          <cell r="D9341">
            <v>2</v>
          </cell>
          <cell r="E9341" t="str">
            <v>Planned Net to Gross Ratio</v>
          </cell>
          <cell r="F9341" t="str">
            <v>Net-to-Gross Valur Source</v>
          </cell>
          <cell r="G9341" t="str">
            <v/>
          </cell>
          <cell r="H9341" t="str">
            <v>Page 10</v>
          </cell>
          <cell r="I9341" t="str">
            <v>DSM_WY_EnergyFinAnswer_Report_2011.pdf</v>
          </cell>
        </row>
        <row r="9342">
          <cell r="C9342" t="str">
            <v>12162013-520.2_Planned Realization Rate</v>
          </cell>
          <cell r="D9342">
            <v>2</v>
          </cell>
          <cell r="E9342" t="str">
            <v>Planned Realization Rate</v>
          </cell>
          <cell r="F9342" t="str">
            <v>Realization Rate Value Source</v>
          </cell>
          <cell r="G9342" t="str">
            <v/>
          </cell>
          <cell r="H9342" t="str">
            <v>Table 1</v>
          </cell>
          <cell r="I9342" t="str">
            <v>DSM_WY_EnergyFinAnswer_Report_2011.pdf</v>
          </cell>
        </row>
        <row r="9343">
          <cell r="C9343" t="str">
            <v>12162013-520.2_Measure life (years)</v>
          </cell>
          <cell r="D9343">
            <v>2</v>
          </cell>
          <cell r="E9343" t="str">
            <v>Measure life (years)</v>
          </cell>
          <cell r="F9343" t="str">
            <v>Measure Life Value Source</v>
          </cell>
          <cell r="G9343" t="str">
            <v/>
          </cell>
          <cell r="H9343" t="str">
            <v>Table 26</v>
          </cell>
          <cell r="I9343" t="str">
            <v>2013-Wyoming-Annual-Report-Appendices-FINAL.pdf</v>
          </cell>
        </row>
        <row r="9344">
          <cell r="C9344" t="str">
            <v>07092014-006.1_Measure life (years)</v>
          </cell>
          <cell r="D9344">
            <v>1</v>
          </cell>
          <cell r="E9344" t="str">
            <v>Measure life (years)</v>
          </cell>
          <cell r="F9344" t="str">
            <v>Measure Life Value Source</v>
          </cell>
          <cell r="G9344" t="str">
            <v/>
          </cell>
          <cell r="H9344" t="str">
            <v>Page 90</v>
          </cell>
          <cell r="I9344" t="str">
            <v>Utah Industrial  Agricultural Measure Review and Update 1 May 2014.docx</v>
          </cell>
        </row>
        <row r="9345">
          <cell r="C9345" t="str">
            <v>07092014-006.1_Incremental cost ($)</v>
          </cell>
          <cell r="D9345">
            <v>1</v>
          </cell>
          <cell r="E9345" t="str">
            <v>Incremental cost ($)</v>
          </cell>
          <cell r="F9345" t="str">
            <v>Cost value source</v>
          </cell>
          <cell r="G9345" t="str">
            <v/>
          </cell>
          <cell r="H9345" t="str">
            <v/>
          </cell>
          <cell r="I9345" t="str">
            <v>Utah Industrial  Agricultural Measure Review and Update 1 May 2014.docx</v>
          </cell>
        </row>
        <row r="9346">
          <cell r="C9346" t="str">
            <v>07092014-006.1_Planned Realization Rate</v>
          </cell>
          <cell r="D9346">
            <v>1</v>
          </cell>
          <cell r="E9346" t="str">
            <v>Planned Realization Rate</v>
          </cell>
          <cell r="F9346" t="str">
            <v>Planned Realization Rate Value Source</v>
          </cell>
          <cell r="G9346" t="str">
            <v/>
          </cell>
          <cell r="H9346" t="str">
            <v>BAU - CE inputs sheet</v>
          </cell>
          <cell r="I9346" t="str">
            <v>CE inputs - measure update   small business 031314.xlsx</v>
          </cell>
        </row>
        <row r="9347">
          <cell r="C9347" t="str">
            <v>07092014-006.1_Gross incremental annual electric savings (kWh/yr)</v>
          </cell>
          <cell r="D9347">
            <v>1</v>
          </cell>
          <cell r="E9347" t="str">
            <v>Gross incremental annual electric savings (kWh/yr)</v>
          </cell>
          <cell r="F9347" t="str">
            <v>Energy savings value source</v>
          </cell>
          <cell r="G9347" t="str">
            <v/>
          </cell>
          <cell r="H9347" t="str">
            <v/>
          </cell>
          <cell r="I9347" t="str">
            <v>Utah Industrial  Agricultural Measure Review and Update 1 May 2014.docx</v>
          </cell>
        </row>
        <row r="9348">
          <cell r="C9348" t="str">
            <v>07092014-006.1_Planned Net to Gross Ratio</v>
          </cell>
          <cell r="D9348">
            <v>1</v>
          </cell>
          <cell r="E9348" t="str">
            <v>Planned Net to Gross Ratio</v>
          </cell>
          <cell r="F9348" t="str">
            <v>Planned Net-to-Gross Ratio Value Source</v>
          </cell>
          <cell r="G9348" t="str">
            <v/>
          </cell>
          <cell r="H9348" t="str">
            <v>BAU - CE inputs sheet</v>
          </cell>
          <cell r="I9348" t="str">
            <v>CE inputs - measure update   small business 031314.xlsx</v>
          </cell>
        </row>
        <row r="9349">
          <cell r="C9349" t="str">
            <v>12162013-193.2_Planned Net to Gross Ratio</v>
          </cell>
          <cell r="D9349">
            <v>2</v>
          </cell>
          <cell r="E9349" t="str">
            <v>Planned Net to Gross Ratio</v>
          </cell>
          <cell r="F9349" t="str">
            <v>Net-to-Gross Value Source</v>
          </cell>
          <cell r="G9349" t="str">
            <v/>
          </cell>
          <cell r="H9349" t="str">
            <v>Page 2</v>
          </cell>
          <cell r="I9349" t="str">
            <v>CA_Energy_FinAnswer_Program_Evaluation_2009-2011.pdf</v>
          </cell>
        </row>
        <row r="9350">
          <cell r="C9350" t="str">
            <v>12162013-323.2_Planned Net to Gross Ratio</v>
          </cell>
          <cell r="D9350">
            <v>2</v>
          </cell>
          <cell r="E9350" t="str">
            <v>Planned Net to Gross Ratio</v>
          </cell>
          <cell r="F9350" t="str">
            <v>Net-to-Gross Ratio Value Source</v>
          </cell>
          <cell r="G9350" t="str">
            <v/>
          </cell>
          <cell r="H9350" t="str">
            <v>Page 2</v>
          </cell>
          <cell r="I9350" t="str">
            <v>ID_Energy_FinAnswer_Program_Evaluation_2009-2011.pdf</v>
          </cell>
        </row>
        <row r="9351">
          <cell r="C9351" t="str">
            <v>12162013-323.2_Planned Realization Rate</v>
          </cell>
          <cell r="D9351">
            <v>2</v>
          </cell>
          <cell r="E9351" t="str">
            <v>Planned Realization Rate</v>
          </cell>
          <cell r="F9351" t="str">
            <v>Realization Rate Value Source</v>
          </cell>
          <cell r="G9351" t="str">
            <v/>
          </cell>
          <cell r="H9351" t="str">
            <v>Table 1</v>
          </cell>
          <cell r="I9351" t="str">
            <v>ID_Energy_FinAnswer_Program_Evaluation_2009-2011.pdf</v>
          </cell>
        </row>
        <row r="9352">
          <cell r="C9352" t="str">
            <v>12162013-323.2_Measure life (years)</v>
          </cell>
          <cell r="D9352">
            <v>2</v>
          </cell>
          <cell r="E9352" t="str">
            <v>Measure life (years)</v>
          </cell>
          <cell r="F9352" t="str">
            <v>Measure Life Value Source</v>
          </cell>
          <cell r="G9352" t="str">
            <v>14.5, rounded to 15</v>
          </cell>
          <cell r="H9352" t="str">
            <v>Table 16</v>
          </cell>
          <cell r="I9352" t="str">
            <v>Idaho Energy FinAnswer Evaluation Report - 2008.pdf</v>
          </cell>
        </row>
        <row r="9353">
          <cell r="C9353" t="str">
            <v>11222013-073.2_Incentive Customer ($)</v>
          </cell>
          <cell r="D9353">
            <v>2</v>
          </cell>
          <cell r="E9353" t="str">
            <v>Incentive Customer ($)</v>
          </cell>
          <cell r="F9353" t="str">
            <v>Incentive Value Source</v>
          </cell>
          <cell r="G9353" t="str">
            <v/>
          </cell>
          <cell r="H9353" t="str">
            <v>Incentive Caluclator Tool</v>
          </cell>
          <cell r="I9353" t="str">
            <v>WB UT Incentive Calc EXTERNAL 1.1E 0722013.xlsx</v>
          </cell>
        </row>
        <row r="9354">
          <cell r="C9354" t="str">
            <v>12162013-063.2_Incentive Customer ($)</v>
          </cell>
          <cell r="D9354">
            <v>2</v>
          </cell>
          <cell r="E9354" t="str">
            <v>Incentive Customer ($)</v>
          </cell>
          <cell r="F9354" t="str">
            <v>Incentive Value Source</v>
          </cell>
          <cell r="G9354" t="str">
            <v/>
          </cell>
          <cell r="H9354" t="str">
            <v>Incentive Caluclator Tool</v>
          </cell>
          <cell r="I9354" t="str">
            <v>WA wattSmart Business Incentive DUMMY.xlsx</v>
          </cell>
        </row>
        <row r="9355">
          <cell r="C9355" t="str">
            <v>12162013-453.2_Measure life (years)</v>
          </cell>
          <cell r="D9355">
            <v>2</v>
          </cell>
          <cell r="E9355" t="str">
            <v>Measure life (years)</v>
          </cell>
          <cell r="F9355" t="str">
            <v>Measure Life Value Source</v>
          </cell>
          <cell r="G9355" t="str">
            <v/>
          </cell>
          <cell r="H9355" t="str">
            <v>Table 26</v>
          </cell>
          <cell r="I9355" t="str">
            <v>2013-Wyoming-Annual-Report-Appendices-FINAL.pdf</v>
          </cell>
        </row>
        <row r="9356">
          <cell r="C9356" t="str">
            <v>12162013-453.2_Planned Net to Gross Ratio</v>
          </cell>
          <cell r="D9356">
            <v>2</v>
          </cell>
          <cell r="E9356" t="str">
            <v>Planned Net to Gross Ratio</v>
          </cell>
          <cell r="F9356" t="str">
            <v>Net-to-Gross Valur Source</v>
          </cell>
          <cell r="G9356" t="str">
            <v/>
          </cell>
          <cell r="H9356" t="str">
            <v>Page 10</v>
          </cell>
          <cell r="I9356" t="str">
            <v>DSM_WY_EnergyFinAnswer_Report_2011.pdf</v>
          </cell>
        </row>
        <row r="9357">
          <cell r="C9357" t="str">
            <v>12162013-453.2_Planned Realization Rate</v>
          </cell>
          <cell r="D9357">
            <v>2</v>
          </cell>
          <cell r="E9357" t="str">
            <v>Planned Realization Rate</v>
          </cell>
          <cell r="F9357" t="str">
            <v>Realization Rate Value Source</v>
          </cell>
          <cell r="G9357" t="str">
            <v/>
          </cell>
          <cell r="H9357" t="str">
            <v>Table 1</v>
          </cell>
          <cell r="I9357" t="str">
            <v>DSM_WY_EnergyFinAnswer_Report_2011.pdf</v>
          </cell>
        </row>
        <row r="9358">
          <cell r="C9358" t="str">
            <v>12162013-194.2_Planned Net to Gross Ratio</v>
          </cell>
          <cell r="D9358">
            <v>2</v>
          </cell>
          <cell r="E9358" t="str">
            <v>Planned Net to Gross Ratio</v>
          </cell>
          <cell r="F9358" t="str">
            <v>Net-to-Gross Value Source</v>
          </cell>
          <cell r="G9358" t="str">
            <v/>
          </cell>
          <cell r="H9358" t="str">
            <v>Page 2</v>
          </cell>
          <cell r="I9358" t="str">
            <v>CA_Energy_FinAnswer_Program_Evaluation_2009-2011.pdf</v>
          </cell>
        </row>
        <row r="9359">
          <cell r="C9359" t="str">
            <v>12162013-324.2_Planned Net to Gross Ratio</v>
          </cell>
          <cell r="D9359">
            <v>2</v>
          </cell>
          <cell r="E9359" t="str">
            <v>Planned Net to Gross Ratio</v>
          </cell>
          <cell r="F9359" t="str">
            <v>Net-to-Gross Ratio Value Source</v>
          </cell>
          <cell r="G9359" t="str">
            <v/>
          </cell>
          <cell r="H9359" t="str">
            <v>Page 2</v>
          </cell>
          <cell r="I9359" t="str">
            <v>ID_Energy_FinAnswer_Program_Evaluation_2009-2011.pdf</v>
          </cell>
        </row>
        <row r="9360">
          <cell r="C9360" t="str">
            <v>12162013-324.2_Measure life (years)</v>
          </cell>
          <cell r="D9360">
            <v>2</v>
          </cell>
          <cell r="E9360" t="str">
            <v>Measure life (years)</v>
          </cell>
          <cell r="F9360" t="str">
            <v>Measure Life Value Source</v>
          </cell>
          <cell r="G9360" t="str">
            <v>14.5, rounded to 15</v>
          </cell>
          <cell r="H9360" t="str">
            <v>Table 16</v>
          </cell>
          <cell r="I9360" t="str">
            <v>Idaho Energy FinAnswer Evaluation Report - 2008.pdf</v>
          </cell>
        </row>
        <row r="9361">
          <cell r="C9361" t="str">
            <v>12162013-324.2_Planned Realization Rate</v>
          </cell>
          <cell r="D9361">
            <v>2</v>
          </cell>
          <cell r="E9361" t="str">
            <v>Planned Realization Rate</v>
          </cell>
          <cell r="F9361" t="str">
            <v>Realization Rate Value Source</v>
          </cell>
          <cell r="G9361" t="str">
            <v/>
          </cell>
          <cell r="H9361" t="str">
            <v>Table 1</v>
          </cell>
          <cell r="I9361" t="str">
            <v>ID_Energy_FinAnswer_Program_Evaluation_2009-2011.pdf</v>
          </cell>
        </row>
        <row r="9362">
          <cell r="C9362" t="str">
            <v>11222013-074.2_Incentive Customer ($)</v>
          </cell>
          <cell r="D9362">
            <v>2</v>
          </cell>
          <cell r="E9362" t="str">
            <v>Incentive Customer ($)</v>
          </cell>
          <cell r="F9362" t="str">
            <v>Incentive Value Source</v>
          </cell>
          <cell r="G9362" t="str">
            <v/>
          </cell>
          <cell r="H9362" t="str">
            <v>Incentive Caluclator Tool</v>
          </cell>
          <cell r="I9362" t="str">
            <v>WB UT Incentive Calc EXTERNAL 1.1E 0722013.xlsx</v>
          </cell>
        </row>
        <row r="9363">
          <cell r="C9363" t="str">
            <v>12162013-064.2_Incentive Customer ($)</v>
          </cell>
          <cell r="D9363">
            <v>2</v>
          </cell>
          <cell r="E9363" t="str">
            <v>Incentive Customer ($)</v>
          </cell>
          <cell r="F9363" t="str">
            <v>Incentive Value Source</v>
          </cell>
          <cell r="G9363" t="str">
            <v/>
          </cell>
          <cell r="H9363" t="str">
            <v>Incentive Caluclator Tool</v>
          </cell>
          <cell r="I9363" t="str">
            <v>WA wattSmart Business Incentive DUMMY.xlsx</v>
          </cell>
        </row>
        <row r="9364">
          <cell r="C9364" t="str">
            <v>12162013-454.2_Measure life (years)</v>
          </cell>
          <cell r="D9364">
            <v>2</v>
          </cell>
          <cell r="E9364" t="str">
            <v>Measure life (years)</v>
          </cell>
          <cell r="F9364" t="str">
            <v>Measure Life Value Source</v>
          </cell>
          <cell r="G9364" t="str">
            <v/>
          </cell>
          <cell r="H9364" t="str">
            <v>Table 26</v>
          </cell>
          <cell r="I9364" t="str">
            <v>2013-Wyoming-Annual-Report-Appendices-FINAL.pdf</v>
          </cell>
        </row>
        <row r="9365">
          <cell r="C9365" t="str">
            <v>12162013-454.2_Planned Realization Rate</v>
          </cell>
          <cell r="D9365">
            <v>2</v>
          </cell>
          <cell r="E9365" t="str">
            <v>Planned Realization Rate</v>
          </cell>
          <cell r="F9365" t="str">
            <v>Realization Rate Value Source</v>
          </cell>
          <cell r="G9365" t="str">
            <v/>
          </cell>
          <cell r="H9365" t="str">
            <v>Table 1</v>
          </cell>
          <cell r="I9365" t="str">
            <v>DSM_WY_EnergyFinAnswer_Report_2011.pdf</v>
          </cell>
        </row>
        <row r="9366">
          <cell r="C9366" t="str">
            <v>12162013-454.2_Planned Net to Gross Ratio</v>
          </cell>
          <cell r="D9366">
            <v>2</v>
          </cell>
          <cell r="E9366" t="str">
            <v>Planned Net to Gross Ratio</v>
          </cell>
          <cell r="F9366" t="str">
            <v>Net-to-Gross Valur Source</v>
          </cell>
          <cell r="G9366" t="str">
            <v/>
          </cell>
          <cell r="H9366" t="str">
            <v>Page 10</v>
          </cell>
          <cell r="I9366" t="str">
            <v>DSM_WY_EnergyFinAnswer_Report_2011.pdf</v>
          </cell>
        </row>
        <row r="9367">
          <cell r="C9367" t="str">
            <v>217.2_Measure life (years)</v>
          </cell>
          <cell r="D9367">
            <v>2</v>
          </cell>
          <cell r="E9367" t="str">
            <v>Measure life (years)</v>
          </cell>
          <cell r="F9367" t="str">
            <v>Measure Life Value Source</v>
          </cell>
          <cell r="G9367" t="str">
            <v/>
          </cell>
          <cell r="H9367" t="str">
            <v/>
          </cell>
          <cell r="I9367" t="str">
            <v>Irrigation Measure Revision - Analysis Updated 13 Feb 2014.xlsx</v>
          </cell>
        </row>
        <row r="9368">
          <cell r="C9368" t="str">
            <v>217.2_Gross Average Monthly Demand Reduction (kW/unit)</v>
          </cell>
          <cell r="D9368">
            <v>2</v>
          </cell>
          <cell r="E9368" t="str">
            <v>Gross Average Monthly Demand Reduction (kW/unit)</v>
          </cell>
          <cell r="F9368" t="str">
            <v>Demand Savings Value Source</v>
          </cell>
          <cell r="G9368" t="str">
            <v/>
          </cell>
          <cell r="H9368" t="str">
            <v/>
          </cell>
          <cell r="I9368" t="str">
            <v>Irrigation Measure Revision - Analysis Updated 13 Feb 2014.xlsx</v>
          </cell>
        </row>
        <row r="9369">
          <cell r="C9369" t="str">
            <v>217.2_Planned Realization Rate</v>
          </cell>
          <cell r="D9369">
            <v>2</v>
          </cell>
          <cell r="E9369" t="str">
            <v>Planned Realization Rate</v>
          </cell>
          <cell r="F9369" t="str">
            <v>Realization Rate Value Source</v>
          </cell>
          <cell r="G9369" t="str">
            <v/>
          </cell>
          <cell r="H9369" t="str">
            <v xml:space="preserve"> Table 1, p. 2.</v>
          </cell>
          <cell r="I9369" t="str">
            <v>CA_FinAnswer_Express_Program_Evaluation_2009-2011.pdf</v>
          </cell>
        </row>
        <row r="9370">
          <cell r="C9370" t="str">
            <v>217.2_Gross incremental annual electric savings (kWh/yr)</v>
          </cell>
          <cell r="D9370">
            <v>2</v>
          </cell>
          <cell r="E9370" t="str">
            <v>Gross incremental annual electric savings (kWh/yr)</v>
          </cell>
          <cell r="F9370" t="str">
            <v>Energy Savings Value Source</v>
          </cell>
          <cell r="G9370" t="str">
            <v/>
          </cell>
          <cell r="H9370" t="str">
            <v/>
          </cell>
          <cell r="I9370" t="str">
            <v>Irrigation Measure Revision - Analysis Updated 13 Feb 2014.xlsx</v>
          </cell>
        </row>
        <row r="9371">
          <cell r="C9371" t="str">
            <v>217.2_Incremental cost ($)</v>
          </cell>
          <cell r="D9371">
            <v>2</v>
          </cell>
          <cell r="E9371" t="str">
            <v>Incremental cost ($)</v>
          </cell>
          <cell r="F9371" t="str">
            <v>Incremental Cost Value Source</v>
          </cell>
          <cell r="G9371" t="str">
            <v/>
          </cell>
          <cell r="H9371" t="str">
            <v/>
          </cell>
          <cell r="I9371" t="str">
            <v>Irrigation Measure Revision - Analysis Updated 13 Feb 2014.xlsx</v>
          </cell>
        </row>
        <row r="9372">
          <cell r="C9372" t="str">
            <v>217.2_Planned Net to Gross Ratio</v>
          </cell>
          <cell r="D9372">
            <v>2</v>
          </cell>
          <cell r="E9372" t="str">
            <v>Planned Net to Gross Ratio</v>
          </cell>
          <cell r="F9372" t="str">
            <v>Net-to-Gross Value Source</v>
          </cell>
          <cell r="G9372" t="str">
            <v/>
          </cell>
          <cell r="H9372" t="str">
            <v>P. 2 .</v>
          </cell>
          <cell r="I9372" t="str">
            <v>CA_FinAnswer_Express_Program_Evaluation_2009-2011.pdf</v>
          </cell>
        </row>
        <row r="9373">
          <cell r="C9373" t="str">
            <v>861.2_Gross Average Monthly Demand Reduction (kW/unit)</v>
          </cell>
          <cell r="D9373">
            <v>2</v>
          </cell>
          <cell r="E9373" t="str">
            <v>Gross Average Monthly Demand Reduction (kW/unit)</v>
          </cell>
          <cell r="F9373" t="str">
            <v>Savings Parameters</v>
          </cell>
          <cell r="G9373" t="str">
            <v/>
          </cell>
          <cell r="H9373" t="str">
            <v/>
          </cell>
          <cell r="I9373" t="str">
            <v>Irrigation Measure Revision - Analysis 11 Oct 2013.xlsx</v>
          </cell>
        </row>
        <row r="9374">
          <cell r="C9374" t="str">
            <v>861.2_Incentive Customer ($)</v>
          </cell>
          <cell r="D9374">
            <v>2</v>
          </cell>
          <cell r="E9374" t="str">
            <v>Incentive Customer ($)</v>
          </cell>
          <cell r="F9374" t="str">
            <v>Incentive Value Source</v>
          </cell>
          <cell r="G9374" t="str">
            <v/>
          </cell>
          <cell r="H9374" t="str">
            <v>Page 24</v>
          </cell>
          <cell r="I9374" t="str">
            <v>Review and Update Industrial Agricultural Incentive Table Measures Washington 3 Nov 2013.pdf</v>
          </cell>
        </row>
        <row r="9375">
          <cell r="C9375" t="str">
            <v>861.2_Incremental cost ($)</v>
          </cell>
          <cell r="D9375">
            <v>2</v>
          </cell>
          <cell r="E9375" t="str">
            <v>Incremental cost ($)</v>
          </cell>
          <cell r="F9375" t="str">
            <v>Cost Value Source</v>
          </cell>
          <cell r="G9375" t="str">
            <v/>
          </cell>
          <cell r="H9375" t="str">
            <v>Page 24</v>
          </cell>
          <cell r="I9375" t="str">
            <v>Review and Update Industrial Agricultural Incentive Table Measures Washington 3 Nov 2013.pdf</v>
          </cell>
        </row>
        <row r="9376">
          <cell r="C9376" t="str">
            <v>861.2_Gross incremental annual electric savings (kWh/yr)</v>
          </cell>
          <cell r="D9376">
            <v>2</v>
          </cell>
          <cell r="E9376" t="str">
            <v>Gross incremental annual electric savings (kWh/yr)</v>
          </cell>
          <cell r="F9376" t="str">
            <v xml:space="preserve">Energy Savings Value Source </v>
          </cell>
          <cell r="G9376" t="str">
            <v/>
          </cell>
          <cell r="H9376" t="str">
            <v>Page 24</v>
          </cell>
          <cell r="I9376" t="str">
            <v>Review and Update Industrial Agricultural Incentive Table Measures Washington 3 Nov 2013.pdf</v>
          </cell>
        </row>
        <row r="9377">
          <cell r="C9377" t="str">
            <v>861.2_Gross Average Monthly Demand Reduction (kW/unit)</v>
          </cell>
          <cell r="D9377">
            <v>2</v>
          </cell>
          <cell r="E9377" t="str">
            <v>Gross Average Monthly Demand Reduction (kW/unit)</v>
          </cell>
          <cell r="F9377" t="str">
            <v>Demand Reduction Value Source</v>
          </cell>
          <cell r="G9377" t="str">
            <v/>
          </cell>
          <cell r="H9377" t="str">
            <v>Page 24</v>
          </cell>
          <cell r="I9377" t="str">
            <v>Review and Update Industrial Agricultural Incentive Table Measures Washington 3 Nov 2013.pdf</v>
          </cell>
        </row>
        <row r="9378">
          <cell r="C9378" t="str">
            <v>861.2_Gross incremental annual electric savings (kWh/yr)</v>
          </cell>
          <cell r="D9378">
            <v>2</v>
          </cell>
          <cell r="E9378" t="str">
            <v>Gross incremental annual electric savings (kWh/yr)</v>
          </cell>
          <cell r="F9378" t="str">
            <v>Savings Parameters</v>
          </cell>
          <cell r="G9378" t="str">
            <v/>
          </cell>
          <cell r="H9378" t="str">
            <v/>
          </cell>
          <cell r="I9378" t="str">
            <v>Irrigation Measure Revision - Analysis 11 Oct 2013.xlsx</v>
          </cell>
        </row>
        <row r="9379">
          <cell r="C9379" t="str">
            <v>861.2_Measure life (years)</v>
          </cell>
          <cell r="D9379">
            <v>2</v>
          </cell>
          <cell r="E9379" t="str">
            <v>Measure life (years)</v>
          </cell>
          <cell r="F9379" t="str">
            <v>Measure Life Value Source</v>
          </cell>
          <cell r="G9379" t="str">
            <v/>
          </cell>
          <cell r="H9379" t="str">
            <v>Page 24</v>
          </cell>
          <cell r="I9379" t="str">
            <v>Review and Update Industrial Agricultural Incentive Table Measures Washington 3 Nov 2013.pdf</v>
          </cell>
        </row>
        <row r="9380">
          <cell r="C9380" t="str">
            <v>1085.2_Planned Net to Gross Ratio</v>
          </cell>
          <cell r="D9380">
            <v>2</v>
          </cell>
          <cell r="E9380" t="str">
            <v>Planned Net to Gross Ratio</v>
          </cell>
          <cell r="F9380" t="str">
            <v>Net-to-Gross Value Source</v>
          </cell>
          <cell r="G9380" t="str">
            <v/>
          </cell>
          <cell r="H9380" t="str">
            <v>Recommendation on Page 10</v>
          </cell>
          <cell r="I9380" t="str">
            <v>DSM_WY_EnergyFinAnswer_Report_2011.pdf</v>
          </cell>
        </row>
        <row r="9381">
          <cell r="C9381" t="str">
            <v>1085.2_Incremental cost ($)</v>
          </cell>
          <cell r="D9381">
            <v>2</v>
          </cell>
          <cell r="E9381" t="str">
            <v>Incremental cost ($)</v>
          </cell>
          <cell r="F9381" t="str">
            <v>Incremental Cost Value Source</v>
          </cell>
          <cell r="G9381" t="str">
            <v/>
          </cell>
          <cell r="H9381" t="str">
            <v>Page 25</v>
          </cell>
          <cell r="I9381" t="str">
            <v>Wyoming Industrial  Agricultural Measure Review and Update 9 Nov.docx</v>
          </cell>
        </row>
        <row r="9382">
          <cell r="C9382" t="str">
            <v>1085.2_Gross incremental annual electric savings (kWh/yr)</v>
          </cell>
          <cell r="D9382">
            <v>2</v>
          </cell>
          <cell r="E9382" t="str">
            <v>Gross incremental annual electric savings (kWh/yr)</v>
          </cell>
          <cell r="F9382" t="str">
            <v>Energy Savings Value Source</v>
          </cell>
          <cell r="G9382" t="str">
            <v/>
          </cell>
          <cell r="H9382" t="str">
            <v>Page 25</v>
          </cell>
          <cell r="I9382" t="str">
            <v>Wyoming Industrial  Agricultural Measure Review and Update 9 Nov.docx</v>
          </cell>
        </row>
        <row r="9383">
          <cell r="C9383" t="str">
            <v>1085.2_Gross Average Monthly Demand Reduction (kW/unit)</v>
          </cell>
          <cell r="D9383">
            <v>2</v>
          </cell>
          <cell r="E9383" t="str">
            <v>Gross Average Monthly Demand Reduction (kW/unit)</v>
          </cell>
          <cell r="F9383" t="str">
            <v>Demand Savings Value Source</v>
          </cell>
          <cell r="G9383" t="str">
            <v/>
          </cell>
          <cell r="H9383" t="str">
            <v>Page 25</v>
          </cell>
          <cell r="I9383" t="str">
            <v>Wyoming Industrial  Agricultural Measure Review and Update 9 Nov.docx</v>
          </cell>
        </row>
        <row r="9384">
          <cell r="C9384" t="str">
            <v>1085.2_Measure life (years)</v>
          </cell>
          <cell r="D9384">
            <v>2</v>
          </cell>
          <cell r="E9384" t="str">
            <v>Measure life (years)</v>
          </cell>
          <cell r="F9384" t="str">
            <v>Measure Life Value Source</v>
          </cell>
          <cell r="G9384" t="str">
            <v/>
          </cell>
          <cell r="H9384" t="str">
            <v>Page 25</v>
          </cell>
          <cell r="I9384" t="str">
            <v>Wyoming Industrial  Agricultural Measure Review and Update 9 Nov.docx</v>
          </cell>
        </row>
        <row r="9385">
          <cell r="C9385" t="str">
            <v>203.2_Planned Net to Gross Ratio</v>
          </cell>
          <cell r="D9385">
            <v>2</v>
          </cell>
          <cell r="E9385" t="str">
            <v>Planned Net to Gross Ratio</v>
          </cell>
          <cell r="F9385" t="str">
            <v>Net-to-Gross Value Source</v>
          </cell>
          <cell r="G9385" t="str">
            <v/>
          </cell>
          <cell r="H9385" t="str">
            <v>P. 2 .</v>
          </cell>
          <cell r="I9385" t="str">
            <v>CA_FinAnswer_Express_Program_Evaluation_2009-2011.pdf</v>
          </cell>
        </row>
        <row r="9386">
          <cell r="C9386" t="str">
            <v>203.2_Gross Average Monthly Demand Reduction (kW/unit)</v>
          </cell>
          <cell r="D9386">
            <v>2</v>
          </cell>
          <cell r="E9386" t="str">
            <v>Gross Average Monthly Demand Reduction (kW/unit)</v>
          </cell>
          <cell r="F9386" t="str">
            <v>Demand Savings Value Source</v>
          </cell>
          <cell r="G9386" t="str">
            <v/>
          </cell>
          <cell r="H9386" t="str">
            <v/>
          </cell>
          <cell r="I9386" t="str">
            <v>Irrigation Measure Revision - Analysis Updated 13 Feb 2014.xlsx</v>
          </cell>
        </row>
        <row r="9387">
          <cell r="C9387" t="str">
            <v>203.2_Incremental cost ($)</v>
          </cell>
          <cell r="D9387">
            <v>2</v>
          </cell>
          <cell r="E9387" t="str">
            <v>Incremental cost ($)</v>
          </cell>
          <cell r="F9387" t="str">
            <v>Incremental Cost Value Source</v>
          </cell>
          <cell r="G9387" t="str">
            <v/>
          </cell>
          <cell r="H9387" t="str">
            <v/>
          </cell>
          <cell r="I9387" t="str">
            <v>Irrigation Measure Revision - Analysis Updated 13 Feb 2014.xlsx</v>
          </cell>
        </row>
        <row r="9388">
          <cell r="C9388" t="str">
            <v>203.2_Planned Realization Rate</v>
          </cell>
          <cell r="D9388">
            <v>2</v>
          </cell>
          <cell r="E9388" t="str">
            <v>Planned Realization Rate</v>
          </cell>
          <cell r="F9388" t="str">
            <v>Realization Rate Value Source</v>
          </cell>
          <cell r="G9388" t="str">
            <v/>
          </cell>
          <cell r="H9388" t="str">
            <v xml:space="preserve"> Table 1, p. 2.</v>
          </cell>
          <cell r="I9388" t="str">
            <v>CA_FinAnswer_Express_Program_Evaluation_2009-2011.pdf</v>
          </cell>
        </row>
        <row r="9389">
          <cell r="C9389" t="str">
            <v>203.2_Measure life (years)</v>
          </cell>
          <cell r="D9389">
            <v>2</v>
          </cell>
          <cell r="E9389" t="str">
            <v>Measure life (years)</v>
          </cell>
          <cell r="F9389" t="str">
            <v>Measure Life Value Source</v>
          </cell>
          <cell r="G9389" t="str">
            <v/>
          </cell>
          <cell r="H9389" t="str">
            <v/>
          </cell>
          <cell r="I9389" t="str">
            <v>Irrigation Measure Revision - Analysis Updated 13 Feb 2014.xlsx</v>
          </cell>
        </row>
        <row r="9390">
          <cell r="C9390" t="str">
            <v>203.2_Gross incremental annual electric savings (kWh/yr)</v>
          </cell>
          <cell r="D9390">
            <v>2</v>
          </cell>
          <cell r="E9390" t="str">
            <v>Gross incremental annual electric savings (kWh/yr)</v>
          </cell>
          <cell r="F9390" t="str">
            <v>Energy Savings Value Source</v>
          </cell>
          <cell r="G9390" t="str">
            <v/>
          </cell>
          <cell r="H9390" t="str">
            <v/>
          </cell>
          <cell r="I9390" t="str">
            <v>Irrigation Measure Revision - Analysis Updated 13 Feb 2014.xlsx</v>
          </cell>
        </row>
        <row r="9391">
          <cell r="C9391" t="str">
            <v>859.2_Gross incremental annual electric savings (kWh/yr)</v>
          </cell>
          <cell r="D9391">
            <v>2</v>
          </cell>
          <cell r="E9391" t="str">
            <v>Gross incremental annual electric savings (kWh/yr)</v>
          </cell>
          <cell r="F9391" t="str">
            <v xml:space="preserve">Energy Savings Value Source </v>
          </cell>
          <cell r="G9391" t="str">
            <v/>
          </cell>
          <cell r="H9391" t="str">
            <v>Page 23</v>
          </cell>
          <cell r="I9391" t="str">
            <v>Review and Update Industrial Agricultural Incentive Table Measures Washington 3 Nov 2013.pdf</v>
          </cell>
        </row>
        <row r="9392">
          <cell r="C9392" t="str">
            <v>859.2_Gross Average Monthly Demand Reduction (kW/unit)</v>
          </cell>
          <cell r="D9392">
            <v>2</v>
          </cell>
          <cell r="E9392" t="str">
            <v>Gross Average Monthly Demand Reduction (kW/unit)</v>
          </cell>
          <cell r="F9392" t="str">
            <v>Savings Parameters</v>
          </cell>
          <cell r="G9392" t="str">
            <v/>
          </cell>
          <cell r="H9392" t="str">
            <v/>
          </cell>
          <cell r="I9392" t="str">
            <v>Irrigation Measure Revision - Analysis 11 Oct 2013.xlsx</v>
          </cell>
        </row>
        <row r="9393">
          <cell r="C9393" t="str">
            <v>859.2_Measure life (years)</v>
          </cell>
          <cell r="D9393">
            <v>2</v>
          </cell>
          <cell r="E9393" t="str">
            <v>Measure life (years)</v>
          </cell>
          <cell r="F9393" t="str">
            <v>Measure Life Value Source</v>
          </cell>
          <cell r="G9393" t="str">
            <v/>
          </cell>
          <cell r="H9393" t="str">
            <v>Page 23</v>
          </cell>
          <cell r="I9393" t="str">
            <v>Review and Update Industrial Agricultural Incentive Table Measures Washington 3 Nov 2013.pdf</v>
          </cell>
        </row>
        <row r="9394">
          <cell r="C9394" t="str">
            <v>859.2_Incentive Customer ($)</v>
          </cell>
          <cell r="D9394">
            <v>2</v>
          </cell>
          <cell r="E9394" t="str">
            <v>Incentive Customer ($)</v>
          </cell>
          <cell r="F9394" t="str">
            <v>Incentive Value Source</v>
          </cell>
          <cell r="G9394" t="str">
            <v/>
          </cell>
          <cell r="H9394" t="str">
            <v>Page 23</v>
          </cell>
          <cell r="I9394" t="str">
            <v>Review and Update Industrial Agricultural Incentive Table Measures Washington 3 Nov 2013.pdf</v>
          </cell>
        </row>
        <row r="9395">
          <cell r="C9395" t="str">
            <v>859.2_Incremental cost ($)</v>
          </cell>
          <cell r="D9395">
            <v>2</v>
          </cell>
          <cell r="E9395" t="str">
            <v>Incremental cost ($)</v>
          </cell>
          <cell r="F9395" t="str">
            <v>Cost Value Source</v>
          </cell>
          <cell r="G9395" t="str">
            <v/>
          </cell>
          <cell r="H9395" t="str">
            <v>Page 23</v>
          </cell>
          <cell r="I9395" t="str">
            <v>Review and Update Industrial Agricultural Incentive Table Measures Washington 3 Nov 2013.pdf</v>
          </cell>
        </row>
        <row r="9396">
          <cell r="C9396" t="str">
            <v>859.2_Gross incremental annual electric savings (kWh/yr)</v>
          </cell>
          <cell r="D9396">
            <v>2</v>
          </cell>
          <cell r="E9396" t="str">
            <v>Gross incremental annual electric savings (kWh/yr)</v>
          </cell>
          <cell r="F9396" t="str">
            <v>Savings Parameters</v>
          </cell>
          <cell r="G9396" t="str">
            <v/>
          </cell>
          <cell r="H9396" t="str">
            <v/>
          </cell>
          <cell r="I9396" t="str">
            <v>Irrigation Measure Revision - Analysis 11 Oct 2013.xlsx</v>
          </cell>
        </row>
        <row r="9397">
          <cell r="C9397" t="str">
            <v>859.2_Gross Average Monthly Demand Reduction (kW/unit)</v>
          </cell>
          <cell r="D9397">
            <v>2</v>
          </cell>
          <cell r="E9397" t="str">
            <v>Gross Average Monthly Demand Reduction (kW/unit)</v>
          </cell>
          <cell r="F9397" t="str">
            <v>Demand Reduction Value Source</v>
          </cell>
          <cell r="G9397" t="str">
            <v/>
          </cell>
          <cell r="H9397" t="str">
            <v>Page 23</v>
          </cell>
          <cell r="I9397" t="str">
            <v>Review and Update Industrial Agricultural Incentive Table Measures Washington 3 Nov 2013.pdf</v>
          </cell>
        </row>
        <row r="9398">
          <cell r="C9398" t="str">
            <v>1084.2_Gross incremental annual electric savings (kWh/yr)</v>
          </cell>
          <cell r="D9398">
            <v>2</v>
          </cell>
          <cell r="E9398" t="str">
            <v>Gross incremental annual electric savings (kWh/yr)</v>
          </cell>
          <cell r="F9398" t="str">
            <v>Energy Savings Value Source</v>
          </cell>
          <cell r="G9398" t="str">
            <v/>
          </cell>
          <cell r="H9398" t="str">
            <v>Page 24</v>
          </cell>
          <cell r="I9398" t="str">
            <v>Wyoming Industrial  Agricultural Measure Review and Update 9 Nov.docx</v>
          </cell>
        </row>
        <row r="9399">
          <cell r="C9399" t="str">
            <v>1084.2_Incremental cost ($)</v>
          </cell>
          <cell r="D9399">
            <v>2</v>
          </cell>
          <cell r="E9399" t="str">
            <v>Incremental cost ($)</v>
          </cell>
          <cell r="F9399" t="str">
            <v>Incremental Cost Value Source</v>
          </cell>
          <cell r="G9399" t="str">
            <v/>
          </cell>
          <cell r="H9399" t="str">
            <v>Page 24</v>
          </cell>
          <cell r="I9399" t="str">
            <v>Wyoming Industrial  Agricultural Measure Review and Update 9 Nov.docx</v>
          </cell>
        </row>
        <row r="9400">
          <cell r="C9400" t="str">
            <v>1084.2_Planned Net to Gross Ratio</v>
          </cell>
          <cell r="D9400">
            <v>2</v>
          </cell>
          <cell r="E9400" t="str">
            <v>Planned Net to Gross Ratio</v>
          </cell>
          <cell r="F9400" t="str">
            <v>Net-to-Gross Value Source</v>
          </cell>
          <cell r="G9400" t="str">
            <v/>
          </cell>
          <cell r="H9400" t="str">
            <v>Recommendation on Page 10</v>
          </cell>
          <cell r="I9400" t="str">
            <v>DSM_WY_EnergyFinAnswer_Report_2011.pdf</v>
          </cell>
        </row>
        <row r="9401">
          <cell r="C9401" t="str">
            <v>1084.2_Gross Average Monthly Demand Reduction (kW/unit)</v>
          </cell>
          <cell r="D9401">
            <v>2</v>
          </cell>
          <cell r="E9401" t="str">
            <v>Gross Average Monthly Demand Reduction (kW/unit)</v>
          </cell>
          <cell r="F9401" t="str">
            <v>Demand Savings Value Source</v>
          </cell>
          <cell r="G9401" t="str">
            <v/>
          </cell>
          <cell r="H9401" t="str">
            <v>Page 24</v>
          </cell>
          <cell r="I9401" t="str">
            <v>Wyoming Industrial  Agricultural Measure Review and Update 9 Nov.docx</v>
          </cell>
        </row>
        <row r="9402">
          <cell r="C9402" t="str">
            <v>1084.2_Measure life (years)</v>
          </cell>
          <cell r="D9402">
            <v>2</v>
          </cell>
          <cell r="E9402" t="str">
            <v>Measure life (years)</v>
          </cell>
          <cell r="F9402" t="str">
            <v>Measure Life Value Source</v>
          </cell>
          <cell r="G9402" t="str">
            <v/>
          </cell>
          <cell r="H9402" t="str">
            <v>Page 24</v>
          </cell>
          <cell r="I9402" t="str">
            <v>Wyoming Industrial  Agricultural Measure Review and Update 9 Nov.docx</v>
          </cell>
        </row>
        <row r="9403">
          <cell r="C9403" t="str">
            <v>443.2_Gross Average Monthly Demand Reduction (kW/unit)</v>
          </cell>
          <cell r="D9403">
            <v>2</v>
          </cell>
          <cell r="E9403" t="str">
            <v>Gross Average Monthly Demand Reduction (kW/unit)</v>
          </cell>
          <cell r="F9403" t="str">
            <v>Demand Reduction Value Source</v>
          </cell>
          <cell r="G9403" t="str">
            <v/>
          </cell>
          <cell r="H9403" t="str">
            <v/>
          </cell>
          <cell r="I9403" t="str">
            <v>FinAnswer Express Market Characterization and Program Enhancements - Utah Service Territory 30 Nov 2011.pdf</v>
          </cell>
        </row>
        <row r="9404">
          <cell r="C9404" t="str">
            <v>443.2_Gross incremental annual electric savings (kWh/yr)</v>
          </cell>
          <cell r="D9404">
            <v>2</v>
          </cell>
          <cell r="E9404" t="str">
            <v>Gross incremental annual electric savings (kWh/yr)</v>
          </cell>
          <cell r="F9404" t="str">
            <v>See Source Document(s) for savings methodology</v>
          </cell>
          <cell r="G9404" t="str">
            <v/>
          </cell>
          <cell r="H9404" t="str">
            <v/>
          </cell>
          <cell r="I9404" t="str">
            <v>Irrigation Measure Savings Calcs.xlsx</v>
          </cell>
        </row>
        <row r="9405">
          <cell r="C9405" t="str">
            <v>443.2_Baseline Value</v>
          </cell>
          <cell r="D9405">
            <v>2</v>
          </cell>
          <cell r="E9405" t="str">
            <v>Baseline Value</v>
          </cell>
          <cell r="F9405" t="str">
            <v>Baseline Value Source</v>
          </cell>
          <cell r="G9405" t="str">
            <v/>
          </cell>
          <cell r="H9405" t="str">
            <v/>
          </cell>
          <cell r="I9405" t="str">
            <v>FinAnswer Express Market Characterization and Program Enhancements - Utah Service Territory 30 Nov 2011.pdf</v>
          </cell>
        </row>
        <row r="9406">
          <cell r="C9406" t="str">
            <v>443.2_Gross incremental annual electric savings (kWh/yr)</v>
          </cell>
          <cell r="D9406">
            <v>2</v>
          </cell>
          <cell r="E9406" t="str">
            <v>Gross incremental annual electric savings (kWh/yr)</v>
          </cell>
          <cell r="F9406" t="str">
            <v xml:space="preserve">Energy Savings Value Source </v>
          </cell>
          <cell r="G9406" t="str">
            <v/>
          </cell>
          <cell r="H9406" t="str">
            <v/>
          </cell>
          <cell r="I9406" t="str">
            <v>FinAnswer Express Market Characterization and Program Enhancements - Utah Service Territory 30 Nov 2011.pdf</v>
          </cell>
        </row>
        <row r="9407">
          <cell r="C9407" t="str">
            <v>443.2_Incremental cost ($)</v>
          </cell>
          <cell r="D9407">
            <v>2</v>
          </cell>
          <cell r="E9407" t="str">
            <v>Incremental cost ($)</v>
          </cell>
          <cell r="F9407" t="str">
            <v>Cost Value Source</v>
          </cell>
          <cell r="G9407" t="str">
            <v/>
          </cell>
          <cell r="H9407" t="str">
            <v/>
          </cell>
          <cell r="I9407" t="str">
            <v>FinAnswer Express Market Characterization and Program Enhancements - Utah Service Territory 30 Nov 2011.pdf</v>
          </cell>
        </row>
        <row r="9408">
          <cell r="C9408" t="str">
            <v>443.2_Incentive Customer ($)</v>
          </cell>
          <cell r="D9408">
            <v>2</v>
          </cell>
          <cell r="E9408" t="str">
            <v>Incentive Customer ($)</v>
          </cell>
          <cell r="F9408" t="str">
            <v>Incentive Value Source</v>
          </cell>
          <cell r="G9408" t="str">
            <v/>
          </cell>
          <cell r="H9408" t="str">
            <v>FE Deemed Savings - Industrial v10.18.12.xlsx table of deemed values used by program administator</v>
          </cell>
          <cell r="I9408" t="str">
            <v/>
          </cell>
        </row>
        <row r="9409">
          <cell r="C9409" t="str">
            <v>443.2_Gross Average Monthly Demand Reduction (kW/unit)</v>
          </cell>
          <cell r="D9409">
            <v>2</v>
          </cell>
          <cell r="E9409" t="str">
            <v>Gross Average Monthly Demand Reduction (kW/unit)</v>
          </cell>
          <cell r="F9409" t="str">
            <v>Savings Parameters</v>
          </cell>
          <cell r="G9409" t="str">
            <v/>
          </cell>
          <cell r="H9409" t="str">
            <v/>
          </cell>
          <cell r="I9409" t="str">
            <v>Irrigation Measure Savings Calcs.xlsx</v>
          </cell>
        </row>
        <row r="9410">
          <cell r="C9410" t="str">
            <v>443.2_Efficient Case Value</v>
          </cell>
          <cell r="D9410">
            <v>2</v>
          </cell>
          <cell r="E9410" t="str">
            <v>Efficient Case Value</v>
          </cell>
          <cell r="F9410" t="str">
            <v>Efficient Case Value Source</v>
          </cell>
          <cell r="G9410" t="str">
            <v/>
          </cell>
          <cell r="H9410" t="str">
            <v/>
          </cell>
          <cell r="I9410" t="str">
            <v>FinAnswer Express Market Characterization and Program Enhancements - Utah Service Territory 30 Nov 2011.pdf</v>
          </cell>
        </row>
        <row r="9411">
          <cell r="C9411" t="str">
            <v>444.2_Baseline Value</v>
          </cell>
          <cell r="D9411">
            <v>2</v>
          </cell>
          <cell r="E9411" t="str">
            <v>Baseline Value</v>
          </cell>
          <cell r="F9411" t="str">
            <v>Baseline Value Source</v>
          </cell>
          <cell r="G9411" t="str">
            <v/>
          </cell>
          <cell r="H9411" t="str">
            <v/>
          </cell>
          <cell r="I9411" t="str">
            <v>FinAnswer Express Market Characterization and Program Enhancements - Utah Service Territory 30 Nov 2011.pdf</v>
          </cell>
        </row>
        <row r="9412">
          <cell r="C9412" t="str">
            <v>444.2_Gross Average Monthly Demand Reduction (kW/unit)</v>
          </cell>
          <cell r="D9412">
            <v>2</v>
          </cell>
          <cell r="E9412" t="str">
            <v>Gross Average Monthly Demand Reduction (kW/unit)</v>
          </cell>
          <cell r="F9412" t="str">
            <v>Savings Parameters</v>
          </cell>
          <cell r="G9412" t="str">
            <v/>
          </cell>
          <cell r="H9412" t="str">
            <v/>
          </cell>
          <cell r="I9412" t="str">
            <v>Irrigation Measure Savings Calcs.xlsx</v>
          </cell>
        </row>
        <row r="9413">
          <cell r="C9413" t="str">
            <v>444.2_Incremental cost ($)</v>
          </cell>
          <cell r="D9413">
            <v>2</v>
          </cell>
          <cell r="E9413" t="str">
            <v>Incremental cost ($)</v>
          </cell>
          <cell r="F9413" t="str">
            <v>Cost Value Source</v>
          </cell>
          <cell r="G9413" t="str">
            <v/>
          </cell>
          <cell r="H9413" t="str">
            <v/>
          </cell>
          <cell r="I9413" t="str">
            <v>FinAnswer Express Market Characterization and Program Enhancements - Utah Service Territory 30 Nov 2011.pdf</v>
          </cell>
        </row>
        <row r="9414">
          <cell r="C9414" t="str">
            <v>444.2_Gross Average Monthly Demand Reduction (kW/unit)</v>
          </cell>
          <cell r="D9414">
            <v>2</v>
          </cell>
          <cell r="E9414" t="str">
            <v>Gross Average Monthly Demand Reduction (kW/unit)</v>
          </cell>
          <cell r="F9414" t="str">
            <v>Demand Reduction Value Source</v>
          </cell>
          <cell r="G9414" t="str">
            <v/>
          </cell>
          <cell r="H9414" t="str">
            <v/>
          </cell>
          <cell r="I9414" t="str">
            <v>FinAnswer Express Market Characterization and Program Enhancements - Utah Service Territory 30 Nov 2011.pdf</v>
          </cell>
        </row>
        <row r="9415">
          <cell r="C9415" t="str">
            <v>444.2_Efficient Case Value</v>
          </cell>
          <cell r="D9415">
            <v>2</v>
          </cell>
          <cell r="E9415" t="str">
            <v>Efficient Case Value</v>
          </cell>
          <cell r="F9415" t="str">
            <v>Efficient Case Value Source</v>
          </cell>
          <cell r="G9415" t="str">
            <v/>
          </cell>
          <cell r="H9415" t="str">
            <v/>
          </cell>
          <cell r="I9415" t="str">
            <v>FinAnswer Express Market Characterization and Program Enhancements - Utah Service Territory 30 Nov 2011.pdf</v>
          </cell>
        </row>
        <row r="9416">
          <cell r="C9416" t="str">
            <v>444.2_Gross incremental annual electric savings (kWh/yr)</v>
          </cell>
          <cell r="D9416">
            <v>2</v>
          </cell>
          <cell r="E9416" t="str">
            <v>Gross incremental annual electric savings (kWh/yr)</v>
          </cell>
          <cell r="F9416" t="str">
            <v xml:space="preserve">Energy Savings Value Source </v>
          </cell>
          <cell r="G9416" t="str">
            <v/>
          </cell>
          <cell r="H9416" t="str">
            <v/>
          </cell>
          <cell r="I9416" t="str">
            <v>FinAnswer Express Market Characterization and Program Enhancements - Utah Service Territory 30 Nov 2011.pdf</v>
          </cell>
        </row>
        <row r="9417">
          <cell r="C9417" t="str">
            <v>444.2_Incentive Customer ($)</v>
          </cell>
          <cell r="D9417">
            <v>2</v>
          </cell>
          <cell r="E9417" t="str">
            <v>Incentive Customer ($)</v>
          </cell>
          <cell r="F9417" t="str">
            <v>Incentive Value Source</v>
          </cell>
          <cell r="G9417" t="str">
            <v/>
          </cell>
          <cell r="H9417" t="str">
            <v>FE Deemed Savings - Industrial v10.18.12.xlsx table of deemed values used by program administator</v>
          </cell>
          <cell r="I9417" t="str">
            <v/>
          </cell>
        </row>
        <row r="9418">
          <cell r="C9418" t="str">
            <v>444.2_Gross incremental annual electric savings (kWh/yr)</v>
          </cell>
          <cell r="D9418">
            <v>2</v>
          </cell>
          <cell r="E9418" t="str">
            <v>Gross incremental annual electric savings (kWh/yr)</v>
          </cell>
          <cell r="F9418" t="str">
            <v>See Source Document(s) for savings methodology</v>
          </cell>
          <cell r="G9418" t="str">
            <v/>
          </cell>
          <cell r="H9418" t="str">
            <v/>
          </cell>
          <cell r="I9418" t="str">
            <v>Irrigation Measure Savings Calcs.xlsx</v>
          </cell>
        </row>
        <row r="9419">
          <cell r="C9419" t="str">
            <v>441.2_Efficient Case Value</v>
          </cell>
          <cell r="D9419">
            <v>2</v>
          </cell>
          <cell r="E9419" t="str">
            <v>Efficient Case Value</v>
          </cell>
          <cell r="F9419" t="str">
            <v>Efficient Case Value Source</v>
          </cell>
          <cell r="G9419" t="str">
            <v/>
          </cell>
          <cell r="H9419" t="str">
            <v/>
          </cell>
          <cell r="I9419" t="str">
            <v>FinAnswer Express Market Characterization and Program Enhancements - Utah Service Territory 30 Nov 2011.pdf</v>
          </cell>
        </row>
        <row r="9420">
          <cell r="C9420" t="str">
            <v>441.2_Incremental cost ($)</v>
          </cell>
          <cell r="D9420">
            <v>2</v>
          </cell>
          <cell r="E9420" t="str">
            <v>Incremental cost ($)</v>
          </cell>
          <cell r="F9420" t="str">
            <v>Cost Value Source</v>
          </cell>
          <cell r="G9420" t="str">
            <v/>
          </cell>
          <cell r="H9420" t="str">
            <v/>
          </cell>
          <cell r="I9420" t="str">
            <v>FinAnswer Express Market Characterization and Program Enhancements - Utah Service Territory 30 Nov 2011.pdf</v>
          </cell>
        </row>
        <row r="9421">
          <cell r="C9421" t="str">
            <v>441.2_Gross Average Monthly Demand Reduction (kW/unit)</v>
          </cell>
          <cell r="D9421">
            <v>2</v>
          </cell>
          <cell r="E9421" t="str">
            <v>Gross Average Monthly Demand Reduction (kW/unit)</v>
          </cell>
          <cell r="F9421" t="str">
            <v>Savings Parameters</v>
          </cell>
          <cell r="G9421" t="str">
            <v/>
          </cell>
          <cell r="H9421" t="str">
            <v/>
          </cell>
          <cell r="I9421" t="str">
            <v>Irrigation Measure Savings Calcs.xlsx</v>
          </cell>
        </row>
        <row r="9422">
          <cell r="C9422" t="str">
            <v>441.2_Gross incremental annual electric savings (kWh/yr)</v>
          </cell>
          <cell r="D9422">
            <v>2</v>
          </cell>
          <cell r="E9422" t="str">
            <v>Gross incremental annual electric savings (kWh/yr)</v>
          </cell>
          <cell r="F9422" t="str">
            <v>See Source Document(s) for savings methodology</v>
          </cell>
          <cell r="G9422" t="str">
            <v/>
          </cell>
          <cell r="H9422" t="str">
            <v/>
          </cell>
          <cell r="I9422" t="str">
            <v>Irrigation Measure Savings Calcs.xlsx</v>
          </cell>
        </row>
        <row r="9423">
          <cell r="C9423" t="str">
            <v>441.2_Gross incremental annual electric savings (kWh/yr)</v>
          </cell>
          <cell r="D9423">
            <v>2</v>
          </cell>
          <cell r="E9423" t="str">
            <v>Gross incremental annual electric savings (kWh/yr)</v>
          </cell>
          <cell r="F9423" t="str">
            <v xml:space="preserve">Energy Savings Value Source </v>
          </cell>
          <cell r="G9423" t="str">
            <v/>
          </cell>
          <cell r="H9423" t="str">
            <v/>
          </cell>
          <cell r="I9423" t="str">
            <v>FinAnswer Express Market Characterization and Program Enhancements - Utah Service Territory 30 Nov 2011.pdf</v>
          </cell>
        </row>
        <row r="9424">
          <cell r="C9424" t="str">
            <v>441.2_Baseline Value</v>
          </cell>
          <cell r="D9424">
            <v>2</v>
          </cell>
          <cell r="E9424" t="str">
            <v>Baseline Value</v>
          </cell>
          <cell r="F9424" t="str">
            <v>Baseline Value Source</v>
          </cell>
          <cell r="G9424" t="str">
            <v/>
          </cell>
          <cell r="H9424" t="str">
            <v/>
          </cell>
          <cell r="I9424" t="str">
            <v>FinAnswer Express Market Characterization and Program Enhancements - Utah Service Territory 30 Nov 2011.pdf</v>
          </cell>
        </row>
        <row r="9425">
          <cell r="C9425" t="str">
            <v>441.2_Gross Average Monthly Demand Reduction (kW/unit)</v>
          </cell>
          <cell r="D9425">
            <v>2</v>
          </cell>
          <cell r="E9425" t="str">
            <v>Gross Average Monthly Demand Reduction (kW/unit)</v>
          </cell>
          <cell r="F9425" t="str">
            <v>Demand Reduction Value Source</v>
          </cell>
          <cell r="G9425" t="str">
            <v/>
          </cell>
          <cell r="H9425" t="str">
            <v/>
          </cell>
          <cell r="I9425" t="str">
            <v>FinAnswer Express Market Characterization and Program Enhancements - Utah Service Territory 30 Nov 2011.pdf</v>
          </cell>
        </row>
        <row r="9426">
          <cell r="C9426" t="str">
            <v>441.2_Incentive Customer ($)</v>
          </cell>
          <cell r="D9426">
            <v>2</v>
          </cell>
          <cell r="E9426" t="str">
            <v>Incentive Customer ($)</v>
          </cell>
          <cell r="F9426" t="str">
            <v>Incentive Value Source</v>
          </cell>
          <cell r="G9426" t="str">
            <v/>
          </cell>
          <cell r="H9426" t="str">
            <v>FE Deemed Savings - Industrial v10.18.12.xlsx table of deemed values used by program administator</v>
          </cell>
          <cell r="I9426" t="str">
            <v/>
          </cell>
        </row>
        <row r="9427">
          <cell r="C9427" t="str">
            <v>111.2_Planned Net to Gross Ratio</v>
          </cell>
          <cell r="D9427">
            <v>2</v>
          </cell>
          <cell r="E9427" t="str">
            <v>Planned Net to Gross Ratio</v>
          </cell>
          <cell r="F9427" t="str">
            <v>Net-to-Gross Value Source</v>
          </cell>
          <cell r="G9427" t="str">
            <v/>
          </cell>
          <cell r="H9427" t="str">
            <v>page 2</v>
          </cell>
          <cell r="I9427" t="str">
            <v>CA_FinAnswer_Express_Program_Evaluation_2009-2011.pdf</v>
          </cell>
        </row>
        <row r="9428">
          <cell r="C9428" t="str">
            <v>111.2_Planned Realization Rate</v>
          </cell>
          <cell r="D9428">
            <v>2</v>
          </cell>
          <cell r="E9428" t="str">
            <v>Planned Realization Rate</v>
          </cell>
          <cell r="F9428" t="str">
            <v>Realization Rate Value Source</v>
          </cell>
          <cell r="G9428" t="str">
            <v/>
          </cell>
          <cell r="H9428" t="str">
            <v>page 2</v>
          </cell>
          <cell r="I9428" t="str">
            <v>CA_FinAnswer_Express_Program_Evaluation_2009-2011.pdf</v>
          </cell>
        </row>
        <row r="9429">
          <cell r="C9429" t="str">
            <v>366.2_Incremental cost ($)</v>
          </cell>
          <cell r="D9429">
            <v>2</v>
          </cell>
          <cell r="E9429" t="str">
            <v>Incremental cost ($)</v>
          </cell>
          <cell r="F9429" t="str">
            <v>Cost Value Source</v>
          </cell>
          <cell r="G9429" t="str">
            <v/>
          </cell>
          <cell r="H9429" t="str">
            <v/>
          </cell>
          <cell r="I9429" t="str">
            <v>2010 ID FX MARKET CHARACTERIZATION 051512.pdf</v>
          </cell>
        </row>
        <row r="9430">
          <cell r="C9430" t="str">
            <v>366.2_Planned Net to Gross Ratio</v>
          </cell>
          <cell r="D9430">
            <v>2</v>
          </cell>
          <cell r="E9430" t="str">
            <v>Planned Net to Gross Ratio</v>
          </cell>
          <cell r="F9430" t="str">
            <v>Net-to-Gross Value Source</v>
          </cell>
          <cell r="G9430" t="str">
            <v/>
          </cell>
          <cell r="H9430" t="str">
            <v>Page 2</v>
          </cell>
          <cell r="I9430" t="str">
            <v>ID_FinAnswer_Express_Program_Evaluation_2009-2011.pdf</v>
          </cell>
        </row>
        <row r="9431">
          <cell r="C9431" t="str">
            <v>366.2_Planned Realization Rate</v>
          </cell>
          <cell r="D9431">
            <v>2</v>
          </cell>
          <cell r="E9431" t="str">
            <v>Planned Realization Rate</v>
          </cell>
          <cell r="F9431" t="str">
            <v>Realization Rate Value Source</v>
          </cell>
          <cell r="G9431" t="str">
            <v/>
          </cell>
          <cell r="H9431" t="str">
            <v>Table 1</v>
          </cell>
          <cell r="I9431" t="str">
            <v>ID_FinAnswer_Express_Program_Evaluation_2009-2011.pdf</v>
          </cell>
        </row>
        <row r="9432">
          <cell r="C9432" t="str">
            <v>366.2_Measure life (years)</v>
          </cell>
          <cell r="D9432">
            <v>2</v>
          </cell>
          <cell r="E9432" t="str">
            <v>Measure life (years)</v>
          </cell>
          <cell r="F9432" t="str">
            <v>Measure Life Value Source</v>
          </cell>
          <cell r="G9432" t="str">
            <v/>
          </cell>
          <cell r="H9432" t="str">
            <v/>
          </cell>
          <cell r="I9432" t="str">
            <v>2010 ID FX MARKET CHARACTERIZATION 051512.pdf</v>
          </cell>
        </row>
        <row r="9433">
          <cell r="C9433" t="str">
            <v>554.2_Incentive Customer ($)</v>
          </cell>
          <cell r="D9433">
            <v>2</v>
          </cell>
          <cell r="E9433" t="str">
            <v>Incentive Customer ($)</v>
          </cell>
          <cell r="F9433" t="str">
            <v>Incentive Value Source</v>
          </cell>
          <cell r="G9433" t="str">
            <v/>
          </cell>
          <cell r="H9433" t="str">
            <v/>
          </cell>
          <cell r="I9433" t="str">
            <v>Window Film Tool 070113.2.xlsm</v>
          </cell>
        </row>
        <row r="9434">
          <cell r="C9434" t="str">
            <v>554.2_Gross Average Monthly Demand Reduction (kW/unit)</v>
          </cell>
          <cell r="D9434">
            <v>2</v>
          </cell>
          <cell r="E9434" t="str">
            <v>Gross Average Monthly Demand Reduction (kW/unit)</v>
          </cell>
          <cell r="F9434" t="str">
            <v>Demand Reduction Value Source</v>
          </cell>
          <cell r="G9434" t="str">
            <v/>
          </cell>
          <cell r="H9434" t="str">
            <v/>
          </cell>
          <cell r="I9434" t="str">
            <v>Window Film Tool 070113.2.xlsm</v>
          </cell>
        </row>
        <row r="9435">
          <cell r="C9435" t="str">
            <v>554.2_Gross incremental annual electric savings (kWh/yr)</v>
          </cell>
          <cell r="D9435">
            <v>2</v>
          </cell>
          <cell r="E9435" t="str">
            <v>Gross incremental annual electric savings (kWh/yr)</v>
          </cell>
          <cell r="F9435" t="str">
            <v>See Source Document(s) for savings methodology</v>
          </cell>
          <cell r="G9435" t="str">
            <v/>
          </cell>
          <cell r="H9435" t="str">
            <v/>
          </cell>
          <cell r="I9435" t="str">
            <v>Window Film Tool 070113.2.xlsm</v>
          </cell>
        </row>
        <row r="9436">
          <cell r="C9436" t="str">
            <v>554.2_Gross incremental annual electric savings (kWh/yr)</v>
          </cell>
          <cell r="D9436">
            <v>2</v>
          </cell>
          <cell r="E9436" t="str">
            <v>Gross incremental annual electric savings (kWh/yr)</v>
          </cell>
          <cell r="F9436" t="str">
            <v xml:space="preserve">Energy Savings Value Source </v>
          </cell>
          <cell r="G9436" t="str">
            <v/>
          </cell>
          <cell r="H9436" t="str">
            <v/>
          </cell>
          <cell r="I9436" t="str">
            <v>Window Film Tool 070113.2.xlsm</v>
          </cell>
        </row>
        <row r="9437">
          <cell r="C9437" t="str">
            <v>554.2_Measure life (years)</v>
          </cell>
          <cell r="D9437">
            <v>2</v>
          </cell>
          <cell r="E9437" t="str">
            <v>Measure life (years)</v>
          </cell>
          <cell r="F9437" t="str">
            <v>Measure Life Value Source</v>
          </cell>
          <cell r="G9437" t="str">
            <v/>
          </cell>
          <cell r="H9437" t="str">
            <v>Table 2 on page 22 of Appendix 1</v>
          </cell>
          <cell r="I9437" t="str">
            <v>UT_2011_Annual_Report.pdf</v>
          </cell>
        </row>
        <row r="9438">
          <cell r="C9438" t="str">
            <v>554.2_Incremental cost ($)</v>
          </cell>
          <cell r="D9438">
            <v>2</v>
          </cell>
          <cell r="E9438" t="str">
            <v>Incremental cost ($)</v>
          </cell>
          <cell r="F9438" t="str">
            <v>Cost Value Source</v>
          </cell>
          <cell r="G9438" t="str">
            <v/>
          </cell>
          <cell r="H9438" t="str">
            <v/>
          </cell>
          <cell r="I9438" t="str">
            <v>Window Film Tool 070113.2.xlsm</v>
          </cell>
        </row>
        <row r="9439">
          <cell r="C9439" t="str">
            <v>757.2_Incentive Customer ($)</v>
          </cell>
          <cell r="D9439">
            <v>2</v>
          </cell>
          <cell r="E9439" t="str">
            <v>Incentive Customer ($)</v>
          </cell>
          <cell r="F9439" t="str">
            <v>Incentive Value Source</v>
          </cell>
          <cell r="G9439" t="str">
            <v/>
          </cell>
          <cell r="H9439" t="str">
            <v>pg 10, Table 4-8</v>
          </cell>
          <cell r="I9439" t="str">
            <v>FinAnswer Express Market Characterization and Program Enhancements - Washington Service Territory 9 Sept 2011.pdf</v>
          </cell>
        </row>
        <row r="9440">
          <cell r="C9440" t="str">
            <v>757.2_Gross incremental annual electric savings (kWh/yr)</v>
          </cell>
          <cell r="D9440">
            <v>2</v>
          </cell>
          <cell r="E9440" t="str">
            <v>Gross incremental annual electric savings (kWh/yr)</v>
          </cell>
          <cell r="F9440" t="str">
            <v xml:space="preserve">Energy Savings Value Source </v>
          </cell>
          <cell r="G9440" t="str">
            <v/>
          </cell>
          <cell r="H9440" t="str">
            <v/>
          </cell>
          <cell r="I9440" t="str">
            <v>Window Film Tool 071412.2.xlsm</v>
          </cell>
        </row>
        <row r="9441">
          <cell r="C9441" t="str">
            <v>757.2_Incremental cost ($)</v>
          </cell>
          <cell r="D9441">
            <v>2</v>
          </cell>
          <cell r="E9441" t="str">
            <v>Incremental cost ($)</v>
          </cell>
          <cell r="F9441" t="str">
            <v>Cost Value Source</v>
          </cell>
          <cell r="G9441" t="str">
            <v/>
          </cell>
          <cell r="H9441" t="str">
            <v>pg 10, Table 4-8</v>
          </cell>
          <cell r="I9441" t="str">
            <v>FinAnswer Express Market Characterization and Program Enhancements - Washington Service Territory 9 Sept 2011.pdf</v>
          </cell>
        </row>
        <row r="9442">
          <cell r="C9442" t="str">
            <v>757.2_Gross Average Monthly Demand Reduction (kW/unit)</v>
          </cell>
          <cell r="D9442">
            <v>2</v>
          </cell>
          <cell r="E9442" t="str">
            <v>Gross Average Monthly Demand Reduction (kW/unit)</v>
          </cell>
          <cell r="F9442" t="str">
            <v>Existing Solar Heat Gain Coefficient (SHGC)</v>
          </cell>
          <cell r="G9442" t="str">
            <v/>
          </cell>
          <cell r="H9442" t="str">
            <v>Energy and demand savings are calculated on a project level.</v>
          </cell>
          <cell r="I9442" t="str">
            <v>Window Film Tool 071412.2.xlsm</v>
          </cell>
        </row>
        <row r="9443">
          <cell r="C9443" t="str">
            <v>757.2_Gross incremental annual electric savings (kWh/yr)</v>
          </cell>
          <cell r="D9443">
            <v>2</v>
          </cell>
          <cell r="E9443" t="str">
            <v>Gross incremental annual electric savings (kWh/yr)</v>
          </cell>
          <cell r="F9443" t="str">
            <v>Existing Solar Heat Gain Coefficient (SHGC)</v>
          </cell>
          <cell r="G9443" t="str">
            <v/>
          </cell>
          <cell r="H9443" t="str">
            <v>Energy and demand savings are calculated on a project level.</v>
          </cell>
          <cell r="I9443" t="str">
            <v>Window Film Tool 071412.2.xlsm</v>
          </cell>
        </row>
        <row r="9444">
          <cell r="C9444" t="str">
            <v>757.2_Gross Average Monthly Demand Reduction (kW/unit)</v>
          </cell>
          <cell r="D9444">
            <v>2</v>
          </cell>
          <cell r="E9444" t="str">
            <v>Gross Average Monthly Demand Reduction (kW/unit)</v>
          </cell>
          <cell r="F9444" t="str">
            <v>Demand Savings Value Source</v>
          </cell>
          <cell r="G9444" t="str">
            <v/>
          </cell>
          <cell r="H9444" t="str">
            <v/>
          </cell>
          <cell r="I9444" t="str">
            <v>FinAnswer Express Market Characterization and Program Enhancements - Washington Service Territory 9 Sept 2011.pdf</v>
          </cell>
        </row>
        <row r="9445">
          <cell r="C9445" t="str">
            <v>757.2_Measure life (years)</v>
          </cell>
          <cell r="D9445">
            <v>2</v>
          </cell>
          <cell r="E9445" t="str">
            <v>Measure life (years)</v>
          </cell>
          <cell r="F9445" t="str">
            <v>Measure Life Value Source</v>
          </cell>
          <cell r="G9445" t="str">
            <v/>
          </cell>
          <cell r="H9445" t="str">
            <v>pg 10, Table 4-8</v>
          </cell>
          <cell r="I9445" t="str">
            <v>FinAnswer Express Market Characterization and Program Enhancements - Washington Service Territory 9 Sept 2011.pdf</v>
          </cell>
        </row>
        <row r="9446">
          <cell r="C9446" t="str">
            <v>970.2_Planned Realization Rate</v>
          </cell>
          <cell r="D9446">
            <v>2</v>
          </cell>
          <cell r="E9446" t="str">
            <v>Planned Realization Rate</v>
          </cell>
          <cell r="F9446" t="str">
            <v>Realization Rate Value Source</v>
          </cell>
          <cell r="G9446" t="str">
            <v/>
          </cell>
          <cell r="H9446" t="str">
            <v>Table 1</v>
          </cell>
          <cell r="I9446" t="str">
            <v>DSM_WY_FinAnswerExpress_Report_2011.pdf</v>
          </cell>
        </row>
        <row r="9447">
          <cell r="C9447" t="str">
            <v>970.2_Measure life (years)</v>
          </cell>
          <cell r="D9447">
            <v>2</v>
          </cell>
          <cell r="E9447" t="str">
            <v>Measure life (years)</v>
          </cell>
          <cell r="F9447" t="str">
            <v>Measure Life Value Source</v>
          </cell>
          <cell r="G9447" t="str">
            <v/>
          </cell>
          <cell r="H9447" t="str">
            <v>Page 4-10</v>
          </cell>
          <cell r="I9447" t="str">
            <v>2010 WY Market Characterization 101810.pdf</v>
          </cell>
        </row>
        <row r="9448">
          <cell r="C9448" t="str">
            <v>970.2_Incremental cost ($)</v>
          </cell>
          <cell r="D9448">
            <v>2</v>
          </cell>
          <cell r="E9448" t="str">
            <v>Incremental cost ($)</v>
          </cell>
          <cell r="F9448" t="str">
            <v>Incremental Cost Value Source</v>
          </cell>
          <cell r="G9448" t="str">
            <v/>
          </cell>
          <cell r="H9448" t="str">
            <v>Page 4-10</v>
          </cell>
          <cell r="I9448" t="str">
            <v>2010 WY Market Characterization 101810.pdf</v>
          </cell>
        </row>
        <row r="9449">
          <cell r="C9449" t="str">
            <v>970.2_Planned Net to Gross Ratio</v>
          </cell>
          <cell r="D9449">
            <v>2</v>
          </cell>
          <cell r="E9449" t="str">
            <v>Planned Net to Gross Ratio</v>
          </cell>
          <cell r="F9449" t="str">
            <v>Net-to-Gross Value Source</v>
          </cell>
          <cell r="G9449" t="str">
            <v/>
          </cell>
          <cell r="H9449" t="str">
            <v>Page 10</v>
          </cell>
          <cell r="I9449" t="str">
            <v>DSM_WY_FinAnswerExpress_Report_2011.pdf</v>
          </cell>
        </row>
        <row r="9450">
          <cell r="C9450" t="str">
            <v>115.3_Planned Realization Rate</v>
          </cell>
          <cell r="D9450">
            <v>3</v>
          </cell>
          <cell r="E9450" t="str">
            <v>Planned Realization Rate</v>
          </cell>
          <cell r="F9450" t="str">
            <v>Realization Rate Value Source</v>
          </cell>
          <cell r="G9450" t="str">
            <v/>
          </cell>
          <cell r="H9450" t="str">
            <v>page 2</v>
          </cell>
          <cell r="I9450" t="str">
            <v>CA_FinAnswer_Express_Program_Evaluation_2009-2011.pdf</v>
          </cell>
        </row>
        <row r="9451">
          <cell r="C9451" t="str">
            <v>115.3_Planned Net to Gross Ratio</v>
          </cell>
          <cell r="D9451">
            <v>3</v>
          </cell>
          <cell r="E9451" t="str">
            <v>Planned Net to Gross Ratio</v>
          </cell>
          <cell r="F9451" t="str">
            <v>Net-to-Gross Value Source</v>
          </cell>
          <cell r="G9451" t="str">
            <v/>
          </cell>
          <cell r="H9451" t="str">
            <v>page 2</v>
          </cell>
          <cell r="I9451" t="str">
            <v>CA_FinAnswer_Express_Program_Evaluation_2009-2011.pdf</v>
          </cell>
        </row>
        <row r="9452">
          <cell r="C9452" t="str">
            <v>389.2_Incremental cost ($)</v>
          </cell>
          <cell r="D9452">
            <v>2</v>
          </cell>
          <cell r="E9452" t="str">
            <v>Incremental cost ($)</v>
          </cell>
          <cell r="F9452" t="str">
            <v>Cost Value Source</v>
          </cell>
          <cell r="G9452" t="str">
            <v/>
          </cell>
          <cell r="H9452" t="str">
            <v/>
          </cell>
          <cell r="I9452" t="str">
            <v>2010 ID FX MARKET CHARACTERIZATION 051512.pdf</v>
          </cell>
        </row>
        <row r="9453">
          <cell r="C9453" t="str">
            <v>389.2_Planned Realization Rate</v>
          </cell>
          <cell r="D9453">
            <v>2</v>
          </cell>
          <cell r="E9453" t="str">
            <v>Planned Realization Rate</v>
          </cell>
          <cell r="F9453" t="str">
            <v>Realization Rate Value Source</v>
          </cell>
          <cell r="G9453" t="str">
            <v/>
          </cell>
          <cell r="H9453" t="str">
            <v>Table 1</v>
          </cell>
          <cell r="I9453" t="str">
            <v>ID_FinAnswer_Express_Program_Evaluation_2009-2011.pdf</v>
          </cell>
        </row>
        <row r="9454">
          <cell r="C9454" t="str">
            <v>389.2_Gross Average Monthly Demand Reduction (kW/unit)</v>
          </cell>
          <cell r="D9454">
            <v>2</v>
          </cell>
          <cell r="E9454" t="str">
            <v>Gross Average Monthly Demand Reduction (kW/unit)</v>
          </cell>
          <cell r="F9454" t="str">
            <v>Demand Reduction Value Source</v>
          </cell>
          <cell r="G9454" t="str">
            <v/>
          </cell>
          <cell r="H9454" t="str">
            <v/>
          </cell>
          <cell r="I9454" t="str">
            <v>2010 ID FX MARKET CHARACTERIZATION 051512.pdf</v>
          </cell>
        </row>
        <row r="9455">
          <cell r="C9455" t="str">
            <v>389.2_Gross incremental annual electric savings (kWh/yr)</v>
          </cell>
          <cell r="D9455">
            <v>2</v>
          </cell>
          <cell r="E9455" t="str">
            <v>Gross incremental annual electric savings (kWh/yr)</v>
          </cell>
          <cell r="F9455" t="str">
            <v xml:space="preserve">Energy Savings Value Source </v>
          </cell>
          <cell r="G9455" t="str">
            <v/>
          </cell>
          <cell r="H9455" t="str">
            <v/>
          </cell>
          <cell r="I9455" t="str">
            <v>2010 ID FX MARKET CHARACTERIZATION 051512.pdf</v>
          </cell>
        </row>
        <row r="9456">
          <cell r="C9456" t="str">
            <v>389.2_Measure life (years)</v>
          </cell>
          <cell r="D9456">
            <v>2</v>
          </cell>
          <cell r="E9456" t="str">
            <v>Measure life (years)</v>
          </cell>
          <cell r="F9456" t="str">
            <v>Measure Life Value Source</v>
          </cell>
          <cell r="G9456" t="str">
            <v/>
          </cell>
          <cell r="H9456" t="str">
            <v/>
          </cell>
          <cell r="I9456" t="str">
            <v>2010 ID FX MARKET CHARACTERIZATION 051512.pdf</v>
          </cell>
        </row>
        <row r="9457">
          <cell r="C9457" t="str">
            <v>389.2_Planned Net to Gross Ratio</v>
          </cell>
          <cell r="D9457">
            <v>2</v>
          </cell>
          <cell r="E9457" t="str">
            <v>Planned Net to Gross Ratio</v>
          </cell>
          <cell r="F9457" t="str">
            <v>Net-to-Gross Value Source</v>
          </cell>
          <cell r="G9457" t="str">
            <v/>
          </cell>
          <cell r="H9457" t="str">
            <v>Page 2</v>
          </cell>
          <cell r="I9457" t="str">
            <v>ID_FinAnswer_Express_Program_Evaluation_2009-2011.pdf</v>
          </cell>
        </row>
        <row r="9458">
          <cell r="C9458" t="str">
            <v>583.2_Incentive Customer ($)</v>
          </cell>
          <cell r="D9458">
            <v>2</v>
          </cell>
          <cell r="E9458" t="str">
            <v>Incentive Customer ($)</v>
          </cell>
          <cell r="F9458" t="str">
            <v>Incentive Value Source</v>
          </cell>
          <cell r="G9458" t="str">
            <v/>
          </cell>
          <cell r="H9458" t="str">
            <v>Table 4-9</v>
          </cell>
          <cell r="I9458" t="str">
            <v>FinAnswer Express Market Characterization and Program Enhancements - Utah Service Territory 30 Nov 2011.pdf</v>
          </cell>
        </row>
        <row r="9459">
          <cell r="C9459" t="str">
            <v>583.2_Measure life (years)</v>
          </cell>
          <cell r="D9459">
            <v>2</v>
          </cell>
          <cell r="E9459" t="str">
            <v>Measure life (years)</v>
          </cell>
          <cell r="F9459" t="str">
            <v>Measure Life Value Source</v>
          </cell>
          <cell r="G9459" t="str">
            <v/>
          </cell>
          <cell r="H9459" t="str">
            <v>Table 2 on page 22 of Appendix 1</v>
          </cell>
          <cell r="I9459" t="str">
            <v>UT_2011_Annual_Report.pdf</v>
          </cell>
        </row>
        <row r="9460">
          <cell r="C9460" t="str">
            <v>583.2_Gross incremental annual electric savings (kWh/yr)</v>
          </cell>
          <cell r="D9460">
            <v>2</v>
          </cell>
          <cell r="E9460" t="str">
            <v>Gross incremental annual electric savings (kWh/yr)</v>
          </cell>
          <cell r="F9460" t="str">
            <v xml:space="preserve">Energy Savings Value Source </v>
          </cell>
          <cell r="G9460" t="str">
            <v/>
          </cell>
          <cell r="H9460" t="str">
            <v>Table 4-9</v>
          </cell>
          <cell r="I9460" t="str">
            <v>FinAnswer Express Market Characterization and Program Enhancements - Utah Service Territory 30 Nov 2011.pdf</v>
          </cell>
        </row>
        <row r="9461">
          <cell r="C9461" t="str">
            <v>583.2_Incremental cost ($)</v>
          </cell>
          <cell r="D9461">
            <v>2</v>
          </cell>
          <cell r="E9461" t="str">
            <v>Incremental cost ($)</v>
          </cell>
          <cell r="F9461" t="str">
            <v>Cost Value Source</v>
          </cell>
          <cell r="G9461" t="str">
            <v/>
          </cell>
          <cell r="H9461" t="str">
            <v>Table 4-9</v>
          </cell>
          <cell r="I9461" t="str">
            <v>FinAnswer Express Market Characterization and Program Enhancements - Utah Service Territory 30 Nov 2011.pdf</v>
          </cell>
        </row>
        <row r="9462">
          <cell r="C9462" t="str">
            <v>583.2_Gross incremental annual electric savings (kWh/yr)</v>
          </cell>
          <cell r="D9462">
            <v>2</v>
          </cell>
          <cell r="E9462" t="str">
            <v>Gross incremental annual electric savings (kWh/yr)</v>
          </cell>
          <cell r="F9462" t="str">
            <v>See Source Document(s) for savings methodology</v>
          </cell>
          <cell r="G9462" t="str">
            <v/>
          </cell>
          <cell r="H9462" t="str">
            <v/>
          </cell>
          <cell r="I9462" t="str">
            <v>Windows.docx</v>
          </cell>
        </row>
        <row r="9463">
          <cell r="C9463" t="str">
            <v>583.2_Gross Average Monthly Demand Reduction (kW/unit)</v>
          </cell>
          <cell r="D9463">
            <v>2</v>
          </cell>
          <cell r="E9463" t="str">
            <v>Gross Average Monthly Demand Reduction (kW/unit)</v>
          </cell>
          <cell r="F9463" t="str">
            <v>Demand Reduction Value Source</v>
          </cell>
          <cell r="G9463" t="str">
            <v/>
          </cell>
          <cell r="H9463" t="str">
            <v>Table 2-10</v>
          </cell>
          <cell r="I9463" t="str">
            <v>FinAnswer Express Market Characterization and Program Enhancements - Utah Service Territory 30 Nov 2011.pdf</v>
          </cell>
        </row>
        <row r="9464">
          <cell r="C9464" t="str">
            <v>583.2_Gross incremental annual electric savings (kWh/yr)</v>
          </cell>
          <cell r="D9464">
            <v>2</v>
          </cell>
          <cell r="E9464" t="str">
            <v>Gross incremental annual electric savings (kWh/yr)</v>
          </cell>
          <cell r="F9464" t="str">
            <v>See Source Document(s) for savings methodology</v>
          </cell>
          <cell r="G9464" t="str">
            <v/>
          </cell>
          <cell r="H9464" t="str">
            <v/>
          </cell>
          <cell r="I9464" t="str">
            <v>Evenlope_ModelingParameters 091911 UT.xls</v>
          </cell>
        </row>
        <row r="9465">
          <cell r="C9465" t="str">
            <v>583.3_Gross incremental annual electric savings (kWh/yr)</v>
          </cell>
          <cell r="D9465">
            <v>3</v>
          </cell>
          <cell r="E9465" t="str">
            <v>Gross incremental annual electric savings (kWh/yr)</v>
          </cell>
          <cell r="F9465" t="str">
            <v xml:space="preserve">Energy Savings Value Source </v>
          </cell>
          <cell r="G9465" t="str">
            <v/>
          </cell>
          <cell r="H9465" t="str">
            <v/>
          </cell>
          <cell r="I9465" t="str">
            <v>Program Update Report UT 050214.docx</v>
          </cell>
        </row>
        <row r="9466">
          <cell r="C9466" t="str">
            <v>583.3_Incentive Customer ($)</v>
          </cell>
          <cell r="D9466">
            <v>3</v>
          </cell>
          <cell r="E9466" t="str">
            <v>Incentive Customer ($)</v>
          </cell>
          <cell r="F9466" t="str">
            <v>Incentive Value Source</v>
          </cell>
          <cell r="G9466" t="str">
            <v/>
          </cell>
          <cell r="H9466" t="str">
            <v>Table 4-9</v>
          </cell>
          <cell r="I9466" t="str">
            <v>FinAnswer Express Market Characterization and Program Enhancements - Utah Service Territory 30 Nov 2011.pdf</v>
          </cell>
        </row>
        <row r="9467">
          <cell r="C9467" t="str">
            <v>583.3_Gross Average Monthly Demand Reduction (kW/unit)</v>
          </cell>
          <cell r="D9467">
            <v>3</v>
          </cell>
          <cell r="E9467" t="str">
            <v>Gross Average Monthly Demand Reduction (kW/unit)</v>
          </cell>
          <cell r="F9467" t="str">
            <v>Demand Reduction Value Source</v>
          </cell>
          <cell r="G9467" t="str">
            <v/>
          </cell>
          <cell r="H9467" t="str">
            <v/>
          </cell>
          <cell r="I9467" t="str">
            <v>Program Update Report UT 050214.docx</v>
          </cell>
        </row>
        <row r="9468">
          <cell r="C9468" t="str">
            <v>583.3_Measure life (years)</v>
          </cell>
          <cell r="D9468">
            <v>3</v>
          </cell>
          <cell r="E9468" t="str">
            <v>Measure life (years)</v>
          </cell>
          <cell r="F9468" t="str">
            <v>Measure Life Value Source</v>
          </cell>
          <cell r="G9468" t="str">
            <v/>
          </cell>
          <cell r="H9468" t="str">
            <v>Table 2 on page 22 of Appendix 1</v>
          </cell>
          <cell r="I9468" t="str">
            <v>UT_2011_Annual_Report.pdf</v>
          </cell>
        </row>
        <row r="9469">
          <cell r="C9469" t="str">
            <v>583.3_Incremental cost ($)</v>
          </cell>
          <cell r="D9469">
            <v>3</v>
          </cell>
          <cell r="E9469" t="str">
            <v>Incremental cost ($)</v>
          </cell>
          <cell r="F9469" t="str">
            <v>Cost Value Source</v>
          </cell>
          <cell r="G9469" t="str">
            <v/>
          </cell>
          <cell r="H9469" t="str">
            <v>Table 4-9</v>
          </cell>
          <cell r="I9469" t="str">
            <v>FinAnswer Express Market Characterization and Program Enhancements - Utah Service Territory 30 Nov 2011.pdf</v>
          </cell>
        </row>
        <row r="9470">
          <cell r="C9470" t="str">
            <v>769.3_Measure life (years)</v>
          </cell>
          <cell r="D9470">
            <v>3</v>
          </cell>
          <cell r="E9470" t="str">
            <v>Measure life (years)</v>
          </cell>
          <cell r="F9470" t="str">
            <v>Measure Life Value Source</v>
          </cell>
          <cell r="G9470" t="str">
            <v/>
          </cell>
          <cell r="H9470" t="str">
            <v>pg 10, Table 4-7</v>
          </cell>
          <cell r="I9470" t="str">
            <v>FinAnswer Express Market Characterization and Program Enhancements - Washington Service Territory 9 Sept 2011.pdf</v>
          </cell>
        </row>
        <row r="9471">
          <cell r="C9471" t="str">
            <v>769.3_Gross incremental annual electric savings (kWh/yr)</v>
          </cell>
          <cell r="D9471">
            <v>3</v>
          </cell>
          <cell r="E9471" t="str">
            <v>Gross incremental annual electric savings (kWh/yr)</v>
          </cell>
          <cell r="F9471" t="str">
            <v>Savings Parameters</v>
          </cell>
          <cell r="G9471" t="str">
            <v/>
          </cell>
          <cell r="H9471" t="str">
            <v>See Source Document(s) for savings methodology</v>
          </cell>
          <cell r="I9471" t="str">
            <v>Envel_ModelParameters 090710 WA_CA_ID.xls</v>
          </cell>
        </row>
        <row r="9472">
          <cell r="C9472" t="str">
            <v>769.3_Incremental cost ($)</v>
          </cell>
          <cell r="D9472">
            <v>3</v>
          </cell>
          <cell r="E9472" t="str">
            <v>Incremental cost ($)</v>
          </cell>
          <cell r="F9472" t="str">
            <v>Cost Value Source</v>
          </cell>
          <cell r="G9472" t="str">
            <v/>
          </cell>
          <cell r="H9472" t="str">
            <v>pg 10, Table 4-7</v>
          </cell>
          <cell r="I9472" t="str">
            <v>FinAnswer Express Market Characterization and Program Enhancements - Washington Service Territory 9 Sept 2011.pdf</v>
          </cell>
        </row>
        <row r="9473">
          <cell r="C9473" t="str">
            <v>769.3_Gross Average Monthly Demand Reduction (kW/unit)</v>
          </cell>
          <cell r="D9473">
            <v>3</v>
          </cell>
          <cell r="E9473" t="str">
            <v>Gross Average Monthly Demand Reduction (kW/unit)</v>
          </cell>
          <cell r="F9473" t="str">
            <v>Savings Parameters</v>
          </cell>
          <cell r="G9473" t="str">
            <v/>
          </cell>
          <cell r="H9473" t="str">
            <v>See Source Document(s) for savings methodology</v>
          </cell>
          <cell r="I9473" t="str">
            <v>WA Windows.docx</v>
          </cell>
        </row>
        <row r="9474">
          <cell r="C9474" t="str">
            <v>769.3_Incentive Customer ($)</v>
          </cell>
          <cell r="D9474">
            <v>3</v>
          </cell>
          <cell r="E9474" t="str">
            <v>Incentive Customer ($)</v>
          </cell>
          <cell r="F9474" t="str">
            <v>Incentive Value Source</v>
          </cell>
          <cell r="G9474" t="str">
            <v/>
          </cell>
          <cell r="H9474" t="str">
            <v>pg 10, Table 4-7</v>
          </cell>
          <cell r="I9474" t="str">
            <v>FinAnswer Express Market Characterization and Program Enhancements - Washington Service Territory 9 Sept 2011.pdf</v>
          </cell>
        </row>
        <row r="9475">
          <cell r="C9475" t="str">
            <v>769.3_Gross Average Monthly Demand Reduction (kW/unit)</v>
          </cell>
          <cell r="D9475">
            <v>3</v>
          </cell>
          <cell r="E9475" t="str">
            <v>Gross Average Monthly Demand Reduction (kW/unit)</v>
          </cell>
          <cell r="F9475" t="str">
            <v>Demand Reduction Value Source</v>
          </cell>
          <cell r="G9475" t="str">
            <v/>
          </cell>
          <cell r="H9475" t="str">
            <v>pg 10, Table 4-7</v>
          </cell>
          <cell r="I9475" t="str">
            <v>FinAnswer Express Market Characterization and Program Enhancements - Washington Service Territory 9 Sept 2011.pdf</v>
          </cell>
        </row>
        <row r="9476">
          <cell r="C9476" t="str">
            <v>769.3_Gross incremental annual electric savings (kWh/yr)</v>
          </cell>
          <cell r="D9476">
            <v>3</v>
          </cell>
          <cell r="E9476" t="str">
            <v>Gross incremental annual electric savings (kWh/yr)</v>
          </cell>
          <cell r="F9476" t="str">
            <v>Savings Parameters</v>
          </cell>
          <cell r="G9476" t="str">
            <v/>
          </cell>
          <cell r="H9476" t="str">
            <v>See Source Document(s) for savings methodology</v>
          </cell>
          <cell r="I9476" t="str">
            <v>WA Windows.docx</v>
          </cell>
        </row>
        <row r="9477">
          <cell r="C9477" t="str">
            <v>769.3_Gross Average Monthly Demand Reduction (kW/unit)</v>
          </cell>
          <cell r="D9477">
            <v>3</v>
          </cell>
          <cell r="E9477" t="str">
            <v>Gross Average Monthly Demand Reduction (kW/unit)</v>
          </cell>
          <cell r="F9477" t="str">
            <v>Savings Parameters</v>
          </cell>
          <cell r="G9477" t="str">
            <v/>
          </cell>
          <cell r="H9477" t="str">
            <v>See Source Document(s) for savings methodology</v>
          </cell>
          <cell r="I9477" t="str">
            <v>Envel_ModelParameters 090710 WA_CA_ID.xls</v>
          </cell>
        </row>
        <row r="9478">
          <cell r="C9478" t="str">
            <v>769.3_Gross incremental annual electric savings (kWh/yr)</v>
          </cell>
          <cell r="D9478">
            <v>3</v>
          </cell>
          <cell r="E9478" t="str">
            <v>Gross incremental annual electric savings (kWh/yr)</v>
          </cell>
          <cell r="F9478" t="str">
            <v xml:space="preserve">Energy Savings Value Source </v>
          </cell>
          <cell r="G9478" t="str">
            <v/>
          </cell>
          <cell r="H9478" t="str">
            <v>pg 10, Table 4-7</v>
          </cell>
          <cell r="I9478" t="str">
            <v>FinAnswer Express Market Characterization and Program Enhancements - Washington Service Territory 9 Sept 2011.pdf</v>
          </cell>
        </row>
        <row r="9479">
          <cell r="C9479" t="str">
            <v>975.2_Gross Average Monthly Demand Reduction (kW/unit)</v>
          </cell>
          <cell r="D9479">
            <v>2</v>
          </cell>
          <cell r="E9479" t="str">
            <v>Gross Average Monthly Demand Reduction (kW/unit)</v>
          </cell>
          <cell r="F9479" t="str">
            <v>Demand Savings Value Source</v>
          </cell>
          <cell r="G9479" t="str">
            <v/>
          </cell>
          <cell r="H9479" t="str">
            <v/>
          </cell>
          <cell r="I9479" t="str">
            <v>NonLighting Measure Worksheets WY 120814.pdf</v>
          </cell>
        </row>
        <row r="9480">
          <cell r="C9480" t="str">
            <v>975.2_Incremental cost ($)</v>
          </cell>
          <cell r="D9480">
            <v>2</v>
          </cell>
          <cell r="E9480" t="str">
            <v>Incremental cost ($)</v>
          </cell>
          <cell r="F9480" t="str">
            <v>Incremental Cost Value Source</v>
          </cell>
          <cell r="G9480" t="str">
            <v/>
          </cell>
          <cell r="H9480" t="str">
            <v/>
          </cell>
          <cell r="I9480" t="str">
            <v>NonLighting Measure Worksheets WY 120814.pdf</v>
          </cell>
        </row>
        <row r="9481">
          <cell r="C9481" t="str">
            <v>975.2_Gross incremental annual electric savings (kWh/yr)</v>
          </cell>
          <cell r="D9481">
            <v>2</v>
          </cell>
          <cell r="E9481" t="str">
            <v>Gross incremental annual electric savings (kWh/yr)</v>
          </cell>
          <cell r="F9481" t="str">
            <v>Energy Savings Value Source</v>
          </cell>
          <cell r="G9481" t="str">
            <v/>
          </cell>
          <cell r="H9481" t="str">
            <v/>
          </cell>
          <cell r="I9481" t="str">
            <v>NonLighting Measure Worksheets WY 120814.pdf</v>
          </cell>
        </row>
        <row r="9482">
          <cell r="C9482" t="str">
            <v>975.2_Planned Realization Rate</v>
          </cell>
          <cell r="D9482">
            <v>2</v>
          </cell>
          <cell r="E9482" t="str">
            <v>Planned Realization Rate</v>
          </cell>
          <cell r="F9482" t="str">
            <v>Realization Rate Value Source</v>
          </cell>
          <cell r="G9482" t="str">
            <v/>
          </cell>
          <cell r="H9482" t="str">
            <v>Table 1</v>
          </cell>
          <cell r="I9482" t="str">
            <v>DSM_WY_FinAnswerExpress_Report_2011.pdf</v>
          </cell>
        </row>
        <row r="9483">
          <cell r="C9483" t="str">
            <v>975.2_Planned Net to Gross Ratio</v>
          </cell>
          <cell r="D9483">
            <v>2</v>
          </cell>
          <cell r="E9483" t="str">
            <v>Planned Net to Gross Ratio</v>
          </cell>
          <cell r="F9483" t="str">
            <v>Net-to-Gross Value Source</v>
          </cell>
          <cell r="G9483" t="str">
            <v/>
          </cell>
          <cell r="H9483" t="str">
            <v>Page 10</v>
          </cell>
          <cell r="I9483" t="str">
            <v>DSM_WY_FinAnswerExpress_Report_2011.pdf</v>
          </cell>
        </row>
        <row r="9484">
          <cell r="C9484" t="str">
            <v>975.2_Measure life (years)</v>
          </cell>
          <cell r="D9484">
            <v>2</v>
          </cell>
          <cell r="E9484" t="str">
            <v>Measure life (years)</v>
          </cell>
          <cell r="F9484" t="str">
            <v>Measure Life Value Source</v>
          </cell>
          <cell r="G9484" t="str">
            <v/>
          </cell>
          <cell r="H9484" t="str">
            <v/>
          </cell>
          <cell r="I9484" t="str">
            <v>NonLighting Measure Worksheets WY 120814.pdf</v>
          </cell>
        </row>
        <row r="9485">
          <cell r="C9485" t="str">
            <v>390.2_Planned Net to Gross Ratio</v>
          </cell>
          <cell r="D9485">
            <v>2</v>
          </cell>
          <cell r="E9485" t="str">
            <v>Planned Net to Gross Ratio</v>
          </cell>
          <cell r="F9485" t="str">
            <v>Net-to-Gross Value Source</v>
          </cell>
          <cell r="G9485" t="str">
            <v/>
          </cell>
          <cell r="H9485" t="str">
            <v>Page 2</v>
          </cell>
          <cell r="I9485" t="str">
            <v>ID_FinAnswer_Express_Program_Evaluation_2009-2011.pdf</v>
          </cell>
        </row>
        <row r="9486">
          <cell r="C9486" t="str">
            <v>390.2_Gross Average Monthly Demand Reduction (kW/unit)</v>
          </cell>
          <cell r="D9486">
            <v>2</v>
          </cell>
          <cell r="E9486" t="str">
            <v>Gross Average Monthly Demand Reduction (kW/unit)</v>
          </cell>
          <cell r="F9486" t="str">
            <v>Demand Reduction Value Source</v>
          </cell>
          <cell r="G9486" t="str">
            <v/>
          </cell>
          <cell r="H9486" t="str">
            <v/>
          </cell>
          <cell r="I9486" t="str">
            <v>2010 ID FX MARKET CHARACTERIZATION 051512.pdf</v>
          </cell>
        </row>
        <row r="9487">
          <cell r="C9487" t="str">
            <v>390.2_Measure life (years)</v>
          </cell>
          <cell r="D9487">
            <v>2</v>
          </cell>
          <cell r="E9487" t="str">
            <v>Measure life (years)</v>
          </cell>
          <cell r="F9487" t="str">
            <v>Measure Life Value Source</v>
          </cell>
          <cell r="G9487" t="str">
            <v/>
          </cell>
          <cell r="H9487" t="str">
            <v/>
          </cell>
          <cell r="I9487" t="str">
            <v>2010 ID FX MARKET CHARACTERIZATION 051512.pdf</v>
          </cell>
        </row>
        <row r="9488">
          <cell r="C9488" t="str">
            <v>390.2_Incremental cost ($)</v>
          </cell>
          <cell r="D9488">
            <v>2</v>
          </cell>
          <cell r="E9488" t="str">
            <v>Incremental cost ($)</v>
          </cell>
          <cell r="F9488" t="str">
            <v>Cost Value Source</v>
          </cell>
          <cell r="G9488" t="str">
            <v/>
          </cell>
          <cell r="H9488" t="str">
            <v/>
          </cell>
          <cell r="I9488" t="str">
            <v>2010 ID FX MARKET CHARACTERIZATION 051512.pdf</v>
          </cell>
        </row>
        <row r="9489">
          <cell r="C9489" t="str">
            <v>390.2_Planned Realization Rate</v>
          </cell>
          <cell r="D9489">
            <v>2</v>
          </cell>
          <cell r="E9489" t="str">
            <v>Planned Realization Rate</v>
          </cell>
          <cell r="F9489" t="str">
            <v>Realization Rate Value Source</v>
          </cell>
          <cell r="G9489" t="str">
            <v/>
          </cell>
          <cell r="H9489" t="str">
            <v>Table 1</v>
          </cell>
          <cell r="I9489" t="str">
            <v>ID_FinAnswer_Express_Program_Evaluation_2009-2011.pdf</v>
          </cell>
        </row>
        <row r="9490">
          <cell r="C9490" t="str">
            <v>390.2_Gross incremental annual electric savings (kWh/yr)</v>
          </cell>
          <cell r="D9490">
            <v>2</v>
          </cell>
          <cell r="E9490" t="str">
            <v>Gross incremental annual electric savings (kWh/yr)</v>
          </cell>
          <cell r="F9490" t="str">
            <v xml:space="preserve">Energy Savings Value Source </v>
          </cell>
          <cell r="G9490" t="str">
            <v/>
          </cell>
          <cell r="H9490" t="str">
            <v/>
          </cell>
          <cell r="I9490" t="str">
            <v>2010 ID FX MARKET CHARACTERIZATION 051512.pdf</v>
          </cell>
        </row>
        <row r="9491">
          <cell r="C9491" t="str">
            <v>594.3_Measure life (years)</v>
          </cell>
          <cell r="D9491">
            <v>3</v>
          </cell>
          <cell r="E9491" t="str">
            <v>Measure life (years)</v>
          </cell>
          <cell r="F9491" t="str">
            <v>Measure Life Value Source</v>
          </cell>
          <cell r="G9491" t="str">
            <v/>
          </cell>
          <cell r="H9491" t="str">
            <v>Table 2 on page 22 of Appendix 1</v>
          </cell>
          <cell r="I9491" t="str">
            <v>UT_2011_Annual_Report.pdf</v>
          </cell>
        </row>
        <row r="9492">
          <cell r="C9492" t="str">
            <v>594.3_Gross incremental annual electric savings (kWh/yr)</v>
          </cell>
          <cell r="D9492">
            <v>3</v>
          </cell>
          <cell r="E9492" t="str">
            <v>Gross incremental annual electric savings (kWh/yr)</v>
          </cell>
          <cell r="F9492" t="str">
            <v xml:space="preserve">Energy Savings Value Source </v>
          </cell>
          <cell r="G9492" t="str">
            <v/>
          </cell>
          <cell r="H9492" t="str">
            <v/>
          </cell>
          <cell r="I9492" t="str">
            <v>Program Update Report UT 050214.docx</v>
          </cell>
        </row>
        <row r="9493">
          <cell r="C9493" t="str">
            <v>594.3_Incremental cost ($)</v>
          </cell>
          <cell r="D9493">
            <v>3</v>
          </cell>
          <cell r="E9493" t="str">
            <v>Incremental cost ($)</v>
          </cell>
          <cell r="F9493" t="str">
            <v>Cost Value Source</v>
          </cell>
          <cell r="G9493" t="str">
            <v/>
          </cell>
          <cell r="H9493" t="str">
            <v>Table 4-9</v>
          </cell>
          <cell r="I9493" t="str">
            <v>FinAnswer Express Market Characterization and Program Enhancements - Utah Service Territory 30 Nov 2011.pdf</v>
          </cell>
        </row>
        <row r="9494">
          <cell r="C9494" t="str">
            <v>594.3_Gross Average Monthly Demand Reduction (kW/unit)</v>
          </cell>
          <cell r="D9494">
            <v>3</v>
          </cell>
          <cell r="E9494" t="str">
            <v>Gross Average Monthly Demand Reduction (kW/unit)</v>
          </cell>
          <cell r="F9494" t="str">
            <v>Demand Reduction Value Source</v>
          </cell>
          <cell r="G9494" t="str">
            <v/>
          </cell>
          <cell r="H9494" t="str">
            <v/>
          </cell>
          <cell r="I9494" t="str">
            <v>Program Update Report UT 050214.docx</v>
          </cell>
        </row>
        <row r="9495">
          <cell r="C9495" t="str">
            <v>594.3_Incentive Customer ($)</v>
          </cell>
          <cell r="D9495">
            <v>3</v>
          </cell>
          <cell r="E9495" t="str">
            <v>Incentive Customer ($)</v>
          </cell>
          <cell r="F9495" t="str">
            <v>Incentive Value Source</v>
          </cell>
          <cell r="G9495" t="str">
            <v/>
          </cell>
          <cell r="H9495" t="str">
            <v>Table 4-9</v>
          </cell>
          <cell r="I9495" t="str">
            <v>FinAnswer Express Market Characterization and Program Enhancements - Utah Service Territory 30 Nov 2011.pdf</v>
          </cell>
        </row>
        <row r="9496">
          <cell r="C9496" t="str">
            <v>594.2_Gross incremental annual electric savings (kWh/yr)</v>
          </cell>
          <cell r="D9496">
            <v>2</v>
          </cell>
          <cell r="E9496" t="str">
            <v>Gross incremental annual electric savings (kWh/yr)</v>
          </cell>
          <cell r="F9496" t="str">
            <v>See Source Document(s) for savings methodology</v>
          </cell>
          <cell r="G9496" t="str">
            <v/>
          </cell>
          <cell r="H9496" t="str">
            <v/>
          </cell>
          <cell r="I9496" t="str">
            <v>Evenlope_ModelingParameters 091911 UT.xls</v>
          </cell>
        </row>
        <row r="9497">
          <cell r="C9497" t="str">
            <v>594.2_Gross incremental annual electric savings (kWh/yr)</v>
          </cell>
          <cell r="D9497">
            <v>2</v>
          </cell>
          <cell r="E9497" t="str">
            <v>Gross incremental annual electric savings (kWh/yr)</v>
          </cell>
          <cell r="F9497" t="str">
            <v>See Source Document(s) for savings methodology</v>
          </cell>
          <cell r="G9497" t="str">
            <v/>
          </cell>
          <cell r="H9497" t="str">
            <v/>
          </cell>
          <cell r="I9497" t="str">
            <v>Windows.docx</v>
          </cell>
        </row>
        <row r="9498">
          <cell r="C9498" t="str">
            <v>594.2_Gross Average Monthly Demand Reduction (kW/unit)</v>
          </cell>
          <cell r="D9498">
            <v>2</v>
          </cell>
          <cell r="E9498" t="str">
            <v>Gross Average Monthly Demand Reduction (kW/unit)</v>
          </cell>
          <cell r="F9498" t="str">
            <v>Demand Reduction Value Source</v>
          </cell>
          <cell r="G9498" t="str">
            <v/>
          </cell>
          <cell r="H9498" t="str">
            <v>Table 2-10</v>
          </cell>
          <cell r="I9498" t="str">
            <v>FinAnswer Express Market Characterization and Program Enhancements - Utah Service Territory 30 Nov 2011.pdf</v>
          </cell>
        </row>
        <row r="9499">
          <cell r="C9499" t="str">
            <v>594.2_Incentive Customer ($)</v>
          </cell>
          <cell r="D9499">
            <v>2</v>
          </cell>
          <cell r="E9499" t="str">
            <v>Incentive Customer ($)</v>
          </cell>
          <cell r="F9499" t="str">
            <v>Incentive Value Source</v>
          </cell>
          <cell r="G9499" t="str">
            <v/>
          </cell>
          <cell r="H9499" t="str">
            <v>Table 4-9</v>
          </cell>
          <cell r="I9499" t="str">
            <v>FinAnswer Express Market Characterization and Program Enhancements - Utah Service Territory 30 Nov 2011.pdf</v>
          </cell>
        </row>
        <row r="9500">
          <cell r="C9500" t="str">
            <v>594.2_Incremental cost ($)</v>
          </cell>
          <cell r="D9500">
            <v>2</v>
          </cell>
          <cell r="E9500" t="str">
            <v>Incremental cost ($)</v>
          </cell>
          <cell r="F9500" t="str">
            <v>Cost Value Source</v>
          </cell>
          <cell r="G9500" t="str">
            <v/>
          </cell>
          <cell r="H9500" t="str">
            <v>Table 4-9</v>
          </cell>
          <cell r="I9500" t="str">
            <v>FinAnswer Express Market Characterization and Program Enhancements - Utah Service Territory 30 Nov 2011.pdf</v>
          </cell>
        </row>
        <row r="9501">
          <cell r="C9501" t="str">
            <v>594.2_Gross incremental annual electric savings (kWh/yr)</v>
          </cell>
          <cell r="D9501">
            <v>2</v>
          </cell>
          <cell r="E9501" t="str">
            <v>Gross incremental annual electric savings (kWh/yr)</v>
          </cell>
          <cell r="F9501" t="str">
            <v xml:space="preserve">Energy Savings Value Source </v>
          </cell>
          <cell r="G9501" t="str">
            <v/>
          </cell>
          <cell r="H9501" t="str">
            <v>Table 4-9</v>
          </cell>
          <cell r="I9501" t="str">
            <v>FinAnswer Express Market Characterization and Program Enhancements - Utah Service Territory 30 Nov 2011.pdf</v>
          </cell>
        </row>
        <row r="9502">
          <cell r="C9502" t="str">
            <v>594.2_Measure life (years)</v>
          </cell>
          <cell r="D9502">
            <v>2</v>
          </cell>
          <cell r="E9502" t="str">
            <v>Measure life (years)</v>
          </cell>
          <cell r="F9502" t="str">
            <v>Measure Life Value Source</v>
          </cell>
          <cell r="G9502" t="str">
            <v/>
          </cell>
          <cell r="H9502" t="str">
            <v>Table 2 on page 22 of Appendix 1</v>
          </cell>
          <cell r="I9502" t="str">
            <v>UT_2011_Annual_Report.pdf</v>
          </cell>
        </row>
        <row r="9503">
          <cell r="C9503" t="str">
            <v>768.3_Measure life (years)</v>
          </cell>
          <cell r="D9503">
            <v>3</v>
          </cell>
          <cell r="E9503" t="str">
            <v>Measure life (years)</v>
          </cell>
          <cell r="F9503" t="str">
            <v>Measure Life Value Source</v>
          </cell>
          <cell r="G9503" t="str">
            <v/>
          </cell>
          <cell r="H9503" t="str">
            <v>pg 10, Table 4-7</v>
          </cell>
          <cell r="I9503" t="str">
            <v>FinAnswer Express Market Characterization and Program Enhancements - Washington Service Territory 9 Sept 2011.pdf</v>
          </cell>
        </row>
        <row r="9504">
          <cell r="C9504" t="str">
            <v>768.3_Gross Average Monthly Demand Reduction (kW/unit)</v>
          </cell>
          <cell r="D9504">
            <v>3</v>
          </cell>
          <cell r="E9504" t="str">
            <v>Gross Average Monthly Demand Reduction (kW/unit)</v>
          </cell>
          <cell r="F9504" t="str">
            <v>Savings Parameters</v>
          </cell>
          <cell r="G9504" t="str">
            <v/>
          </cell>
          <cell r="H9504" t="str">
            <v>See Source Document(s) for savings methodology</v>
          </cell>
          <cell r="I9504" t="str">
            <v>Envel_ModelParameters 090710 WA_CA_ID.xls</v>
          </cell>
        </row>
        <row r="9505">
          <cell r="C9505" t="str">
            <v>768.3_Gross Average Monthly Demand Reduction (kW/unit)</v>
          </cell>
          <cell r="D9505">
            <v>3</v>
          </cell>
          <cell r="E9505" t="str">
            <v>Gross Average Monthly Demand Reduction (kW/unit)</v>
          </cell>
          <cell r="F9505" t="str">
            <v>Demand Reduction Value Source</v>
          </cell>
          <cell r="G9505" t="str">
            <v/>
          </cell>
          <cell r="H9505" t="str">
            <v>pg 10, Table 4-7</v>
          </cell>
          <cell r="I9505" t="str">
            <v>FinAnswer Express Market Characterization and Program Enhancements - Washington Service Territory 9 Sept 2011.pdf</v>
          </cell>
        </row>
        <row r="9506">
          <cell r="C9506" t="str">
            <v>768.3_Gross incremental annual electric savings (kWh/yr)</v>
          </cell>
          <cell r="D9506">
            <v>3</v>
          </cell>
          <cell r="E9506" t="str">
            <v>Gross incremental annual electric savings (kWh/yr)</v>
          </cell>
          <cell r="F9506" t="str">
            <v>Savings Parameters</v>
          </cell>
          <cell r="G9506" t="str">
            <v/>
          </cell>
          <cell r="H9506" t="str">
            <v>See Source Document(s) for savings methodology</v>
          </cell>
          <cell r="I9506" t="str">
            <v>Envel_ModelParameters 090710 WA_CA_ID.xls</v>
          </cell>
        </row>
        <row r="9507">
          <cell r="C9507" t="str">
            <v>768.3_Gross Average Monthly Demand Reduction (kW/unit)</v>
          </cell>
          <cell r="D9507">
            <v>3</v>
          </cell>
          <cell r="E9507" t="str">
            <v>Gross Average Monthly Demand Reduction (kW/unit)</v>
          </cell>
          <cell r="F9507" t="str">
            <v>Savings Parameters</v>
          </cell>
          <cell r="G9507" t="str">
            <v/>
          </cell>
          <cell r="H9507" t="str">
            <v>See Source Document(s) for savings methodology</v>
          </cell>
          <cell r="I9507" t="str">
            <v>WA Windows.docx</v>
          </cell>
        </row>
        <row r="9508">
          <cell r="C9508" t="str">
            <v>768.3_Gross incremental annual electric savings (kWh/yr)</v>
          </cell>
          <cell r="D9508">
            <v>3</v>
          </cell>
          <cell r="E9508" t="str">
            <v>Gross incremental annual electric savings (kWh/yr)</v>
          </cell>
          <cell r="F9508" t="str">
            <v>Savings Parameters</v>
          </cell>
          <cell r="G9508" t="str">
            <v/>
          </cell>
          <cell r="H9508" t="str">
            <v>See Source Document(s) for savings methodology</v>
          </cell>
          <cell r="I9508" t="str">
            <v>WA Windows.docx</v>
          </cell>
        </row>
        <row r="9509">
          <cell r="C9509" t="str">
            <v>768.3_Incremental cost ($)</v>
          </cell>
          <cell r="D9509">
            <v>3</v>
          </cell>
          <cell r="E9509" t="str">
            <v>Incremental cost ($)</v>
          </cell>
          <cell r="F9509" t="str">
            <v>Cost Value Source</v>
          </cell>
          <cell r="G9509" t="str">
            <v/>
          </cell>
          <cell r="H9509" t="str">
            <v>pg 10, Table 4-7</v>
          </cell>
          <cell r="I9509" t="str">
            <v>FinAnswer Express Market Characterization and Program Enhancements - Washington Service Territory 9 Sept 2011.pdf</v>
          </cell>
        </row>
        <row r="9510">
          <cell r="C9510" t="str">
            <v>768.3_Incentive Customer ($)</v>
          </cell>
          <cell r="D9510">
            <v>3</v>
          </cell>
          <cell r="E9510" t="str">
            <v>Incentive Customer ($)</v>
          </cell>
          <cell r="F9510" t="str">
            <v>Incentive Value Source</v>
          </cell>
          <cell r="G9510" t="str">
            <v/>
          </cell>
          <cell r="H9510" t="str">
            <v>pg 10, Table 4-7</v>
          </cell>
          <cell r="I9510" t="str">
            <v>FinAnswer Express Market Characterization and Program Enhancements - Washington Service Territory 9 Sept 2011.pdf</v>
          </cell>
        </row>
        <row r="9511">
          <cell r="C9511" t="str">
            <v>768.3_Gross incremental annual electric savings (kWh/yr)</v>
          </cell>
          <cell r="D9511">
            <v>3</v>
          </cell>
          <cell r="E9511" t="str">
            <v>Gross incremental annual electric savings (kWh/yr)</v>
          </cell>
          <cell r="F9511" t="str">
            <v xml:space="preserve">Energy Savings Value Source </v>
          </cell>
          <cell r="G9511" t="str">
            <v/>
          </cell>
          <cell r="H9511" t="str">
            <v>pg 10, Table 4-7</v>
          </cell>
          <cell r="I9511" t="str">
            <v>FinAnswer Express Market Characterization and Program Enhancements - Washington Service Territory 9 Sept 2011.pdf</v>
          </cell>
        </row>
        <row r="9512">
          <cell r="C9512" t="str">
            <v>974.2_Measure life (years)</v>
          </cell>
          <cell r="D9512">
            <v>2</v>
          </cell>
          <cell r="E9512" t="str">
            <v>Measure life (years)</v>
          </cell>
          <cell r="F9512" t="str">
            <v>Measure Life Value Source</v>
          </cell>
          <cell r="G9512" t="str">
            <v/>
          </cell>
          <cell r="H9512" t="str">
            <v/>
          </cell>
          <cell r="I9512" t="str">
            <v>NonLighting Measure Worksheets WY 120814.pdf</v>
          </cell>
        </row>
        <row r="9513">
          <cell r="C9513" t="str">
            <v>974.2_Planned Net to Gross Ratio</v>
          </cell>
          <cell r="D9513">
            <v>2</v>
          </cell>
          <cell r="E9513" t="str">
            <v>Planned Net to Gross Ratio</v>
          </cell>
          <cell r="F9513" t="str">
            <v>Net-to-Gross Value Source</v>
          </cell>
          <cell r="G9513" t="str">
            <v/>
          </cell>
          <cell r="H9513" t="str">
            <v>Page 10</v>
          </cell>
          <cell r="I9513" t="str">
            <v>DSM_WY_FinAnswerExpress_Report_2011.pdf</v>
          </cell>
        </row>
        <row r="9514">
          <cell r="C9514" t="str">
            <v>974.2_Incremental cost ($)</v>
          </cell>
          <cell r="D9514">
            <v>2</v>
          </cell>
          <cell r="E9514" t="str">
            <v>Incremental cost ($)</v>
          </cell>
          <cell r="F9514" t="str">
            <v>Incremental Cost Value Source</v>
          </cell>
          <cell r="G9514" t="str">
            <v/>
          </cell>
          <cell r="H9514" t="str">
            <v/>
          </cell>
          <cell r="I9514" t="str">
            <v>NonLighting Measure Worksheets WY 120814.pdf</v>
          </cell>
        </row>
        <row r="9515">
          <cell r="C9515" t="str">
            <v>974.2_Gross Average Monthly Demand Reduction (kW/unit)</v>
          </cell>
          <cell r="D9515">
            <v>2</v>
          </cell>
          <cell r="E9515" t="str">
            <v>Gross Average Monthly Demand Reduction (kW/unit)</v>
          </cell>
          <cell r="F9515" t="str">
            <v>Demand Savings Value Source</v>
          </cell>
          <cell r="G9515" t="str">
            <v/>
          </cell>
          <cell r="H9515" t="str">
            <v/>
          </cell>
          <cell r="I9515" t="str">
            <v>NonLighting Measure Worksheets WY 120814.pdf</v>
          </cell>
        </row>
        <row r="9516">
          <cell r="C9516" t="str">
            <v>974.2_Gross incremental annual electric savings (kWh/yr)</v>
          </cell>
          <cell r="D9516">
            <v>2</v>
          </cell>
          <cell r="E9516" t="str">
            <v>Gross incremental annual electric savings (kWh/yr)</v>
          </cell>
          <cell r="F9516" t="str">
            <v>Energy Savings Value Source</v>
          </cell>
          <cell r="G9516" t="str">
            <v/>
          </cell>
          <cell r="H9516" t="str">
            <v/>
          </cell>
          <cell r="I9516" t="str">
            <v>NonLighting Measure Worksheets WY 120814.pdf</v>
          </cell>
        </row>
        <row r="9517">
          <cell r="C9517" t="str">
            <v>974.2_Planned Realization Rate</v>
          </cell>
          <cell r="D9517">
            <v>2</v>
          </cell>
          <cell r="E9517" t="str">
            <v>Planned Realization Rate</v>
          </cell>
          <cell r="F9517" t="str">
            <v>Realization Rate Value Source</v>
          </cell>
          <cell r="G9517" t="str">
            <v/>
          </cell>
          <cell r="H9517" t="str">
            <v>Table 1</v>
          </cell>
          <cell r="I9517" t="str">
            <v>DSM_WY_FinAnswerExpress_Report_2011.pdf</v>
          </cell>
        </row>
        <row r="9518">
          <cell r="C9518" t="str">
            <v>110.2_Planned Realization Rate</v>
          </cell>
          <cell r="D9518">
            <v>2</v>
          </cell>
          <cell r="E9518" t="str">
            <v>Planned Realization Rate</v>
          </cell>
          <cell r="F9518" t="str">
            <v>Realization Rate Value Source</v>
          </cell>
          <cell r="G9518" t="str">
            <v/>
          </cell>
          <cell r="H9518" t="str">
            <v>page 2</v>
          </cell>
          <cell r="I9518" t="str">
            <v>CA_FinAnswer_Express_Program_Evaluation_2009-2011.pdf</v>
          </cell>
        </row>
        <row r="9519">
          <cell r="C9519" t="str">
            <v>110.2_Planned Net to Gross Ratio</v>
          </cell>
          <cell r="D9519">
            <v>2</v>
          </cell>
          <cell r="E9519" t="str">
            <v>Planned Net to Gross Ratio</v>
          </cell>
          <cell r="F9519" t="str">
            <v>Net-to-Gross Value Source</v>
          </cell>
          <cell r="G9519" t="str">
            <v/>
          </cell>
          <cell r="H9519" t="str">
            <v>page 2</v>
          </cell>
          <cell r="I9519" t="str">
            <v>CA_FinAnswer_Express_Program_Evaluation_2009-2011.pdf</v>
          </cell>
        </row>
        <row r="9520">
          <cell r="C9520" t="str">
            <v>109.2_Planned Realization Rate</v>
          </cell>
          <cell r="D9520">
            <v>2</v>
          </cell>
          <cell r="E9520" t="str">
            <v>Planned Realization Rate</v>
          </cell>
          <cell r="F9520" t="str">
            <v>Realization Rate Value Source</v>
          </cell>
          <cell r="G9520" t="str">
            <v/>
          </cell>
          <cell r="H9520" t="str">
            <v>page 2</v>
          </cell>
          <cell r="I9520" t="str">
            <v>CA_FinAnswer_Express_Program_Evaluation_2009-2011.pdf</v>
          </cell>
        </row>
        <row r="9521">
          <cell r="C9521" t="str">
            <v>109.2_Planned Net to Gross Ratio</v>
          </cell>
          <cell r="D9521">
            <v>2</v>
          </cell>
          <cell r="E9521" t="str">
            <v>Planned Net to Gross Ratio</v>
          </cell>
          <cell r="F9521" t="str">
            <v>Net-to-Gross Value Source</v>
          </cell>
          <cell r="G9521" t="str">
            <v/>
          </cell>
          <cell r="H9521" t="str">
            <v>page 2</v>
          </cell>
          <cell r="I9521" t="str">
            <v>CA_FinAnswer_Express_Program_Evaluation_2009-2011.pdf</v>
          </cell>
        </row>
        <row r="9522">
          <cell r="C9522" t="str">
            <v>344.2_Incremental cost ($)</v>
          </cell>
          <cell r="D9522">
            <v>2</v>
          </cell>
          <cell r="E9522" t="str">
            <v>Incremental cost ($)</v>
          </cell>
          <cell r="F9522" t="str">
            <v>Cost Value Source</v>
          </cell>
          <cell r="G9522" t="str">
            <v/>
          </cell>
          <cell r="H9522" t="str">
            <v/>
          </cell>
          <cell r="I9522" t="str">
            <v>2010 ID FX MARKET CHARACTERIZATION 051512.pdf</v>
          </cell>
        </row>
        <row r="9523">
          <cell r="C9523" t="str">
            <v>344.2_Gross incremental annual electric savings (kWh/yr)</v>
          </cell>
          <cell r="D9523">
            <v>2</v>
          </cell>
          <cell r="E9523" t="str">
            <v>Gross incremental annual electric savings (kWh/yr)</v>
          </cell>
          <cell r="F9523" t="str">
            <v xml:space="preserve">Energy Savings Value Source </v>
          </cell>
          <cell r="G9523" t="str">
            <v/>
          </cell>
          <cell r="H9523" t="str">
            <v/>
          </cell>
          <cell r="I9523" t="str">
            <v>2010 ID FX MARKET CHARACTERIZATION 051512.pdf</v>
          </cell>
        </row>
        <row r="9524">
          <cell r="C9524" t="str">
            <v>344.2_Planned Net to Gross Ratio</v>
          </cell>
          <cell r="D9524">
            <v>2</v>
          </cell>
          <cell r="E9524" t="str">
            <v>Planned Net to Gross Ratio</v>
          </cell>
          <cell r="F9524" t="str">
            <v>Net-to-Gross Value Source</v>
          </cell>
          <cell r="G9524" t="str">
            <v/>
          </cell>
          <cell r="H9524" t="str">
            <v>Page 2</v>
          </cell>
          <cell r="I9524" t="str">
            <v>ID_FinAnswer_Express_Program_Evaluation_2009-2011.pdf</v>
          </cell>
        </row>
        <row r="9525">
          <cell r="C9525" t="str">
            <v>344.2_Measure life (years)</v>
          </cell>
          <cell r="D9525">
            <v>2</v>
          </cell>
          <cell r="E9525" t="str">
            <v>Measure life (years)</v>
          </cell>
          <cell r="F9525" t="str">
            <v>Measure Life Value Source</v>
          </cell>
          <cell r="G9525" t="str">
            <v/>
          </cell>
          <cell r="H9525" t="str">
            <v/>
          </cell>
          <cell r="I9525" t="str">
            <v>2010 ID FX MARKET CHARACTERIZATION 051512.pdf</v>
          </cell>
        </row>
        <row r="9526">
          <cell r="C9526" t="str">
            <v>344.2_Gross Average Monthly Demand Reduction (kW/unit)</v>
          </cell>
          <cell r="D9526">
            <v>2</v>
          </cell>
          <cell r="E9526" t="str">
            <v>Gross Average Monthly Demand Reduction (kW/unit)</v>
          </cell>
          <cell r="F9526" t="str">
            <v>Demand Reduction Value Source</v>
          </cell>
          <cell r="G9526" t="str">
            <v/>
          </cell>
          <cell r="H9526" t="str">
            <v/>
          </cell>
          <cell r="I9526" t="str">
            <v>2010 ID FX MARKET CHARACTERIZATION 051512.pdf</v>
          </cell>
        </row>
        <row r="9527">
          <cell r="C9527" t="str">
            <v>344.2_Planned Realization Rate</v>
          </cell>
          <cell r="D9527">
            <v>2</v>
          </cell>
          <cell r="E9527" t="str">
            <v>Planned Realization Rate</v>
          </cell>
          <cell r="F9527" t="str">
            <v>Realization Rate Value Source</v>
          </cell>
          <cell r="G9527" t="str">
            <v/>
          </cell>
          <cell r="H9527" t="str">
            <v>Table 1</v>
          </cell>
          <cell r="I9527" t="str">
            <v>ID_FinAnswer_Express_Program_Evaluation_2009-2011.pdf</v>
          </cell>
        </row>
        <row r="9528">
          <cell r="C9528" t="str">
            <v>552.2_Gross incremental annual electric savings (kWh/yr)</v>
          </cell>
          <cell r="D9528">
            <v>2</v>
          </cell>
          <cell r="E9528" t="str">
            <v>Gross incremental annual electric savings (kWh/yr)</v>
          </cell>
          <cell r="F9528" t="str">
            <v>See Source Document(s) for savings methodology</v>
          </cell>
          <cell r="G9528" t="str">
            <v/>
          </cell>
          <cell r="H9528" t="str">
            <v/>
          </cell>
          <cell r="I9528" t="str">
            <v>Windows.docx</v>
          </cell>
        </row>
        <row r="9529">
          <cell r="C9529" t="str">
            <v>552.2_Gross Average Monthly Demand Reduction (kW/unit)</v>
          </cell>
          <cell r="D9529">
            <v>2</v>
          </cell>
          <cell r="E9529" t="str">
            <v>Gross Average Monthly Demand Reduction (kW/unit)</v>
          </cell>
          <cell r="F9529" t="str">
            <v>Demand Reduction Value Source</v>
          </cell>
          <cell r="G9529" t="str">
            <v/>
          </cell>
          <cell r="H9529" t="str">
            <v>Table 2-10</v>
          </cell>
          <cell r="I9529" t="str">
            <v>FinAnswer Express Market Characterization and Program Enhancements - Utah Service Territory 30 Nov 2011.pdf</v>
          </cell>
        </row>
        <row r="9530">
          <cell r="C9530" t="str">
            <v>552.2_Gross incremental annual electric savings (kWh/yr)</v>
          </cell>
          <cell r="D9530">
            <v>2</v>
          </cell>
          <cell r="E9530" t="str">
            <v>Gross incremental annual electric savings (kWh/yr)</v>
          </cell>
          <cell r="F9530" t="str">
            <v xml:space="preserve">Energy Savings Value Source </v>
          </cell>
          <cell r="G9530" t="str">
            <v/>
          </cell>
          <cell r="H9530" t="str">
            <v>Table 4-8</v>
          </cell>
          <cell r="I9530" t="str">
            <v>FinAnswer Express Market Characterization and Program Enhancements - Utah Service Territory 30 Nov 2011.pdf</v>
          </cell>
        </row>
        <row r="9531">
          <cell r="C9531" t="str">
            <v>552.2_Incentive Customer ($)</v>
          </cell>
          <cell r="D9531">
            <v>2</v>
          </cell>
          <cell r="E9531" t="str">
            <v>Incentive Customer ($)</v>
          </cell>
          <cell r="F9531" t="str">
            <v>Incentive Value Source</v>
          </cell>
          <cell r="G9531" t="str">
            <v/>
          </cell>
          <cell r="H9531" t="str">
            <v>Table 4-8</v>
          </cell>
          <cell r="I9531" t="str">
            <v>FinAnswer Express Market Characterization and Program Enhancements - Utah Service Territory 30 Nov 2011.pdf</v>
          </cell>
        </row>
        <row r="9532">
          <cell r="C9532" t="str">
            <v>552.2_Measure life (years)</v>
          </cell>
          <cell r="D9532">
            <v>2</v>
          </cell>
          <cell r="E9532" t="str">
            <v>Measure life (years)</v>
          </cell>
          <cell r="F9532" t="str">
            <v>Measure Life Value Source</v>
          </cell>
          <cell r="G9532" t="str">
            <v/>
          </cell>
          <cell r="H9532" t="str">
            <v>Table 2 on page 22 of Appendix 1</v>
          </cell>
          <cell r="I9532" t="str">
            <v>UT_2011_Annual_Report.pdf</v>
          </cell>
        </row>
        <row r="9533">
          <cell r="C9533" t="str">
            <v>552.2_Gross incremental annual electric savings (kWh/yr)</v>
          </cell>
          <cell r="D9533">
            <v>2</v>
          </cell>
          <cell r="E9533" t="str">
            <v>Gross incremental annual electric savings (kWh/yr)</v>
          </cell>
          <cell r="F9533" t="str">
            <v>See Source Document(s) for savings methodology</v>
          </cell>
          <cell r="G9533" t="str">
            <v/>
          </cell>
          <cell r="H9533" t="str">
            <v/>
          </cell>
          <cell r="I9533" t="str">
            <v>Evenlope_ModelingParameters 091911 UT.xls</v>
          </cell>
        </row>
        <row r="9534">
          <cell r="C9534" t="str">
            <v>552.2_Incremental cost ($)</v>
          </cell>
          <cell r="D9534">
            <v>2</v>
          </cell>
          <cell r="E9534" t="str">
            <v>Incremental cost ($)</v>
          </cell>
          <cell r="F9534" t="str">
            <v>Cost Value Source</v>
          </cell>
          <cell r="G9534" t="str">
            <v/>
          </cell>
          <cell r="H9534" t="str">
            <v>Table 4-8</v>
          </cell>
          <cell r="I9534" t="str">
            <v>FinAnswer Express Market Characterization and Program Enhancements - Utah Service Territory 30 Nov 2011.pdf</v>
          </cell>
        </row>
        <row r="9535">
          <cell r="C9535" t="str">
            <v>756.2_Incentive Customer ($)</v>
          </cell>
          <cell r="D9535">
            <v>2</v>
          </cell>
          <cell r="E9535" t="str">
            <v>Incentive Customer ($)</v>
          </cell>
          <cell r="F9535" t="str">
            <v>Incentive Value Source</v>
          </cell>
          <cell r="G9535" t="str">
            <v/>
          </cell>
          <cell r="H9535" t="str">
            <v>pg 10, Table 4-8</v>
          </cell>
          <cell r="I9535" t="str">
            <v>FinAnswer Express Market Characterization and Program Enhancements - Washington Service Territory 9 Sept 2011.pdf</v>
          </cell>
        </row>
        <row r="9536">
          <cell r="C9536" t="str">
            <v>756.2_Gross Average Monthly Demand Reduction (kW/unit)</v>
          </cell>
          <cell r="D9536">
            <v>2</v>
          </cell>
          <cell r="E9536" t="str">
            <v>Gross Average Monthly Demand Reduction (kW/unit)</v>
          </cell>
          <cell r="F9536" t="str">
            <v>Savings Parameters</v>
          </cell>
          <cell r="G9536" t="str">
            <v/>
          </cell>
          <cell r="H9536" t="str">
            <v>See Source Document(s) for savings methodology</v>
          </cell>
          <cell r="I9536" t="str">
            <v>Envel_ModelParameters 090710 WA_CA_ID.xls</v>
          </cell>
        </row>
        <row r="9537">
          <cell r="C9537" t="str">
            <v>756.2_Gross incremental annual electric savings (kWh/yr)</v>
          </cell>
          <cell r="D9537">
            <v>2</v>
          </cell>
          <cell r="E9537" t="str">
            <v>Gross incremental annual electric savings (kWh/yr)</v>
          </cell>
          <cell r="F9537" t="str">
            <v>Savings Parameters</v>
          </cell>
          <cell r="G9537" t="str">
            <v/>
          </cell>
          <cell r="H9537" t="str">
            <v>See Source Document(s) for savings methodology</v>
          </cell>
          <cell r="I9537" t="str">
            <v>Envel_ModelParameters 090710 WA_CA_ID.xls</v>
          </cell>
        </row>
        <row r="9538">
          <cell r="C9538" t="str">
            <v>756.2_Gross incremental annual electric savings (kWh/yr)</v>
          </cell>
          <cell r="D9538">
            <v>2</v>
          </cell>
          <cell r="E9538" t="str">
            <v>Gross incremental annual electric savings (kWh/yr)</v>
          </cell>
          <cell r="F9538" t="str">
            <v>Savings Parameters</v>
          </cell>
          <cell r="G9538" t="str">
            <v/>
          </cell>
          <cell r="H9538" t="str">
            <v>See Source Document(s) for savings methodology</v>
          </cell>
          <cell r="I9538" t="str">
            <v>WA Windows.docx</v>
          </cell>
        </row>
        <row r="9539">
          <cell r="C9539" t="str">
            <v>756.2_Incremental cost ($)</v>
          </cell>
          <cell r="D9539">
            <v>2</v>
          </cell>
          <cell r="E9539" t="str">
            <v>Incremental cost ($)</v>
          </cell>
          <cell r="F9539" t="str">
            <v>Cost Value Source</v>
          </cell>
          <cell r="G9539" t="str">
            <v/>
          </cell>
          <cell r="H9539" t="str">
            <v>pg 10, Table 4-8</v>
          </cell>
          <cell r="I9539" t="str">
            <v>FinAnswer Express Market Characterization and Program Enhancements - Washington Service Territory 9 Sept 2011.pdf</v>
          </cell>
        </row>
        <row r="9540">
          <cell r="C9540" t="str">
            <v>756.2_Gross incremental annual electric savings (kWh/yr)</v>
          </cell>
          <cell r="D9540">
            <v>2</v>
          </cell>
          <cell r="E9540" t="str">
            <v>Gross incremental annual electric savings (kWh/yr)</v>
          </cell>
          <cell r="F9540" t="str">
            <v xml:space="preserve">Energy Savings Value Source </v>
          </cell>
          <cell r="G9540" t="str">
            <v/>
          </cell>
          <cell r="H9540" t="str">
            <v>pg 10, Table 4-8</v>
          </cell>
          <cell r="I9540" t="str">
            <v>FinAnswer Express Market Characterization and Program Enhancements - Washington Service Territory 9 Sept 2011.pdf</v>
          </cell>
        </row>
        <row r="9541">
          <cell r="C9541" t="str">
            <v>756.2_Gross Average Monthly Demand Reduction (kW/unit)</v>
          </cell>
          <cell r="D9541">
            <v>2</v>
          </cell>
          <cell r="E9541" t="str">
            <v>Gross Average Monthly Demand Reduction (kW/unit)</v>
          </cell>
          <cell r="F9541" t="str">
            <v>Savings Parameters</v>
          </cell>
          <cell r="G9541" t="str">
            <v/>
          </cell>
          <cell r="H9541" t="str">
            <v>See Source Document(s) for savings methodology</v>
          </cell>
          <cell r="I9541" t="str">
            <v>WA Windows.docx</v>
          </cell>
        </row>
        <row r="9542">
          <cell r="C9542" t="str">
            <v>756.2_Gross Average Monthly Demand Reduction (kW/unit)</v>
          </cell>
          <cell r="D9542">
            <v>2</v>
          </cell>
          <cell r="E9542" t="str">
            <v>Gross Average Monthly Demand Reduction (kW/unit)</v>
          </cell>
          <cell r="F9542" t="str">
            <v>Demand Reduction Value Source</v>
          </cell>
          <cell r="G9542" t="str">
            <v/>
          </cell>
          <cell r="H9542" t="str">
            <v>pg 10, Table 4-8</v>
          </cell>
          <cell r="I9542" t="str">
            <v>FinAnswer Express Market Characterization and Program Enhancements - Washington Service Territory 9 Sept 2011.pdf</v>
          </cell>
        </row>
        <row r="9543">
          <cell r="C9543" t="str">
            <v>756.2_Measure life (years)</v>
          </cell>
          <cell r="D9543">
            <v>2</v>
          </cell>
          <cell r="E9543" t="str">
            <v>Measure life (years)</v>
          </cell>
          <cell r="F9543" t="str">
            <v>Measure Life Value Source</v>
          </cell>
          <cell r="G9543" t="str">
            <v/>
          </cell>
          <cell r="H9543" t="str">
            <v>pg 10, Table 4-8</v>
          </cell>
          <cell r="I9543" t="str">
            <v>FinAnswer Express Market Characterization and Program Enhancements - Washington Service Territory 9 Sept 2011.pdf</v>
          </cell>
        </row>
        <row r="9544">
          <cell r="C9544" t="str">
            <v>969.2_Measure life (years)</v>
          </cell>
          <cell r="D9544">
            <v>2</v>
          </cell>
          <cell r="E9544" t="str">
            <v>Measure life (years)</v>
          </cell>
          <cell r="F9544" t="str">
            <v>Measure Life Value Source</v>
          </cell>
          <cell r="G9544" t="str">
            <v/>
          </cell>
          <cell r="H9544" t="str">
            <v>Page 4-10</v>
          </cell>
          <cell r="I9544" t="str">
            <v>2010 WY Market Characterization 101810.pdf</v>
          </cell>
        </row>
        <row r="9545">
          <cell r="C9545" t="str">
            <v>969.2_Gross incremental annual electric savings (kWh/yr)</v>
          </cell>
          <cell r="D9545">
            <v>2</v>
          </cell>
          <cell r="E9545" t="str">
            <v>Gross incremental annual electric savings (kWh/yr)</v>
          </cell>
          <cell r="F9545" t="str">
            <v>Energy Savings Value Source</v>
          </cell>
          <cell r="G9545" t="str">
            <v/>
          </cell>
          <cell r="H9545" t="str">
            <v>Page 4-10</v>
          </cell>
          <cell r="I9545" t="str">
            <v>2010 WY Market Characterization 101810.pdf</v>
          </cell>
        </row>
        <row r="9546">
          <cell r="C9546" t="str">
            <v>969.2_Planned Realization Rate</v>
          </cell>
          <cell r="D9546">
            <v>2</v>
          </cell>
          <cell r="E9546" t="str">
            <v>Planned Realization Rate</v>
          </cell>
          <cell r="F9546" t="str">
            <v>Realization Rate Value Source</v>
          </cell>
          <cell r="G9546" t="str">
            <v/>
          </cell>
          <cell r="H9546" t="str">
            <v>Table 1</v>
          </cell>
          <cell r="I9546" t="str">
            <v>DSM_WY_FinAnswerExpress_Report_2011.pdf</v>
          </cell>
        </row>
        <row r="9547">
          <cell r="C9547" t="str">
            <v>969.2_Planned Net to Gross Ratio</v>
          </cell>
          <cell r="D9547">
            <v>2</v>
          </cell>
          <cell r="E9547" t="str">
            <v>Planned Net to Gross Ratio</v>
          </cell>
          <cell r="F9547" t="str">
            <v>Net-to-Gross Value Source</v>
          </cell>
          <cell r="G9547" t="str">
            <v/>
          </cell>
          <cell r="H9547" t="str">
            <v>Page 10</v>
          </cell>
          <cell r="I9547" t="str">
            <v>DSM_WY_FinAnswerExpress_Report_2011.pdf</v>
          </cell>
        </row>
        <row r="9548">
          <cell r="C9548" t="str">
            <v>969.2_Incremental cost ($)</v>
          </cell>
          <cell r="D9548">
            <v>2</v>
          </cell>
          <cell r="E9548" t="str">
            <v>Incremental cost ($)</v>
          </cell>
          <cell r="F9548" t="str">
            <v>Incremental Cost Value Source</v>
          </cell>
          <cell r="G9548" t="str">
            <v/>
          </cell>
          <cell r="H9548" t="str">
            <v>Page 4-10</v>
          </cell>
          <cell r="I9548" t="str">
            <v>2010 WY Market Characterization 101810.pdf</v>
          </cell>
        </row>
        <row r="9549">
          <cell r="C9549" t="str">
            <v>969.2_Gross Average Monthly Demand Reduction (kW/unit)</v>
          </cell>
          <cell r="D9549">
            <v>2</v>
          </cell>
          <cell r="E9549" t="str">
            <v>Gross Average Monthly Demand Reduction (kW/unit)</v>
          </cell>
          <cell r="F9549" t="str">
            <v>Demand Savings Value Source</v>
          </cell>
          <cell r="G9549" t="str">
            <v/>
          </cell>
          <cell r="H9549" t="str">
            <v>Page 4-10</v>
          </cell>
          <cell r="I9549" t="str">
            <v>2010 WY Market Characterization 101810.pdf</v>
          </cell>
        </row>
        <row r="9550">
          <cell r="C9550" t="str">
            <v>355.2_Planned Net to Gross Ratio</v>
          </cell>
          <cell r="D9550">
            <v>2</v>
          </cell>
          <cell r="E9550" t="str">
            <v>Planned Net to Gross Ratio</v>
          </cell>
          <cell r="F9550" t="str">
            <v>Net-to-Gross Value Source</v>
          </cell>
          <cell r="G9550" t="str">
            <v/>
          </cell>
          <cell r="H9550" t="str">
            <v>Page 2</v>
          </cell>
          <cell r="I9550" t="str">
            <v>ID_FinAnswer_Express_Program_Evaluation_2009-2011.pdf</v>
          </cell>
        </row>
        <row r="9551">
          <cell r="C9551" t="str">
            <v>355.2_Planned Realization Rate</v>
          </cell>
          <cell r="D9551">
            <v>2</v>
          </cell>
          <cell r="E9551" t="str">
            <v>Planned Realization Rate</v>
          </cell>
          <cell r="F9551" t="str">
            <v>Realization Rate Value Source</v>
          </cell>
          <cell r="G9551" t="str">
            <v/>
          </cell>
          <cell r="H9551" t="str">
            <v>Table 1</v>
          </cell>
          <cell r="I9551" t="str">
            <v>ID_FinAnswer_Express_Program_Evaluation_2009-2011.pdf</v>
          </cell>
        </row>
        <row r="9552">
          <cell r="C9552" t="str">
            <v>355.2_Incremental cost ($)</v>
          </cell>
          <cell r="D9552">
            <v>2</v>
          </cell>
          <cell r="E9552" t="str">
            <v>Incremental cost ($)</v>
          </cell>
          <cell r="F9552" t="str">
            <v>Cost Value Source</v>
          </cell>
          <cell r="G9552" t="str">
            <v/>
          </cell>
          <cell r="H9552" t="str">
            <v/>
          </cell>
          <cell r="I9552" t="str">
            <v>2010 ID FX MARKET CHARACTERIZATION 051512.pdf</v>
          </cell>
        </row>
        <row r="9553">
          <cell r="C9553" t="str">
            <v>355.2_Gross Average Monthly Demand Reduction (kW/unit)</v>
          </cell>
          <cell r="D9553">
            <v>2</v>
          </cell>
          <cell r="E9553" t="str">
            <v>Gross Average Monthly Demand Reduction (kW/unit)</v>
          </cell>
          <cell r="F9553" t="str">
            <v>Demand Reduction Value Source</v>
          </cell>
          <cell r="G9553" t="str">
            <v/>
          </cell>
          <cell r="H9553" t="str">
            <v/>
          </cell>
          <cell r="I9553" t="str">
            <v>2010 ID FX MARKET CHARACTERIZATION 051512.pdf</v>
          </cell>
        </row>
        <row r="9554">
          <cell r="C9554" t="str">
            <v>355.2_Measure life (years)</v>
          </cell>
          <cell r="D9554">
            <v>2</v>
          </cell>
          <cell r="E9554" t="str">
            <v>Measure life (years)</v>
          </cell>
          <cell r="F9554" t="str">
            <v>Measure Life Value Source</v>
          </cell>
          <cell r="G9554" t="str">
            <v/>
          </cell>
          <cell r="H9554" t="str">
            <v/>
          </cell>
          <cell r="I9554" t="str">
            <v>2010 ID FX MARKET CHARACTERIZATION 051512.pdf</v>
          </cell>
        </row>
        <row r="9555">
          <cell r="C9555" t="str">
            <v>355.2_Gross incremental annual electric savings (kWh/yr)</v>
          </cell>
          <cell r="D9555">
            <v>2</v>
          </cell>
          <cell r="E9555" t="str">
            <v>Gross incremental annual electric savings (kWh/yr)</v>
          </cell>
          <cell r="F9555" t="str">
            <v xml:space="preserve">Energy Savings Value Source </v>
          </cell>
          <cell r="G9555" t="str">
            <v/>
          </cell>
          <cell r="H9555" t="str">
            <v/>
          </cell>
          <cell r="I9555" t="str">
            <v>2010 ID FX MARKET CHARACTERIZATION 051512.pdf</v>
          </cell>
        </row>
        <row r="9556">
          <cell r="C9556" t="str">
            <v>553.2_Measure life (years)</v>
          </cell>
          <cell r="D9556">
            <v>2</v>
          </cell>
          <cell r="E9556" t="str">
            <v>Measure life (years)</v>
          </cell>
          <cell r="F9556" t="str">
            <v>Measure Life Value Source</v>
          </cell>
          <cell r="G9556" t="str">
            <v/>
          </cell>
          <cell r="H9556" t="str">
            <v>Table 2 on page 22 of Appendix 1</v>
          </cell>
          <cell r="I9556" t="str">
            <v>UT_2011_Annual_Report.pdf</v>
          </cell>
        </row>
        <row r="9557">
          <cell r="C9557" t="str">
            <v>553.2_Gross incremental annual electric savings (kWh/yr)</v>
          </cell>
          <cell r="D9557">
            <v>2</v>
          </cell>
          <cell r="E9557" t="str">
            <v>Gross incremental annual electric savings (kWh/yr)</v>
          </cell>
          <cell r="F9557" t="str">
            <v xml:space="preserve">Energy Savings Value Source </v>
          </cell>
          <cell r="G9557" t="str">
            <v/>
          </cell>
          <cell r="H9557" t="str">
            <v>Table 4-8</v>
          </cell>
          <cell r="I9557" t="str">
            <v>FinAnswer Express Market Characterization and Program Enhancements - Utah Service Territory 30 Nov 2011.pdf</v>
          </cell>
        </row>
        <row r="9558">
          <cell r="C9558" t="str">
            <v>553.2_Gross Average Monthly Demand Reduction (kW/unit)</v>
          </cell>
          <cell r="D9558">
            <v>2</v>
          </cell>
          <cell r="E9558" t="str">
            <v>Gross Average Monthly Demand Reduction (kW/unit)</v>
          </cell>
          <cell r="F9558" t="str">
            <v>Demand Reduction Value Source</v>
          </cell>
          <cell r="G9558" t="str">
            <v/>
          </cell>
          <cell r="H9558" t="str">
            <v>Table 2-10</v>
          </cell>
          <cell r="I9558" t="str">
            <v>FinAnswer Express Market Characterization and Program Enhancements - Utah Service Territory 30 Nov 2011.pdf</v>
          </cell>
        </row>
        <row r="9559">
          <cell r="C9559" t="str">
            <v>553.2_Gross incremental annual electric savings (kWh/yr)</v>
          </cell>
          <cell r="D9559">
            <v>2</v>
          </cell>
          <cell r="E9559" t="str">
            <v>Gross incremental annual electric savings (kWh/yr)</v>
          </cell>
          <cell r="F9559" t="str">
            <v>See Source Document(s) for savings methodology</v>
          </cell>
          <cell r="G9559" t="str">
            <v/>
          </cell>
          <cell r="H9559" t="str">
            <v/>
          </cell>
          <cell r="I9559" t="str">
            <v>Evenlope_ModelingParameters 091911 UT.xls</v>
          </cell>
        </row>
        <row r="9560">
          <cell r="C9560" t="str">
            <v>553.2_Incremental cost ($)</v>
          </cell>
          <cell r="D9560">
            <v>2</v>
          </cell>
          <cell r="E9560" t="str">
            <v>Incremental cost ($)</v>
          </cell>
          <cell r="F9560" t="str">
            <v>Cost Value Source</v>
          </cell>
          <cell r="G9560" t="str">
            <v/>
          </cell>
          <cell r="H9560" t="str">
            <v>Table 4-8</v>
          </cell>
          <cell r="I9560" t="str">
            <v>FinAnswer Express Market Characterization and Program Enhancements - Utah Service Territory 30 Nov 2011.pdf</v>
          </cell>
        </row>
        <row r="9561">
          <cell r="C9561" t="str">
            <v>553.2_Gross incremental annual electric savings (kWh/yr)</v>
          </cell>
          <cell r="D9561">
            <v>2</v>
          </cell>
          <cell r="E9561" t="str">
            <v>Gross incremental annual electric savings (kWh/yr)</v>
          </cell>
          <cell r="F9561" t="str">
            <v>See Source Document(s) for savings methodology</v>
          </cell>
          <cell r="G9561" t="str">
            <v/>
          </cell>
          <cell r="H9561" t="str">
            <v/>
          </cell>
          <cell r="I9561" t="str">
            <v>Windows.docx</v>
          </cell>
        </row>
        <row r="9562">
          <cell r="C9562" t="str">
            <v>553.2_Incentive Customer ($)</v>
          </cell>
          <cell r="D9562">
            <v>2</v>
          </cell>
          <cell r="E9562" t="str">
            <v>Incentive Customer ($)</v>
          </cell>
          <cell r="F9562" t="str">
            <v>Incentive Value Source</v>
          </cell>
          <cell r="G9562" t="str">
            <v/>
          </cell>
          <cell r="H9562" t="str">
            <v>Table 4-8</v>
          </cell>
          <cell r="I9562" t="str">
            <v>FinAnswer Express Market Characterization and Program Enhancements - Utah Service Territory 30 Nov 2011.pdf</v>
          </cell>
        </row>
        <row r="9563">
          <cell r="C9563" t="str">
            <v>755.2_Gross Average Monthly Demand Reduction (kW/unit)</v>
          </cell>
          <cell r="D9563">
            <v>2</v>
          </cell>
          <cell r="E9563" t="str">
            <v>Gross Average Monthly Demand Reduction (kW/unit)</v>
          </cell>
          <cell r="F9563" t="str">
            <v>Demand Reduction Value Source</v>
          </cell>
          <cell r="G9563" t="str">
            <v/>
          </cell>
          <cell r="H9563" t="str">
            <v>pg 10, Table 4-8</v>
          </cell>
          <cell r="I9563" t="str">
            <v>FinAnswer Express Market Characterization and Program Enhancements - Washington Service Territory 9 Sept 2011.pdf</v>
          </cell>
        </row>
        <row r="9564">
          <cell r="C9564" t="str">
            <v>755.2_Gross Average Monthly Demand Reduction (kW/unit)</v>
          </cell>
          <cell r="D9564">
            <v>2</v>
          </cell>
          <cell r="E9564" t="str">
            <v>Gross Average Monthly Demand Reduction (kW/unit)</v>
          </cell>
          <cell r="F9564" t="str">
            <v>Savings Parameters</v>
          </cell>
          <cell r="G9564" t="str">
            <v/>
          </cell>
          <cell r="H9564" t="str">
            <v>See Source Document(s) for savings methodology</v>
          </cell>
          <cell r="I9564" t="str">
            <v>Envel_ModelParameters 090710 WA_CA_ID.xls</v>
          </cell>
        </row>
        <row r="9565">
          <cell r="C9565" t="str">
            <v>755.2_Gross Average Monthly Demand Reduction (kW/unit)</v>
          </cell>
          <cell r="D9565">
            <v>2</v>
          </cell>
          <cell r="E9565" t="str">
            <v>Gross Average Monthly Demand Reduction (kW/unit)</v>
          </cell>
          <cell r="F9565" t="str">
            <v>Savings Parameters</v>
          </cell>
          <cell r="G9565" t="str">
            <v/>
          </cell>
          <cell r="H9565" t="str">
            <v>See Source Document(s) for savings methodology</v>
          </cell>
          <cell r="I9565" t="str">
            <v>WA Windows.docx</v>
          </cell>
        </row>
        <row r="9566">
          <cell r="C9566" t="str">
            <v>755.2_Gross incremental annual electric savings (kWh/yr)</v>
          </cell>
          <cell r="D9566">
            <v>2</v>
          </cell>
          <cell r="E9566" t="str">
            <v>Gross incremental annual electric savings (kWh/yr)</v>
          </cell>
          <cell r="F9566" t="str">
            <v xml:space="preserve">Energy Savings Value Source </v>
          </cell>
          <cell r="G9566" t="str">
            <v/>
          </cell>
          <cell r="H9566" t="str">
            <v>pg 10, Table 4-8</v>
          </cell>
          <cell r="I9566" t="str">
            <v>FinAnswer Express Market Characterization and Program Enhancements - Washington Service Territory 9 Sept 2011.pdf</v>
          </cell>
        </row>
        <row r="9567">
          <cell r="C9567" t="str">
            <v>755.2_Incentive Customer ($)</v>
          </cell>
          <cell r="D9567">
            <v>2</v>
          </cell>
          <cell r="E9567" t="str">
            <v>Incentive Customer ($)</v>
          </cell>
          <cell r="F9567" t="str">
            <v>Incentive Value Source</v>
          </cell>
          <cell r="G9567" t="str">
            <v/>
          </cell>
          <cell r="H9567" t="str">
            <v>pg 10, Table 4-8</v>
          </cell>
          <cell r="I9567" t="str">
            <v>FinAnswer Express Market Characterization and Program Enhancements - Washington Service Territory 9 Sept 2011.pdf</v>
          </cell>
        </row>
        <row r="9568">
          <cell r="C9568" t="str">
            <v>755.2_Incremental cost ($)</v>
          </cell>
          <cell r="D9568">
            <v>2</v>
          </cell>
          <cell r="E9568" t="str">
            <v>Incremental cost ($)</v>
          </cell>
          <cell r="F9568" t="str">
            <v>Cost Value Source</v>
          </cell>
          <cell r="G9568" t="str">
            <v/>
          </cell>
          <cell r="H9568" t="str">
            <v>pg 10, Table 4-8</v>
          </cell>
          <cell r="I9568" t="str">
            <v>FinAnswer Express Market Characterization and Program Enhancements - Washington Service Territory 9 Sept 2011.pdf</v>
          </cell>
        </row>
        <row r="9569">
          <cell r="C9569" t="str">
            <v>755.2_Gross incremental annual electric savings (kWh/yr)</v>
          </cell>
          <cell r="D9569">
            <v>2</v>
          </cell>
          <cell r="E9569" t="str">
            <v>Gross incremental annual electric savings (kWh/yr)</v>
          </cell>
          <cell r="F9569" t="str">
            <v>Savings Parameters</v>
          </cell>
          <cell r="G9569" t="str">
            <v/>
          </cell>
          <cell r="H9569" t="str">
            <v>See Source Document(s) for savings methodology</v>
          </cell>
          <cell r="I9569" t="str">
            <v>WA Windows.docx</v>
          </cell>
        </row>
        <row r="9570">
          <cell r="C9570" t="str">
            <v>755.2_Gross incremental annual electric savings (kWh/yr)</v>
          </cell>
          <cell r="D9570">
            <v>2</v>
          </cell>
          <cell r="E9570" t="str">
            <v>Gross incremental annual electric savings (kWh/yr)</v>
          </cell>
          <cell r="F9570" t="str">
            <v>Savings Parameters</v>
          </cell>
          <cell r="G9570" t="str">
            <v/>
          </cell>
          <cell r="H9570" t="str">
            <v>See Source Document(s) for savings methodology</v>
          </cell>
          <cell r="I9570" t="str">
            <v>Envel_ModelParameters 090710 WA_CA_ID.xls</v>
          </cell>
        </row>
        <row r="9571">
          <cell r="C9571" t="str">
            <v>755.2_Measure life (years)</v>
          </cell>
          <cell r="D9571">
            <v>2</v>
          </cell>
          <cell r="E9571" t="str">
            <v>Measure life (years)</v>
          </cell>
          <cell r="F9571" t="str">
            <v>Measure Life Value Source</v>
          </cell>
          <cell r="G9571" t="str">
            <v/>
          </cell>
          <cell r="H9571" t="str">
            <v>pg 10, Table 4-8</v>
          </cell>
          <cell r="I9571" t="str">
            <v>FinAnswer Express Market Characterization and Program Enhancements - Washington Service Territory 9 Sept 2011.pdf</v>
          </cell>
        </row>
        <row r="9572">
          <cell r="C9572" t="str">
            <v>968.2_Planned Net to Gross Ratio</v>
          </cell>
          <cell r="D9572">
            <v>2</v>
          </cell>
          <cell r="E9572" t="str">
            <v>Planned Net to Gross Ratio</v>
          </cell>
          <cell r="F9572" t="str">
            <v>Net-to-Gross Value Source</v>
          </cell>
          <cell r="G9572" t="str">
            <v/>
          </cell>
          <cell r="H9572" t="str">
            <v>Page 10</v>
          </cell>
          <cell r="I9572" t="str">
            <v>DSM_WY_FinAnswerExpress_Report_2011.pdf</v>
          </cell>
        </row>
        <row r="9573">
          <cell r="C9573" t="str">
            <v>968.2_Gross Average Monthly Demand Reduction (kW/unit)</v>
          </cell>
          <cell r="D9573">
            <v>2</v>
          </cell>
          <cell r="E9573" t="str">
            <v>Gross Average Monthly Demand Reduction (kW/unit)</v>
          </cell>
          <cell r="F9573" t="str">
            <v>Demand Savings Value Source</v>
          </cell>
          <cell r="G9573" t="str">
            <v/>
          </cell>
          <cell r="H9573" t="str">
            <v>Page 4-10</v>
          </cell>
          <cell r="I9573" t="str">
            <v>2010 WY Market Characterization 101810.pdf</v>
          </cell>
        </row>
        <row r="9574">
          <cell r="C9574" t="str">
            <v>968.2_Measure life (years)</v>
          </cell>
          <cell r="D9574">
            <v>2</v>
          </cell>
          <cell r="E9574" t="str">
            <v>Measure life (years)</v>
          </cell>
          <cell r="F9574" t="str">
            <v>Measure Life Value Source</v>
          </cell>
          <cell r="G9574" t="str">
            <v/>
          </cell>
          <cell r="H9574" t="str">
            <v>Page 4-10</v>
          </cell>
          <cell r="I9574" t="str">
            <v>2010 WY Market Characterization 101810.pdf</v>
          </cell>
        </row>
        <row r="9575">
          <cell r="C9575" t="str">
            <v>968.2_Gross incremental annual electric savings (kWh/yr)</v>
          </cell>
          <cell r="D9575">
            <v>2</v>
          </cell>
          <cell r="E9575" t="str">
            <v>Gross incremental annual electric savings (kWh/yr)</v>
          </cell>
          <cell r="F9575" t="str">
            <v>Energy Savings Value Source</v>
          </cell>
          <cell r="G9575" t="str">
            <v/>
          </cell>
          <cell r="H9575" t="str">
            <v>Page 4-10</v>
          </cell>
          <cell r="I9575" t="str">
            <v>2010 WY Market Characterization 101810.pdf</v>
          </cell>
        </row>
        <row r="9576">
          <cell r="C9576" t="str">
            <v>968.2_Incremental cost ($)</v>
          </cell>
          <cell r="D9576">
            <v>2</v>
          </cell>
          <cell r="E9576" t="str">
            <v>Incremental cost ($)</v>
          </cell>
          <cell r="F9576" t="str">
            <v>Incremental Cost Value Source</v>
          </cell>
          <cell r="G9576" t="str">
            <v/>
          </cell>
          <cell r="H9576" t="str">
            <v>Page 4-10</v>
          </cell>
          <cell r="I9576" t="str">
            <v>2010 WY Market Characterization 101810.pdf</v>
          </cell>
        </row>
        <row r="9577">
          <cell r="C9577" t="str">
            <v>968.2_Planned Realization Rate</v>
          </cell>
          <cell r="D9577">
            <v>2</v>
          </cell>
          <cell r="E9577" t="str">
            <v>Planned Realization Rate</v>
          </cell>
          <cell r="F9577" t="str">
            <v>Realization Rate Value Source</v>
          </cell>
          <cell r="G9577" t="str">
            <v/>
          </cell>
          <cell r="H9577" t="str">
            <v>Table 1</v>
          </cell>
          <cell r="I9577" t="str">
            <v>DSM_WY_FinAnswerExpress_Report_2011.pdf</v>
          </cell>
        </row>
        <row r="9578">
          <cell r="C9578" t="str">
            <v>223.2_Gross Average Monthly Demand Reduction (kW/unit)</v>
          </cell>
          <cell r="D9578">
            <v>2</v>
          </cell>
          <cell r="E9578" t="str">
            <v>Gross Average Monthly Demand Reduction (kW/unit)</v>
          </cell>
          <cell r="F9578" t="str">
            <v>Demand Savings Value Source</v>
          </cell>
          <cell r="G9578" t="str">
            <v/>
          </cell>
          <cell r="H9578" t="str">
            <v/>
          </cell>
          <cell r="I9578" t="str">
            <v>California Industrial  Agricultural Measure Review and Update 29 Nov 2013.docx</v>
          </cell>
        </row>
        <row r="9579">
          <cell r="C9579" t="str">
            <v>223.2_Planned Net to Gross Ratio</v>
          </cell>
          <cell r="D9579">
            <v>2</v>
          </cell>
          <cell r="E9579" t="str">
            <v>Planned Net to Gross Ratio</v>
          </cell>
          <cell r="F9579" t="str">
            <v>Net-to-Gross Value Source</v>
          </cell>
          <cell r="G9579" t="str">
            <v/>
          </cell>
          <cell r="H9579" t="str">
            <v>P. 2 .</v>
          </cell>
          <cell r="I9579" t="str">
            <v>CA_FinAnswer_Express_Program_Evaluation_2009-2011.pdf</v>
          </cell>
        </row>
        <row r="9580">
          <cell r="C9580" t="str">
            <v>223.2_Planned Realization Rate</v>
          </cell>
          <cell r="D9580">
            <v>2</v>
          </cell>
          <cell r="E9580" t="str">
            <v>Planned Realization Rate</v>
          </cell>
          <cell r="F9580" t="str">
            <v>Realization Rate Value Source</v>
          </cell>
          <cell r="G9580" t="str">
            <v/>
          </cell>
          <cell r="H9580" t="str">
            <v xml:space="preserve"> Table 1, p. 2.</v>
          </cell>
          <cell r="I9580" t="str">
            <v>CA_FinAnswer_Express_Program_Evaluation_2009-2011.pdf</v>
          </cell>
        </row>
        <row r="9581">
          <cell r="C9581" t="str">
            <v>223.2_Measure life (years)</v>
          </cell>
          <cell r="D9581">
            <v>2</v>
          </cell>
          <cell r="E9581" t="str">
            <v>Measure life (years)</v>
          </cell>
          <cell r="F9581" t="str">
            <v>Measure Life Value Source</v>
          </cell>
          <cell r="G9581" t="str">
            <v/>
          </cell>
          <cell r="H9581" t="str">
            <v/>
          </cell>
          <cell r="I9581" t="str">
            <v>California Industrial  Agricultural Measure Review and Update 29 Nov 2013.docx</v>
          </cell>
        </row>
        <row r="9582">
          <cell r="C9582" t="str">
            <v>223.2_Incremental cost ($)</v>
          </cell>
          <cell r="D9582">
            <v>2</v>
          </cell>
          <cell r="E9582" t="str">
            <v>Incremental cost ($)</v>
          </cell>
          <cell r="F9582" t="str">
            <v>Incremental Cost Value Source</v>
          </cell>
          <cell r="G9582" t="str">
            <v/>
          </cell>
          <cell r="H9582" t="str">
            <v/>
          </cell>
          <cell r="I9582" t="str">
            <v>California Industrial  Agricultural Measure Review and Update 29 Nov 2013.docx</v>
          </cell>
        </row>
        <row r="9583">
          <cell r="C9583" t="str">
            <v>223.2_Gross incremental annual electric savings (kWh/yr)</v>
          </cell>
          <cell r="D9583">
            <v>2</v>
          </cell>
          <cell r="E9583" t="str">
            <v>Gross incremental annual electric savings (kWh/yr)</v>
          </cell>
          <cell r="F9583" t="str">
            <v>Energy Savings Value Source</v>
          </cell>
          <cell r="G9583" t="str">
            <v/>
          </cell>
          <cell r="H9583" t="str">
            <v/>
          </cell>
          <cell r="I9583" t="str">
            <v>California Industrial  Agricultural Measure Review and Update 29 Nov 2013.docx</v>
          </cell>
        </row>
        <row r="9584">
          <cell r="C9584" t="str">
            <v>431.2_Gross incremental annual electric savings (kWh/yr)</v>
          </cell>
          <cell r="D9584">
            <v>2</v>
          </cell>
          <cell r="E9584" t="str">
            <v>Gross incremental annual electric savings (kWh/yr)</v>
          </cell>
          <cell r="F9584" t="str">
            <v xml:space="preserve">Energy Savings Value Source </v>
          </cell>
          <cell r="G9584" t="str">
            <v/>
          </cell>
          <cell r="H9584" t="str">
            <v/>
          </cell>
          <cell r="I9584" t="str">
            <v>Idaho Industrial  Agricultural Measure Review and Update 20 Nov 2013 revised 27 June 2014.pdf</v>
          </cell>
        </row>
        <row r="9585">
          <cell r="C9585" t="str">
            <v>431.2_Gross Average Monthly Demand Reduction (kW/unit)</v>
          </cell>
          <cell r="D9585">
            <v>2</v>
          </cell>
          <cell r="E9585" t="str">
            <v>Gross Average Monthly Demand Reduction (kW/unit)</v>
          </cell>
          <cell r="F9585" t="str">
            <v>Demand Reduction Value Source</v>
          </cell>
          <cell r="G9585" t="str">
            <v/>
          </cell>
          <cell r="H9585" t="str">
            <v/>
          </cell>
          <cell r="I9585" t="str">
            <v>Idaho Industrial  Agricultural Measure Review and Update 20 Nov 2013 revised 27 June 2014.pdf</v>
          </cell>
        </row>
        <row r="9586">
          <cell r="C9586" t="str">
            <v>431.2_Planned Realization Rate</v>
          </cell>
          <cell r="D9586">
            <v>2</v>
          </cell>
          <cell r="E9586" t="str">
            <v>Planned Realization Rate</v>
          </cell>
          <cell r="F9586" t="str">
            <v>Realization Rate Value Source</v>
          </cell>
          <cell r="G9586" t="str">
            <v/>
          </cell>
          <cell r="H9586" t="str">
            <v>Table 1</v>
          </cell>
          <cell r="I9586" t="str">
            <v>ID_Energy_FinAnswer_Program_Evaluation_2009-2011.pdf</v>
          </cell>
        </row>
        <row r="9587">
          <cell r="C9587" t="str">
            <v>431.2_Planned Net to Gross Ratio</v>
          </cell>
          <cell r="D9587">
            <v>2</v>
          </cell>
          <cell r="E9587" t="str">
            <v>Planned Net to Gross Ratio</v>
          </cell>
          <cell r="F9587" t="str">
            <v>Net-to-Gross Ratio Value Source</v>
          </cell>
          <cell r="G9587" t="str">
            <v/>
          </cell>
          <cell r="H9587" t="str">
            <v>Page 2</v>
          </cell>
          <cell r="I9587" t="str">
            <v>ID_Energy_FinAnswer_Program_Evaluation_2009-2011.pdf</v>
          </cell>
        </row>
        <row r="9588">
          <cell r="C9588" t="str">
            <v>431.2_Measure life (years)</v>
          </cell>
          <cell r="D9588">
            <v>2</v>
          </cell>
          <cell r="E9588" t="str">
            <v>Measure life (years)</v>
          </cell>
          <cell r="F9588" t="str">
            <v>Measure Life Value Source</v>
          </cell>
          <cell r="G9588" t="str">
            <v/>
          </cell>
          <cell r="H9588" t="str">
            <v>Page 15</v>
          </cell>
          <cell r="I9588" t="str">
            <v>Idaho Industrial  Agricultural Measure Review and Update 20 Nov 2013 revised 27 June 2014.pdf</v>
          </cell>
        </row>
        <row r="9589">
          <cell r="C9589" t="str">
            <v>431.2_Incremental cost ($)</v>
          </cell>
          <cell r="D9589">
            <v>2</v>
          </cell>
          <cell r="E9589" t="str">
            <v>Incremental cost ($)</v>
          </cell>
          <cell r="F9589" t="str">
            <v>Cost Value Source</v>
          </cell>
          <cell r="G9589" t="str">
            <v/>
          </cell>
          <cell r="H9589" t="str">
            <v/>
          </cell>
          <cell r="I9589" t="str">
            <v>Idaho Industrial  Agricultural Measure Review and Update 20 Nov 2013 revised 27 June 2014.pdf</v>
          </cell>
        </row>
        <row r="9590">
          <cell r="C9590" t="str">
            <v>656.2_Efficient Case Value</v>
          </cell>
          <cell r="D9590">
            <v>2</v>
          </cell>
          <cell r="E9590" t="str">
            <v>Efficient Case Value</v>
          </cell>
          <cell r="F9590" t="str">
            <v>Efficient Case Value Source</v>
          </cell>
          <cell r="G9590" t="str">
            <v/>
          </cell>
          <cell r="H9590" t="str">
            <v/>
          </cell>
          <cell r="I9590" t="str">
            <v>FinAnswer Express Market Characterization and Program Enhancements - Utah Service Territory 30 Nov 2011.pdf</v>
          </cell>
        </row>
        <row r="9591">
          <cell r="C9591" t="str">
            <v>656.2_Baseline Value</v>
          </cell>
          <cell r="D9591">
            <v>2</v>
          </cell>
          <cell r="E9591" t="str">
            <v>Baseline Value</v>
          </cell>
          <cell r="F9591" t="str">
            <v>Baseline Value Source</v>
          </cell>
          <cell r="G9591" t="str">
            <v/>
          </cell>
          <cell r="H9591" t="str">
            <v/>
          </cell>
          <cell r="I9591" t="str">
            <v>FinAnswer Express Market Characterization and Program Enhancements - Utah Service Territory 30 Nov 2011.pdf</v>
          </cell>
        </row>
        <row r="9592">
          <cell r="C9592" t="str">
            <v>656.2_Gross incremental annual electric savings (kWh/yr)</v>
          </cell>
          <cell r="D9592">
            <v>2</v>
          </cell>
          <cell r="E9592" t="str">
            <v>Gross incremental annual electric savings (kWh/yr)</v>
          </cell>
          <cell r="F9592" t="str">
            <v xml:space="preserve">Energy Savings Value Source </v>
          </cell>
          <cell r="G9592" t="str">
            <v/>
          </cell>
          <cell r="H9592" t="str">
            <v/>
          </cell>
          <cell r="I9592" t="str">
            <v>FinAnswer Express Market Characterization and Program Enhancements - Utah Service Territory 30 Nov 2011.pdf</v>
          </cell>
        </row>
        <row r="9593">
          <cell r="C9593" t="str">
            <v>656.2_Incentive Customer ($)</v>
          </cell>
          <cell r="D9593">
            <v>2</v>
          </cell>
          <cell r="E9593" t="str">
            <v>Incentive Customer ($)</v>
          </cell>
          <cell r="F9593" t="str">
            <v>Incentive Value Source</v>
          </cell>
          <cell r="G9593" t="str">
            <v/>
          </cell>
          <cell r="H9593" t="str">
            <v>FE Deemed Savings - Industrial v10.18.12.xlsx table of deemed values used by program administator</v>
          </cell>
          <cell r="I9593" t="str">
            <v/>
          </cell>
        </row>
        <row r="9594">
          <cell r="C9594" t="str">
            <v>656.2_Gross Average Monthly Demand Reduction (kW/unit)</v>
          </cell>
          <cell r="D9594">
            <v>2</v>
          </cell>
          <cell r="E9594" t="str">
            <v>Gross Average Monthly Demand Reduction (kW/unit)</v>
          </cell>
          <cell r="F9594" t="str">
            <v>Demand Reduction Value Source</v>
          </cell>
          <cell r="G9594" t="str">
            <v/>
          </cell>
          <cell r="H9594" t="str">
            <v/>
          </cell>
          <cell r="I9594" t="str">
            <v>FinAnswer Express Market Characterization and Program Enhancements - Utah Service Territory 30 Nov 2011.pdf</v>
          </cell>
        </row>
        <row r="9595">
          <cell r="C9595" t="str">
            <v>656.2_Incremental cost ($)</v>
          </cell>
          <cell r="D9595">
            <v>2</v>
          </cell>
          <cell r="E9595" t="str">
            <v>Incremental cost ($)</v>
          </cell>
          <cell r="F9595" t="str">
            <v>Cost Value Source</v>
          </cell>
          <cell r="G9595" t="str">
            <v/>
          </cell>
          <cell r="H9595" t="str">
            <v/>
          </cell>
          <cell r="I9595" t="str">
            <v>FinAnswer Express Market Characterization and Program Enhancements - Utah Service Territory 30 Nov 2011.pdf</v>
          </cell>
        </row>
        <row r="9596">
          <cell r="C9596" t="str">
            <v>881.2_Gross incremental annual electric savings (kWh/yr)</v>
          </cell>
          <cell r="D9596">
            <v>2</v>
          </cell>
          <cell r="E9596" t="str">
            <v>Gross incremental annual electric savings (kWh/yr)</v>
          </cell>
          <cell r="F9596" t="str">
            <v xml:space="preserve">Energy Savings Value Source </v>
          </cell>
          <cell r="G9596" t="str">
            <v/>
          </cell>
          <cell r="H9596" t="str">
            <v>pg 38, Compressed Air Incentives table</v>
          </cell>
          <cell r="I9596" t="str">
            <v>Review and Update Industrial Agricultural Incentive Table Measures Washington 3 Nov 2013.pdf</v>
          </cell>
        </row>
        <row r="9597">
          <cell r="C9597" t="str">
            <v>881.2_Efficient Case Value</v>
          </cell>
          <cell r="D9597">
            <v>2</v>
          </cell>
          <cell r="E9597" t="str">
            <v>Efficient Case Value</v>
          </cell>
          <cell r="F9597" t="str">
            <v>Efficient Case Value Source</v>
          </cell>
          <cell r="G9597" t="str">
            <v/>
          </cell>
          <cell r="H9597" t="str">
            <v>Section beginning row 692</v>
          </cell>
          <cell r="I9597" t="str">
            <v>FinAnswer Express Compressed Air Modeling - FINAL 23 Jan 2008.xls</v>
          </cell>
        </row>
        <row r="9598">
          <cell r="C9598" t="str">
            <v>881.2_Incremental cost ($)</v>
          </cell>
          <cell r="D9598">
            <v>2</v>
          </cell>
          <cell r="E9598" t="str">
            <v>Incremental cost ($)</v>
          </cell>
          <cell r="F9598" t="str">
            <v>Cost Value Source</v>
          </cell>
          <cell r="G9598" t="str">
            <v/>
          </cell>
          <cell r="H9598" t="str">
            <v>pg 38, Compressed Air Incentives table</v>
          </cell>
          <cell r="I9598" t="str">
            <v>Review and Update Industrial Agricultural Incentive Table Measures Washington 3 Nov 2013.pdf</v>
          </cell>
        </row>
        <row r="9599">
          <cell r="C9599" t="str">
            <v>881.2_Baseline Value</v>
          </cell>
          <cell r="D9599">
            <v>2</v>
          </cell>
          <cell r="E9599" t="str">
            <v>Baseline Value</v>
          </cell>
          <cell r="F9599" t="str">
            <v>Baseline Value Source</v>
          </cell>
          <cell r="G9599" t="str">
            <v/>
          </cell>
          <cell r="H9599" t="str">
            <v>Section beginning row 692</v>
          </cell>
          <cell r="I9599" t="str">
            <v>FinAnswer Express Compressed Air Modeling - FINAL 23 Jan 2008.xls</v>
          </cell>
        </row>
        <row r="9600">
          <cell r="C9600" t="str">
            <v>881.2_Incentive Customer ($)</v>
          </cell>
          <cell r="D9600">
            <v>2</v>
          </cell>
          <cell r="E9600" t="str">
            <v>Incentive Customer ($)</v>
          </cell>
          <cell r="F9600" t="str">
            <v>Incentive Value Source</v>
          </cell>
          <cell r="G9600" t="str">
            <v/>
          </cell>
          <cell r="H9600" t="str">
            <v>pg 38, Compressed Air Incentives table</v>
          </cell>
          <cell r="I9600" t="str">
            <v>Review and Update Industrial Agricultural Incentive Table Measures Washington 3 Nov 2013.pdf</v>
          </cell>
        </row>
        <row r="9601">
          <cell r="C9601" t="str">
            <v>881.2_Measure life (years)</v>
          </cell>
          <cell r="D9601">
            <v>2</v>
          </cell>
          <cell r="E9601" t="str">
            <v>Measure life (years)</v>
          </cell>
          <cell r="F9601" t="str">
            <v>Measure Life Value Source</v>
          </cell>
          <cell r="G9601" t="str">
            <v/>
          </cell>
          <cell r="H9601" t="str">
            <v>Page 39</v>
          </cell>
          <cell r="I9601" t="str">
            <v>Review and Update Industrial Agricultural Incentive Table Measures Washington 3 Nov 2013.pdf</v>
          </cell>
        </row>
        <row r="9602">
          <cell r="C9602" t="str">
            <v>881.2_Gross Average Monthly Demand Reduction (kW/unit)</v>
          </cell>
          <cell r="D9602">
            <v>2</v>
          </cell>
          <cell r="E9602" t="str">
            <v>Gross Average Monthly Demand Reduction (kW/unit)</v>
          </cell>
          <cell r="F9602" t="str">
            <v>Demand Reduction Value Source</v>
          </cell>
          <cell r="G9602" t="str">
            <v/>
          </cell>
          <cell r="H9602" t="str">
            <v>pg 38, Compressed Air Incentives table</v>
          </cell>
          <cell r="I9602" t="str">
            <v>Review and Update Industrial Agricultural Incentive Table Measures Washington 3 Nov 2013.pdf</v>
          </cell>
        </row>
        <row r="9603">
          <cell r="C9603" t="str">
            <v>1106.2_Gross Average Monthly Demand Reduction (kW/unit)</v>
          </cell>
          <cell r="D9603">
            <v>2</v>
          </cell>
          <cell r="E9603" t="str">
            <v>Gross Average Monthly Demand Reduction (kW/unit)</v>
          </cell>
          <cell r="F9603" t="str">
            <v>Demand Savings Value Source</v>
          </cell>
          <cell r="G9603" t="str">
            <v/>
          </cell>
          <cell r="H9603" t="str">
            <v>Page 40</v>
          </cell>
          <cell r="I9603" t="str">
            <v>Wyoming Industrial  Agricultural Measure Review and Update 9 Nov.docx</v>
          </cell>
        </row>
        <row r="9604">
          <cell r="C9604" t="str">
            <v>1106.2_Measure life (years)</v>
          </cell>
          <cell r="D9604">
            <v>2</v>
          </cell>
          <cell r="E9604" t="str">
            <v>Measure life (years)</v>
          </cell>
          <cell r="F9604" t="str">
            <v>Measure Life Value Source</v>
          </cell>
          <cell r="G9604" t="str">
            <v/>
          </cell>
          <cell r="H9604" t="str">
            <v>Page 40</v>
          </cell>
          <cell r="I9604" t="str">
            <v>Wyoming Industrial  Agricultural Measure Review and Update 9 Nov.docx</v>
          </cell>
        </row>
        <row r="9605">
          <cell r="C9605" t="str">
            <v>1106.2_Incremental cost ($)</v>
          </cell>
          <cell r="D9605">
            <v>2</v>
          </cell>
          <cell r="E9605" t="str">
            <v>Incremental cost ($)</v>
          </cell>
          <cell r="F9605" t="str">
            <v>Incremental Cost Value Source</v>
          </cell>
          <cell r="G9605" t="str">
            <v/>
          </cell>
          <cell r="H9605" t="str">
            <v>Page 40</v>
          </cell>
          <cell r="I9605" t="str">
            <v>Wyoming Industrial  Agricultural Measure Review and Update 9 Nov.docx</v>
          </cell>
        </row>
        <row r="9606">
          <cell r="C9606" t="str">
            <v>1106.2_Planned Net to Gross Ratio</v>
          </cell>
          <cell r="D9606">
            <v>2</v>
          </cell>
          <cell r="E9606" t="str">
            <v>Planned Net to Gross Ratio</v>
          </cell>
          <cell r="F9606" t="str">
            <v>Net-to-Gross Value Source</v>
          </cell>
          <cell r="G9606" t="str">
            <v/>
          </cell>
          <cell r="H9606" t="str">
            <v>Recommendation on Page 10</v>
          </cell>
          <cell r="I9606" t="str">
            <v>DSM_WY_EnergyFinAnswer_Report_2011.pdf</v>
          </cell>
        </row>
        <row r="9607">
          <cell r="C9607" t="str">
            <v>1106.2_Gross incremental annual electric savings (kWh/yr)</v>
          </cell>
          <cell r="D9607">
            <v>2</v>
          </cell>
          <cell r="E9607" t="str">
            <v>Gross incremental annual electric savings (kWh/yr)</v>
          </cell>
          <cell r="F9607" t="str">
            <v>Energy Savings Value Source</v>
          </cell>
          <cell r="G9607" t="str">
            <v/>
          </cell>
          <cell r="H9607" t="str">
            <v>Page 40</v>
          </cell>
          <cell r="I9607" t="str">
            <v>Wyoming Industrial  Agricultural Measure Review and Update 9 Nov.docx</v>
          </cell>
        </row>
        <row r="9608">
          <cell r="C9608" t="str">
            <v>174.2_Planned Net to Gross Ratio</v>
          </cell>
          <cell r="D9608">
            <v>2</v>
          </cell>
          <cell r="E9608" t="str">
            <v>Planned Net to Gross Ratio</v>
          </cell>
          <cell r="F9608" t="str">
            <v>Net-to-Gross Value Source</v>
          </cell>
          <cell r="G9608" t="str">
            <v/>
          </cell>
          <cell r="H9608" t="str">
            <v>P. 2 .</v>
          </cell>
          <cell r="I9608" t="str">
            <v>CA_FinAnswer_Express_Program_Evaluation_2009-2011.pdf</v>
          </cell>
        </row>
        <row r="9609">
          <cell r="C9609" t="str">
            <v>174.2_Incremental cost ($)</v>
          </cell>
          <cell r="D9609">
            <v>2</v>
          </cell>
          <cell r="E9609" t="str">
            <v>Incremental cost ($)</v>
          </cell>
          <cell r="F9609" t="str">
            <v>Incremental Cost Value Source</v>
          </cell>
          <cell r="G9609" t="str">
            <v/>
          </cell>
          <cell r="H9609" t="str">
            <v/>
          </cell>
          <cell r="I9609" t="str">
            <v>California Industrial  Agricultural Measure Review and Update 29 Nov 2013.docx</v>
          </cell>
        </row>
        <row r="9610">
          <cell r="C9610" t="str">
            <v>174.2_Gross Average Monthly Demand Reduction (kW/unit)</v>
          </cell>
          <cell r="D9610">
            <v>2</v>
          </cell>
          <cell r="E9610" t="str">
            <v>Gross Average Monthly Demand Reduction (kW/unit)</v>
          </cell>
          <cell r="F9610" t="str">
            <v>Demand Savings Value Source</v>
          </cell>
          <cell r="G9610" t="str">
            <v/>
          </cell>
          <cell r="H9610" t="str">
            <v/>
          </cell>
          <cell r="I9610" t="str">
            <v>California Industrial  Agricultural Measure Review and Update 29 Nov 2013.docx</v>
          </cell>
        </row>
        <row r="9611">
          <cell r="C9611" t="str">
            <v>174.2_Measure life (years)</v>
          </cell>
          <cell r="D9611">
            <v>2</v>
          </cell>
          <cell r="E9611" t="str">
            <v>Measure life (years)</v>
          </cell>
          <cell r="F9611" t="str">
            <v>Measure Life Value Source</v>
          </cell>
          <cell r="G9611" t="str">
            <v/>
          </cell>
          <cell r="H9611" t="str">
            <v/>
          </cell>
          <cell r="I9611" t="str">
            <v>California Industrial  Agricultural Measure Review and Update 29 Nov 2013.docx</v>
          </cell>
        </row>
        <row r="9612">
          <cell r="C9612" t="str">
            <v>174.2_Gross incremental annual electric savings (kWh/yr)</v>
          </cell>
          <cell r="D9612">
            <v>2</v>
          </cell>
          <cell r="E9612" t="str">
            <v>Gross incremental annual electric savings (kWh/yr)</v>
          </cell>
          <cell r="F9612" t="str">
            <v>Energy Savings Value Source</v>
          </cell>
          <cell r="G9612" t="str">
            <v/>
          </cell>
          <cell r="H9612" t="str">
            <v/>
          </cell>
          <cell r="I9612" t="str">
            <v>California Industrial  Agricultural Measure Review and Update 29 Nov 2013.docx</v>
          </cell>
        </row>
        <row r="9613">
          <cell r="C9613" t="str">
            <v>174.2_Planned Realization Rate</v>
          </cell>
          <cell r="D9613">
            <v>2</v>
          </cell>
          <cell r="E9613" t="str">
            <v>Planned Realization Rate</v>
          </cell>
          <cell r="F9613" t="str">
            <v>Realization Rate Value Source</v>
          </cell>
          <cell r="G9613" t="str">
            <v/>
          </cell>
          <cell r="H9613" t="str">
            <v xml:space="preserve"> Table 1, p. 2.</v>
          </cell>
          <cell r="I9613" t="str">
            <v>CA_FinAnswer_Express_Program_Evaluation_2009-2011.pdf</v>
          </cell>
        </row>
        <row r="9614">
          <cell r="C9614" t="str">
            <v>391.2_Gross Average Monthly Demand Reduction (kW/unit)</v>
          </cell>
          <cell r="D9614">
            <v>2</v>
          </cell>
          <cell r="E9614" t="str">
            <v>Gross Average Monthly Demand Reduction (kW/unit)</v>
          </cell>
          <cell r="F9614" t="str">
            <v>Demand Reduction Value Source</v>
          </cell>
          <cell r="G9614" t="str">
            <v/>
          </cell>
          <cell r="H9614" t="str">
            <v/>
          </cell>
          <cell r="I9614" t="str">
            <v>Idaho Industrial  Agricultural Measure Review and Update 20 Nov 2013 revised 27 June 2014.pdf</v>
          </cell>
        </row>
        <row r="9615">
          <cell r="C9615" t="str">
            <v>391.2_Planned Realization Rate</v>
          </cell>
          <cell r="D9615">
            <v>2</v>
          </cell>
          <cell r="E9615" t="str">
            <v>Planned Realization Rate</v>
          </cell>
          <cell r="F9615" t="str">
            <v>Realization Rate Value Source</v>
          </cell>
          <cell r="G9615" t="str">
            <v/>
          </cell>
          <cell r="H9615" t="str">
            <v>Table 1</v>
          </cell>
          <cell r="I9615" t="str">
            <v>ID_Energy_FinAnswer_Program_Evaluation_2009-2011.pdf</v>
          </cell>
        </row>
        <row r="9616">
          <cell r="C9616" t="str">
            <v>391.2_Measure life (years)</v>
          </cell>
          <cell r="D9616">
            <v>2</v>
          </cell>
          <cell r="E9616" t="str">
            <v>Measure life (years)</v>
          </cell>
          <cell r="F9616" t="str">
            <v>Measure Life Value Source</v>
          </cell>
          <cell r="G9616" t="str">
            <v/>
          </cell>
          <cell r="H9616" t="str">
            <v>Page 15</v>
          </cell>
          <cell r="I9616" t="str">
            <v>Idaho Industrial  Agricultural Measure Review and Update 20 Nov 2013 revised 27 June 2014.pdf</v>
          </cell>
        </row>
        <row r="9617">
          <cell r="C9617" t="str">
            <v>391.2_Incremental cost ($)</v>
          </cell>
          <cell r="D9617">
            <v>2</v>
          </cell>
          <cell r="E9617" t="str">
            <v>Incremental cost ($)</v>
          </cell>
          <cell r="F9617" t="str">
            <v>Cost Value Source</v>
          </cell>
          <cell r="G9617" t="str">
            <v/>
          </cell>
          <cell r="H9617" t="str">
            <v/>
          </cell>
          <cell r="I9617" t="str">
            <v>Idaho Industrial  Agricultural Measure Review and Update 20 Nov 2013 revised 27 June 2014.pdf</v>
          </cell>
        </row>
        <row r="9618">
          <cell r="C9618" t="str">
            <v>391.2_Planned Net to Gross Ratio</v>
          </cell>
          <cell r="D9618">
            <v>2</v>
          </cell>
          <cell r="E9618" t="str">
            <v>Planned Net to Gross Ratio</v>
          </cell>
          <cell r="F9618" t="str">
            <v>Net-to-Gross Ratio Value Source</v>
          </cell>
          <cell r="G9618" t="str">
            <v/>
          </cell>
          <cell r="H9618" t="str">
            <v>Page 2</v>
          </cell>
          <cell r="I9618" t="str">
            <v>ID_Energy_FinAnswer_Program_Evaluation_2009-2011.pdf</v>
          </cell>
        </row>
        <row r="9619">
          <cell r="C9619" t="str">
            <v>391.2_Gross incremental annual electric savings (kWh/yr)</v>
          </cell>
          <cell r="D9619">
            <v>2</v>
          </cell>
          <cell r="E9619" t="str">
            <v>Gross incremental annual electric savings (kWh/yr)</v>
          </cell>
          <cell r="F9619" t="str">
            <v xml:space="preserve">Energy Savings Value Source </v>
          </cell>
          <cell r="G9619" t="str">
            <v/>
          </cell>
          <cell r="H9619" t="str">
            <v/>
          </cell>
          <cell r="I9619" t="str">
            <v>Idaho Industrial  Agricultural Measure Review and Update 20 Nov 2013 revised 27 June 2014.pdf</v>
          </cell>
        </row>
        <row r="9620">
          <cell r="C9620" t="str">
            <v>619.2_Incremental cost ($)</v>
          </cell>
          <cell r="D9620">
            <v>2</v>
          </cell>
          <cell r="E9620" t="str">
            <v>Incremental cost ($)</v>
          </cell>
          <cell r="F9620" t="str">
            <v>Cost Value Source</v>
          </cell>
          <cell r="G9620" t="str">
            <v/>
          </cell>
          <cell r="H9620" t="str">
            <v/>
          </cell>
          <cell r="I9620" t="str">
            <v>FinAnswer Express Market Characterization and Program Enhancements - Utah Service Territory 30 Nov 2011.pdf</v>
          </cell>
        </row>
        <row r="9621">
          <cell r="C9621" t="str">
            <v>619.2_Baseline Value</v>
          </cell>
          <cell r="D9621">
            <v>2</v>
          </cell>
          <cell r="E9621" t="str">
            <v>Baseline Value</v>
          </cell>
          <cell r="F9621" t="str">
            <v>Baseline Value Source</v>
          </cell>
          <cell r="G9621" t="str">
            <v/>
          </cell>
          <cell r="H9621" t="str">
            <v/>
          </cell>
          <cell r="I9621" t="str">
            <v>FinAnswer Express Market Characterization and Program Enhancements - Utah Service Territory 30 Nov 2011.pdf</v>
          </cell>
        </row>
        <row r="9622">
          <cell r="C9622" t="str">
            <v>619.2_Efficient Case Value</v>
          </cell>
          <cell r="D9622">
            <v>2</v>
          </cell>
          <cell r="E9622" t="str">
            <v>Efficient Case Value</v>
          </cell>
          <cell r="F9622" t="str">
            <v>Efficient Case Value Source</v>
          </cell>
          <cell r="G9622" t="str">
            <v/>
          </cell>
          <cell r="H9622" t="str">
            <v/>
          </cell>
          <cell r="I9622" t="str">
            <v>FinAnswer Express Market Characterization and Program Enhancements - Utah Service Territory 30 Nov 2011.pdf</v>
          </cell>
        </row>
        <row r="9623">
          <cell r="C9623" t="str">
            <v>619.2_Gross incremental annual electric savings (kWh/yr)</v>
          </cell>
          <cell r="D9623">
            <v>2</v>
          </cell>
          <cell r="E9623" t="str">
            <v>Gross incremental annual electric savings (kWh/yr)</v>
          </cell>
          <cell r="F9623" t="str">
            <v xml:space="preserve">Energy Savings Value Source </v>
          </cell>
          <cell r="G9623" t="str">
            <v/>
          </cell>
          <cell r="H9623" t="str">
            <v/>
          </cell>
          <cell r="I9623" t="str">
            <v>FinAnswer Express Market Characterization and Program Enhancements - Utah Service Territory 30 Nov 2011.pdf</v>
          </cell>
        </row>
        <row r="9624">
          <cell r="C9624" t="str">
            <v>619.2_Incentive Customer ($)</v>
          </cell>
          <cell r="D9624">
            <v>2</v>
          </cell>
          <cell r="E9624" t="str">
            <v>Incentive Customer ($)</v>
          </cell>
          <cell r="F9624" t="str">
            <v>Incentive Value Source</v>
          </cell>
          <cell r="G9624" t="str">
            <v/>
          </cell>
          <cell r="H9624" t="str">
            <v>FE Deemed Savings - Industrial v10.18.12.xlsx table of deemed values used by program administator</v>
          </cell>
          <cell r="I9624" t="str">
            <v/>
          </cell>
        </row>
        <row r="9625">
          <cell r="C9625" t="str">
            <v>619.2_Gross Average Monthly Demand Reduction (kW/unit)</v>
          </cell>
          <cell r="D9625">
            <v>2</v>
          </cell>
          <cell r="E9625" t="str">
            <v>Gross Average Monthly Demand Reduction (kW/unit)</v>
          </cell>
          <cell r="F9625" t="str">
            <v>Demand Reduction Value Source</v>
          </cell>
          <cell r="G9625" t="str">
            <v/>
          </cell>
          <cell r="H9625" t="str">
            <v/>
          </cell>
          <cell r="I9625" t="str">
            <v>FinAnswer Express Market Characterization and Program Enhancements - Utah Service Territory 30 Nov 2011.pdf</v>
          </cell>
        </row>
        <row r="9626">
          <cell r="C9626" t="str">
            <v>829.2_Incremental cost ($)</v>
          </cell>
          <cell r="D9626">
            <v>2</v>
          </cell>
          <cell r="E9626" t="str">
            <v>Incremental cost ($)</v>
          </cell>
          <cell r="F9626" t="str">
            <v>Cost Value Source</v>
          </cell>
          <cell r="G9626" t="str">
            <v/>
          </cell>
          <cell r="H9626" t="str">
            <v>pg 38, Compressed Air Incentives table</v>
          </cell>
          <cell r="I9626" t="str">
            <v>Review and Update Industrial Agricultural Incentive Table Measures Washington 3 Nov 2013.pdf</v>
          </cell>
        </row>
        <row r="9627">
          <cell r="C9627" t="str">
            <v>829.2_Gross Average Monthly Demand Reduction (kW/unit)</v>
          </cell>
          <cell r="D9627">
            <v>2</v>
          </cell>
          <cell r="E9627" t="str">
            <v>Gross Average Monthly Demand Reduction (kW/unit)</v>
          </cell>
          <cell r="F9627" t="str">
            <v>demand savings</v>
          </cell>
          <cell r="G9627" t="str">
            <v>0.031 - kW</v>
          </cell>
          <cell r="H9627" t="str">
            <v>derived by weighted average of three cases</v>
          </cell>
          <cell r="I9627" t="str">
            <v>Zero Loss Drains Updated Savings Determination 6 Dec 2011.xlsx</v>
          </cell>
        </row>
        <row r="9628">
          <cell r="C9628" t="str">
            <v>829.2_Gross incremental annual electric savings (kWh/yr)</v>
          </cell>
          <cell r="D9628">
            <v>2</v>
          </cell>
          <cell r="E9628" t="str">
            <v>Gross incremental annual electric savings (kWh/yr)</v>
          </cell>
          <cell r="F9628" t="str">
            <v>energy savings per hour that system is pressurized</v>
          </cell>
          <cell r="G9628" t="str">
            <v>0.1495 - kWh/hr</v>
          </cell>
          <cell r="H9628" t="str">
            <v>derived by weighted average of three representative cases</v>
          </cell>
          <cell r="I9628" t="str">
            <v>Zero Loss Drains Updated Savings Determination 6 Dec 2011.xlsx</v>
          </cell>
        </row>
        <row r="9629">
          <cell r="C9629" t="str">
            <v>829.2_Gross Average Monthly Demand Reduction (kW/unit)</v>
          </cell>
          <cell r="D9629">
            <v>2</v>
          </cell>
          <cell r="E9629" t="str">
            <v>Gross Average Monthly Demand Reduction (kW/unit)</v>
          </cell>
          <cell r="F9629" t="str">
            <v>Demand Reduction Value Source</v>
          </cell>
          <cell r="G9629" t="str">
            <v/>
          </cell>
          <cell r="H9629" t="str">
            <v>Section beginning row 692</v>
          </cell>
          <cell r="I9629" t="str">
            <v>FinAnswer Express Compressed Air Modeling - FINAL 23 Jan 2008.xls</v>
          </cell>
        </row>
        <row r="9630">
          <cell r="C9630" t="str">
            <v>829.2_Efficient Case Value</v>
          </cell>
          <cell r="D9630">
            <v>2</v>
          </cell>
          <cell r="E9630" t="str">
            <v>Efficient Case Value</v>
          </cell>
          <cell r="F9630" t="str">
            <v>Efficient Case Value Source</v>
          </cell>
          <cell r="G9630" t="str">
            <v/>
          </cell>
          <cell r="H9630" t="str">
            <v>Section beginning row 692</v>
          </cell>
          <cell r="I9630" t="str">
            <v>FinAnswer Express Compressed Air Modeling - FINAL 23 Jan 2008.xls</v>
          </cell>
        </row>
        <row r="9631">
          <cell r="C9631" t="str">
            <v>829.2_Incentive Customer ($)</v>
          </cell>
          <cell r="D9631">
            <v>2</v>
          </cell>
          <cell r="E9631" t="str">
            <v>Incentive Customer ($)</v>
          </cell>
          <cell r="F9631" t="str">
            <v>Incentive Value Source</v>
          </cell>
          <cell r="G9631" t="str">
            <v/>
          </cell>
          <cell r="H9631" t="str">
            <v>pg 38, Compressed Air Incentives table</v>
          </cell>
          <cell r="I9631" t="str">
            <v>Review and Update Industrial Agricultural Incentive Table Measures Washington 3 Nov 2013.pdf</v>
          </cell>
        </row>
        <row r="9632">
          <cell r="C9632" t="str">
            <v>829.2_Measure life (years)</v>
          </cell>
          <cell r="D9632">
            <v>2</v>
          </cell>
          <cell r="E9632" t="str">
            <v>Measure life (years)</v>
          </cell>
          <cell r="F9632" t="str">
            <v>Measure Life Value Source</v>
          </cell>
          <cell r="G9632" t="str">
            <v/>
          </cell>
          <cell r="H9632" t="str">
            <v>Page 39</v>
          </cell>
          <cell r="I9632" t="str">
            <v>Review and Update Industrial Agricultural Incentive Table Measures Washington 3 Nov 2013.pdf</v>
          </cell>
        </row>
        <row r="9633">
          <cell r="C9633" t="str">
            <v>829.2_Baseline Value</v>
          </cell>
          <cell r="D9633">
            <v>2</v>
          </cell>
          <cell r="E9633" t="str">
            <v>Baseline Value</v>
          </cell>
          <cell r="F9633" t="str">
            <v>Baseline Value Source</v>
          </cell>
          <cell r="G9633" t="str">
            <v/>
          </cell>
          <cell r="H9633" t="str">
            <v>Section beginning row 692</v>
          </cell>
          <cell r="I9633" t="str">
            <v>FinAnswer Express Compressed Air Modeling - FINAL 23 Jan 2008.xls</v>
          </cell>
        </row>
        <row r="9634">
          <cell r="C9634" t="str">
            <v>829.2_Gross incremental annual electric savings (kWh/yr)</v>
          </cell>
          <cell r="D9634">
            <v>2</v>
          </cell>
          <cell r="E9634" t="str">
            <v>Gross incremental annual electric savings (kWh/yr)</v>
          </cell>
          <cell r="F9634" t="str">
            <v xml:space="preserve">Energy Savings Value Source </v>
          </cell>
          <cell r="G9634" t="str">
            <v/>
          </cell>
          <cell r="H9634" t="str">
            <v>Section beginning row 692</v>
          </cell>
          <cell r="I9634" t="str">
            <v>FinAnswer Express Compressed Air Modeling - FINAL 23 Jan 2008.xls</v>
          </cell>
        </row>
        <row r="9635">
          <cell r="C9635" t="str">
            <v>829.2_Gross incremental annual electric savings (kWh/yr)</v>
          </cell>
          <cell r="D9635">
            <v>2</v>
          </cell>
          <cell r="E9635" t="str">
            <v>Gross incremental annual electric savings (kWh/yr)</v>
          </cell>
          <cell r="F9635" t="str">
            <v>hours that system is pressurized, annual</v>
          </cell>
          <cell r="G9635" t="str">
            <v/>
          </cell>
          <cell r="H9635" t="str">
            <v>pg 36, Section 3.5.1</v>
          </cell>
          <cell r="I9635" t="str">
            <v>Review and Update Industrial Agricultural Incentive Table Measures Washington 3 Nov 2013.pdf</v>
          </cell>
        </row>
        <row r="9636">
          <cell r="C9636" t="str">
            <v>1047.2_Planned Net to Gross Ratio</v>
          </cell>
          <cell r="D9636">
            <v>2</v>
          </cell>
          <cell r="E9636" t="str">
            <v>Planned Net to Gross Ratio</v>
          </cell>
          <cell r="F9636" t="str">
            <v>Net-to-Gross Value Source</v>
          </cell>
          <cell r="G9636" t="str">
            <v/>
          </cell>
          <cell r="H9636" t="str">
            <v>Recommendation on Page 10</v>
          </cell>
          <cell r="I9636" t="str">
            <v>DSM_WY_EnergyFinAnswer_Report_2011.pdf</v>
          </cell>
        </row>
        <row r="9637">
          <cell r="C9637" t="str">
            <v>1047.2_Gross incremental annual electric savings (kWh/yr)</v>
          </cell>
          <cell r="D9637">
            <v>2</v>
          </cell>
          <cell r="E9637" t="str">
            <v>Gross incremental annual electric savings (kWh/yr)</v>
          </cell>
          <cell r="F9637" t="str">
            <v>Energy Savings Value Source</v>
          </cell>
          <cell r="G9637" t="str">
            <v/>
          </cell>
          <cell r="H9637" t="str">
            <v>Page 40</v>
          </cell>
          <cell r="I9637" t="str">
            <v>Wyoming Industrial  Agricultural Measure Review and Update 9 Nov.docx</v>
          </cell>
        </row>
        <row r="9638">
          <cell r="C9638" t="str">
            <v>1047.2_Measure life (years)</v>
          </cell>
          <cell r="D9638">
            <v>2</v>
          </cell>
          <cell r="E9638" t="str">
            <v>Measure life (years)</v>
          </cell>
          <cell r="F9638" t="str">
            <v>Measure Life Value Source</v>
          </cell>
          <cell r="G9638" t="str">
            <v/>
          </cell>
          <cell r="H9638" t="str">
            <v>Page 40</v>
          </cell>
          <cell r="I9638" t="str">
            <v>Wyoming Industrial  Agricultural Measure Review and Update 9 Nov.docx</v>
          </cell>
        </row>
        <row r="9639">
          <cell r="C9639" t="str">
            <v>1047.2_Incremental cost ($)</v>
          </cell>
          <cell r="D9639">
            <v>2</v>
          </cell>
          <cell r="E9639" t="str">
            <v>Incremental cost ($)</v>
          </cell>
          <cell r="F9639" t="str">
            <v>Incremental Cost Value Source</v>
          </cell>
          <cell r="G9639" t="str">
            <v/>
          </cell>
          <cell r="H9639" t="str">
            <v>Page 40</v>
          </cell>
          <cell r="I9639" t="str">
            <v>Wyoming Industrial  Agricultural Measure Review and Update 9 Nov.docx</v>
          </cell>
        </row>
        <row r="9640">
          <cell r="C9640" t="str">
            <v>1047.2_Gross Average Monthly Demand Reduction (kW/unit)</v>
          </cell>
          <cell r="D9640">
            <v>2</v>
          </cell>
          <cell r="E9640" t="str">
            <v>Gross Average Monthly Demand Reduction (kW/unit)</v>
          </cell>
          <cell r="F9640" t="str">
            <v>Demand Savings Value Source</v>
          </cell>
          <cell r="G9640" t="str">
            <v/>
          </cell>
          <cell r="H9640" t="str">
            <v>Page 40</v>
          </cell>
          <cell r="I9640" t="str">
            <v>Wyoming Industrial  Agricultural Measure Review and Update 9 Nov.docx</v>
          </cell>
        </row>
        <row r="9641">
          <cell r="C9641" t="str">
            <v>619.3_Incremental cost ($)</v>
          </cell>
          <cell r="D9641">
            <v>3</v>
          </cell>
          <cell r="E9641" t="str">
            <v>Incremental cost ($)</v>
          </cell>
          <cell r="F9641" t="str">
            <v>Cost value source</v>
          </cell>
          <cell r="G9641" t="str">
            <v/>
          </cell>
          <cell r="H9641" t="str">
            <v>page 41</v>
          </cell>
          <cell r="I9641" t="str">
            <v>Utah Industrial  Agricultural Measure Review and Update 1 May 2014.docx</v>
          </cell>
        </row>
        <row r="9642">
          <cell r="C9642" t="str">
            <v>619.3_Planned Net to Gross Ratio</v>
          </cell>
          <cell r="D9642">
            <v>3</v>
          </cell>
          <cell r="E9642" t="str">
            <v>Planned Net to Gross Ratio</v>
          </cell>
          <cell r="F9642" t="str">
            <v>Planned Net-to-Gross Ratio Value Source</v>
          </cell>
          <cell r="G9642" t="str">
            <v/>
          </cell>
          <cell r="H9642" t="str">
            <v>BAU - CE inputs sheet</v>
          </cell>
          <cell r="I9642" t="str">
            <v>CE inputs - measure update   small business 031314.xlsx</v>
          </cell>
        </row>
        <row r="9643">
          <cell r="C9643" t="str">
            <v>619.3_Gross incremental annual electric savings (kWh/yr)</v>
          </cell>
          <cell r="D9643">
            <v>3</v>
          </cell>
          <cell r="E9643" t="str">
            <v>Gross incremental annual electric savings (kWh/yr)</v>
          </cell>
          <cell r="F9643" t="str">
            <v>Energy savings value source</v>
          </cell>
          <cell r="G9643" t="str">
            <v/>
          </cell>
          <cell r="H9643" t="str">
            <v>page 41</v>
          </cell>
          <cell r="I9643" t="str">
            <v>Utah Industrial  Agricultural Measure Review and Update 1 May 2014.docx</v>
          </cell>
        </row>
        <row r="9644">
          <cell r="C9644" t="str">
            <v>619.3_Planned Realization Rate</v>
          </cell>
          <cell r="D9644">
            <v>3</v>
          </cell>
          <cell r="E9644" t="str">
            <v>Planned Realization Rate</v>
          </cell>
          <cell r="F9644" t="str">
            <v>Planned Realization Rate Value Source</v>
          </cell>
          <cell r="G9644" t="str">
            <v/>
          </cell>
          <cell r="H9644" t="str">
            <v>BAU - CE inputs sheet</v>
          </cell>
          <cell r="I9644" t="str">
            <v>CE inputs - measure update   small business 031314.xlsx</v>
          </cell>
        </row>
        <row r="9645">
          <cell r="C9645" t="str">
            <v>619.3_Measure life (years)</v>
          </cell>
          <cell r="D9645">
            <v>3</v>
          </cell>
          <cell r="E9645" t="str">
            <v>Measure life (years)</v>
          </cell>
          <cell r="F9645" t="str">
            <v>Measure Life Value Source</v>
          </cell>
          <cell r="G9645" t="str">
            <v/>
          </cell>
          <cell r="H9645" t="str">
            <v>Page 42</v>
          </cell>
          <cell r="I9645" t="str">
            <v>Utah Industrial  Agricultural Measure Review and Update 1 May 2014.docx</v>
          </cell>
        </row>
      </sheetData>
      <sheetData sheetId="7"/>
      <sheetData sheetId="8"/>
      <sheetData sheetId="9"/>
      <sheetData sheetId="10"/>
      <sheetData sheetId="11"/>
      <sheetData sheetId="12"/>
      <sheetData sheetId="13"/>
      <sheetData sheetId="14"/>
      <sheetData sheetId="15"/>
      <sheetData sheetId="16">
        <row r="3">
          <cell r="B3">
            <v>3</v>
          </cell>
          <cell r="C3">
            <v>4</v>
          </cell>
        </row>
        <row r="4">
          <cell r="B4">
            <v>2</v>
          </cell>
          <cell r="C4">
            <v>3</v>
          </cell>
        </row>
        <row r="5">
          <cell r="B5">
            <v>1</v>
          </cell>
          <cell r="C5">
            <v>2</v>
          </cell>
        </row>
        <row r="6">
          <cell r="B6">
            <v>0</v>
          </cell>
          <cell r="C6">
            <v>1</v>
          </cell>
        </row>
      </sheetData>
      <sheetData sheetId="17"/>
      <sheetData sheetId="18"/>
      <sheetData sheetId="19"/>
      <sheetData sheetId="20">
        <row r="81">
          <cell r="D81" t="str">
            <v>Lighting_CA</v>
          </cell>
          <cell r="E81">
            <v>1178002</v>
          </cell>
          <cell r="F81">
            <v>992152</v>
          </cell>
          <cell r="G81">
            <v>991668</v>
          </cell>
          <cell r="H81">
            <v>3723198</v>
          </cell>
          <cell r="I81">
            <v>6885020</v>
          </cell>
          <cell r="J81">
            <v>0.47081774268455184</v>
          </cell>
          <cell r="K81">
            <v>0.58780831886796903</v>
          </cell>
          <cell r="L81">
            <v>5</v>
          </cell>
        </row>
        <row r="82">
          <cell r="D82" t="str">
            <v>Irrigation_CA</v>
          </cell>
          <cell r="E82">
            <v>370843</v>
          </cell>
          <cell r="F82">
            <v>589343</v>
          </cell>
          <cell r="G82">
            <v>628148</v>
          </cell>
          <cell r="H82">
            <v>0</v>
          </cell>
          <cell r="I82">
            <v>1588334</v>
          </cell>
          <cell r="J82">
            <v>0.14821661096531863</v>
          </cell>
          <cell r="K82">
            <v>0.13560395443162643</v>
          </cell>
          <cell r="L82">
            <v>4</v>
          </cell>
        </row>
        <row r="83">
          <cell r="D83" t="str">
            <v>Custom_CA</v>
          </cell>
          <cell r="E83">
            <v>128736</v>
          </cell>
          <cell r="F83">
            <v>0</v>
          </cell>
          <cell r="G83">
            <v>824890</v>
          </cell>
          <cell r="H83">
            <v>27822</v>
          </cell>
          <cell r="I83">
            <v>981448</v>
          </cell>
          <cell r="J83">
            <v>5.1452538214908347E-2</v>
          </cell>
          <cell r="K83">
            <v>8.3791085419698194E-2</v>
          </cell>
          <cell r="L83">
            <v>3</v>
          </cell>
        </row>
        <row r="84">
          <cell r="D84" t="str">
            <v>Motors_CA</v>
          </cell>
          <cell r="E84">
            <v>239779</v>
          </cell>
          <cell r="F84">
            <v>97111</v>
          </cell>
          <cell r="G84">
            <v>562183</v>
          </cell>
          <cell r="H84">
            <v>5945</v>
          </cell>
          <cell r="I84">
            <v>905018</v>
          </cell>
          <cell r="J84">
            <v>9.5833629758828212E-2</v>
          </cell>
          <cell r="K84">
            <v>7.7265877096254126E-2</v>
          </cell>
          <cell r="L84">
            <v>3</v>
          </cell>
        </row>
        <row r="85">
          <cell r="D85" t="str">
            <v>HVAC_CA</v>
          </cell>
          <cell r="E85">
            <v>353438</v>
          </cell>
          <cell r="F85">
            <v>181806</v>
          </cell>
          <cell r="G85">
            <v>213511</v>
          </cell>
          <cell r="H85">
            <v>0</v>
          </cell>
          <cell r="I85">
            <v>748755</v>
          </cell>
          <cell r="J85">
            <v>0.1412602706438042</v>
          </cell>
          <cell r="K85">
            <v>6.3924929454669141E-2</v>
          </cell>
          <cell r="L85">
            <v>3</v>
          </cell>
        </row>
        <row r="86">
          <cell r="D86" t="str">
            <v>Compressed Air_CA</v>
          </cell>
          <cell r="E86">
            <v>220345</v>
          </cell>
          <cell r="F86">
            <v>11053</v>
          </cell>
          <cell r="G86">
            <v>194366</v>
          </cell>
          <cell r="H86">
            <v>0</v>
          </cell>
          <cell r="I86">
            <v>425764</v>
          </cell>
          <cell r="J86">
            <v>8.806634921827601E-2</v>
          </cell>
          <cell r="K86">
            <v>3.6349585197211036E-2</v>
          </cell>
          <cell r="L86">
            <v>2</v>
          </cell>
        </row>
        <row r="87">
          <cell r="D87" t="str">
            <v>Food Service Equipment_CA</v>
          </cell>
          <cell r="E87">
            <v>0</v>
          </cell>
          <cell r="F87">
            <v>65052</v>
          </cell>
          <cell r="G87">
            <v>29463</v>
          </cell>
          <cell r="H87">
            <v>0</v>
          </cell>
          <cell r="I87">
            <v>94515</v>
          </cell>
          <cell r="J87">
            <v>0</v>
          </cell>
          <cell r="K87">
            <v>8.0692145059572933E-3</v>
          </cell>
          <cell r="L87">
            <v>2</v>
          </cell>
        </row>
        <row r="88">
          <cell r="D88" t="str">
            <v>Refrigeration_CA</v>
          </cell>
          <cell r="E88">
            <v>10891</v>
          </cell>
          <cell r="F88">
            <v>71592</v>
          </cell>
          <cell r="G88">
            <v>0</v>
          </cell>
          <cell r="H88">
            <v>0</v>
          </cell>
          <cell r="I88">
            <v>82483</v>
          </cell>
          <cell r="J88">
            <v>4.352858514312755E-3</v>
          </cell>
          <cell r="K88">
            <v>7.0419829666706398E-3</v>
          </cell>
          <cell r="L88">
            <v>2</v>
          </cell>
        </row>
        <row r="89">
          <cell r="D89" t="str">
            <v>Building Shell_CA</v>
          </cell>
          <cell r="E89">
            <v>0</v>
          </cell>
          <cell r="F89">
            <v>1168</v>
          </cell>
          <cell r="G89">
            <v>531</v>
          </cell>
          <cell r="H89">
            <v>0</v>
          </cell>
          <cell r="I89">
            <v>1699</v>
          </cell>
          <cell r="J89">
            <v>0</v>
          </cell>
          <cell r="K89">
            <v>1.450520599441511E-4</v>
          </cell>
          <cell r="L89">
            <v>1</v>
          </cell>
        </row>
        <row r="90">
          <cell r="D90" t="str">
            <v>Appliances_CA</v>
          </cell>
          <cell r="E90">
            <v>0</v>
          </cell>
          <cell r="F90">
            <v>0</v>
          </cell>
          <cell r="G90">
            <v>0</v>
          </cell>
          <cell r="H90">
            <v>0</v>
          </cell>
          <cell r="I90">
            <v>0</v>
          </cell>
          <cell r="J90">
            <v>0</v>
          </cell>
          <cell r="K90">
            <v>0</v>
          </cell>
          <cell r="L90">
            <v>1</v>
          </cell>
        </row>
        <row r="91">
          <cell r="D91" t="str">
            <v>Farm &amp; Dairy_CA</v>
          </cell>
          <cell r="E91">
            <v>0</v>
          </cell>
          <cell r="F91">
            <v>0</v>
          </cell>
          <cell r="G91">
            <v>0</v>
          </cell>
          <cell r="H91">
            <v>0</v>
          </cell>
          <cell r="I91">
            <v>0</v>
          </cell>
          <cell r="J91">
            <v>0</v>
          </cell>
          <cell r="K91">
            <v>0</v>
          </cell>
          <cell r="L91">
            <v>1</v>
          </cell>
        </row>
        <row r="92">
          <cell r="D92" t="str">
            <v>Irrigation_ID</v>
          </cell>
          <cell r="E92">
            <v>1531552</v>
          </cell>
          <cell r="F92">
            <v>7349227</v>
          </cell>
          <cell r="G92">
            <v>2954136</v>
          </cell>
          <cell r="H92">
            <v>2360393</v>
          </cell>
          <cell r="I92">
            <v>14195308</v>
          </cell>
          <cell r="J92">
            <v>0.26219561988113177</v>
          </cell>
          <cell r="K92">
            <v>0.42139356384649318</v>
          </cell>
          <cell r="L92">
            <v>5</v>
          </cell>
        </row>
        <row r="93">
          <cell r="D93" t="str">
            <v>Lighting_ID</v>
          </cell>
          <cell r="E93">
            <v>2166198</v>
          </cell>
          <cell r="F93">
            <v>4576196</v>
          </cell>
          <cell r="G93">
            <v>4216144</v>
          </cell>
          <cell r="H93">
            <v>1598578</v>
          </cell>
          <cell r="I93">
            <v>12557116</v>
          </cell>
          <cell r="J93">
            <v>0.37084449460107644</v>
          </cell>
          <cell r="K93">
            <v>0.37276315969148544</v>
          </cell>
          <cell r="L93">
            <v>5</v>
          </cell>
        </row>
        <row r="94">
          <cell r="D94" t="str">
            <v>Motors_ID</v>
          </cell>
          <cell r="E94">
            <v>1346613</v>
          </cell>
          <cell r="F94">
            <v>949422</v>
          </cell>
          <cell r="G94">
            <v>157230</v>
          </cell>
          <cell r="H94">
            <v>302120</v>
          </cell>
          <cell r="I94">
            <v>2755385</v>
          </cell>
          <cell r="J94">
            <v>0.23053479756155223</v>
          </cell>
          <cell r="K94">
            <v>8.1794738438867948E-2</v>
          </cell>
          <cell r="L94">
            <v>4</v>
          </cell>
        </row>
        <row r="95">
          <cell r="D95" t="str">
            <v>Custom_ID</v>
          </cell>
          <cell r="E95">
            <v>43838</v>
          </cell>
          <cell r="F95">
            <v>599213</v>
          </cell>
          <cell r="G95">
            <v>0</v>
          </cell>
          <cell r="H95">
            <v>649636</v>
          </cell>
          <cell r="I95">
            <v>1292687</v>
          </cell>
          <cell r="J95">
            <v>7.5048914985250603E-3</v>
          </cell>
          <cell r="K95">
            <v>3.8373945945239914E-2</v>
          </cell>
          <cell r="L95">
            <v>3</v>
          </cell>
        </row>
        <row r="96">
          <cell r="D96" t="str">
            <v>Refrigeration_ID</v>
          </cell>
          <cell r="E96">
            <v>678816</v>
          </cell>
          <cell r="F96">
            <v>327359</v>
          </cell>
          <cell r="G96">
            <v>0</v>
          </cell>
          <cell r="H96">
            <v>43515</v>
          </cell>
          <cell r="I96">
            <v>1049690</v>
          </cell>
          <cell r="J96">
            <v>0.1162106032999404</v>
          </cell>
          <cell r="K96">
            <v>3.1160479929989923E-2</v>
          </cell>
          <cell r="L96">
            <v>3</v>
          </cell>
        </row>
        <row r="97">
          <cell r="D97" t="str">
            <v>HVAC_ID</v>
          </cell>
          <cell r="E97">
            <v>34900</v>
          </cell>
          <cell r="F97">
            <v>793012</v>
          </cell>
          <cell r="G97">
            <v>144055</v>
          </cell>
          <cell r="H97">
            <v>0</v>
          </cell>
          <cell r="I97">
            <v>971967</v>
          </cell>
          <cell r="J97">
            <v>5.9747413955592091E-3</v>
          </cell>
          <cell r="K97">
            <v>2.8853240667351805E-2</v>
          </cell>
          <cell r="L97">
            <v>3</v>
          </cell>
        </row>
        <row r="98">
          <cell r="D98" t="str">
            <v>Compressed Air_ID</v>
          </cell>
          <cell r="E98">
            <v>0</v>
          </cell>
          <cell r="F98">
            <v>56783</v>
          </cell>
          <cell r="G98">
            <v>150293</v>
          </cell>
          <cell r="H98">
            <v>128051</v>
          </cell>
          <cell r="I98">
            <v>335127</v>
          </cell>
          <cell r="J98">
            <v>0</v>
          </cell>
          <cell r="K98">
            <v>9.9483830059329259E-3</v>
          </cell>
          <cell r="L98">
            <v>2</v>
          </cell>
        </row>
        <row r="99">
          <cell r="D99" t="str">
            <v>Farm &amp; Dairy_ID</v>
          </cell>
          <cell r="E99">
            <v>37696</v>
          </cell>
          <cell r="F99">
            <v>169154</v>
          </cell>
          <cell r="G99">
            <v>96974</v>
          </cell>
          <cell r="H99">
            <v>0</v>
          </cell>
          <cell r="I99">
            <v>303824</v>
          </cell>
          <cell r="J99">
            <v>6.4534054913180502E-3</v>
          </cell>
          <cell r="K99">
            <v>9.019140559831244E-3</v>
          </cell>
          <cell r="L99">
            <v>2</v>
          </cell>
        </row>
        <row r="100">
          <cell r="D100" t="str">
            <v>Building Shell_ID</v>
          </cell>
          <cell r="E100">
            <v>0</v>
          </cell>
          <cell r="F100">
            <v>150075</v>
          </cell>
          <cell r="G100">
            <v>753</v>
          </cell>
          <cell r="H100">
            <v>0</v>
          </cell>
          <cell r="I100">
            <v>150828</v>
          </cell>
          <cell r="J100">
            <v>0</v>
          </cell>
          <cell r="K100">
            <v>4.4773912935061975E-3</v>
          </cell>
          <cell r="L100">
            <v>2</v>
          </cell>
        </row>
        <row r="101">
          <cell r="D101" t="str">
            <v>Food Service Equipment_ID</v>
          </cell>
          <cell r="E101">
            <v>1644</v>
          </cell>
          <cell r="F101">
            <v>46424</v>
          </cell>
          <cell r="G101">
            <v>26580</v>
          </cell>
          <cell r="H101">
            <v>0</v>
          </cell>
          <cell r="I101">
            <v>74648</v>
          </cell>
          <cell r="J101">
            <v>2.8144627089682925E-4</v>
          </cell>
          <cell r="K101">
            <v>2.2159566213014203E-3</v>
          </cell>
          <cell r="L101">
            <v>1</v>
          </cell>
        </row>
        <row r="102">
          <cell r="D102" t="str">
            <v>Appliances_ID</v>
          </cell>
          <cell r="E102">
            <v>0</v>
          </cell>
          <cell r="F102">
            <v>0</v>
          </cell>
          <cell r="G102">
            <v>0</v>
          </cell>
          <cell r="H102">
            <v>0</v>
          </cell>
          <cell r="I102">
            <v>0</v>
          </cell>
          <cell r="J102">
            <v>0</v>
          </cell>
          <cell r="K102">
            <v>0</v>
          </cell>
          <cell r="L102">
            <v>1</v>
          </cell>
        </row>
        <row r="103">
          <cell r="D103" t="str">
            <v>Lighting_UT</v>
          </cell>
          <cell r="E103">
            <v>71458050</v>
          </cell>
          <cell r="F103">
            <v>55184822</v>
          </cell>
          <cell r="G103">
            <v>52269439</v>
          </cell>
          <cell r="H103">
            <v>49593175</v>
          </cell>
          <cell r="I103">
            <v>228505486</v>
          </cell>
          <cell r="J103">
            <v>0.64310854792251959</v>
          </cell>
          <cell r="K103">
            <v>0.49536628269301847</v>
          </cell>
          <cell r="L103">
            <v>5</v>
          </cell>
        </row>
        <row r="104">
          <cell r="D104" t="str">
            <v>HVAC_UT</v>
          </cell>
          <cell r="E104">
            <v>10989165</v>
          </cell>
          <cell r="F104">
            <v>16349864</v>
          </cell>
          <cell r="G104">
            <v>31133245</v>
          </cell>
          <cell r="H104">
            <v>21118552</v>
          </cell>
          <cell r="I104">
            <v>79590826</v>
          </cell>
          <cell r="J104">
            <v>9.8900347071197367E-2</v>
          </cell>
          <cell r="K104">
            <v>0.17254120372447795</v>
          </cell>
          <cell r="L104">
            <v>4</v>
          </cell>
        </row>
        <row r="105">
          <cell r="D105" t="str">
            <v>Custom_UT</v>
          </cell>
          <cell r="E105">
            <v>14219967</v>
          </cell>
          <cell r="F105">
            <v>8550422</v>
          </cell>
          <cell r="G105">
            <v>3342479</v>
          </cell>
          <cell r="H105">
            <v>31859417</v>
          </cell>
          <cell r="I105">
            <v>57972285</v>
          </cell>
          <cell r="J105">
            <v>0.1279769365225632</v>
          </cell>
          <cell r="K105">
            <v>0.12567538671553047</v>
          </cell>
          <cell r="L105">
            <v>4</v>
          </cell>
        </row>
        <row r="106">
          <cell r="D106" t="str">
            <v>Compressed Air_UT</v>
          </cell>
          <cell r="E106">
            <v>2988034</v>
          </cell>
          <cell r="F106">
            <v>7653805</v>
          </cell>
          <cell r="G106">
            <v>18641200</v>
          </cell>
          <cell r="H106">
            <v>10197846</v>
          </cell>
          <cell r="I106">
            <v>39480885</v>
          </cell>
          <cell r="J106">
            <v>2.6891724681587559E-2</v>
          </cell>
          <cell r="K106">
            <v>8.5588751422276801E-2</v>
          </cell>
          <cell r="L106">
            <v>3</v>
          </cell>
        </row>
        <row r="107">
          <cell r="D107" t="str">
            <v>Motors_UT</v>
          </cell>
          <cell r="E107">
            <v>7159488</v>
          </cell>
          <cell r="F107">
            <v>12255115</v>
          </cell>
          <cell r="G107">
            <v>11059585</v>
          </cell>
          <cell r="H107">
            <v>3650941</v>
          </cell>
          <cell r="I107">
            <v>34125129</v>
          </cell>
          <cell r="J107">
            <v>6.4433999130240796E-2</v>
          </cell>
          <cell r="K107">
            <v>7.3978260194373285E-2</v>
          </cell>
          <cell r="L107">
            <v>3</v>
          </cell>
        </row>
        <row r="108">
          <cell r="D108" t="str">
            <v>Refrigeration_UT</v>
          </cell>
          <cell r="E108">
            <v>1136753</v>
          </cell>
          <cell r="F108">
            <v>3237180</v>
          </cell>
          <cell r="G108">
            <v>4263404</v>
          </cell>
          <cell r="H108">
            <v>3852463</v>
          </cell>
          <cell r="I108">
            <v>12489800</v>
          </cell>
          <cell r="J108">
            <v>1.0230555846074275E-2</v>
          </cell>
          <cell r="K108">
            <v>2.7076049270778831E-2</v>
          </cell>
          <cell r="L108">
            <v>2</v>
          </cell>
        </row>
        <row r="109">
          <cell r="D109" t="str">
            <v>Building Shell_UT</v>
          </cell>
          <cell r="E109">
            <v>1491640</v>
          </cell>
          <cell r="F109">
            <v>932790</v>
          </cell>
          <cell r="G109">
            <v>1636243</v>
          </cell>
          <cell r="H109">
            <v>1081311</v>
          </cell>
          <cell r="I109">
            <v>5141984</v>
          </cell>
          <cell r="J109">
            <v>1.3424469803236264E-2</v>
          </cell>
          <cell r="K109">
            <v>1.1147064975704689E-2</v>
          </cell>
          <cell r="L109">
            <v>2</v>
          </cell>
        </row>
        <row r="110">
          <cell r="D110" t="str">
            <v>Irrigation_UT</v>
          </cell>
          <cell r="E110">
            <v>1487154</v>
          </cell>
          <cell r="F110">
            <v>913502</v>
          </cell>
          <cell r="G110">
            <v>284539</v>
          </cell>
          <cell r="H110">
            <v>0</v>
          </cell>
          <cell r="I110">
            <v>2685195</v>
          </cell>
          <cell r="J110">
            <v>1.3384096675982156E-2</v>
          </cell>
          <cell r="K110">
            <v>5.8211077936915689E-3</v>
          </cell>
          <cell r="L110">
            <v>1</v>
          </cell>
        </row>
        <row r="111">
          <cell r="D111" t="str">
            <v>Food Service Equipment_UT</v>
          </cell>
          <cell r="E111">
            <v>75747</v>
          </cell>
          <cell r="F111">
            <v>477481</v>
          </cell>
          <cell r="G111">
            <v>211049</v>
          </cell>
          <cell r="H111">
            <v>0</v>
          </cell>
          <cell r="I111">
            <v>764277</v>
          </cell>
          <cell r="J111">
            <v>6.8170826351246765E-4</v>
          </cell>
          <cell r="K111">
            <v>1.6568401182183088E-3</v>
          </cell>
          <cell r="L111">
            <v>1</v>
          </cell>
        </row>
        <row r="112">
          <cell r="D112" t="str">
            <v>Farm &amp; Dairy_UT</v>
          </cell>
          <cell r="E112">
            <v>107515</v>
          </cell>
          <cell r="F112">
            <v>342746</v>
          </cell>
          <cell r="G112">
            <v>12180</v>
          </cell>
          <cell r="H112">
            <v>0</v>
          </cell>
          <cell r="I112">
            <v>462441</v>
          </cell>
          <cell r="J112">
            <v>9.6761408308636591E-4</v>
          </cell>
          <cell r="K112">
            <v>1.0025040673852449E-3</v>
          </cell>
          <cell r="L112">
            <v>1</v>
          </cell>
        </row>
        <row r="113">
          <cell r="D113" t="str">
            <v>Appliances_UT</v>
          </cell>
          <cell r="E113">
            <v>0</v>
          </cell>
          <cell r="F113">
            <v>2318</v>
          </cell>
          <cell r="G113">
            <v>65283</v>
          </cell>
          <cell r="H113">
            <v>0</v>
          </cell>
          <cell r="I113">
            <v>67601</v>
          </cell>
          <cell r="J113">
            <v>0</v>
          </cell>
          <cell r="K113">
            <v>1.4654902454434176E-4</v>
          </cell>
          <cell r="L113">
            <v>1</v>
          </cell>
        </row>
        <row r="114">
          <cell r="D114" t="str">
            <v>Lighting_WA</v>
          </cell>
          <cell r="E114">
            <v>9745683</v>
          </cell>
          <cell r="F114">
            <v>10352706</v>
          </cell>
          <cell r="G114">
            <v>11562909</v>
          </cell>
          <cell r="H114">
            <v>8883919</v>
          </cell>
          <cell r="I114">
            <v>40545217</v>
          </cell>
          <cell r="J114">
            <v>0.37523294962019998</v>
          </cell>
          <cell r="K114">
            <v>0.41947928895594178</v>
          </cell>
          <cell r="L114">
            <v>5</v>
          </cell>
        </row>
        <row r="115">
          <cell r="D115" t="str">
            <v>Refrigeration_WA</v>
          </cell>
          <cell r="E115">
            <v>8724120</v>
          </cell>
          <cell r="F115">
            <v>6012133</v>
          </cell>
          <cell r="G115">
            <v>7656354</v>
          </cell>
          <cell r="H115">
            <v>6436970</v>
          </cell>
          <cell r="I115">
            <v>28829577</v>
          </cell>
          <cell r="J115">
            <v>0.33590024223449289</v>
          </cell>
          <cell r="K115">
            <v>0.29826971849381329</v>
          </cell>
          <cell r="L115">
            <v>5</v>
          </cell>
        </row>
        <row r="116">
          <cell r="D116" t="str">
            <v>HVAC_WA</v>
          </cell>
          <cell r="E116">
            <v>2512837</v>
          </cell>
          <cell r="F116">
            <v>4733443</v>
          </cell>
          <cell r="G116">
            <v>2237937</v>
          </cell>
          <cell r="H116">
            <v>1046574</v>
          </cell>
          <cell r="I116">
            <v>10530791</v>
          </cell>
          <cell r="J116">
            <v>9.6750452423372948E-2</v>
          </cell>
          <cell r="K116">
            <v>0.10895116730596437</v>
          </cell>
          <cell r="L116">
            <v>4</v>
          </cell>
        </row>
        <row r="117">
          <cell r="D117" t="str">
            <v>Custom_WA</v>
          </cell>
          <cell r="E117">
            <v>2379913</v>
          </cell>
          <cell r="F117">
            <v>1610808</v>
          </cell>
          <cell r="G117">
            <v>960852</v>
          </cell>
          <cell r="H117">
            <v>1248690</v>
          </cell>
          <cell r="I117">
            <v>6200263</v>
          </cell>
          <cell r="J117">
            <v>9.1632548978810319E-2</v>
          </cell>
          <cell r="K117">
            <v>6.4147687619475174E-2</v>
          </cell>
          <cell r="L117">
            <v>4</v>
          </cell>
        </row>
        <row r="118">
          <cell r="D118" t="str">
            <v>Motors_WA</v>
          </cell>
          <cell r="E118">
            <v>482249</v>
          </cell>
          <cell r="F118">
            <v>2386775</v>
          </cell>
          <cell r="G118">
            <v>1140233</v>
          </cell>
          <cell r="H118">
            <v>1260072</v>
          </cell>
          <cell r="I118">
            <v>5269329</v>
          </cell>
          <cell r="J118">
            <v>1.8567781726677529E-2</v>
          </cell>
          <cell r="K118">
            <v>5.4516279495924851E-2</v>
          </cell>
          <cell r="L118">
            <v>4</v>
          </cell>
        </row>
        <row r="119">
          <cell r="D119" t="str">
            <v>Compressed Air_WA</v>
          </cell>
          <cell r="E119">
            <v>1022146</v>
          </cell>
          <cell r="F119">
            <v>1053430</v>
          </cell>
          <cell r="G119">
            <v>144786</v>
          </cell>
          <cell r="H119">
            <v>319625</v>
          </cell>
          <cell r="I119">
            <v>2539987</v>
          </cell>
          <cell r="J119">
            <v>3.9355154330639415E-2</v>
          </cell>
          <cell r="K119">
            <v>2.6278609896633075E-2</v>
          </cell>
          <cell r="L119">
            <v>3</v>
          </cell>
        </row>
        <row r="120">
          <cell r="D120" t="str">
            <v>Irrigation_WA</v>
          </cell>
          <cell r="E120">
            <v>818086</v>
          </cell>
          <cell r="F120">
            <v>571207</v>
          </cell>
          <cell r="G120">
            <v>234399</v>
          </cell>
          <cell r="H120">
            <v>80977</v>
          </cell>
          <cell r="I120">
            <v>1704669</v>
          </cell>
          <cell r="J120">
            <v>3.1498338579552705E-2</v>
          </cell>
          <cell r="K120">
            <v>1.7636441310086865E-2</v>
          </cell>
          <cell r="L120">
            <v>3</v>
          </cell>
        </row>
        <row r="121">
          <cell r="D121" t="str">
            <v>Building Shell_WA</v>
          </cell>
          <cell r="E121">
            <v>189444</v>
          </cell>
          <cell r="F121">
            <v>169088</v>
          </cell>
          <cell r="G121">
            <v>11724</v>
          </cell>
          <cell r="H121">
            <v>19367</v>
          </cell>
          <cell r="I121">
            <v>389623</v>
          </cell>
          <cell r="J121">
            <v>7.2940635261632423E-3</v>
          </cell>
          <cell r="K121">
            <v>4.0310248925509735E-3</v>
          </cell>
          <cell r="L121">
            <v>2</v>
          </cell>
        </row>
        <row r="122">
          <cell r="D122" t="str">
            <v>Food Service Equipment_WA</v>
          </cell>
          <cell r="E122">
            <v>28436</v>
          </cell>
          <cell r="F122">
            <v>66099</v>
          </cell>
          <cell r="G122">
            <v>57454</v>
          </cell>
          <cell r="H122">
            <v>178680</v>
          </cell>
          <cell r="I122">
            <v>330669</v>
          </cell>
          <cell r="J122">
            <v>1.0948564770062814E-3</v>
          </cell>
          <cell r="K122">
            <v>3.4210890275854808E-3</v>
          </cell>
          <cell r="L122">
            <v>1</v>
          </cell>
        </row>
        <row r="123">
          <cell r="D123" t="str">
            <v>Farm &amp; Dairy_WA</v>
          </cell>
          <cell r="E123">
            <v>69440</v>
          </cell>
          <cell r="F123">
            <v>27776</v>
          </cell>
          <cell r="G123">
            <v>41385</v>
          </cell>
          <cell r="H123">
            <v>177205</v>
          </cell>
          <cell r="I123">
            <v>315806</v>
          </cell>
          <cell r="J123">
            <v>2.6736121030846876E-3</v>
          </cell>
          <cell r="K123">
            <v>3.2673169890303001E-3</v>
          </cell>
          <cell r="L123">
            <v>1</v>
          </cell>
        </row>
        <row r="124">
          <cell r="D124" t="str">
            <v>Appliances_WA</v>
          </cell>
          <cell r="E124">
            <v>0</v>
          </cell>
          <cell r="F124">
            <v>0</v>
          </cell>
          <cell r="G124">
            <v>42</v>
          </cell>
          <cell r="H124">
            <v>91</v>
          </cell>
          <cell r="I124">
            <v>133</v>
          </cell>
          <cell r="J124">
            <v>0</v>
          </cell>
          <cell r="K124">
            <v>1.3760129938665825E-6</v>
          </cell>
          <cell r="L124">
            <v>1</v>
          </cell>
        </row>
        <row r="125">
          <cell r="D125" t="str">
            <v>Lighting_WY</v>
          </cell>
          <cell r="E125">
            <v>4275092</v>
          </cell>
          <cell r="F125">
            <v>5833588</v>
          </cell>
          <cell r="G125">
            <v>5830249</v>
          </cell>
          <cell r="H125">
            <v>0</v>
          </cell>
          <cell r="I125">
            <v>15938929</v>
          </cell>
          <cell r="J125">
            <v>0.45714235609200993</v>
          </cell>
          <cell r="K125">
            <v>0.39099362448681396</v>
          </cell>
          <cell r="L125">
            <v>5</v>
          </cell>
        </row>
        <row r="126">
          <cell r="D126" t="str">
            <v>Compressed Air_WY</v>
          </cell>
          <cell r="E126">
            <v>360719</v>
          </cell>
          <cell r="F126">
            <v>1855739</v>
          </cell>
          <cell r="G126">
            <v>5700380</v>
          </cell>
          <cell r="H126">
            <v>0</v>
          </cell>
          <cell r="I126">
            <v>7916838</v>
          </cell>
          <cell r="J126">
            <v>3.8572253777732442E-2</v>
          </cell>
          <cell r="K126">
            <v>0.19420584558064971</v>
          </cell>
          <cell r="L126">
            <v>4</v>
          </cell>
        </row>
        <row r="127">
          <cell r="D127" t="str">
            <v>Motors_WY</v>
          </cell>
          <cell r="E127">
            <v>2633306</v>
          </cell>
          <cell r="F127">
            <v>3593131</v>
          </cell>
          <cell r="G127">
            <v>1256219</v>
          </cell>
          <cell r="H127">
            <v>0</v>
          </cell>
          <cell r="I127">
            <v>7482656</v>
          </cell>
          <cell r="J127">
            <v>0.28158357975716691</v>
          </cell>
          <cell r="K127">
            <v>0.18355504251433741</v>
          </cell>
          <cell r="L127">
            <v>4</v>
          </cell>
        </row>
        <row r="128">
          <cell r="D128" t="str">
            <v>Custom_WY</v>
          </cell>
          <cell r="E128">
            <v>261071</v>
          </cell>
          <cell r="F128">
            <v>4677089</v>
          </cell>
          <cell r="G128">
            <v>229115</v>
          </cell>
          <cell r="H128">
            <v>0</v>
          </cell>
          <cell r="I128">
            <v>5167275</v>
          </cell>
          <cell r="J128">
            <v>2.7916735370208903E-2</v>
          </cell>
          <cell r="K128">
            <v>0.12675704753877137</v>
          </cell>
          <cell r="L128">
            <v>4</v>
          </cell>
        </row>
        <row r="129">
          <cell r="D129" t="str">
            <v>HVAC_WY</v>
          </cell>
          <cell r="E129">
            <v>270954</v>
          </cell>
          <cell r="F129">
            <v>1077444</v>
          </cell>
          <cell r="G129">
            <v>917039</v>
          </cell>
          <cell r="H129">
            <v>0</v>
          </cell>
          <cell r="I129">
            <v>2265437</v>
          </cell>
          <cell r="J129">
            <v>2.8973540207451548E-2</v>
          </cell>
          <cell r="K129">
            <v>5.5572832006249254E-2</v>
          </cell>
          <cell r="L129">
            <v>3</v>
          </cell>
        </row>
        <row r="130">
          <cell r="D130" t="str">
            <v>Irrigation_WY</v>
          </cell>
          <cell r="E130">
            <v>1537888</v>
          </cell>
          <cell r="F130">
            <v>44764</v>
          </cell>
          <cell r="G130">
            <v>10760</v>
          </cell>
          <cell r="H130">
            <v>0</v>
          </cell>
          <cell r="I130">
            <v>1593412</v>
          </cell>
          <cell r="J130">
            <v>0.16444879869851431</v>
          </cell>
          <cell r="K130">
            <v>3.9087565618793035E-2</v>
          </cell>
          <cell r="L130">
            <v>3</v>
          </cell>
        </row>
        <row r="131">
          <cell r="D131" t="str">
            <v>Food Service Equipment_WY</v>
          </cell>
          <cell r="E131">
            <v>0</v>
          </cell>
          <cell r="F131">
            <v>109208</v>
          </cell>
          <cell r="G131">
            <v>147005</v>
          </cell>
          <cell r="H131">
            <v>0</v>
          </cell>
          <cell r="I131">
            <v>256213</v>
          </cell>
          <cell r="J131">
            <v>0</v>
          </cell>
          <cell r="K131">
            <v>6.2850929012005811E-3</v>
          </cell>
          <cell r="L131">
            <v>2</v>
          </cell>
        </row>
        <row r="132">
          <cell r="D132" t="str">
            <v>Building Shell_WY</v>
          </cell>
          <cell r="E132">
            <v>8832</v>
          </cell>
          <cell r="F132">
            <v>28772</v>
          </cell>
          <cell r="G132">
            <v>102913</v>
          </cell>
          <cell r="H132">
            <v>0</v>
          </cell>
          <cell r="I132">
            <v>140517</v>
          </cell>
          <cell r="J132">
            <v>9.4441974324871415E-4</v>
          </cell>
          <cell r="K132">
            <v>3.4469851225269678E-3</v>
          </cell>
          <cell r="L132">
            <v>2</v>
          </cell>
        </row>
        <row r="133">
          <cell r="D133" t="str">
            <v>Refrigeration_WY</v>
          </cell>
          <cell r="E133">
            <v>3912</v>
          </cell>
          <cell r="F133">
            <v>0</v>
          </cell>
          <cell r="G133">
            <v>0</v>
          </cell>
          <cell r="H133">
            <v>0</v>
          </cell>
          <cell r="I133">
            <v>3912</v>
          </cell>
          <cell r="J133">
            <v>4.1831635366722936E-4</v>
          </cell>
          <cell r="K133">
            <v>9.5964230657681978E-5</v>
          </cell>
          <cell r="L133">
            <v>1</v>
          </cell>
        </row>
        <row r="134">
          <cell r="D134" t="str">
            <v>Appliances_WY</v>
          </cell>
          <cell r="E134">
            <v>0</v>
          </cell>
          <cell r="F134">
            <v>0</v>
          </cell>
          <cell r="G134">
            <v>0</v>
          </cell>
          <cell r="H134">
            <v>0</v>
          </cell>
          <cell r="I134">
            <v>0</v>
          </cell>
          <cell r="J134">
            <v>0</v>
          </cell>
          <cell r="K134">
            <v>0</v>
          </cell>
          <cell r="L134">
            <v>1</v>
          </cell>
        </row>
        <row r="135">
          <cell r="D135" t="str">
            <v>Farm &amp; Dairy_WY</v>
          </cell>
          <cell r="E135">
            <v>0</v>
          </cell>
          <cell r="F135">
            <v>0</v>
          </cell>
          <cell r="G135">
            <v>0</v>
          </cell>
          <cell r="H135">
            <v>0</v>
          </cell>
          <cell r="I135">
            <v>0</v>
          </cell>
          <cell r="J135">
            <v>0</v>
          </cell>
          <cell r="K135">
            <v>0</v>
          </cell>
          <cell r="L135">
            <v>1</v>
          </cell>
        </row>
      </sheetData>
      <sheetData sheetId="21"/>
      <sheetData sheetId="22"/>
      <sheetData sheetId="23"/>
      <sheetData sheetId="24"/>
      <sheetData sheetId="25"/>
      <sheetData sheetId="26"/>
      <sheetData sheetId="27"/>
      <sheetData sheetId="28"/>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Funder Reports "/>
      <sheetName val="Funder Shares"/>
      <sheetName val="Funder Share Savings"/>
      <sheetName val="Regional Savings"/>
      <sheetName val="Service Territory"/>
      <sheetName val="Business Plan Cum Funder Report"/>
    </sheetNames>
    <sheetDataSet>
      <sheetData sheetId="0"/>
      <sheetData sheetId="1">
        <row r="3">
          <cell r="A3" t="str">
            <v>Avista</v>
          </cell>
        </row>
        <row r="4">
          <cell r="A4" t="str">
            <v>BPA</v>
          </cell>
        </row>
        <row r="5">
          <cell r="A5" t="str">
            <v>Clark</v>
          </cell>
        </row>
        <row r="6">
          <cell r="A6" t="str">
            <v>Cowlitz</v>
          </cell>
        </row>
        <row r="7">
          <cell r="A7" t="str">
            <v>ETO</v>
          </cell>
        </row>
        <row r="8">
          <cell r="A8" t="str">
            <v>EWEB</v>
          </cell>
        </row>
        <row r="9">
          <cell r="A9" t="str">
            <v>ID</v>
          </cell>
        </row>
        <row r="10">
          <cell r="A10" t="str">
            <v>NW</v>
          </cell>
        </row>
        <row r="11">
          <cell r="A11" t="str">
            <v>Pacific</v>
          </cell>
        </row>
        <row r="12">
          <cell r="A12" t="str">
            <v>PSE</v>
          </cell>
        </row>
        <row r="13">
          <cell r="A13" t="str">
            <v>Seattle</v>
          </cell>
        </row>
        <row r="14">
          <cell r="A14" t="str">
            <v>Sno</v>
          </cell>
        </row>
        <row r="15">
          <cell r="A15" t="str">
            <v>Tacoma</v>
          </cell>
        </row>
        <row r="16">
          <cell r="A16" t="str">
            <v>Total</v>
          </cell>
        </row>
      </sheetData>
      <sheetData sheetId="2" refreshError="1"/>
      <sheetData sheetId="3"/>
      <sheetData sheetId="4" refreshError="1"/>
      <sheetData sheetId="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Total - CAL"/>
      <sheetName val="Total - IDA"/>
      <sheetName val="Total - UTA"/>
      <sheetName val="Total - WAS"/>
      <sheetName val="Total - WYO"/>
      <sheetName val="Nexant TA - CAL"/>
      <sheetName val="Nexant TA - IDA"/>
      <sheetName val="Nexant TA - UTA"/>
      <sheetName val="Nexant TA - WAS"/>
      <sheetName val="Nexant TA - WYO"/>
      <sheetName val="Admin - General"/>
      <sheetName val="Admin - CAL"/>
      <sheetName val="Admin - IDA"/>
      <sheetName val="Admin - UTA"/>
      <sheetName val="Admin - WAS"/>
      <sheetName val="Admin - WYO"/>
      <sheetName val="TROY - General"/>
      <sheetName val="TROY - CAL"/>
      <sheetName val="TROY - IDA"/>
      <sheetName val="TROY - UTA"/>
      <sheetName val="TROY - WAS"/>
      <sheetName val="TROY - WYO"/>
      <sheetName val="ECG - CAL"/>
      <sheetName val="ECG - IDA"/>
      <sheetName val="ECG - UTA"/>
      <sheetName val="ECG - WAS"/>
      <sheetName val="ECG - WYO"/>
      <sheetName val="Comparison - General"/>
      <sheetName val="Comparison- Total  CAL"/>
      <sheetName val="Comparison- Total  IDA"/>
      <sheetName val="Comparison- Total  UTA"/>
      <sheetName val="Comparison- Total  WAS"/>
      <sheetName val="Comparison- Total WYO"/>
      <sheetName val="Dashboard"/>
      <sheetName val="Summary Tables"/>
      <sheetName val="Pivot Tables"/>
      <sheetName val="Sheet1"/>
      <sheetName val="PF Pivot"/>
      <sheetName val="TrakSmart Import Data"/>
      <sheetName val="Dashboard Inspection Data"/>
      <sheetName val="Inspection Report"/>
      <sheetName val="IA Dates"/>
      <sheetName val="Sheet2"/>
      <sheetName val="Savings Report Pivot"/>
      <sheetName val="WY Savings Report Pivot"/>
      <sheetName val="Reconcilation Issues"/>
      <sheetName val="Project Count by Measure Type"/>
      <sheetName val="Average Costs"/>
      <sheetName val="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J1">
            <v>2016</v>
          </cell>
        </row>
      </sheetData>
      <sheetData sheetId="36"/>
      <sheetData sheetId="37"/>
      <sheetData sheetId="38"/>
      <sheetData sheetId="39">
        <row r="1">
          <cell r="A1" t="str">
            <v>Project Status</v>
          </cell>
        </row>
      </sheetData>
      <sheetData sheetId="40"/>
      <sheetData sheetId="41"/>
      <sheetData sheetId="42"/>
      <sheetData sheetId="43"/>
      <sheetData sheetId="44"/>
      <sheetData sheetId="45"/>
      <sheetData sheetId="46"/>
      <sheetData sheetId="47"/>
      <sheetData sheetId="48">
        <row r="20">
          <cell r="B20" t="str">
            <v>California</v>
          </cell>
        </row>
      </sheetData>
      <sheetData sheetId="49">
        <row r="1">
          <cell r="F1" t="str">
            <v>Project Status</v>
          </cell>
          <cell r="L1" t="str">
            <v>Site State</v>
          </cell>
          <cell r="AB1" t="str">
            <v>Quantity</v>
          </cell>
          <cell r="AC1" t="str">
            <v>KWhSavings</v>
          </cell>
          <cell r="AE1" t="str">
            <v>IncentiveCustomer</v>
          </cell>
          <cell r="AH1" t="str">
            <v>Deemed Measure Cost</v>
          </cell>
          <cell r="AR1" t="str">
            <v>Batch Year</v>
          </cell>
          <cell r="AS1" t="str">
            <v>Batch Month</v>
          </cell>
        </row>
        <row r="2">
          <cell r="F2" t="str">
            <v>Completed</v>
          </cell>
          <cell r="L2" t="str">
            <v>UT</v>
          </cell>
          <cell r="AB2">
            <v>4</v>
          </cell>
          <cell r="AC2">
            <v>150.80000000000001</v>
          </cell>
          <cell r="AE2">
            <v>20</v>
          </cell>
          <cell r="AH2">
            <v>66</v>
          </cell>
          <cell r="AR2">
            <v>2015</v>
          </cell>
          <cell r="AS2">
            <v>9</v>
          </cell>
        </row>
        <row r="3">
          <cell r="F3" t="str">
            <v>Completed</v>
          </cell>
          <cell r="L3" t="str">
            <v>UT</v>
          </cell>
          <cell r="AB3">
            <v>24</v>
          </cell>
          <cell r="AC3">
            <v>2668.8</v>
          </cell>
          <cell r="AE3">
            <v>168</v>
          </cell>
          <cell r="AH3">
            <v>476.88</v>
          </cell>
          <cell r="AR3">
            <v>2015</v>
          </cell>
          <cell r="AS3">
            <v>9</v>
          </cell>
        </row>
        <row r="4">
          <cell r="F4" t="str">
            <v>Completed</v>
          </cell>
          <cell r="L4" t="str">
            <v>UT</v>
          </cell>
          <cell r="AB4">
            <v>6</v>
          </cell>
          <cell r="AC4">
            <v>574.20000000000005</v>
          </cell>
          <cell r="AE4">
            <v>78</v>
          </cell>
          <cell r="AH4">
            <v>130.5</v>
          </cell>
          <cell r="AR4">
            <v>2015</v>
          </cell>
          <cell r="AS4">
            <v>9</v>
          </cell>
        </row>
        <row r="5">
          <cell r="F5" t="str">
            <v>Completed</v>
          </cell>
          <cell r="L5" t="str">
            <v>UT</v>
          </cell>
          <cell r="AB5">
            <v>1</v>
          </cell>
          <cell r="AC5">
            <v>95.7</v>
          </cell>
          <cell r="AE5">
            <v>13</v>
          </cell>
          <cell r="AH5">
            <v>31.06</v>
          </cell>
          <cell r="AR5">
            <v>2015</v>
          </cell>
          <cell r="AS5">
            <v>9</v>
          </cell>
        </row>
        <row r="6">
          <cell r="F6" t="str">
            <v>Completed</v>
          </cell>
          <cell r="L6" t="str">
            <v>UT</v>
          </cell>
          <cell r="AB6">
            <v>8</v>
          </cell>
          <cell r="AC6">
            <v>765.6</v>
          </cell>
          <cell r="AE6">
            <v>104</v>
          </cell>
          <cell r="AH6">
            <v>248.48</v>
          </cell>
          <cell r="AR6">
            <v>2015</v>
          </cell>
          <cell r="AS6">
            <v>9</v>
          </cell>
        </row>
        <row r="7">
          <cell r="F7" t="str">
            <v>Completed</v>
          </cell>
          <cell r="L7" t="str">
            <v>UT</v>
          </cell>
          <cell r="AB7">
            <v>10</v>
          </cell>
          <cell r="AC7">
            <v>377</v>
          </cell>
          <cell r="AE7">
            <v>50</v>
          </cell>
          <cell r="AH7">
            <v>165</v>
          </cell>
          <cell r="AR7">
            <v>2015</v>
          </cell>
          <cell r="AS7">
            <v>9</v>
          </cell>
        </row>
        <row r="8">
          <cell r="F8" t="str">
            <v>Completed</v>
          </cell>
          <cell r="L8" t="str">
            <v>UT</v>
          </cell>
          <cell r="AB8">
            <v>10</v>
          </cell>
          <cell r="AC8">
            <v>377</v>
          </cell>
          <cell r="AE8">
            <v>50</v>
          </cell>
          <cell r="AH8">
            <v>165</v>
          </cell>
          <cell r="AR8">
            <v>2015</v>
          </cell>
          <cell r="AS8">
            <v>9</v>
          </cell>
        </row>
        <row r="9">
          <cell r="F9" t="str">
            <v>Completed</v>
          </cell>
          <cell r="L9" t="str">
            <v>UT</v>
          </cell>
          <cell r="AB9">
            <v>10</v>
          </cell>
          <cell r="AC9">
            <v>377</v>
          </cell>
          <cell r="AE9">
            <v>50</v>
          </cell>
          <cell r="AH9">
            <v>165</v>
          </cell>
          <cell r="AR9">
            <v>2015</v>
          </cell>
          <cell r="AS9">
            <v>9</v>
          </cell>
        </row>
        <row r="10">
          <cell r="F10" t="str">
            <v>Completed</v>
          </cell>
          <cell r="L10" t="str">
            <v>UT</v>
          </cell>
          <cell r="AB10">
            <v>24</v>
          </cell>
          <cell r="AC10">
            <v>2296.8000000000002</v>
          </cell>
          <cell r="AE10">
            <v>312</v>
          </cell>
          <cell r="AH10">
            <v>522</v>
          </cell>
          <cell r="AR10">
            <v>2015</v>
          </cell>
          <cell r="AS10">
            <v>9</v>
          </cell>
        </row>
        <row r="11">
          <cell r="F11" t="str">
            <v>Completed</v>
          </cell>
          <cell r="L11" t="str">
            <v>UT</v>
          </cell>
          <cell r="AB11">
            <v>20</v>
          </cell>
          <cell r="AC11">
            <v>2224</v>
          </cell>
          <cell r="AE11">
            <v>140</v>
          </cell>
          <cell r="AH11">
            <v>397.4</v>
          </cell>
          <cell r="AR11">
            <v>2015</v>
          </cell>
          <cell r="AS11">
            <v>9</v>
          </cell>
        </row>
        <row r="12">
          <cell r="F12" t="str">
            <v>Completed</v>
          </cell>
          <cell r="L12" t="str">
            <v>UT</v>
          </cell>
          <cell r="AB12">
            <v>10</v>
          </cell>
          <cell r="AC12">
            <v>377</v>
          </cell>
          <cell r="AE12">
            <v>50</v>
          </cell>
          <cell r="AH12">
            <v>165</v>
          </cell>
          <cell r="AR12">
            <v>2015</v>
          </cell>
          <cell r="AS12">
            <v>9</v>
          </cell>
        </row>
        <row r="13">
          <cell r="F13" t="str">
            <v>Completed</v>
          </cell>
          <cell r="L13" t="str">
            <v>UT</v>
          </cell>
          <cell r="AB13">
            <v>31</v>
          </cell>
          <cell r="AC13">
            <v>2966.7000000000003</v>
          </cell>
          <cell r="AE13">
            <v>403</v>
          </cell>
          <cell r="AH13">
            <v>962.86</v>
          </cell>
          <cell r="AR13">
            <v>2015</v>
          </cell>
          <cell r="AS13">
            <v>9</v>
          </cell>
        </row>
        <row r="14">
          <cell r="F14" t="str">
            <v>Completed</v>
          </cell>
          <cell r="L14" t="str">
            <v>UT</v>
          </cell>
          <cell r="AB14">
            <v>1</v>
          </cell>
          <cell r="AC14">
            <v>37.700000000000003</v>
          </cell>
          <cell r="AE14">
            <v>5</v>
          </cell>
          <cell r="AH14">
            <v>16.5</v>
          </cell>
          <cell r="AR14">
            <v>2015</v>
          </cell>
          <cell r="AS14">
            <v>9</v>
          </cell>
        </row>
        <row r="15">
          <cell r="F15" t="str">
            <v>Completed</v>
          </cell>
          <cell r="L15" t="str">
            <v>UT</v>
          </cell>
          <cell r="AB15">
            <v>30</v>
          </cell>
          <cell r="AC15">
            <v>2871</v>
          </cell>
          <cell r="AE15">
            <v>390</v>
          </cell>
          <cell r="AH15">
            <v>652.5</v>
          </cell>
          <cell r="AR15">
            <v>2015</v>
          </cell>
          <cell r="AS15">
            <v>9</v>
          </cell>
        </row>
        <row r="16">
          <cell r="F16" t="str">
            <v>Completed</v>
          </cell>
          <cell r="L16" t="str">
            <v>UT</v>
          </cell>
          <cell r="AB16">
            <v>7</v>
          </cell>
          <cell r="AC16">
            <v>669.9</v>
          </cell>
          <cell r="AE16">
            <v>91</v>
          </cell>
          <cell r="AH16">
            <v>152.25</v>
          </cell>
          <cell r="AR16">
            <v>2015</v>
          </cell>
          <cell r="AS16">
            <v>9</v>
          </cell>
        </row>
        <row r="17">
          <cell r="F17" t="str">
            <v>Completed</v>
          </cell>
          <cell r="L17" t="str">
            <v>UT</v>
          </cell>
          <cell r="AB17">
            <v>36</v>
          </cell>
          <cell r="AC17">
            <v>1357.2</v>
          </cell>
          <cell r="AE17">
            <v>180</v>
          </cell>
          <cell r="AH17">
            <v>594</v>
          </cell>
          <cell r="AR17">
            <v>2015</v>
          </cell>
          <cell r="AS17">
            <v>9</v>
          </cell>
        </row>
        <row r="18">
          <cell r="F18" t="str">
            <v>Completed</v>
          </cell>
          <cell r="L18" t="str">
            <v>UT</v>
          </cell>
          <cell r="AB18">
            <v>231</v>
          </cell>
          <cell r="AC18">
            <v>22106.7</v>
          </cell>
          <cell r="AE18">
            <v>3003</v>
          </cell>
          <cell r="AH18">
            <v>5024.25</v>
          </cell>
          <cell r="AR18">
            <v>2015</v>
          </cell>
          <cell r="AS18">
            <v>9</v>
          </cell>
        </row>
        <row r="19">
          <cell r="F19" t="str">
            <v>Completed</v>
          </cell>
          <cell r="L19" t="str">
            <v>UT</v>
          </cell>
          <cell r="AB19">
            <v>4</v>
          </cell>
          <cell r="AC19">
            <v>382.8</v>
          </cell>
          <cell r="AE19">
            <v>52</v>
          </cell>
          <cell r="AH19">
            <v>87</v>
          </cell>
          <cell r="AR19">
            <v>2015</v>
          </cell>
          <cell r="AS19">
            <v>9</v>
          </cell>
        </row>
        <row r="20">
          <cell r="F20" t="str">
            <v>Completed</v>
          </cell>
          <cell r="L20" t="str">
            <v>UT</v>
          </cell>
          <cell r="AB20">
            <v>28</v>
          </cell>
          <cell r="AC20">
            <v>3113.6</v>
          </cell>
          <cell r="AE20">
            <v>196</v>
          </cell>
          <cell r="AH20">
            <v>556.36</v>
          </cell>
          <cell r="AR20">
            <v>2015</v>
          </cell>
          <cell r="AS20">
            <v>9</v>
          </cell>
        </row>
        <row r="21">
          <cell r="F21" t="str">
            <v>Completed</v>
          </cell>
          <cell r="L21" t="str">
            <v>UT</v>
          </cell>
          <cell r="AB21">
            <v>8</v>
          </cell>
          <cell r="AC21">
            <v>765.6</v>
          </cell>
          <cell r="AE21">
            <v>104</v>
          </cell>
          <cell r="AH21">
            <v>174</v>
          </cell>
          <cell r="AR21">
            <v>2015</v>
          </cell>
          <cell r="AS21">
            <v>9</v>
          </cell>
        </row>
        <row r="22">
          <cell r="F22" t="str">
            <v>Completed</v>
          </cell>
          <cell r="L22" t="str">
            <v>UT</v>
          </cell>
          <cell r="AB22">
            <v>15</v>
          </cell>
          <cell r="AC22">
            <v>1668</v>
          </cell>
          <cell r="AE22">
            <v>105</v>
          </cell>
          <cell r="AH22">
            <v>298.05</v>
          </cell>
          <cell r="AR22">
            <v>2015</v>
          </cell>
          <cell r="AS22">
            <v>9</v>
          </cell>
        </row>
        <row r="23">
          <cell r="F23" t="str">
            <v>Completed</v>
          </cell>
          <cell r="L23" t="str">
            <v>UT</v>
          </cell>
          <cell r="AB23">
            <v>31</v>
          </cell>
          <cell r="AC23">
            <v>2966.7000000000003</v>
          </cell>
          <cell r="AE23">
            <v>310</v>
          </cell>
          <cell r="AH23">
            <v>639.84</v>
          </cell>
          <cell r="AR23">
            <v>2015</v>
          </cell>
          <cell r="AS23">
            <v>9</v>
          </cell>
        </row>
        <row r="24">
          <cell r="F24" t="str">
            <v>Completed</v>
          </cell>
          <cell r="L24" t="str">
            <v>UT</v>
          </cell>
          <cell r="AB24">
            <v>12</v>
          </cell>
          <cell r="AC24">
            <v>452.40000000000003</v>
          </cell>
          <cell r="AE24">
            <v>60</v>
          </cell>
          <cell r="AH24">
            <v>198</v>
          </cell>
          <cell r="AR24">
            <v>2015</v>
          </cell>
          <cell r="AS24">
            <v>9</v>
          </cell>
        </row>
        <row r="25">
          <cell r="F25" t="str">
            <v>Completed</v>
          </cell>
          <cell r="L25" t="str">
            <v>UT</v>
          </cell>
          <cell r="AB25">
            <v>30</v>
          </cell>
          <cell r="AC25">
            <v>2871</v>
          </cell>
          <cell r="AE25">
            <v>390</v>
          </cell>
          <cell r="AH25">
            <v>652.5</v>
          </cell>
          <cell r="AR25">
            <v>2015</v>
          </cell>
          <cell r="AS25">
            <v>9</v>
          </cell>
        </row>
        <row r="26">
          <cell r="F26" t="str">
            <v>Completed</v>
          </cell>
          <cell r="L26" t="str">
            <v>UT</v>
          </cell>
          <cell r="AB26">
            <v>48</v>
          </cell>
          <cell r="AC26">
            <v>4593.6000000000004</v>
          </cell>
          <cell r="AE26">
            <v>480</v>
          </cell>
          <cell r="AH26">
            <v>990.72</v>
          </cell>
          <cell r="AR26">
            <v>2015</v>
          </cell>
          <cell r="AS26">
            <v>9</v>
          </cell>
        </row>
        <row r="27">
          <cell r="F27" t="str">
            <v>Completed</v>
          </cell>
          <cell r="L27" t="str">
            <v>UT</v>
          </cell>
          <cell r="AB27">
            <v>48</v>
          </cell>
          <cell r="AC27">
            <v>4593.6000000000004</v>
          </cell>
          <cell r="AE27">
            <v>624</v>
          </cell>
          <cell r="AH27">
            <v>1044</v>
          </cell>
          <cell r="AR27">
            <v>2015</v>
          </cell>
          <cell r="AS27">
            <v>9</v>
          </cell>
        </row>
        <row r="28">
          <cell r="F28" t="str">
            <v>Completed</v>
          </cell>
          <cell r="L28" t="str">
            <v>UT</v>
          </cell>
          <cell r="AB28">
            <v>12</v>
          </cell>
          <cell r="AC28">
            <v>1148.4000000000001</v>
          </cell>
          <cell r="AE28">
            <v>156</v>
          </cell>
          <cell r="AH28">
            <v>261</v>
          </cell>
          <cell r="AR28">
            <v>2015</v>
          </cell>
          <cell r="AS28">
            <v>9</v>
          </cell>
        </row>
        <row r="29">
          <cell r="F29" t="str">
            <v>Completed</v>
          </cell>
          <cell r="L29" t="str">
            <v>UT</v>
          </cell>
          <cell r="AB29">
            <v>12</v>
          </cell>
          <cell r="AC29">
            <v>1334.4</v>
          </cell>
          <cell r="AE29">
            <v>84</v>
          </cell>
          <cell r="AH29">
            <v>238.44</v>
          </cell>
          <cell r="AR29">
            <v>2015</v>
          </cell>
          <cell r="AS29">
            <v>9</v>
          </cell>
        </row>
        <row r="30">
          <cell r="F30" t="str">
            <v>Completed</v>
          </cell>
          <cell r="L30" t="str">
            <v>UT</v>
          </cell>
          <cell r="AB30">
            <v>24</v>
          </cell>
          <cell r="AC30">
            <v>904.80000000000007</v>
          </cell>
          <cell r="AE30">
            <v>120</v>
          </cell>
          <cell r="AH30">
            <v>396</v>
          </cell>
          <cell r="AR30">
            <v>2015</v>
          </cell>
          <cell r="AS30">
            <v>9</v>
          </cell>
        </row>
        <row r="31">
          <cell r="F31" t="str">
            <v>Completed</v>
          </cell>
          <cell r="L31" t="str">
            <v>UT</v>
          </cell>
          <cell r="AB31">
            <v>10</v>
          </cell>
          <cell r="AC31">
            <v>1112</v>
          </cell>
          <cell r="AE31">
            <v>70</v>
          </cell>
          <cell r="AH31">
            <v>198.7</v>
          </cell>
          <cell r="AR31">
            <v>2015</v>
          </cell>
          <cell r="AS31">
            <v>9</v>
          </cell>
        </row>
        <row r="32">
          <cell r="F32" t="str">
            <v>Completed</v>
          </cell>
          <cell r="L32" t="str">
            <v>UT</v>
          </cell>
          <cell r="AB32">
            <v>7</v>
          </cell>
          <cell r="AC32">
            <v>669.9</v>
          </cell>
          <cell r="AE32">
            <v>91</v>
          </cell>
          <cell r="AH32">
            <v>217.42</v>
          </cell>
          <cell r="AR32">
            <v>2015</v>
          </cell>
          <cell r="AS32">
            <v>9</v>
          </cell>
        </row>
        <row r="33">
          <cell r="F33" t="str">
            <v>Completed</v>
          </cell>
          <cell r="L33" t="str">
            <v>UT</v>
          </cell>
          <cell r="AB33">
            <v>3</v>
          </cell>
          <cell r="AC33">
            <v>287.10000000000002</v>
          </cell>
          <cell r="AE33">
            <v>39</v>
          </cell>
          <cell r="AH33">
            <v>93.18</v>
          </cell>
          <cell r="AR33">
            <v>2015</v>
          </cell>
          <cell r="AS33">
            <v>9</v>
          </cell>
        </row>
        <row r="34">
          <cell r="F34" t="str">
            <v>Completed</v>
          </cell>
          <cell r="L34" t="str">
            <v>UT</v>
          </cell>
          <cell r="AB34">
            <v>3</v>
          </cell>
          <cell r="AC34">
            <v>333.6</v>
          </cell>
          <cell r="AE34">
            <v>21</v>
          </cell>
          <cell r="AH34">
            <v>59.61</v>
          </cell>
          <cell r="AR34">
            <v>2015</v>
          </cell>
          <cell r="AS34">
            <v>9</v>
          </cell>
        </row>
        <row r="35">
          <cell r="F35" t="str">
            <v>Completed</v>
          </cell>
          <cell r="L35" t="str">
            <v>UT</v>
          </cell>
          <cell r="AB35">
            <v>2</v>
          </cell>
          <cell r="AC35">
            <v>222.4</v>
          </cell>
          <cell r="AE35">
            <v>14</v>
          </cell>
          <cell r="AH35">
            <v>39.74</v>
          </cell>
          <cell r="AR35">
            <v>2015</v>
          </cell>
          <cell r="AS35">
            <v>9</v>
          </cell>
        </row>
        <row r="36">
          <cell r="F36" t="str">
            <v>Completed</v>
          </cell>
          <cell r="L36" t="str">
            <v>UT</v>
          </cell>
          <cell r="AB36">
            <v>12</v>
          </cell>
          <cell r="AC36">
            <v>1148.4000000000001</v>
          </cell>
          <cell r="AE36">
            <v>120</v>
          </cell>
          <cell r="AH36">
            <v>247.68</v>
          </cell>
          <cell r="AR36">
            <v>2015</v>
          </cell>
          <cell r="AS36">
            <v>9</v>
          </cell>
        </row>
        <row r="37">
          <cell r="F37" t="str">
            <v>Completed</v>
          </cell>
          <cell r="L37" t="str">
            <v>UT</v>
          </cell>
          <cell r="AB37">
            <v>12</v>
          </cell>
          <cell r="AC37">
            <v>1334.4</v>
          </cell>
          <cell r="AE37">
            <v>84</v>
          </cell>
          <cell r="AH37">
            <v>238.44</v>
          </cell>
          <cell r="AR37">
            <v>2015</v>
          </cell>
          <cell r="AS37">
            <v>9</v>
          </cell>
        </row>
        <row r="38">
          <cell r="F38" t="str">
            <v>Completed</v>
          </cell>
          <cell r="L38" t="str">
            <v>UT</v>
          </cell>
          <cell r="AB38">
            <v>12</v>
          </cell>
          <cell r="AC38">
            <v>1334.4</v>
          </cell>
          <cell r="AE38">
            <v>84</v>
          </cell>
          <cell r="AH38">
            <v>238.44</v>
          </cell>
          <cell r="AR38">
            <v>2015</v>
          </cell>
          <cell r="AS38">
            <v>9</v>
          </cell>
        </row>
        <row r="39">
          <cell r="F39" t="str">
            <v>Completed</v>
          </cell>
          <cell r="L39" t="str">
            <v>UT</v>
          </cell>
          <cell r="AB39">
            <v>24</v>
          </cell>
          <cell r="AC39">
            <v>2296.8000000000002</v>
          </cell>
          <cell r="AE39">
            <v>312</v>
          </cell>
          <cell r="AH39">
            <v>522</v>
          </cell>
          <cell r="AR39">
            <v>2015</v>
          </cell>
          <cell r="AS39">
            <v>9</v>
          </cell>
        </row>
        <row r="40">
          <cell r="F40" t="str">
            <v>Completed</v>
          </cell>
          <cell r="L40" t="str">
            <v>UT</v>
          </cell>
          <cell r="AB40">
            <v>86</v>
          </cell>
          <cell r="AC40">
            <v>3242.2000000000003</v>
          </cell>
          <cell r="AE40">
            <v>430</v>
          </cell>
          <cell r="AH40">
            <v>1419</v>
          </cell>
          <cell r="AR40">
            <v>2015</v>
          </cell>
          <cell r="AS40">
            <v>9</v>
          </cell>
        </row>
        <row r="41">
          <cell r="F41" t="str">
            <v>Completed</v>
          </cell>
          <cell r="L41" t="str">
            <v>UT</v>
          </cell>
          <cell r="AB41">
            <v>13</v>
          </cell>
          <cell r="AC41">
            <v>1244.1000000000001</v>
          </cell>
          <cell r="AE41">
            <v>169</v>
          </cell>
          <cell r="AH41">
            <v>403.78</v>
          </cell>
          <cell r="AR41">
            <v>2015</v>
          </cell>
          <cell r="AS41">
            <v>9</v>
          </cell>
        </row>
        <row r="42">
          <cell r="F42" t="str">
            <v>Completed</v>
          </cell>
          <cell r="L42" t="str">
            <v>UT</v>
          </cell>
          <cell r="AB42">
            <v>68</v>
          </cell>
          <cell r="AC42">
            <v>6507.6</v>
          </cell>
          <cell r="AE42">
            <v>884</v>
          </cell>
          <cell r="AH42">
            <v>1479</v>
          </cell>
          <cell r="AR42">
            <v>2015</v>
          </cell>
          <cell r="AS42">
            <v>9</v>
          </cell>
        </row>
        <row r="43">
          <cell r="F43" t="str">
            <v>Completed</v>
          </cell>
          <cell r="L43" t="str">
            <v>UT</v>
          </cell>
          <cell r="AB43">
            <v>4</v>
          </cell>
          <cell r="AC43">
            <v>382.8</v>
          </cell>
          <cell r="AE43">
            <v>52</v>
          </cell>
          <cell r="AH43">
            <v>87</v>
          </cell>
          <cell r="AR43">
            <v>2015</v>
          </cell>
          <cell r="AS43">
            <v>9</v>
          </cell>
        </row>
        <row r="44">
          <cell r="F44" t="str">
            <v>Completed</v>
          </cell>
          <cell r="L44" t="str">
            <v>UT</v>
          </cell>
          <cell r="AB44">
            <v>14</v>
          </cell>
          <cell r="AC44">
            <v>1339.8</v>
          </cell>
          <cell r="AE44">
            <v>140</v>
          </cell>
          <cell r="AH44">
            <v>288.95999999999998</v>
          </cell>
          <cell r="AR44">
            <v>2015</v>
          </cell>
          <cell r="AS44">
            <v>9</v>
          </cell>
        </row>
        <row r="45">
          <cell r="F45" t="str">
            <v>Completed</v>
          </cell>
          <cell r="L45" t="str">
            <v>UT</v>
          </cell>
          <cell r="AB45">
            <v>7</v>
          </cell>
          <cell r="AC45">
            <v>669.9</v>
          </cell>
          <cell r="AE45">
            <v>91</v>
          </cell>
          <cell r="AH45">
            <v>152.25</v>
          </cell>
          <cell r="AR45">
            <v>2015</v>
          </cell>
          <cell r="AS45">
            <v>9</v>
          </cell>
        </row>
        <row r="46">
          <cell r="F46" t="str">
            <v>Completed</v>
          </cell>
          <cell r="L46" t="str">
            <v>UT</v>
          </cell>
          <cell r="AB46">
            <v>73</v>
          </cell>
          <cell r="AC46">
            <v>6986.1</v>
          </cell>
          <cell r="AE46">
            <v>949</v>
          </cell>
          <cell r="AH46">
            <v>1587.75</v>
          </cell>
          <cell r="AR46">
            <v>2015</v>
          </cell>
          <cell r="AS46">
            <v>9</v>
          </cell>
        </row>
        <row r="47">
          <cell r="F47" t="str">
            <v>Completed</v>
          </cell>
          <cell r="L47" t="str">
            <v>UT</v>
          </cell>
          <cell r="AB47">
            <v>2</v>
          </cell>
          <cell r="AC47">
            <v>191.4</v>
          </cell>
          <cell r="AE47">
            <v>26</v>
          </cell>
          <cell r="AH47">
            <v>43.5</v>
          </cell>
          <cell r="AR47">
            <v>2015</v>
          </cell>
          <cell r="AS47">
            <v>9</v>
          </cell>
        </row>
        <row r="48">
          <cell r="F48" t="str">
            <v>Completed</v>
          </cell>
          <cell r="L48" t="str">
            <v>UT</v>
          </cell>
          <cell r="AB48">
            <v>6</v>
          </cell>
          <cell r="AC48">
            <v>574.20000000000005</v>
          </cell>
          <cell r="AE48">
            <v>60</v>
          </cell>
          <cell r="AH48">
            <v>123.84</v>
          </cell>
          <cell r="AR48">
            <v>2015</v>
          </cell>
          <cell r="AS48">
            <v>9</v>
          </cell>
        </row>
        <row r="49">
          <cell r="F49" t="str">
            <v>Completed</v>
          </cell>
          <cell r="L49" t="str">
            <v>UT</v>
          </cell>
          <cell r="AB49">
            <v>6</v>
          </cell>
          <cell r="AC49">
            <v>226.20000000000002</v>
          </cell>
          <cell r="AE49">
            <v>30</v>
          </cell>
          <cell r="AH49">
            <v>99</v>
          </cell>
          <cell r="AR49">
            <v>2015</v>
          </cell>
          <cell r="AS49">
            <v>9</v>
          </cell>
        </row>
        <row r="50">
          <cell r="F50" t="str">
            <v>Completed</v>
          </cell>
          <cell r="L50" t="str">
            <v>UT</v>
          </cell>
          <cell r="AB50">
            <v>12</v>
          </cell>
          <cell r="AC50">
            <v>1334.4</v>
          </cell>
          <cell r="AE50">
            <v>84</v>
          </cell>
          <cell r="AH50">
            <v>238.44</v>
          </cell>
          <cell r="AR50">
            <v>2015</v>
          </cell>
          <cell r="AS50">
            <v>9</v>
          </cell>
        </row>
        <row r="51">
          <cell r="F51" t="str">
            <v>Completed</v>
          </cell>
          <cell r="L51" t="str">
            <v>UT</v>
          </cell>
          <cell r="AB51">
            <v>24</v>
          </cell>
          <cell r="AC51">
            <v>904.80000000000007</v>
          </cell>
          <cell r="AE51">
            <v>120</v>
          </cell>
          <cell r="AH51">
            <v>396</v>
          </cell>
          <cell r="AR51">
            <v>2015</v>
          </cell>
          <cell r="AS51">
            <v>9</v>
          </cell>
        </row>
        <row r="52">
          <cell r="F52" t="str">
            <v>Completed</v>
          </cell>
          <cell r="L52" t="str">
            <v>UT</v>
          </cell>
          <cell r="AB52">
            <v>24</v>
          </cell>
          <cell r="AC52">
            <v>1622.3999999999999</v>
          </cell>
          <cell r="AE52">
            <v>120</v>
          </cell>
          <cell r="AH52">
            <v>269.52</v>
          </cell>
          <cell r="AR52">
            <v>2015</v>
          </cell>
          <cell r="AS52">
            <v>9</v>
          </cell>
        </row>
        <row r="53">
          <cell r="F53" t="str">
            <v>Completed</v>
          </cell>
          <cell r="L53" t="str">
            <v>UT</v>
          </cell>
          <cell r="AB53">
            <v>1</v>
          </cell>
          <cell r="AC53">
            <v>95.7</v>
          </cell>
          <cell r="AE53">
            <v>10</v>
          </cell>
          <cell r="AH53">
            <v>20.64</v>
          </cell>
          <cell r="AR53">
            <v>2015</v>
          </cell>
          <cell r="AS53">
            <v>9</v>
          </cell>
        </row>
        <row r="54">
          <cell r="F54" t="str">
            <v>Completed</v>
          </cell>
          <cell r="L54" t="str">
            <v>UT</v>
          </cell>
          <cell r="AB54">
            <v>12</v>
          </cell>
          <cell r="AC54">
            <v>1148.4000000000001</v>
          </cell>
          <cell r="AE54">
            <v>120</v>
          </cell>
          <cell r="AH54">
            <v>247.68</v>
          </cell>
          <cell r="AR54">
            <v>2015</v>
          </cell>
          <cell r="AS54">
            <v>9</v>
          </cell>
        </row>
        <row r="55">
          <cell r="F55" t="str">
            <v>Completed</v>
          </cell>
          <cell r="L55" t="str">
            <v>UT</v>
          </cell>
          <cell r="AB55">
            <v>6</v>
          </cell>
          <cell r="AC55">
            <v>667.2</v>
          </cell>
          <cell r="AE55">
            <v>42</v>
          </cell>
          <cell r="AH55">
            <v>119.22</v>
          </cell>
          <cell r="AR55">
            <v>2015</v>
          </cell>
          <cell r="AS55">
            <v>9</v>
          </cell>
        </row>
        <row r="56">
          <cell r="F56" t="str">
            <v>Completed</v>
          </cell>
          <cell r="L56" t="str">
            <v>UT</v>
          </cell>
          <cell r="AB56">
            <v>12</v>
          </cell>
          <cell r="AC56">
            <v>811.19999999999993</v>
          </cell>
          <cell r="AE56">
            <v>60</v>
          </cell>
          <cell r="AH56">
            <v>134.76</v>
          </cell>
          <cell r="AR56">
            <v>2015</v>
          </cell>
          <cell r="AS56">
            <v>9</v>
          </cell>
        </row>
        <row r="57">
          <cell r="F57" t="str">
            <v>Completed</v>
          </cell>
          <cell r="L57" t="str">
            <v>UT</v>
          </cell>
          <cell r="AB57">
            <v>24</v>
          </cell>
          <cell r="AC57">
            <v>1622.3999999999999</v>
          </cell>
          <cell r="AE57">
            <v>120</v>
          </cell>
          <cell r="AH57">
            <v>269.52</v>
          </cell>
          <cell r="AR57">
            <v>2015</v>
          </cell>
          <cell r="AS57">
            <v>9</v>
          </cell>
        </row>
        <row r="58">
          <cell r="F58" t="str">
            <v>Completed</v>
          </cell>
          <cell r="L58" t="str">
            <v>UT</v>
          </cell>
          <cell r="AB58">
            <v>6</v>
          </cell>
          <cell r="AC58">
            <v>574.20000000000005</v>
          </cell>
          <cell r="AE58">
            <v>78</v>
          </cell>
          <cell r="AH58">
            <v>130.5</v>
          </cell>
          <cell r="AR58">
            <v>2015</v>
          </cell>
          <cell r="AS58">
            <v>9</v>
          </cell>
        </row>
        <row r="59">
          <cell r="F59" t="str">
            <v>Completed</v>
          </cell>
          <cell r="L59" t="str">
            <v>UT</v>
          </cell>
          <cell r="AB59">
            <v>15</v>
          </cell>
          <cell r="AC59">
            <v>1435.5</v>
          </cell>
          <cell r="AE59">
            <v>195</v>
          </cell>
          <cell r="AH59">
            <v>465.9</v>
          </cell>
          <cell r="AR59">
            <v>2015</v>
          </cell>
          <cell r="AS59">
            <v>9</v>
          </cell>
        </row>
        <row r="60">
          <cell r="F60" t="str">
            <v>Completed</v>
          </cell>
          <cell r="L60" t="str">
            <v>UT</v>
          </cell>
          <cell r="AB60">
            <v>6</v>
          </cell>
          <cell r="AC60">
            <v>226.20000000000002</v>
          </cell>
          <cell r="AE60">
            <v>30</v>
          </cell>
          <cell r="AH60">
            <v>99</v>
          </cell>
          <cell r="AR60">
            <v>2015</v>
          </cell>
          <cell r="AS60">
            <v>9</v>
          </cell>
        </row>
        <row r="61">
          <cell r="F61" t="str">
            <v>Completed</v>
          </cell>
          <cell r="L61" t="str">
            <v>UT</v>
          </cell>
          <cell r="AB61">
            <v>6</v>
          </cell>
          <cell r="AC61">
            <v>226.20000000000002</v>
          </cell>
          <cell r="AE61">
            <v>30</v>
          </cell>
          <cell r="AH61">
            <v>99</v>
          </cell>
          <cell r="AR61">
            <v>2015</v>
          </cell>
          <cell r="AS61">
            <v>9</v>
          </cell>
        </row>
        <row r="62">
          <cell r="F62" t="str">
            <v>Completed</v>
          </cell>
          <cell r="L62" t="str">
            <v>UT</v>
          </cell>
          <cell r="AB62">
            <v>10</v>
          </cell>
          <cell r="AC62">
            <v>957</v>
          </cell>
          <cell r="AE62">
            <v>100</v>
          </cell>
          <cell r="AH62">
            <v>206.4</v>
          </cell>
          <cell r="AR62">
            <v>2015</v>
          </cell>
          <cell r="AS62">
            <v>9</v>
          </cell>
        </row>
        <row r="63">
          <cell r="F63" t="str">
            <v>Completed</v>
          </cell>
          <cell r="L63" t="str">
            <v>UT</v>
          </cell>
          <cell r="AB63">
            <v>18</v>
          </cell>
          <cell r="AC63">
            <v>2001.6000000000001</v>
          </cell>
          <cell r="AE63">
            <v>126</v>
          </cell>
          <cell r="AH63">
            <v>357.66</v>
          </cell>
          <cell r="AR63">
            <v>2015</v>
          </cell>
          <cell r="AS63">
            <v>9</v>
          </cell>
        </row>
        <row r="64">
          <cell r="F64" t="str">
            <v>Completed</v>
          </cell>
          <cell r="L64" t="str">
            <v>UT</v>
          </cell>
          <cell r="AB64">
            <v>4</v>
          </cell>
          <cell r="AC64">
            <v>382.8</v>
          </cell>
          <cell r="AE64">
            <v>52</v>
          </cell>
          <cell r="AH64">
            <v>87</v>
          </cell>
          <cell r="AR64">
            <v>2015</v>
          </cell>
          <cell r="AS64">
            <v>9</v>
          </cell>
        </row>
        <row r="65">
          <cell r="F65" t="str">
            <v>Completed</v>
          </cell>
          <cell r="L65" t="str">
            <v>UT</v>
          </cell>
          <cell r="AB65">
            <v>9</v>
          </cell>
          <cell r="AC65">
            <v>339.3</v>
          </cell>
          <cell r="AE65">
            <v>45</v>
          </cell>
          <cell r="AH65">
            <v>148.5</v>
          </cell>
          <cell r="AR65">
            <v>2015</v>
          </cell>
          <cell r="AS65">
            <v>9</v>
          </cell>
        </row>
        <row r="66">
          <cell r="F66" t="str">
            <v>Completed</v>
          </cell>
          <cell r="L66" t="str">
            <v>UT</v>
          </cell>
          <cell r="AB66">
            <v>6</v>
          </cell>
          <cell r="AC66">
            <v>574.20000000000005</v>
          </cell>
          <cell r="AE66">
            <v>78</v>
          </cell>
          <cell r="AH66">
            <v>130.5</v>
          </cell>
          <cell r="AR66">
            <v>2015</v>
          </cell>
          <cell r="AS66">
            <v>9</v>
          </cell>
        </row>
        <row r="67">
          <cell r="F67" t="str">
            <v>Completed</v>
          </cell>
          <cell r="L67" t="str">
            <v>UT</v>
          </cell>
          <cell r="AB67">
            <v>4</v>
          </cell>
          <cell r="AC67">
            <v>444.8</v>
          </cell>
          <cell r="AE67">
            <v>28</v>
          </cell>
          <cell r="AH67">
            <v>79.48</v>
          </cell>
          <cell r="AR67">
            <v>2015</v>
          </cell>
          <cell r="AS67">
            <v>9</v>
          </cell>
        </row>
        <row r="68">
          <cell r="F68" t="str">
            <v>Completed</v>
          </cell>
          <cell r="L68" t="str">
            <v>UT</v>
          </cell>
          <cell r="AB68">
            <v>28</v>
          </cell>
          <cell r="AC68">
            <v>2679.6</v>
          </cell>
          <cell r="AE68">
            <v>364</v>
          </cell>
          <cell r="AH68">
            <v>609</v>
          </cell>
          <cell r="AR68">
            <v>2015</v>
          </cell>
          <cell r="AS68">
            <v>9</v>
          </cell>
        </row>
        <row r="69">
          <cell r="F69" t="str">
            <v>Completed</v>
          </cell>
          <cell r="L69" t="str">
            <v>UT</v>
          </cell>
          <cell r="AB69">
            <v>12</v>
          </cell>
          <cell r="AC69">
            <v>1334.4</v>
          </cell>
          <cell r="AE69">
            <v>84</v>
          </cell>
          <cell r="AH69">
            <v>238.44</v>
          </cell>
          <cell r="AR69">
            <v>2015</v>
          </cell>
          <cell r="AS69">
            <v>9</v>
          </cell>
        </row>
        <row r="70">
          <cell r="F70" t="str">
            <v>Completed</v>
          </cell>
          <cell r="L70" t="str">
            <v>UT</v>
          </cell>
          <cell r="AB70">
            <v>12</v>
          </cell>
          <cell r="AC70">
            <v>452.40000000000003</v>
          </cell>
          <cell r="AE70">
            <v>60</v>
          </cell>
          <cell r="AH70">
            <v>198</v>
          </cell>
          <cell r="AR70">
            <v>2015</v>
          </cell>
          <cell r="AS70">
            <v>9</v>
          </cell>
        </row>
        <row r="71">
          <cell r="F71" t="str">
            <v>Completed</v>
          </cell>
          <cell r="L71" t="str">
            <v>UT</v>
          </cell>
          <cell r="AB71">
            <v>10</v>
          </cell>
          <cell r="AC71">
            <v>377</v>
          </cell>
          <cell r="AE71">
            <v>50</v>
          </cell>
          <cell r="AH71">
            <v>165</v>
          </cell>
          <cell r="AR71">
            <v>2015</v>
          </cell>
          <cell r="AS71">
            <v>9</v>
          </cell>
        </row>
        <row r="72">
          <cell r="F72" t="str">
            <v>Completed</v>
          </cell>
          <cell r="L72" t="str">
            <v>UT</v>
          </cell>
          <cell r="AB72">
            <v>10</v>
          </cell>
          <cell r="AC72">
            <v>377</v>
          </cell>
          <cell r="AE72">
            <v>50</v>
          </cell>
          <cell r="AH72">
            <v>165</v>
          </cell>
          <cell r="AR72">
            <v>2015</v>
          </cell>
          <cell r="AS72">
            <v>9</v>
          </cell>
        </row>
        <row r="73">
          <cell r="F73" t="str">
            <v>Completed</v>
          </cell>
          <cell r="L73" t="str">
            <v>UT</v>
          </cell>
          <cell r="AB73">
            <v>10</v>
          </cell>
          <cell r="AC73">
            <v>377</v>
          </cell>
          <cell r="AE73">
            <v>50</v>
          </cell>
          <cell r="AH73">
            <v>165</v>
          </cell>
          <cell r="AR73">
            <v>2015</v>
          </cell>
          <cell r="AS73">
            <v>9</v>
          </cell>
        </row>
        <row r="74">
          <cell r="F74" t="str">
            <v>Completed</v>
          </cell>
          <cell r="L74" t="str">
            <v>UT</v>
          </cell>
          <cell r="AB74">
            <v>5</v>
          </cell>
          <cell r="AC74">
            <v>478.5</v>
          </cell>
          <cell r="AE74">
            <v>65</v>
          </cell>
          <cell r="AH74">
            <v>155.30000000000001</v>
          </cell>
          <cell r="AR74">
            <v>2015</v>
          </cell>
          <cell r="AS74">
            <v>9</v>
          </cell>
        </row>
        <row r="75">
          <cell r="F75" t="str">
            <v>Completed</v>
          </cell>
          <cell r="L75" t="str">
            <v>UT</v>
          </cell>
          <cell r="AB75">
            <v>2</v>
          </cell>
          <cell r="AC75">
            <v>191.4</v>
          </cell>
          <cell r="AE75">
            <v>20</v>
          </cell>
          <cell r="AH75">
            <v>41.28</v>
          </cell>
          <cell r="AR75">
            <v>2015</v>
          </cell>
          <cell r="AS75">
            <v>9</v>
          </cell>
        </row>
        <row r="76">
          <cell r="F76" t="str">
            <v>Completed</v>
          </cell>
          <cell r="L76" t="str">
            <v>UT</v>
          </cell>
          <cell r="AB76">
            <v>23</v>
          </cell>
          <cell r="AC76">
            <v>867.1</v>
          </cell>
          <cell r="AE76">
            <v>115</v>
          </cell>
          <cell r="AH76">
            <v>379.5</v>
          </cell>
          <cell r="AR76">
            <v>2015</v>
          </cell>
          <cell r="AS76">
            <v>9</v>
          </cell>
        </row>
        <row r="77">
          <cell r="F77" t="str">
            <v>Completed</v>
          </cell>
          <cell r="L77" t="str">
            <v>UT</v>
          </cell>
          <cell r="AB77">
            <v>29</v>
          </cell>
          <cell r="AC77">
            <v>1093.3000000000002</v>
          </cell>
          <cell r="AE77">
            <v>145</v>
          </cell>
          <cell r="AH77">
            <v>478.5</v>
          </cell>
          <cell r="AR77">
            <v>2015</v>
          </cell>
          <cell r="AS77">
            <v>9</v>
          </cell>
        </row>
        <row r="78">
          <cell r="F78" t="str">
            <v>Completed</v>
          </cell>
          <cell r="L78" t="str">
            <v>UT</v>
          </cell>
          <cell r="AB78">
            <v>8</v>
          </cell>
          <cell r="AC78">
            <v>301.60000000000002</v>
          </cell>
          <cell r="AE78">
            <v>40</v>
          </cell>
          <cell r="AH78">
            <v>132</v>
          </cell>
          <cell r="AR78">
            <v>2015</v>
          </cell>
          <cell r="AS78">
            <v>9</v>
          </cell>
        </row>
        <row r="79">
          <cell r="F79" t="str">
            <v>Completed</v>
          </cell>
          <cell r="L79" t="str">
            <v>UT</v>
          </cell>
          <cell r="AB79">
            <v>15</v>
          </cell>
          <cell r="AC79">
            <v>1435.5</v>
          </cell>
          <cell r="AE79">
            <v>195</v>
          </cell>
          <cell r="AH79">
            <v>326.25</v>
          </cell>
          <cell r="AR79">
            <v>2015</v>
          </cell>
          <cell r="AS79">
            <v>9</v>
          </cell>
        </row>
        <row r="80">
          <cell r="F80" t="str">
            <v>Completed</v>
          </cell>
          <cell r="L80" t="str">
            <v>UT</v>
          </cell>
          <cell r="AB80">
            <v>7</v>
          </cell>
          <cell r="AC80">
            <v>263.90000000000003</v>
          </cell>
          <cell r="AE80">
            <v>35</v>
          </cell>
          <cell r="AH80">
            <v>115.5</v>
          </cell>
          <cell r="AR80">
            <v>2015</v>
          </cell>
          <cell r="AS80">
            <v>9</v>
          </cell>
        </row>
        <row r="81">
          <cell r="F81" t="str">
            <v>Completed</v>
          </cell>
          <cell r="L81" t="str">
            <v>UT</v>
          </cell>
          <cell r="AB81">
            <v>12</v>
          </cell>
          <cell r="AC81">
            <v>811.19999999999993</v>
          </cell>
          <cell r="AE81">
            <v>60</v>
          </cell>
          <cell r="AH81">
            <v>134.76</v>
          </cell>
          <cell r="AR81">
            <v>2015</v>
          </cell>
          <cell r="AS81">
            <v>9</v>
          </cell>
        </row>
        <row r="82">
          <cell r="F82" t="str">
            <v>Completed</v>
          </cell>
          <cell r="L82" t="str">
            <v>UT</v>
          </cell>
          <cell r="AB82">
            <v>30</v>
          </cell>
          <cell r="AC82">
            <v>2871</v>
          </cell>
          <cell r="AE82">
            <v>300</v>
          </cell>
          <cell r="AH82">
            <v>619.20000000000005</v>
          </cell>
          <cell r="AR82">
            <v>2015</v>
          </cell>
          <cell r="AS82">
            <v>9</v>
          </cell>
        </row>
        <row r="83">
          <cell r="F83" t="str">
            <v>Completed</v>
          </cell>
          <cell r="L83" t="str">
            <v>UT</v>
          </cell>
          <cell r="AB83">
            <v>26</v>
          </cell>
          <cell r="AC83">
            <v>2488.2000000000003</v>
          </cell>
          <cell r="AE83">
            <v>260</v>
          </cell>
          <cell r="AH83">
            <v>536.64</v>
          </cell>
          <cell r="AR83">
            <v>2015</v>
          </cell>
          <cell r="AS83">
            <v>9</v>
          </cell>
        </row>
        <row r="84">
          <cell r="F84" t="str">
            <v>Completed</v>
          </cell>
          <cell r="L84" t="str">
            <v>UT</v>
          </cell>
          <cell r="AB84">
            <v>100</v>
          </cell>
          <cell r="AC84">
            <v>3770.0000000000005</v>
          </cell>
          <cell r="AE84">
            <v>500</v>
          </cell>
          <cell r="AH84">
            <v>1650</v>
          </cell>
          <cell r="AR84">
            <v>2015</v>
          </cell>
          <cell r="AS84">
            <v>9</v>
          </cell>
        </row>
        <row r="85">
          <cell r="F85" t="str">
            <v>Completed</v>
          </cell>
          <cell r="L85" t="str">
            <v>UT</v>
          </cell>
          <cell r="AB85">
            <v>6</v>
          </cell>
          <cell r="AC85">
            <v>574.20000000000005</v>
          </cell>
          <cell r="AE85">
            <v>60</v>
          </cell>
          <cell r="AH85">
            <v>123.84</v>
          </cell>
          <cell r="AR85">
            <v>2015</v>
          </cell>
          <cell r="AS85">
            <v>9</v>
          </cell>
        </row>
        <row r="86">
          <cell r="F86" t="str">
            <v>Completed</v>
          </cell>
          <cell r="L86" t="str">
            <v>UT</v>
          </cell>
          <cell r="AB86">
            <v>2</v>
          </cell>
          <cell r="AC86">
            <v>75.400000000000006</v>
          </cell>
          <cell r="AE86">
            <v>10</v>
          </cell>
          <cell r="AH86">
            <v>33</v>
          </cell>
          <cell r="AR86">
            <v>2015</v>
          </cell>
          <cell r="AS86">
            <v>9</v>
          </cell>
        </row>
        <row r="87">
          <cell r="F87" t="str">
            <v>Completed</v>
          </cell>
          <cell r="L87" t="str">
            <v>UT</v>
          </cell>
          <cell r="AB87">
            <v>12</v>
          </cell>
          <cell r="AC87">
            <v>1148.4000000000001</v>
          </cell>
          <cell r="AE87">
            <v>156</v>
          </cell>
          <cell r="AH87">
            <v>261</v>
          </cell>
          <cell r="AR87">
            <v>2015</v>
          </cell>
          <cell r="AS87">
            <v>9</v>
          </cell>
        </row>
        <row r="88">
          <cell r="F88" t="str">
            <v>Completed</v>
          </cell>
          <cell r="L88" t="str">
            <v>UT</v>
          </cell>
          <cell r="AB88">
            <v>6</v>
          </cell>
          <cell r="AC88">
            <v>574.20000000000005</v>
          </cell>
          <cell r="AE88">
            <v>78</v>
          </cell>
          <cell r="AH88">
            <v>130.5</v>
          </cell>
          <cell r="AR88">
            <v>2015</v>
          </cell>
          <cell r="AS88">
            <v>9</v>
          </cell>
        </row>
        <row r="89">
          <cell r="F89" t="str">
            <v>Completed</v>
          </cell>
          <cell r="L89" t="str">
            <v>UT</v>
          </cell>
          <cell r="AB89">
            <v>8</v>
          </cell>
          <cell r="AC89">
            <v>765.6</v>
          </cell>
          <cell r="AE89">
            <v>104</v>
          </cell>
          <cell r="AH89">
            <v>174</v>
          </cell>
          <cell r="AR89">
            <v>2015</v>
          </cell>
          <cell r="AS89">
            <v>9</v>
          </cell>
        </row>
        <row r="90">
          <cell r="F90" t="str">
            <v>Completed</v>
          </cell>
          <cell r="L90" t="str">
            <v>UT</v>
          </cell>
          <cell r="AB90">
            <v>30</v>
          </cell>
          <cell r="AC90">
            <v>1131</v>
          </cell>
          <cell r="AE90">
            <v>150</v>
          </cell>
          <cell r="AH90">
            <v>495</v>
          </cell>
          <cell r="AR90">
            <v>2015</v>
          </cell>
          <cell r="AS90">
            <v>9</v>
          </cell>
        </row>
        <row r="91">
          <cell r="F91" t="str">
            <v>Completed</v>
          </cell>
          <cell r="L91" t="str">
            <v>UT</v>
          </cell>
          <cell r="AB91">
            <v>5</v>
          </cell>
          <cell r="AC91">
            <v>478.5</v>
          </cell>
          <cell r="AE91">
            <v>65</v>
          </cell>
          <cell r="AH91">
            <v>108.75</v>
          </cell>
          <cell r="AR91">
            <v>2015</v>
          </cell>
          <cell r="AS91">
            <v>9</v>
          </cell>
        </row>
        <row r="92">
          <cell r="F92" t="str">
            <v>Completed</v>
          </cell>
          <cell r="L92" t="str">
            <v>UT</v>
          </cell>
          <cell r="AB92">
            <v>24</v>
          </cell>
          <cell r="AC92">
            <v>904.80000000000007</v>
          </cell>
          <cell r="AE92">
            <v>120</v>
          </cell>
          <cell r="AH92">
            <v>396</v>
          </cell>
          <cell r="AR92">
            <v>2015</v>
          </cell>
          <cell r="AS92">
            <v>9</v>
          </cell>
        </row>
        <row r="93">
          <cell r="F93" t="str">
            <v>Completed</v>
          </cell>
          <cell r="L93" t="str">
            <v>UT</v>
          </cell>
          <cell r="AB93">
            <v>24</v>
          </cell>
          <cell r="AC93">
            <v>2296.8000000000002</v>
          </cell>
          <cell r="AE93">
            <v>240</v>
          </cell>
          <cell r="AH93">
            <v>495.36</v>
          </cell>
          <cell r="AR93">
            <v>2015</v>
          </cell>
          <cell r="AS93">
            <v>9</v>
          </cell>
        </row>
        <row r="94">
          <cell r="F94" t="str">
            <v>Completed</v>
          </cell>
          <cell r="L94" t="str">
            <v>UT</v>
          </cell>
          <cell r="AB94">
            <v>6</v>
          </cell>
          <cell r="AC94">
            <v>667.2</v>
          </cell>
          <cell r="AE94">
            <v>42</v>
          </cell>
          <cell r="AH94">
            <v>119.22</v>
          </cell>
          <cell r="AR94">
            <v>2015</v>
          </cell>
          <cell r="AS94">
            <v>9</v>
          </cell>
        </row>
        <row r="95">
          <cell r="F95" t="str">
            <v>Completed</v>
          </cell>
          <cell r="L95" t="str">
            <v>UT</v>
          </cell>
          <cell r="AB95">
            <v>30</v>
          </cell>
          <cell r="AC95">
            <v>2871</v>
          </cell>
          <cell r="AE95">
            <v>300</v>
          </cell>
          <cell r="AH95">
            <v>619.20000000000005</v>
          </cell>
          <cell r="AR95">
            <v>2015</v>
          </cell>
          <cell r="AS95">
            <v>9</v>
          </cell>
        </row>
        <row r="96">
          <cell r="F96" t="str">
            <v>Completed</v>
          </cell>
          <cell r="L96" t="str">
            <v>UT</v>
          </cell>
          <cell r="AB96">
            <v>10</v>
          </cell>
          <cell r="AC96">
            <v>957</v>
          </cell>
          <cell r="AE96">
            <v>100</v>
          </cell>
          <cell r="AH96">
            <v>206.4</v>
          </cell>
          <cell r="AR96">
            <v>2015</v>
          </cell>
          <cell r="AS96">
            <v>9</v>
          </cell>
        </row>
        <row r="97">
          <cell r="F97" t="str">
            <v>Completed</v>
          </cell>
          <cell r="L97" t="str">
            <v>UT</v>
          </cell>
          <cell r="AB97">
            <v>10</v>
          </cell>
          <cell r="AC97">
            <v>377</v>
          </cell>
          <cell r="AE97">
            <v>50</v>
          </cell>
          <cell r="AH97">
            <v>165</v>
          </cell>
          <cell r="AR97">
            <v>2015</v>
          </cell>
          <cell r="AS97">
            <v>9</v>
          </cell>
        </row>
        <row r="98">
          <cell r="F98" t="str">
            <v>Completed</v>
          </cell>
          <cell r="L98" t="str">
            <v>UT</v>
          </cell>
          <cell r="AB98">
            <v>36</v>
          </cell>
          <cell r="AC98">
            <v>3445.2000000000003</v>
          </cell>
          <cell r="AE98">
            <v>468</v>
          </cell>
          <cell r="AH98">
            <v>783</v>
          </cell>
          <cell r="AR98">
            <v>2015</v>
          </cell>
          <cell r="AS98">
            <v>9</v>
          </cell>
        </row>
        <row r="99">
          <cell r="F99" t="str">
            <v>Completed</v>
          </cell>
          <cell r="L99" t="str">
            <v>UT</v>
          </cell>
          <cell r="AB99">
            <v>3</v>
          </cell>
          <cell r="AC99">
            <v>287.10000000000002</v>
          </cell>
          <cell r="AE99">
            <v>39</v>
          </cell>
          <cell r="AH99">
            <v>65.25</v>
          </cell>
          <cell r="AR99">
            <v>2015</v>
          </cell>
          <cell r="AS99">
            <v>9</v>
          </cell>
        </row>
        <row r="100">
          <cell r="F100" t="str">
            <v>Completed</v>
          </cell>
          <cell r="L100" t="str">
            <v>UT</v>
          </cell>
          <cell r="AB100">
            <v>36</v>
          </cell>
          <cell r="AC100">
            <v>3445.2000000000003</v>
          </cell>
          <cell r="AE100">
            <v>468</v>
          </cell>
          <cell r="AH100">
            <v>783</v>
          </cell>
          <cell r="AR100">
            <v>2015</v>
          </cell>
          <cell r="AS100">
            <v>9</v>
          </cell>
        </row>
        <row r="101">
          <cell r="F101" t="str">
            <v>Completed</v>
          </cell>
          <cell r="L101" t="str">
            <v>UT</v>
          </cell>
          <cell r="AB101">
            <v>20</v>
          </cell>
          <cell r="AC101">
            <v>2224</v>
          </cell>
          <cell r="AE101">
            <v>140</v>
          </cell>
          <cell r="AH101">
            <v>397.4</v>
          </cell>
          <cell r="AR101">
            <v>2015</v>
          </cell>
          <cell r="AS101">
            <v>9</v>
          </cell>
        </row>
        <row r="102">
          <cell r="F102" t="str">
            <v>Completed</v>
          </cell>
          <cell r="L102" t="str">
            <v>UT</v>
          </cell>
          <cell r="AB102">
            <v>4</v>
          </cell>
          <cell r="AC102">
            <v>444.8</v>
          </cell>
          <cell r="AE102">
            <v>28</v>
          </cell>
          <cell r="AH102">
            <v>79.48</v>
          </cell>
          <cell r="AR102">
            <v>2015</v>
          </cell>
          <cell r="AS102">
            <v>9</v>
          </cell>
        </row>
        <row r="103">
          <cell r="F103" t="str">
            <v>Completed</v>
          </cell>
          <cell r="L103" t="str">
            <v>UT</v>
          </cell>
          <cell r="AB103">
            <v>2</v>
          </cell>
          <cell r="AC103">
            <v>222.4</v>
          </cell>
          <cell r="AE103">
            <v>14</v>
          </cell>
          <cell r="AH103">
            <v>39.74</v>
          </cell>
          <cell r="AR103">
            <v>2015</v>
          </cell>
          <cell r="AS103">
            <v>9</v>
          </cell>
        </row>
        <row r="104">
          <cell r="F104" t="str">
            <v>Completed</v>
          </cell>
          <cell r="L104" t="str">
            <v>UT</v>
          </cell>
          <cell r="AB104">
            <v>8</v>
          </cell>
          <cell r="AC104">
            <v>765.6</v>
          </cell>
          <cell r="AE104">
            <v>80</v>
          </cell>
          <cell r="AH104">
            <v>165.12</v>
          </cell>
          <cell r="AR104">
            <v>2015</v>
          </cell>
          <cell r="AS104">
            <v>9</v>
          </cell>
        </row>
        <row r="105">
          <cell r="F105" t="str">
            <v>Completed</v>
          </cell>
          <cell r="L105" t="str">
            <v>UT</v>
          </cell>
          <cell r="AB105">
            <v>24</v>
          </cell>
          <cell r="AC105">
            <v>2296.8000000000002</v>
          </cell>
          <cell r="AE105">
            <v>240</v>
          </cell>
          <cell r="AH105">
            <v>495.36</v>
          </cell>
          <cell r="AR105">
            <v>2015</v>
          </cell>
          <cell r="AS105">
            <v>9</v>
          </cell>
        </row>
        <row r="106">
          <cell r="F106" t="str">
            <v>Completed</v>
          </cell>
          <cell r="L106" t="str">
            <v>UT</v>
          </cell>
          <cell r="AB106">
            <v>30</v>
          </cell>
          <cell r="AC106">
            <v>1131</v>
          </cell>
          <cell r="AE106">
            <v>150</v>
          </cell>
          <cell r="AH106">
            <v>495</v>
          </cell>
          <cell r="AR106">
            <v>2015</v>
          </cell>
          <cell r="AS106">
            <v>9</v>
          </cell>
        </row>
        <row r="107">
          <cell r="F107" t="str">
            <v>Completed</v>
          </cell>
          <cell r="L107" t="str">
            <v>UT</v>
          </cell>
          <cell r="AB107">
            <v>30</v>
          </cell>
          <cell r="AC107">
            <v>1131</v>
          </cell>
          <cell r="AE107">
            <v>150</v>
          </cell>
          <cell r="AH107">
            <v>495</v>
          </cell>
          <cell r="AR107">
            <v>2015</v>
          </cell>
          <cell r="AS107">
            <v>9</v>
          </cell>
        </row>
        <row r="108">
          <cell r="F108" t="str">
            <v>Completed</v>
          </cell>
          <cell r="L108" t="str">
            <v>UT</v>
          </cell>
          <cell r="AB108">
            <v>88</v>
          </cell>
          <cell r="AC108">
            <v>8421.6</v>
          </cell>
          <cell r="AE108">
            <v>1144</v>
          </cell>
          <cell r="AH108">
            <v>1914</v>
          </cell>
          <cell r="AR108">
            <v>2015</v>
          </cell>
          <cell r="AS108">
            <v>9</v>
          </cell>
        </row>
        <row r="109">
          <cell r="F109" t="str">
            <v>Completed</v>
          </cell>
          <cell r="L109" t="str">
            <v>UT</v>
          </cell>
          <cell r="AB109">
            <v>12</v>
          </cell>
          <cell r="AC109">
            <v>1148.4000000000001</v>
          </cell>
          <cell r="AE109">
            <v>156</v>
          </cell>
          <cell r="AH109">
            <v>261</v>
          </cell>
          <cell r="AR109">
            <v>2015</v>
          </cell>
          <cell r="AS109">
            <v>9</v>
          </cell>
        </row>
        <row r="110">
          <cell r="F110" t="str">
            <v>Completed</v>
          </cell>
          <cell r="L110" t="str">
            <v>UT</v>
          </cell>
          <cell r="AB110">
            <v>4</v>
          </cell>
          <cell r="AC110">
            <v>382.8</v>
          </cell>
          <cell r="AE110">
            <v>52</v>
          </cell>
          <cell r="AH110">
            <v>87</v>
          </cell>
          <cell r="AR110">
            <v>2015</v>
          </cell>
          <cell r="AS110">
            <v>9</v>
          </cell>
        </row>
        <row r="111">
          <cell r="F111" t="str">
            <v>Completed</v>
          </cell>
          <cell r="L111" t="str">
            <v>UT</v>
          </cell>
          <cell r="AB111">
            <v>20</v>
          </cell>
          <cell r="AC111">
            <v>1914</v>
          </cell>
          <cell r="AE111">
            <v>200</v>
          </cell>
          <cell r="AH111">
            <v>412.8</v>
          </cell>
          <cell r="AR111">
            <v>2015</v>
          </cell>
          <cell r="AS111">
            <v>9</v>
          </cell>
        </row>
        <row r="112">
          <cell r="F112" t="str">
            <v>Completed</v>
          </cell>
          <cell r="L112" t="str">
            <v>UT</v>
          </cell>
          <cell r="AB112">
            <v>20</v>
          </cell>
          <cell r="AC112">
            <v>2224</v>
          </cell>
          <cell r="AE112">
            <v>140</v>
          </cell>
          <cell r="AH112">
            <v>397.4</v>
          </cell>
          <cell r="AR112">
            <v>2015</v>
          </cell>
          <cell r="AS112">
            <v>9</v>
          </cell>
        </row>
        <row r="113">
          <cell r="F113" t="str">
            <v>Completed</v>
          </cell>
          <cell r="L113" t="str">
            <v>UT</v>
          </cell>
          <cell r="AB113">
            <v>4</v>
          </cell>
          <cell r="AC113">
            <v>382.8</v>
          </cell>
          <cell r="AE113">
            <v>52</v>
          </cell>
          <cell r="AH113">
            <v>124.24</v>
          </cell>
          <cell r="AR113">
            <v>2015</v>
          </cell>
          <cell r="AS113">
            <v>9</v>
          </cell>
        </row>
        <row r="114">
          <cell r="F114" t="str">
            <v>Completed</v>
          </cell>
          <cell r="L114" t="str">
            <v>UT</v>
          </cell>
          <cell r="AB114">
            <v>1</v>
          </cell>
          <cell r="AC114">
            <v>95.7</v>
          </cell>
          <cell r="AE114">
            <v>10</v>
          </cell>
          <cell r="AH114">
            <v>20.64</v>
          </cell>
          <cell r="AR114">
            <v>2015</v>
          </cell>
          <cell r="AS114">
            <v>9</v>
          </cell>
        </row>
        <row r="115">
          <cell r="F115" t="str">
            <v>Completed</v>
          </cell>
          <cell r="L115" t="str">
            <v>UT</v>
          </cell>
          <cell r="AB115">
            <v>13</v>
          </cell>
          <cell r="AC115">
            <v>1244.1000000000001</v>
          </cell>
          <cell r="AE115">
            <v>130</v>
          </cell>
          <cell r="AH115">
            <v>268.32</v>
          </cell>
          <cell r="AR115">
            <v>2015</v>
          </cell>
          <cell r="AS115">
            <v>9</v>
          </cell>
        </row>
        <row r="116">
          <cell r="F116" t="str">
            <v>Completed</v>
          </cell>
          <cell r="L116" t="str">
            <v>UT</v>
          </cell>
          <cell r="AB116">
            <v>12</v>
          </cell>
          <cell r="AC116">
            <v>1148.4000000000001</v>
          </cell>
          <cell r="AE116">
            <v>156</v>
          </cell>
          <cell r="AH116">
            <v>261</v>
          </cell>
          <cell r="AR116">
            <v>2015</v>
          </cell>
          <cell r="AS116">
            <v>9</v>
          </cell>
        </row>
        <row r="117">
          <cell r="F117" t="str">
            <v>Completed</v>
          </cell>
          <cell r="L117" t="str">
            <v>UT</v>
          </cell>
          <cell r="AB117">
            <v>12</v>
          </cell>
          <cell r="AC117">
            <v>452.40000000000003</v>
          </cell>
          <cell r="AE117">
            <v>60</v>
          </cell>
          <cell r="AH117">
            <v>198</v>
          </cell>
          <cell r="AR117">
            <v>2015</v>
          </cell>
          <cell r="AS117">
            <v>9</v>
          </cell>
        </row>
        <row r="118">
          <cell r="F118" t="str">
            <v>Completed</v>
          </cell>
          <cell r="L118" t="str">
            <v>UT</v>
          </cell>
          <cell r="AB118">
            <v>47</v>
          </cell>
          <cell r="AC118">
            <v>4497.9000000000005</v>
          </cell>
          <cell r="AE118">
            <v>470</v>
          </cell>
          <cell r="AH118">
            <v>970.08</v>
          </cell>
          <cell r="AR118">
            <v>2015</v>
          </cell>
          <cell r="AS118">
            <v>9</v>
          </cell>
        </row>
        <row r="119">
          <cell r="F119" t="str">
            <v>Completed</v>
          </cell>
          <cell r="L119" t="str">
            <v>UT</v>
          </cell>
          <cell r="AB119">
            <v>18</v>
          </cell>
          <cell r="AC119">
            <v>1722.6000000000001</v>
          </cell>
          <cell r="AE119">
            <v>234</v>
          </cell>
          <cell r="AH119">
            <v>391.5</v>
          </cell>
          <cell r="AR119">
            <v>2015</v>
          </cell>
          <cell r="AS119">
            <v>9</v>
          </cell>
        </row>
        <row r="120">
          <cell r="F120" t="str">
            <v>Completed</v>
          </cell>
          <cell r="L120" t="str">
            <v>UT</v>
          </cell>
          <cell r="AB120">
            <v>9</v>
          </cell>
          <cell r="AC120">
            <v>861.30000000000007</v>
          </cell>
          <cell r="AE120">
            <v>117</v>
          </cell>
          <cell r="AH120">
            <v>279.54000000000002</v>
          </cell>
          <cell r="AR120">
            <v>2015</v>
          </cell>
          <cell r="AS120">
            <v>9</v>
          </cell>
        </row>
        <row r="121">
          <cell r="F121" t="str">
            <v>Completed</v>
          </cell>
          <cell r="L121" t="str">
            <v>UT</v>
          </cell>
          <cell r="AB121">
            <v>18</v>
          </cell>
          <cell r="AC121">
            <v>1722.6000000000001</v>
          </cell>
          <cell r="AE121">
            <v>180</v>
          </cell>
          <cell r="AH121">
            <v>371.52</v>
          </cell>
          <cell r="AR121">
            <v>2015</v>
          </cell>
          <cell r="AS121">
            <v>9</v>
          </cell>
        </row>
        <row r="122">
          <cell r="F122" t="str">
            <v>Completed</v>
          </cell>
          <cell r="L122" t="str">
            <v>UT</v>
          </cell>
          <cell r="AB122">
            <v>10</v>
          </cell>
          <cell r="AC122">
            <v>957</v>
          </cell>
          <cell r="AE122">
            <v>130</v>
          </cell>
          <cell r="AH122">
            <v>217.5</v>
          </cell>
          <cell r="AR122">
            <v>2015</v>
          </cell>
          <cell r="AS122">
            <v>9</v>
          </cell>
        </row>
        <row r="123">
          <cell r="F123" t="str">
            <v>Completed</v>
          </cell>
          <cell r="L123" t="str">
            <v>UT</v>
          </cell>
          <cell r="AB123">
            <v>24</v>
          </cell>
          <cell r="AC123">
            <v>2296.8000000000002</v>
          </cell>
          <cell r="AE123">
            <v>240</v>
          </cell>
          <cell r="AH123">
            <v>495.36</v>
          </cell>
          <cell r="AR123">
            <v>2015</v>
          </cell>
          <cell r="AS123">
            <v>9</v>
          </cell>
        </row>
        <row r="124">
          <cell r="F124" t="str">
            <v>Completed</v>
          </cell>
          <cell r="L124" t="str">
            <v>UT</v>
          </cell>
          <cell r="AB124">
            <v>5</v>
          </cell>
          <cell r="AC124">
            <v>188.5</v>
          </cell>
          <cell r="AE124">
            <v>25</v>
          </cell>
          <cell r="AH124">
            <v>82.5</v>
          </cell>
          <cell r="AR124">
            <v>2015</v>
          </cell>
          <cell r="AS124">
            <v>9</v>
          </cell>
        </row>
        <row r="125">
          <cell r="F125" t="str">
            <v>Completed</v>
          </cell>
          <cell r="L125" t="str">
            <v>UT</v>
          </cell>
          <cell r="AB125">
            <v>5</v>
          </cell>
          <cell r="AC125">
            <v>556</v>
          </cell>
          <cell r="AE125">
            <v>35</v>
          </cell>
          <cell r="AH125">
            <v>99.35</v>
          </cell>
          <cell r="AR125">
            <v>2015</v>
          </cell>
          <cell r="AS125">
            <v>9</v>
          </cell>
        </row>
        <row r="126">
          <cell r="F126" t="str">
            <v>Completed</v>
          </cell>
          <cell r="L126" t="str">
            <v>UT</v>
          </cell>
          <cell r="AB126">
            <v>5</v>
          </cell>
          <cell r="AC126">
            <v>478.5</v>
          </cell>
          <cell r="AE126">
            <v>65</v>
          </cell>
          <cell r="AH126">
            <v>108.75</v>
          </cell>
          <cell r="AR126">
            <v>2015</v>
          </cell>
          <cell r="AS126">
            <v>9</v>
          </cell>
        </row>
        <row r="127">
          <cell r="F127" t="str">
            <v>Completed</v>
          </cell>
          <cell r="L127" t="str">
            <v>UT</v>
          </cell>
          <cell r="AB127">
            <v>5</v>
          </cell>
          <cell r="AC127">
            <v>478.5</v>
          </cell>
          <cell r="AE127">
            <v>65</v>
          </cell>
          <cell r="AH127">
            <v>108.75</v>
          </cell>
          <cell r="AR127">
            <v>2015</v>
          </cell>
          <cell r="AS127">
            <v>9</v>
          </cell>
        </row>
        <row r="128">
          <cell r="F128" t="str">
            <v>Completed</v>
          </cell>
          <cell r="L128" t="str">
            <v>UT</v>
          </cell>
          <cell r="AB128">
            <v>48</v>
          </cell>
          <cell r="AC128">
            <v>4593.6000000000004</v>
          </cell>
          <cell r="AE128">
            <v>624</v>
          </cell>
          <cell r="AH128">
            <v>1044</v>
          </cell>
          <cell r="AR128">
            <v>2015</v>
          </cell>
          <cell r="AS128">
            <v>9</v>
          </cell>
        </row>
        <row r="129">
          <cell r="F129" t="str">
            <v>Completed</v>
          </cell>
          <cell r="L129" t="str">
            <v>UT</v>
          </cell>
          <cell r="AB129">
            <v>8</v>
          </cell>
          <cell r="AC129">
            <v>765.6</v>
          </cell>
          <cell r="AE129">
            <v>104</v>
          </cell>
          <cell r="AH129">
            <v>174</v>
          </cell>
          <cell r="AR129">
            <v>2015</v>
          </cell>
          <cell r="AS129">
            <v>9</v>
          </cell>
        </row>
        <row r="130">
          <cell r="F130" t="str">
            <v>Completed</v>
          </cell>
          <cell r="L130" t="str">
            <v>UT</v>
          </cell>
          <cell r="AB130">
            <v>3</v>
          </cell>
          <cell r="AC130">
            <v>287.10000000000002</v>
          </cell>
          <cell r="AE130">
            <v>39</v>
          </cell>
          <cell r="AH130">
            <v>93.18</v>
          </cell>
          <cell r="AR130">
            <v>2015</v>
          </cell>
          <cell r="AS130">
            <v>9</v>
          </cell>
        </row>
        <row r="131">
          <cell r="F131" t="str">
            <v>Completed</v>
          </cell>
          <cell r="L131" t="str">
            <v>UT</v>
          </cell>
          <cell r="AB131">
            <v>36</v>
          </cell>
          <cell r="AC131">
            <v>4003.2000000000003</v>
          </cell>
          <cell r="AE131">
            <v>252</v>
          </cell>
          <cell r="AH131">
            <v>715.32</v>
          </cell>
          <cell r="AR131">
            <v>2015</v>
          </cell>
          <cell r="AS131">
            <v>9</v>
          </cell>
        </row>
        <row r="132">
          <cell r="F132" t="str">
            <v>Completed</v>
          </cell>
          <cell r="L132" t="str">
            <v>UT</v>
          </cell>
          <cell r="AB132">
            <v>150</v>
          </cell>
          <cell r="AC132">
            <v>5655</v>
          </cell>
          <cell r="AE132">
            <v>750</v>
          </cell>
          <cell r="AH132">
            <v>2475</v>
          </cell>
          <cell r="AR132">
            <v>2015</v>
          </cell>
          <cell r="AS132">
            <v>9</v>
          </cell>
        </row>
        <row r="133">
          <cell r="F133" t="str">
            <v>Completed</v>
          </cell>
          <cell r="L133" t="str">
            <v>UT</v>
          </cell>
          <cell r="AB133">
            <v>11</v>
          </cell>
          <cell r="AC133">
            <v>414.70000000000005</v>
          </cell>
          <cell r="AE133">
            <v>55</v>
          </cell>
          <cell r="AH133">
            <v>181.5</v>
          </cell>
          <cell r="AR133">
            <v>2015</v>
          </cell>
          <cell r="AS133">
            <v>9</v>
          </cell>
        </row>
        <row r="134">
          <cell r="F134" t="str">
            <v>Completed</v>
          </cell>
          <cell r="L134" t="str">
            <v>UT</v>
          </cell>
          <cell r="AB134">
            <v>6</v>
          </cell>
          <cell r="AC134">
            <v>574.20000000000005</v>
          </cell>
          <cell r="AE134">
            <v>60</v>
          </cell>
          <cell r="AH134">
            <v>123.84</v>
          </cell>
          <cell r="AR134">
            <v>2015</v>
          </cell>
          <cell r="AS134">
            <v>9</v>
          </cell>
        </row>
        <row r="135">
          <cell r="F135" t="str">
            <v>Completed</v>
          </cell>
          <cell r="L135" t="str">
            <v>UT</v>
          </cell>
          <cell r="AB135">
            <v>12</v>
          </cell>
          <cell r="AC135">
            <v>1148.4000000000001</v>
          </cell>
          <cell r="AE135">
            <v>156</v>
          </cell>
          <cell r="AH135">
            <v>261</v>
          </cell>
          <cell r="AR135">
            <v>2015</v>
          </cell>
          <cell r="AS135">
            <v>9</v>
          </cell>
        </row>
        <row r="136">
          <cell r="F136" t="str">
            <v>Completed</v>
          </cell>
          <cell r="L136" t="str">
            <v>UT</v>
          </cell>
          <cell r="AB136">
            <v>2</v>
          </cell>
          <cell r="AC136">
            <v>75.400000000000006</v>
          </cell>
          <cell r="AE136">
            <v>10</v>
          </cell>
          <cell r="AH136">
            <v>33</v>
          </cell>
          <cell r="AR136">
            <v>2015</v>
          </cell>
          <cell r="AS136">
            <v>9</v>
          </cell>
        </row>
        <row r="137">
          <cell r="F137" t="str">
            <v>Completed</v>
          </cell>
          <cell r="L137" t="str">
            <v>UT</v>
          </cell>
          <cell r="AB137">
            <v>2</v>
          </cell>
          <cell r="AC137">
            <v>191.4</v>
          </cell>
          <cell r="AE137">
            <v>26</v>
          </cell>
          <cell r="AH137">
            <v>43.5</v>
          </cell>
          <cell r="AR137">
            <v>2015</v>
          </cell>
          <cell r="AS137">
            <v>9</v>
          </cell>
        </row>
        <row r="138">
          <cell r="F138" t="str">
            <v>Completed</v>
          </cell>
          <cell r="L138" t="str">
            <v>UT</v>
          </cell>
          <cell r="AB138">
            <v>5</v>
          </cell>
          <cell r="AC138">
            <v>478.5</v>
          </cell>
          <cell r="AE138">
            <v>65</v>
          </cell>
          <cell r="AH138">
            <v>108.75</v>
          </cell>
          <cell r="AR138">
            <v>2015</v>
          </cell>
          <cell r="AS138">
            <v>9</v>
          </cell>
        </row>
        <row r="139">
          <cell r="F139" t="str">
            <v>Completed</v>
          </cell>
          <cell r="L139" t="str">
            <v>UT</v>
          </cell>
          <cell r="AB139">
            <v>5</v>
          </cell>
          <cell r="AC139">
            <v>188.5</v>
          </cell>
          <cell r="AE139">
            <v>25</v>
          </cell>
          <cell r="AH139">
            <v>82.5</v>
          </cell>
          <cell r="AR139">
            <v>2015</v>
          </cell>
          <cell r="AS139">
            <v>9</v>
          </cell>
        </row>
        <row r="140">
          <cell r="F140" t="str">
            <v>Completed</v>
          </cell>
          <cell r="L140" t="str">
            <v>UT</v>
          </cell>
          <cell r="AB140">
            <v>18</v>
          </cell>
          <cell r="AC140">
            <v>678.6</v>
          </cell>
          <cell r="AE140">
            <v>90</v>
          </cell>
          <cell r="AH140">
            <v>297</v>
          </cell>
          <cell r="AR140">
            <v>2015</v>
          </cell>
          <cell r="AS140">
            <v>9</v>
          </cell>
        </row>
        <row r="141">
          <cell r="F141" t="str">
            <v>Completed</v>
          </cell>
          <cell r="L141" t="str">
            <v>UT</v>
          </cell>
          <cell r="AB141">
            <v>14</v>
          </cell>
          <cell r="AC141">
            <v>1339.8</v>
          </cell>
          <cell r="AE141">
            <v>171.4</v>
          </cell>
          <cell r="AH141">
            <v>434.84</v>
          </cell>
          <cell r="AR141">
            <v>2015</v>
          </cell>
          <cell r="AS141">
            <v>9</v>
          </cell>
        </row>
        <row r="142">
          <cell r="F142" t="str">
            <v>Completed</v>
          </cell>
          <cell r="L142" t="str">
            <v>UT</v>
          </cell>
          <cell r="AB142">
            <v>104</v>
          </cell>
          <cell r="AC142">
            <v>9952.8000000000011</v>
          </cell>
          <cell r="AE142">
            <v>1273.27</v>
          </cell>
          <cell r="AH142">
            <v>3230.24</v>
          </cell>
          <cell r="AR142">
            <v>2015</v>
          </cell>
          <cell r="AS142">
            <v>9</v>
          </cell>
        </row>
        <row r="143">
          <cell r="F143" t="str">
            <v>Completed</v>
          </cell>
          <cell r="L143" t="str">
            <v>UT</v>
          </cell>
          <cell r="AB143">
            <v>16</v>
          </cell>
          <cell r="AC143">
            <v>1779.2</v>
          </cell>
          <cell r="AE143">
            <v>112</v>
          </cell>
          <cell r="AH143">
            <v>317.92</v>
          </cell>
          <cell r="AR143">
            <v>2015</v>
          </cell>
          <cell r="AS143">
            <v>9</v>
          </cell>
        </row>
        <row r="144">
          <cell r="F144" t="str">
            <v>Completed</v>
          </cell>
          <cell r="L144" t="str">
            <v>UT</v>
          </cell>
          <cell r="AB144">
            <v>6</v>
          </cell>
          <cell r="AC144">
            <v>574.20000000000005</v>
          </cell>
          <cell r="AE144">
            <v>78</v>
          </cell>
          <cell r="AH144">
            <v>186.36</v>
          </cell>
          <cell r="AR144">
            <v>2015</v>
          </cell>
          <cell r="AS144">
            <v>9</v>
          </cell>
        </row>
        <row r="145">
          <cell r="F145" t="str">
            <v>Completed</v>
          </cell>
          <cell r="L145" t="str">
            <v>UT</v>
          </cell>
          <cell r="AB145">
            <v>6</v>
          </cell>
          <cell r="AC145">
            <v>574.20000000000005</v>
          </cell>
          <cell r="AE145">
            <v>60</v>
          </cell>
          <cell r="AH145">
            <v>123.84</v>
          </cell>
          <cell r="AR145">
            <v>2015</v>
          </cell>
          <cell r="AS145">
            <v>9</v>
          </cell>
        </row>
        <row r="146">
          <cell r="F146" t="str">
            <v>Completed</v>
          </cell>
          <cell r="L146" t="str">
            <v>UT</v>
          </cell>
          <cell r="AB146">
            <v>16</v>
          </cell>
          <cell r="AC146">
            <v>603.20000000000005</v>
          </cell>
          <cell r="AE146">
            <v>80</v>
          </cell>
          <cell r="AH146">
            <v>264</v>
          </cell>
          <cell r="AR146">
            <v>2015</v>
          </cell>
          <cell r="AS146">
            <v>9</v>
          </cell>
        </row>
        <row r="147">
          <cell r="F147" t="str">
            <v>Completed</v>
          </cell>
          <cell r="L147" t="str">
            <v>UT</v>
          </cell>
          <cell r="AB147">
            <v>4</v>
          </cell>
          <cell r="AC147">
            <v>444.8</v>
          </cell>
          <cell r="AE147">
            <v>28</v>
          </cell>
          <cell r="AH147">
            <v>79.48</v>
          </cell>
          <cell r="AR147">
            <v>2015</v>
          </cell>
          <cell r="AS147">
            <v>9</v>
          </cell>
        </row>
        <row r="148">
          <cell r="F148" t="str">
            <v>Completed</v>
          </cell>
          <cell r="L148" t="str">
            <v>UT</v>
          </cell>
          <cell r="AB148">
            <v>2</v>
          </cell>
          <cell r="AC148">
            <v>191.4</v>
          </cell>
          <cell r="AE148">
            <v>26</v>
          </cell>
          <cell r="AH148">
            <v>43.5</v>
          </cell>
          <cell r="AR148">
            <v>2015</v>
          </cell>
          <cell r="AS148">
            <v>9</v>
          </cell>
        </row>
        <row r="149">
          <cell r="F149" t="str">
            <v>Completed</v>
          </cell>
          <cell r="L149" t="str">
            <v>UT</v>
          </cell>
          <cell r="AB149">
            <v>5</v>
          </cell>
          <cell r="AC149">
            <v>478.5</v>
          </cell>
          <cell r="AE149">
            <v>65</v>
          </cell>
          <cell r="AH149">
            <v>108.75</v>
          </cell>
          <cell r="AR149">
            <v>2015</v>
          </cell>
          <cell r="AS149">
            <v>9</v>
          </cell>
        </row>
        <row r="150">
          <cell r="F150" t="str">
            <v>Completed</v>
          </cell>
          <cell r="L150" t="str">
            <v>UT</v>
          </cell>
          <cell r="AB150">
            <v>12</v>
          </cell>
          <cell r="AC150">
            <v>1334.4</v>
          </cell>
          <cell r="AE150">
            <v>84</v>
          </cell>
          <cell r="AH150">
            <v>238.44</v>
          </cell>
          <cell r="AR150">
            <v>2015</v>
          </cell>
          <cell r="AS150">
            <v>9</v>
          </cell>
        </row>
        <row r="151">
          <cell r="F151" t="str">
            <v>Completed</v>
          </cell>
          <cell r="L151" t="str">
            <v>UT</v>
          </cell>
          <cell r="AB151">
            <v>1</v>
          </cell>
          <cell r="AC151">
            <v>95.7</v>
          </cell>
          <cell r="AE151">
            <v>13</v>
          </cell>
          <cell r="AH151">
            <v>31.06</v>
          </cell>
          <cell r="AR151">
            <v>2015</v>
          </cell>
          <cell r="AS151">
            <v>9</v>
          </cell>
        </row>
        <row r="152">
          <cell r="F152" t="str">
            <v>Completed</v>
          </cell>
          <cell r="L152" t="str">
            <v>UT</v>
          </cell>
          <cell r="AB152">
            <v>36</v>
          </cell>
          <cell r="AC152">
            <v>1357.2</v>
          </cell>
          <cell r="AE152">
            <v>180</v>
          </cell>
          <cell r="AH152">
            <v>594</v>
          </cell>
          <cell r="AR152">
            <v>2015</v>
          </cell>
          <cell r="AS152">
            <v>9</v>
          </cell>
        </row>
        <row r="153">
          <cell r="F153" t="str">
            <v>Completed</v>
          </cell>
          <cell r="L153" t="str">
            <v>UT</v>
          </cell>
          <cell r="AB153">
            <v>40</v>
          </cell>
          <cell r="AC153">
            <v>2704</v>
          </cell>
          <cell r="AE153">
            <v>200</v>
          </cell>
          <cell r="AH153">
            <v>449.2</v>
          </cell>
          <cell r="AR153">
            <v>2015</v>
          </cell>
          <cell r="AS153">
            <v>9</v>
          </cell>
        </row>
        <row r="154">
          <cell r="F154" t="str">
            <v>Completed</v>
          </cell>
          <cell r="L154" t="str">
            <v>UT</v>
          </cell>
          <cell r="AB154">
            <v>24</v>
          </cell>
          <cell r="AC154">
            <v>2296.8000000000002</v>
          </cell>
          <cell r="AE154">
            <v>312</v>
          </cell>
          <cell r="AH154">
            <v>522</v>
          </cell>
          <cell r="AR154">
            <v>2015</v>
          </cell>
          <cell r="AS154">
            <v>9</v>
          </cell>
        </row>
        <row r="155">
          <cell r="F155" t="str">
            <v>Completed</v>
          </cell>
          <cell r="L155" t="str">
            <v>UT</v>
          </cell>
          <cell r="AB155">
            <v>25</v>
          </cell>
          <cell r="AC155">
            <v>2392.5</v>
          </cell>
          <cell r="AE155">
            <v>250</v>
          </cell>
          <cell r="AH155">
            <v>516</v>
          </cell>
          <cell r="AR155">
            <v>2015</v>
          </cell>
          <cell r="AS155">
            <v>9</v>
          </cell>
        </row>
        <row r="156">
          <cell r="F156" t="str">
            <v>Completed</v>
          </cell>
          <cell r="L156" t="str">
            <v>UT</v>
          </cell>
          <cell r="AB156">
            <v>112</v>
          </cell>
          <cell r="AC156">
            <v>10718.4</v>
          </cell>
          <cell r="AE156">
            <v>1120</v>
          </cell>
          <cell r="AH156">
            <v>2311.6799999999998</v>
          </cell>
          <cell r="AR156">
            <v>2015</v>
          </cell>
          <cell r="AS156">
            <v>9</v>
          </cell>
        </row>
        <row r="157">
          <cell r="F157" t="str">
            <v>Completed</v>
          </cell>
          <cell r="L157" t="str">
            <v>UT</v>
          </cell>
          <cell r="AB157">
            <v>20</v>
          </cell>
          <cell r="AC157">
            <v>1914</v>
          </cell>
          <cell r="AE157">
            <v>200</v>
          </cell>
          <cell r="AH157">
            <v>412.8</v>
          </cell>
          <cell r="AR157">
            <v>2015</v>
          </cell>
          <cell r="AS157">
            <v>9</v>
          </cell>
        </row>
        <row r="158">
          <cell r="F158" t="str">
            <v>Completed</v>
          </cell>
          <cell r="L158" t="str">
            <v>UT</v>
          </cell>
          <cell r="AB158">
            <v>24</v>
          </cell>
          <cell r="AC158">
            <v>2296.8000000000002</v>
          </cell>
          <cell r="AE158">
            <v>240</v>
          </cell>
          <cell r="AH158">
            <v>495.36</v>
          </cell>
          <cell r="AR158">
            <v>2015</v>
          </cell>
          <cell r="AS158">
            <v>9</v>
          </cell>
        </row>
        <row r="159">
          <cell r="F159" t="str">
            <v>Completed</v>
          </cell>
          <cell r="L159" t="str">
            <v>UT</v>
          </cell>
          <cell r="AB159">
            <v>25</v>
          </cell>
          <cell r="AC159">
            <v>2392.5</v>
          </cell>
          <cell r="AE159">
            <v>250</v>
          </cell>
          <cell r="AH159">
            <v>516</v>
          </cell>
          <cell r="AR159">
            <v>2015</v>
          </cell>
          <cell r="AS159">
            <v>9</v>
          </cell>
        </row>
        <row r="160">
          <cell r="F160" t="str">
            <v>Completed</v>
          </cell>
          <cell r="L160" t="str">
            <v>UT</v>
          </cell>
          <cell r="AB160">
            <v>60</v>
          </cell>
          <cell r="AC160">
            <v>5742</v>
          </cell>
          <cell r="AE160">
            <v>780</v>
          </cell>
          <cell r="AH160">
            <v>1863.6</v>
          </cell>
          <cell r="AR160">
            <v>2015</v>
          </cell>
          <cell r="AS160">
            <v>9</v>
          </cell>
        </row>
        <row r="161">
          <cell r="F161" t="str">
            <v>Completed</v>
          </cell>
          <cell r="L161" t="str">
            <v>UT</v>
          </cell>
          <cell r="AB161">
            <v>16</v>
          </cell>
          <cell r="AC161">
            <v>1531.2</v>
          </cell>
          <cell r="AE161">
            <v>201.6</v>
          </cell>
          <cell r="AH161">
            <v>348</v>
          </cell>
          <cell r="AR161">
            <v>2015</v>
          </cell>
          <cell r="AS161">
            <v>9</v>
          </cell>
        </row>
        <row r="162">
          <cell r="F162" t="str">
            <v>Completed</v>
          </cell>
          <cell r="L162" t="str">
            <v>UT</v>
          </cell>
          <cell r="AB162">
            <v>24</v>
          </cell>
          <cell r="AC162">
            <v>904.80000000000007</v>
          </cell>
          <cell r="AE162">
            <v>120</v>
          </cell>
          <cell r="AH162">
            <v>396</v>
          </cell>
          <cell r="AR162">
            <v>2015</v>
          </cell>
          <cell r="AS162">
            <v>9</v>
          </cell>
        </row>
        <row r="163">
          <cell r="F163" t="str">
            <v>Completed</v>
          </cell>
          <cell r="L163" t="str">
            <v>UT</v>
          </cell>
          <cell r="AB163">
            <v>12</v>
          </cell>
          <cell r="AC163">
            <v>1148.4000000000001</v>
          </cell>
          <cell r="AE163">
            <v>120</v>
          </cell>
          <cell r="AH163">
            <v>247.68</v>
          </cell>
          <cell r="AR163">
            <v>2015</v>
          </cell>
          <cell r="AS163">
            <v>9</v>
          </cell>
        </row>
        <row r="164">
          <cell r="F164" t="str">
            <v>Completed</v>
          </cell>
          <cell r="L164" t="str">
            <v>UT</v>
          </cell>
          <cell r="AB164">
            <v>30</v>
          </cell>
          <cell r="AC164">
            <v>2871</v>
          </cell>
          <cell r="AE164">
            <v>300</v>
          </cell>
          <cell r="AH164">
            <v>619.20000000000005</v>
          </cell>
          <cell r="AR164">
            <v>2015</v>
          </cell>
          <cell r="AS164">
            <v>9</v>
          </cell>
        </row>
        <row r="165">
          <cell r="F165" t="str">
            <v>Completed</v>
          </cell>
          <cell r="L165" t="str">
            <v>UT</v>
          </cell>
          <cell r="AB165">
            <v>350</v>
          </cell>
          <cell r="AC165">
            <v>23659.999999999996</v>
          </cell>
          <cell r="AE165">
            <v>1750</v>
          </cell>
          <cell r="AH165">
            <v>3930.5</v>
          </cell>
          <cell r="AR165">
            <v>2015</v>
          </cell>
          <cell r="AS165">
            <v>9</v>
          </cell>
        </row>
        <row r="166">
          <cell r="F166" t="str">
            <v>Completed</v>
          </cell>
          <cell r="L166" t="str">
            <v>UT</v>
          </cell>
          <cell r="AB166">
            <v>2</v>
          </cell>
          <cell r="AC166">
            <v>191.4</v>
          </cell>
          <cell r="AE166">
            <v>26</v>
          </cell>
          <cell r="AH166">
            <v>43.5</v>
          </cell>
          <cell r="AR166">
            <v>2015</v>
          </cell>
          <cell r="AS166">
            <v>9</v>
          </cell>
        </row>
        <row r="167">
          <cell r="F167" t="str">
            <v>Completed</v>
          </cell>
          <cell r="L167" t="str">
            <v>UT</v>
          </cell>
          <cell r="AB167">
            <v>1</v>
          </cell>
          <cell r="AC167">
            <v>95.7</v>
          </cell>
          <cell r="AE167">
            <v>13</v>
          </cell>
          <cell r="AH167">
            <v>21.75</v>
          </cell>
          <cell r="AR167">
            <v>2015</v>
          </cell>
          <cell r="AS167">
            <v>9</v>
          </cell>
        </row>
        <row r="168">
          <cell r="F168" t="str">
            <v>Completed</v>
          </cell>
          <cell r="L168" t="str">
            <v>UT</v>
          </cell>
          <cell r="AB168">
            <v>12</v>
          </cell>
          <cell r="AC168">
            <v>1148.4000000000001</v>
          </cell>
          <cell r="AE168">
            <v>156</v>
          </cell>
          <cell r="AH168">
            <v>261</v>
          </cell>
          <cell r="AR168">
            <v>2015</v>
          </cell>
          <cell r="AS168">
            <v>9</v>
          </cell>
        </row>
        <row r="169">
          <cell r="F169" t="str">
            <v>Completed</v>
          </cell>
          <cell r="L169" t="str">
            <v>UT</v>
          </cell>
          <cell r="AB169">
            <v>5</v>
          </cell>
          <cell r="AC169">
            <v>478.5</v>
          </cell>
          <cell r="AE169">
            <v>65</v>
          </cell>
          <cell r="AH169">
            <v>108.75</v>
          </cell>
          <cell r="AR169">
            <v>2015</v>
          </cell>
          <cell r="AS169">
            <v>9</v>
          </cell>
        </row>
        <row r="170">
          <cell r="F170" t="str">
            <v>Completed</v>
          </cell>
          <cell r="L170" t="str">
            <v>UT</v>
          </cell>
          <cell r="AB170">
            <v>6</v>
          </cell>
          <cell r="AC170">
            <v>574.20000000000005</v>
          </cell>
          <cell r="AE170">
            <v>78</v>
          </cell>
          <cell r="AH170">
            <v>130.5</v>
          </cell>
          <cell r="AR170">
            <v>2015</v>
          </cell>
          <cell r="AS170">
            <v>9</v>
          </cell>
        </row>
        <row r="171">
          <cell r="F171" t="str">
            <v>Completed</v>
          </cell>
          <cell r="L171" t="str">
            <v>UT</v>
          </cell>
          <cell r="AB171">
            <v>12</v>
          </cell>
          <cell r="AC171">
            <v>811.19999999999993</v>
          </cell>
          <cell r="AE171">
            <v>60</v>
          </cell>
          <cell r="AH171">
            <v>134.76</v>
          </cell>
          <cell r="AR171">
            <v>2015</v>
          </cell>
          <cell r="AS171">
            <v>9</v>
          </cell>
        </row>
        <row r="172">
          <cell r="F172" t="str">
            <v>Completed</v>
          </cell>
          <cell r="L172" t="str">
            <v>UT</v>
          </cell>
          <cell r="AB172">
            <v>12</v>
          </cell>
          <cell r="AC172">
            <v>452.40000000000003</v>
          </cell>
          <cell r="AE172">
            <v>60</v>
          </cell>
          <cell r="AH172">
            <v>198</v>
          </cell>
          <cell r="AR172">
            <v>2015</v>
          </cell>
          <cell r="AS172">
            <v>9</v>
          </cell>
        </row>
        <row r="173">
          <cell r="F173" t="str">
            <v>Completed</v>
          </cell>
          <cell r="L173" t="str">
            <v>UT</v>
          </cell>
          <cell r="AB173">
            <v>12</v>
          </cell>
          <cell r="AC173">
            <v>1148.4000000000001</v>
          </cell>
          <cell r="AE173">
            <v>156</v>
          </cell>
          <cell r="AH173">
            <v>261</v>
          </cell>
          <cell r="AR173">
            <v>2015</v>
          </cell>
          <cell r="AS173">
            <v>9</v>
          </cell>
        </row>
        <row r="174">
          <cell r="F174" t="str">
            <v>Completed</v>
          </cell>
          <cell r="L174" t="str">
            <v>UT</v>
          </cell>
          <cell r="AB174">
            <v>10</v>
          </cell>
          <cell r="AC174">
            <v>377</v>
          </cell>
          <cell r="AE174">
            <v>50</v>
          </cell>
          <cell r="AH174">
            <v>165</v>
          </cell>
          <cell r="AR174">
            <v>2015</v>
          </cell>
          <cell r="AS174">
            <v>9</v>
          </cell>
        </row>
        <row r="175">
          <cell r="F175" t="str">
            <v>Completed</v>
          </cell>
          <cell r="L175" t="str">
            <v>UT</v>
          </cell>
          <cell r="AB175">
            <v>12</v>
          </cell>
          <cell r="AC175">
            <v>1148.4000000000001</v>
          </cell>
          <cell r="AE175">
            <v>156</v>
          </cell>
          <cell r="AH175">
            <v>261</v>
          </cell>
          <cell r="AR175">
            <v>2015</v>
          </cell>
          <cell r="AS175">
            <v>9</v>
          </cell>
        </row>
        <row r="176">
          <cell r="F176" t="str">
            <v>Completed</v>
          </cell>
          <cell r="L176" t="str">
            <v>UT</v>
          </cell>
          <cell r="AB176">
            <v>24</v>
          </cell>
          <cell r="AC176">
            <v>2296.8000000000002</v>
          </cell>
          <cell r="AE176">
            <v>312</v>
          </cell>
          <cell r="AH176">
            <v>522</v>
          </cell>
          <cell r="AR176">
            <v>2015</v>
          </cell>
          <cell r="AS176">
            <v>9</v>
          </cell>
        </row>
        <row r="177">
          <cell r="F177" t="str">
            <v>Completed</v>
          </cell>
          <cell r="L177" t="str">
            <v>UT</v>
          </cell>
          <cell r="AB177">
            <v>7</v>
          </cell>
          <cell r="AC177">
            <v>669.9</v>
          </cell>
          <cell r="AE177">
            <v>91</v>
          </cell>
          <cell r="AH177">
            <v>152.25</v>
          </cell>
          <cell r="AR177">
            <v>2015</v>
          </cell>
          <cell r="AS177">
            <v>9</v>
          </cell>
        </row>
        <row r="178">
          <cell r="F178" t="str">
            <v>Completed</v>
          </cell>
          <cell r="L178" t="str">
            <v>UT</v>
          </cell>
          <cell r="AB178">
            <v>7</v>
          </cell>
          <cell r="AC178">
            <v>669.9</v>
          </cell>
          <cell r="AE178">
            <v>91</v>
          </cell>
          <cell r="AH178">
            <v>152.25</v>
          </cell>
          <cell r="AR178">
            <v>2015</v>
          </cell>
          <cell r="AS178">
            <v>9</v>
          </cell>
        </row>
        <row r="179">
          <cell r="F179" t="str">
            <v>Completed</v>
          </cell>
          <cell r="L179" t="str">
            <v>UT</v>
          </cell>
          <cell r="AB179">
            <v>10</v>
          </cell>
          <cell r="AC179">
            <v>377</v>
          </cell>
          <cell r="AE179">
            <v>50</v>
          </cell>
          <cell r="AH179">
            <v>165</v>
          </cell>
          <cell r="AR179">
            <v>2015</v>
          </cell>
          <cell r="AS179">
            <v>9</v>
          </cell>
        </row>
        <row r="180">
          <cell r="F180" t="str">
            <v>Completed</v>
          </cell>
          <cell r="L180" t="str">
            <v>UT</v>
          </cell>
          <cell r="AB180">
            <v>12</v>
          </cell>
          <cell r="AC180">
            <v>1334.4</v>
          </cell>
          <cell r="AE180">
            <v>84</v>
          </cell>
          <cell r="AH180">
            <v>238.44</v>
          </cell>
          <cell r="AR180">
            <v>2015</v>
          </cell>
          <cell r="AS180">
            <v>9</v>
          </cell>
        </row>
        <row r="181">
          <cell r="F181" t="str">
            <v>Completed</v>
          </cell>
          <cell r="L181" t="str">
            <v>UT</v>
          </cell>
          <cell r="AB181">
            <v>6</v>
          </cell>
          <cell r="AC181">
            <v>574.20000000000005</v>
          </cell>
          <cell r="AE181">
            <v>78</v>
          </cell>
          <cell r="AH181">
            <v>130.5</v>
          </cell>
          <cell r="AR181">
            <v>2015</v>
          </cell>
          <cell r="AS181">
            <v>9</v>
          </cell>
        </row>
        <row r="182">
          <cell r="F182" t="str">
            <v>Completed</v>
          </cell>
          <cell r="L182" t="str">
            <v>UT</v>
          </cell>
          <cell r="AB182">
            <v>6</v>
          </cell>
          <cell r="AC182">
            <v>574.20000000000005</v>
          </cell>
          <cell r="AE182">
            <v>60</v>
          </cell>
          <cell r="AH182">
            <v>123.84</v>
          </cell>
          <cell r="AR182">
            <v>2015</v>
          </cell>
          <cell r="AS182">
            <v>9</v>
          </cell>
        </row>
        <row r="183">
          <cell r="F183" t="str">
            <v>Completed</v>
          </cell>
          <cell r="L183" t="str">
            <v>UT</v>
          </cell>
          <cell r="AB183">
            <v>12</v>
          </cell>
          <cell r="AC183">
            <v>1148.4000000000001</v>
          </cell>
          <cell r="AE183">
            <v>120</v>
          </cell>
          <cell r="AH183">
            <v>247.68</v>
          </cell>
          <cell r="AR183">
            <v>2015</v>
          </cell>
          <cell r="AS183">
            <v>9</v>
          </cell>
        </row>
        <row r="184">
          <cell r="F184" t="str">
            <v>Completed</v>
          </cell>
          <cell r="L184" t="str">
            <v>UT</v>
          </cell>
          <cell r="AB184">
            <v>5</v>
          </cell>
          <cell r="AC184">
            <v>478.5</v>
          </cell>
          <cell r="AE184">
            <v>65</v>
          </cell>
          <cell r="AH184">
            <v>108.75</v>
          </cell>
          <cell r="AR184">
            <v>2015</v>
          </cell>
          <cell r="AS184">
            <v>9</v>
          </cell>
        </row>
        <row r="185">
          <cell r="F185" t="str">
            <v>Completed</v>
          </cell>
          <cell r="L185" t="str">
            <v>UT</v>
          </cell>
          <cell r="AB185">
            <v>2</v>
          </cell>
          <cell r="AC185">
            <v>191.4</v>
          </cell>
          <cell r="AE185">
            <v>26</v>
          </cell>
          <cell r="AH185">
            <v>43.5</v>
          </cell>
          <cell r="AR185">
            <v>2015</v>
          </cell>
          <cell r="AS185">
            <v>9</v>
          </cell>
        </row>
        <row r="186">
          <cell r="F186" t="str">
            <v>Completed</v>
          </cell>
          <cell r="L186" t="str">
            <v>UT</v>
          </cell>
          <cell r="AB186">
            <v>12</v>
          </cell>
          <cell r="AC186">
            <v>452.40000000000003</v>
          </cell>
          <cell r="AE186">
            <v>60</v>
          </cell>
          <cell r="AH186">
            <v>198</v>
          </cell>
          <cell r="AR186">
            <v>2015</v>
          </cell>
          <cell r="AS186">
            <v>9</v>
          </cell>
        </row>
        <row r="187">
          <cell r="F187" t="str">
            <v>Completed</v>
          </cell>
          <cell r="L187" t="str">
            <v>UT</v>
          </cell>
          <cell r="AB187">
            <v>12</v>
          </cell>
          <cell r="AC187">
            <v>1148.4000000000001</v>
          </cell>
          <cell r="AE187">
            <v>156</v>
          </cell>
          <cell r="AH187">
            <v>261</v>
          </cell>
          <cell r="AR187">
            <v>2015</v>
          </cell>
          <cell r="AS187">
            <v>9</v>
          </cell>
        </row>
        <row r="188">
          <cell r="F188" t="str">
            <v>Completed</v>
          </cell>
          <cell r="L188" t="str">
            <v>UT</v>
          </cell>
          <cell r="AB188">
            <v>12</v>
          </cell>
          <cell r="AC188">
            <v>1334.4</v>
          </cell>
          <cell r="AE188">
            <v>84</v>
          </cell>
          <cell r="AH188">
            <v>238.44</v>
          </cell>
          <cell r="AR188">
            <v>2015</v>
          </cell>
          <cell r="AS188">
            <v>9</v>
          </cell>
        </row>
        <row r="189">
          <cell r="F189" t="str">
            <v>Completed</v>
          </cell>
          <cell r="L189" t="str">
            <v>UT</v>
          </cell>
          <cell r="AB189">
            <v>35</v>
          </cell>
          <cell r="AC189">
            <v>3349.5</v>
          </cell>
          <cell r="AE189">
            <v>350</v>
          </cell>
          <cell r="AH189">
            <v>722.4</v>
          </cell>
          <cell r="AR189">
            <v>2015</v>
          </cell>
          <cell r="AS189">
            <v>9</v>
          </cell>
        </row>
        <row r="190">
          <cell r="F190" t="str">
            <v>Completed</v>
          </cell>
          <cell r="L190" t="str">
            <v>UT</v>
          </cell>
          <cell r="AB190">
            <v>60</v>
          </cell>
          <cell r="AC190">
            <v>5742</v>
          </cell>
          <cell r="AE190">
            <v>600</v>
          </cell>
          <cell r="AH190">
            <v>1238.4000000000001</v>
          </cell>
          <cell r="AR190">
            <v>2015</v>
          </cell>
          <cell r="AS190">
            <v>9</v>
          </cell>
        </row>
        <row r="191">
          <cell r="F191" t="str">
            <v>Completed</v>
          </cell>
          <cell r="L191" t="str">
            <v>UT</v>
          </cell>
          <cell r="AB191">
            <v>24</v>
          </cell>
          <cell r="AC191">
            <v>2668.8</v>
          </cell>
          <cell r="AE191">
            <v>168</v>
          </cell>
          <cell r="AH191">
            <v>476.88</v>
          </cell>
          <cell r="AR191">
            <v>2015</v>
          </cell>
          <cell r="AS191">
            <v>9</v>
          </cell>
        </row>
        <row r="192">
          <cell r="F192" t="str">
            <v>Completed</v>
          </cell>
          <cell r="L192" t="str">
            <v>UT</v>
          </cell>
          <cell r="AB192">
            <v>36</v>
          </cell>
          <cell r="AC192">
            <v>3445.2000000000003</v>
          </cell>
          <cell r="AE192">
            <v>360</v>
          </cell>
          <cell r="AH192">
            <v>743.04</v>
          </cell>
          <cell r="AR192">
            <v>2015</v>
          </cell>
          <cell r="AS192">
            <v>9</v>
          </cell>
        </row>
        <row r="193">
          <cell r="F193" t="str">
            <v>Completed</v>
          </cell>
          <cell r="L193" t="str">
            <v>UT</v>
          </cell>
          <cell r="AB193">
            <v>12</v>
          </cell>
          <cell r="AC193">
            <v>1334.4</v>
          </cell>
          <cell r="AE193">
            <v>84</v>
          </cell>
          <cell r="AH193">
            <v>238.44</v>
          </cell>
          <cell r="AR193">
            <v>2015</v>
          </cell>
          <cell r="AS193">
            <v>9</v>
          </cell>
        </row>
        <row r="194">
          <cell r="F194" t="str">
            <v>Completed</v>
          </cell>
          <cell r="L194" t="str">
            <v>UT</v>
          </cell>
          <cell r="AB194">
            <v>7</v>
          </cell>
          <cell r="AC194">
            <v>669.9</v>
          </cell>
          <cell r="AE194">
            <v>91</v>
          </cell>
          <cell r="AH194">
            <v>152.25</v>
          </cell>
          <cell r="AR194">
            <v>2015</v>
          </cell>
          <cell r="AS194">
            <v>9</v>
          </cell>
        </row>
        <row r="195">
          <cell r="F195" t="str">
            <v>Completed</v>
          </cell>
          <cell r="L195" t="str">
            <v>UT</v>
          </cell>
          <cell r="AB195">
            <v>7</v>
          </cell>
          <cell r="AC195">
            <v>778.4</v>
          </cell>
          <cell r="AE195">
            <v>49</v>
          </cell>
          <cell r="AH195">
            <v>139.09</v>
          </cell>
          <cell r="AR195">
            <v>2015</v>
          </cell>
          <cell r="AS195">
            <v>9</v>
          </cell>
        </row>
        <row r="196">
          <cell r="F196" t="str">
            <v>Completed</v>
          </cell>
          <cell r="L196" t="str">
            <v>UT</v>
          </cell>
          <cell r="AB196">
            <v>2</v>
          </cell>
          <cell r="AC196">
            <v>191.4</v>
          </cell>
          <cell r="AE196">
            <v>26</v>
          </cell>
          <cell r="AH196">
            <v>43.5</v>
          </cell>
          <cell r="AR196">
            <v>2015</v>
          </cell>
          <cell r="AS196">
            <v>9</v>
          </cell>
        </row>
        <row r="197">
          <cell r="F197" t="str">
            <v>Completed</v>
          </cell>
          <cell r="L197" t="str">
            <v>UT</v>
          </cell>
          <cell r="AB197">
            <v>24</v>
          </cell>
          <cell r="AC197">
            <v>1622.3999999999999</v>
          </cell>
          <cell r="AE197">
            <v>120</v>
          </cell>
          <cell r="AH197">
            <v>269.52</v>
          </cell>
          <cell r="AR197">
            <v>2015</v>
          </cell>
          <cell r="AS197">
            <v>9</v>
          </cell>
        </row>
        <row r="198">
          <cell r="F198" t="str">
            <v>Completed</v>
          </cell>
          <cell r="L198" t="str">
            <v>UT</v>
          </cell>
          <cell r="AB198">
            <v>12</v>
          </cell>
          <cell r="AC198">
            <v>1148.4000000000001</v>
          </cell>
          <cell r="AE198">
            <v>156</v>
          </cell>
          <cell r="AH198">
            <v>261</v>
          </cell>
          <cell r="AR198">
            <v>2015</v>
          </cell>
          <cell r="AS198">
            <v>9</v>
          </cell>
        </row>
        <row r="199">
          <cell r="F199" t="str">
            <v>Completed</v>
          </cell>
          <cell r="L199" t="str">
            <v>UT</v>
          </cell>
          <cell r="AB199">
            <v>6</v>
          </cell>
          <cell r="AC199">
            <v>574.20000000000005</v>
          </cell>
          <cell r="AE199">
            <v>78</v>
          </cell>
          <cell r="AH199">
            <v>130.5</v>
          </cell>
          <cell r="AR199">
            <v>2015</v>
          </cell>
          <cell r="AS199">
            <v>9</v>
          </cell>
        </row>
        <row r="200">
          <cell r="F200" t="str">
            <v>Completed</v>
          </cell>
          <cell r="L200" t="str">
            <v>UT</v>
          </cell>
          <cell r="AB200">
            <v>6</v>
          </cell>
          <cell r="AC200">
            <v>574.20000000000005</v>
          </cell>
          <cell r="AE200">
            <v>78</v>
          </cell>
          <cell r="AH200">
            <v>130.5</v>
          </cell>
          <cell r="AR200">
            <v>2015</v>
          </cell>
          <cell r="AS200">
            <v>9</v>
          </cell>
        </row>
        <row r="201">
          <cell r="F201" t="str">
            <v>Completed</v>
          </cell>
          <cell r="L201" t="str">
            <v>UT</v>
          </cell>
          <cell r="AB201">
            <v>13</v>
          </cell>
          <cell r="AC201">
            <v>1244.1000000000001</v>
          </cell>
          <cell r="AE201">
            <v>130</v>
          </cell>
          <cell r="AH201">
            <v>268.32</v>
          </cell>
          <cell r="AR201">
            <v>2015</v>
          </cell>
          <cell r="AS201">
            <v>9</v>
          </cell>
        </row>
        <row r="202">
          <cell r="F202" t="str">
            <v>Completed</v>
          </cell>
          <cell r="L202" t="str">
            <v>UT</v>
          </cell>
          <cell r="AB202">
            <v>10</v>
          </cell>
          <cell r="AC202">
            <v>377</v>
          </cell>
          <cell r="AE202">
            <v>50</v>
          </cell>
          <cell r="AH202">
            <v>165</v>
          </cell>
          <cell r="AR202">
            <v>2015</v>
          </cell>
          <cell r="AS202">
            <v>9</v>
          </cell>
        </row>
        <row r="203">
          <cell r="F203" t="str">
            <v>Completed</v>
          </cell>
          <cell r="L203" t="str">
            <v>UT</v>
          </cell>
          <cell r="AB203">
            <v>20</v>
          </cell>
          <cell r="AC203">
            <v>754</v>
          </cell>
          <cell r="AE203">
            <v>100</v>
          </cell>
          <cell r="AH203">
            <v>330</v>
          </cell>
          <cell r="AR203">
            <v>2015</v>
          </cell>
          <cell r="AS203">
            <v>9</v>
          </cell>
        </row>
        <row r="204">
          <cell r="F204" t="str">
            <v>Completed</v>
          </cell>
          <cell r="L204" t="str">
            <v>UT</v>
          </cell>
          <cell r="AB204">
            <v>60</v>
          </cell>
          <cell r="AC204">
            <v>5742</v>
          </cell>
          <cell r="AE204">
            <v>600</v>
          </cell>
          <cell r="AH204">
            <v>1238.4000000000001</v>
          </cell>
          <cell r="AR204">
            <v>2015</v>
          </cell>
          <cell r="AS204">
            <v>9</v>
          </cell>
        </row>
        <row r="205">
          <cell r="F205" t="str">
            <v>Completed</v>
          </cell>
          <cell r="L205" t="str">
            <v>UT</v>
          </cell>
          <cell r="AB205">
            <v>12</v>
          </cell>
          <cell r="AC205">
            <v>1148.4000000000001</v>
          </cell>
          <cell r="AE205">
            <v>120</v>
          </cell>
          <cell r="AH205">
            <v>247.68</v>
          </cell>
          <cell r="AR205">
            <v>2015</v>
          </cell>
          <cell r="AS205">
            <v>9</v>
          </cell>
        </row>
        <row r="206">
          <cell r="F206" t="str">
            <v>Completed</v>
          </cell>
          <cell r="L206" t="str">
            <v>UT</v>
          </cell>
          <cell r="AB206">
            <v>6</v>
          </cell>
          <cell r="AC206">
            <v>667.2</v>
          </cell>
          <cell r="AE206">
            <v>42</v>
          </cell>
          <cell r="AH206">
            <v>119.22</v>
          </cell>
          <cell r="AR206">
            <v>2015</v>
          </cell>
          <cell r="AS206">
            <v>9</v>
          </cell>
        </row>
        <row r="207">
          <cell r="F207" t="str">
            <v>Completed</v>
          </cell>
          <cell r="L207" t="str">
            <v>UT</v>
          </cell>
          <cell r="AB207">
            <v>6</v>
          </cell>
          <cell r="AC207">
            <v>574.20000000000005</v>
          </cell>
          <cell r="AE207">
            <v>78</v>
          </cell>
          <cell r="AH207">
            <v>130.5</v>
          </cell>
          <cell r="AR207">
            <v>2015</v>
          </cell>
          <cell r="AS207">
            <v>9</v>
          </cell>
        </row>
        <row r="208">
          <cell r="F208" t="str">
            <v>Completed</v>
          </cell>
          <cell r="L208" t="str">
            <v>UT</v>
          </cell>
          <cell r="AB208">
            <v>6</v>
          </cell>
          <cell r="AC208">
            <v>574.20000000000005</v>
          </cell>
          <cell r="AE208">
            <v>78</v>
          </cell>
          <cell r="AH208">
            <v>130.5</v>
          </cell>
          <cell r="AR208">
            <v>2015</v>
          </cell>
          <cell r="AS208">
            <v>9</v>
          </cell>
        </row>
        <row r="209">
          <cell r="F209" t="str">
            <v>Completed</v>
          </cell>
          <cell r="L209" t="str">
            <v>UT</v>
          </cell>
          <cell r="AB209">
            <v>10</v>
          </cell>
          <cell r="AC209">
            <v>377</v>
          </cell>
          <cell r="AE209">
            <v>50</v>
          </cell>
          <cell r="AH209">
            <v>165</v>
          </cell>
          <cell r="AR209">
            <v>2015</v>
          </cell>
          <cell r="AS209">
            <v>9</v>
          </cell>
        </row>
        <row r="210">
          <cell r="F210" t="str">
            <v>Completed</v>
          </cell>
          <cell r="L210" t="str">
            <v>UT</v>
          </cell>
          <cell r="AB210">
            <v>5</v>
          </cell>
          <cell r="AC210">
            <v>556</v>
          </cell>
          <cell r="AE210">
            <v>35</v>
          </cell>
          <cell r="AH210">
            <v>99.35</v>
          </cell>
          <cell r="AR210">
            <v>2015</v>
          </cell>
          <cell r="AS210">
            <v>9</v>
          </cell>
        </row>
        <row r="211">
          <cell r="F211" t="str">
            <v>Completed</v>
          </cell>
          <cell r="L211" t="str">
            <v>UT</v>
          </cell>
          <cell r="AB211">
            <v>1</v>
          </cell>
          <cell r="AC211">
            <v>95.7</v>
          </cell>
          <cell r="AE211">
            <v>13</v>
          </cell>
          <cell r="AH211">
            <v>31.06</v>
          </cell>
          <cell r="AR211">
            <v>2015</v>
          </cell>
          <cell r="AS211">
            <v>9</v>
          </cell>
        </row>
        <row r="212">
          <cell r="F212" t="str">
            <v>Completed</v>
          </cell>
          <cell r="L212" t="str">
            <v>UT</v>
          </cell>
          <cell r="AB212">
            <v>120</v>
          </cell>
          <cell r="AC212">
            <v>11484</v>
          </cell>
          <cell r="AE212">
            <v>1560</v>
          </cell>
          <cell r="AH212">
            <v>3727.2</v>
          </cell>
          <cell r="AR212">
            <v>2015</v>
          </cell>
          <cell r="AS212">
            <v>9</v>
          </cell>
        </row>
        <row r="213">
          <cell r="F213" t="str">
            <v>Completed</v>
          </cell>
          <cell r="L213" t="str">
            <v>UT</v>
          </cell>
          <cell r="AB213">
            <v>12</v>
          </cell>
          <cell r="AC213">
            <v>1148.4000000000001</v>
          </cell>
          <cell r="AE213">
            <v>120</v>
          </cell>
          <cell r="AH213">
            <v>247.68</v>
          </cell>
          <cell r="AR213">
            <v>2015</v>
          </cell>
          <cell r="AS213">
            <v>9</v>
          </cell>
        </row>
        <row r="214">
          <cell r="F214" t="str">
            <v>Completed</v>
          </cell>
          <cell r="L214" t="str">
            <v>UT</v>
          </cell>
          <cell r="AB214">
            <v>24</v>
          </cell>
          <cell r="AC214">
            <v>1622.3999999999999</v>
          </cell>
          <cell r="AE214">
            <v>120</v>
          </cell>
          <cell r="AH214">
            <v>269.52</v>
          </cell>
          <cell r="AR214">
            <v>2015</v>
          </cell>
          <cell r="AS214">
            <v>9</v>
          </cell>
        </row>
        <row r="215">
          <cell r="F215" t="str">
            <v>Completed</v>
          </cell>
          <cell r="L215" t="str">
            <v>UT</v>
          </cell>
          <cell r="AB215">
            <v>6</v>
          </cell>
          <cell r="AC215">
            <v>574.20000000000005</v>
          </cell>
          <cell r="AE215">
            <v>78</v>
          </cell>
          <cell r="AH215">
            <v>130.5</v>
          </cell>
          <cell r="AR215">
            <v>2015</v>
          </cell>
          <cell r="AS215">
            <v>9</v>
          </cell>
        </row>
        <row r="216">
          <cell r="F216" t="str">
            <v>Completed</v>
          </cell>
          <cell r="L216" t="str">
            <v>UT</v>
          </cell>
          <cell r="AB216">
            <v>8</v>
          </cell>
          <cell r="AC216">
            <v>765.6</v>
          </cell>
          <cell r="AE216">
            <v>80</v>
          </cell>
          <cell r="AH216">
            <v>165.12</v>
          </cell>
          <cell r="AR216">
            <v>2015</v>
          </cell>
          <cell r="AS216">
            <v>9</v>
          </cell>
        </row>
        <row r="217">
          <cell r="F217" t="str">
            <v>Completed</v>
          </cell>
          <cell r="L217" t="str">
            <v>UT</v>
          </cell>
          <cell r="AB217">
            <v>46</v>
          </cell>
          <cell r="AC217">
            <v>1734.2</v>
          </cell>
          <cell r="AE217">
            <v>230</v>
          </cell>
          <cell r="AH217">
            <v>759</v>
          </cell>
          <cell r="AR217">
            <v>2015</v>
          </cell>
          <cell r="AS217">
            <v>9</v>
          </cell>
        </row>
        <row r="218">
          <cell r="F218" t="str">
            <v>Completed</v>
          </cell>
          <cell r="L218" t="str">
            <v>UT</v>
          </cell>
          <cell r="AB218">
            <v>48</v>
          </cell>
          <cell r="AC218">
            <v>1809.6000000000001</v>
          </cell>
          <cell r="AE218">
            <v>240</v>
          </cell>
          <cell r="AH218">
            <v>792</v>
          </cell>
          <cell r="AR218">
            <v>2015</v>
          </cell>
          <cell r="AS218">
            <v>9</v>
          </cell>
        </row>
        <row r="219">
          <cell r="F219" t="str">
            <v>Completed</v>
          </cell>
          <cell r="L219" t="str">
            <v>UT</v>
          </cell>
          <cell r="AB219">
            <v>1</v>
          </cell>
          <cell r="AC219">
            <v>95.7</v>
          </cell>
          <cell r="AE219">
            <v>13</v>
          </cell>
          <cell r="AH219">
            <v>31.06</v>
          </cell>
          <cell r="AR219">
            <v>2015</v>
          </cell>
          <cell r="AS219">
            <v>9</v>
          </cell>
        </row>
        <row r="220">
          <cell r="F220" t="str">
            <v>Completed</v>
          </cell>
          <cell r="L220" t="str">
            <v>UT</v>
          </cell>
          <cell r="AB220">
            <v>6</v>
          </cell>
          <cell r="AC220">
            <v>405.59999999999997</v>
          </cell>
          <cell r="AE220">
            <v>30</v>
          </cell>
          <cell r="AH220">
            <v>67.38</v>
          </cell>
          <cell r="AR220">
            <v>2015</v>
          </cell>
          <cell r="AS220">
            <v>9</v>
          </cell>
        </row>
        <row r="221">
          <cell r="F221" t="str">
            <v>Completed</v>
          </cell>
          <cell r="L221" t="str">
            <v>UT</v>
          </cell>
          <cell r="AB221">
            <v>12</v>
          </cell>
          <cell r="AC221">
            <v>1148.4000000000001</v>
          </cell>
          <cell r="AE221">
            <v>120</v>
          </cell>
          <cell r="AH221">
            <v>247.68</v>
          </cell>
          <cell r="AR221">
            <v>2015</v>
          </cell>
          <cell r="AS221">
            <v>9</v>
          </cell>
        </row>
        <row r="222">
          <cell r="F222" t="str">
            <v>Completed</v>
          </cell>
          <cell r="L222" t="str">
            <v>UT</v>
          </cell>
          <cell r="AB222">
            <v>4</v>
          </cell>
          <cell r="AC222">
            <v>382.8</v>
          </cell>
          <cell r="AE222">
            <v>40</v>
          </cell>
          <cell r="AH222">
            <v>82.56</v>
          </cell>
          <cell r="AR222">
            <v>2015</v>
          </cell>
          <cell r="AS222">
            <v>9</v>
          </cell>
        </row>
        <row r="223">
          <cell r="F223" t="str">
            <v>Completed</v>
          </cell>
          <cell r="L223" t="str">
            <v>UT</v>
          </cell>
          <cell r="AB223">
            <v>6</v>
          </cell>
          <cell r="AC223">
            <v>574.20000000000005</v>
          </cell>
          <cell r="AE223">
            <v>78</v>
          </cell>
          <cell r="AH223">
            <v>130.5</v>
          </cell>
          <cell r="AR223">
            <v>2015</v>
          </cell>
          <cell r="AS223">
            <v>9</v>
          </cell>
        </row>
        <row r="224">
          <cell r="F224" t="str">
            <v>Completed</v>
          </cell>
          <cell r="L224" t="str">
            <v>UT</v>
          </cell>
          <cell r="AB224">
            <v>3</v>
          </cell>
          <cell r="AC224">
            <v>287.10000000000002</v>
          </cell>
          <cell r="AE224">
            <v>39</v>
          </cell>
          <cell r="AH224">
            <v>65.25</v>
          </cell>
          <cell r="AR224">
            <v>2015</v>
          </cell>
          <cell r="AS224">
            <v>9</v>
          </cell>
        </row>
        <row r="225">
          <cell r="F225" t="str">
            <v>Completed</v>
          </cell>
          <cell r="L225" t="str">
            <v>UT</v>
          </cell>
          <cell r="AB225">
            <v>2</v>
          </cell>
          <cell r="AC225">
            <v>191.4</v>
          </cell>
          <cell r="AE225">
            <v>26</v>
          </cell>
          <cell r="AH225">
            <v>43.5</v>
          </cell>
          <cell r="AR225">
            <v>2015</v>
          </cell>
          <cell r="AS225">
            <v>9</v>
          </cell>
        </row>
        <row r="226">
          <cell r="F226" t="str">
            <v>Completed</v>
          </cell>
          <cell r="L226" t="str">
            <v>UT</v>
          </cell>
          <cell r="AB226">
            <v>30</v>
          </cell>
          <cell r="AC226">
            <v>2871</v>
          </cell>
          <cell r="AE226">
            <v>300</v>
          </cell>
          <cell r="AH226">
            <v>619.20000000000005</v>
          </cell>
          <cell r="AR226">
            <v>2015</v>
          </cell>
          <cell r="AS226">
            <v>9</v>
          </cell>
        </row>
        <row r="227">
          <cell r="F227" t="str">
            <v>Completed</v>
          </cell>
          <cell r="L227" t="str">
            <v>UT</v>
          </cell>
          <cell r="AB227">
            <v>12</v>
          </cell>
          <cell r="AC227">
            <v>1148.4000000000001</v>
          </cell>
          <cell r="AE227">
            <v>120</v>
          </cell>
          <cell r="AH227">
            <v>247.68</v>
          </cell>
          <cell r="AR227">
            <v>2015</v>
          </cell>
          <cell r="AS227">
            <v>9</v>
          </cell>
        </row>
        <row r="228">
          <cell r="F228" t="str">
            <v>Completed</v>
          </cell>
          <cell r="L228" t="str">
            <v>UT</v>
          </cell>
          <cell r="AB228">
            <v>18</v>
          </cell>
          <cell r="AC228">
            <v>1722.6000000000001</v>
          </cell>
          <cell r="AE228">
            <v>234</v>
          </cell>
          <cell r="AH228">
            <v>559.08000000000004</v>
          </cell>
          <cell r="AR228">
            <v>2015</v>
          </cell>
          <cell r="AS228">
            <v>9</v>
          </cell>
        </row>
        <row r="229">
          <cell r="F229" t="str">
            <v>Completed</v>
          </cell>
          <cell r="L229" t="str">
            <v>UT</v>
          </cell>
          <cell r="AB229">
            <v>40</v>
          </cell>
          <cell r="AC229">
            <v>1508</v>
          </cell>
          <cell r="AE229">
            <v>200</v>
          </cell>
          <cell r="AH229">
            <v>660</v>
          </cell>
          <cell r="AR229">
            <v>2015</v>
          </cell>
          <cell r="AS229">
            <v>9</v>
          </cell>
        </row>
        <row r="230">
          <cell r="F230" t="str">
            <v>Completed</v>
          </cell>
          <cell r="L230" t="str">
            <v>UT</v>
          </cell>
          <cell r="AB230">
            <v>8</v>
          </cell>
          <cell r="AC230">
            <v>301.60000000000002</v>
          </cell>
          <cell r="AE230">
            <v>40</v>
          </cell>
          <cell r="AH230">
            <v>132</v>
          </cell>
          <cell r="AR230">
            <v>2015</v>
          </cell>
          <cell r="AS230">
            <v>9</v>
          </cell>
        </row>
        <row r="231">
          <cell r="F231" t="str">
            <v>Completed</v>
          </cell>
          <cell r="L231" t="str">
            <v>UT</v>
          </cell>
          <cell r="AB231">
            <v>8</v>
          </cell>
          <cell r="AC231">
            <v>765.6</v>
          </cell>
          <cell r="AE231">
            <v>104</v>
          </cell>
          <cell r="AH231">
            <v>174</v>
          </cell>
          <cell r="AR231">
            <v>2015</v>
          </cell>
          <cell r="AS231">
            <v>9</v>
          </cell>
        </row>
        <row r="232">
          <cell r="F232" t="str">
            <v>Completed</v>
          </cell>
          <cell r="L232" t="str">
            <v>UT</v>
          </cell>
          <cell r="AB232">
            <v>12</v>
          </cell>
          <cell r="AC232">
            <v>1148.4000000000001</v>
          </cell>
          <cell r="AE232">
            <v>120</v>
          </cell>
          <cell r="AH232">
            <v>247.68</v>
          </cell>
          <cell r="AR232">
            <v>2015</v>
          </cell>
          <cell r="AS232">
            <v>9</v>
          </cell>
        </row>
        <row r="233">
          <cell r="F233" t="str">
            <v>Completed</v>
          </cell>
          <cell r="L233" t="str">
            <v>UT</v>
          </cell>
          <cell r="AB233">
            <v>116</v>
          </cell>
          <cell r="AC233">
            <v>11101.2</v>
          </cell>
          <cell r="AE233">
            <v>1105.94</v>
          </cell>
          <cell r="AH233">
            <v>2394.2399999999998</v>
          </cell>
          <cell r="AR233">
            <v>2015</v>
          </cell>
          <cell r="AS233">
            <v>9</v>
          </cell>
        </row>
        <row r="234">
          <cell r="F234" t="str">
            <v>Completed</v>
          </cell>
          <cell r="L234" t="str">
            <v>UT</v>
          </cell>
          <cell r="AB234">
            <v>20</v>
          </cell>
          <cell r="AC234">
            <v>1352</v>
          </cell>
          <cell r="AE234">
            <v>100</v>
          </cell>
          <cell r="AH234">
            <v>224.6</v>
          </cell>
          <cell r="AR234">
            <v>2015</v>
          </cell>
          <cell r="AS234">
            <v>9</v>
          </cell>
        </row>
        <row r="235">
          <cell r="F235" t="str">
            <v>Completed</v>
          </cell>
          <cell r="L235" t="str">
            <v>UT</v>
          </cell>
          <cell r="AB235">
            <v>45</v>
          </cell>
          <cell r="AC235">
            <v>3041.9999999999995</v>
          </cell>
          <cell r="AE235">
            <v>225</v>
          </cell>
          <cell r="AH235">
            <v>505.35</v>
          </cell>
          <cell r="AR235">
            <v>2015</v>
          </cell>
          <cell r="AS235">
            <v>9</v>
          </cell>
        </row>
        <row r="236">
          <cell r="F236" t="str">
            <v>Completed</v>
          </cell>
          <cell r="L236" t="str">
            <v>UT</v>
          </cell>
          <cell r="AB236">
            <v>24</v>
          </cell>
          <cell r="AC236">
            <v>1622.3999999999999</v>
          </cell>
          <cell r="AE236">
            <v>120</v>
          </cell>
          <cell r="AH236">
            <v>269.52</v>
          </cell>
          <cell r="AR236">
            <v>2015</v>
          </cell>
          <cell r="AS236">
            <v>9</v>
          </cell>
        </row>
        <row r="237">
          <cell r="F237" t="str">
            <v>Completed</v>
          </cell>
          <cell r="L237" t="str">
            <v>UT</v>
          </cell>
          <cell r="AB237">
            <v>25</v>
          </cell>
          <cell r="AC237">
            <v>2392.5</v>
          </cell>
          <cell r="AE237">
            <v>325</v>
          </cell>
          <cell r="AH237">
            <v>543.75</v>
          </cell>
          <cell r="AR237">
            <v>2015</v>
          </cell>
          <cell r="AS237">
            <v>9</v>
          </cell>
        </row>
        <row r="238">
          <cell r="F238" t="str">
            <v>Completed</v>
          </cell>
          <cell r="L238" t="str">
            <v>UT</v>
          </cell>
          <cell r="AB238">
            <v>29</v>
          </cell>
          <cell r="AC238">
            <v>2775.3</v>
          </cell>
          <cell r="AE238">
            <v>344.49</v>
          </cell>
          <cell r="AH238">
            <v>900.74</v>
          </cell>
          <cell r="AR238">
            <v>2015</v>
          </cell>
          <cell r="AS238">
            <v>9</v>
          </cell>
        </row>
        <row r="239">
          <cell r="F239" t="str">
            <v>Completed</v>
          </cell>
          <cell r="L239" t="str">
            <v>UT</v>
          </cell>
          <cell r="AB239">
            <v>5</v>
          </cell>
          <cell r="AC239">
            <v>478.5</v>
          </cell>
          <cell r="AE239">
            <v>65</v>
          </cell>
          <cell r="AH239">
            <v>108.75</v>
          </cell>
          <cell r="AR239">
            <v>2015</v>
          </cell>
          <cell r="AS239">
            <v>9</v>
          </cell>
        </row>
        <row r="240">
          <cell r="F240" t="str">
            <v>Completed</v>
          </cell>
          <cell r="L240" t="str">
            <v>UT</v>
          </cell>
          <cell r="AB240">
            <v>6</v>
          </cell>
          <cell r="AC240">
            <v>574.20000000000005</v>
          </cell>
          <cell r="AE240">
            <v>78</v>
          </cell>
          <cell r="AH240">
            <v>130.5</v>
          </cell>
          <cell r="AR240">
            <v>2015</v>
          </cell>
          <cell r="AS240">
            <v>9</v>
          </cell>
        </row>
        <row r="241">
          <cell r="F241" t="str">
            <v>Completed</v>
          </cell>
          <cell r="L241" t="str">
            <v>UT</v>
          </cell>
          <cell r="AB241">
            <v>12</v>
          </cell>
          <cell r="AC241">
            <v>1334.4</v>
          </cell>
          <cell r="AE241">
            <v>84</v>
          </cell>
          <cell r="AH241">
            <v>238.44</v>
          </cell>
          <cell r="AR241">
            <v>2015</v>
          </cell>
          <cell r="AS241">
            <v>9</v>
          </cell>
        </row>
        <row r="242">
          <cell r="F242" t="str">
            <v>Completed</v>
          </cell>
          <cell r="L242" t="str">
            <v>UT</v>
          </cell>
          <cell r="AB242">
            <v>24</v>
          </cell>
          <cell r="AC242">
            <v>2296.8000000000002</v>
          </cell>
          <cell r="AE242">
            <v>312</v>
          </cell>
          <cell r="AH242">
            <v>522</v>
          </cell>
          <cell r="AR242">
            <v>2015</v>
          </cell>
          <cell r="AS242">
            <v>9</v>
          </cell>
        </row>
        <row r="243">
          <cell r="F243" t="str">
            <v>Completed</v>
          </cell>
          <cell r="L243" t="str">
            <v>UT</v>
          </cell>
          <cell r="AB243">
            <v>12</v>
          </cell>
          <cell r="AC243">
            <v>1334.4</v>
          </cell>
          <cell r="AE243">
            <v>84</v>
          </cell>
          <cell r="AH243">
            <v>238.44</v>
          </cell>
          <cell r="AR243">
            <v>2015</v>
          </cell>
          <cell r="AS243">
            <v>9</v>
          </cell>
        </row>
        <row r="244">
          <cell r="F244" t="str">
            <v>Completed</v>
          </cell>
          <cell r="L244" t="str">
            <v>UT</v>
          </cell>
          <cell r="AB244">
            <v>77</v>
          </cell>
          <cell r="AC244">
            <v>8562.4</v>
          </cell>
          <cell r="AE244">
            <v>539</v>
          </cell>
          <cell r="AH244">
            <v>1529.99</v>
          </cell>
          <cell r="AR244">
            <v>2015</v>
          </cell>
          <cell r="AS244">
            <v>9</v>
          </cell>
        </row>
        <row r="245">
          <cell r="F245" t="str">
            <v>Completed</v>
          </cell>
          <cell r="L245" t="str">
            <v>UT</v>
          </cell>
          <cell r="AB245">
            <v>23</v>
          </cell>
          <cell r="AC245">
            <v>2557.6</v>
          </cell>
          <cell r="AE245">
            <v>161</v>
          </cell>
          <cell r="AH245">
            <v>457.01</v>
          </cell>
          <cell r="AR245">
            <v>2015</v>
          </cell>
          <cell r="AS245">
            <v>9</v>
          </cell>
        </row>
        <row r="246">
          <cell r="F246" t="str">
            <v>Completed</v>
          </cell>
          <cell r="L246" t="str">
            <v>UT</v>
          </cell>
          <cell r="AB246">
            <v>10</v>
          </cell>
          <cell r="AC246">
            <v>1112</v>
          </cell>
          <cell r="AE246">
            <v>70</v>
          </cell>
          <cell r="AH246">
            <v>198.7</v>
          </cell>
          <cell r="AR246">
            <v>2015</v>
          </cell>
          <cell r="AS246">
            <v>9</v>
          </cell>
        </row>
        <row r="247">
          <cell r="F247" t="str">
            <v>Completed</v>
          </cell>
          <cell r="L247" t="str">
            <v>UT</v>
          </cell>
          <cell r="AB247">
            <v>12</v>
          </cell>
          <cell r="AC247">
            <v>452.40000000000003</v>
          </cell>
          <cell r="AE247">
            <v>60</v>
          </cell>
          <cell r="AH247">
            <v>198</v>
          </cell>
          <cell r="AR247">
            <v>2015</v>
          </cell>
          <cell r="AS247">
            <v>9</v>
          </cell>
        </row>
        <row r="248">
          <cell r="F248" t="str">
            <v>Completed</v>
          </cell>
          <cell r="L248" t="str">
            <v>UT</v>
          </cell>
          <cell r="AB248">
            <v>15</v>
          </cell>
          <cell r="AC248">
            <v>565.5</v>
          </cell>
          <cell r="AE248">
            <v>75</v>
          </cell>
          <cell r="AH248">
            <v>247.5</v>
          </cell>
          <cell r="AR248">
            <v>2015</v>
          </cell>
          <cell r="AS248">
            <v>9</v>
          </cell>
        </row>
        <row r="249">
          <cell r="F249" t="str">
            <v>Completed</v>
          </cell>
          <cell r="L249" t="str">
            <v>UT</v>
          </cell>
          <cell r="AB249">
            <v>7</v>
          </cell>
          <cell r="AC249">
            <v>669.9</v>
          </cell>
          <cell r="AE249">
            <v>91</v>
          </cell>
          <cell r="AH249">
            <v>217.42</v>
          </cell>
          <cell r="AR249">
            <v>2015</v>
          </cell>
          <cell r="AS249">
            <v>9</v>
          </cell>
        </row>
        <row r="250">
          <cell r="F250" t="str">
            <v>Completed</v>
          </cell>
          <cell r="L250" t="str">
            <v>UT</v>
          </cell>
          <cell r="AB250">
            <v>30</v>
          </cell>
          <cell r="AC250">
            <v>2871</v>
          </cell>
          <cell r="AE250">
            <v>300</v>
          </cell>
          <cell r="AH250">
            <v>619.20000000000005</v>
          </cell>
          <cell r="AR250">
            <v>2015</v>
          </cell>
          <cell r="AS250">
            <v>9</v>
          </cell>
        </row>
        <row r="251">
          <cell r="F251" t="str">
            <v>Completed</v>
          </cell>
          <cell r="L251" t="str">
            <v>UT</v>
          </cell>
          <cell r="AB251">
            <v>18</v>
          </cell>
          <cell r="AC251">
            <v>2001.6000000000001</v>
          </cell>
          <cell r="AE251">
            <v>126</v>
          </cell>
          <cell r="AH251">
            <v>357.66</v>
          </cell>
          <cell r="AR251">
            <v>2015</v>
          </cell>
          <cell r="AS251">
            <v>9</v>
          </cell>
        </row>
        <row r="252">
          <cell r="F252" t="str">
            <v>Completed</v>
          </cell>
          <cell r="L252" t="str">
            <v>UT</v>
          </cell>
          <cell r="AB252">
            <v>15</v>
          </cell>
          <cell r="AC252">
            <v>1013.9999999999999</v>
          </cell>
          <cell r="AE252">
            <v>75</v>
          </cell>
          <cell r="AH252">
            <v>168.45</v>
          </cell>
          <cell r="AR252">
            <v>2015</v>
          </cell>
          <cell r="AS252">
            <v>9</v>
          </cell>
        </row>
        <row r="253">
          <cell r="F253" t="str">
            <v>Completed</v>
          </cell>
          <cell r="L253" t="str">
            <v>UT</v>
          </cell>
          <cell r="AB253">
            <v>12</v>
          </cell>
          <cell r="AC253">
            <v>1148.4000000000001</v>
          </cell>
          <cell r="AE253">
            <v>156</v>
          </cell>
          <cell r="AH253">
            <v>261</v>
          </cell>
          <cell r="AR253">
            <v>2015</v>
          </cell>
          <cell r="AS253">
            <v>9</v>
          </cell>
        </row>
        <row r="254">
          <cell r="F254" t="str">
            <v>Completed</v>
          </cell>
          <cell r="L254" t="str">
            <v>UT</v>
          </cell>
          <cell r="AB254">
            <v>24</v>
          </cell>
          <cell r="AC254">
            <v>2296.8000000000002</v>
          </cell>
          <cell r="AE254">
            <v>240</v>
          </cell>
          <cell r="AH254">
            <v>495.36</v>
          </cell>
          <cell r="AR254">
            <v>2015</v>
          </cell>
          <cell r="AS254">
            <v>9</v>
          </cell>
        </row>
        <row r="255">
          <cell r="F255" t="str">
            <v>Completed</v>
          </cell>
          <cell r="L255" t="str">
            <v>UT</v>
          </cell>
          <cell r="AB255">
            <v>24</v>
          </cell>
          <cell r="AC255">
            <v>2668.8</v>
          </cell>
          <cell r="AE255">
            <v>168</v>
          </cell>
          <cell r="AH255">
            <v>476.88</v>
          </cell>
          <cell r="AR255">
            <v>2015</v>
          </cell>
          <cell r="AS255">
            <v>9</v>
          </cell>
        </row>
        <row r="256">
          <cell r="F256" t="str">
            <v>Completed</v>
          </cell>
          <cell r="L256" t="str">
            <v>UT</v>
          </cell>
          <cell r="AB256">
            <v>24</v>
          </cell>
          <cell r="AC256">
            <v>1622.3999999999999</v>
          </cell>
          <cell r="AE256">
            <v>120</v>
          </cell>
          <cell r="AH256">
            <v>269.52</v>
          </cell>
          <cell r="AR256">
            <v>2015</v>
          </cell>
          <cell r="AS256">
            <v>9</v>
          </cell>
        </row>
        <row r="257">
          <cell r="F257" t="str">
            <v>Completed</v>
          </cell>
          <cell r="L257" t="str">
            <v>UT</v>
          </cell>
          <cell r="AB257">
            <v>36</v>
          </cell>
          <cell r="AC257">
            <v>3445.2000000000003</v>
          </cell>
          <cell r="AE257">
            <v>360</v>
          </cell>
          <cell r="AH257">
            <v>743.04</v>
          </cell>
          <cell r="AR257">
            <v>2015</v>
          </cell>
          <cell r="AS257">
            <v>9</v>
          </cell>
        </row>
        <row r="258">
          <cell r="F258" t="str">
            <v>Completed</v>
          </cell>
          <cell r="L258" t="str">
            <v>UT</v>
          </cell>
          <cell r="AB258">
            <v>12</v>
          </cell>
          <cell r="AC258">
            <v>452.40000000000003</v>
          </cell>
          <cell r="AE258">
            <v>60</v>
          </cell>
          <cell r="AH258">
            <v>198</v>
          </cell>
          <cell r="AR258">
            <v>2015</v>
          </cell>
          <cell r="AS258">
            <v>9</v>
          </cell>
        </row>
        <row r="259">
          <cell r="F259" t="str">
            <v>Completed</v>
          </cell>
          <cell r="L259" t="str">
            <v>UT</v>
          </cell>
          <cell r="AB259">
            <v>60</v>
          </cell>
          <cell r="AC259">
            <v>2262</v>
          </cell>
          <cell r="AE259">
            <v>300</v>
          </cell>
          <cell r="AH259">
            <v>990</v>
          </cell>
          <cell r="AR259">
            <v>2015</v>
          </cell>
          <cell r="AS259">
            <v>9</v>
          </cell>
        </row>
        <row r="260">
          <cell r="F260" t="str">
            <v>Completed</v>
          </cell>
          <cell r="L260" t="str">
            <v>UT</v>
          </cell>
          <cell r="AB260">
            <v>60</v>
          </cell>
          <cell r="AC260">
            <v>2262</v>
          </cell>
          <cell r="AE260">
            <v>300</v>
          </cell>
          <cell r="AH260">
            <v>990</v>
          </cell>
          <cell r="AR260">
            <v>2015</v>
          </cell>
          <cell r="AS260">
            <v>9</v>
          </cell>
        </row>
        <row r="261">
          <cell r="F261" t="str">
            <v>Completed</v>
          </cell>
          <cell r="L261" t="str">
            <v>UT</v>
          </cell>
          <cell r="AB261">
            <v>60</v>
          </cell>
          <cell r="AC261">
            <v>5742</v>
          </cell>
          <cell r="AE261">
            <v>600</v>
          </cell>
          <cell r="AH261">
            <v>1238.4000000000001</v>
          </cell>
          <cell r="AR261">
            <v>2015</v>
          </cell>
          <cell r="AS261">
            <v>9</v>
          </cell>
        </row>
        <row r="262">
          <cell r="F262" t="str">
            <v>Completed</v>
          </cell>
          <cell r="L262" t="str">
            <v>UT</v>
          </cell>
          <cell r="AB262">
            <v>4</v>
          </cell>
          <cell r="AC262">
            <v>382.8</v>
          </cell>
          <cell r="AE262">
            <v>52</v>
          </cell>
          <cell r="AH262">
            <v>87</v>
          </cell>
          <cell r="AR262">
            <v>2015</v>
          </cell>
          <cell r="AS262">
            <v>9</v>
          </cell>
        </row>
        <row r="263">
          <cell r="F263" t="str">
            <v>Completed</v>
          </cell>
          <cell r="L263" t="str">
            <v>UT</v>
          </cell>
          <cell r="AB263">
            <v>6</v>
          </cell>
          <cell r="AC263">
            <v>574.20000000000005</v>
          </cell>
          <cell r="AE263">
            <v>78</v>
          </cell>
          <cell r="AH263">
            <v>130.5</v>
          </cell>
          <cell r="AR263">
            <v>2015</v>
          </cell>
          <cell r="AS263">
            <v>9</v>
          </cell>
        </row>
        <row r="264">
          <cell r="F264" t="str">
            <v>Completed</v>
          </cell>
          <cell r="L264" t="str">
            <v>UT</v>
          </cell>
          <cell r="AB264">
            <v>2</v>
          </cell>
          <cell r="AC264">
            <v>191.4</v>
          </cell>
          <cell r="AE264">
            <v>26</v>
          </cell>
          <cell r="AH264">
            <v>43.5</v>
          </cell>
          <cell r="AR264">
            <v>2015</v>
          </cell>
          <cell r="AS264">
            <v>9</v>
          </cell>
        </row>
        <row r="265">
          <cell r="F265" t="str">
            <v>Completed</v>
          </cell>
          <cell r="L265" t="str">
            <v>UT</v>
          </cell>
          <cell r="AB265">
            <v>12</v>
          </cell>
          <cell r="AC265">
            <v>1148.4000000000001</v>
          </cell>
          <cell r="AE265">
            <v>120</v>
          </cell>
          <cell r="AH265">
            <v>247.68</v>
          </cell>
          <cell r="AR265">
            <v>2015</v>
          </cell>
          <cell r="AS265">
            <v>9</v>
          </cell>
        </row>
        <row r="266">
          <cell r="F266" t="str">
            <v>Completed</v>
          </cell>
          <cell r="L266" t="str">
            <v>UT</v>
          </cell>
          <cell r="AB266">
            <v>12</v>
          </cell>
          <cell r="AC266">
            <v>1148.4000000000001</v>
          </cell>
          <cell r="AE266">
            <v>120</v>
          </cell>
          <cell r="AH266">
            <v>247.68</v>
          </cell>
          <cell r="AR266">
            <v>2015</v>
          </cell>
          <cell r="AS266">
            <v>9</v>
          </cell>
        </row>
        <row r="267">
          <cell r="F267" t="str">
            <v>Completed</v>
          </cell>
          <cell r="L267" t="str">
            <v>UT</v>
          </cell>
          <cell r="AB267">
            <v>12</v>
          </cell>
          <cell r="AC267">
            <v>1148.4000000000001</v>
          </cell>
          <cell r="AE267">
            <v>156</v>
          </cell>
          <cell r="AH267">
            <v>261</v>
          </cell>
          <cell r="AR267">
            <v>2015</v>
          </cell>
          <cell r="AS267">
            <v>9</v>
          </cell>
        </row>
        <row r="268">
          <cell r="F268" t="str">
            <v>Completed</v>
          </cell>
          <cell r="L268" t="str">
            <v>UT</v>
          </cell>
          <cell r="AB268">
            <v>18</v>
          </cell>
          <cell r="AC268">
            <v>1722.6000000000001</v>
          </cell>
          <cell r="AE268">
            <v>234</v>
          </cell>
          <cell r="AH268">
            <v>391.5</v>
          </cell>
          <cell r="AR268">
            <v>2015</v>
          </cell>
          <cell r="AS268">
            <v>9</v>
          </cell>
        </row>
        <row r="269">
          <cell r="F269" t="str">
            <v>Completed</v>
          </cell>
          <cell r="L269" t="str">
            <v>UT</v>
          </cell>
          <cell r="AB269">
            <v>12</v>
          </cell>
          <cell r="AC269">
            <v>1148.4000000000001</v>
          </cell>
          <cell r="AE269">
            <v>156</v>
          </cell>
          <cell r="AH269">
            <v>261</v>
          </cell>
          <cell r="AR269">
            <v>2015</v>
          </cell>
          <cell r="AS269">
            <v>9</v>
          </cell>
        </row>
        <row r="270">
          <cell r="F270" t="str">
            <v>Completed</v>
          </cell>
          <cell r="L270" t="str">
            <v>UT</v>
          </cell>
          <cell r="AB270">
            <v>2</v>
          </cell>
          <cell r="AC270">
            <v>191.4</v>
          </cell>
          <cell r="AE270">
            <v>26</v>
          </cell>
          <cell r="AH270">
            <v>43.5</v>
          </cell>
          <cell r="AR270">
            <v>2015</v>
          </cell>
          <cell r="AS270">
            <v>9</v>
          </cell>
        </row>
        <row r="271">
          <cell r="F271" t="str">
            <v>Completed</v>
          </cell>
          <cell r="L271" t="str">
            <v>UT</v>
          </cell>
          <cell r="AB271">
            <v>10</v>
          </cell>
          <cell r="AC271">
            <v>957</v>
          </cell>
          <cell r="AE271">
            <v>100</v>
          </cell>
          <cell r="AH271">
            <v>206.4</v>
          </cell>
          <cell r="AR271">
            <v>2015</v>
          </cell>
          <cell r="AS271">
            <v>9</v>
          </cell>
        </row>
        <row r="272">
          <cell r="F272" t="str">
            <v>Completed</v>
          </cell>
          <cell r="L272" t="str">
            <v>UT</v>
          </cell>
          <cell r="AB272">
            <v>6</v>
          </cell>
          <cell r="AC272">
            <v>574.20000000000005</v>
          </cell>
          <cell r="AE272">
            <v>60</v>
          </cell>
          <cell r="AH272">
            <v>123.84</v>
          </cell>
          <cell r="AR272">
            <v>2015</v>
          </cell>
          <cell r="AS272">
            <v>9</v>
          </cell>
        </row>
        <row r="273">
          <cell r="F273" t="str">
            <v>Completed</v>
          </cell>
          <cell r="L273" t="str">
            <v>UT</v>
          </cell>
          <cell r="AB273">
            <v>12</v>
          </cell>
          <cell r="AC273">
            <v>1148.4000000000001</v>
          </cell>
          <cell r="AE273">
            <v>156</v>
          </cell>
          <cell r="AH273">
            <v>261</v>
          </cell>
          <cell r="AR273">
            <v>2015</v>
          </cell>
          <cell r="AS273">
            <v>9</v>
          </cell>
        </row>
        <row r="274">
          <cell r="F274" t="str">
            <v>Completed</v>
          </cell>
          <cell r="L274" t="str">
            <v>UT</v>
          </cell>
          <cell r="AB274">
            <v>8</v>
          </cell>
          <cell r="AC274">
            <v>301.60000000000002</v>
          </cell>
          <cell r="AE274">
            <v>40</v>
          </cell>
          <cell r="AH274">
            <v>132</v>
          </cell>
          <cell r="AR274">
            <v>2015</v>
          </cell>
          <cell r="AS274">
            <v>9</v>
          </cell>
        </row>
        <row r="275">
          <cell r="F275" t="str">
            <v>Completed</v>
          </cell>
          <cell r="L275" t="str">
            <v>UT</v>
          </cell>
          <cell r="AB275">
            <v>12</v>
          </cell>
          <cell r="AC275">
            <v>1148.4000000000001</v>
          </cell>
          <cell r="AE275">
            <v>120</v>
          </cell>
          <cell r="AH275">
            <v>247.68</v>
          </cell>
          <cell r="AR275">
            <v>2015</v>
          </cell>
          <cell r="AS275">
            <v>9</v>
          </cell>
        </row>
        <row r="276">
          <cell r="F276" t="str">
            <v>Completed</v>
          </cell>
          <cell r="L276" t="str">
            <v>UT</v>
          </cell>
          <cell r="AB276">
            <v>12</v>
          </cell>
          <cell r="AC276">
            <v>1148.4000000000001</v>
          </cell>
          <cell r="AE276">
            <v>156</v>
          </cell>
          <cell r="AH276">
            <v>261</v>
          </cell>
          <cell r="AR276">
            <v>2015</v>
          </cell>
          <cell r="AS276">
            <v>9</v>
          </cell>
        </row>
        <row r="277">
          <cell r="F277" t="str">
            <v>Completed</v>
          </cell>
          <cell r="L277" t="str">
            <v>UT</v>
          </cell>
          <cell r="AB277">
            <v>12</v>
          </cell>
          <cell r="AC277">
            <v>1148.4000000000001</v>
          </cell>
          <cell r="AE277">
            <v>156</v>
          </cell>
          <cell r="AH277">
            <v>261</v>
          </cell>
          <cell r="AR277">
            <v>2015</v>
          </cell>
          <cell r="AS277">
            <v>9</v>
          </cell>
        </row>
        <row r="278">
          <cell r="F278" t="str">
            <v>Completed</v>
          </cell>
          <cell r="L278" t="str">
            <v>UT</v>
          </cell>
          <cell r="AB278">
            <v>8</v>
          </cell>
          <cell r="AC278">
            <v>765.6</v>
          </cell>
          <cell r="AE278">
            <v>104</v>
          </cell>
          <cell r="AH278">
            <v>248.48</v>
          </cell>
          <cell r="AR278">
            <v>2015</v>
          </cell>
          <cell r="AS278">
            <v>9</v>
          </cell>
        </row>
        <row r="279">
          <cell r="F279" t="str">
            <v>Completed</v>
          </cell>
          <cell r="L279" t="str">
            <v>UT</v>
          </cell>
          <cell r="AB279">
            <v>4</v>
          </cell>
          <cell r="AC279">
            <v>150.80000000000001</v>
          </cell>
          <cell r="AE279">
            <v>20</v>
          </cell>
          <cell r="AH279">
            <v>66</v>
          </cell>
          <cell r="AR279">
            <v>2015</v>
          </cell>
          <cell r="AS279">
            <v>9</v>
          </cell>
        </row>
        <row r="280">
          <cell r="F280" t="str">
            <v>Completed</v>
          </cell>
          <cell r="L280" t="str">
            <v>UT</v>
          </cell>
          <cell r="AB280">
            <v>4</v>
          </cell>
          <cell r="AC280">
            <v>382.8</v>
          </cell>
          <cell r="AE280">
            <v>52</v>
          </cell>
          <cell r="AH280">
            <v>124.24</v>
          </cell>
          <cell r="AR280">
            <v>2015</v>
          </cell>
          <cell r="AS280">
            <v>9</v>
          </cell>
        </row>
        <row r="281">
          <cell r="F281" t="str">
            <v>Completed</v>
          </cell>
          <cell r="L281" t="str">
            <v>UT</v>
          </cell>
          <cell r="AB281">
            <v>2</v>
          </cell>
          <cell r="AC281">
            <v>75.400000000000006</v>
          </cell>
          <cell r="AE281">
            <v>10</v>
          </cell>
          <cell r="AH281">
            <v>33</v>
          </cell>
          <cell r="AR281">
            <v>2015</v>
          </cell>
          <cell r="AS281">
            <v>9</v>
          </cell>
        </row>
        <row r="282">
          <cell r="F282" t="str">
            <v>Completed</v>
          </cell>
          <cell r="L282" t="str">
            <v>UT</v>
          </cell>
          <cell r="AB282">
            <v>1</v>
          </cell>
          <cell r="AC282">
            <v>95.7</v>
          </cell>
          <cell r="AE282">
            <v>13</v>
          </cell>
          <cell r="AH282">
            <v>21.75</v>
          </cell>
          <cell r="AR282">
            <v>2015</v>
          </cell>
          <cell r="AS282">
            <v>9</v>
          </cell>
        </row>
        <row r="283">
          <cell r="F283" t="str">
            <v>Completed</v>
          </cell>
          <cell r="L283" t="str">
            <v>UT</v>
          </cell>
          <cell r="AB283">
            <v>12</v>
          </cell>
          <cell r="AC283">
            <v>452.40000000000003</v>
          </cell>
          <cell r="AE283">
            <v>60</v>
          </cell>
          <cell r="AH283">
            <v>198</v>
          </cell>
          <cell r="AR283">
            <v>2015</v>
          </cell>
          <cell r="AS283">
            <v>9</v>
          </cell>
        </row>
        <row r="284">
          <cell r="F284" t="str">
            <v>Completed</v>
          </cell>
          <cell r="L284" t="str">
            <v>UT</v>
          </cell>
          <cell r="AB284">
            <v>31</v>
          </cell>
          <cell r="AC284">
            <v>2966.7000000000003</v>
          </cell>
          <cell r="AE284">
            <v>368.25</v>
          </cell>
          <cell r="AH284">
            <v>962.86</v>
          </cell>
          <cell r="AR284">
            <v>2015</v>
          </cell>
          <cell r="AS284">
            <v>9</v>
          </cell>
        </row>
        <row r="285">
          <cell r="F285" t="str">
            <v>Completed</v>
          </cell>
          <cell r="L285" t="str">
            <v>UT</v>
          </cell>
          <cell r="AB285">
            <v>26</v>
          </cell>
          <cell r="AC285">
            <v>2488.2000000000003</v>
          </cell>
          <cell r="AE285">
            <v>338</v>
          </cell>
          <cell r="AH285">
            <v>565.5</v>
          </cell>
          <cell r="AR285">
            <v>2015</v>
          </cell>
          <cell r="AS285">
            <v>9</v>
          </cell>
        </row>
        <row r="286">
          <cell r="F286" t="str">
            <v>Completed</v>
          </cell>
          <cell r="L286" t="str">
            <v>UT</v>
          </cell>
          <cell r="AB286">
            <v>12</v>
          </cell>
          <cell r="AC286">
            <v>452.40000000000003</v>
          </cell>
          <cell r="AE286">
            <v>60</v>
          </cell>
          <cell r="AH286">
            <v>198</v>
          </cell>
          <cell r="AR286">
            <v>2015</v>
          </cell>
          <cell r="AS286">
            <v>9</v>
          </cell>
        </row>
        <row r="287">
          <cell r="F287" t="str">
            <v>Completed</v>
          </cell>
          <cell r="L287" t="str">
            <v>UT</v>
          </cell>
          <cell r="AB287">
            <v>6</v>
          </cell>
          <cell r="AC287">
            <v>667.2</v>
          </cell>
          <cell r="AE287">
            <v>42</v>
          </cell>
          <cell r="AH287">
            <v>119.22</v>
          </cell>
          <cell r="AR287">
            <v>2015</v>
          </cell>
          <cell r="AS287">
            <v>9</v>
          </cell>
        </row>
        <row r="288">
          <cell r="F288" t="str">
            <v>Completed</v>
          </cell>
          <cell r="L288" t="str">
            <v>UT</v>
          </cell>
          <cell r="AB288">
            <v>3</v>
          </cell>
          <cell r="AC288">
            <v>333.6</v>
          </cell>
          <cell r="AE288">
            <v>21</v>
          </cell>
          <cell r="AH288">
            <v>59.61</v>
          </cell>
          <cell r="AR288">
            <v>2015</v>
          </cell>
          <cell r="AS288">
            <v>9</v>
          </cell>
        </row>
        <row r="289">
          <cell r="F289" t="str">
            <v>Completed</v>
          </cell>
          <cell r="L289" t="str">
            <v>UT</v>
          </cell>
          <cell r="AB289">
            <v>24</v>
          </cell>
          <cell r="AC289">
            <v>2296.8000000000002</v>
          </cell>
          <cell r="AE289">
            <v>240</v>
          </cell>
          <cell r="AH289">
            <v>495.36</v>
          </cell>
          <cell r="AR289">
            <v>2015</v>
          </cell>
          <cell r="AS289">
            <v>9</v>
          </cell>
        </row>
        <row r="290">
          <cell r="F290" t="str">
            <v>Completed</v>
          </cell>
          <cell r="L290" t="str">
            <v>UT</v>
          </cell>
          <cell r="AB290">
            <v>6</v>
          </cell>
          <cell r="AC290">
            <v>226.20000000000002</v>
          </cell>
          <cell r="AE290">
            <v>30</v>
          </cell>
          <cell r="AH290">
            <v>99</v>
          </cell>
          <cell r="AR290">
            <v>2015</v>
          </cell>
          <cell r="AS290">
            <v>9</v>
          </cell>
        </row>
        <row r="291">
          <cell r="F291" t="str">
            <v>Completed</v>
          </cell>
          <cell r="L291" t="str">
            <v>UT</v>
          </cell>
          <cell r="AB291">
            <v>48</v>
          </cell>
          <cell r="AC291">
            <v>1809.6000000000001</v>
          </cell>
          <cell r="AE291">
            <v>240</v>
          </cell>
          <cell r="AH291">
            <v>792</v>
          </cell>
          <cell r="AR291">
            <v>2015</v>
          </cell>
          <cell r="AS291">
            <v>9</v>
          </cell>
        </row>
        <row r="292">
          <cell r="F292" t="str">
            <v>Completed</v>
          </cell>
          <cell r="L292" t="str">
            <v>UT</v>
          </cell>
          <cell r="AB292">
            <v>1</v>
          </cell>
          <cell r="AC292">
            <v>95.7</v>
          </cell>
          <cell r="AE292">
            <v>13</v>
          </cell>
          <cell r="AH292">
            <v>21.75</v>
          </cell>
          <cell r="AR292">
            <v>2015</v>
          </cell>
          <cell r="AS292">
            <v>9</v>
          </cell>
        </row>
        <row r="293">
          <cell r="F293" t="str">
            <v>Completed</v>
          </cell>
          <cell r="L293" t="str">
            <v>UT</v>
          </cell>
          <cell r="AB293">
            <v>1</v>
          </cell>
          <cell r="AC293">
            <v>95.7</v>
          </cell>
          <cell r="AE293">
            <v>13</v>
          </cell>
          <cell r="AH293">
            <v>21.75</v>
          </cell>
          <cell r="AR293">
            <v>2015</v>
          </cell>
          <cell r="AS293">
            <v>9</v>
          </cell>
        </row>
        <row r="294">
          <cell r="F294" t="str">
            <v>Completed</v>
          </cell>
          <cell r="L294" t="str">
            <v>UT</v>
          </cell>
          <cell r="AB294">
            <v>1</v>
          </cell>
          <cell r="AC294">
            <v>95.7</v>
          </cell>
          <cell r="AE294">
            <v>13</v>
          </cell>
          <cell r="AH294">
            <v>21.75</v>
          </cell>
          <cell r="AR294">
            <v>2015</v>
          </cell>
          <cell r="AS294">
            <v>9</v>
          </cell>
        </row>
        <row r="295">
          <cell r="F295" t="str">
            <v>Completed</v>
          </cell>
          <cell r="L295" t="str">
            <v>UT</v>
          </cell>
          <cell r="AB295">
            <v>12</v>
          </cell>
          <cell r="AC295">
            <v>1148.4000000000001</v>
          </cell>
          <cell r="AE295">
            <v>120</v>
          </cell>
          <cell r="AH295">
            <v>247.68</v>
          </cell>
          <cell r="AR295">
            <v>2015</v>
          </cell>
          <cell r="AS295">
            <v>9</v>
          </cell>
        </row>
        <row r="296">
          <cell r="F296" t="str">
            <v>Completed</v>
          </cell>
          <cell r="L296" t="str">
            <v>UT</v>
          </cell>
          <cell r="AB296">
            <v>5</v>
          </cell>
          <cell r="AC296">
            <v>478.5</v>
          </cell>
          <cell r="AE296">
            <v>65</v>
          </cell>
          <cell r="AH296">
            <v>108.75</v>
          </cell>
          <cell r="AR296">
            <v>2015</v>
          </cell>
          <cell r="AS296">
            <v>9</v>
          </cell>
        </row>
        <row r="297">
          <cell r="F297" t="str">
            <v>Completed</v>
          </cell>
          <cell r="L297" t="str">
            <v>UT</v>
          </cell>
          <cell r="AB297">
            <v>1812</v>
          </cell>
          <cell r="AC297">
            <v>68312.400000000009</v>
          </cell>
          <cell r="AE297">
            <v>9060</v>
          </cell>
          <cell r="AH297">
            <v>29898</v>
          </cell>
          <cell r="AR297">
            <v>2015</v>
          </cell>
          <cell r="AS297">
            <v>11</v>
          </cell>
        </row>
        <row r="298">
          <cell r="F298" t="str">
            <v>Completed</v>
          </cell>
          <cell r="L298" t="str">
            <v>UT</v>
          </cell>
          <cell r="AB298">
            <v>204</v>
          </cell>
          <cell r="AC298">
            <v>19522.8</v>
          </cell>
          <cell r="AE298">
            <v>2652</v>
          </cell>
          <cell r="AH298">
            <v>4437</v>
          </cell>
          <cell r="AR298">
            <v>2015</v>
          </cell>
          <cell r="AS298">
            <v>11</v>
          </cell>
        </row>
        <row r="299">
          <cell r="F299" t="str">
            <v>Completed</v>
          </cell>
          <cell r="L299" t="str">
            <v>UT</v>
          </cell>
          <cell r="AB299">
            <v>12</v>
          </cell>
          <cell r="AC299">
            <v>1148.4000000000001</v>
          </cell>
          <cell r="AE299">
            <v>156</v>
          </cell>
          <cell r="AH299">
            <v>261</v>
          </cell>
          <cell r="AR299">
            <v>2015</v>
          </cell>
          <cell r="AS299">
            <v>9</v>
          </cell>
        </row>
        <row r="300">
          <cell r="F300" t="str">
            <v>Completed</v>
          </cell>
          <cell r="L300" t="str">
            <v>UT</v>
          </cell>
          <cell r="AB300">
            <v>6</v>
          </cell>
          <cell r="AC300">
            <v>226.20000000000002</v>
          </cell>
          <cell r="AE300">
            <v>30</v>
          </cell>
          <cell r="AH300">
            <v>99</v>
          </cell>
          <cell r="AR300">
            <v>2015</v>
          </cell>
          <cell r="AS300">
            <v>9</v>
          </cell>
        </row>
        <row r="301">
          <cell r="F301" t="str">
            <v>Completed</v>
          </cell>
          <cell r="L301" t="str">
            <v>UT</v>
          </cell>
          <cell r="AB301">
            <v>48</v>
          </cell>
          <cell r="AC301">
            <v>4593.6000000000004</v>
          </cell>
          <cell r="AE301">
            <v>480</v>
          </cell>
          <cell r="AH301">
            <v>990.72</v>
          </cell>
          <cell r="AR301">
            <v>2015</v>
          </cell>
          <cell r="AS301">
            <v>9</v>
          </cell>
        </row>
        <row r="302">
          <cell r="F302" t="str">
            <v>Completed</v>
          </cell>
          <cell r="L302" t="str">
            <v>UT</v>
          </cell>
          <cell r="AB302">
            <v>10</v>
          </cell>
          <cell r="AC302">
            <v>377</v>
          </cell>
          <cell r="AE302">
            <v>50</v>
          </cell>
          <cell r="AH302">
            <v>165</v>
          </cell>
          <cell r="AR302">
            <v>2015</v>
          </cell>
          <cell r="AS302">
            <v>9</v>
          </cell>
        </row>
        <row r="303">
          <cell r="F303" t="str">
            <v>Completed</v>
          </cell>
          <cell r="L303" t="str">
            <v>UT</v>
          </cell>
          <cell r="AB303">
            <v>20</v>
          </cell>
          <cell r="AC303">
            <v>1352</v>
          </cell>
          <cell r="AE303">
            <v>100</v>
          </cell>
          <cell r="AH303">
            <v>224.6</v>
          </cell>
          <cell r="AR303">
            <v>2015</v>
          </cell>
          <cell r="AS303">
            <v>9</v>
          </cell>
        </row>
        <row r="304">
          <cell r="F304" t="str">
            <v>Completed</v>
          </cell>
          <cell r="L304" t="str">
            <v>UT</v>
          </cell>
          <cell r="AB304">
            <v>24</v>
          </cell>
          <cell r="AC304">
            <v>2296.8000000000002</v>
          </cell>
          <cell r="AE304">
            <v>312</v>
          </cell>
          <cell r="AH304">
            <v>522</v>
          </cell>
          <cell r="AR304">
            <v>2015</v>
          </cell>
          <cell r="AS304">
            <v>9</v>
          </cell>
        </row>
        <row r="305">
          <cell r="F305" t="str">
            <v>Completed</v>
          </cell>
          <cell r="L305" t="str">
            <v>UT</v>
          </cell>
          <cell r="AB305">
            <v>12</v>
          </cell>
          <cell r="AC305">
            <v>1148.4000000000001</v>
          </cell>
          <cell r="AE305">
            <v>156</v>
          </cell>
          <cell r="AH305">
            <v>261</v>
          </cell>
          <cell r="AR305">
            <v>2015</v>
          </cell>
          <cell r="AS305">
            <v>9</v>
          </cell>
        </row>
        <row r="306">
          <cell r="F306" t="str">
            <v>Completed</v>
          </cell>
          <cell r="L306" t="str">
            <v>UT</v>
          </cell>
          <cell r="AB306">
            <v>4</v>
          </cell>
          <cell r="AC306">
            <v>444.8</v>
          </cell>
          <cell r="AE306">
            <v>28</v>
          </cell>
          <cell r="AH306">
            <v>79.48</v>
          </cell>
          <cell r="AR306">
            <v>2015</v>
          </cell>
          <cell r="AS306">
            <v>9</v>
          </cell>
        </row>
        <row r="307">
          <cell r="F307" t="str">
            <v>Completed</v>
          </cell>
          <cell r="L307" t="str">
            <v>UT</v>
          </cell>
          <cell r="AB307">
            <v>8</v>
          </cell>
          <cell r="AC307">
            <v>765.6</v>
          </cell>
          <cell r="AE307">
            <v>104</v>
          </cell>
          <cell r="AH307">
            <v>174</v>
          </cell>
          <cell r="AR307">
            <v>2015</v>
          </cell>
          <cell r="AS307">
            <v>9</v>
          </cell>
        </row>
        <row r="308">
          <cell r="F308" t="str">
            <v>Completed</v>
          </cell>
          <cell r="L308" t="str">
            <v>UT</v>
          </cell>
          <cell r="AB308">
            <v>48</v>
          </cell>
          <cell r="AC308">
            <v>1809.6000000000001</v>
          </cell>
          <cell r="AE308">
            <v>240</v>
          </cell>
          <cell r="AH308">
            <v>792</v>
          </cell>
          <cell r="AR308">
            <v>2015</v>
          </cell>
          <cell r="AS308">
            <v>9</v>
          </cell>
        </row>
        <row r="309">
          <cell r="F309" t="str">
            <v>Completed</v>
          </cell>
          <cell r="L309" t="str">
            <v>UT</v>
          </cell>
          <cell r="AB309">
            <v>12</v>
          </cell>
          <cell r="AC309">
            <v>1148.4000000000001</v>
          </cell>
          <cell r="AE309">
            <v>120</v>
          </cell>
          <cell r="AH309">
            <v>247.68</v>
          </cell>
          <cell r="AR309">
            <v>2015</v>
          </cell>
          <cell r="AS309">
            <v>9</v>
          </cell>
        </row>
        <row r="310">
          <cell r="F310" t="str">
            <v>Completed</v>
          </cell>
          <cell r="L310" t="str">
            <v>UT</v>
          </cell>
          <cell r="AB310">
            <v>22</v>
          </cell>
          <cell r="AC310">
            <v>2105.4</v>
          </cell>
          <cell r="AE310">
            <v>88.12</v>
          </cell>
          <cell r="AH310">
            <v>454.08</v>
          </cell>
          <cell r="AR310">
            <v>2015</v>
          </cell>
          <cell r="AS310">
            <v>9</v>
          </cell>
        </row>
        <row r="311">
          <cell r="F311" t="str">
            <v>Completed</v>
          </cell>
          <cell r="L311" t="str">
            <v>UT</v>
          </cell>
          <cell r="AB311">
            <v>89</v>
          </cell>
          <cell r="AC311">
            <v>8517.3000000000011</v>
          </cell>
          <cell r="AE311">
            <v>210.57</v>
          </cell>
          <cell r="AH311">
            <v>1836.96</v>
          </cell>
          <cell r="AR311">
            <v>2015</v>
          </cell>
          <cell r="AS311">
            <v>9</v>
          </cell>
        </row>
        <row r="312">
          <cell r="F312" t="str">
            <v>Completed</v>
          </cell>
          <cell r="L312" t="str">
            <v>UT</v>
          </cell>
          <cell r="AB312">
            <v>32</v>
          </cell>
          <cell r="AC312">
            <v>1206.4000000000001</v>
          </cell>
          <cell r="AE312">
            <v>94.53</v>
          </cell>
          <cell r="AH312">
            <v>528</v>
          </cell>
          <cell r="AR312">
            <v>2015</v>
          </cell>
          <cell r="AS312">
            <v>9</v>
          </cell>
        </row>
        <row r="313">
          <cell r="F313" t="str">
            <v>Completed</v>
          </cell>
          <cell r="L313" t="str">
            <v>UT</v>
          </cell>
          <cell r="AB313">
            <v>8</v>
          </cell>
          <cell r="AC313">
            <v>765.6</v>
          </cell>
          <cell r="AE313">
            <v>29.9</v>
          </cell>
          <cell r="AH313">
            <v>165.12</v>
          </cell>
          <cell r="AR313">
            <v>2015</v>
          </cell>
          <cell r="AS313">
            <v>9</v>
          </cell>
        </row>
        <row r="314">
          <cell r="F314" t="str">
            <v>Completed</v>
          </cell>
          <cell r="L314" t="str">
            <v>UT</v>
          </cell>
          <cell r="AB314">
            <v>8</v>
          </cell>
          <cell r="AC314">
            <v>765.6</v>
          </cell>
          <cell r="AE314">
            <v>35.5</v>
          </cell>
          <cell r="AH314">
            <v>165.12</v>
          </cell>
          <cell r="AR314">
            <v>2015</v>
          </cell>
          <cell r="AS314">
            <v>9</v>
          </cell>
        </row>
        <row r="315">
          <cell r="F315" t="str">
            <v>Completed</v>
          </cell>
          <cell r="L315" t="str">
            <v>UT</v>
          </cell>
          <cell r="AB315">
            <v>62</v>
          </cell>
          <cell r="AC315">
            <v>5933.4000000000005</v>
          </cell>
          <cell r="AE315">
            <v>806</v>
          </cell>
          <cell r="AH315">
            <v>1925.72</v>
          </cell>
          <cell r="AR315">
            <v>2015</v>
          </cell>
          <cell r="AS315">
            <v>9</v>
          </cell>
        </row>
        <row r="316">
          <cell r="F316" t="str">
            <v>Completed</v>
          </cell>
          <cell r="L316" t="str">
            <v>UT</v>
          </cell>
          <cell r="AB316">
            <v>2</v>
          </cell>
          <cell r="AC316">
            <v>191.4</v>
          </cell>
          <cell r="AE316">
            <v>26</v>
          </cell>
          <cell r="AH316">
            <v>62.12</v>
          </cell>
          <cell r="AR316">
            <v>2015</v>
          </cell>
          <cell r="AS316">
            <v>9</v>
          </cell>
        </row>
        <row r="317">
          <cell r="F317" t="str">
            <v>Completed</v>
          </cell>
          <cell r="L317" t="str">
            <v>UT</v>
          </cell>
          <cell r="AB317">
            <v>14</v>
          </cell>
          <cell r="AC317">
            <v>527.80000000000007</v>
          </cell>
          <cell r="AE317">
            <v>70</v>
          </cell>
          <cell r="AH317">
            <v>231</v>
          </cell>
          <cell r="AR317">
            <v>2015</v>
          </cell>
          <cell r="AS317">
            <v>9</v>
          </cell>
        </row>
        <row r="318">
          <cell r="F318" t="str">
            <v>Completed</v>
          </cell>
          <cell r="L318" t="str">
            <v>UT</v>
          </cell>
          <cell r="AB318">
            <v>24</v>
          </cell>
          <cell r="AC318">
            <v>904.80000000000007</v>
          </cell>
          <cell r="AE318">
            <v>120</v>
          </cell>
          <cell r="AH318">
            <v>396</v>
          </cell>
          <cell r="AR318">
            <v>2015</v>
          </cell>
          <cell r="AS318">
            <v>9</v>
          </cell>
        </row>
        <row r="319">
          <cell r="F319" t="str">
            <v>Completed</v>
          </cell>
          <cell r="L319" t="str">
            <v>UT</v>
          </cell>
          <cell r="AB319">
            <v>10</v>
          </cell>
          <cell r="AC319">
            <v>1112</v>
          </cell>
          <cell r="AE319">
            <v>70</v>
          </cell>
          <cell r="AH319">
            <v>198.7</v>
          </cell>
          <cell r="AR319">
            <v>2015</v>
          </cell>
          <cell r="AS319">
            <v>9</v>
          </cell>
        </row>
        <row r="320">
          <cell r="F320" t="str">
            <v>Completed</v>
          </cell>
          <cell r="L320" t="str">
            <v>UT</v>
          </cell>
          <cell r="AB320">
            <v>12</v>
          </cell>
          <cell r="AC320">
            <v>1148.4000000000001</v>
          </cell>
          <cell r="AE320">
            <v>156</v>
          </cell>
          <cell r="AH320">
            <v>261</v>
          </cell>
          <cell r="AR320">
            <v>2015</v>
          </cell>
          <cell r="AS320">
            <v>9</v>
          </cell>
        </row>
        <row r="321">
          <cell r="F321" t="str">
            <v>Completed</v>
          </cell>
          <cell r="L321" t="str">
            <v>UT</v>
          </cell>
          <cell r="AB321">
            <v>6</v>
          </cell>
          <cell r="AC321">
            <v>574.20000000000005</v>
          </cell>
          <cell r="AE321">
            <v>78</v>
          </cell>
          <cell r="AH321">
            <v>130.5</v>
          </cell>
          <cell r="AR321">
            <v>2015</v>
          </cell>
          <cell r="AS321">
            <v>9</v>
          </cell>
        </row>
        <row r="322">
          <cell r="F322" t="str">
            <v>Completed</v>
          </cell>
          <cell r="L322" t="str">
            <v>UT</v>
          </cell>
          <cell r="AB322">
            <v>2</v>
          </cell>
          <cell r="AC322">
            <v>222.4</v>
          </cell>
          <cell r="AE322">
            <v>14</v>
          </cell>
          <cell r="AH322">
            <v>39.74</v>
          </cell>
          <cell r="AR322">
            <v>2015</v>
          </cell>
          <cell r="AS322">
            <v>9</v>
          </cell>
        </row>
        <row r="323">
          <cell r="F323" t="str">
            <v>Completed</v>
          </cell>
          <cell r="L323" t="str">
            <v>UT</v>
          </cell>
          <cell r="AB323">
            <v>37</v>
          </cell>
          <cell r="AC323">
            <v>3540.9</v>
          </cell>
          <cell r="AE323">
            <v>481</v>
          </cell>
          <cell r="AH323">
            <v>804.75</v>
          </cell>
          <cell r="AR323">
            <v>2015</v>
          </cell>
          <cell r="AS323">
            <v>9</v>
          </cell>
        </row>
        <row r="324">
          <cell r="F324" t="str">
            <v>Completed</v>
          </cell>
          <cell r="L324" t="str">
            <v>UT</v>
          </cell>
          <cell r="AB324">
            <v>12</v>
          </cell>
          <cell r="AC324">
            <v>1148.4000000000001</v>
          </cell>
          <cell r="AE324">
            <v>120</v>
          </cell>
          <cell r="AH324">
            <v>247.68</v>
          </cell>
          <cell r="AR324">
            <v>2015</v>
          </cell>
          <cell r="AS324">
            <v>9</v>
          </cell>
        </row>
        <row r="325">
          <cell r="F325" t="str">
            <v>Completed</v>
          </cell>
          <cell r="L325" t="str">
            <v>UT</v>
          </cell>
          <cell r="AB325">
            <v>2</v>
          </cell>
          <cell r="AC325">
            <v>222.4</v>
          </cell>
          <cell r="AE325">
            <v>14</v>
          </cell>
          <cell r="AH325">
            <v>39.74</v>
          </cell>
          <cell r="AR325">
            <v>2015</v>
          </cell>
          <cell r="AS325">
            <v>9</v>
          </cell>
        </row>
        <row r="326">
          <cell r="F326" t="str">
            <v>Completed</v>
          </cell>
          <cell r="L326" t="str">
            <v>UT</v>
          </cell>
          <cell r="AB326">
            <v>60</v>
          </cell>
          <cell r="AC326">
            <v>5742</v>
          </cell>
          <cell r="AE326">
            <v>600</v>
          </cell>
          <cell r="AH326">
            <v>1238.4000000000001</v>
          </cell>
          <cell r="AR326">
            <v>2015</v>
          </cell>
          <cell r="AS326">
            <v>9</v>
          </cell>
        </row>
        <row r="327">
          <cell r="F327" t="str">
            <v>Completed</v>
          </cell>
          <cell r="L327" t="str">
            <v>UT</v>
          </cell>
          <cell r="AB327">
            <v>12</v>
          </cell>
          <cell r="AC327">
            <v>452.40000000000003</v>
          </cell>
          <cell r="AE327">
            <v>60</v>
          </cell>
          <cell r="AH327">
            <v>198</v>
          </cell>
          <cell r="AR327">
            <v>2015</v>
          </cell>
          <cell r="AS327">
            <v>9</v>
          </cell>
        </row>
        <row r="328">
          <cell r="F328" t="str">
            <v>Completed</v>
          </cell>
          <cell r="L328" t="str">
            <v>UT</v>
          </cell>
          <cell r="AB328">
            <v>46</v>
          </cell>
          <cell r="AC328">
            <v>4402.2</v>
          </cell>
          <cell r="AE328">
            <v>460</v>
          </cell>
          <cell r="AH328">
            <v>949.44</v>
          </cell>
          <cell r="AR328">
            <v>2015</v>
          </cell>
          <cell r="AS328">
            <v>9</v>
          </cell>
        </row>
        <row r="329">
          <cell r="F329" t="str">
            <v>Completed</v>
          </cell>
          <cell r="L329" t="str">
            <v>UT</v>
          </cell>
          <cell r="AB329">
            <v>6</v>
          </cell>
          <cell r="AC329">
            <v>574.20000000000005</v>
          </cell>
          <cell r="AE329">
            <v>60</v>
          </cell>
          <cell r="AH329">
            <v>123.84</v>
          </cell>
          <cell r="AR329">
            <v>2015</v>
          </cell>
          <cell r="AS329">
            <v>9</v>
          </cell>
        </row>
        <row r="330">
          <cell r="F330" t="str">
            <v>Completed</v>
          </cell>
          <cell r="L330" t="str">
            <v>UT</v>
          </cell>
          <cell r="AB330">
            <v>30</v>
          </cell>
          <cell r="AC330">
            <v>2871</v>
          </cell>
          <cell r="AE330">
            <v>300</v>
          </cell>
          <cell r="AH330">
            <v>619.20000000000005</v>
          </cell>
          <cell r="AR330">
            <v>2015</v>
          </cell>
          <cell r="AS330">
            <v>9</v>
          </cell>
        </row>
        <row r="331">
          <cell r="F331" t="str">
            <v>Completed</v>
          </cell>
          <cell r="L331" t="str">
            <v>UT</v>
          </cell>
          <cell r="AB331">
            <v>80</v>
          </cell>
          <cell r="AC331">
            <v>7656</v>
          </cell>
          <cell r="AE331">
            <v>1040</v>
          </cell>
          <cell r="AH331">
            <v>1740</v>
          </cell>
          <cell r="AR331">
            <v>2015</v>
          </cell>
          <cell r="AS331">
            <v>9</v>
          </cell>
        </row>
        <row r="332">
          <cell r="F332" t="str">
            <v>Completed</v>
          </cell>
          <cell r="L332" t="str">
            <v>UT</v>
          </cell>
          <cell r="AB332">
            <v>12</v>
          </cell>
          <cell r="AC332">
            <v>1148.4000000000001</v>
          </cell>
          <cell r="AE332">
            <v>156</v>
          </cell>
          <cell r="AH332">
            <v>261</v>
          </cell>
          <cell r="AR332">
            <v>2015</v>
          </cell>
          <cell r="AS332">
            <v>9</v>
          </cell>
        </row>
        <row r="333">
          <cell r="F333" t="str">
            <v>Completed</v>
          </cell>
          <cell r="L333" t="str">
            <v>UT</v>
          </cell>
          <cell r="AB333">
            <v>3</v>
          </cell>
          <cell r="AC333">
            <v>287.10000000000002</v>
          </cell>
          <cell r="AE333">
            <v>30</v>
          </cell>
          <cell r="AH333">
            <v>61.92</v>
          </cell>
          <cell r="AR333">
            <v>2015</v>
          </cell>
          <cell r="AS333">
            <v>9</v>
          </cell>
        </row>
        <row r="334">
          <cell r="F334" t="str">
            <v>Completed</v>
          </cell>
          <cell r="L334" t="str">
            <v>UT</v>
          </cell>
          <cell r="AB334">
            <v>1</v>
          </cell>
          <cell r="AC334">
            <v>95.7</v>
          </cell>
          <cell r="AE334">
            <v>10</v>
          </cell>
          <cell r="AH334">
            <v>20.64</v>
          </cell>
          <cell r="AR334">
            <v>2015</v>
          </cell>
          <cell r="AS334">
            <v>9</v>
          </cell>
        </row>
        <row r="335">
          <cell r="F335" t="str">
            <v>Completed</v>
          </cell>
          <cell r="L335" t="str">
            <v>UT</v>
          </cell>
          <cell r="AB335">
            <v>6</v>
          </cell>
          <cell r="AC335">
            <v>226.20000000000002</v>
          </cell>
          <cell r="AE335">
            <v>30</v>
          </cell>
          <cell r="AH335">
            <v>99</v>
          </cell>
          <cell r="AR335">
            <v>2015</v>
          </cell>
          <cell r="AS335">
            <v>9</v>
          </cell>
        </row>
        <row r="336">
          <cell r="F336" t="str">
            <v>Completed</v>
          </cell>
          <cell r="L336" t="str">
            <v>UT</v>
          </cell>
          <cell r="AB336">
            <v>18</v>
          </cell>
          <cell r="AC336">
            <v>1722.6000000000001</v>
          </cell>
          <cell r="AE336">
            <v>180</v>
          </cell>
          <cell r="AH336">
            <v>371.52</v>
          </cell>
          <cell r="AR336">
            <v>2015</v>
          </cell>
          <cell r="AS336">
            <v>9</v>
          </cell>
        </row>
        <row r="337">
          <cell r="F337" t="str">
            <v>Completed</v>
          </cell>
          <cell r="L337" t="str">
            <v>UT</v>
          </cell>
          <cell r="AB337">
            <v>6</v>
          </cell>
          <cell r="AC337">
            <v>574.20000000000005</v>
          </cell>
          <cell r="AE337">
            <v>78</v>
          </cell>
          <cell r="AH337">
            <v>130.5</v>
          </cell>
          <cell r="AR337">
            <v>2015</v>
          </cell>
          <cell r="AS337">
            <v>9</v>
          </cell>
        </row>
        <row r="338">
          <cell r="F338" t="str">
            <v>Completed</v>
          </cell>
          <cell r="L338" t="str">
            <v>UT</v>
          </cell>
          <cell r="AB338">
            <v>10</v>
          </cell>
          <cell r="AC338">
            <v>957</v>
          </cell>
          <cell r="AE338">
            <v>130</v>
          </cell>
          <cell r="AH338">
            <v>217.5</v>
          </cell>
          <cell r="AR338">
            <v>2015</v>
          </cell>
          <cell r="AS338">
            <v>9</v>
          </cell>
        </row>
        <row r="339">
          <cell r="F339" t="str">
            <v>Completed</v>
          </cell>
          <cell r="L339" t="str">
            <v>UT</v>
          </cell>
          <cell r="AB339">
            <v>36</v>
          </cell>
          <cell r="AC339">
            <v>3445.2000000000003</v>
          </cell>
          <cell r="AE339">
            <v>360</v>
          </cell>
          <cell r="AH339">
            <v>743.04</v>
          </cell>
          <cell r="AR339">
            <v>2015</v>
          </cell>
          <cell r="AS339">
            <v>9</v>
          </cell>
        </row>
        <row r="340">
          <cell r="F340" t="str">
            <v>Completed</v>
          </cell>
          <cell r="L340" t="str">
            <v>UT</v>
          </cell>
          <cell r="AB340">
            <v>36</v>
          </cell>
          <cell r="AC340">
            <v>1357.2</v>
          </cell>
          <cell r="AE340">
            <v>180</v>
          </cell>
          <cell r="AH340">
            <v>594</v>
          </cell>
          <cell r="AR340">
            <v>2015</v>
          </cell>
          <cell r="AS340">
            <v>9</v>
          </cell>
        </row>
        <row r="341">
          <cell r="F341" t="str">
            <v>Completed</v>
          </cell>
          <cell r="L341" t="str">
            <v>UT</v>
          </cell>
          <cell r="AB341">
            <v>12</v>
          </cell>
          <cell r="AC341">
            <v>1148.4000000000001</v>
          </cell>
          <cell r="AE341">
            <v>120</v>
          </cell>
          <cell r="AH341">
            <v>247.68</v>
          </cell>
          <cell r="AR341">
            <v>2015</v>
          </cell>
          <cell r="AS341">
            <v>9</v>
          </cell>
        </row>
        <row r="342">
          <cell r="F342" t="str">
            <v>Completed</v>
          </cell>
          <cell r="L342" t="str">
            <v>UT</v>
          </cell>
          <cell r="AB342">
            <v>24</v>
          </cell>
          <cell r="AC342">
            <v>904.80000000000007</v>
          </cell>
          <cell r="AE342">
            <v>120</v>
          </cell>
          <cell r="AH342">
            <v>396</v>
          </cell>
          <cell r="AR342">
            <v>2015</v>
          </cell>
          <cell r="AS342">
            <v>9</v>
          </cell>
        </row>
        <row r="343">
          <cell r="F343" t="str">
            <v>Completed</v>
          </cell>
          <cell r="L343" t="str">
            <v>UT</v>
          </cell>
          <cell r="AB343">
            <v>20</v>
          </cell>
          <cell r="AC343">
            <v>754</v>
          </cell>
          <cell r="AE343">
            <v>100</v>
          </cell>
          <cell r="AH343">
            <v>330</v>
          </cell>
          <cell r="AR343">
            <v>2015</v>
          </cell>
          <cell r="AS343">
            <v>9</v>
          </cell>
        </row>
        <row r="344">
          <cell r="F344" t="str">
            <v>Completed</v>
          </cell>
          <cell r="L344" t="str">
            <v>UT</v>
          </cell>
          <cell r="AB344">
            <v>12</v>
          </cell>
          <cell r="AC344">
            <v>1148.4000000000001</v>
          </cell>
          <cell r="AE344">
            <v>120</v>
          </cell>
          <cell r="AH344">
            <v>247.68</v>
          </cell>
          <cell r="AR344">
            <v>2015</v>
          </cell>
          <cell r="AS344">
            <v>9</v>
          </cell>
        </row>
        <row r="345">
          <cell r="F345" t="str">
            <v>Completed</v>
          </cell>
          <cell r="L345" t="str">
            <v>UT</v>
          </cell>
          <cell r="AB345">
            <v>6</v>
          </cell>
          <cell r="AC345">
            <v>667.2</v>
          </cell>
          <cell r="AE345">
            <v>42</v>
          </cell>
          <cell r="AH345">
            <v>119.22</v>
          </cell>
          <cell r="AR345">
            <v>2015</v>
          </cell>
          <cell r="AS345">
            <v>9</v>
          </cell>
        </row>
        <row r="346">
          <cell r="F346" t="str">
            <v>Completed</v>
          </cell>
          <cell r="L346" t="str">
            <v>UT</v>
          </cell>
          <cell r="AB346">
            <v>26</v>
          </cell>
          <cell r="AC346">
            <v>2488.2000000000003</v>
          </cell>
          <cell r="AE346">
            <v>338</v>
          </cell>
          <cell r="AH346">
            <v>565.5</v>
          </cell>
          <cell r="AR346">
            <v>2015</v>
          </cell>
          <cell r="AS346">
            <v>9</v>
          </cell>
        </row>
        <row r="347">
          <cell r="F347" t="str">
            <v>Completed</v>
          </cell>
          <cell r="L347" t="str">
            <v>UT</v>
          </cell>
          <cell r="AB347">
            <v>14</v>
          </cell>
          <cell r="AC347">
            <v>1556.8</v>
          </cell>
          <cell r="AE347">
            <v>70</v>
          </cell>
          <cell r="AH347">
            <v>278.18</v>
          </cell>
          <cell r="AR347">
            <v>2015</v>
          </cell>
          <cell r="AS347">
            <v>9</v>
          </cell>
        </row>
        <row r="348">
          <cell r="F348" t="str">
            <v>Completed</v>
          </cell>
          <cell r="L348" t="str">
            <v>UT</v>
          </cell>
          <cell r="AB348">
            <v>46</v>
          </cell>
          <cell r="AC348">
            <v>4402.2</v>
          </cell>
          <cell r="AE348">
            <v>460</v>
          </cell>
          <cell r="AH348">
            <v>949.44</v>
          </cell>
          <cell r="AR348">
            <v>2015</v>
          </cell>
          <cell r="AS348">
            <v>9</v>
          </cell>
        </row>
        <row r="349">
          <cell r="F349" t="str">
            <v>Completed</v>
          </cell>
          <cell r="L349" t="str">
            <v>UT</v>
          </cell>
          <cell r="AB349">
            <v>120</v>
          </cell>
          <cell r="AC349">
            <v>4524</v>
          </cell>
          <cell r="AE349">
            <v>600</v>
          </cell>
          <cell r="AH349">
            <v>1980</v>
          </cell>
          <cell r="AR349">
            <v>2015</v>
          </cell>
          <cell r="AS349">
            <v>9</v>
          </cell>
        </row>
        <row r="350">
          <cell r="F350" t="str">
            <v>Completed</v>
          </cell>
          <cell r="L350" t="str">
            <v>UT</v>
          </cell>
          <cell r="AB350">
            <v>20</v>
          </cell>
          <cell r="AC350">
            <v>1914</v>
          </cell>
          <cell r="AE350">
            <v>200</v>
          </cell>
          <cell r="AH350">
            <v>412.8</v>
          </cell>
          <cell r="AR350">
            <v>2015</v>
          </cell>
          <cell r="AS350">
            <v>9</v>
          </cell>
        </row>
        <row r="351">
          <cell r="F351" t="str">
            <v>Completed</v>
          </cell>
          <cell r="L351" t="str">
            <v>UT</v>
          </cell>
          <cell r="AB351">
            <v>30</v>
          </cell>
          <cell r="AC351">
            <v>2871</v>
          </cell>
          <cell r="AE351">
            <v>387.87</v>
          </cell>
          <cell r="AH351">
            <v>652.5</v>
          </cell>
          <cell r="AR351">
            <v>2015</v>
          </cell>
          <cell r="AS351">
            <v>9</v>
          </cell>
        </row>
        <row r="352">
          <cell r="F352" t="str">
            <v>Completed</v>
          </cell>
          <cell r="L352" t="str">
            <v>UT</v>
          </cell>
          <cell r="AB352">
            <v>1</v>
          </cell>
          <cell r="AC352">
            <v>37.700000000000003</v>
          </cell>
          <cell r="AE352">
            <v>5</v>
          </cell>
          <cell r="AH352">
            <v>16.5</v>
          </cell>
          <cell r="AR352">
            <v>2015</v>
          </cell>
          <cell r="AS352">
            <v>9</v>
          </cell>
        </row>
        <row r="353">
          <cell r="F353" t="str">
            <v>Completed</v>
          </cell>
          <cell r="L353" t="str">
            <v>UT</v>
          </cell>
          <cell r="AB353">
            <v>1</v>
          </cell>
          <cell r="AC353">
            <v>37.700000000000003</v>
          </cell>
          <cell r="AE353">
            <v>5</v>
          </cell>
          <cell r="AH353">
            <v>16.5</v>
          </cell>
          <cell r="AR353">
            <v>2015</v>
          </cell>
          <cell r="AS353">
            <v>9</v>
          </cell>
        </row>
        <row r="354">
          <cell r="F354" t="str">
            <v>Completed</v>
          </cell>
          <cell r="L354" t="str">
            <v>UT</v>
          </cell>
          <cell r="AB354">
            <v>21</v>
          </cell>
          <cell r="AC354">
            <v>1419.6</v>
          </cell>
          <cell r="AE354">
            <v>105</v>
          </cell>
          <cell r="AH354">
            <v>235.83</v>
          </cell>
          <cell r="AR354">
            <v>2015</v>
          </cell>
          <cell r="AS354">
            <v>9</v>
          </cell>
        </row>
        <row r="355">
          <cell r="F355" t="str">
            <v>Completed</v>
          </cell>
          <cell r="L355" t="str">
            <v>UT</v>
          </cell>
          <cell r="AB355">
            <v>24</v>
          </cell>
          <cell r="AC355">
            <v>2668.8</v>
          </cell>
          <cell r="AE355">
            <v>168</v>
          </cell>
          <cell r="AH355">
            <v>476.88</v>
          </cell>
          <cell r="AR355">
            <v>2015</v>
          </cell>
          <cell r="AS355">
            <v>9</v>
          </cell>
        </row>
        <row r="356">
          <cell r="F356" t="str">
            <v>Completed</v>
          </cell>
          <cell r="L356" t="str">
            <v>UT</v>
          </cell>
          <cell r="AB356">
            <v>10</v>
          </cell>
          <cell r="AC356">
            <v>377</v>
          </cell>
          <cell r="AE356">
            <v>50</v>
          </cell>
          <cell r="AH356">
            <v>165</v>
          </cell>
          <cell r="AR356">
            <v>2015</v>
          </cell>
          <cell r="AS356">
            <v>9</v>
          </cell>
        </row>
        <row r="357">
          <cell r="F357" t="str">
            <v>Completed</v>
          </cell>
          <cell r="L357" t="str">
            <v>UT</v>
          </cell>
          <cell r="AB357">
            <v>6</v>
          </cell>
          <cell r="AC357">
            <v>574.20000000000005</v>
          </cell>
          <cell r="AE357">
            <v>78</v>
          </cell>
          <cell r="AH357">
            <v>130.5</v>
          </cell>
          <cell r="AR357">
            <v>2015</v>
          </cell>
          <cell r="AS357">
            <v>9</v>
          </cell>
        </row>
        <row r="358">
          <cell r="F358" t="str">
            <v>Completed</v>
          </cell>
          <cell r="L358" t="str">
            <v>UT</v>
          </cell>
          <cell r="AB358">
            <v>20</v>
          </cell>
          <cell r="AC358">
            <v>2224</v>
          </cell>
          <cell r="AE358">
            <v>140</v>
          </cell>
          <cell r="AH358">
            <v>397.4</v>
          </cell>
          <cell r="AR358">
            <v>2015</v>
          </cell>
          <cell r="AS358">
            <v>9</v>
          </cell>
        </row>
        <row r="359">
          <cell r="F359" t="str">
            <v>Completed</v>
          </cell>
          <cell r="L359" t="str">
            <v>UT</v>
          </cell>
          <cell r="AB359">
            <v>30</v>
          </cell>
          <cell r="AC359">
            <v>1131</v>
          </cell>
          <cell r="AE359">
            <v>150</v>
          </cell>
          <cell r="AH359">
            <v>495</v>
          </cell>
          <cell r="AR359">
            <v>2015</v>
          </cell>
          <cell r="AS359">
            <v>9</v>
          </cell>
        </row>
        <row r="360">
          <cell r="F360" t="str">
            <v>Completed</v>
          </cell>
          <cell r="L360" t="str">
            <v>UT</v>
          </cell>
          <cell r="AB360">
            <v>40</v>
          </cell>
          <cell r="AC360">
            <v>1508</v>
          </cell>
          <cell r="AE360">
            <v>200</v>
          </cell>
          <cell r="AH360">
            <v>660</v>
          </cell>
          <cell r="AR360">
            <v>2015</v>
          </cell>
          <cell r="AS360">
            <v>9</v>
          </cell>
        </row>
        <row r="361">
          <cell r="F361" t="str">
            <v>Completed</v>
          </cell>
          <cell r="L361" t="str">
            <v>UT</v>
          </cell>
          <cell r="AB361">
            <v>30</v>
          </cell>
          <cell r="AC361">
            <v>1131</v>
          </cell>
          <cell r="AE361">
            <v>150</v>
          </cell>
          <cell r="AH361">
            <v>495</v>
          </cell>
          <cell r="AR361">
            <v>2015</v>
          </cell>
          <cell r="AS361">
            <v>9</v>
          </cell>
        </row>
        <row r="362">
          <cell r="F362" t="str">
            <v>Completed</v>
          </cell>
          <cell r="L362" t="str">
            <v>UT</v>
          </cell>
          <cell r="AB362">
            <v>12</v>
          </cell>
          <cell r="AC362">
            <v>1148.4000000000001</v>
          </cell>
          <cell r="AE362">
            <v>120</v>
          </cell>
          <cell r="AH362">
            <v>247.68</v>
          </cell>
          <cell r="AR362">
            <v>2015</v>
          </cell>
          <cell r="AS362">
            <v>9</v>
          </cell>
        </row>
        <row r="363">
          <cell r="F363" t="str">
            <v>Completed</v>
          </cell>
          <cell r="L363" t="str">
            <v>UT</v>
          </cell>
          <cell r="AB363">
            <v>16</v>
          </cell>
          <cell r="AC363">
            <v>1531.2</v>
          </cell>
          <cell r="AE363">
            <v>208</v>
          </cell>
          <cell r="AH363">
            <v>348</v>
          </cell>
          <cell r="AR363">
            <v>2015</v>
          </cell>
          <cell r="AS363">
            <v>9</v>
          </cell>
        </row>
        <row r="364">
          <cell r="F364" t="str">
            <v>Completed</v>
          </cell>
          <cell r="L364" t="str">
            <v>UT</v>
          </cell>
          <cell r="AB364">
            <v>24</v>
          </cell>
          <cell r="AC364">
            <v>2296.8000000000002</v>
          </cell>
          <cell r="AE364">
            <v>312</v>
          </cell>
          <cell r="AH364">
            <v>522</v>
          </cell>
          <cell r="AR364">
            <v>2015</v>
          </cell>
          <cell r="AS364">
            <v>9</v>
          </cell>
        </row>
        <row r="365">
          <cell r="F365" t="str">
            <v>Completed</v>
          </cell>
          <cell r="L365" t="str">
            <v>UT</v>
          </cell>
          <cell r="AB365">
            <v>6</v>
          </cell>
          <cell r="AC365">
            <v>574.20000000000005</v>
          </cell>
          <cell r="AE365">
            <v>78</v>
          </cell>
          <cell r="AH365">
            <v>130.5</v>
          </cell>
          <cell r="AR365">
            <v>2015</v>
          </cell>
          <cell r="AS365">
            <v>9</v>
          </cell>
        </row>
        <row r="366">
          <cell r="F366" t="str">
            <v>Completed</v>
          </cell>
          <cell r="L366" t="str">
            <v>UT</v>
          </cell>
          <cell r="AB366">
            <v>6</v>
          </cell>
          <cell r="AC366">
            <v>574.20000000000005</v>
          </cell>
          <cell r="AE366">
            <v>78</v>
          </cell>
          <cell r="AH366">
            <v>130.5</v>
          </cell>
          <cell r="AR366">
            <v>2015</v>
          </cell>
          <cell r="AS366">
            <v>9</v>
          </cell>
        </row>
        <row r="367">
          <cell r="F367" t="str">
            <v>Completed</v>
          </cell>
          <cell r="L367" t="str">
            <v>UT</v>
          </cell>
          <cell r="AB367">
            <v>2</v>
          </cell>
          <cell r="AC367">
            <v>191.4</v>
          </cell>
          <cell r="AE367">
            <v>26</v>
          </cell>
          <cell r="AH367">
            <v>62.12</v>
          </cell>
          <cell r="AR367">
            <v>2015</v>
          </cell>
          <cell r="AS367">
            <v>9</v>
          </cell>
        </row>
        <row r="368">
          <cell r="F368" t="str">
            <v>Completed</v>
          </cell>
          <cell r="L368" t="str">
            <v>UT</v>
          </cell>
          <cell r="AB368">
            <v>3</v>
          </cell>
          <cell r="AC368">
            <v>287.10000000000002</v>
          </cell>
          <cell r="AE368">
            <v>39</v>
          </cell>
          <cell r="AH368">
            <v>93.18</v>
          </cell>
          <cell r="AR368">
            <v>2015</v>
          </cell>
          <cell r="AS368">
            <v>9</v>
          </cell>
        </row>
        <row r="369">
          <cell r="F369" t="str">
            <v>Completed</v>
          </cell>
          <cell r="L369" t="str">
            <v>UT</v>
          </cell>
          <cell r="AB369">
            <v>185</v>
          </cell>
          <cell r="AC369">
            <v>12505.999999999998</v>
          </cell>
          <cell r="AE369">
            <v>925</v>
          </cell>
          <cell r="AH369">
            <v>2077.5500000000002</v>
          </cell>
          <cell r="AR369">
            <v>2015</v>
          </cell>
          <cell r="AS369">
            <v>10</v>
          </cell>
        </row>
        <row r="370">
          <cell r="F370" t="str">
            <v>Completed</v>
          </cell>
          <cell r="L370" t="str">
            <v>UT</v>
          </cell>
          <cell r="AB370">
            <v>60</v>
          </cell>
          <cell r="AC370">
            <v>5742</v>
          </cell>
          <cell r="AE370">
            <v>600</v>
          </cell>
          <cell r="AH370">
            <v>1238.4000000000001</v>
          </cell>
          <cell r="AR370">
            <v>2015</v>
          </cell>
          <cell r="AS370">
            <v>10</v>
          </cell>
        </row>
        <row r="371">
          <cell r="F371" t="str">
            <v>Completed</v>
          </cell>
          <cell r="L371" t="str">
            <v>UT</v>
          </cell>
          <cell r="AB371">
            <v>1</v>
          </cell>
          <cell r="AC371">
            <v>95.7</v>
          </cell>
          <cell r="AE371">
            <v>13</v>
          </cell>
          <cell r="AH371">
            <v>21.75</v>
          </cell>
          <cell r="AR371">
            <v>2015</v>
          </cell>
          <cell r="AS371">
            <v>10</v>
          </cell>
        </row>
        <row r="372">
          <cell r="F372" t="str">
            <v>Completed</v>
          </cell>
          <cell r="L372" t="str">
            <v>UT</v>
          </cell>
          <cell r="AB372">
            <v>1</v>
          </cell>
          <cell r="AC372">
            <v>95.7</v>
          </cell>
          <cell r="AE372">
            <v>13</v>
          </cell>
          <cell r="AH372">
            <v>21.75</v>
          </cell>
          <cell r="AR372">
            <v>2015</v>
          </cell>
          <cell r="AS372">
            <v>10</v>
          </cell>
        </row>
        <row r="373">
          <cell r="F373" t="str">
            <v>Completed</v>
          </cell>
          <cell r="L373" t="str">
            <v>UT</v>
          </cell>
          <cell r="AB373">
            <v>16</v>
          </cell>
          <cell r="AC373">
            <v>1531.2</v>
          </cell>
          <cell r="AE373">
            <v>160</v>
          </cell>
          <cell r="AH373">
            <v>330.24</v>
          </cell>
          <cell r="AR373">
            <v>2015</v>
          </cell>
          <cell r="AS373">
            <v>10</v>
          </cell>
        </row>
        <row r="374">
          <cell r="F374" t="str">
            <v>Completed</v>
          </cell>
          <cell r="L374" t="str">
            <v>UT</v>
          </cell>
          <cell r="AB374">
            <v>8</v>
          </cell>
          <cell r="AC374">
            <v>889.6</v>
          </cell>
          <cell r="AE374">
            <v>56</v>
          </cell>
          <cell r="AH374">
            <v>158.96</v>
          </cell>
          <cell r="AR374">
            <v>2015</v>
          </cell>
          <cell r="AS374">
            <v>10</v>
          </cell>
        </row>
        <row r="375">
          <cell r="F375" t="str">
            <v>Completed</v>
          </cell>
          <cell r="L375" t="str">
            <v>UT</v>
          </cell>
          <cell r="AB375">
            <v>48</v>
          </cell>
          <cell r="AC375">
            <v>4593.6000000000004</v>
          </cell>
          <cell r="AE375">
            <v>480</v>
          </cell>
          <cell r="AH375">
            <v>990.72</v>
          </cell>
          <cell r="AR375">
            <v>2015</v>
          </cell>
          <cell r="AS375">
            <v>10</v>
          </cell>
        </row>
        <row r="376">
          <cell r="F376" t="str">
            <v>Completed</v>
          </cell>
          <cell r="L376" t="str">
            <v>UT</v>
          </cell>
          <cell r="AB376">
            <v>12</v>
          </cell>
          <cell r="AC376">
            <v>1148.4000000000001</v>
          </cell>
          <cell r="AE376">
            <v>120</v>
          </cell>
          <cell r="AH376">
            <v>247.68</v>
          </cell>
          <cell r="AR376">
            <v>2015</v>
          </cell>
          <cell r="AS376">
            <v>10</v>
          </cell>
        </row>
        <row r="377">
          <cell r="F377" t="str">
            <v>Completed</v>
          </cell>
          <cell r="L377" t="str">
            <v>UT</v>
          </cell>
          <cell r="AB377">
            <v>6</v>
          </cell>
          <cell r="AC377">
            <v>667.2</v>
          </cell>
          <cell r="AE377">
            <v>42</v>
          </cell>
          <cell r="AH377">
            <v>119.22</v>
          </cell>
          <cell r="AR377">
            <v>2015</v>
          </cell>
          <cell r="AS377">
            <v>10</v>
          </cell>
        </row>
        <row r="378">
          <cell r="F378" t="str">
            <v>Completed</v>
          </cell>
          <cell r="L378" t="str">
            <v>UT</v>
          </cell>
          <cell r="AB378">
            <v>16</v>
          </cell>
          <cell r="AC378">
            <v>1531.2</v>
          </cell>
          <cell r="AE378">
            <v>208</v>
          </cell>
          <cell r="AH378">
            <v>348</v>
          </cell>
          <cell r="AR378">
            <v>2015</v>
          </cell>
          <cell r="AS378">
            <v>10</v>
          </cell>
        </row>
        <row r="379">
          <cell r="F379" t="str">
            <v>Completed</v>
          </cell>
          <cell r="L379" t="str">
            <v>UT</v>
          </cell>
          <cell r="AB379">
            <v>2</v>
          </cell>
          <cell r="AC379">
            <v>191.4</v>
          </cell>
          <cell r="AE379">
            <v>26</v>
          </cell>
          <cell r="AH379">
            <v>43.5</v>
          </cell>
          <cell r="AR379">
            <v>2015</v>
          </cell>
          <cell r="AS379">
            <v>10</v>
          </cell>
        </row>
        <row r="380">
          <cell r="F380" t="str">
            <v>Completed</v>
          </cell>
          <cell r="L380" t="str">
            <v>UT</v>
          </cell>
          <cell r="AB380">
            <v>11</v>
          </cell>
          <cell r="AC380">
            <v>1052.7</v>
          </cell>
          <cell r="AE380">
            <v>143</v>
          </cell>
          <cell r="AH380">
            <v>239.25</v>
          </cell>
          <cell r="AR380">
            <v>2015</v>
          </cell>
          <cell r="AS380">
            <v>10</v>
          </cell>
        </row>
        <row r="381">
          <cell r="F381" t="str">
            <v>Completed</v>
          </cell>
          <cell r="L381" t="str">
            <v>UT</v>
          </cell>
          <cell r="AB381">
            <v>1</v>
          </cell>
          <cell r="AC381">
            <v>95.7</v>
          </cell>
          <cell r="AE381">
            <v>13</v>
          </cell>
          <cell r="AH381">
            <v>21.75</v>
          </cell>
          <cell r="AR381">
            <v>2015</v>
          </cell>
          <cell r="AS381">
            <v>10</v>
          </cell>
        </row>
        <row r="382">
          <cell r="F382" t="str">
            <v>Completed</v>
          </cell>
          <cell r="L382" t="str">
            <v>UT</v>
          </cell>
          <cell r="AB382">
            <v>12</v>
          </cell>
          <cell r="AC382">
            <v>1148.4000000000001</v>
          </cell>
          <cell r="AE382">
            <v>156</v>
          </cell>
          <cell r="AH382">
            <v>261</v>
          </cell>
          <cell r="AR382">
            <v>2015</v>
          </cell>
          <cell r="AS382">
            <v>10</v>
          </cell>
        </row>
        <row r="383">
          <cell r="F383" t="str">
            <v>Completed</v>
          </cell>
          <cell r="L383" t="str">
            <v>UT</v>
          </cell>
          <cell r="AB383">
            <v>40</v>
          </cell>
          <cell r="AC383">
            <v>1508</v>
          </cell>
          <cell r="AE383">
            <v>200</v>
          </cell>
          <cell r="AH383">
            <v>660</v>
          </cell>
          <cell r="AR383">
            <v>2015</v>
          </cell>
          <cell r="AS383">
            <v>10</v>
          </cell>
        </row>
        <row r="384">
          <cell r="F384" t="str">
            <v>Completed</v>
          </cell>
          <cell r="L384" t="str">
            <v>UT</v>
          </cell>
          <cell r="AB384">
            <v>10</v>
          </cell>
          <cell r="AC384">
            <v>377</v>
          </cell>
          <cell r="AE384">
            <v>50</v>
          </cell>
          <cell r="AH384">
            <v>165</v>
          </cell>
          <cell r="AR384">
            <v>2015</v>
          </cell>
          <cell r="AS384">
            <v>10</v>
          </cell>
        </row>
        <row r="385">
          <cell r="F385" t="str">
            <v>Completed</v>
          </cell>
          <cell r="L385" t="str">
            <v>UT</v>
          </cell>
          <cell r="AB385">
            <v>24</v>
          </cell>
          <cell r="AC385">
            <v>2296.8000000000002</v>
          </cell>
          <cell r="AE385">
            <v>240</v>
          </cell>
          <cell r="AH385">
            <v>495.36</v>
          </cell>
          <cell r="AR385">
            <v>2015</v>
          </cell>
          <cell r="AS385">
            <v>10</v>
          </cell>
        </row>
        <row r="386">
          <cell r="F386" t="str">
            <v>Completed</v>
          </cell>
          <cell r="L386" t="str">
            <v>UT</v>
          </cell>
          <cell r="AB386">
            <v>12</v>
          </cell>
          <cell r="AC386">
            <v>452.40000000000003</v>
          </cell>
          <cell r="AE386">
            <v>60</v>
          </cell>
          <cell r="AH386">
            <v>198</v>
          </cell>
          <cell r="AR386">
            <v>2015</v>
          </cell>
          <cell r="AS386">
            <v>10</v>
          </cell>
        </row>
        <row r="387">
          <cell r="F387" t="str">
            <v>Completed</v>
          </cell>
          <cell r="L387" t="str">
            <v>UT</v>
          </cell>
          <cell r="AB387">
            <v>6</v>
          </cell>
          <cell r="AC387">
            <v>574.20000000000005</v>
          </cell>
          <cell r="AE387">
            <v>78</v>
          </cell>
          <cell r="AH387">
            <v>130.5</v>
          </cell>
          <cell r="AR387">
            <v>2015</v>
          </cell>
          <cell r="AS387">
            <v>10</v>
          </cell>
        </row>
        <row r="388">
          <cell r="F388" t="str">
            <v>Completed</v>
          </cell>
          <cell r="L388" t="str">
            <v>UT</v>
          </cell>
          <cell r="AB388">
            <v>25</v>
          </cell>
          <cell r="AC388">
            <v>2392.5</v>
          </cell>
          <cell r="AE388">
            <v>325</v>
          </cell>
          <cell r="AH388">
            <v>543.75</v>
          </cell>
          <cell r="AR388">
            <v>2015</v>
          </cell>
          <cell r="AS388">
            <v>10</v>
          </cell>
        </row>
        <row r="389">
          <cell r="F389" t="str">
            <v>Completed</v>
          </cell>
          <cell r="L389" t="str">
            <v>UT</v>
          </cell>
          <cell r="AB389">
            <v>12</v>
          </cell>
          <cell r="AC389">
            <v>452.40000000000003</v>
          </cell>
          <cell r="AE389">
            <v>60</v>
          </cell>
          <cell r="AH389">
            <v>198</v>
          </cell>
          <cell r="AR389">
            <v>2015</v>
          </cell>
          <cell r="AS389">
            <v>10</v>
          </cell>
        </row>
        <row r="390">
          <cell r="F390" t="str">
            <v>Completed</v>
          </cell>
          <cell r="L390" t="str">
            <v>UT</v>
          </cell>
          <cell r="AB390">
            <v>12</v>
          </cell>
          <cell r="AC390">
            <v>452.40000000000003</v>
          </cell>
          <cell r="AE390">
            <v>60</v>
          </cell>
          <cell r="AH390">
            <v>198</v>
          </cell>
          <cell r="AR390">
            <v>2015</v>
          </cell>
          <cell r="AS390">
            <v>10</v>
          </cell>
        </row>
        <row r="391">
          <cell r="F391" t="str">
            <v>Completed</v>
          </cell>
          <cell r="L391" t="str">
            <v>UT</v>
          </cell>
          <cell r="AB391">
            <v>5</v>
          </cell>
          <cell r="AC391">
            <v>478.5</v>
          </cell>
          <cell r="AE391">
            <v>65</v>
          </cell>
          <cell r="AH391">
            <v>155.30000000000001</v>
          </cell>
          <cell r="AR391">
            <v>2015</v>
          </cell>
          <cell r="AS391">
            <v>10</v>
          </cell>
        </row>
        <row r="392">
          <cell r="F392" t="str">
            <v>Completed</v>
          </cell>
          <cell r="L392" t="str">
            <v>UT</v>
          </cell>
          <cell r="AB392">
            <v>16</v>
          </cell>
          <cell r="AC392">
            <v>1531.2</v>
          </cell>
          <cell r="AE392">
            <v>201.6</v>
          </cell>
          <cell r="AH392">
            <v>348</v>
          </cell>
          <cell r="AR392">
            <v>2015</v>
          </cell>
          <cell r="AS392">
            <v>10</v>
          </cell>
        </row>
        <row r="393">
          <cell r="F393" t="str">
            <v>Completed</v>
          </cell>
          <cell r="L393" t="str">
            <v>UT</v>
          </cell>
          <cell r="AB393">
            <v>540</v>
          </cell>
          <cell r="AC393">
            <v>51678</v>
          </cell>
          <cell r="AE393">
            <v>7020</v>
          </cell>
          <cell r="AH393">
            <v>11745</v>
          </cell>
          <cell r="AR393">
            <v>2015</v>
          </cell>
          <cell r="AS393">
            <v>10</v>
          </cell>
        </row>
        <row r="394">
          <cell r="F394" t="str">
            <v>Completed</v>
          </cell>
          <cell r="L394" t="str">
            <v>UT</v>
          </cell>
          <cell r="AB394">
            <v>31</v>
          </cell>
          <cell r="AC394">
            <v>2966.7000000000003</v>
          </cell>
          <cell r="AE394">
            <v>403</v>
          </cell>
          <cell r="AH394">
            <v>674.25</v>
          </cell>
          <cell r="AR394">
            <v>2015</v>
          </cell>
          <cell r="AS394">
            <v>10</v>
          </cell>
        </row>
        <row r="395">
          <cell r="F395" t="str">
            <v>Completed</v>
          </cell>
          <cell r="L395" t="str">
            <v>UT</v>
          </cell>
          <cell r="AB395">
            <v>6</v>
          </cell>
          <cell r="AC395">
            <v>574.20000000000005</v>
          </cell>
          <cell r="AE395">
            <v>78</v>
          </cell>
          <cell r="AH395">
            <v>130.5</v>
          </cell>
          <cell r="AR395">
            <v>2015</v>
          </cell>
          <cell r="AS395">
            <v>10</v>
          </cell>
        </row>
        <row r="396">
          <cell r="F396" t="str">
            <v>Completed</v>
          </cell>
          <cell r="L396" t="str">
            <v>UT</v>
          </cell>
          <cell r="AB396">
            <v>12</v>
          </cell>
          <cell r="AC396">
            <v>1148.4000000000001</v>
          </cell>
          <cell r="AE396">
            <v>156</v>
          </cell>
          <cell r="AH396">
            <v>261</v>
          </cell>
          <cell r="AR396">
            <v>2015</v>
          </cell>
          <cell r="AS396">
            <v>10</v>
          </cell>
        </row>
        <row r="397">
          <cell r="F397" t="str">
            <v>Completed</v>
          </cell>
          <cell r="L397" t="str">
            <v>UT</v>
          </cell>
          <cell r="AB397">
            <v>18</v>
          </cell>
          <cell r="AC397">
            <v>2001.6000000000001</v>
          </cell>
          <cell r="AE397">
            <v>126</v>
          </cell>
          <cell r="AH397">
            <v>357.66</v>
          </cell>
          <cell r="AR397">
            <v>2015</v>
          </cell>
          <cell r="AS397">
            <v>10</v>
          </cell>
        </row>
        <row r="398">
          <cell r="F398" t="str">
            <v>Completed</v>
          </cell>
          <cell r="L398" t="str">
            <v>UT</v>
          </cell>
          <cell r="AB398">
            <v>12</v>
          </cell>
          <cell r="AC398">
            <v>452.40000000000003</v>
          </cell>
          <cell r="AE398">
            <v>60</v>
          </cell>
          <cell r="AH398">
            <v>198</v>
          </cell>
          <cell r="AR398">
            <v>2015</v>
          </cell>
          <cell r="AS398">
            <v>10</v>
          </cell>
        </row>
        <row r="399">
          <cell r="F399" t="str">
            <v>Completed</v>
          </cell>
          <cell r="L399" t="str">
            <v>UT</v>
          </cell>
          <cell r="AB399">
            <v>12</v>
          </cell>
          <cell r="AC399">
            <v>1334.4</v>
          </cell>
          <cell r="AE399">
            <v>84</v>
          </cell>
          <cell r="AH399">
            <v>238.44</v>
          </cell>
          <cell r="AR399">
            <v>2015</v>
          </cell>
          <cell r="AS399">
            <v>10</v>
          </cell>
        </row>
        <row r="400">
          <cell r="F400" t="str">
            <v>Completed</v>
          </cell>
          <cell r="L400" t="str">
            <v>UT</v>
          </cell>
          <cell r="AB400">
            <v>12</v>
          </cell>
          <cell r="AC400">
            <v>1148.4000000000001</v>
          </cell>
          <cell r="AE400">
            <v>156</v>
          </cell>
          <cell r="AH400">
            <v>261</v>
          </cell>
          <cell r="AR400">
            <v>2015</v>
          </cell>
          <cell r="AS400">
            <v>10</v>
          </cell>
        </row>
        <row r="401">
          <cell r="F401" t="str">
            <v>Completed</v>
          </cell>
          <cell r="L401" t="str">
            <v>UT</v>
          </cell>
          <cell r="AB401">
            <v>18</v>
          </cell>
          <cell r="AC401">
            <v>1722.6000000000001</v>
          </cell>
          <cell r="AE401">
            <v>180</v>
          </cell>
          <cell r="AH401">
            <v>371.52</v>
          </cell>
          <cell r="AR401">
            <v>2015</v>
          </cell>
          <cell r="AS401">
            <v>10</v>
          </cell>
        </row>
        <row r="402">
          <cell r="F402" t="str">
            <v>Completed</v>
          </cell>
          <cell r="L402" t="str">
            <v>UT</v>
          </cell>
          <cell r="AB402">
            <v>36</v>
          </cell>
          <cell r="AC402">
            <v>3445.2000000000003</v>
          </cell>
          <cell r="AE402">
            <v>360</v>
          </cell>
          <cell r="AH402">
            <v>743.04</v>
          </cell>
          <cell r="AR402">
            <v>2015</v>
          </cell>
          <cell r="AS402">
            <v>10</v>
          </cell>
        </row>
        <row r="403">
          <cell r="F403" t="str">
            <v>Completed</v>
          </cell>
          <cell r="L403" t="str">
            <v>UT</v>
          </cell>
          <cell r="AB403">
            <v>6</v>
          </cell>
          <cell r="AC403">
            <v>405.59999999999997</v>
          </cell>
          <cell r="AE403">
            <v>30</v>
          </cell>
          <cell r="AH403">
            <v>67.38</v>
          </cell>
          <cell r="AR403">
            <v>2015</v>
          </cell>
          <cell r="AS403">
            <v>10</v>
          </cell>
        </row>
        <row r="404">
          <cell r="F404" t="str">
            <v>Completed</v>
          </cell>
          <cell r="L404" t="str">
            <v>UT</v>
          </cell>
          <cell r="AB404">
            <v>6</v>
          </cell>
          <cell r="AC404">
            <v>574.20000000000005</v>
          </cell>
          <cell r="AE404">
            <v>78</v>
          </cell>
          <cell r="AH404">
            <v>130.5</v>
          </cell>
          <cell r="AR404">
            <v>2015</v>
          </cell>
          <cell r="AS404">
            <v>10</v>
          </cell>
        </row>
        <row r="405">
          <cell r="F405" t="str">
            <v>Completed</v>
          </cell>
          <cell r="L405" t="str">
            <v>UT</v>
          </cell>
          <cell r="AB405">
            <v>20</v>
          </cell>
          <cell r="AC405">
            <v>1914</v>
          </cell>
          <cell r="AE405">
            <v>260</v>
          </cell>
          <cell r="AH405">
            <v>435</v>
          </cell>
          <cell r="AR405">
            <v>2015</v>
          </cell>
          <cell r="AS405">
            <v>10</v>
          </cell>
        </row>
        <row r="406">
          <cell r="F406" t="str">
            <v>Completed</v>
          </cell>
          <cell r="L406" t="str">
            <v>UT</v>
          </cell>
          <cell r="AB406">
            <v>5</v>
          </cell>
          <cell r="AC406">
            <v>478.5</v>
          </cell>
          <cell r="AE406">
            <v>65</v>
          </cell>
          <cell r="AH406">
            <v>108.75</v>
          </cell>
          <cell r="AR406">
            <v>2015</v>
          </cell>
          <cell r="AS406">
            <v>10</v>
          </cell>
        </row>
        <row r="407">
          <cell r="F407" t="str">
            <v>Completed</v>
          </cell>
          <cell r="L407" t="str">
            <v>UT</v>
          </cell>
          <cell r="AB407">
            <v>1</v>
          </cell>
          <cell r="AC407">
            <v>95.7</v>
          </cell>
          <cell r="AE407">
            <v>13</v>
          </cell>
          <cell r="AH407">
            <v>21.75</v>
          </cell>
          <cell r="AR407">
            <v>2015</v>
          </cell>
          <cell r="AS407">
            <v>10</v>
          </cell>
        </row>
        <row r="408">
          <cell r="F408" t="str">
            <v>Completed</v>
          </cell>
          <cell r="L408" t="str">
            <v>UT</v>
          </cell>
          <cell r="AB408">
            <v>24</v>
          </cell>
          <cell r="AC408">
            <v>2296.8000000000002</v>
          </cell>
          <cell r="AE408">
            <v>302.39999999999998</v>
          </cell>
          <cell r="AH408">
            <v>522</v>
          </cell>
          <cell r="AR408">
            <v>2015</v>
          </cell>
          <cell r="AS408">
            <v>10</v>
          </cell>
        </row>
        <row r="409">
          <cell r="F409" t="str">
            <v>Completed</v>
          </cell>
          <cell r="L409" t="str">
            <v>UT</v>
          </cell>
          <cell r="AB409">
            <v>4</v>
          </cell>
          <cell r="AC409">
            <v>150.80000000000001</v>
          </cell>
          <cell r="AE409">
            <v>20</v>
          </cell>
          <cell r="AH409">
            <v>66</v>
          </cell>
          <cell r="AR409">
            <v>2015</v>
          </cell>
          <cell r="AS409">
            <v>10</v>
          </cell>
        </row>
        <row r="410">
          <cell r="F410" t="str">
            <v>Completed</v>
          </cell>
          <cell r="L410" t="str">
            <v>UT</v>
          </cell>
          <cell r="AB410">
            <v>30</v>
          </cell>
          <cell r="AC410">
            <v>2871</v>
          </cell>
          <cell r="AE410">
            <v>300</v>
          </cell>
          <cell r="AH410">
            <v>619.20000000000005</v>
          </cell>
          <cell r="AR410">
            <v>2015</v>
          </cell>
          <cell r="AS410">
            <v>10</v>
          </cell>
        </row>
        <row r="411">
          <cell r="F411" t="str">
            <v>Completed</v>
          </cell>
          <cell r="L411" t="str">
            <v>UT</v>
          </cell>
          <cell r="AB411">
            <v>10</v>
          </cell>
          <cell r="AC411">
            <v>957</v>
          </cell>
          <cell r="AE411">
            <v>100</v>
          </cell>
          <cell r="AH411">
            <v>206.4</v>
          </cell>
          <cell r="AR411">
            <v>2015</v>
          </cell>
          <cell r="AS411">
            <v>10</v>
          </cell>
        </row>
        <row r="412">
          <cell r="F412" t="str">
            <v>Completed</v>
          </cell>
          <cell r="L412" t="str">
            <v>UT</v>
          </cell>
          <cell r="AB412">
            <v>12</v>
          </cell>
          <cell r="AC412">
            <v>1148.4000000000001</v>
          </cell>
          <cell r="AE412">
            <v>120</v>
          </cell>
          <cell r="AH412">
            <v>247.68</v>
          </cell>
          <cell r="AR412">
            <v>2015</v>
          </cell>
          <cell r="AS412">
            <v>10</v>
          </cell>
        </row>
        <row r="413">
          <cell r="F413" t="str">
            <v>Completed</v>
          </cell>
          <cell r="L413" t="str">
            <v>UT</v>
          </cell>
          <cell r="AB413">
            <v>48</v>
          </cell>
          <cell r="AC413">
            <v>4593.6000000000004</v>
          </cell>
          <cell r="AE413">
            <v>480</v>
          </cell>
          <cell r="AH413">
            <v>990.72</v>
          </cell>
          <cell r="AR413">
            <v>2015</v>
          </cell>
          <cell r="AS413">
            <v>10</v>
          </cell>
        </row>
        <row r="414">
          <cell r="F414" t="str">
            <v>Completed</v>
          </cell>
          <cell r="L414" t="str">
            <v>UT</v>
          </cell>
          <cell r="AB414">
            <v>60</v>
          </cell>
          <cell r="AC414">
            <v>2262</v>
          </cell>
          <cell r="AE414">
            <v>300</v>
          </cell>
          <cell r="AH414">
            <v>990</v>
          </cell>
          <cell r="AR414">
            <v>2015</v>
          </cell>
          <cell r="AS414">
            <v>10</v>
          </cell>
        </row>
        <row r="415">
          <cell r="F415" t="str">
            <v>Completed</v>
          </cell>
          <cell r="L415" t="str">
            <v>UT</v>
          </cell>
          <cell r="AB415">
            <v>12</v>
          </cell>
          <cell r="AC415">
            <v>1148.4000000000001</v>
          </cell>
          <cell r="AE415">
            <v>120</v>
          </cell>
          <cell r="AH415">
            <v>247.68</v>
          </cell>
          <cell r="AR415">
            <v>2015</v>
          </cell>
          <cell r="AS415">
            <v>10</v>
          </cell>
        </row>
        <row r="416">
          <cell r="F416" t="str">
            <v>Completed</v>
          </cell>
          <cell r="L416" t="str">
            <v>UT</v>
          </cell>
          <cell r="AB416">
            <v>2</v>
          </cell>
          <cell r="AC416">
            <v>191.4</v>
          </cell>
          <cell r="AE416">
            <v>26</v>
          </cell>
          <cell r="AH416">
            <v>43.5</v>
          </cell>
          <cell r="AR416">
            <v>2015</v>
          </cell>
          <cell r="AS416">
            <v>10</v>
          </cell>
        </row>
        <row r="417">
          <cell r="F417" t="str">
            <v>Completed</v>
          </cell>
          <cell r="L417" t="str">
            <v>UT</v>
          </cell>
          <cell r="AB417">
            <v>1</v>
          </cell>
          <cell r="AC417">
            <v>111.2</v>
          </cell>
          <cell r="AE417">
            <v>7</v>
          </cell>
          <cell r="AH417">
            <v>19.87</v>
          </cell>
          <cell r="AR417">
            <v>2015</v>
          </cell>
          <cell r="AS417">
            <v>10</v>
          </cell>
        </row>
        <row r="418">
          <cell r="F418" t="str">
            <v>Completed</v>
          </cell>
          <cell r="L418" t="str">
            <v>UT</v>
          </cell>
          <cell r="AB418">
            <v>4</v>
          </cell>
          <cell r="AC418">
            <v>382.8</v>
          </cell>
          <cell r="AE418">
            <v>52</v>
          </cell>
          <cell r="AH418">
            <v>87</v>
          </cell>
          <cell r="AR418">
            <v>2015</v>
          </cell>
          <cell r="AS418">
            <v>10</v>
          </cell>
        </row>
        <row r="419">
          <cell r="F419" t="str">
            <v>Completed</v>
          </cell>
          <cell r="L419" t="str">
            <v>UT</v>
          </cell>
          <cell r="AB419">
            <v>2</v>
          </cell>
          <cell r="AC419">
            <v>191.4</v>
          </cell>
          <cell r="AE419">
            <v>26</v>
          </cell>
          <cell r="AH419">
            <v>43.5</v>
          </cell>
          <cell r="AR419">
            <v>2015</v>
          </cell>
          <cell r="AS419">
            <v>10</v>
          </cell>
        </row>
        <row r="420">
          <cell r="F420" t="str">
            <v>Completed</v>
          </cell>
          <cell r="L420" t="str">
            <v>UT</v>
          </cell>
          <cell r="AB420">
            <v>8</v>
          </cell>
          <cell r="AC420">
            <v>765.6</v>
          </cell>
          <cell r="AE420">
            <v>104</v>
          </cell>
          <cell r="AH420">
            <v>248.48</v>
          </cell>
          <cell r="AR420">
            <v>2015</v>
          </cell>
          <cell r="AS420">
            <v>10</v>
          </cell>
        </row>
        <row r="421">
          <cell r="F421" t="str">
            <v>Completed</v>
          </cell>
          <cell r="L421" t="str">
            <v>UT</v>
          </cell>
          <cell r="AB421">
            <v>9</v>
          </cell>
          <cell r="AC421">
            <v>861.30000000000007</v>
          </cell>
          <cell r="AE421">
            <v>90</v>
          </cell>
          <cell r="AH421">
            <v>185.76</v>
          </cell>
          <cell r="AR421">
            <v>2015</v>
          </cell>
          <cell r="AS421">
            <v>10</v>
          </cell>
        </row>
        <row r="422">
          <cell r="F422" t="str">
            <v>Completed</v>
          </cell>
          <cell r="L422" t="str">
            <v>UT</v>
          </cell>
          <cell r="AB422">
            <v>8</v>
          </cell>
          <cell r="AC422">
            <v>301.60000000000002</v>
          </cell>
          <cell r="AE422">
            <v>40</v>
          </cell>
          <cell r="AH422">
            <v>132</v>
          </cell>
          <cell r="AR422">
            <v>2015</v>
          </cell>
          <cell r="AS422">
            <v>10</v>
          </cell>
        </row>
        <row r="423">
          <cell r="F423" t="str">
            <v>Completed</v>
          </cell>
          <cell r="L423" t="str">
            <v>UT</v>
          </cell>
          <cell r="AB423">
            <v>6</v>
          </cell>
          <cell r="AC423">
            <v>405.59999999999997</v>
          </cell>
          <cell r="AE423">
            <v>30</v>
          </cell>
          <cell r="AH423">
            <v>67.38</v>
          </cell>
          <cell r="AR423">
            <v>2015</v>
          </cell>
          <cell r="AS423">
            <v>10</v>
          </cell>
        </row>
        <row r="424">
          <cell r="F424" t="str">
            <v>Completed</v>
          </cell>
          <cell r="L424" t="str">
            <v>UT</v>
          </cell>
          <cell r="AB424">
            <v>18</v>
          </cell>
          <cell r="AC424">
            <v>1722.6000000000001</v>
          </cell>
          <cell r="AE424">
            <v>234</v>
          </cell>
          <cell r="AH424">
            <v>559.08000000000004</v>
          </cell>
          <cell r="AR424">
            <v>2015</v>
          </cell>
          <cell r="AS424">
            <v>10</v>
          </cell>
        </row>
        <row r="425">
          <cell r="F425" t="str">
            <v>Completed</v>
          </cell>
          <cell r="L425" t="str">
            <v>UT</v>
          </cell>
          <cell r="AB425">
            <v>2</v>
          </cell>
          <cell r="AC425">
            <v>191.4</v>
          </cell>
          <cell r="AE425">
            <v>20</v>
          </cell>
          <cell r="AH425">
            <v>41.28</v>
          </cell>
          <cell r="AR425">
            <v>2015</v>
          </cell>
          <cell r="AS425">
            <v>10</v>
          </cell>
        </row>
        <row r="426">
          <cell r="F426" t="str">
            <v>Completed</v>
          </cell>
          <cell r="L426" t="str">
            <v>UT</v>
          </cell>
          <cell r="AB426">
            <v>6</v>
          </cell>
          <cell r="AC426">
            <v>574.20000000000005</v>
          </cell>
          <cell r="AE426">
            <v>60</v>
          </cell>
          <cell r="AH426">
            <v>123.84</v>
          </cell>
          <cell r="AR426">
            <v>2015</v>
          </cell>
          <cell r="AS426">
            <v>10</v>
          </cell>
        </row>
        <row r="427">
          <cell r="F427" t="str">
            <v>Completed</v>
          </cell>
          <cell r="L427" t="str">
            <v>UT</v>
          </cell>
          <cell r="AB427">
            <v>6</v>
          </cell>
          <cell r="AC427">
            <v>226.20000000000002</v>
          </cell>
          <cell r="AE427">
            <v>30</v>
          </cell>
          <cell r="AH427">
            <v>99</v>
          </cell>
          <cell r="AR427">
            <v>2015</v>
          </cell>
          <cell r="AS427">
            <v>10</v>
          </cell>
        </row>
        <row r="428">
          <cell r="F428" t="str">
            <v>Completed</v>
          </cell>
          <cell r="L428" t="str">
            <v>UT</v>
          </cell>
          <cell r="AB428">
            <v>4</v>
          </cell>
          <cell r="AC428">
            <v>270.39999999999998</v>
          </cell>
          <cell r="AE428">
            <v>20</v>
          </cell>
          <cell r="AH428">
            <v>44.92</v>
          </cell>
          <cell r="AR428">
            <v>2015</v>
          </cell>
          <cell r="AS428">
            <v>11</v>
          </cell>
        </row>
        <row r="429">
          <cell r="F429" t="str">
            <v>Completed</v>
          </cell>
          <cell r="L429" t="str">
            <v>UT</v>
          </cell>
          <cell r="AB429">
            <v>13</v>
          </cell>
          <cell r="AC429">
            <v>1244.1000000000001</v>
          </cell>
          <cell r="AE429">
            <v>138.97999999999999</v>
          </cell>
          <cell r="AH429">
            <v>403.78</v>
          </cell>
          <cell r="AR429">
            <v>2015</v>
          </cell>
          <cell r="AS429">
            <v>11</v>
          </cell>
        </row>
        <row r="430">
          <cell r="F430" t="str">
            <v>Completed</v>
          </cell>
          <cell r="L430" t="str">
            <v>UT</v>
          </cell>
          <cell r="AB430">
            <v>34</v>
          </cell>
          <cell r="AC430">
            <v>3253.8</v>
          </cell>
          <cell r="AE430">
            <v>363.5</v>
          </cell>
          <cell r="AH430">
            <v>1056.04</v>
          </cell>
          <cell r="AR430">
            <v>2015</v>
          </cell>
          <cell r="AS430">
            <v>11</v>
          </cell>
        </row>
        <row r="431">
          <cell r="F431" t="str">
            <v>Completed</v>
          </cell>
          <cell r="L431" t="str">
            <v>UT</v>
          </cell>
          <cell r="AB431">
            <v>9</v>
          </cell>
          <cell r="AC431">
            <v>861.30000000000007</v>
          </cell>
          <cell r="AE431">
            <v>90</v>
          </cell>
          <cell r="AH431">
            <v>185.76</v>
          </cell>
          <cell r="AR431">
            <v>2015</v>
          </cell>
          <cell r="AS431">
            <v>10</v>
          </cell>
        </row>
        <row r="432">
          <cell r="F432" t="str">
            <v>Completed</v>
          </cell>
          <cell r="L432" t="str">
            <v>UT</v>
          </cell>
          <cell r="AB432">
            <v>32</v>
          </cell>
          <cell r="AC432">
            <v>3062.4</v>
          </cell>
          <cell r="AE432">
            <v>416</v>
          </cell>
          <cell r="AH432">
            <v>993.92</v>
          </cell>
          <cell r="AR432">
            <v>2015</v>
          </cell>
          <cell r="AS432">
            <v>10</v>
          </cell>
        </row>
        <row r="433">
          <cell r="F433" t="str">
            <v>Completed</v>
          </cell>
          <cell r="L433" t="str">
            <v>UT</v>
          </cell>
          <cell r="AB433">
            <v>5</v>
          </cell>
          <cell r="AC433">
            <v>478.5</v>
          </cell>
          <cell r="AE433">
            <v>65</v>
          </cell>
          <cell r="AH433">
            <v>108.75</v>
          </cell>
          <cell r="AR433">
            <v>2015</v>
          </cell>
          <cell r="AS433">
            <v>10</v>
          </cell>
        </row>
        <row r="434">
          <cell r="F434" t="str">
            <v>Completed</v>
          </cell>
          <cell r="L434" t="str">
            <v>UT</v>
          </cell>
          <cell r="AB434">
            <v>11</v>
          </cell>
          <cell r="AC434">
            <v>1052.7</v>
          </cell>
          <cell r="AE434">
            <v>143</v>
          </cell>
          <cell r="AH434">
            <v>239.25</v>
          </cell>
          <cell r="AR434">
            <v>2015</v>
          </cell>
          <cell r="AS434">
            <v>10</v>
          </cell>
        </row>
        <row r="435">
          <cell r="F435" t="str">
            <v>Completed</v>
          </cell>
          <cell r="L435" t="str">
            <v>UT</v>
          </cell>
          <cell r="AB435">
            <v>13</v>
          </cell>
          <cell r="AC435">
            <v>1244.1000000000001</v>
          </cell>
          <cell r="AE435">
            <v>169</v>
          </cell>
          <cell r="AH435">
            <v>282.75</v>
          </cell>
          <cell r="AR435">
            <v>2015</v>
          </cell>
          <cell r="AS435">
            <v>10</v>
          </cell>
        </row>
        <row r="436">
          <cell r="F436" t="str">
            <v>Completed</v>
          </cell>
          <cell r="L436" t="str">
            <v>UT</v>
          </cell>
          <cell r="AB436">
            <v>12</v>
          </cell>
          <cell r="AC436">
            <v>1334.4</v>
          </cell>
          <cell r="AE436">
            <v>84</v>
          </cell>
          <cell r="AH436">
            <v>238.44</v>
          </cell>
          <cell r="AR436">
            <v>2015</v>
          </cell>
          <cell r="AS436">
            <v>10</v>
          </cell>
        </row>
        <row r="437">
          <cell r="F437" t="str">
            <v>Completed</v>
          </cell>
          <cell r="L437" t="str">
            <v>UT</v>
          </cell>
          <cell r="AB437">
            <v>24</v>
          </cell>
          <cell r="AC437">
            <v>904.80000000000007</v>
          </cell>
          <cell r="AE437">
            <v>120</v>
          </cell>
          <cell r="AH437">
            <v>396</v>
          </cell>
          <cell r="AR437">
            <v>2015</v>
          </cell>
          <cell r="AS437">
            <v>10</v>
          </cell>
        </row>
        <row r="438">
          <cell r="F438" t="str">
            <v>Completed</v>
          </cell>
          <cell r="L438" t="str">
            <v>UT</v>
          </cell>
          <cell r="AB438">
            <v>16</v>
          </cell>
          <cell r="AC438">
            <v>603.20000000000005</v>
          </cell>
          <cell r="AE438">
            <v>80</v>
          </cell>
          <cell r="AH438">
            <v>264</v>
          </cell>
          <cell r="AR438">
            <v>2015</v>
          </cell>
          <cell r="AS438">
            <v>10</v>
          </cell>
        </row>
        <row r="439">
          <cell r="F439" t="str">
            <v>Completed</v>
          </cell>
          <cell r="L439" t="str">
            <v>UT</v>
          </cell>
          <cell r="AB439">
            <v>6</v>
          </cell>
          <cell r="AC439">
            <v>574.20000000000005</v>
          </cell>
          <cell r="AE439">
            <v>78</v>
          </cell>
          <cell r="AH439">
            <v>130.5</v>
          </cell>
          <cell r="AR439">
            <v>2015</v>
          </cell>
          <cell r="AS439">
            <v>10</v>
          </cell>
        </row>
        <row r="440">
          <cell r="F440" t="str">
            <v>Completed</v>
          </cell>
          <cell r="L440" t="str">
            <v>UT</v>
          </cell>
          <cell r="AB440">
            <v>24</v>
          </cell>
          <cell r="AC440">
            <v>2296.8000000000002</v>
          </cell>
          <cell r="AE440">
            <v>240</v>
          </cell>
          <cell r="AH440">
            <v>495.36</v>
          </cell>
          <cell r="AR440">
            <v>2015</v>
          </cell>
          <cell r="AS440">
            <v>10</v>
          </cell>
        </row>
        <row r="441">
          <cell r="F441" t="str">
            <v>Completed</v>
          </cell>
          <cell r="L441" t="str">
            <v>UT</v>
          </cell>
          <cell r="AB441">
            <v>36</v>
          </cell>
          <cell r="AC441">
            <v>3445.2000000000003</v>
          </cell>
          <cell r="AE441">
            <v>360</v>
          </cell>
          <cell r="AH441">
            <v>743.04</v>
          </cell>
          <cell r="AR441">
            <v>2015</v>
          </cell>
          <cell r="AS441">
            <v>10</v>
          </cell>
        </row>
        <row r="442">
          <cell r="F442" t="str">
            <v>Completed</v>
          </cell>
          <cell r="L442" t="str">
            <v>UT</v>
          </cell>
          <cell r="AB442">
            <v>48</v>
          </cell>
          <cell r="AC442">
            <v>4593.6000000000004</v>
          </cell>
          <cell r="AE442">
            <v>480</v>
          </cell>
          <cell r="AH442">
            <v>990.72</v>
          </cell>
          <cell r="AR442">
            <v>2015</v>
          </cell>
          <cell r="AS442">
            <v>10</v>
          </cell>
        </row>
        <row r="443">
          <cell r="F443" t="str">
            <v>Completed</v>
          </cell>
          <cell r="L443" t="str">
            <v>UT</v>
          </cell>
          <cell r="AB443">
            <v>1</v>
          </cell>
          <cell r="AC443">
            <v>95.7</v>
          </cell>
          <cell r="AE443">
            <v>13</v>
          </cell>
          <cell r="AH443">
            <v>31.06</v>
          </cell>
          <cell r="AR443">
            <v>2015</v>
          </cell>
          <cell r="AS443">
            <v>10</v>
          </cell>
        </row>
        <row r="444">
          <cell r="F444" t="str">
            <v>Completed</v>
          </cell>
          <cell r="L444" t="str">
            <v>UT</v>
          </cell>
          <cell r="AB444">
            <v>19</v>
          </cell>
          <cell r="AC444">
            <v>1818.3</v>
          </cell>
          <cell r="AE444">
            <v>247</v>
          </cell>
          <cell r="AH444">
            <v>590.14</v>
          </cell>
          <cell r="AR444">
            <v>2015</v>
          </cell>
          <cell r="AS444">
            <v>10</v>
          </cell>
        </row>
        <row r="445">
          <cell r="F445" t="str">
            <v>Completed</v>
          </cell>
          <cell r="L445" t="str">
            <v>UT</v>
          </cell>
          <cell r="AB445">
            <v>30</v>
          </cell>
          <cell r="AC445">
            <v>2871</v>
          </cell>
          <cell r="AE445">
            <v>300</v>
          </cell>
          <cell r="AH445">
            <v>619.20000000000005</v>
          </cell>
          <cell r="AR445">
            <v>2015</v>
          </cell>
          <cell r="AS445">
            <v>10</v>
          </cell>
        </row>
        <row r="446">
          <cell r="F446" t="str">
            <v>Completed</v>
          </cell>
          <cell r="L446" t="str">
            <v>UT</v>
          </cell>
          <cell r="AB446">
            <v>12</v>
          </cell>
          <cell r="AC446">
            <v>452.40000000000003</v>
          </cell>
          <cell r="AE446">
            <v>60</v>
          </cell>
          <cell r="AH446">
            <v>198</v>
          </cell>
          <cell r="AR446">
            <v>2015</v>
          </cell>
          <cell r="AS446">
            <v>10</v>
          </cell>
        </row>
        <row r="447">
          <cell r="F447" t="str">
            <v>Completed</v>
          </cell>
          <cell r="L447" t="str">
            <v>UT</v>
          </cell>
          <cell r="AB447">
            <v>18</v>
          </cell>
          <cell r="AC447">
            <v>1722.6000000000001</v>
          </cell>
          <cell r="AE447">
            <v>234</v>
          </cell>
          <cell r="AH447">
            <v>391.5</v>
          </cell>
          <cell r="AR447">
            <v>2015</v>
          </cell>
          <cell r="AS447">
            <v>10</v>
          </cell>
        </row>
        <row r="448">
          <cell r="F448" t="str">
            <v>Completed</v>
          </cell>
          <cell r="L448" t="str">
            <v>UT</v>
          </cell>
          <cell r="AB448">
            <v>30</v>
          </cell>
          <cell r="AC448">
            <v>2027.9999999999998</v>
          </cell>
          <cell r="AE448">
            <v>150</v>
          </cell>
          <cell r="AH448">
            <v>336.9</v>
          </cell>
          <cell r="AR448">
            <v>2015</v>
          </cell>
          <cell r="AS448">
            <v>10</v>
          </cell>
        </row>
        <row r="449">
          <cell r="F449" t="str">
            <v>Completed</v>
          </cell>
          <cell r="L449" t="str">
            <v>UT</v>
          </cell>
          <cell r="AB449">
            <v>6</v>
          </cell>
          <cell r="AC449">
            <v>226.20000000000002</v>
          </cell>
          <cell r="AE449">
            <v>30</v>
          </cell>
          <cell r="AH449">
            <v>99</v>
          </cell>
          <cell r="AR449">
            <v>2015</v>
          </cell>
          <cell r="AS449">
            <v>10</v>
          </cell>
        </row>
        <row r="450">
          <cell r="F450" t="str">
            <v>Completed</v>
          </cell>
          <cell r="L450" t="str">
            <v>UT</v>
          </cell>
          <cell r="AB450">
            <v>12</v>
          </cell>
          <cell r="AC450">
            <v>1334.4</v>
          </cell>
          <cell r="AE450">
            <v>84</v>
          </cell>
          <cell r="AH450">
            <v>238.44</v>
          </cell>
          <cell r="AR450">
            <v>2015</v>
          </cell>
          <cell r="AS450">
            <v>10</v>
          </cell>
        </row>
        <row r="451">
          <cell r="F451" t="str">
            <v>Completed</v>
          </cell>
          <cell r="L451" t="str">
            <v>UT</v>
          </cell>
          <cell r="AB451">
            <v>12</v>
          </cell>
          <cell r="AC451">
            <v>452.40000000000003</v>
          </cell>
          <cell r="AE451">
            <v>60</v>
          </cell>
          <cell r="AH451">
            <v>198</v>
          </cell>
          <cell r="AR451">
            <v>2015</v>
          </cell>
          <cell r="AS451">
            <v>10</v>
          </cell>
        </row>
        <row r="452">
          <cell r="F452" t="str">
            <v>Completed</v>
          </cell>
          <cell r="L452" t="str">
            <v>UT</v>
          </cell>
          <cell r="AB452">
            <v>12</v>
          </cell>
          <cell r="AC452">
            <v>452.40000000000003</v>
          </cell>
          <cell r="AE452">
            <v>60</v>
          </cell>
          <cell r="AH452">
            <v>198</v>
          </cell>
          <cell r="AR452">
            <v>2015</v>
          </cell>
          <cell r="AS452">
            <v>10</v>
          </cell>
        </row>
        <row r="453">
          <cell r="F453" t="str">
            <v>Completed</v>
          </cell>
          <cell r="L453" t="str">
            <v>UT</v>
          </cell>
          <cell r="AB453">
            <v>12</v>
          </cell>
          <cell r="AC453">
            <v>1148.4000000000001</v>
          </cell>
          <cell r="AE453">
            <v>156</v>
          </cell>
          <cell r="AH453">
            <v>261</v>
          </cell>
          <cell r="AR453">
            <v>2015</v>
          </cell>
          <cell r="AS453">
            <v>10</v>
          </cell>
        </row>
        <row r="454">
          <cell r="F454" t="str">
            <v>Completed</v>
          </cell>
          <cell r="L454" t="str">
            <v>UT</v>
          </cell>
          <cell r="AB454">
            <v>24</v>
          </cell>
          <cell r="AC454">
            <v>904.80000000000007</v>
          </cell>
          <cell r="AE454">
            <v>120</v>
          </cell>
          <cell r="AH454">
            <v>396</v>
          </cell>
          <cell r="AR454">
            <v>2015</v>
          </cell>
          <cell r="AS454">
            <v>10</v>
          </cell>
        </row>
        <row r="455">
          <cell r="F455" t="str">
            <v>Completed</v>
          </cell>
          <cell r="L455" t="str">
            <v>UT</v>
          </cell>
          <cell r="AB455">
            <v>30</v>
          </cell>
          <cell r="AC455">
            <v>2871</v>
          </cell>
          <cell r="AE455">
            <v>390</v>
          </cell>
          <cell r="AH455">
            <v>652.5</v>
          </cell>
          <cell r="AR455">
            <v>2015</v>
          </cell>
          <cell r="AS455">
            <v>10</v>
          </cell>
        </row>
        <row r="456">
          <cell r="F456" t="str">
            <v>Completed</v>
          </cell>
          <cell r="L456" t="str">
            <v>UT</v>
          </cell>
          <cell r="AB456">
            <v>20</v>
          </cell>
          <cell r="AC456">
            <v>1914</v>
          </cell>
          <cell r="AE456">
            <v>200</v>
          </cell>
          <cell r="AH456">
            <v>412.8</v>
          </cell>
          <cell r="AR456">
            <v>2015</v>
          </cell>
          <cell r="AS456">
            <v>10</v>
          </cell>
        </row>
        <row r="457">
          <cell r="F457" t="str">
            <v>Completed</v>
          </cell>
          <cell r="L457" t="str">
            <v>UT</v>
          </cell>
          <cell r="AB457">
            <v>6</v>
          </cell>
          <cell r="AC457">
            <v>574.20000000000005</v>
          </cell>
          <cell r="AE457">
            <v>78</v>
          </cell>
          <cell r="AH457">
            <v>130.5</v>
          </cell>
          <cell r="AR457">
            <v>2015</v>
          </cell>
          <cell r="AS457">
            <v>10</v>
          </cell>
        </row>
        <row r="458">
          <cell r="F458" t="str">
            <v>Completed</v>
          </cell>
          <cell r="L458" t="str">
            <v>UT</v>
          </cell>
          <cell r="AB458">
            <v>24</v>
          </cell>
          <cell r="AC458">
            <v>2668.8</v>
          </cell>
          <cell r="AE458">
            <v>168</v>
          </cell>
          <cell r="AH458">
            <v>476.88</v>
          </cell>
          <cell r="AR458">
            <v>2015</v>
          </cell>
          <cell r="AS458">
            <v>10</v>
          </cell>
        </row>
        <row r="459">
          <cell r="F459" t="str">
            <v>Completed</v>
          </cell>
          <cell r="L459" t="str">
            <v>UT</v>
          </cell>
          <cell r="AB459">
            <v>24</v>
          </cell>
          <cell r="AC459">
            <v>2668.8</v>
          </cell>
          <cell r="AE459">
            <v>168</v>
          </cell>
          <cell r="AH459">
            <v>476.88</v>
          </cell>
          <cell r="AR459">
            <v>2015</v>
          </cell>
          <cell r="AS459">
            <v>10</v>
          </cell>
        </row>
        <row r="460">
          <cell r="F460" t="str">
            <v>Completed</v>
          </cell>
          <cell r="L460" t="str">
            <v>UT</v>
          </cell>
          <cell r="AB460">
            <v>6</v>
          </cell>
          <cell r="AC460">
            <v>574.20000000000005</v>
          </cell>
          <cell r="AE460">
            <v>78</v>
          </cell>
          <cell r="AH460">
            <v>130.5</v>
          </cell>
          <cell r="AR460">
            <v>2015</v>
          </cell>
          <cell r="AS460">
            <v>10</v>
          </cell>
        </row>
        <row r="461">
          <cell r="F461" t="str">
            <v>Completed</v>
          </cell>
          <cell r="L461" t="str">
            <v>UT</v>
          </cell>
          <cell r="AB461">
            <v>4</v>
          </cell>
          <cell r="AC461">
            <v>382.8</v>
          </cell>
          <cell r="AE461">
            <v>52</v>
          </cell>
          <cell r="AH461">
            <v>87</v>
          </cell>
          <cell r="AR461">
            <v>2015</v>
          </cell>
          <cell r="AS461">
            <v>10</v>
          </cell>
        </row>
        <row r="462">
          <cell r="F462" t="str">
            <v>Completed</v>
          </cell>
          <cell r="L462" t="str">
            <v>UT</v>
          </cell>
          <cell r="AB462">
            <v>6</v>
          </cell>
          <cell r="AC462">
            <v>226.20000000000002</v>
          </cell>
          <cell r="AE462">
            <v>30</v>
          </cell>
          <cell r="AH462">
            <v>99</v>
          </cell>
          <cell r="AR462">
            <v>2015</v>
          </cell>
          <cell r="AS462">
            <v>10</v>
          </cell>
        </row>
        <row r="463">
          <cell r="F463" t="str">
            <v>Completed</v>
          </cell>
          <cell r="L463" t="str">
            <v>UT</v>
          </cell>
          <cell r="AB463">
            <v>5</v>
          </cell>
          <cell r="AC463">
            <v>556</v>
          </cell>
          <cell r="AE463">
            <v>35</v>
          </cell>
          <cell r="AH463">
            <v>99.35</v>
          </cell>
          <cell r="AR463">
            <v>2015</v>
          </cell>
          <cell r="AS463">
            <v>10</v>
          </cell>
        </row>
        <row r="464">
          <cell r="F464" t="str">
            <v>Completed</v>
          </cell>
          <cell r="L464" t="str">
            <v>UT</v>
          </cell>
          <cell r="AB464">
            <v>48</v>
          </cell>
          <cell r="AC464">
            <v>4593.6000000000004</v>
          </cell>
          <cell r="AE464">
            <v>480</v>
          </cell>
          <cell r="AH464">
            <v>990.72</v>
          </cell>
          <cell r="AR464">
            <v>2015</v>
          </cell>
          <cell r="AS464">
            <v>10</v>
          </cell>
        </row>
        <row r="465">
          <cell r="F465" t="str">
            <v>Completed</v>
          </cell>
          <cell r="L465" t="str">
            <v>UT</v>
          </cell>
          <cell r="AB465">
            <v>6</v>
          </cell>
          <cell r="AC465">
            <v>574.20000000000005</v>
          </cell>
          <cell r="AE465">
            <v>60</v>
          </cell>
          <cell r="AH465">
            <v>123.84</v>
          </cell>
          <cell r="AR465">
            <v>2015</v>
          </cell>
          <cell r="AS465">
            <v>10</v>
          </cell>
        </row>
        <row r="466">
          <cell r="F466" t="str">
            <v>Completed</v>
          </cell>
          <cell r="L466" t="str">
            <v>UT</v>
          </cell>
          <cell r="AB466">
            <v>6</v>
          </cell>
          <cell r="AC466">
            <v>574.20000000000005</v>
          </cell>
          <cell r="AE466">
            <v>60</v>
          </cell>
          <cell r="AH466">
            <v>123.84</v>
          </cell>
          <cell r="AR466">
            <v>2015</v>
          </cell>
          <cell r="AS466">
            <v>10</v>
          </cell>
        </row>
        <row r="467">
          <cell r="F467" t="str">
            <v>Completed</v>
          </cell>
          <cell r="L467" t="str">
            <v>UT</v>
          </cell>
          <cell r="AB467">
            <v>8</v>
          </cell>
          <cell r="AC467">
            <v>765.6</v>
          </cell>
          <cell r="AE467">
            <v>80</v>
          </cell>
          <cell r="AH467">
            <v>165.12</v>
          </cell>
          <cell r="AR467">
            <v>2015</v>
          </cell>
          <cell r="AS467">
            <v>10</v>
          </cell>
        </row>
        <row r="468">
          <cell r="F468" t="str">
            <v>Completed</v>
          </cell>
          <cell r="L468" t="str">
            <v>UT</v>
          </cell>
          <cell r="AB468">
            <v>28</v>
          </cell>
          <cell r="AC468">
            <v>2679.6</v>
          </cell>
          <cell r="AE468">
            <v>280</v>
          </cell>
          <cell r="AH468">
            <v>577.91999999999996</v>
          </cell>
          <cell r="AR468">
            <v>2015</v>
          </cell>
          <cell r="AS468">
            <v>10</v>
          </cell>
        </row>
        <row r="469">
          <cell r="F469" t="str">
            <v>Completed</v>
          </cell>
          <cell r="L469" t="str">
            <v>UT</v>
          </cell>
          <cell r="AB469">
            <v>6</v>
          </cell>
          <cell r="AC469">
            <v>226.20000000000002</v>
          </cell>
          <cell r="AE469">
            <v>30</v>
          </cell>
          <cell r="AH469">
            <v>99</v>
          </cell>
          <cell r="AR469">
            <v>2015</v>
          </cell>
          <cell r="AS469">
            <v>10</v>
          </cell>
        </row>
        <row r="470">
          <cell r="F470" t="str">
            <v>Completed</v>
          </cell>
          <cell r="L470" t="str">
            <v>UT</v>
          </cell>
          <cell r="AB470">
            <v>6</v>
          </cell>
          <cell r="AC470">
            <v>226.20000000000002</v>
          </cell>
          <cell r="AE470">
            <v>30</v>
          </cell>
          <cell r="AH470">
            <v>99</v>
          </cell>
          <cell r="AR470">
            <v>2015</v>
          </cell>
          <cell r="AS470">
            <v>10</v>
          </cell>
        </row>
        <row r="471">
          <cell r="F471" t="str">
            <v>Completed</v>
          </cell>
          <cell r="L471" t="str">
            <v>UT</v>
          </cell>
          <cell r="AB471">
            <v>6</v>
          </cell>
          <cell r="AC471">
            <v>226.20000000000002</v>
          </cell>
          <cell r="AE471">
            <v>30</v>
          </cell>
          <cell r="AH471">
            <v>99</v>
          </cell>
          <cell r="AR471">
            <v>2015</v>
          </cell>
          <cell r="AS471">
            <v>10</v>
          </cell>
        </row>
        <row r="472">
          <cell r="F472" t="str">
            <v>Completed</v>
          </cell>
          <cell r="L472" t="str">
            <v>UT</v>
          </cell>
          <cell r="AB472">
            <v>12</v>
          </cell>
          <cell r="AC472">
            <v>452.40000000000003</v>
          </cell>
          <cell r="AE472">
            <v>60</v>
          </cell>
          <cell r="AH472">
            <v>198</v>
          </cell>
          <cell r="AR472">
            <v>2015</v>
          </cell>
          <cell r="AS472">
            <v>10</v>
          </cell>
        </row>
        <row r="473">
          <cell r="F473" t="str">
            <v>Completed</v>
          </cell>
          <cell r="L473" t="str">
            <v>UT</v>
          </cell>
          <cell r="AB473">
            <v>6</v>
          </cell>
          <cell r="AC473">
            <v>574.20000000000005</v>
          </cell>
          <cell r="AE473">
            <v>62.08</v>
          </cell>
          <cell r="AH473">
            <v>130.5</v>
          </cell>
          <cell r="AR473">
            <v>2015</v>
          </cell>
          <cell r="AS473">
            <v>11</v>
          </cell>
        </row>
        <row r="474">
          <cell r="F474" t="str">
            <v>Completed</v>
          </cell>
          <cell r="L474" t="str">
            <v>UT</v>
          </cell>
          <cell r="AB474">
            <v>10</v>
          </cell>
          <cell r="AC474">
            <v>377</v>
          </cell>
          <cell r="AE474">
            <v>50</v>
          </cell>
          <cell r="AH474">
            <v>165</v>
          </cell>
          <cell r="AR474">
            <v>2015</v>
          </cell>
          <cell r="AS474">
            <v>10</v>
          </cell>
        </row>
        <row r="475">
          <cell r="F475" t="str">
            <v>Completed</v>
          </cell>
          <cell r="L475" t="str">
            <v>UT</v>
          </cell>
          <cell r="AB475">
            <v>12</v>
          </cell>
          <cell r="AC475">
            <v>452.40000000000003</v>
          </cell>
          <cell r="AE475">
            <v>60</v>
          </cell>
          <cell r="AH475">
            <v>198</v>
          </cell>
          <cell r="AR475">
            <v>2015</v>
          </cell>
          <cell r="AS475">
            <v>11</v>
          </cell>
        </row>
        <row r="476">
          <cell r="F476" t="str">
            <v>Completed</v>
          </cell>
          <cell r="L476" t="str">
            <v>UT</v>
          </cell>
          <cell r="AB476">
            <v>9</v>
          </cell>
          <cell r="AC476">
            <v>339.3</v>
          </cell>
          <cell r="AE476">
            <v>45</v>
          </cell>
          <cell r="AH476">
            <v>148.5</v>
          </cell>
          <cell r="AR476">
            <v>2015</v>
          </cell>
          <cell r="AS476">
            <v>11</v>
          </cell>
        </row>
        <row r="477">
          <cell r="F477" t="str">
            <v>Completed</v>
          </cell>
          <cell r="L477" t="str">
            <v>UT</v>
          </cell>
          <cell r="AB477">
            <v>130</v>
          </cell>
          <cell r="AC477">
            <v>4901</v>
          </cell>
          <cell r="AE477">
            <v>280</v>
          </cell>
          <cell r="AH477">
            <v>2145</v>
          </cell>
          <cell r="AR477">
            <v>2015</v>
          </cell>
          <cell r="AS477">
            <v>10</v>
          </cell>
        </row>
        <row r="478">
          <cell r="F478" t="str">
            <v>Completed</v>
          </cell>
          <cell r="L478" t="str">
            <v>UT</v>
          </cell>
          <cell r="AB478">
            <v>21</v>
          </cell>
          <cell r="AC478">
            <v>791.7</v>
          </cell>
          <cell r="AE478">
            <v>105</v>
          </cell>
          <cell r="AH478">
            <v>346.5</v>
          </cell>
          <cell r="AR478">
            <v>2015</v>
          </cell>
          <cell r="AS478">
            <v>10</v>
          </cell>
        </row>
        <row r="479">
          <cell r="F479" t="str">
            <v>Completed</v>
          </cell>
          <cell r="L479" t="str">
            <v>UT</v>
          </cell>
          <cell r="AB479">
            <v>23</v>
          </cell>
          <cell r="AC479">
            <v>2201.1</v>
          </cell>
          <cell r="AE479">
            <v>299</v>
          </cell>
          <cell r="AH479">
            <v>500.25</v>
          </cell>
          <cell r="AR479">
            <v>2015</v>
          </cell>
          <cell r="AS479">
            <v>10</v>
          </cell>
        </row>
        <row r="480">
          <cell r="F480" t="str">
            <v>Completed</v>
          </cell>
          <cell r="L480" t="str">
            <v>UT</v>
          </cell>
          <cell r="AB480">
            <v>40</v>
          </cell>
          <cell r="AC480">
            <v>1508</v>
          </cell>
          <cell r="AE480">
            <v>200</v>
          </cell>
          <cell r="AH480">
            <v>660</v>
          </cell>
          <cell r="AR480">
            <v>2015</v>
          </cell>
          <cell r="AS480">
            <v>11</v>
          </cell>
        </row>
        <row r="481">
          <cell r="F481" t="str">
            <v>Completed</v>
          </cell>
          <cell r="L481" t="str">
            <v>UT</v>
          </cell>
          <cell r="AB481">
            <v>13</v>
          </cell>
          <cell r="AC481">
            <v>1445.6000000000001</v>
          </cell>
          <cell r="AE481">
            <v>91</v>
          </cell>
          <cell r="AH481">
            <v>258.31</v>
          </cell>
          <cell r="AR481">
            <v>2015</v>
          </cell>
          <cell r="AS481">
            <v>10</v>
          </cell>
        </row>
        <row r="482">
          <cell r="F482" t="str">
            <v>Completed</v>
          </cell>
          <cell r="L482" t="str">
            <v>UT</v>
          </cell>
          <cell r="AB482">
            <v>24</v>
          </cell>
          <cell r="AC482">
            <v>2668.8</v>
          </cell>
          <cell r="AE482">
            <v>168</v>
          </cell>
          <cell r="AH482">
            <v>476.88</v>
          </cell>
          <cell r="AR482">
            <v>2015</v>
          </cell>
          <cell r="AS482">
            <v>10</v>
          </cell>
        </row>
        <row r="483">
          <cell r="F483" t="str">
            <v>Completed</v>
          </cell>
          <cell r="L483" t="str">
            <v>UT</v>
          </cell>
          <cell r="AB483">
            <v>60</v>
          </cell>
          <cell r="AC483">
            <v>2262</v>
          </cell>
          <cell r="AE483">
            <v>300</v>
          </cell>
          <cell r="AH483">
            <v>990</v>
          </cell>
          <cell r="AR483">
            <v>2015</v>
          </cell>
          <cell r="AS483">
            <v>10</v>
          </cell>
        </row>
        <row r="484">
          <cell r="F484" t="str">
            <v>Completed</v>
          </cell>
          <cell r="L484" t="str">
            <v>UT</v>
          </cell>
          <cell r="AB484">
            <v>60</v>
          </cell>
          <cell r="AC484">
            <v>5742</v>
          </cell>
          <cell r="AE484">
            <v>600</v>
          </cell>
          <cell r="AH484">
            <v>1238.4000000000001</v>
          </cell>
          <cell r="AR484">
            <v>2015</v>
          </cell>
          <cell r="AS484">
            <v>10</v>
          </cell>
        </row>
        <row r="485">
          <cell r="F485" t="str">
            <v>Completed</v>
          </cell>
          <cell r="L485" t="str">
            <v>UT</v>
          </cell>
          <cell r="AB485">
            <v>1</v>
          </cell>
          <cell r="AC485">
            <v>95.7</v>
          </cell>
          <cell r="AE485">
            <v>10</v>
          </cell>
          <cell r="AH485">
            <v>20.64</v>
          </cell>
          <cell r="AR485">
            <v>2015</v>
          </cell>
          <cell r="AS485">
            <v>10</v>
          </cell>
        </row>
        <row r="486">
          <cell r="F486" t="str">
            <v>Completed</v>
          </cell>
          <cell r="L486" t="str">
            <v>UT</v>
          </cell>
          <cell r="AB486">
            <v>1</v>
          </cell>
          <cell r="AC486">
            <v>95.7</v>
          </cell>
          <cell r="AE486">
            <v>13</v>
          </cell>
          <cell r="AH486">
            <v>21.75</v>
          </cell>
          <cell r="AR486">
            <v>2015</v>
          </cell>
          <cell r="AS486">
            <v>10</v>
          </cell>
        </row>
        <row r="487">
          <cell r="F487" t="str">
            <v>Completed</v>
          </cell>
          <cell r="L487" t="str">
            <v>UT</v>
          </cell>
          <cell r="AB487">
            <v>1</v>
          </cell>
          <cell r="AC487">
            <v>95.7</v>
          </cell>
          <cell r="AE487">
            <v>9.3000000000000007</v>
          </cell>
          <cell r="AH487">
            <v>20.64</v>
          </cell>
          <cell r="AR487">
            <v>2015</v>
          </cell>
          <cell r="AS487">
            <v>10</v>
          </cell>
        </row>
        <row r="488">
          <cell r="F488" t="str">
            <v>Completed</v>
          </cell>
          <cell r="L488" t="str">
            <v>UT</v>
          </cell>
          <cell r="AB488">
            <v>75</v>
          </cell>
          <cell r="AC488">
            <v>2827.5</v>
          </cell>
          <cell r="AE488">
            <v>375</v>
          </cell>
          <cell r="AH488">
            <v>1237.5</v>
          </cell>
          <cell r="AR488">
            <v>2015</v>
          </cell>
          <cell r="AS488">
            <v>10</v>
          </cell>
        </row>
        <row r="489">
          <cell r="F489" t="str">
            <v>Completed</v>
          </cell>
          <cell r="L489" t="str">
            <v>UT</v>
          </cell>
          <cell r="AB489">
            <v>85</v>
          </cell>
          <cell r="AC489">
            <v>8134.5</v>
          </cell>
          <cell r="AE489">
            <v>850</v>
          </cell>
          <cell r="AH489">
            <v>1754.4</v>
          </cell>
          <cell r="AR489">
            <v>2015</v>
          </cell>
          <cell r="AS489">
            <v>10</v>
          </cell>
        </row>
        <row r="490">
          <cell r="F490" t="str">
            <v>Completed</v>
          </cell>
          <cell r="L490" t="str">
            <v>UT</v>
          </cell>
          <cell r="AB490">
            <v>2</v>
          </cell>
          <cell r="AC490">
            <v>75.400000000000006</v>
          </cell>
          <cell r="AE490">
            <v>10</v>
          </cell>
          <cell r="AH490">
            <v>33</v>
          </cell>
          <cell r="AR490">
            <v>2015</v>
          </cell>
          <cell r="AS490">
            <v>10</v>
          </cell>
        </row>
        <row r="491">
          <cell r="F491" t="str">
            <v>Completed</v>
          </cell>
          <cell r="L491" t="str">
            <v>UT</v>
          </cell>
          <cell r="AB491">
            <v>2</v>
          </cell>
          <cell r="AC491">
            <v>75.400000000000006</v>
          </cell>
          <cell r="AE491">
            <v>10</v>
          </cell>
          <cell r="AH491">
            <v>33</v>
          </cell>
          <cell r="AR491">
            <v>2015</v>
          </cell>
          <cell r="AS491">
            <v>11</v>
          </cell>
        </row>
        <row r="492">
          <cell r="F492" t="str">
            <v>Completed</v>
          </cell>
          <cell r="L492" t="str">
            <v>UT</v>
          </cell>
          <cell r="AB492">
            <v>20</v>
          </cell>
          <cell r="AC492">
            <v>754</v>
          </cell>
          <cell r="AE492">
            <v>100</v>
          </cell>
          <cell r="AH492">
            <v>330</v>
          </cell>
          <cell r="AR492">
            <v>2015</v>
          </cell>
          <cell r="AS492">
            <v>11</v>
          </cell>
        </row>
        <row r="493">
          <cell r="F493" t="str">
            <v>Completed</v>
          </cell>
          <cell r="L493" t="str">
            <v>UT</v>
          </cell>
          <cell r="AB493">
            <v>100</v>
          </cell>
          <cell r="AC493">
            <v>3770.0000000000005</v>
          </cell>
          <cell r="AE493">
            <v>365</v>
          </cell>
          <cell r="AH493">
            <v>1650</v>
          </cell>
          <cell r="AR493">
            <v>2015</v>
          </cell>
          <cell r="AS493">
            <v>10</v>
          </cell>
        </row>
        <row r="494">
          <cell r="F494" t="str">
            <v>Completed</v>
          </cell>
          <cell r="L494" t="str">
            <v>UT</v>
          </cell>
          <cell r="AB494">
            <v>5</v>
          </cell>
          <cell r="AC494">
            <v>188.5</v>
          </cell>
          <cell r="AE494">
            <v>25</v>
          </cell>
          <cell r="AH494">
            <v>82.5</v>
          </cell>
          <cell r="AR494">
            <v>2015</v>
          </cell>
          <cell r="AS494">
            <v>10</v>
          </cell>
        </row>
        <row r="495">
          <cell r="F495" t="str">
            <v>Completed</v>
          </cell>
          <cell r="L495" t="str">
            <v>UT</v>
          </cell>
          <cell r="AB495">
            <v>24</v>
          </cell>
          <cell r="AC495">
            <v>904.80000000000007</v>
          </cell>
          <cell r="AE495">
            <v>120</v>
          </cell>
          <cell r="AH495">
            <v>396</v>
          </cell>
          <cell r="AR495">
            <v>2015</v>
          </cell>
          <cell r="AS495">
            <v>10</v>
          </cell>
        </row>
        <row r="496">
          <cell r="F496" t="str">
            <v>Completed</v>
          </cell>
          <cell r="L496" t="str">
            <v>UT</v>
          </cell>
          <cell r="AB496">
            <v>4</v>
          </cell>
          <cell r="AC496">
            <v>150.80000000000001</v>
          </cell>
          <cell r="AE496">
            <v>20</v>
          </cell>
          <cell r="AH496">
            <v>66</v>
          </cell>
          <cell r="AR496">
            <v>2015</v>
          </cell>
          <cell r="AS496">
            <v>10</v>
          </cell>
        </row>
        <row r="497">
          <cell r="F497" t="str">
            <v>Completed</v>
          </cell>
          <cell r="L497" t="str">
            <v>UT</v>
          </cell>
          <cell r="AB497">
            <v>4</v>
          </cell>
          <cell r="AC497">
            <v>150.80000000000001</v>
          </cell>
          <cell r="AE497">
            <v>20</v>
          </cell>
          <cell r="AH497">
            <v>66</v>
          </cell>
          <cell r="AR497">
            <v>2015</v>
          </cell>
          <cell r="AS497">
            <v>10</v>
          </cell>
        </row>
        <row r="498">
          <cell r="F498" t="str">
            <v>Completed</v>
          </cell>
          <cell r="L498" t="str">
            <v>UT</v>
          </cell>
          <cell r="AB498">
            <v>6</v>
          </cell>
          <cell r="AC498">
            <v>226.20000000000002</v>
          </cell>
          <cell r="AE498">
            <v>30</v>
          </cell>
          <cell r="AH498">
            <v>99</v>
          </cell>
          <cell r="AR498">
            <v>2015</v>
          </cell>
          <cell r="AS498">
            <v>10</v>
          </cell>
        </row>
        <row r="499">
          <cell r="F499" t="str">
            <v>Completed</v>
          </cell>
          <cell r="L499" t="str">
            <v>UT</v>
          </cell>
          <cell r="AB499">
            <v>6</v>
          </cell>
          <cell r="AC499">
            <v>226.20000000000002</v>
          </cell>
          <cell r="AE499">
            <v>30</v>
          </cell>
          <cell r="AH499">
            <v>99</v>
          </cell>
          <cell r="AR499">
            <v>2015</v>
          </cell>
          <cell r="AS499">
            <v>10</v>
          </cell>
        </row>
        <row r="500">
          <cell r="F500" t="str">
            <v>Completed</v>
          </cell>
          <cell r="L500" t="str">
            <v>UT</v>
          </cell>
          <cell r="AB500">
            <v>36</v>
          </cell>
          <cell r="AC500">
            <v>1357.2</v>
          </cell>
          <cell r="AE500">
            <v>180</v>
          </cell>
          <cell r="AH500">
            <v>594</v>
          </cell>
          <cell r="AR500">
            <v>2015</v>
          </cell>
          <cell r="AS500">
            <v>10</v>
          </cell>
        </row>
        <row r="501">
          <cell r="F501" t="str">
            <v>Completed</v>
          </cell>
          <cell r="L501" t="str">
            <v>UT</v>
          </cell>
          <cell r="AB501">
            <v>6</v>
          </cell>
          <cell r="AC501">
            <v>574.20000000000005</v>
          </cell>
          <cell r="AE501">
            <v>78</v>
          </cell>
          <cell r="AH501">
            <v>130.5</v>
          </cell>
          <cell r="AR501">
            <v>2015</v>
          </cell>
          <cell r="AS501">
            <v>10</v>
          </cell>
        </row>
        <row r="502">
          <cell r="F502" t="str">
            <v>Completed</v>
          </cell>
          <cell r="L502" t="str">
            <v>UT</v>
          </cell>
          <cell r="AB502">
            <v>46</v>
          </cell>
          <cell r="AC502">
            <v>4402.2</v>
          </cell>
          <cell r="AE502">
            <v>104</v>
          </cell>
          <cell r="AH502">
            <v>1000.5</v>
          </cell>
          <cell r="AR502">
            <v>2015</v>
          </cell>
          <cell r="AS502">
            <v>10</v>
          </cell>
        </row>
        <row r="503">
          <cell r="F503" t="str">
            <v>Completed</v>
          </cell>
          <cell r="L503" t="str">
            <v>UT</v>
          </cell>
          <cell r="AB503">
            <v>12</v>
          </cell>
          <cell r="AC503">
            <v>1148.4000000000001</v>
          </cell>
          <cell r="AE503">
            <v>120</v>
          </cell>
          <cell r="AH503">
            <v>247.68</v>
          </cell>
          <cell r="AR503">
            <v>2015</v>
          </cell>
          <cell r="AS503">
            <v>10</v>
          </cell>
        </row>
        <row r="504">
          <cell r="F504" t="str">
            <v>Completed</v>
          </cell>
          <cell r="L504" t="str">
            <v>UT</v>
          </cell>
          <cell r="AB504">
            <v>12</v>
          </cell>
          <cell r="AC504">
            <v>1334.4</v>
          </cell>
          <cell r="AE504">
            <v>84</v>
          </cell>
          <cell r="AH504">
            <v>238.44</v>
          </cell>
          <cell r="AR504">
            <v>2015</v>
          </cell>
          <cell r="AS504">
            <v>10</v>
          </cell>
        </row>
        <row r="505">
          <cell r="F505" t="str">
            <v>Completed</v>
          </cell>
          <cell r="L505" t="str">
            <v>UT</v>
          </cell>
          <cell r="AB505">
            <v>4</v>
          </cell>
          <cell r="AC505">
            <v>150.80000000000001</v>
          </cell>
          <cell r="AE505">
            <v>20</v>
          </cell>
          <cell r="AH505">
            <v>66</v>
          </cell>
          <cell r="AR505">
            <v>2015</v>
          </cell>
          <cell r="AS505">
            <v>10</v>
          </cell>
        </row>
        <row r="506">
          <cell r="F506" t="str">
            <v>Completed</v>
          </cell>
          <cell r="L506" t="str">
            <v>UT</v>
          </cell>
          <cell r="AB506">
            <v>8</v>
          </cell>
          <cell r="AC506">
            <v>889.6</v>
          </cell>
          <cell r="AE506">
            <v>56</v>
          </cell>
          <cell r="AH506">
            <v>158.96</v>
          </cell>
          <cell r="AR506">
            <v>2015</v>
          </cell>
          <cell r="AS506">
            <v>10</v>
          </cell>
        </row>
        <row r="507">
          <cell r="F507" t="str">
            <v>Completed</v>
          </cell>
          <cell r="L507" t="str">
            <v>UT</v>
          </cell>
          <cell r="AB507">
            <v>12</v>
          </cell>
          <cell r="AC507">
            <v>1148.4000000000001</v>
          </cell>
          <cell r="AE507">
            <v>156</v>
          </cell>
          <cell r="AH507">
            <v>261</v>
          </cell>
          <cell r="AR507">
            <v>2015</v>
          </cell>
          <cell r="AS507">
            <v>10</v>
          </cell>
        </row>
        <row r="508">
          <cell r="F508" t="str">
            <v>Completed</v>
          </cell>
          <cell r="L508" t="str">
            <v>UT</v>
          </cell>
          <cell r="AB508">
            <v>12</v>
          </cell>
          <cell r="AC508">
            <v>1148.4000000000001</v>
          </cell>
          <cell r="AE508">
            <v>120</v>
          </cell>
          <cell r="AH508">
            <v>247.68</v>
          </cell>
          <cell r="AR508">
            <v>2015</v>
          </cell>
          <cell r="AS508">
            <v>10</v>
          </cell>
        </row>
        <row r="509">
          <cell r="F509" t="str">
            <v>Completed</v>
          </cell>
          <cell r="L509" t="str">
            <v>UT</v>
          </cell>
          <cell r="AB509">
            <v>2</v>
          </cell>
          <cell r="AC509">
            <v>191.4</v>
          </cell>
          <cell r="AE509">
            <v>26</v>
          </cell>
          <cell r="AH509">
            <v>43.5</v>
          </cell>
          <cell r="AR509">
            <v>2015</v>
          </cell>
          <cell r="AS509">
            <v>10</v>
          </cell>
        </row>
        <row r="510">
          <cell r="F510" t="str">
            <v>Completed</v>
          </cell>
          <cell r="L510" t="str">
            <v>UT</v>
          </cell>
          <cell r="AB510">
            <v>18</v>
          </cell>
          <cell r="AC510">
            <v>678.6</v>
          </cell>
          <cell r="AE510">
            <v>90</v>
          </cell>
          <cell r="AH510">
            <v>297</v>
          </cell>
          <cell r="AR510">
            <v>2015</v>
          </cell>
          <cell r="AS510">
            <v>10</v>
          </cell>
        </row>
        <row r="511">
          <cell r="F511" t="str">
            <v>Completed</v>
          </cell>
          <cell r="L511" t="str">
            <v>UT</v>
          </cell>
          <cell r="AB511">
            <v>144</v>
          </cell>
          <cell r="AC511">
            <v>5428.8</v>
          </cell>
          <cell r="AE511">
            <v>720</v>
          </cell>
          <cell r="AH511">
            <v>2376</v>
          </cell>
          <cell r="AR511">
            <v>2015</v>
          </cell>
          <cell r="AS511">
            <v>10</v>
          </cell>
        </row>
        <row r="512">
          <cell r="F512" t="str">
            <v>Completed</v>
          </cell>
          <cell r="L512" t="str">
            <v>UT</v>
          </cell>
          <cell r="AB512">
            <v>6</v>
          </cell>
          <cell r="AC512">
            <v>574.20000000000005</v>
          </cell>
          <cell r="AE512">
            <v>78</v>
          </cell>
          <cell r="AH512">
            <v>130.5</v>
          </cell>
          <cell r="AR512">
            <v>2015</v>
          </cell>
          <cell r="AS512">
            <v>10</v>
          </cell>
        </row>
        <row r="513">
          <cell r="F513" t="str">
            <v>Completed</v>
          </cell>
          <cell r="L513" t="str">
            <v>UT</v>
          </cell>
          <cell r="AB513">
            <v>3</v>
          </cell>
          <cell r="AC513">
            <v>113.10000000000001</v>
          </cell>
          <cell r="AE513">
            <v>15</v>
          </cell>
          <cell r="AH513">
            <v>49.5</v>
          </cell>
          <cell r="AR513">
            <v>2015</v>
          </cell>
          <cell r="AS513">
            <v>10</v>
          </cell>
        </row>
        <row r="514">
          <cell r="F514" t="str">
            <v>Completed</v>
          </cell>
          <cell r="L514" t="str">
            <v>UT</v>
          </cell>
          <cell r="AB514">
            <v>6</v>
          </cell>
          <cell r="AC514">
            <v>574.20000000000005</v>
          </cell>
          <cell r="AE514">
            <v>60</v>
          </cell>
          <cell r="AH514">
            <v>123.84</v>
          </cell>
          <cell r="AR514">
            <v>2015</v>
          </cell>
          <cell r="AS514">
            <v>10</v>
          </cell>
        </row>
        <row r="515">
          <cell r="F515" t="str">
            <v>Completed</v>
          </cell>
          <cell r="L515" t="str">
            <v>UT</v>
          </cell>
          <cell r="AB515">
            <v>12</v>
          </cell>
          <cell r="AC515">
            <v>1148.4000000000001</v>
          </cell>
          <cell r="AE515">
            <v>120</v>
          </cell>
          <cell r="AH515">
            <v>247.68</v>
          </cell>
          <cell r="AR515">
            <v>2015</v>
          </cell>
          <cell r="AS515">
            <v>10</v>
          </cell>
        </row>
        <row r="516">
          <cell r="F516" t="str">
            <v>Completed</v>
          </cell>
          <cell r="L516" t="str">
            <v>UT</v>
          </cell>
          <cell r="AB516">
            <v>174</v>
          </cell>
          <cell r="AC516">
            <v>6559.8</v>
          </cell>
          <cell r="AE516">
            <v>870</v>
          </cell>
          <cell r="AH516">
            <v>2871</v>
          </cell>
          <cell r="AR516">
            <v>2015</v>
          </cell>
          <cell r="AS516">
            <v>10</v>
          </cell>
        </row>
        <row r="517">
          <cell r="F517" t="str">
            <v>Completed</v>
          </cell>
          <cell r="L517" t="str">
            <v>UT</v>
          </cell>
          <cell r="AB517">
            <v>6</v>
          </cell>
          <cell r="AC517">
            <v>574.20000000000005</v>
          </cell>
          <cell r="AE517">
            <v>78</v>
          </cell>
          <cell r="AH517">
            <v>130.5</v>
          </cell>
          <cell r="AR517">
            <v>2015</v>
          </cell>
          <cell r="AS517">
            <v>10</v>
          </cell>
        </row>
        <row r="518">
          <cell r="F518" t="str">
            <v>Completed</v>
          </cell>
          <cell r="L518" t="str">
            <v>UT</v>
          </cell>
          <cell r="AB518">
            <v>24</v>
          </cell>
          <cell r="AC518">
            <v>2296.8000000000002</v>
          </cell>
          <cell r="AE518">
            <v>312</v>
          </cell>
          <cell r="AH518">
            <v>522</v>
          </cell>
          <cell r="AR518">
            <v>2015</v>
          </cell>
          <cell r="AS518">
            <v>10</v>
          </cell>
        </row>
        <row r="519">
          <cell r="F519" t="str">
            <v>Completed</v>
          </cell>
          <cell r="L519" t="str">
            <v>UT</v>
          </cell>
          <cell r="AB519">
            <v>20</v>
          </cell>
          <cell r="AC519">
            <v>2224</v>
          </cell>
          <cell r="AE519">
            <v>140</v>
          </cell>
          <cell r="AH519">
            <v>397.4</v>
          </cell>
          <cell r="AR519">
            <v>2015</v>
          </cell>
          <cell r="AS519">
            <v>10</v>
          </cell>
        </row>
        <row r="520">
          <cell r="F520" t="str">
            <v>Completed</v>
          </cell>
          <cell r="L520" t="str">
            <v>UT</v>
          </cell>
          <cell r="AB520">
            <v>12</v>
          </cell>
          <cell r="AC520">
            <v>1334.4</v>
          </cell>
          <cell r="AE520">
            <v>84</v>
          </cell>
          <cell r="AH520">
            <v>238.44</v>
          </cell>
          <cell r="AR520">
            <v>2015</v>
          </cell>
          <cell r="AS520">
            <v>10</v>
          </cell>
        </row>
        <row r="521">
          <cell r="F521" t="str">
            <v>Completed</v>
          </cell>
          <cell r="L521" t="str">
            <v>UT</v>
          </cell>
          <cell r="AB521">
            <v>56</v>
          </cell>
          <cell r="AC521">
            <v>2111.2000000000003</v>
          </cell>
          <cell r="AE521">
            <v>280</v>
          </cell>
          <cell r="AH521">
            <v>924</v>
          </cell>
          <cell r="AR521">
            <v>2015</v>
          </cell>
          <cell r="AS521">
            <v>10</v>
          </cell>
        </row>
        <row r="522">
          <cell r="F522" t="str">
            <v>Completed</v>
          </cell>
          <cell r="L522" t="str">
            <v>UT</v>
          </cell>
          <cell r="AB522">
            <v>12</v>
          </cell>
          <cell r="AC522">
            <v>452.40000000000003</v>
          </cell>
          <cell r="AE522">
            <v>60</v>
          </cell>
          <cell r="AH522">
            <v>198</v>
          </cell>
          <cell r="AR522">
            <v>2015</v>
          </cell>
          <cell r="AS522">
            <v>10</v>
          </cell>
        </row>
        <row r="523">
          <cell r="F523" t="str">
            <v>Completed</v>
          </cell>
          <cell r="L523" t="str">
            <v>UT</v>
          </cell>
          <cell r="AB523">
            <v>1</v>
          </cell>
          <cell r="AC523">
            <v>95.7</v>
          </cell>
          <cell r="AE523">
            <v>10</v>
          </cell>
          <cell r="AH523">
            <v>20.64</v>
          </cell>
          <cell r="AR523">
            <v>2015</v>
          </cell>
          <cell r="AS523">
            <v>10</v>
          </cell>
        </row>
        <row r="524">
          <cell r="F524" t="str">
            <v>Completed</v>
          </cell>
          <cell r="L524" t="str">
            <v>UT</v>
          </cell>
          <cell r="AB524">
            <v>72</v>
          </cell>
          <cell r="AC524">
            <v>6890.4000000000005</v>
          </cell>
          <cell r="AE524">
            <v>720</v>
          </cell>
          <cell r="AH524">
            <v>1486.08</v>
          </cell>
          <cell r="AR524">
            <v>2015</v>
          </cell>
          <cell r="AS524">
            <v>10</v>
          </cell>
        </row>
        <row r="525">
          <cell r="F525" t="str">
            <v>Completed</v>
          </cell>
          <cell r="L525" t="str">
            <v>UT</v>
          </cell>
          <cell r="AB525">
            <v>60</v>
          </cell>
          <cell r="AC525">
            <v>2262</v>
          </cell>
          <cell r="AE525">
            <v>300</v>
          </cell>
          <cell r="AH525">
            <v>990</v>
          </cell>
          <cell r="AR525">
            <v>2015</v>
          </cell>
          <cell r="AS525">
            <v>10</v>
          </cell>
        </row>
        <row r="526">
          <cell r="F526" t="str">
            <v>Completed</v>
          </cell>
          <cell r="L526" t="str">
            <v>UT</v>
          </cell>
          <cell r="AB526">
            <v>2</v>
          </cell>
          <cell r="AC526">
            <v>75.400000000000006</v>
          </cell>
          <cell r="AE526">
            <v>10</v>
          </cell>
          <cell r="AH526">
            <v>33</v>
          </cell>
          <cell r="AR526">
            <v>2015</v>
          </cell>
          <cell r="AS526">
            <v>10</v>
          </cell>
        </row>
        <row r="527">
          <cell r="F527" t="str">
            <v>Completed</v>
          </cell>
          <cell r="L527" t="str">
            <v>UT</v>
          </cell>
          <cell r="AB527">
            <v>2</v>
          </cell>
          <cell r="AC527">
            <v>222.4</v>
          </cell>
          <cell r="AE527">
            <v>14</v>
          </cell>
          <cell r="AH527">
            <v>39.74</v>
          </cell>
          <cell r="AR527">
            <v>2015</v>
          </cell>
          <cell r="AS527">
            <v>10</v>
          </cell>
        </row>
        <row r="528">
          <cell r="F528" t="str">
            <v>Completed</v>
          </cell>
          <cell r="L528" t="str">
            <v>UT</v>
          </cell>
          <cell r="AB528">
            <v>3</v>
          </cell>
          <cell r="AC528">
            <v>333.6</v>
          </cell>
          <cell r="AE528">
            <v>21</v>
          </cell>
          <cell r="AH528">
            <v>59.61</v>
          </cell>
          <cell r="AR528">
            <v>2015</v>
          </cell>
          <cell r="AS528">
            <v>10</v>
          </cell>
        </row>
        <row r="529">
          <cell r="F529" t="str">
            <v>Completed</v>
          </cell>
          <cell r="L529" t="str">
            <v>UT</v>
          </cell>
          <cell r="AB529">
            <v>5</v>
          </cell>
          <cell r="AC529">
            <v>478.5</v>
          </cell>
          <cell r="AE529">
            <v>65</v>
          </cell>
          <cell r="AH529">
            <v>108.75</v>
          </cell>
          <cell r="AR529">
            <v>2015</v>
          </cell>
          <cell r="AS529">
            <v>10</v>
          </cell>
        </row>
        <row r="530">
          <cell r="F530" t="str">
            <v>Completed</v>
          </cell>
          <cell r="L530" t="str">
            <v>UT</v>
          </cell>
          <cell r="AB530">
            <v>6</v>
          </cell>
          <cell r="AC530">
            <v>667.2</v>
          </cell>
          <cell r="AE530">
            <v>42</v>
          </cell>
          <cell r="AH530">
            <v>119.22</v>
          </cell>
          <cell r="AR530">
            <v>2015</v>
          </cell>
          <cell r="AS530">
            <v>10</v>
          </cell>
        </row>
        <row r="531">
          <cell r="F531" t="str">
            <v>Completed</v>
          </cell>
          <cell r="L531" t="str">
            <v>UT</v>
          </cell>
          <cell r="AB531">
            <v>25</v>
          </cell>
          <cell r="AC531">
            <v>2780</v>
          </cell>
          <cell r="AE531">
            <v>175</v>
          </cell>
          <cell r="AH531">
            <v>496.75</v>
          </cell>
          <cell r="AR531">
            <v>2015</v>
          </cell>
          <cell r="AS531">
            <v>11</v>
          </cell>
        </row>
        <row r="532">
          <cell r="F532" t="str">
            <v>Completed</v>
          </cell>
          <cell r="L532" t="str">
            <v>UT</v>
          </cell>
          <cell r="AB532">
            <v>24</v>
          </cell>
          <cell r="AC532">
            <v>2296.8000000000002</v>
          </cell>
          <cell r="AE532">
            <v>240</v>
          </cell>
          <cell r="AH532">
            <v>495.36</v>
          </cell>
          <cell r="AR532">
            <v>2015</v>
          </cell>
          <cell r="AS532">
            <v>10</v>
          </cell>
        </row>
        <row r="533">
          <cell r="F533" t="str">
            <v>Completed</v>
          </cell>
          <cell r="L533" t="str">
            <v>UT</v>
          </cell>
          <cell r="AB533">
            <v>5</v>
          </cell>
          <cell r="AC533">
            <v>556</v>
          </cell>
          <cell r="AE533">
            <v>35</v>
          </cell>
          <cell r="AH533">
            <v>99.35</v>
          </cell>
          <cell r="AR533">
            <v>2015</v>
          </cell>
          <cell r="AS533">
            <v>10</v>
          </cell>
        </row>
        <row r="534">
          <cell r="F534" t="str">
            <v>Completed</v>
          </cell>
          <cell r="L534" t="str">
            <v>UT</v>
          </cell>
          <cell r="AB534">
            <v>5</v>
          </cell>
          <cell r="AC534">
            <v>478.5</v>
          </cell>
          <cell r="AE534">
            <v>65</v>
          </cell>
          <cell r="AH534">
            <v>108.75</v>
          </cell>
          <cell r="AR534">
            <v>2015</v>
          </cell>
          <cell r="AS534">
            <v>10</v>
          </cell>
        </row>
        <row r="535">
          <cell r="F535" t="str">
            <v>Completed</v>
          </cell>
          <cell r="L535" t="str">
            <v>UT</v>
          </cell>
          <cell r="AB535">
            <v>5</v>
          </cell>
          <cell r="AC535">
            <v>478.5</v>
          </cell>
          <cell r="AE535">
            <v>65</v>
          </cell>
          <cell r="AH535">
            <v>108.75</v>
          </cell>
          <cell r="AR535">
            <v>2015</v>
          </cell>
          <cell r="AS535">
            <v>10</v>
          </cell>
        </row>
        <row r="536">
          <cell r="F536" t="str">
            <v>Completed</v>
          </cell>
          <cell r="L536" t="str">
            <v>UT</v>
          </cell>
          <cell r="AB536">
            <v>3</v>
          </cell>
          <cell r="AC536">
            <v>287.10000000000002</v>
          </cell>
          <cell r="AE536">
            <v>39</v>
          </cell>
          <cell r="AH536">
            <v>65.25</v>
          </cell>
          <cell r="AR536">
            <v>2015</v>
          </cell>
          <cell r="AS536">
            <v>10</v>
          </cell>
        </row>
        <row r="537">
          <cell r="F537" t="str">
            <v>Completed</v>
          </cell>
          <cell r="L537" t="str">
            <v>UT</v>
          </cell>
          <cell r="AB537">
            <v>12</v>
          </cell>
          <cell r="AC537">
            <v>452.40000000000003</v>
          </cell>
          <cell r="AE537">
            <v>60</v>
          </cell>
          <cell r="AH537">
            <v>198</v>
          </cell>
          <cell r="AR537">
            <v>2015</v>
          </cell>
          <cell r="AS537">
            <v>10</v>
          </cell>
        </row>
        <row r="538">
          <cell r="F538" t="str">
            <v>Completed</v>
          </cell>
          <cell r="L538" t="str">
            <v>WA</v>
          </cell>
          <cell r="AB538">
            <v>2</v>
          </cell>
          <cell r="AC538">
            <v>191.4</v>
          </cell>
          <cell r="AE538">
            <v>26</v>
          </cell>
          <cell r="AH538">
            <v>38.619999999999997</v>
          </cell>
          <cell r="AR538">
            <v>2015</v>
          </cell>
          <cell r="AS538">
            <v>10</v>
          </cell>
        </row>
        <row r="539">
          <cell r="F539" t="str">
            <v>Completed</v>
          </cell>
          <cell r="L539" t="str">
            <v>WA</v>
          </cell>
          <cell r="AB539">
            <v>1</v>
          </cell>
          <cell r="AC539">
            <v>37.700000000000003</v>
          </cell>
          <cell r="AE539">
            <v>5</v>
          </cell>
          <cell r="AH539">
            <v>12.22</v>
          </cell>
          <cell r="AR539">
            <v>2015</v>
          </cell>
          <cell r="AS539">
            <v>10</v>
          </cell>
        </row>
        <row r="540">
          <cell r="F540" t="str">
            <v>Completed</v>
          </cell>
          <cell r="L540" t="str">
            <v>WA</v>
          </cell>
          <cell r="AB540">
            <v>20</v>
          </cell>
          <cell r="AC540">
            <v>754</v>
          </cell>
          <cell r="AE540">
            <v>100</v>
          </cell>
          <cell r="AH540">
            <v>244.4</v>
          </cell>
          <cell r="AR540">
            <v>2015</v>
          </cell>
          <cell r="AS540">
            <v>10</v>
          </cell>
        </row>
        <row r="541">
          <cell r="F541" t="str">
            <v>Completed</v>
          </cell>
          <cell r="L541" t="str">
            <v>WA</v>
          </cell>
          <cell r="AB541">
            <v>10</v>
          </cell>
          <cell r="AC541">
            <v>957</v>
          </cell>
          <cell r="AE541">
            <v>100</v>
          </cell>
          <cell r="AH541">
            <v>146.6</v>
          </cell>
          <cell r="AR541">
            <v>2015</v>
          </cell>
          <cell r="AS541">
            <v>10</v>
          </cell>
        </row>
        <row r="542">
          <cell r="F542" t="str">
            <v>Completed</v>
          </cell>
          <cell r="L542" t="str">
            <v>WA</v>
          </cell>
          <cell r="AB542">
            <v>12</v>
          </cell>
          <cell r="AC542">
            <v>1148.4000000000001</v>
          </cell>
          <cell r="AE542">
            <v>156</v>
          </cell>
          <cell r="AH542">
            <v>231.72</v>
          </cell>
          <cell r="AR542">
            <v>2015</v>
          </cell>
          <cell r="AS542">
            <v>10</v>
          </cell>
        </row>
        <row r="543">
          <cell r="F543" t="str">
            <v>Completed</v>
          </cell>
          <cell r="L543" t="str">
            <v>WA</v>
          </cell>
          <cell r="AB543">
            <v>130</v>
          </cell>
          <cell r="AC543">
            <v>12441</v>
          </cell>
          <cell r="AE543">
            <v>1690</v>
          </cell>
          <cell r="AH543">
            <v>4200.3</v>
          </cell>
          <cell r="AR543">
            <v>2015</v>
          </cell>
          <cell r="AS543">
            <v>10</v>
          </cell>
        </row>
        <row r="544">
          <cell r="F544" t="str">
            <v>Completed</v>
          </cell>
          <cell r="L544" t="str">
            <v>WA</v>
          </cell>
          <cell r="AB544">
            <v>2</v>
          </cell>
          <cell r="AC544">
            <v>191.4</v>
          </cell>
          <cell r="AE544">
            <v>26</v>
          </cell>
          <cell r="AH544">
            <v>38.619999999999997</v>
          </cell>
          <cell r="AR544">
            <v>2015</v>
          </cell>
          <cell r="AS544">
            <v>10</v>
          </cell>
        </row>
        <row r="545">
          <cell r="F545" t="str">
            <v>Completed</v>
          </cell>
          <cell r="L545" t="str">
            <v>WA</v>
          </cell>
          <cell r="AB545">
            <v>18</v>
          </cell>
          <cell r="AC545">
            <v>678.6</v>
          </cell>
          <cell r="AE545">
            <v>90</v>
          </cell>
          <cell r="AH545">
            <v>219.96</v>
          </cell>
          <cell r="AR545">
            <v>2015</v>
          </cell>
          <cell r="AS545">
            <v>10</v>
          </cell>
        </row>
        <row r="546">
          <cell r="F546" t="str">
            <v>Completed</v>
          </cell>
          <cell r="L546" t="str">
            <v>UT</v>
          </cell>
          <cell r="AB546">
            <v>32</v>
          </cell>
          <cell r="AC546">
            <v>1206.4000000000001</v>
          </cell>
          <cell r="AE546">
            <v>160</v>
          </cell>
          <cell r="AH546">
            <v>528</v>
          </cell>
          <cell r="AR546">
            <v>2015</v>
          </cell>
          <cell r="AS546">
            <v>11</v>
          </cell>
        </row>
        <row r="547">
          <cell r="F547" t="str">
            <v>Completed</v>
          </cell>
          <cell r="L547" t="str">
            <v>UT</v>
          </cell>
          <cell r="AB547">
            <v>40</v>
          </cell>
          <cell r="AC547">
            <v>1508</v>
          </cell>
          <cell r="AE547">
            <v>200</v>
          </cell>
          <cell r="AH547">
            <v>660</v>
          </cell>
          <cell r="AR547">
            <v>2015</v>
          </cell>
          <cell r="AS547">
            <v>11</v>
          </cell>
        </row>
        <row r="548">
          <cell r="F548" t="str">
            <v>Completed</v>
          </cell>
          <cell r="L548" t="str">
            <v>UT</v>
          </cell>
          <cell r="AB548">
            <v>2</v>
          </cell>
          <cell r="AC548">
            <v>75.400000000000006</v>
          </cell>
          <cell r="AE548">
            <v>10</v>
          </cell>
          <cell r="AH548">
            <v>33</v>
          </cell>
          <cell r="AR548">
            <v>2015</v>
          </cell>
          <cell r="AS548">
            <v>11</v>
          </cell>
        </row>
        <row r="549">
          <cell r="F549" t="str">
            <v>Completed</v>
          </cell>
          <cell r="L549" t="str">
            <v>UT</v>
          </cell>
          <cell r="AB549">
            <v>95</v>
          </cell>
          <cell r="AC549">
            <v>9091.5</v>
          </cell>
          <cell r="AE549">
            <v>1235</v>
          </cell>
          <cell r="AH549">
            <v>2066.25</v>
          </cell>
          <cell r="AR549">
            <v>2015</v>
          </cell>
          <cell r="AS549">
            <v>11</v>
          </cell>
        </row>
        <row r="550">
          <cell r="F550" t="str">
            <v>Completed</v>
          </cell>
          <cell r="L550" t="str">
            <v>UT</v>
          </cell>
          <cell r="AB550">
            <v>12</v>
          </cell>
          <cell r="AC550">
            <v>1148.4000000000001</v>
          </cell>
          <cell r="AE550">
            <v>156</v>
          </cell>
          <cell r="AH550">
            <v>261</v>
          </cell>
          <cell r="AR550">
            <v>2015</v>
          </cell>
          <cell r="AS550">
            <v>11</v>
          </cell>
        </row>
        <row r="551">
          <cell r="F551" t="str">
            <v>Completed</v>
          </cell>
          <cell r="L551" t="str">
            <v>UT</v>
          </cell>
          <cell r="AB551">
            <v>6</v>
          </cell>
          <cell r="AC551">
            <v>405.59999999999997</v>
          </cell>
          <cell r="AE551">
            <v>30</v>
          </cell>
          <cell r="AH551">
            <v>67.38</v>
          </cell>
          <cell r="AR551">
            <v>2015</v>
          </cell>
          <cell r="AS551">
            <v>11</v>
          </cell>
        </row>
        <row r="552">
          <cell r="F552" t="str">
            <v>Completed</v>
          </cell>
          <cell r="L552" t="str">
            <v>UT</v>
          </cell>
          <cell r="AB552">
            <v>12</v>
          </cell>
          <cell r="AC552">
            <v>452.40000000000003</v>
          </cell>
          <cell r="AE552">
            <v>60</v>
          </cell>
          <cell r="AH552">
            <v>198</v>
          </cell>
          <cell r="AR552">
            <v>2015</v>
          </cell>
          <cell r="AS552">
            <v>11</v>
          </cell>
        </row>
        <row r="553">
          <cell r="F553" t="str">
            <v>Completed</v>
          </cell>
          <cell r="L553" t="str">
            <v>UT</v>
          </cell>
          <cell r="AB553">
            <v>24</v>
          </cell>
          <cell r="AC553">
            <v>904.80000000000007</v>
          </cell>
          <cell r="AE553">
            <v>120</v>
          </cell>
          <cell r="AH553">
            <v>396</v>
          </cell>
          <cell r="AR553">
            <v>2015</v>
          </cell>
          <cell r="AS553">
            <v>11</v>
          </cell>
        </row>
        <row r="554">
          <cell r="F554" t="str">
            <v>Completed</v>
          </cell>
          <cell r="L554" t="str">
            <v>UT</v>
          </cell>
          <cell r="AB554">
            <v>11</v>
          </cell>
          <cell r="AC554">
            <v>1052.7</v>
          </cell>
          <cell r="AE554">
            <v>143</v>
          </cell>
          <cell r="AH554">
            <v>341.66</v>
          </cell>
          <cell r="AR554">
            <v>2015</v>
          </cell>
          <cell r="AS554">
            <v>11</v>
          </cell>
        </row>
        <row r="555">
          <cell r="F555" t="str">
            <v>Completed</v>
          </cell>
          <cell r="L555" t="str">
            <v>UT</v>
          </cell>
          <cell r="AB555">
            <v>34</v>
          </cell>
          <cell r="AC555">
            <v>3253.8</v>
          </cell>
          <cell r="AE555">
            <v>442</v>
          </cell>
          <cell r="AH555">
            <v>739.5</v>
          </cell>
          <cell r="AR555">
            <v>2015</v>
          </cell>
          <cell r="AS555">
            <v>11</v>
          </cell>
        </row>
        <row r="556">
          <cell r="F556" t="str">
            <v>Completed</v>
          </cell>
          <cell r="L556" t="str">
            <v>UT</v>
          </cell>
          <cell r="AB556">
            <v>12</v>
          </cell>
          <cell r="AC556">
            <v>452.40000000000003</v>
          </cell>
          <cell r="AE556">
            <v>60</v>
          </cell>
          <cell r="AH556">
            <v>198</v>
          </cell>
          <cell r="AR556">
            <v>2015</v>
          </cell>
          <cell r="AS556">
            <v>11</v>
          </cell>
        </row>
        <row r="557">
          <cell r="F557" t="str">
            <v>Completed</v>
          </cell>
          <cell r="L557" t="str">
            <v>UT</v>
          </cell>
          <cell r="AB557">
            <v>7</v>
          </cell>
          <cell r="AC557">
            <v>669.9</v>
          </cell>
          <cell r="AE557">
            <v>91</v>
          </cell>
          <cell r="AH557">
            <v>152.25</v>
          </cell>
          <cell r="AR557">
            <v>2015</v>
          </cell>
          <cell r="AS557">
            <v>11</v>
          </cell>
        </row>
        <row r="558">
          <cell r="F558" t="str">
            <v>Completed</v>
          </cell>
          <cell r="L558" t="str">
            <v>UT</v>
          </cell>
          <cell r="AB558">
            <v>14</v>
          </cell>
          <cell r="AC558">
            <v>1339.8</v>
          </cell>
          <cell r="AE558">
            <v>140</v>
          </cell>
          <cell r="AH558">
            <v>288.95999999999998</v>
          </cell>
          <cell r="AR558">
            <v>2015</v>
          </cell>
          <cell r="AS558">
            <v>11</v>
          </cell>
        </row>
        <row r="559">
          <cell r="F559" t="str">
            <v>Completed</v>
          </cell>
          <cell r="L559" t="str">
            <v>UT</v>
          </cell>
          <cell r="AB559">
            <v>10</v>
          </cell>
          <cell r="AC559">
            <v>957</v>
          </cell>
          <cell r="AE559">
            <v>100</v>
          </cell>
          <cell r="AH559">
            <v>206.4</v>
          </cell>
          <cell r="AR559">
            <v>2015</v>
          </cell>
          <cell r="AS559">
            <v>11</v>
          </cell>
        </row>
        <row r="560">
          <cell r="F560" t="str">
            <v>Completed</v>
          </cell>
          <cell r="L560" t="str">
            <v>UT</v>
          </cell>
          <cell r="AB560">
            <v>6</v>
          </cell>
          <cell r="AC560">
            <v>574.20000000000005</v>
          </cell>
          <cell r="AE560">
            <v>60</v>
          </cell>
          <cell r="AH560">
            <v>123.84</v>
          </cell>
          <cell r="AR560">
            <v>2015</v>
          </cell>
          <cell r="AS560">
            <v>11</v>
          </cell>
        </row>
        <row r="561">
          <cell r="F561" t="str">
            <v>Completed</v>
          </cell>
          <cell r="L561" t="str">
            <v>UT</v>
          </cell>
          <cell r="AB561">
            <v>48</v>
          </cell>
          <cell r="AC561">
            <v>4593.6000000000004</v>
          </cell>
          <cell r="AE561">
            <v>480</v>
          </cell>
          <cell r="AH561">
            <v>990.72</v>
          </cell>
          <cell r="AR561">
            <v>2015</v>
          </cell>
          <cell r="AS561">
            <v>11</v>
          </cell>
        </row>
        <row r="562">
          <cell r="F562" t="str">
            <v>Completed</v>
          </cell>
          <cell r="L562" t="str">
            <v>UT</v>
          </cell>
          <cell r="AB562">
            <v>10</v>
          </cell>
          <cell r="AC562">
            <v>1112</v>
          </cell>
          <cell r="AE562">
            <v>70</v>
          </cell>
          <cell r="AH562">
            <v>198.7</v>
          </cell>
          <cell r="AR562">
            <v>2015</v>
          </cell>
          <cell r="AS562">
            <v>11</v>
          </cell>
        </row>
        <row r="563">
          <cell r="F563" t="str">
            <v>Completed</v>
          </cell>
          <cell r="L563" t="str">
            <v>UT</v>
          </cell>
          <cell r="AB563">
            <v>6</v>
          </cell>
          <cell r="AC563">
            <v>574.20000000000005</v>
          </cell>
          <cell r="AE563">
            <v>78</v>
          </cell>
          <cell r="AH563">
            <v>130.5</v>
          </cell>
          <cell r="AR563">
            <v>2015</v>
          </cell>
          <cell r="AS563">
            <v>11</v>
          </cell>
        </row>
        <row r="564">
          <cell r="F564" t="str">
            <v>Completed</v>
          </cell>
          <cell r="L564" t="str">
            <v>UT</v>
          </cell>
          <cell r="AB564">
            <v>12</v>
          </cell>
          <cell r="AC564">
            <v>1148.4000000000001</v>
          </cell>
          <cell r="AE564">
            <v>120</v>
          </cell>
          <cell r="AH564">
            <v>247.68</v>
          </cell>
          <cell r="AR564">
            <v>2015</v>
          </cell>
          <cell r="AS564">
            <v>11</v>
          </cell>
        </row>
        <row r="565">
          <cell r="F565" t="str">
            <v>Completed</v>
          </cell>
          <cell r="L565" t="str">
            <v>UT</v>
          </cell>
          <cell r="AB565">
            <v>1</v>
          </cell>
          <cell r="AC565">
            <v>95.7</v>
          </cell>
          <cell r="AE565">
            <v>12.57</v>
          </cell>
          <cell r="AH565">
            <v>21.75</v>
          </cell>
          <cell r="AR565">
            <v>2015</v>
          </cell>
          <cell r="AS565">
            <v>11</v>
          </cell>
        </row>
        <row r="566">
          <cell r="F566" t="str">
            <v>Completed</v>
          </cell>
          <cell r="L566" t="str">
            <v>UT</v>
          </cell>
          <cell r="AB566">
            <v>12</v>
          </cell>
          <cell r="AC566">
            <v>1148.4000000000001</v>
          </cell>
          <cell r="AE566">
            <v>120</v>
          </cell>
          <cell r="AH566">
            <v>247.68</v>
          </cell>
          <cell r="AR566">
            <v>2015</v>
          </cell>
          <cell r="AS566">
            <v>11</v>
          </cell>
        </row>
        <row r="567">
          <cell r="F567" t="str">
            <v>Completed</v>
          </cell>
          <cell r="L567" t="str">
            <v>UT</v>
          </cell>
          <cell r="AB567">
            <v>12</v>
          </cell>
          <cell r="AC567">
            <v>1148.4000000000001</v>
          </cell>
          <cell r="AE567">
            <v>156</v>
          </cell>
          <cell r="AH567">
            <v>261</v>
          </cell>
          <cell r="AR567">
            <v>2015</v>
          </cell>
          <cell r="AS567">
            <v>11</v>
          </cell>
        </row>
        <row r="568">
          <cell r="F568" t="str">
            <v>Completed</v>
          </cell>
          <cell r="L568" t="str">
            <v>UT</v>
          </cell>
          <cell r="AB568">
            <v>2</v>
          </cell>
          <cell r="AC568">
            <v>75.400000000000006</v>
          </cell>
          <cell r="AE568">
            <v>10</v>
          </cell>
          <cell r="AH568">
            <v>33</v>
          </cell>
          <cell r="AR568">
            <v>2015</v>
          </cell>
          <cell r="AS568">
            <v>11</v>
          </cell>
        </row>
        <row r="569">
          <cell r="F569" t="str">
            <v>Completed</v>
          </cell>
          <cell r="L569" t="str">
            <v>UT</v>
          </cell>
          <cell r="AB569">
            <v>2</v>
          </cell>
          <cell r="AC569">
            <v>75.400000000000006</v>
          </cell>
          <cell r="AE569">
            <v>10</v>
          </cell>
          <cell r="AH569">
            <v>33</v>
          </cell>
          <cell r="AR569">
            <v>2015</v>
          </cell>
          <cell r="AS569">
            <v>11</v>
          </cell>
        </row>
        <row r="570">
          <cell r="F570" t="str">
            <v>Completed</v>
          </cell>
          <cell r="L570" t="str">
            <v>UT</v>
          </cell>
          <cell r="AB570">
            <v>2</v>
          </cell>
          <cell r="AC570">
            <v>75.400000000000006</v>
          </cell>
          <cell r="AE570">
            <v>10</v>
          </cell>
          <cell r="AH570">
            <v>33</v>
          </cell>
          <cell r="AR570">
            <v>2015</v>
          </cell>
          <cell r="AS570">
            <v>11</v>
          </cell>
        </row>
        <row r="571">
          <cell r="F571" t="str">
            <v>Completed</v>
          </cell>
          <cell r="L571" t="str">
            <v>UT</v>
          </cell>
          <cell r="AB571">
            <v>10</v>
          </cell>
          <cell r="AC571">
            <v>1112</v>
          </cell>
          <cell r="AE571">
            <v>70</v>
          </cell>
          <cell r="AH571">
            <v>198.7</v>
          </cell>
          <cell r="AR571">
            <v>2015</v>
          </cell>
          <cell r="AS571">
            <v>11</v>
          </cell>
        </row>
        <row r="572">
          <cell r="F572" t="str">
            <v>Completed</v>
          </cell>
          <cell r="L572" t="str">
            <v>UT</v>
          </cell>
          <cell r="AB572">
            <v>73</v>
          </cell>
          <cell r="AC572">
            <v>2752.1000000000004</v>
          </cell>
          <cell r="AE572">
            <v>356</v>
          </cell>
          <cell r="AH572">
            <v>1204.5</v>
          </cell>
          <cell r="AR572">
            <v>2015</v>
          </cell>
          <cell r="AS572">
            <v>11</v>
          </cell>
        </row>
        <row r="573">
          <cell r="F573" t="str">
            <v>Completed</v>
          </cell>
          <cell r="L573" t="str">
            <v>UT</v>
          </cell>
          <cell r="AB573">
            <v>38</v>
          </cell>
          <cell r="AC573">
            <v>3636.6</v>
          </cell>
          <cell r="AE573">
            <v>494</v>
          </cell>
          <cell r="AH573">
            <v>826.5</v>
          </cell>
          <cell r="AR573">
            <v>2015</v>
          </cell>
          <cell r="AS573">
            <v>11</v>
          </cell>
        </row>
        <row r="574">
          <cell r="F574" t="str">
            <v>Completed</v>
          </cell>
          <cell r="L574" t="str">
            <v>UT</v>
          </cell>
          <cell r="AB574">
            <v>6</v>
          </cell>
          <cell r="AC574">
            <v>574.20000000000005</v>
          </cell>
          <cell r="AE574">
            <v>78</v>
          </cell>
          <cell r="AH574">
            <v>130.5</v>
          </cell>
          <cell r="AR574">
            <v>2015</v>
          </cell>
          <cell r="AS574">
            <v>11</v>
          </cell>
        </row>
        <row r="575">
          <cell r="F575" t="str">
            <v>Completed</v>
          </cell>
          <cell r="L575" t="str">
            <v>UT</v>
          </cell>
          <cell r="AB575">
            <v>20</v>
          </cell>
          <cell r="AC575">
            <v>754</v>
          </cell>
          <cell r="AE575">
            <v>100</v>
          </cell>
          <cell r="AH575">
            <v>330</v>
          </cell>
          <cell r="AR575">
            <v>2015</v>
          </cell>
          <cell r="AS575">
            <v>11</v>
          </cell>
        </row>
        <row r="576">
          <cell r="F576" t="str">
            <v>Completed</v>
          </cell>
          <cell r="L576" t="str">
            <v>UT</v>
          </cell>
          <cell r="AB576">
            <v>9</v>
          </cell>
          <cell r="AC576">
            <v>339.3</v>
          </cell>
          <cell r="AE576">
            <v>45</v>
          </cell>
          <cell r="AH576">
            <v>148.5</v>
          </cell>
          <cell r="AR576">
            <v>2015</v>
          </cell>
          <cell r="AS576">
            <v>11</v>
          </cell>
        </row>
        <row r="577">
          <cell r="F577" t="str">
            <v>Completed</v>
          </cell>
          <cell r="L577" t="str">
            <v>UT</v>
          </cell>
          <cell r="AB577">
            <v>4</v>
          </cell>
          <cell r="AC577">
            <v>270.39999999999998</v>
          </cell>
          <cell r="AE577">
            <v>20</v>
          </cell>
          <cell r="AH577">
            <v>44.92</v>
          </cell>
          <cell r="AR577">
            <v>2015</v>
          </cell>
          <cell r="AS577">
            <v>11</v>
          </cell>
        </row>
        <row r="578">
          <cell r="F578" t="str">
            <v>Completed</v>
          </cell>
          <cell r="L578" t="str">
            <v>UT</v>
          </cell>
          <cell r="AB578">
            <v>6</v>
          </cell>
          <cell r="AC578">
            <v>574.20000000000005</v>
          </cell>
          <cell r="AE578">
            <v>78</v>
          </cell>
          <cell r="AH578">
            <v>130.5</v>
          </cell>
          <cell r="AR578">
            <v>2015</v>
          </cell>
          <cell r="AS578">
            <v>11</v>
          </cell>
        </row>
        <row r="579">
          <cell r="F579" t="str">
            <v>Completed</v>
          </cell>
          <cell r="L579" t="str">
            <v>UT</v>
          </cell>
          <cell r="AB579">
            <v>30</v>
          </cell>
          <cell r="AC579">
            <v>2871</v>
          </cell>
          <cell r="AE579">
            <v>390</v>
          </cell>
          <cell r="AH579">
            <v>652.5</v>
          </cell>
          <cell r="AR579">
            <v>2015</v>
          </cell>
          <cell r="AS579">
            <v>11</v>
          </cell>
        </row>
        <row r="580">
          <cell r="F580" t="str">
            <v>Completed</v>
          </cell>
          <cell r="L580" t="str">
            <v>UT</v>
          </cell>
          <cell r="AB580">
            <v>7</v>
          </cell>
          <cell r="AC580">
            <v>263.90000000000003</v>
          </cell>
          <cell r="AE580">
            <v>35</v>
          </cell>
          <cell r="AH580">
            <v>115.5</v>
          </cell>
          <cell r="AR580">
            <v>2015</v>
          </cell>
          <cell r="AS580">
            <v>11</v>
          </cell>
        </row>
        <row r="581">
          <cell r="F581" t="str">
            <v>Completed</v>
          </cell>
          <cell r="L581" t="str">
            <v>UT</v>
          </cell>
          <cell r="AB581">
            <v>12</v>
          </cell>
          <cell r="AC581">
            <v>1148.4000000000001</v>
          </cell>
          <cell r="AE581">
            <v>156</v>
          </cell>
          <cell r="AH581">
            <v>261</v>
          </cell>
          <cell r="AR581">
            <v>2015</v>
          </cell>
          <cell r="AS581">
            <v>11</v>
          </cell>
        </row>
        <row r="582">
          <cell r="F582" t="str">
            <v>Completed</v>
          </cell>
          <cell r="L582" t="str">
            <v>UT</v>
          </cell>
          <cell r="AB582">
            <v>24</v>
          </cell>
          <cell r="AC582">
            <v>2296.8000000000002</v>
          </cell>
          <cell r="AE582">
            <v>240</v>
          </cell>
          <cell r="AH582">
            <v>495.36</v>
          </cell>
          <cell r="AR582">
            <v>2015</v>
          </cell>
          <cell r="AS582">
            <v>11</v>
          </cell>
        </row>
        <row r="583">
          <cell r="F583" t="str">
            <v>Completed</v>
          </cell>
          <cell r="L583" t="str">
            <v>UT</v>
          </cell>
          <cell r="AB583">
            <v>204</v>
          </cell>
          <cell r="AC583">
            <v>19522.8</v>
          </cell>
          <cell r="AE583">
            <v>2652</v>
          </cell>
          <cell r="AH583">
            <v>4437</v>
          </cell>
          <cell r="AR583">
            <v>2015</v>
          </cell>
          <cell r="AS583">
            <v>11</v>
          </cell>
        </row>
        <row r="584">
          <cell r="F584" t="str">
            <v>Completed</v>
          </cell>
          <cell r="L584" t="str">
            <v>UT</v>
          </cell>
          <cell r="AB584">
            <v>1812</v>
          </cell>
          <cell r="AC584">
            <v>68312.400000000009</v>
          </cell>
          <cell r="AE584">
            <v>9060</v>
          </cell>
          <cell r="AH584">
            <v>29898</v>
          </cell>
          <cell r="AR584">
            <v>2015</v>
          </cell>
          <cell r="AS584">
            <v>11</v>
          </cell>
        </row>
        <row r="585">
          <cell r="F585" t="str">
            <v>Completed</v>
          </cell>
          <cell r="L585" t="str">
            <v>UT</v>
          </cell>
          <cell r="AB585">
            <v>27</v>
          </cell>
          <cell r="AC585">
            <v>1017.9000000000001</v>
          </cell>
          <cell r="AE585">
            <v>135</v>
          </cell>
          <cell r="AH585">
            <v>445.5</v>
          </cell>
          <cell r="AR585">
            <v>2015</v>
          </cell>
          <cell r="AS585">
            <v>11</v>
          </cell>
        </row>
        <row r="586">
          <cell r="F586" t="str">
            <v>Completed</v>
          </cell>
          <cell r="L586" t="str">
            <v>UT</v>
          </cell>
          <cell r="AB586">
            <v>4</v>
          </cell>
          <cell r="AC586">
            <v>382.8</v>
          </cell>
          <cell r="AE586">
            <v>52</v>
          </cell>
          <cell r="AH586">
            <v>124.24</v>
          </cell>
          <cell r="AR586">
            <v>2015</v>
          </cell>
          <cell r="AS586">
            <v>11</v>
          </cell>
        </row>
        <row r="587">
          <cell r="F587" t="str">
            <v>Completed</v>
          </cell>
          <cell r="L587" t="str">
            <v>UT</v>
          </cell>
          <cell r="AB587">
            <v>45</v>
          </cell>
          <cell r="AC587">
            <v>1696.5000000000002</v>
          </cell>
          <cell r="AE587">
            <v>225</v>
          </cell>
          <cell r="AH587">
            <v>742.5</v>
          </cell>
          <cell r="AR587">
            <v>2015</v>
          </cell>
          <cell r="AS587">
            <v>11</v>
          </cell>
        </row>
        <row r="588">
          <cell r="F588" t="str">
            <v>Completed</v>
          </cell>
          <cell r="L588" t="str">
            <v>UT</v>
          </cell>
          <cell r="AB588">
            <v>12</v>
          </cell>
          <cell r="AC588">
            <v>1148.4000000000001</v>
          </cell>
          <cell r="AE588">
            <v>120</v>
          </cell>
          <cell r="AH588">
            <v>247.68</v>
          </cell>
          <cell r="AR588">
            <v>2015</v>
          </cell>
          <cell r="AS588">
            <v>11</v>
          </cell>
        </row>
        <row r="589">
          <cell r="F589" t="str">
            <v>Completed</v>
          </cell>
          <cell r="L589" t="str">
            <v>UT</v>
          </cell>
          <cell r="AB589">
            <v>17</v>
          </cell>
          <cell r="AC589">
            <v>1626.9</v>
          </cell>
          <cell r="AE589">
            <v>170</v>
          </cell>
          <cell r="AH589">
            <v>350.88</v>
          </cell>
          <cell r="AR589">
            <v>2015</v>
          </cell>
          <cell r="AS589">
            <v>11</v>
          </cell>
        </row>
        <row r="590">
          <cell r="F590" t="str">
            <v>Completed</v>
          </cell>
          <cell r="L590" t="str">
            <v>UT</v>
          </cell>
          <cell r="AB590">
            <v>12</v>
          </cell>
          <cell r="AC590">
            <v>452.40000000000003</v>
          </cell>
          <cell r="AE590">
            <v>60</v>
          </cell>
          <cell r="AH590">
            <v>198</v>
          </cell>
          <cell r="AR590">
            <v>2015</v>
          </cell>
          <cell r="AS590">
            <v>11</v>
          </cell>
        </row>
        <row r="591">
          <cell r="F591" t="str">
            <v>Completed</v>
          </cell>
          <cell r="L591" t="str">
            <v>UT</v>
          </cell>
          <cell r="AB591">
            <v>130</v>
          </cell>
          <cell r="AC591">
            <v>4901</v>
          </cell>
          <cell r="AE591">
            <v>650</v>
          </cell>
          <cell r="AH591">
            <v>2145</v>
          </cell>
          <cell r="AR591">
            <v>2015</v>
          </cell>
          <cell r="AS591">
            <v>11</v>
          </cell>
        </row>
        <row r="592">
          <cell r="F592" t="str">
            <v>Completed</v>
          </cell>
          <cell r="L592" t="str">
            <v>UT</v>
          </cell>
          <cell r="AB592">
            <v>1</v>
          </cell>
          <cell r="AC592">
            <v>95.7</v>
          </cell>
          <cell r="AE592">
            <v>13</v>
          </cell>
          <cell r="AH592">
            <v>21.75</v>
          </cell>
          <cell r="AR592">
            <v>2015</v>
          </cell>
          <cell r="AS592">
            <v>11</v>
          </cell>
        </row>
        <row r="593">
          <cell r="F593" t="str">
            <v>Completed</v>
          </cell>
          <cell r="L593" t="str">
            <v>UT</v>
          </cell>
          <cell r="AB593">
            <v>9</v>
          </cell>
          <cell r="AC593">
            <v>861.30000000000007</v>
          </cell>
          <cell r="AE593">
            <v>117</v>
          </cell>
          <cell r="AH593">
            <v>195.75</v>
          </cell>
          <cell r="AR593">
            <v>2015</v>
          </cell>
          <cell r="AS593">
            <v>11</v>
          </cell>
        </row>
        <row r="594">
          <cell r="F594" t="str">
            <v>Completed</v>
          </cell>
          <cell r="L594" t="str">
            <v>UT</v>
          </cell>
          <cell r="AB594">
            <v>1</v>
          </cell>
          <cell r="AC594">
            <v>67.599999999999994</v>
          </cell>
          <cell r="AE594">
            <v>5</v>
          </cell>
          <cell r="AH594">
            <v>11.23</v>
          </cell>
          <cell r="AR594">
            <v>2015</v>
          </cell>
          <cell r="AS594">
            <v>11</v>
          </cell>
        </row>
        <row r="595">
          <cell r="F595" t="str">
            <v>Completed</v>
          </cell>
          <cell r="L595" t="str">
            <v>UT</v>
          </cell>
          <cell r="AB595">
            <v>4</v>
          </cell>
          <cell r="AC595">
            <v>270.39999999999998</v>
          </cell>
          <cell r="AE595">
            <v>20</v>
          </cell>
          <cell r="AH595">
            <v>44.92</v>
          </cell>
          <cell r="AR595">
            <v>2015</v>
          </cell>
          <cell r="AS595">
            <v>11</v>
          </cell>
        </row>
        <row r="596">
          <cell r="F596" t="str">
            <v>Completed</v>
          </cell>
          <cell r="L596" t="str">
            <v>UT</v>
          </cell>
          <cell r="AB596">
            <v>24</v>
          </cell>
          <cell r="AC596">
            <v>2296.8000000000002</v>
          </cell>
          <cell r="AE596">
            <v>240</v>
          </cell>
          <cell r="AH596">
            <v>495.36</v>
          </cell>
          <cell r="AR596">
            <v>2015</v>
          </cell>
          <cell r="AS596">
            <v>11</v>
          </cell>
        </row>
        <row r="597">
          <cell r="F597" t="str">
            <v>Completed</v>
          </cell>
          <cell r="L597" t="str">
            <v>UT</v>
          </cell>
          <cell r="AB597">
            <v>12</v>
          </cell>
          <cell r="AC597">
            <v>452.40000000000003</v>
          </cell>
          <cell r="AE597">
            <v>60</v>
          </cell>
          <cell r="AH597">
            <v>198</v>
          </cell>
          <cell r="AR597">
            <v>2015</v>
          </cell>
          <cell r="AS597">
            <v>11</v>
          </cell>
        </row>
        <row r="598">
          <cell r="F598" t="str">
            <v>Completed</v>
          </cell>
          <cell r="L598" t="str">
            <v>UT</v>
          </cell>
          <cell r="AB598">
            <v>1</v>
          </cell>
          <cell r="AC598">
            <v>111.2</v>
          </cell>
          <cell r="AE598">
            <v>7</v>
          </cell>
          <cell r="AH598">
            <v>19.87</v>
          </cell>
          <cell r="AR598">
            <v>2015</v>
          </cell>
          <cell r="AS598">
            <v>11</v>
          </cell>
        </row>
        <row r="599">
          <cell r="F599" t="str">
            <v>Completed</v>
          </cell>
          <cell r="L599" t="str">
            <v>UT</v>
          </cell>
          <cell r="AB599">
            <v>26</v>
          </cell>
          <cell r="AC599">
            <v>2488.2000000000003</v>
          </cell>
          <cell r="AE599">
            <v>260</v>
          </cell>
          <cell r="AH599">
            <v>536.64</v>
          </cell>
          <cell r="AR599">
            <v>2015</v>
          </cell>
          <cell r="AS599">
            <v>11</v>
          </cell>
        </row>
        <row r="600">
          <cell r="F600" t="str">
            <v>Completed</v>
          </cell>
          <cell r="L600" t="str">
            <v>UT</v>
          </cell>
          <cell r="AB600">
            <v>96</v>
          </cell>
          <cell r="AC600">
            <v>3619.2000000000003</v>
          </cell>
          <cell r="AE600">
            <v>480</v>
          </cell>
          <cell r="AH600">
            <v>1584</v>
          </cell>
          <cell r="AR600">
            <v>2015</v>
          </cell>
          <cell r="AS600">
            <v>11</v>
          </cell>
        </row>
        <row r="601">
          <cell r="F601" t="str">
            <v>Completed</v>
          </cell>
          <cell r="L601" t="str">
            <v>UT</v>
          </cell>
          <cell r="AB601">
            <v>4</v>
          </cell>
          <cell r="AC601">
            <v>270.39999999999998</v>
          </cell>
          <cell r="AE601">
            <v>20</v>
          </cell>
          <cell r="AH601">
            <v>44.92</v>
          </cell>
          <cell r="AR601">
            <v>2015</v>
          </cell>
          <cell r="AS601">
            <v>11</v>
          </cell>
        </row>
        <row r="602">
          <cell r="F602" t="str">
            <v>Completed</v>
          </cell>
          <cell r="L602" t="str">
            <v>UT</v>
          </cell>
          <cell r="AB602">
            <v>12</v>
          </cell>
          <cell r="AC602">
            <v>1148.4000000000001</v>
          </cell>
          <cell r="AE602">
            <v>156</v>
          </cell>
          <cell r="AH602">
            <v>261</v>
          </cell>
          <cell r="AR602">
            <v>2015</v>
          </cell>
          <cell r="AS602">
            <v>11</v>
          </cell>
        </row>
        <row r="603">
          <cell r="F603" t="str">
            <v>Completed</v>
          </cell>
          <cell r="L603" t="str">
            <v>UT</v>
          </cell>
          <cell r="AB603">
            <v>16</v>
          </cell>
          <cell r="AC603">
            <v>1531.2</v>
          </cell>
          <cell r="AE603">
            <v>208</v>
          </cell>
          <cell r="AH603">
            <v>348</v>
          </cell>
          <cell r="AR603">
            <v>2015</v>
          </cell>
          <cell r="AS603">
            <v>11</v>
          </cell>
        </row>
        <row r="604">
          <cell r="F604" t="str">
            <v>Completed</v>
          </cell>
          <cell r="L604" t="str">
            <v>UT</v>
          </cell>
          <cell r="AB604">
            <v>36</v>
          </cell>
          <cell r="AC604">
            <v>3445.2000000000003</v>
          </cell>
          <cell r="AE604">
            <v>360</v>
          </cell>
          <cell r="AH604">
            <v>743.04</v>
          </cell>
          <cell r="AR604">
            <v>2015</v>
          </cell>
          <cell r="AS604">
            <v>11</v>
          </cell>
        </row>
        <row r="605">
          <cell r="F605" t="str">
            <v>Completed</v>
          </cell>
          <cell r="L605" t="str">
            <v>UT</v>
          </cell>
          <cell r="AB605">
            <v>125</v>
          </cell>
          <cell r="AC605">
            <v>11962.5</v>
          </cell>
          <cell r="AE605">
            <v>1250</v>
          </cell>
          <cell r="AH605">
            <v>2580</v>
          </cell>
          <cell r="AR605">
            <v>2015</v>
          </cell>
          <cell r="AS605">
            <v>11</v>
          </cell>
        </row>
        <row r="606">
          <cell r="F606" t="str">
            <v>Completed</v>
          </cell>
          <cell r="L606" t="str">
            <v>UT</v>
          </cell>
          <cell r="AB606">
            <v>36</v>
          </cell>
          <cell r="AC606">
            <v>3445.2000000000003</v>
          </cell>
          <cell r="AE606">
            <v>360</v>
          </cell>
          <cell r="AH606">
            <v>743.04</v>
          </cell>
          <cell r="AR606">
            <v>2015</v>
          </cell>
          <cell r="AS606">
            <v>11</v>
          </cell>
        </row>
        <row r="607">
          <cell r="F607" t="str">
            <v>Completed</v>
          </cell>
          <cell r="L607" t="str">
            <v>UT</v>
          </cell>
          <cell r="AB607">
            <v>27</v>
          </cell>
          <cell r="AC607">
            <v>2583.9</v>
          </cell>
          <cell r="AE607">
            <v>351</v>
          </cell>
          <cell r="AH607">
            <v>587.25</v>
          </cell>
          <cell r="AR607">
            <v>2015</v>
          </cell>
          <cell r="AS607">
            <v>11</v>
          </cell>
        </row>
        <row r="608">
          <cell r="F608" t="str">
            <v>Completed</v>
          </cell>
          <cell r="L608" t="str">
            <v>UT</v>
          </cell>
          <cell r="AB608">
            <v>36</v>
          </cell>
          <cell r="AC608">
            <v>3445.2000000000003</v>
          </cell>
          <cell r="AE608">
            <v>468</v>
          </cell>
          <cell r="AH608">
            <v>783</v>
          </cell>
          <cell r="AR608">
            <v>2015</v>
          </cell>
          <cell r="AS608">
            <v>11</v>
          </cell>
        </row>
        <row r="609">
          <cell r="F609" t="str">
            <v>Completed</v>
          </cell>
          <cell r="L609" t="str">
            <v>UT</v>
          </cell>
          <cell r="AB609">
            <v>12</v>
          </cell>
          <cell r="AC609">
            <v>1148.4000000000001</v>
          </cell>
          <cell r="AE609">
            <v>156</v>
          </cell>
          <cell r="AH609">
            <v>261</v>
          </cell>
          <cell r="AR609">
            <v>2015</v>
          </cell>
          <cell r="AS609">
            <v>11</v>
          </cell>
        </row>
        <row r="610">
          <cell r="F610" t="str">
            <v>Completed</v>
          </cell>
          <cell r="L610" t="str">
            <v>UT</v>
          </cell>
          <cell r="AB610">
            <v>6</v>
          </cell>
          <cell r="AC610">
            <v>574.20000000000005</v>
          </cell>
          <cell r="AE610">
            <v>78</v>
          </cell>
          <cell r="AH610">
            <v>130.5</v>
          </cell>
          <cell r="AR610">
            <v>2015</v>
          </cell>
          <cell r="AS610">
            <v>11</v>
          </cell>
        </row>
        <row r="611">
          <cell r="F611" t="str">
            <v>Completed</v>
          </cell>
          <cell r="L611" t="str">
            <v>UT</v>
          </cell>
          <cell r="AB611">
            <v>27</v>
          </cell>
          <cell r="AC611">
            <v>1017.9000000000001</v>
          </cell>
          <cell r="AE611">
            <v>135</v>
          </cell>
          <cell r="AH611">
            <v>445.5</v>
          </cell>
          <cell r="AR611">
            <v>2015</v>
          </cell>
          <cell r="AS611">
            <v>11</v>
          </cell>
        </row>
        <row r="612">
          <cell r="F612" t="str">
            <v>Completed</v>
          </cell>
          <cell r="L612" t="str">
            <v>UT</v>
          </cell>
          <cell r="AB612">
            <v>51</v>
          </cell>
          <cell r="AC612">
            <v>4880.7</v>
          </cell>
          <cell r="AE612">
            <v>510</v>
          </cell>
          <cell r="AH612">
            <v>1109.25</v>
          </cell>
          <cell r="AR612">
            <v>2015</v>
          </cell>
          <cell r="AS612">
            <v>11</v>
          </cell>
        </row>
        <row r="613">
          <cell r="F613" t="str">
            <v>Completed</v>
          </cell>
          <cell r="L613" t="str">
            <v>UT</v>
          </cell>
          <cell r="AB613">
            <v>230</v>
          </cell>
          <cell r="AC613">
            <v>22011</v>
          </cell>
          <cell r="AE613">
            <v>2990</v>
          </cell>
          <cell r="AH613">
            <v>5002.5</v>
          </cell>
          <cell r="AR613">
            <v>2015</v>
          </cell>
          <cell r="AS613">
            <v>11</v>
          </cell>
        </row>
        <row r="614">
          <cell r="F614" t="str">
            <v>Completed</v>
          </cell>
          <cell r="L614" t="str">
            <v>UT</v>
          </cell>
          <cell r="AB614">
            <v>1</v>
          </cell>
          <cell r="AC614">
            <v>95.7</v>
          </cell>
          <cell r="AE614">
            <v>13</v>
          </cell>
          <cell r="AH614">
            <v>21.75</v>
          </cell>
          <cell r="AR614">
            <v>2015</v>
          </cell>
          <cell r="AS614">
            <v>11</v>
          </cell>
        </row>
        <row r="615">
          <cell r="F615" t="str">
            <v>Completed</v>
          </cell>
          <cell r="L615" t="str">
            <v>UT</v>
          </cell>
          <cell r="AB615">
            <v>4</v>
          </cell>
          <cell r="AC615">
            <v>382.8</v>
          </cell>
          <cell r="AE615">
            <v>40</v>
          </cell>
          <cell r="AH615">
            <v>82.56</v>
          </cell>
          <cell r="AR615">
            <v>2015</v>
          </cell>
          <cell r="AS615">
            <v>11</v>
          </cell>
        </row>
        <row r="616">
          <cell r="F616" t="str">
            <v>Completed</v>
          </cell>
          <cell r="L616" t="str">
            <v>UT</v>
          </cell>
          <cell r="AB616">
            <v>36</v>
          </cell>
          <cell r="AC616">
            <v>3445.2000000000003</v>
          </cell>
          <cell r="AE616">
            <v>360</v>
          </cell>
          <cell r="AH616">
            <v>743.04</v>
          </cell>
          <cell r="AR616">
            <v>2015</v>
          </cell>
          <cell r="AS616">
            <v>11</v>
          </cell>
        </row>
        <row r="617">
          <cell r="F617" t="str">
            <v>Completed</v>
          </cell>
          <cell r="L617" t="str">
            <v>UT</v>
          </cell>
          <cell r="AB617">
            <v>6</v>
          </cell>
          <cell r="AC617">
            <v>574.20000000000005</v>
          </cell>
          <cell r="AE617">
            <v>78</v>
          </cell>
          <cell r="AH617">
            <v>130.5</v>
          </cell>
          <cell r="AR617">
            <v>2015</v>
          </cell>
          <cell r="AS617">
            <v>11</v>
          </cell>
        </row>
        <row r="618">
          <cell r="F618" t="str">
            <v>Completed</v>
          </cell>
          <cell r="L618" t="str">
            <v>UT</v>
          </cell>
          <cell r="AB618">
            <v>5</v>
          </cell>
          <cell r="AC618">
            <v>188.5</v>
          </cell>
          <cell r="AE618">
            <v>20</v>
          </cell>
          <cell r="AH618">
            <v>82.5</v>
          </cell>
          <cell r="AR618">
            <v>2015</v>
          </cell>
          <cell r="AS618">
            <v>11</v>
          </cell>
        </row>
        <row r="619">
          <cell r="F619" t="str">
            <v>Completed</v>
          </cell>
          <cell r="L619" t="str">
            <v>WA</v>
          </cell>
          <cell r="AB619">
            <v>8</v>
          </cell>
          <cell r="AC619">
            <v>765.6</v>
          </cell>
          <cell r="AE619">
            <v>55.04</v>
          </cell>
          <cell r="AH619">
            <v>117.28</v>
          </cell>
          <cell r="AR619">
            <v>2015</v>
          </cell>
          <cell r="AS619">
            <v>11</v>
          </cell>
        </row>
        <row r="620">
          <cell r="F620" t="str">
            <v>Completed</v>
          </cell>
          <cell r="L620" t="str">
            <v>UT</v>
          </cell>
          <cell r="AB620">
            <v>1</v>
          </cell>
          <cell r="AC620">
            <v>37.700000000000003</v>
          </cell>
          <cell r="AE620">
            <v>5</v>
          </cell>
          <cell r="AH620">
            <v>16.5</v>
          </cell>
          <cell r="AR620">
            <v>2015</v>
          </cell>
          <cell r="AS620">
            <v>11</v>
          </cell>
        </row>
        <row r="621">
          <cell r="F621" t="str">
            <v>Completed</v>
          </cell>
          <cell r="L621" t="str">
            <v>UT</v>
          </cell>
          <cell r="AB621">
            <v>22</v>
          </cell>
          <cell r="AC621">
            <v>2105.4</v>
          </cell>
          <cell r="AE621">
            <v>220</v>
          </cell>
          <cell r="AH621">
            <v>454.08</v>
          </cell>
          <cell r="AR621">
            <v>2015</v>
          </cell>
          <cell r="AS621">
            <v>11</v>
          </cell>
        </row>
        <row r="622">
          <cell r="F622" t="str">
            <v>Completed</v>
          </cell>
          <cell r="L622" t="str">
            <v>UT</v>
          </cell>
          <cell r="AB622">
            <v>71</v>
          </cell>
          <cell r="AC622">
            <v>6794.7</v>
          </cell>
          <cell r="AE622">
            <v>710</v>
          </cell>
          <cell r="AH622">
            <v>1465.44</v>
          </cell>
          <cell r="AR622">
            <v>2015</v>
          </cell>
          <cell r="AS622">
            <v>11</v>
          </cell>
        </row>
        <row r="623">
          <cell r="F623" t="str">
            <v>Completed</v>
          </cell>
          <cell r="L623" t="str">
            <v>UT</v>
          </cell>
          <cell r="AB623">
            <v>7</v>
          </cell>
          <cell r="AC623">
            <v>669.9</v>
          </cell>
          <cell r="AE623">
            <v>90.65</v>
          </cell>
          <cell r="AH623">
            <v>152.25</v>
          </cell>
          <cell r="AR623">
            <v>2015</v>
          </cell>
          <cell r="AS623">
            <v>11</v>
          </cell>
        </row>
        <row r="624">
          <cell r="F624" t="str">
            <v>Completed</v>
          </cell>
          <cell r="L624" t="str">
            <v>UT</v>
          </cell>
          <cell r="AB624">
            <v>12</v>
          </cell>
          <cell r="AC624">
            <v>1148.4000000000001</v>
          </cell>
          <cell r="AE624">
            <v>120</v>
          </cell>
          <cell r="AH624">
            <v>247.68</v>
          </cell>
          <cell r="AR624">
            <v>2015</v>
          </cell>
          <cell r="AS624">
            <v>11</v>
          </cell>
        </row>
        <row r="625">
          <cell r="F625" t="str">
            <v>Completed</v>
          </cell>
          <cell r="L625" t="str">
            <v>UT</v>
          </cell>
          <cell r="AB625">
            <v>12</v>
          </cell>
          <cell r="AC625">
            <v>452.40000000000003</v>
          </cell>
          <cell r="AE625">
            <v>60</v>
          </cell>
          <cell r="AH625">
            <v>198</v>
          </cell>
          <cell r="AR625">
            <v>2015</v>
          </cell>
          <cell r="AS625">
            <v>11</v>
          </cell>
        </row>
        <row r="626">
          <cell r="F626" t="str">
            <v>Completed</v>
          </cell>
          <cell r="L626" t="str">
            <v>UT</v>
          </cell>
          <cell r="AB626">
            <v>1</v>
          </cell>
          <cell r="AC626">
            <v>111.2</v>
          </cell>
          <cell r="AE626">
            <v>7</v>
          </cell>
          <cell r="AH626">
            <v>19.87</v>
          </cell>
          <cell r="AR626">
            <v>2015</v>
          </cell>
          <cell r="AS626">
            <v>11</v>
          </cell>
        </row>
        <row r="627">
          <cell r="F627" t="str">
            <v>Completed</v>
          </cell>
          <cell r="L627" t="str">
            <v>UT</v>
          </cell>
          <cell r="AB627">
            <v>3</v>
          </cell>
          <cell r="AC627">
            <v>287.10000000000002</v>
          </cell>
          <cell r="AE627">
            <v>39</v>
          </cell>
          <cell r="AH627">
            <v>93.18</v>
          </cell>
          <cell r="AR627">
            <v>2015</v>
          </cell>
          <cell r="AS627">
            <v>11</v>
          </cell>
        </row>
        <row r="628">
          <cell r="F628" t="str">
            <v>Completed</v>
          </cell>
          <cell r="L628" t="str">
            <v>UT</v>
          </cell>
          <cell r="AB628">
            <v>22</v>
          </cell>
          <cell r="AC628">
            <v>2105.4</v>
          </cell>
          <cell r="AE628">
            <v>286</v>
          </cell>
          <cell r="AH628">
            <v>683.32</v>
          </cell>
          <cell r="AR628">
            <v>2015</v>
          </cell>
          <cell r="AS628">
            <v>11</v>
          </cell>
        </row>
        <row r="629">
          <cell r="F629" t="str">
            <v>Completed</v>
          </cell>
          <cell r="L629" t="str">
            <v>UT</v>
          </cell>
          <cell r="AB629">
            <v>35</v>
          </cell>
          <cell r="AC629">
            <v>3349.5</v>
          </cell>
          <cell r="AE629">
            <v>350</v>
          </cell>
          <cell r="AH629">
            <v>722.4</v>
          </cell>
          <cell r="AR629">
            <v>2015</v>
          </cell>
          <cell r="AS629">
            <v>11</v>
          </cell>
        </row>
        <row r="630">
          <cell r="F630" t="str">
            <v>Completed</v>
          </cell>
          <cell r="L630" t="str">
            <v>UT</v>
          </cell>
          <cell r="AB630">
            <v>1</v>
          </cell>
          <cell r="AC630">
            <v>95.7</v>
          </cell>
          <cell r="AE630">
            <v>10</v>
          </cell>
          <cell r="AH630">
            <v>20.64</v>
          </cell>
          <cell r="AR630">
            <v>2015</v>
          </cell>
          <cell r="AS630">
            <v>11</v>
          </cell>
        </row>
        <row r="631">
          <cell r="F631" t="str">
            <v>Completed</v>
          </cell>
          <cell r="L631" t="str">
            <v>UT</v>
          </cell>
          <cell r="AB631">
            <v>9</v>
          </cell>
          <cell r="AC631">
            <v>861.30000000000007</v>
          </cell>
          <cell r="AE631">
            <v>90</v>
          </cell>
          <cell r="AH631">
            <v>185.76</v>
          </cell>
          <cell r="AR631">
            <v>2015</v>
          </cell>
          <cell r="AS631">
            <v>11</v>
          </cell>
        </row>
        <row r="632">
          <cell r="F632" t="str">
            <v>Completed</v>
          </cell>
          <cell r="L632" t="str">
            <v>UT</v>
          </cell>
          <cell r="AB632">
            <v>4</v>
          </cell>
          <cell r="AC632">
            <v>382.8</v>
          </cell>
          <cell r="AE632">
            <v>52</v>
          </cell>
          <cell r="AH632">
            <v>87</v>
          </cell>
          <cell r="AR632">
            <v>2015</v>
          </cell>
          <cell r="AS632">
            <v>11</v>
          </cell>
        </row>
        <row r="633">
          <cell r="F633" t="str">
            <v>Completed</v>
          </cell>
          <cell r="L633" t="str">
            <v>UT</v>
          </cell>
          <cell r="AB633">
            <v>18</v>
          </cell>
          <cell r="AC633">
            <v>1722.6000000000001</v>
          </cell>
          <cell r="AE633">
            <v>234</v>
          </cell>
          <cell r="AH633">
            <v>391.5</v>
          </cell>
          <cell r="AR633">
            <v>2015</v>
          </cell>
          <cell r="AS633">
            <v>11</v>
          </cell>
        </row>
        <row r="634">
          <cell r="F634" t="str">
            <v>Completed</v>
          </cell>
          <cell r="L634" t="str">
            <v>UT</v>
          </cell>
          <cell r="AB634">
            <v>10</v>
          </cell>
          <cell r="AC634">
            <v>377</v>
          </cell>
          <cell r="AE634">
            <v>50</v>
          </cell>
          <cell r="AH634">
            <v>165</v>
          </cell>
          <cell r="AR634">
            <v>2015</v>
          </cell>
          <cell r="AS634">
            <v>11</v>
          </cell>
        </row>
        <row r="635">
          <cell r="F635" t="str">
            <v>Completed</v>
          </cell>
          <cell r="L635" t="str">
            <v>UT</v>
          </cell>
          <cell r="AB635">
            <v>8</v>
          </cell>
          <cell r="AC635">
            <v>765.6</v>
          </cell>
          <cell r="AE635">
            <v>80</v>
          </cell>
          <cell r="AH635">
            <v>165.12</v>
          </cell>
          <cell r="AR635">
            <v>2015</v>
          </cell>
          <cell r="AS635">
            <v>11</v>
          </cell>
        </row>
        <row r="636">
          <cell r="F636" t="str">
            <v>Completed</v>
          </cell>
          <cell r="L636" t="str">
            <v>UT</v>
          </cell>
          <cell r="AB636">
            <v>48</v>
          </cell>
          <cell r="AC636">
            <v>4593.6000000000004</v>
          </cell>
          <cell r="AE636">
            <v>480</v>
          </cell>
          <cell r="AH636">
            <v>990.72</v>
          </cell>
          <cell r="AR636">
            <v>2015</v>
          </cell>
          <cell r="AS636">
            <v>11</v>
          </cell>
        </row>
        <row r="637">
          <cell r="F637" t="str">
            <v>Completed</v>
          </cell>
          <cell r="L637" t="str">
            <v>UT</v>
          </cell>
          <cell r="AB637">
            <v>2</v>
          </cell>
          <cell r="AC637">
            <v>191.4</v>
          </cell>
          <cell r="AE637">
            <v>26</v>
          </cell>
          <cell r="AH637">
            <v>43.5</v>
          </cell>
          <cell r="AR637">
            <v>2015</v>
          </cell>
          <cell r="AS637">
            <v>11</v>
          </cell>
        </row>
        <row r="638">
          <cell r="F638" t="str">
            <v>Completed</v>
          </cell>
          <cell r="L638" t="str">
            <v>UT</v>
          </cell>
          <cell r="AB638">
            <v>12</v>
          </cell>
          <cell r="AC638">
            <v>452.40000000000003</v>
          </cell>
          <cell r="AE638">
            <v>60</v>
          </cell>
          <cell r="AH638">
            <v>198</v>
          </cell>
          <cell r="AR638">
            <v>2015</v>
          </cell>
          <cell r="AS638">
            <v>11</v>
          </cell>
        </row>
        <row r="639">
          <cell r="F639" t="str">
            <v>Completed</v>
          </cell>
          <cell r="L639" t="str">
            <v>UT</v>
          </cell>
          <cell r="AB639">
            <v>6</v>
          </cell>
          <cell r="AC639">
            <v>667.2</v>
          </cell>
          <cell r="AE639">
            <v>42</v>
          </cell>
          <cell r="AH639">
            <v>119.22</v>
          </cell>
          <cell r="AR639">
            <v>2015</v>
          </cell>
          <cell r="AS639">
            <v>11</v>
          </cell>
        </row>
        <row r="640">
          <cell r="F640" t="str">
            <v>Completed</v>
          </cell>
          <cell r="L640" t="str">
            <v>UT</v>
          </cell>
          <cell r="AB640">
            <v>8</v>
          </cell>
          <cell r="AC640">
            <v>765.6</v>
          </cell>
          <cell r="AE640">
            <v>104</v>
          </cell>
          <cell r="AH640">
            <v>174</v>
          </cell>
          <cell r="AR640">
            <v>2015</v>
          </cell>
          <cell r="AS640">
            <v>11</v>
          </cell>
        </row>
        <row r="641">
          <cell r="F641" t="str">
            <v>Completed</v>
          </cell>
          <cell r="L641" t="str">
            <v>UT</v>
          </cell>
          <cell r="AB641">
            <v>12</v>
          </cell>
          <cell r="AC641">
            <v>1148.4000000000001</v>
          </cell>
          <cell r="AE641">
            <v>120</v>
          </cell>
          <cell r="AH641">
            <v>247.68</v>
          </cell>
          <cell r="AR641">
            <v>2015</v>
          </cell>
          <cell r="AS641">
            <v>11</v>
          </cell>
        </row>
        <row r="642">
          <cell r="F642" t="str">
            <v>Completed</v>
          </cell>
          <cell r="L642" t="str">
            <v>UT</v>
          </cell>
          <cell r="AB642">
            <v>1</v>
          </cell>
          <cell r="AC642">
            <v>95.7</v>
          </cell>
          <cell r="AE642">
            <v>13</v>
          </cell>
          <cell r="AH642">
            <v>21.75</v>
          </cell>
          <cell r="AR642">
            <v>2015</v>
          </cell>
          <cell r="AS642">
            <v>11</v>
          </cell>
        </row>
        <row r="643">
          <cell r="F643" t="str">
            <v>Completed</v>
          </cell>
          <cell r="L643" t="str">
            <v>UT</v>
          </cell>
          <cell r="AB643">
            <v>10</v>
          </cell>
          <cell r="AC643">
            <v>1112</v>
          </cell>
          <cell r="AE643">
            <v>70</v>
          </cell>
          <cell r="AH643">
            <v>198.7</v>
          </cell>
          <cell r="AR643">
            <v>2015</v>
          </cell>
          <cell r="AS643">
            <v>11</v>
          </cell>
        </row>
        <row r="644">
          <cell r="F644" t="str">
            <v>Completed</v>
          </cell>
          <cell r="L644" t="str">
            <v>UT</v>
          </cell>
          <cell r="AB644">
            <v>18</v>
          </cell>
          <cell r="AC644">
            <v>678.6</v>
          </cell>
          <cell r="AE644">
            <v>90</v>
          </cell>
          <cell r="AH644">
            <v>297</v>
          </cell>
          <cell r="AR644">
            <v>2015</v>
          </cell>
          <cell r="AS644">
            <v>11</v>
          </cell>
        </row>
        <row r="645">
          <cell r="F645" t="str">
            <v>Completed</v>
          </cell>
          <cell r="L645" t="str">
            <v>UT</v>
          </cell>
          <cell r="AB645">
            <v>6</v>
          </cell>
          <cell r="AC645">
            <v>226.20000000000002</v>
          </cell>
          <cell r="AE645">
            <v>30</v>
          </cell>
          <cell r="AH645">
            <v>99</v>
          </cell>
          <cell r="AR645">
            <v>2015</v>
          </cell>
          <cell r="AS645">
            <v>11</v>
          </cell>
        </row>
        <row r="646">
          <cell r="F646" t="str">
            <v>Completed</v>
          </cell>
          <cell r="L646" t="str">
            <v>UT</v>
          </cell>
          <cell r="AB646">
            <v>3</v>
          </cell>
          <cell r="AC646">
            <v>113.10000000000001</v>
          </cell>
          <cell r="AE646">
            <v>15</v>
          </cell>
          <cell r="AH646">
            <v>49.5</v>
          </cell>
          <cell r="AR646">
            <v>2015</v>
          </cell>
          <cell r="AS646">
            <v>11</v>
          </cell>
        </row>
        <row r="647">
          <cell r="F647" t="str">
            <v>Completed</v>
          </cell>
          <cell r="L647" t="str">
            <v>UT</v>
          </cell>
          <cell r="AB647">
            <v>16</v>
          </cell>
          <cell r="AC647">
            <v>1531.2</v>
          </cell>
          <cell r="AE647">
            <v>160</v>
          </cell>
          <cell r="AH647">
            <v>330.24</v>
          </cell>
          <cell r="AR647">
            <v>2015</v>
          </cell>
          <cell r="AS647">
            <v>11</v>
          </cell>
        </row>
        <row r="648">
          <cell r="F648" t="str">
            <v>Completed</v>
          </cell>
          <cell r="L648" t="str">
            <v>UT</v>
          </cell>
          <cell r="AB648">
            <v>2</v>
          </cell>
          <cell r="AC648">
            <v>191.4</v>
          </cell>
          <cell r="AE648">
            <v>20</v>
          </cell>
          <cell r="AH648">
            <v>41.28</v>
          </cell>
          <cell r="AR648">
            <v>2015</v>
          </cell>
          <cell r="AS648">
            <v>11</v>
          </cell>
        </row>
        <row r="649">
          <cell r="F649" t="str">
            <v>Completed</v>
          </cell>
          <cell r="L649" t="str">
            <v>UT</v>
          </cell>
          <cell r="AB649">
            <v>3</v>
          </cell>
          <cell r="AC649">
            <v>287.10000000000002</v>
          </cell>
          <cell r="AE649">
            <v>30</v>
          </cell>
          <cell r="AH649">
            <v>61.92</v>
          </cell>
          <cell r="AR649">
            <v>2015</v>
          </cell>
          <cell r="AS649">
            <v>11</v>
          </cell>
        </row>
        <row r="650">
          <cell r="F650" t="str">
            <v>Completed</v>
          </cell>
          <cell r="L650" t="str">
            <v>UT</v>
          </cell>
          <cell r="AB650">
            <v>132</v>
          </cell>
          <cell r="AC650">
            <v>12632.4</v>
          </cell>
          <cell r="AE650">
            <v>1320</v>
          </cell>
          <cell r="AH650">
            <v>2724.48</v>
          </cell>
          <cell r="AR650">
            <v>2015</v>
          </cell>
          <cell r="AS650">
            <v>11</v>
          </cell>
        </row>
        <row r="651">
          <cell r="F651" t="str">
            <v>Completed</v>
          </cell>
          <cell r="L651" t="str">
            <v>UT</v>
          </cell>
          <cell r="AB651">
            <v>36</v>
          </cell>
          <cell r="AC651">
            <v>1357.2</v>
          </cell>
          <cell r="AE651">
            <v>180</v>
          </cell>
          <cell r="AH651">
            <v>594</v>
          </cell>
          <cell r="AR651">
            <v>2015</v>
          </cell>
          <cell r="AS651">
            <v>11</v>
          </cell>
        </row>
        <row r="652">
          <cell r="F652" t="str">
            <v>Completed</v>
          </cell>
          <cell r="L652" t="str">
            <v>UT</v>
          </cell>
          <cell r="AB652">
            <v>72</v>
          </cell>
          <cell r="AC652">
            <v>2714.4</v>
          </cell>
          <cell r="AE652">
            <v>360</v>
          </cell>
          <cell r="AH652">
            <v>1188</v>
          </cell>
          <cell r="AR652">
            <v>2015</v>
          </cell>
          <cell r="AS652">
            <v>11</v>
          </cell>
        </row>
        <row r="653">
          <cell r="F653" t="str">
            <v>Completed</v>
          </cell>
          <cell r="L653" t="str">
            <v>WA</v>
          </cell>
          <cell r="AB653">
            <v>4</v>
          </cell>
          <cell r="AC653">
            <v>382.8</v>
          </cell>
          <cell r="AE653">
            <v>40</v>
          </cell>
          <cell r="AH653">
            <v>58.64</v>
          </cell>
          <cell r="AR653">
            <v>2015</v>
          </cell>
          <cell r="AS653">
            <v>11</v>
          </cell>
        </row>
        <row r="654">
          <cell r="F654" t="str">
            <v>Completed</v>
          </cell>
          <cell r="L654" t="str">
            <v>UT</v>
          </cell>
          <cell r="AB654">
            <v>72</v>
          </cell>
          <cell r="AC654">
            <v>2714.4</v>
          </cell>
          <cell r="AE654">
            <v>360</v>
          </cell>
          <cell r="AH654">
            <v>1188</v>
          </cell>
          <cell r="AR654">
            <v>2015</v>
          </cell>
          <cell r="AS654">
            <v>11</v>
          </cell>
        </row>
        <row r="655">
          <cell r="F655" t="str">
            <v>Completed</v>
          </cell>
          <cell r="L655" t="str">
            <v>UT</v>
          </cell>
          <cell r="AB655">
            <v>48</v>
          </cell>
          <cell r="AC655">
            <v>4593.6000000000004</v>
          </cell>
          <cell r="AE655">
            <v>480</v>
          </cell>
          <cell r="AH655">
            <v>990.72</v>
          </cell>
          <cell r="AR655">
            <v>2015</v>
          </cell>
          <cell r="AS655">
            <v>11</v>
          </cell>
        </row>
        <row r="656">
          <cell r="F656" t="str">
            <v>Completed</v>
          </cell>
          <cell r="L656" t="str">
            <v>UT</v>
          </cell>
          <cell r="AB656">
            <v>32</v>
          </cell>
          <cell r="AC656">
            <v>3062.4</v>
          </cell>
          <cell r="AE656">
            <v>416</v>
          </cell>
          <cell r="AH656">
            <v>696</v>
          </cell>
          <cell r="AR656">
            <v>2015</v>
          </cell>
          <cell r="AS656">
            <v>11</v>
          </cell>
        </row>
        <row r="657">
          <cell r="F657" t="str">
            <v>Completed</v>
          </cell>
          <cell r="L657" t="str">
            <v>UT</v>
          </cell>
          <cell r="AB657">
            <v>16</v>
          </cell>
          <cell r="AC657">
            <v>1531.2</v>
          </cell>
          <cell r="AE657">
            <v>208</v>
          </cell>
          <cell r="AH657">
            <v>496.96</v>
          </cell>
          <cell r="AR657">
            <v>2015</v>
          </cell>
          <cell r="AS657">
            <v>11</v>
          </cell>
        </row>
        <row r="658">
          <cell r="F658" t="str">
            <v>Completed</v>
          </cell>
          <cell r="L658" t="str">
            <v>UT</v>
          </cell>
          <cell r="AB658">
            <v>4</v>
          </cell>
          <cell r="AC658">
            <v>382.8</v>
          </cell>
          <cell r="AE658">
            <v>52</v>
          </cell>
          <cell r="AH658">
            <v>87</v>
          </cell>
          <cell r="AR658">
            <v>2015</v>
          </cell>
          <cell r="AS658">
            <v>11</v>
          </cell>
        </row>
        <row r="659">
          <cell r="F659" t="str">
            <v>Completed</v>
          </cell>
          <cell r="L659" t="str">
            <v>UT</v>
          </cell>
          <cell r="AB659">
            <v>32</v>
          </cell>
          <cell r="AC659">
            <v>3062.4</v>
          </cell>
          <cell r="AE659">
            <v>416</v>
          </cell>
          <cell r="AH659">
            <v>696</v>
          </cell>
          <cell r="AR659">
            <v>2015</v>
          </cell>
          <cell r="AS659">
            <v>11</v>
          </cell>
        </row>
        <row r="660">
          <cell r="F660" t="str">
            <v>Completed</v>
          </cell>
          <cell r="L660" t="str">
            <v>UT</v>
          </cell>
          <cell r="AB660">
            <v>12</v>
          </cell>
          <cell r="AC660">
            <v>1148.4000000000001</v>
          </cell>
          <cell r="AE660">
            <v>156</v>
          </cell>
          <cell r="AH660">
            <v>261</v>
          </cell>
          <cell r="AR660">
            <v>2015</v>
          </cell>
          <cell r="AS660">
            <v>11</v>
          </cell>
        </row>
        <row r="661">
          <cell r="F661" t="str">
            <v>Completed</v>
          </cell>
          <cell r="L661" t="str">
            <v>UT</v>
          </cell>
          <cell r="AB661">
            <v>20</v>
          </cell>
          <cell r="AC661">
            <v>1914</v>
          </cell>
          <cell r="AE661">
            <v>200</v>
          </cell>
          <cell r="AH661">
            <v>412.8</v>
          </cell>
          <cell r="AR661">
            <v>2015</v>
          </cell>
          <cell r="AS661">
            <v>11</v>
          </cell>
        </row>
        <row r="662">
          <cell r="F662" t="str">
            <v>Completed</v>
          </cell>
          <cell r="L662" t="str">
            <v>UT</v>
          </cell>
          <cell r="AB662">
            <v>15</v>
          </cell>
          <cell r="AC662">
            <v>1435.5</v>
          </cell>
          <cell r="AE662">
            <v>150</v>
          </cell>
          <cell r="AH662">
            <v>309.60000000000002</v>
          </cell>
          <cell r="AR662">
            <v>2015</v>
          </cell>
          <cell r="AS662">
            <v>11</v>
          </cell>
        </row>
        <row r="663">
          <cell r="F663" t="str">
            <v>Completed</v>
          </cell>
          <cell r="L663" t="str">
            <v>UT</v>
          </cell>
          <cell r="AB663">
            <v>24</v>
          </cell>
          <cell r="AC663">
            <v>2296.8000000000002</v>
          </cell>
          <cell r="AE663">
            <v>240</v>
          </cell>
          <cell r="AH663">
            <v>495.36</v>
          </cell>
          <cell r="AR663">
            <v>2015</v>
          </cell>
          <cell r="AS663">
            <v>11</v>
          </cell>
        </row>
        <row r="664">
          <cell r="F664" t="str">
            <v>Completed</v>
          </cell>
          <cell r="L664" t="str">
            <v>UT</v>
          </cell>
          <cell r="AB664">
            <v>50</v>
          </cell>
          <cell r="AC664">
            <v>1885.0000000000002</v>
          </cell>
          <cell r="AE664">
            <v>250</v>
          </cell>
          <cell r="AH664">
            <v>825</v>
          </cell>
          <cell r="AR664">
            <v>2015</v>
          </cell>
          <cell r="AS664">
            <v>11</v>
          </cell>
        </row>
        <row r="665">
          <cell r="F665" t="str">
            <v>Completed</v>
          </cell>
          <cell r="L665" t="str">
            <v>UT</v>
          </cell>
          <cell r="AB665">
            <v>24</v>
          </cell>
          <cell r="AC665">
            <v>2296.8000000000002</v>
          </cell>
          <cell r="AE665">
            <v>312</v>
          </cell>
          <cell r="AH665">
            <v>522</v>
          </cell>
          <cell r="AR665">
            <v>2015</v>
          </cell>
          <cell r="AS665">
            <v>11</v>
          </cell>
        </row>
        <row r="666">
          <cell r="F666" t="str">
            <v>Completed</v>
          </cell>
          <cell r="L666" t="str">
            <v>UT</v>
          </cell>
          <cell r="AB666">
            <v>12</v>
          </cell>
          <cell r="AC666">
            <v>1148.4000000000001</v>
          </cell>
          <cell r="AE666">
            <v>156</v>
          </cell>
          <cell r="AH666">
            <v>261</v>
          </cell>
          <cell r="AR666">
            <v>2015</v>
          </cell>
          <cell r="AS666">
            <v>11</v>
          </cell>
        </row>
        <row r="667">
          <cell r="F667" t="str">
            <v>Completed</v>
          </cell>
          <cell r="L667" t="str">
            <v>UT</v>
          </cell>
          <cell r="AB667">
            <v>36</v>
          </cell>
          <cell r="AC667">
            <v>1357.2</v>
          </cell>
          <cell r="AE667">
            <v>180</v>
          </cell>
          <cell r="AH667">
            <v>594</v>
          </cell>
          <cell r="AR667">
            <v>2015</v>
          </cell>
          <cell r="AS667">
            <v>11</v>
          </cell>
        </row>
        <row r="668">
          <cell r="F668" t="str">
            <v>Completed</v>
          </cell>
          <cell r="L668" t="str">
            <v>UT</v>
          </cell>
          <cell r="AB668">
            <v>6</v>
          </cell>
          <cell r="AC668">
            <v>226.20000000000002</v>
          </cell>
          <cell r="AE668">
            <v>30</v>
          </cell>
          <cell r="AH668">
            <v>99</v>
          </cell>
          <cell r="AR668">
            <v>2015</v>
          </cell>
          <cell r="AS668">
            <v>11</v>
          </cell>
        </row>
        <row r="669">
          <cell r="F669" t="str">
            <v>Completed</v>
          </cell>
          <cell r="L669" t="str">
            <v>UT</v>
          </cell>
          <cell r="AB669">
            <v>8</v>
          </cell>
          <cell r="AC669">
            <v>889.6</v>
          </cell>
          <cell r="AE669">
            <v>56</v>
          </cell>
          <cell r="AH669">
            <v>158.96</v>
          </cell>
          <cell r="AR669">
            <v>2015</v>
          </cell>
          <cell r="AS669">
            <v>11</v>
          </cell>
        </row>
        <row r="670">
          <cell r="F670" t="str">
            <v>Completed</v>
          </cell>
          <cell r="L670" t="str">
            <v>UT</v>
          </cell>
          <cell r="AB670">
            <v>6</v>
          </cell>
          <cell r="AC670">
            <v>574.20000000000005</v>
          </cell>
          <cell r="AE670">
            <v>60</v>
          </cell>
          <cell r="AH670">
            <v>123.84</v>
          </cell>
          <cell r="AR670">
            <v>2015</v>
          </cell>
          <cell r="AS670">
            <v>11</v>
          </cell>
        </row>
        <row r="671">
          <cell r="F671" t="str">
            <v>Completed</v>
          </cell>
          <cell r="L671" t="str">
            <v>UT</v>
          </cell>
          <cell r="AB671">
            <v>12</v>
          </cell>
          <cell r="AC671">
            <v>1148.4000000000001</v>
          </cell>
          <cell r="AE671">
            <v>156</v>
          </cell>
          <cell r="AH671">
            <v>261</v>
          </cell>
          <cell r="AR671">
            <v>2015</v>
          </cell>
          <cell r="AS671">
            <v>11</v>
          </cell>
        </row>
        <row r="672">
          <cell r="F672" t="str">
            <v>Completed</v>
          </cell>
          <cell r="L672" t="str">
            <v>UT</v>
          </cell>
          <cell r="AB672">
            <v>200</v>
          </cell>
          <cell r="AC672">
            <v>7540.0000000000009</v>
          </cell>
          <cell r="AE672">
            <v>1000</v>
          </cell>
          <cell r="AH672">
            <v>3300</v>
          </cell>
          <cell r="AR672">
            <v>2015</v>
          </cell>
          <cell r="AS672">
            <v>11</v>
          </cell>
        </row>
        <row r="673">
          <cell r="F673" t="str">
            <v>Completed</v>
          </cell>
          <cell r="L673" t="str">
            <v>UT</v>
          </cell>
          <cell r="AB673">
            <v>40</v>
          </cell>
          <cell r="AC673">
            <v>2704</v>
          </cell>
          <cell r="AE673">
            <v>200</v>
          </cell>
          <cell r="AH673">
            <v>449.2</v>
          </cell>
          <cell r="AR673">
            <v>2015</v>
          </cell>
          <cell r="AS673">
            <v>11</v>
          </cell>
        </row>
        <row r="674">
          <cell r="F674" t="str">
            <v>Completed</v>
          </cell>
          <cell r="L674" t="str">
            <v>UT</v>
          </cell>
          <cell r="AB674">
            <v>24</v>
          </cell>
          <cell r="AC674">
            <v>2296.8000000000002</v>
          </cell>
          <cell r="AE674">
            <v>240</v>
          </cell>
          <cell r="AH674">
            <v>495.36</v>
          </cell>
          <cell r="AR674">
            <v>2015</v>
          </cell>
          <cell r="AS674">
            <v>11</v>
          </cell>
        </row>
        <row r="675">
          <cell r="F675" t="str">
            <v>Completed</v>
          </cell>
          <cell r="L675" t="str">
            <v>UT</v>
          </cell>
          <cell r="AB675">
            <v>18</v>
          </cell>
          <cell r="AC675">
            <v>1722.6000000000001</v>
          </cell>
          <cell r="AE675">
            <v>180</v>
          </cell>
          <cell r="AH675">
            <v>371.52</v>
          </cell>
          <cell r="AR675">
            <v>2015</v>
          </cell>
          <cell r="AS675">
            <v>11</v>
          </cell>
        </row>
        <row r="676">
          <cell r="F676" t="str">
            <v>Completed</v>
          </cell>
          <cell r="L676" t="str">
            <v>UT</v>
          </cell>
          <cell r="AB676">
            <v>6</v>
          </cell>
          <cell r="AC676">
            <v>574.20000000000005</v>
          </cell>
          <cell r="AE676">
            <v>60</v>
          </cell>
          <cell r="AH676">
            <v>123.84</v>
          </cell>
          <cell r="AR676">
            <v>2015</v>
          </cell>
          <cell r="AS676">
            <v>11</v>
          </cell>
        </row>
        <row r="677">
          <cell r="F677" t="str">
            <v>Completed</v>
          </cell>
          <cell r="L677" t="str">
            <v>UT</v>
          </cell>
          <cell r="AB677">
            <v>24</v>
          </cell>
          <cell r="AC677">
            <v>2296.8000000000002</v>
          </cell>
          <cell r="AE677">
            <v>206.84</v>
          </cell>
          <cell r="AH677">
            <v>522</v>
          </cell>
          <cell r="AR677">
            <v>2015</v>
          </cell>
          <cell r="AS677">
            <v>11</v>
          </cell>
        </row>
        <row r="678">
          <cell r="F678" t="str">
            <v>Completed</v>
          </cell>
          <cell r="L678" t="str">
            <v>UT</v>
          </cell>
          <cell r="AB678">
            <v>96</v>
          </cell>
          <cell r="AC678">
            <v>3619.2000000000003</v>
          </cell>
          <cell r="AE678">
            <v>480</v>
          </cell>
          <cell r="AH678">
            <v>1584</v>
          </cell>
          <cell r="AR678">
            <v>2015</v>
          </cell>
          <cell r="AS678">
            <v>11</v>
          </cell>
        </row>
        <row r="679">
          <cell r="F679" t="str">
            <v>Completed</v>
          </cell>
          <cell r="L679" t="str">
            <v>UT</v>
          </cell>
          <cell r="AB679">
            <v>96</v>
          </cell>
          <cell r="AC679">
            <v>9187.2000000000007</v>
          </cell>
          <cell r="AE679">
            <v>960</v>
          </cell>
          <cell r="AH679">
            <v>1981.44</v>
          </cell>
          <cell r="AR679">
            <v>2015</v>
          </cell>
          <cell r="AS679">
            <v>11</v>
          </cell>
        </row>
        <row r="680">
          <cell r="F680" t="str">
            <v>Completed</v>
          </cell>
          <cell r="L680" t="str">
            <v>UT</v>
          </cell>
          <cell r="AB680">
            <v>6</v>
          </cell>
          <cell r="AC680">
            <v>226.20000000000002</v>
          </cell>
          <cell r="AE680">
            <v>30</v>
          </cell>
          <cell r="AH680">
            <v>99</v>
          </cell>
          <cell r="AR680">
            <v>2015</v>
          </cell>
          <cell r="AS680">
            <v>11</v>
          </cell>
        </row>
        <row r="681">
          <cell r="F681" t="str">
            <v>Completed</v>
          </cell>
          <cell r="L681" t="str">
            <v>UT</v>
          </cell>
          <cell r="AB681">
            <v>1</v>
          </cell>
          <cell r="AC681">
            <v>37.700000000000003</v>
          </cell>
          <cell r="AE681">
            <v>5</v>
          </cell>
          <cell r="AH681">
            <v>16.5</v>
          </cell>
          <cell r="AR681">
            <v>2015</v>
          </cell>
          <cell r="AS681">
            <v>11</v>
          </cell>
        </row>
        <row r="682">
          <cell r="F682" t="str">
            <v>Completed</v>
          </cell>
          <cell r="L682" t="str">
            <v>UT</v>
          </cell>
          <cell r="AB682">
            <v>16</v>
          </cell>
          <cell r="AC682">
            <v>1531.2</v>
          </cell>
          <cell r="AE682">
            <v>208</v>
          </cell>
          <cell r="AH682">
            <v>348</v>
          </cell>
          <cell r="AR682">
            <v>2015</v>
          </cell>
          <cell r="AS682">
            <v>11</v>
          </cell>
        </row>
        <row r="683">
          <cell r="F683" t="str">
            <v>Completed</v>
          </cell>
          <cell r="L683" t="str">
            <v>UT</v>
          </cell>
          <cell r="AB683">
            <v>6</v>
          </cell>
          <cell r="AC683">
            <v>574.20000000000005</v>
          </cell>
          <cell r="AE683">
            <v>78</v>
          </cell>
          <cell r="AH683">
            <v>130.5</v>
          </cell>
          <cell r="AR683">
            <v>2015</v>
          </cell>
          <cell r="AS683">
            <v>11</v>
          </cell>
        </row>
        <row r="684">
          <cell r="F684" t="str">
            <v>Completed</v>
          </cell>
          <cell r="L684" t="str">
            <v>UT</v>
          </cell>
          <cell r="AB684">
            <v>12</v>
          </cell>
          <cell r="AC684">
            <v>1334.4</v>
          </cell>
          <cell r="AE684">
            <v>84</v>
          </cell>
          <cell r="AH684">
            <v>238.44</v>
          </cell>
          <cell r="AR684">
            <v>2015</v>
          </cell>
          <cell r="AS684">
            <v>11</v>
          </cell>
        </row>
        <row r="685">
          <cell r="F685" t="str">
            <v>Completed</v>
          </cell>
          <cell r="L685" t="str">
            <v>UT</v>
          </cell>
          <cell r="AB685">
            <v>4</v>
          </cell>
          <cell r="AC685">
            <v>382.8</v>
          </cell>
          <cell r="AE685">
            <v>52</v>
          </cell>
          <cell r="AH685">
            <v>87</v>
          </cell>
          <cell r="AR685">
            <v>2015</v>
          </cell>
          <cell r="AS685">
            <v>11</v>
          </cell>
        </row>
        <row r="686">
          <cell r="F686" t="str">
            <v>Completed</v>
          </cell>
          <cell r="L686" t="str">
            <v>UT</v>
          </cell>
          <cell r="AB686">
            <v>2</v>
          </cell>
          <cell r="AC686">
            <v>191.4</v>
          </cell>
          <cell r="AE686">
            <v>26</v>
          </cell>
          <cell r="AH686">
            <v>43.5</v>
          </cell>
          <cell r="AR686">
            <v>2015</v>
          </cell>
          <cell r="AS686">
            <v>11</v>
          </cell>
        </row>
        <row r="687">
          <cell r="F687" t="str">
            <v>Completed</v>
          </cell>
          <cell r="L687" t="str">
            <v>UT</v>
          </cell>
          <cell r="AB687">
            <v>4</v>
          </cell>
          <cell r="AC687">
            <v>150.80000000000001</v>
          </cell>
          <cell r="AE687">
            <v>20</v>
          </cell>
          <cell r="AH687">
            <v>66</v>
          </cell>
          <cell r="AR687">
            <v>2015</v>
          </cell>
          <cell r="AS687">
            <v>11</v>
          </cell>
        </row>
        <row r="688">
          <cell r="F688" t="str">
            <v>Completed</v>
          </cell>
          <cell r="L688" t="str">
            <v>UT</v>
          </cell>
          <cell r="AB688">
            <v>4</v>
          </cell>
          <cell r="AC688">
            <v>444.8</v>
          </cell>
          <cell r="AE688">
            <v>28</v>
          </cell>
          <cell r="AH688">
            <v>79.48</v>
          </cell>
          <cell r="AR688">
            <v>2015</v>
          </cell>
          <cell r="AS688">
            <v>11</v>
          </cell>
        </row>
        <row r="689">
          <cell r="F689" t="str">
            <v>Completed</v>
          </cell>
          <cell r="L689" t="str">
            <v>UT</v>
          </cell>
          <cell r="AB689">
            <v>12</v>
          </cell>
          <cell r="AC689">
            <v>1148.4000000000001</v>
          </cell>
          <cell r="AE689">
            <v>156</v>
          </cell>
          <cell r="AH689">
            <v>261</v>
          </cell>
          <cell r="AR689">
            <v>2015</v>
          </cell>
          <cell r="AS689">
            <v>11</v>
          </cell>
        </row>
        <row r="690">
          <cell r="F690" t="str">
            <v>Completed</v>
          </cell>
          <cell r="L690" t="str">
            <v>UT</v>
          </cell>
          <cell r="AB690">
            <v>1</v>
          </cell>
          <cell r="AC690">
            <v>95.7</v>
          </cell>
          <cell r="AE690">
            <v>10</v>
          </cell>
          <cell r="AH690">
            <v>20.64</v>
          </cell>
          <cell r="AR690">
            <v>2015</v>
          </cell>
          <cell r="AS690">
            <v>11</v>
          </cell>
        </row>
        <row r="691">
          <cell r="F691" t="str">
            <v>Completed</v>
          </cell>
          <cell r="L691" t="str">
            <v>UT</v>
          </cell>
          <cell r="AB691">
            <v>10</v>
          </cell>
          <cell r="AC691">
            <v>957</v>
          </cell>
          <cell r="AE691">
            <v>100</v>
          </cell>
          <cell r="AH691">
            <v>206.4</v>
          </cell>
          <cell r="AR691">
            <v>2015</v>
          </cell>
          <cell r="AS691">
            <v>11</v>
          </cell>
        </row>
        <row r="692">
          <cell r="F692" t="str">
            <v>Completed</v>
          </cell>
          <cell r="L692" t="str">
            <v>UT</v>
          </cell>
          <cell r="AB692">
            <v>12</v>
          </cell>
          <cell r="AC692">
            <v>452.40000000000003</v>
          </cell>
          <cell r="AE692">
            <v>60</v>
          </cell>
          <cell r="AH692">
            <v>198</v>
          </cell>
          <cell r="AR692">
            <v>2015</v>
          </cell>
          <cell r="AS692">
            <v>11</v>
          </cell>
        </row>
        <row r="693">
          <cell r="F693" t="str">
            <v>Completed</v>
          </cell>
          <cell r="L693" t="str">
            <v>UT</v>
          </cell>
          <cell r="AB693">
            <v>36</v>
          </cell>
          <cell r="AC693">
            <v>1357.2</v>
          </cell>
          <cell r="AE693">
            <v>180</v>
          </cell>
          <cell r="AH693">
            <v>594</v>
          </cell>
          <cell r="AR693">
            <v>2015</v>
          </cell>
          <cell r="AS693">
            <v>11</v>
          </cell>
        </row>
        <row r="694">
          <cell r="F694" t="str">
            <v>Completed</v>
          </cell>
          <cell r="L694" t="str">
            <v>UT</v>
          </cell>
          <cell r="AB694">
            <v>19</v>
          </cell>
          <cell r="AC694">
            <v>1818.3</v>
          </cell>
          <cell r="AE694">
            <v>247</v>
          </cell>
          <cell r="AH694">
            <v>413.25</v>
          </cell>
          <cell r="AR694">
            <v>2015</v>
          </cell>
          <cell r="AS694">
            <v>11</v>
          </cell>
        </row>
        <row r="695">
          <cell r="F695" t="str">
            <v>Completed</v>
          </cell>
          <cell r="L695" t="str">
            <v>UT</v>
          </cell>
          <cell r="AB695">
            <v>30</v>
          </cell>
          <cell r="AC695">
            <v>2871</v>
          </cell>
          <cell r="AE695">
            <v>300</v>
          </cell>
          <cell r="AH695">
            <v>619.20000000000005</v>
          </cell>
          <cell r="AR695">
            <v>2015</v>
          </cell>
          <cell r="AS695">
            <v>11</v>
          </cell>
        </row>
        <row r="696">
          <cell r="F696" t="str">
            <v>Completed</v>
          </cell>
          <cell r="L696" t="str">
            <v>UT</v>
          </cell>
          <cell r="AB696">
            <v>8</v>
          </cell>
          <cell r="AC696">
            <v>301.60000000000002</v>
          </cell>
          <cell r="AE696">
            <v>40</v>
          </cell>
          <cell r="AH696">
            <v>132</v>
          </cell>
          <cell r="AR696">
            <v>2015</v>
          </cell>
          <cell r="AS696">
            <v>11</v>
          </cell>
        </row>
        <row r="697">
          <cell r="F697" t="str">
            <v>Completed</v>
          </cell>
          <cell r="L697" t="str">
            <v>UT</v>
          </cell>
          <cell r="AB697">
            <v>10</v>
          </cell>
          <cell r="AC697">
            <v>676</v>
          </cell>
          <cell r="AE697">
            <v>50</v>
          </cell>
          <cell r="AH697">
            <v>112.3</v>
          </cell>
          <cell r="AR697">
            <v>2015</v>
          </cell>
          <cell r="AS697">
            <v>11</v>
          </cell>
        </row>
        <row r="698">
          <cell r="F698" t="str">
            <v>Completed</v>
          </cell>
          <cell r="L698" t="str">
            <v>UT</v>
          </cell>
          <cell r="AB698">
            <v>50</v>
          </cell>
          <cell r="AC698">
            <v>3379.9999999999995</v>
          </cell>
          <cell r="AE698">
            <v>250</v>
          </cell>
          <cell r="AH698">
            <v>561.5</v>
          </cell>
          <cell r="AR698">
            <v>2015</v>
          </cell>
          <cell r="AS698">
            <v>11</v>
          </cell>
        </row>
        <row r="699">
          <cell r="F699" t="str">
            <v>Completed</v>
          </cell>
          <cell r="L699" t="str">
            <v>UT</v>
          </cell>
          <cell r="AB699">
            <v>50</v>
          </cell>
          <cell r="AC699">
            <v>4785</v>
          </cell>
          <cell r="AE699">
            <v>500</v>
          </cell>
          <cell r="AH699">
            <v>1032</v>
          </cell>
          <cell r="AR699">
            <v>2015</v>
          </cell>
          <cell r="AS699">
            <v>11</v>
          </cell>
        </row>
        <row r="700">
          <cell r="F700" t="str">
            <v>Completed</v>
          </cell>
          <cell r="L700" t="str">
            <v>UT</v>
          </cell>
          <cell r="AB700">
            <v>25</v>
          </cell>
          <cell r="AC700">
            <v>2780</v>
          </cell>
          <cell r="AE700">
            <v>175</v>
          </cell>
          <cell r="AH700">
            <v>496.75</v>
          </cell>
          <cell r="AR700">
            <v>2015</v>
          </cell>
          <cell r="AS700">
            <v>11</v>
          </cell>
        </row>
        <row r="701">
          <cell r="F701" t="str">
            <v>Completed</v>
          </cell>
          <cell r="L701" t="str">
            <v>UT</v>
          </cell>
          <cell r="AB701">
            <v>12</v>
          </cell>
          <cell r="AC701">
            <v>1334.4</v>
          </cell>
          <cell r="AE701">
            <v>84</v>
          </cell>
          <cell r="AH701">
            <v>238.44</v>
          </cell>
          <cell r="AR701">
            <v>2015</v>
          </cell>
          <cell r="AS701">
            <v>11</v>
          </cell>
        </row>
        <row r="702">
          <cell r="F702" t="str">
            <v>Completed</v>
          </cell>
          <cell r="L702" t="str">
            <v>UT</v>
          </cell>
          <cell r="AB702">
            <v>10</v>
          </cell>
          <cell r="AC702">
            <v>1112</v>
          </cell>
          <cell r="AE702">
            <v>70</v>
          </cell>
          <cell r="AH702">
            <v>198.7</v>
          </cell>
          <cell r="AR702">
            <v>2015</v>
          </cell>
          <cell r="AS702">
            <v>11</v>
          </cell>
        </row>
        <row r="703">
          <cell r="F703" t="str">
            <v>Completed</v>
          </cell>
          <cell r="L703" t="str">
            <v>UT</v>
          </cell>
          <cell r="AB703">
            <v>4</v>
          </cell>
          <cell r="AC703">
            <v>382.8</v>
          </cell>
          <cell r="AE703">
            <v>52</v>
          </cell>
          <cell r="AH703">
            <v>87</v>
          </cell>
          <cell r="AR703">
            <v>2015</v>
          </cell>
          <cell r="AS703">
            <v>11</v>
          </cell>
        </row>
        <row r="704">
          <cell r="F704" t="str">
            <v>Completed</v>
          </cell>
          <cell r="L704" t="str">
            <v>UT</v>
          </cell>
          <cell r="AB704">
            <v>4</v>
          </cell>
          <cell r="AC704">
            <v>382.8</v>
          </cell>
          <cell r="AE704">
            <v>52</v>
          </cell>
          <cell r="AH704">
            <v>87</v>
          </cell>
          <cell r="AR704">
            <v>2015</v>
          </cell>
          <cell r="AS704">
            <v>11</v>
          </cell>
        </row>
        <row r="705">
          <cell r="F705" t="str">
            <v>Completed</v>
          </cell>
          <cell r="L705" t="str">
            <v>UT</v>
          </cell>
          <cell r="AB705">
            <v>10</v>
          </cell>
          <cell r="AC705">
            <v>1112</v>
          </cell>
          <cell r="AE705">
            <v>70</v>
          </cell>
          <cell r="AH705">
            <v>198.7</v>
          </cell>
          <cell r="AR705">
            <v>2015</v>
          </cell>
          <cell r="AS705">
            <v>11</v>
          </cell>
        </row>
        <row r="706">
          <cell r="F706" t="str">
            <v>Completed</v>
          </cell>
          <cell r="L706" t="str">
            <v>UT</v>
          </cell>
          <cell r="AB706">
            <v>4</v>
          </cell>
          <cell r="AC706">
            <v>382.8</v>
          </cell>
          <cell r="AE706">
            <v>52</v>
          </cell>
          <cell r="AH706">
            <v>87</v>
          </cell>
          <cell r="AR706">
            <v>2015</v>
          </cell>
          <cell r="AS706">
            <v>11</v>
          </cell>
        </row>
        <row r="707">
          <cell r="F707" t="str">
            <v>Completed</v>
          </cell>
          <cell r="L707" t="str">
            <v>UT</v>
          </cell>
          <cell r="AB707">
            <v>10</v>
          </cell>
          <cell r="AC707">
            <v>676</v>
          </cell>
          <cell r="AE707">
            <v>50</v>
          </cell>
          <cell r="AH707">
            <v>112.3</v>
          </cell>
          <cell r="AR707">
            <v>2015</v>
          </cell>
          <cell r="AS707">
            <v>11</v>
          </cell>
        </row>
        <row r="708">
          <cell r="F708" t="str">
            <v>Completed</v>
          </cell>
          <cell r="L708" t="str">
            <v>UT</v>
          </cell>
          <cell r="AB708">
            <v>20</v>
          </cell>
          <cell r="AC708">
            <v>1914</v>
          </cell>
          <cell r="AE708">
            <v>200</v>
          </cell>
          <cell r="AH708">
            <v>412.8</v>
          </cell>
          <cell r="AR708">
            <v>2015</v>
          </cell>
          <cell r="AS708">
            <v>11</v>
          </cell>
        </row>
        <row r="709">
          <cell r="F709" t="str">
            <v>Completed</v>
          </cell>
          <cell r="L709" t="str">
            <v>UT</v>
          </cell>
          <cell r="AB709">
            <v>2</v>
          </cell>
          <cell r="AC709">
            <v>191.4</v>
          </cell>
          <cell r="AE709">
            <v>26</v>
          </cell>
          <cell r="AH709">
            <v>43.5</v>
          </cell>
          <cell r="AR709">
            <v>2015</v>
          </cell>
          <cell r="AS709">
            <v>11</v>
          </cell>
        </row>
        <row r="710">
          <cell r="F710" t="str">
            <v>Completed</v>
          </cell>
          <cell r="L710" t="str">
            <v>UT</v>
          </cell>
          <cell r="AB710">
            <v>24</v>
          </cell>
          <cell r="AC710">
            <v>2296.8000000000002</v>
          </cell>
          <cell r="AE710">
            <v>312</v>
          </cell>
          <cell r="AH710">
            <v>522</v>
          </cell>
          <cell r="AR710">
            <v>2015</v>
          </cell>
          <cell r="AS710">
            <v>11</v>
          </cell>
        </row>
        <row r="711">
          <cell r="F711" t="str">
            <v>Completed</v>
          </cell>
          <cell r="L711" t="str">
            <v>UT</v>
          </cell>
          <cell r="AB711">
            <v>4</v>
          </cell>
          <cell r="AC711">
            <v>382.8</v>
          </cell>
          <cell r="AE711">
            <v>52</v>
          </cell>
          <cell r="AH711">
            <v>87</v>
          </cell>
          <cell r="AR711">
            <v>2015</v>
          </cell>
          <cell r="AS711">
            <v>11</v>
          </cell>
        </row>
        <row r="712">
          <cell r="F712" t="str">
            <v>Completed</v>
          </cell>
          <cell r="L712" t="str">
            <v>UT</v>
          </cell>
          <cell r="AB712">
            <v>8</v>
          </cell>
          <cell r="AC712">
            <v>765.6</v>
          </cell>
          <cell r="AE712">
            <v>104</v>
          </cell>
          <cell r="AH712">
            <v>174</v>
          </cell>
          <cell r="AR712">
            <v>2015</v>
          </cell>
          <cell r="AS712">
            <v>11</v>
          </cell>
        </row>
        <row r="713">
          <cell r="F713" t="str">
            <v>Completed</v>
          </cell>
          <cell r="L713" t="str">
            <v>UT</v>
          </cell>
          <cell r="AB713">
            <v>17</v>
          </cell>
          <cell r="AC713">
            <v>1626.9</v>
          </cell>
          <cell r="AE713">
            <v>170</v>
          </cell>
          <cell r="AH713">
            <v>350.88</v>
          </cell>
          <cell r="AR713">
            <v>2015</v>
          </cell>
          <cell r="AS713">
            <v>11</v>
          </cell>
        </row>
        <row r="714">
          <cell r="F714" t="str">
            <v>Completed</v>
          </cell>
          <cell r="L714" t="str">
            <v>UT</v>
          </cell>
          <cell r="AB714">
            <v>12</v>
          </cell>
          <cell r="AC714">
            <v>1148.4000000000001</v>
          </cell>
          <cell r="AE714">
            <v>120</v>
          </cell>
          <cell r="AH714">
            <v>247.68</v>
          </cell>
          <cell r="AR714">
            <v>2015</v>
          </cell>
          <cell r="AS714">
            <v>11</v>
          </cell>
        </row>
        <row r="715">
          <cell r="F715" t="str">
            <v>Completed</v>
          </cell>
          <cell r="L715" t="str">
            <v>UT</v>
          </cell>
          <cell r="AB715">
            <v>12</v>
          </cell>
          <cell r="AC715">
            <v>1148.4000000000001</v>
          </cell>
          <cell r="AE715">
            <v>120</v>
          </cell>
          <cell r="AH715">
            <v>247.68</v>
          </cell>
          <cell r="AR715">
            <v>2015</v>
          </cell>
          <cell r="AS715">
            <v>11</v>
          </cell>
        </row>
        <row r="716">
          <cell r="F716" t="str">
            <v>Completed</v>
          </cell>
          <cell r="L716" t="str">
            <v>UT</v>
          </cell>
          <cell r="AB716">
            <v>342</v>
          </cell>
          <cell r="AC716">
            <v>12893.400000000001</v>
          </cell>
          <cell r="AE716">
            <v>1710</v>
          </cell>
          <cell r="AH716">
            <v>5643</v>
          </cell>
          <cell r="AR716">
            <v>2015</v>
          </cell>
          <cell r="AS716">
            <v>11</v>
          </cell>
        </row>
        <row r="717">
          <cell r="F717" t="str">
            <v>Completed</v>
          </cell>
          <cell r="L717" t="str">
            <v>UT</v>
          </cell>
          <cell r="AB717">
            <v>9</v>
          </cell>
          <cell r="AC717">
            <v>861.30000000000007</v>
          </cell>
          <cell r="AE717">
            <v>90</v>
          </cell>
          <cell r="AH717">
            <v>185.76</v>
          </cell>
          <cell r="AR717">
            <v>2015</v>
          </cell>
          <cell r="AS717">
            <v>11</v>
          </cell>
        </row>
        <row r="718">
          <cell r="F718" t="str">
            <v>Completed</v>
          </cell>
          <cell r="L718" t="str">
            <v>UT</v>
          </cell>
          <cell r="AB718">
            <v>12</v>
          </cell>
          <cell r="AC718">
            <v>1148.4000000000001</v>
          </cell>
          <cell r="AE718">
            <v>120</v>
          </cell>
          <cell r="AH718">
            <v>247.68</v>
          </cell>
          <cell r="AR718">
            <v>2015</v>
          </cell>
          <cell r="AS718">
            <v>11</v>
          </cell>
        </row>
        <row r="719">
          <cell r="F719" t="str">
            <v>Completed</v>
          </cell>
          <cell r="L719" t="str">
            <v>UT</v>
          </cell>
          <cell r="AB719">
            <v>12</v>
          </cell>
          <cell r="AC719">
            <v>452.40000000000003</v>
          </cell>
          <cell r="AE719">
            <v>60</v>
          </cell>
          <cell r="AH719">
            <v>198</v>
          </cell>
          <cell r="AR719">
            <v>2015</v>
          </cell>
          <cell r="AS719">
            <v>11</v>
          </cell>
        </row>
        <row r="720">
          <cell r="F720" t="str">
            <v>Completed</v>
          </cell>
          <cell r="L720" t="str">
            <v>UT</v>
          </cell>
          <cell r="AB720">
            <v>4</v>
          </cell>
          <cell r="AC720">
            <v>382.8</v>
          </cell>
          <cell r="AE720">
            <v>40</v>
          </cell>
          <cell r="AH720">
            <v>82.56</v>
          </cell>
          <cell r="AR720">
            <v>2015</v>
          </cell>
          <cell r="AS720">
            <v>11</v>
          </cell>
        </row>
        <row r="721">
          <cell r="F721" t="str">
            <v>Completed</v>
          </cell>
          <cell r="L721" t="str">
            <v>UT</v>
          </cell>
          <cell r="AB721">
            <v>14</v>
          </cell>
          <cell r="AC721">
            <v>1339.8</v>
          </cell>
          <cell r="AE721">
            <v>182</v>
          </cell>
          <cell r="AH721">
            <v>304.5</v>
          </cell>
          <cell r="AR721">
            <v>2015</v>
          </cell>
          <cell r="AS721">
            <v>11</v>
          </cell>
        </row>
        <row r="722">
          <cell r="F722" t="str">
            <v>Completed</v>
          </cell>
          <cell r="L722" t="str">
            <v>UT</v>
          </cell>
          <cell r="AB722">
            <v>12</v>
          </cell>
          <cell r="AC722">
            <v>1148.4000000000001</v>
          </cell>
          <cell r="AE722">
            <v>156</v>
          </cell>
          <cell r="AH722">
            <v>372.72</v>
          </cell>
          <cell r="AR722">
            <v>2015</v>
          </cell>
          <cell r="AS722">
            <v>11</v>
          </cell>
        </row>
        <row r="723">
          <cell r="F723" t="str">
            <v>Completed</v>
          </cell>
          <cell r="L723" t="str">
            <v>UT</v>
          </cell>
          <cell r="AB723">
            <v>12</v>
          </cell>
          <cell r="AC723">
            <v>452.40000000000003</v>
          </cell>
          <cell r="AE723">
            <v>60</v>
          </cell>
          <cell r="AH723">
            <v>198</v>
          </cell>
          <cell r="AR723">
            <v>2015</v>
          </cell>
          <cell r="AS723">
            <v>11</v>
          </cell>
        </row>
        <row r="724">
          <cell r="F724" t="str">
            <v>Completed</v>
          </cell>
          <cell r="L724" t="str">
            <v>UT</v>
          </cell>
          <cell r="AB724">
            <v>20</v>
          </cell>
          <cell r="AC724">
            <v>1914</v>
          </cell>
          <cell r="AE724">
            <v>260</v>
          </cell>
          <cell r="AH724">
            <v>621.20000000000005</v>
          </cell>
          <cell r="AR724">
            <v>2015</v>
          </cell>
          <cell r="AS724">
            <v>11</v>
          </cell>
        </row>
        <row r="725">
          <cell r="F725" t="str">
            <v>Completed</v>
          </cell>
          <cell r="L725" t="str">
            <v>UT</v>
          </cell>
          <cell r="AB725">
            <v>50</v>
          </cell>
          <cell r="AC725">
            <v>1885.0000000000002</v>
          </cell>
          <cell r="AE725">
            <v>250</v>
          </cell>
          <cell r="AH725">
            <v>825</v>
          </cell>
          <cell r="AR725">
            <v>2015</v>
          </cell>
          <cell r="AS725">
            <v>11</v>
          </cell>
        </row>
        <row r="726">
          <cell r="F726" t="str">
            <v>Completed</v>
          </cell>
          <cell r="L726" t="str">
            <v>UT</v>
          </cell>
          <cell r="AB726">
            <v>30</v>
          </cell>
          <cell r="AC726">
            <v>2871</v>
          </cell>
          <cell r="AE726">
            <v>390</v>
          </cell>
          <cell r="AH726">
            <v>652.5</v>
          </cell>
          <cell r="AR726">
            <v>2015</v>
          </cell>
          <cell r="AS726">
            <v>11</v>
          </cell>
        </row>
        <row r="727">
          <cell r="F727" t="str">
            <v>Completed</v>
          </cell>
          <cell r="L727" t="str">
            <v>UT</v>
          </cell>
          <cell r="AB727">
            <v>146</v>
          </cell>
          <cell r="AC727">
            <v>13972.2</v>
          </cell>
          <cell r="AE727">
            <v>1460</v>
          </cell>
          <cell r="AH727">
            <v>3013.44</v>
          </cell>
          <cell r="AR727">
            <v>2015</v>
          </cell>
          <cell r="AS727">
            <v>11</v>
          </cell>
        </row>
        <row r="728">
          <cell r="F728" t="str">
            <v>Completed</v>
          </cell>
          <cell r="L728" t="str">
            <v>UT</v>
          </cell>
          <cell r="AB728">
            <v>4</v>
          </cell>
          <cell r="AC728">
            <v>270.39999999999998</v>
          </cell>
          <cell r="AE728">
            <v>20</v>
          </cell>
          <cell r="AH728">
            <v>44.92</v>
          </cell>
          <cell r="AR728">
            <v>2015</v>
          </cell>
          <cell r="AS728">
            <v>11</v>
          </cell>
        </row>
        <row r="729">
          <cell r="F729" t="str">
            <v>Completed</v>
          </cell>
          <cell r="L729" t="str">
            <v>UT</v>
          </cell>
          <cell r="AB729">
            <v>24</v>
          </cell>
          <cell r="AC729">
            <v>904.80000000000007</v>
          </cell>
          <cell r="AE729">
            <v>119.95</v>
          </cell>
          <cell r="AH729">
            <v>396</v>
          </cell>
          <cell r="AR729">
            <v>2015</v>
          </cell>
          <cell r="AS729">
            <v>11</v>
          </cell>
        </row>
        <row r="730">
          <cell r="F730" t="str">
            <v>Completed</v>
          </cell>
          <cell r="L730" t="str">
            <v>UT</v>
          </cell>
          <cell r="AB730">
            <v>20</v>
          </cell>
          <cell r="AC730">
            <v>754</v>
          </cell>
          <cell r="AE730">
            <v>100</v>
          </cell>
          <cell r="AH730">
            <v>330</v>
          </cell>
          <cell r="AR730">
            <v>2015</v>
          </cell>
          <cell r="AS730">
            <v>11</v>
          </cell>
        </row>
        <row r="731">
          <cell r="F731" t="str">
            <v>Completed</v>
          </cell>
          <cell r="L731" t="str">
            <v>UT</v>
          </cell>
          <cell r="AB731">
            <v>10</v>
          </cell>
          <cell r="AC731">
            <v>1112</v>
          </cell>
          <cell r="AE731">
            <v>70</v>
          </cell>
          <cell r="AH731">
            <v>198.7</v>
          </cell>
          <cell r="AR731">
            <v>2015</v>
          </cell>
          <cell r="AS731">
            <v>11</v>
          </cell>
        </row>
        <row r="732">
          <cell r="F732" t="str">
            <v>Completed</v>
          </cell>
          <cell r="L732" t="str">
            <v>UT</v>
          </cell>
          <cell r="AB732">
            <v>9</v>
          </cell>
          <cell r="AC732">
            <v>608.4</v>
          </cell>
          <cell r="AE732">
            <v>45</v>
          </cell>
          <cell r="AH732">
            <v>101.07</v>
          </cell>
          <cell r="AR732">
            <v>2015</v>
          </cell>
          <cell r="AS732">
            <v>12</v>
          </cell>
        </row>
        <row r="733">
          <cell r="F733" t="str">
            <v>Completed</v>
          </cell>
          <cell r="L733" t="str">
            <v>UT</v>
          </cell>
          <cell r="AB733">
            <v>6</v>
          </cell>
          <cell r="AC733">
            <v>667.2</v>
          </cell>
          <cell r="AE733">
            <v>42</v>
          </cell>
          <cell r="AH733">
            <v>119.22</v>
          </cell>
          <cell r="AR733">
            <v>2015</v>
          </cell>
          <cell r="AS733">
            <v>12</v>
          </cell>
        </row>
        <row r="734">
          <cell r="F734" t="str">
            <v>Completed</v>
          </cell>
          <cell r="L734" t="str">
            <v>UT</v>
          </cell>
          <cell r="AB734">
            <v>8</v>
          </cell>
          <cell r="AC734">
            <v>301.60000000000002</v>
          </cell>
          <cell r="AE734">
            <v>40</v>
          </cell>
          <cell r="AH734">
            <v>132</v>
          </cell>
          <cell r="AR734">
            <v>2015</v>
          </cell>
          <cell r="AS734">
            <v>12</v>
          </cell>
        </row>
        <row r="735">
          <cell r="F735" t="str">
            <v>Completed</v>
          </cell>
          <cell r="L735" t="str">
            <v>UT</v>
          </cell>
          <cell r="AB735">
            <v>4</v>
          </cell>
          <cell r="AC735">
            <v>382.8</v>
          </cell>
          <cell r="AE735">
            <v>40</v>
          </cell>
          <cell r="AH735">
            <v>82.56</v>
          </cell>
          <cell r="AR735">
            <v>2015</v>
          </cell>
          <cell r="AS735">
            <v>12</v>
          </cell>
        </row>
        <row r="736">
          <cell r="F736" t="str">
            <v>Completed</v>
          </cell>
          <cell r="L736" t="str">
            <v>UT</v>
          </cell>
          <cell r="AB736">
            <v>48</v>
          </cell>
          <cell r="AC736">
            <v>4593.6000000000004</v>
          </cell>
          <cell r="AE736">
            <v>480</v>
          </cell>
          <cell r="AH736">
            <v>990.72</v>
          </cell>
          <cell r="AR736">
            <v>2015</v>
          </cell>
          <cell r="AS736">
            <v>12</v>
          </cell>
        </row>
        <row r="737">
          <cell r="F737" t="str">
            <v>Completed</v>
          </cell>
          <cell r="L737" t="str">
            <v>UT</v>
          </cell>
          <cell r="AB737">
            <v>6</v>
          </cell>
          <cell r="AC737">
            <v>226.20000000000002</v>
          </cell>
          <cell r="AE737">
            <v>30</v>
          </cell>
          <cell r="AH737">
            <v>99</v>
          </cell>
          <cell r="AR737">
            <v>2015</v>
          </cell>
          <cell r="AS737">
            <v>12</v>
          </cell>
        </row>
        <row r="738">
          <cell r="F738" t="str">
            <v>Completed</v>
          </cell>
          <cell r="L738" t="str">
            <v>UT</v>
          </cell>
          <cell r="AB738">
            <v>2</v>
          </cell>
          <cell r="AC738">
            <v>75.400000000000006</v>
          </cell>
          <cell r="AE738">
            <v>10</v>
          </cell>
          <cell r="AH738">
            <v>33</v>
          </cell>
          <cell r="AR738">
            <v>2015</v>
          </cell>
          <cell r="AS738">
            <v>12</v>
          </cell>
        </row>
        <row r="739">
          <cell r="F739" t="str">
            <v>Completed</v>
          </cell>
          <cell r="L739" t="str">
            <v>UT</v>
          </cell>
          <cell r="AB739">
            <v>5</v>
          </cell>
          <cell r="AC739">
            <v>188.5</v>
          </cell>
          <cell r="AE739">
            <v>25</v>
          </cell>
          <cell r="AH739">
            <v>82.5</v>
          </cell>
          <cell r="AR739">
            <v>2015</v>
          </cell>
          <cell r="AS739">
            <v>12</v>
          </cell>
        </row>
        <row r="740">
          <cell r="F740" t="str">
            <v>Completed</v>
          </cell>
          <cell r="L740" t="str">
            <v>UT</v>
          </cell>
          <cell r="AB740">
            <v>30</v>
          </cell>
          <cell r="AC740">
            <v>1131</v>
          </cell>
          <cell r="AE740">
            <v>150</v>
          </cell>
          <cell r="AH740">
            <v>495</v>
          </cell>
          <cell r="AR740">
            <v>2015</v>
          </cell>
          <cell r="AS740">
            <v>12</v>
          </cell>
        </row>
        <row r="741">
          <cell r="F741" t="str">
            <v>Completed</v>
          </cell>
          <cell r="L741" t="str">
            <v>UT</v>
          </cell>
          <cell r="AB741">
            <v>9</v>
          </cell>
          <cell r="AC741">
            <v>339.3</v>
          </cell>
          <cell r="AE741">
            <v>45</v>
          </cell>
          <cell r="AH741">
            <v>148.5</v>
          </cell>
          <cell r="AR741">
            <v>2015</v>
          </cell>
          <cell r="AS741">
            <v>12</v>
          </cell>
        </row>
        <row r="742">
          <cell r="F742" t="str">
            <v>Completed</v>
          </cell>
          <cell r="L742" t="str">
            <v>UT</v>
          </cell>
          <cell r="AB742">
            <v>12</v>
          </cell>
          <cell r="AC742">
            <v>1148.4000000000001</v>
          </cell>
          <cell r="AE742">
            <v>120</v>
          </cell>
          <cell r="AH742">
            <v>247.68</v>
          </cell>
          <cell r="AR742">
            <v>2015</v>
          </cell>
          <cell r="AS742">
            <v>12</v>
          </cell>
        </row>
        <row r="743">
          <cell r="F743" t="str">
            <v>Completed</v>
          </cell>
          <cell r="L743" t="str">
            <v>UT</v>
          </cell>
          <cell r="AB743">
            <v>6</v>
          </cell>
          <cell r="AC743">
            <v>226.20000000000002</v>
          </cell>
          <cell r="AE743">
            <v>30</v>
          </cell>
          <cell r="AH743">
            <v>99</v>
          </cell>
          <cell r="AR743">
            <v>2015</v>
          </cell>
          <cell r="AS743">
            <v>12</v>
          </cell>
        </row>
        <row r="744">
          <cell r="F744" t="str">
            <v>Completed</v>
          </cell>
          <cell r="L744" t="str">
            <v>UT</v>
          </cell>
          <cell r="AB744">
            <v>12</v>
          </cell>
          <cell r="AC744">
            <v>1148.4000000000001</v>
          </cell>
          <cell r="AE744">
            <v>156</v>
          </cell>
          <cell r="AH744">
            <v>261</v>
          </cell>
          <cell r="AR744">
            <v>2015</v>
          </cell>
          <cell r="AS744">
            <v>12</v>
          </cell>
        </row>
        <row r="745">
          <cell r="F745" t="str">
            <v>Completed</v>
          </cell>
          <cell r="L745" t="str">
            <v>UT</v>
          </cell>
          <cell r="AB745">
            <v>12</v>
          </cell>
          <cell r="AC745">
            <v>452.40000000000003</v>
          </cell>
          <cell r="AE745">
            <v>60</v>
          </cell>
          <cell r="AH745">
            <v>198</v>
          </cell>
          <cell r="AR745">
            <v>2015</v>
          </cell>
          <cell r="AS745">
            <v>12</v>
          </cell>
        </row>
        <row r="746">
          <cell r="F746" t="str">
            <v>Completed</v>
          </cell>
          <cell r="L746" t="str">
            <v>UT</v>
          </cell>
          <cell r="AB746">
            <v>3</v>
          </cell>
          <cell r="AC746">
            <v>287.10000000000002</v>
          </cell>
          <cell r="AE746">
            <v>39</v>
          </cell>
          <cell r="AH746">
            <v>65.25</v>
          </cell>
          <cell r="AR746">
            <v>2015</v>
          </cell>
          <cell r="AS746">
            <v>12</v>
          </cell>
        </row>
        <row r="747">
          <cell r="F747" t="str">
            <v>Completed</v>
          </cell>
          <cell r="L747" t="str">
            <v>UT</v>
          </cell>
          <cell r="AB747">
            <v>14</v>
          </cell>
          <cell r="AC747">
            <v>1339.8</v>
          </cell>
          <cell r="AE747">
            <v>182</v>
          </cell>
          <cell r="AH747">
            <v>304.5</v>
          </cell>
          <cell r="AR747">
            <v>2015</v>
          </cell>
          <cell r="AS747">
            <v>12</v>
          </cell>
        </row>
        <row r="748">
          <cell r="F748" t="str">
            <v>Completed</v>
          </cell>
          <cell r="L748" t="str">
            <v>UT</v>
          </cell>
          <cell r="AB748">
            <v>6</v>
          </cell>
          <cell r="AC748">
            <v>574.20000000000005</v>
          </cell>
          <cell r="AE748">
            <v>60</v>
          </cell>
          <cell r="AH748">
            <v>123.84</v>
          </cell>
          <cell r="AR748">
            <v>2015</v>
          </cell>
          <cell r="AS748">
            <v>12</v>
          </cell>
        </row>
        <row r="749">
          <cell r="F749" t="str">
            <v>Completed</v>
          </cell>
          <cell r="L749" t="str">
            <v>UT</v>
          </cell>
          <cell r="AB749">
            <v>12</v>
          </cell>
          <cell r="AC749">
            <v>1148.4000000000001</v>
          </cell>
          <cell r="AE749">
            <v>156</v>
          </cell>
          <cell r="AH749">
            <v>261</v>
          </cell>
          <cell r="AR749">
            <v>2015</v>
          </cell>
          <cell r="AS749">
            <v>12</v>
          </cell>
        </row>
        <row r="750">
          <cell r="F750" t="str">
            <v>Completed</v>
          </cell>
          <cell r="L750" t="str">
            <v>UT</v>
          </cell>
          <cell r="AB750">
            <v>12</v>
          </cell>
          <cell r="AC750">
            <v>1148.4000000000001</v>
          </cell>
          <cell r="AE750">
            <v>120</v>
          </cell>
          <cell r="AH750">
            <v>247.68</v>
          </cell>
          <cell r="AR750">
            <v>2015</v>
          </cell>
          <cell r="AS750">
            <v>12</v>
          </cell>
        </row>
        <row r="751">
          <cell r="F751" t="str">
            <v>Completed</v>
          </cell>
          <cell r="L751" t="str">
            <v>UT</v>
          </cell>
          <cell r="AB751">
            <v>20</v>
          </cell>
          <cell r="AC751">
            <v>754</v>
          </cell>
          <cell r="AE751">
            <v>100</v>
          </cell>
          <cell r="AH751">
            <v>330</v>
          </cell>
          <cell r="AR751">
            <v>2015</v>
          </cell>
          <cell r="AS751">
            <v>12</v>
          </cell>
        </row>
        <row r="752">
          <cell r="F752" t="str">
            <v>Completed</v>
          </cell>
          <cell r="L752" t="str">
            <v>UT</v>
          </cell>
          <cell r="AB752">
            <v>24</v>
          </cell>
          <cell r="AC752">
            <v>2296.8000000000002</v>
          </cell>
          <cell r="AE752">
            <v>240</v>
          </cell>
          <cell r="AH752">
            <v>495.36</v>
          </cell>
          <cell r="AR752">
            <v>2015</v>
          </cell>
          <cell r="AS752">
            <v>12</v>
          </cell>
        </row>
        <row r="753">
          <cell r="F753" t="str">
            <v>Completed</v>
          </cell>
          <cell r="L753" t="str">
            <v>UT</v>
          </cell>
          <cell r="AB753">
            <v>6</v>
          </cell>
          <cell r="AC753">
            <v>226.20000000000002</v>
          </cell>
          <cell r="AE753">
            <v>30</v>
          </cell>
          <cell r="AH753">
            <v>99</v>
          </cell>
          <cell r="AR753">
            <v>2015</v>
          </cell>
          <cell r="AS753">
            <v>12</v>
          </cell>
        </row>
        <row r="754">
          <cell r="F754" t="str">
            <v>Completed</v>
          </cell>
          <cell r="L754" t="str">
            <v>UT</v>
          </cell>
          <cell r="AB754">
            <v>6</v>
          </cell>
          <cell r="AC754">
            <v>226.20000000000002</v>
          </cell>
          <cell r="AE754">
            <v>30</v>
          </cell>
          <cell r="AH754">
            <v>99</v>
          </cell>
          <cell r="AR754">
            <v>2015</v>
          </cell>
          <cell r="AS754">
            <v>12</v>
          </cell>
        </row>
        <row r="755">
          <cell r="F755" t="str">
            <v>Completed</v>
          </cell>
          <cell r="L755" t="str">
            <v>UT</v>
          </cell>
          <cell r="AB755">
            <v>10</v>
          </cell>
          <cell r="AC755">
            <v>377</v>
          </cell>
          <cell r="AE755">
            <v>50</v>
          </cell>
          <cell r="AH755">
            <v>165</v>
          </cell>
          <cell r="AR755">
            <v>2015</v>
          </cell>
          <cell r="AS755">
            <v>12</v>
          </cell>
        </row>
        <row r="756">
          <cell r="F756" t="str">
            <v>Completed</v>
          </cell>
          <cell r="L756" t="str">
            <v>UT</v>
          </cell>
          <cell r="AB756">
            <v>3</v>
          </cell>
          <cell r="AC756">
            <v>113.10000000000001</v>
          </cell>
          <cell r="AE756">
            <v>15</v>
          </cell>
          <cell r="AH756">
            <v>49.5</v>
          </cell>
          <cell r="AR756">
            <v>2015</v>
          </cell>
          <cell r="AS756">
            <v>12</v>
          </cell>
        </row>
        <row r="757">
          <cell r="F757" t="str">
            <v>Completed</v>
          </cell>
          <cell r="L757" t="str">
            <v>UT</v>
          </cell>
          <cell r="AB757">
            <v>5</v>
          </cell>
          <cell r="AC757">
            <v>188.5</v>
          </cell>
          <cell r="AE757">
            <v>25</v>
          </cell>
          <cell r="AH757">
            <v>82.5</v>
          </cell>
          <cell r="AR757">
            <v>2015</v>
          </cell>
          <cell r="AS757">
            <v>12</v>
          </cell>
        </row>
        <row r="758">
          <cell r="F758" t="str">
            <v>Completed</v>
          </cell>
          <cell r="L758" t="str">
            <v>UT</v>
          </cell>
          <cell r="AB758">
            <v>6</v>
          </cell>
          <cell r="AC758">
            <v>226.20000000000002</v>
          </cell>
          <cell r="AE758">
            <v>30</v>
          </cell>
          <cell r="AH758">
            <v>99</v>
          </cell>
          <cell r="AR758">
            <v>2015</v>
          </cell>
          <cell r="AS758">
            <v>12</v>
          </cell>
        </row>
        <row r="759">
          <cell r="F759" t="str">
            <v>Completed</v>
          </cell>
          <cell r="L759" t="str">
            <v>UT</v>
          </cell>
          <cell r="AB759">
            <v>12</v>
          </cell>
          <cell r="AC759">
            <v>1148.4000000000001</v>
          </cell>
          <cell r="AE759">
            <v>120</v>
          </cell>
          <cell r="AH759">
            <v>247.68</v>
          </cell>
          <cell r="AR759">
            <v>2015</v>
          </cell>
          <cell r="AS759">
            <v>12</v>
          </cell>
        </row>
        <row r="760">
          <cell r="F760" t="str">
            <v>Completed</v>
          </cell>
          <cell r="L760" t="str">
            <v>UT</v>
          </cell>
          <cell r="AB760">
            <v>6</v>
          </cell>
          <cell r="AC760">
            <v>226.20000000000002</v>
          </cell>
          <cell r="AE760">
            <v>30</v>
          </cell>
          <cell r="AH760">
            <v>99</v>
          </cell>
          <cell r="AR760">
            <v>2015</v>
          </cell>
          <cell r="AS760">
            <v>12</v>
          </cell>
        </row>
        <row r="761">
          <cell r="F761" t="str">
            <v>Completed</v>
          </cell>
          <cell r="L761" t="str">
            <v>UT</v>
          </cell>
          <cell r="AB761">
            <v>10</v>
          </cell>
          <cell r="AC761">
            <v>957</v>
          </cell>
          <cell r="AE761">
            <v>100</v>
          </cell>
          <cell r="AH761">
            <v>206.4</v>
          </cell>
          <cell r="AR761">
            <v>2015</v>
          </cell>
          <cell r="AS761">
            <v>12</v>
          </cell>
        </row>
        <row r="762">
          <cell r="F762" t="str">
            <v>Completed</v>
          </cell>
          <cell r="L762" t="str">
            <v>UT</v>
          </cell>
          <cell r="AB762">
            <v>2</v>
          </cell>
          <cell r="AC762">
            <v>191.4</v>
          </cell>
          <cell r="AE762">
            <v>26</v>
          </cell>
          <cell r="AH762">
            <v>43.5</v>
          </cell>
          <cell r="AR762">
            <v>2015</v>
          </cell>
          <cell r="AS762">
            <v>12</v>
          </cell>
        </row>
        <row r="763">
          <cell r="F763" t="str">
            <v>Completed</v>
          </cell>
          <cell r="L763" t="str">
            <v>UT</v>
          </cell>
          <cell r="AB763">
            <v>2</v>
          </cell>
          <cell r="AC763">
            <v>75.400000000000006</v>
          </cell>
          <cell r="AE763">
            <v>10</v>
          </cell>
          <cell r="AH763">
            <v>33</v>
          </cell>
          <cell r="AR763">
            <v>2015</v>
          </cell>
          <cell r="AS763">
            <v>12</v>
          </cell>
        </row>
        <row r="764">
          <cell r="F764" t="str">
            <v>Completed</v>
          </cell>
          <cell r="L764" t="str">
            <v>UT</v>
          </cell>
          <cell r="AB764">
            <v>426</v>
          </cell>
          <cell r="AC764">
            <v>16060.2</v>
          </cell>
          <cell r="AE764">
            <v>2130</v>
          </cell>
          <cell r="AH764">
            <v>7029</v>
          </cell>
          <cell r="AR764">
            <v>2015</v>
          </cell>
          <cell r="AS764">
            <v>12</v>
          </cell>
        </row>
        <row r="765">
          <cell r="F765" t="str">
            <v>Completed</v>
          </cell>
          <cell r="L765" t="str">
            <v>UT</v>
          </cell>
          <cell r="AB765">
            <v>162</v>
          </cell>
          <cell r="AC765">
            <v>6107.4000000000005</v>
          </cell>
          <cell r="AE765">
            <v>810</v>
          </cell>
          <cell r="AH765">
            <v>2673</v>
          </cell>
          <cell r="AR765">
            <v>2015</v>
          </cell>
          <cell r="AS765">
            <v>12</v>
          </cell>
        </row>
        <row r="766">
          <cell r="F766" t="str">
            <v>Completed</v>
          </cell>
          <cell r="L766" t="str">
            <v>UT</v>
          </cell>
          <cell r="AB766">
            <v>166</v>
          </cell>
          <cell r="AC766">
            <v>6258.2000000000007</v>
          </cell>
          <cell r="AE766">
            <v>830</v>
          </cell>
          <cell r="AH766">
            <v>2739</v>
          </cell>
          <cell r="AR766">
            <v>2015</v>
          </cell>
          <cell r="AS766">
            <v>12</v>
          </cell>
        </row>
        <row r="767">
          <cell r="F767" t="str">
            <v>Completed</v>
          </cell>
          <cell r="L767" t="str">
            <v>UT</v>
          </cell>
          <cell r="AB767">
            <v>48</v>
          </cell>
          <cell r="AC767">
            <v>4593.6000000000004</v>
          </cell>
          <cell r="AE767">
            <v>480</v>
          </cell>
          <cell r="AH767">
            <v>990.72</v>
          </cell>
          <cell r="AR767">
            <v>2015</v>
          </cell>
          <cell r="AS767">
            <v>12</v>
          </cell>
        </row>
        <row r="768">
          <cell r="F768" t="str">
            <v>Completed</v>
          </cell>
          <cell r="L768" t="str">
            <v>UT</v>
          </cell>
          <cell r="AB768">
            <v>1188</v>
          </cell>
          <cell r="AC768">
            <v>44787.600000000006</v>
          </cell>
          <cell r="AE768">
            <v>5940</v>
          </cell>
          <cell r="AH768">
            <v>19602</v>
          </cell>
          <cell r="AR768">
            <v>2015</v>
          </cell>
          <cell r="AS768">
            <v>12</v>
          </cell>
        </row>
        <row r="769">
          <cell r="F769" t="str">
            <v>Completed</v>
          </cell>
          <cell r="L769" t="str">
            <v>UT</v>
          </cell>
          <cell r="AB769">
            <v>314</v>
          </cell>
          <cell r="AC769">
            <v>11837.800000000001</v>
          </cell>
          <cell r="AE769">
            <v>1570</v>
          </cell>
          <cell r="AH769">
            <v>5181</v>
          </cell>
          <cell r="AR769">
            <v>2015</v>
          </cell>
          <cell r="AS769">
            <v>12</v>
          </cell>
        </row>
        <row r="770">
          <cell r="F770" t="str">
            <v>Completed</v>
          </cell>
          <cell r="L770" t="str">
            <v>UT</v>
          </cell>
          <cell r="AB770">
            <v>192</v>
          </cell>
          <cell r="AC770">
            <v>18374.400000000001</v>
          </cell>
          <cell r="AE770">
            <v>1920</v>
          </cell>
          <cell r="AH770">
            <v>3962.88</v>
          </cell>
          <cell r="AR770">
            <v>2015</v>
          </cell>
          <cell r="AS770">
            <v>12</v>
          </cell>
        </row>
        <row r="771">
          <cell r="F771" t="str">
            <v>Completed</v>
          </cell>
          <cell r="L771" t="str">
            <v>UT</v>
          </cell>
          <cell r="AB771">
            <v>192</v>
          </cell>
          <cell r="AC771">
            <v>7238.4000000000005</v>
          </cell>
          <cell r="AE771">
            <v>960</v>
          </cell>
          <cell r="AH771">
            <v>3168</v>
          </cell>
          <cell r="AR771">
            <v>2015</v>
          </cell>
          <cell r="AS771">
            <v>12</v>
          </cell>
        </row>
        <row r="772">
          <cell r="F772" t="str">
            <v>Completed</v>
          </cell>
          <cell r="L772" t="str">
            <v>WA</v>
          </cell>
          <cell r="AB772">
            <v>24</v>
          </cell>
          <cell r="AC772">
            <v>904.80000000000007</v>
          </cell>
          <cell r="AE772">
            <v>120</v>
          </cell>
          <cell r="AH772">
            <v>293.27999999999997</v>
          </cell>
          <cell r="AR772">
            <v>2015</v>
          </cell>
          <cell r="AS772">
            <v>12</v>
          </cell>
        </row>
        <row r="773">
          <cell r="F773" t="str">
            <v>Completed</v>
          </cell>
          <cell r="L773" t="str">
            <v>WA</v>
          </cell>
          <cell r="AB773">
            <v>12</v>
          </cell>
          <cell r="AC773">
            <v>452.40000000000003</v>
          </cell>
          <cell r="AE773">
            <v>60</v>
          </cell>
          <cell r="AH773">
            <v>146.63999999999999</v>
          </cell>
          <cell r="AR773">
            <v>2015</v>
          </cell>
          <cell r="AS773">
            <v>12</v>
          </cell>
        </row>
        <row r="774">
          <cell r="F774" t="str">
            <v>Completed</v>
          </cell>
          <cell r="L774" t="str">
            <v>WA</v>
          </cell>
          <cell r="AB774">
            <v>6</v>
          </cell>
          <cell r="AC774">
            <v>574.20000000000005</v>
          </cell>
          <cell r="AE774">
            <v>44</v>
          </cell>
          <cell r="AH774">
            <v>87.96</v>
          </cell>
          <cell r="AR774">
            <v>2015</v>
          </cell>
          <cell r="AS774">
            <v>12</v>
          </cell>
        </row>
        <row r="775">
          <cell r="F775" t="str">
            <v>Completed</v>
          </cell>
          <cell r="L775" t="str">
            <v>WA</v>
          </cell>
          <cell r="AB775">
            <v>1</v>
          </cell>
          <cell r="AC775">
            <v>37.700000000000003</v>
          </cell>
          <cell r="AE775">
            <v>5</v>
          </cell>
          <cell r="AH775">
            <v>12.22</v>
          </cell>
          <cell r="AR775">
            <v>2015</v>
          </cell>
          <cell r="AS775">
            <v>12</v>
          </cell>
        </row>
        <row r="776">
          <cell r="F776" t="str">
            <v>Completed</v>
          </cell>
          <cell r="L776" t="str">
            <v>WA</v>
          </cell>
          <cell r="AB776">
            <v>1</v>
          </cell>
          <cell r="AC776">
            <v>37.700000000000003</v>
          </cell>
          <cell r="AE776">
            <v>5</v>
          </cell>
          <cell r="AH776">
            <v>12.22</v>
          </cell>
          <cell r="AR776">
            <v>2015</v>
          </cell>
          <cell r="AS776">
            <v>12</v>
          </cell>
        </row>
        <row r="777">
          <cell r="F777" t="str">
            <v>Completed</v>
          </cell>
          <cell r="L777" t="str">
            <v>WA</v>
          </cell>
          <cell r="AB777">
            <v>8</v>
          </cell>
          <cell r="AC777">
            <v>765.6</v>
          </cell>
          <cell r="AE777">
            <v>55.86</v>
          </cell>
          <cell r="AH777">
            <v>117.28</v>
          </cell>
          <cell r="AR777">
            <v>2015</v>
          </cell>
          <cell r="AS777">
            <v>12</v>
          </cell>
        </row>
        <row r="778">
          <cell r="F778" t="str">
            <v>Completed</v>
          </cell>
          <cell r="L778" t="str">
            <v>WA</v>
          </cell>
          <cell r="AB778">
            <v>30</v>
          </cell>
          <cell r="AC778">
            <v>2871</v>
          </cell>
          <cell r="AE778">
            <v>219.98</v>
          </cell>
          <cell r="AH778">
            <v>439.8</v>
          </cell>
          <cell r="AR778">
            <v>2015</v>
          </cell>
          <cell r="AS778">
            <v>12</v>
          </cell>
        </row>
        <row r="779">
          <cell r="F779" t="str">
            <v>Completed</v>
          </cell>
          <cell r="L779" t="str">
            <v>UT</v>
          </cell>
          <cell r="AB779">
            <v>12</v>
          </cell>
          <cell r="AC779">
            <v>1148.4000000000001</v>
          </cell>
          <cell r="AE779">
            <v>156</v>
          </cell>
          <cell r="AH779">
            <v>261</v>
          </cell>
          <cell r="AR779">
            <v>2015</v>
          </cell>
          <cell r="AS779">
            <v>12</v>
          </cell>
        </row>
        <row r="780">
          <cell r="F780" t="str">
            <v>Completed</v>
          </cell>
          <cell r="L780" t="str">
            <v>UT</v>
          </cell>
          <cell r="AB780">
            <v>12</v>
          </cell>
          <cell r="AC780">
            <v>1334.4</v>
          </cell>
          <cell r="AE780">
            <v>84</v>
          </cell>
          <cell r="AH780">
            <v>238.44</v>
          </cell>
          <cell r="AR780">
            <v>2015</v>
          </cell>
          <cell r="AS780">
            <v>12</v>
          </cell>
        </row>
        <row r="781">
          <cell r="F781" t="str">
            <v>Completed</v>
          </cell>
          <cell r="L781" t="str">
            <v>UT</v>
          </cell>
          <cell r="AB781">
            <v>12</v>
          </cell>
          <cell r="AC781">
            <v>1148.4000000000001</v>
          </cell>
          <cell r="AE781">
            <v>156</v>
          </cell>
          <cell r="AH781">
            <v>261</v>
          </cell>
          <cell r="AR781">
            <v>2015</v>
          </cell>
          <cell r="AS781">
            <v>12</v>
          </cell>
        </row>
        <row r="782">
          <cell r="F782" t="str">
            <v>Completed</v>
          </cell>
          <cell r="L782" t="str">
            <v>UT</v>
          </cell>
          <cell r="AB782">
            <v>38</v>
          </cell>
          <cell r="AC782">
            <v>4225.6000000000004</v>
          </cell>
          <cell r="AE782">
            <v>266</v>
          </cell>
          <cell r="AH782">
            <v>755.06</v>
          </cell>
          <cell r="AR782">
            <v>2015</v>
          </cell>
          <cell r="AS782">
            <v>12</v>
          </cell>
        </row>
        <row r="783">
          <cell r="F783" t="str">
            <v>Completed</v>
          </cell>
          <cell r="L783" t="str">
            <v>UT</v>
          </cell>
          <cell r="AB783">
            <v>12</v>
          </cell>
          <cell r="AC783">
            <v>1148.4000000000001</v>
          </cell>
          <cell r="AE783">
            <v>156</v>
          </cell>
          <cell r="AH783">
            <v>261</v>
          </cell>
          <cell r="AR783">
            <v>2015</v>
          </cell>
          <cell r="AS783">
            <v>12</v>
          </cell>
        </row>
        <row r="784">
          <cell r="F784" t="str">
            <v>Completed</v>
          </cell>
          <cell r="L784" t="str">
            <v>UT</v>
          </cell>
          <cell r="AB784">
            <v>6</v>
          </cell>
          <cell r="AC784">
            <v>574.20000000000005</v>
          </cell>
          <cell r="AE784">
            <v>78</v>
          </cell>
          <cell r="AH784">
            <v>130.5</v>
          </cell>
          <cell r="AR784">
            <v>2015</v>
          </cell>
          <cell r="AS784">
            <v>12</v>
          </cell>
        </row>
        <row r="785">
          <cell r="F785" t="str">
            <v>Completed</v>
          </cell>
          <cell r="L785" t="str">
            <v>UT</v>
          </cell>
          <cell r="AB785">
            <v>65</v>
          </cell>
          <cell r="AC785">
            <v>6220.5</v>
          </cell>
          <cell r="AE785">
            <v>845</v>
          </cell>
          <cell r="AH785">
            <v>1413.75</v>
          </cell>
          <cell r="AR785">
            <v>2015</v>
          </cell>
          <cell r="AS785">
            <v>12</v>
          </cell>
        </row>
        <row r="786">
          <cell r="F786" t="str">
            <v>Completed</v>
          </cell>
          <cell r="L786" t="str">
            <v>UT</v>
          </cell>
          <cell r="AB786">
            <v>24</v>
          </cell>
          <cell r="AC786">
            <v>2296.8000000000002</v>
          </cell>
          <cell r="AE786">
            <v>240</v>
          </cell>
          <cell r="AH786">
            <v>495.36</v>
          </cell>
          <cell r="AR786">
            <v>2015</v>
          </cell>
          <cell r="AS786">
            <v>12</v>
          </cell>
        </row>
        <row r="787">
          <cell r="F787" t="str">
            <v>Completed</v>
          </cell>
          <cell r="L787" t="str">
            <v>UT</v>
          </cell>
          <cell r="AB787">
            <v>96</v>
          </cell>
          <cell r="AC787">
            <v>3619.2000000000003</v>
          </cell>
          <cell r="AE787">
            <v>480</v>
          </cell>
          <cell r="AH787">
            <v>1584</v>
          </cell>
          <cell r="AR787">
            <v>2015</v>
          </cell>
          <cell r="AS787">
            <v>12</v>
          </cell>
        </row>
        <row r="788">
          <cell r="F788" t="str">
            <v>Completed</v>
          </cell>
          <cell r="L788" t="str">
            <v>WA</v>
          </cell>
          <cell r="AB788">
            <v>6</v>
          </cell>
          <cell r="AC788">
            <v>226.20000000000002</v>
          </cell>
          <cell r="AE788">
            <v>30</v>
          </cell>
          <cell r="AH788">
            <v>73.319999999999993</v>
          </cell>
          <cell r="AR788">
            <v>2015</v>
          </cell>
          <cell r="AS788">
            <v>12</v>
          </cell>
        </row>
        <row r="789">
          <cell r="F789" t="str">
            <v>Completed</v>
          </cell>
          <cell r="L789" t="str">
            <v>WA</v>
          </cell>
          <cell r="AB789">
            <v>9</v>
          </cell>
          <cell r="AC789">
            <v>861.30000000000007</v>
          </cell>
          <cell r="AE789">
            <v>90</v>
          </cell>
          <cell r="AH789">
            <v>131.94</v>
          </cell>
          <cell r="AR789">
            <v>2015</v>
          </cell>
          <cell r="AS789">
            <v>12</v>
          </cell>
        </row>
        <row r="790">
          <cell r="F790" t="str">
            <v>Completed</v>
          </cell>
          <cell r="L790" t="str">
            <v>UT</v>
          </cell>
          <cell r="AB790">
            <v>24</v>
          </cell>
          <cell r="AC790">
            <v>2296.8000000000002</v>
          </cell>
          <cell r="AE790">
            <v>294</v>
          </cell>
          <cell r="AH790">
            <v>522</v>
          </cell>
          <cell r="AR790">
            <v>2015</v>
          </cell>
          <cell r="AS790">
            <v>12</v>
          </cell>
        </row>
        <row r="791">
          <cell r="F791" t="str">
            <v>Completed</v>
          </cell>
          <cell r="L791" t="str">
            <v>WA</v>
          </cell>
          <cell r="AB791">
            <v>4</v>
          </cell>
          <cell r="AC791">
            <v>382.8</v>
          </cell>
          <cell r="AE791">
            <v>52</v>
          </cell>
          <cell r="AH791">
            <v>129.24</v>
          </cell>
          <cell r="AR791">
            <v>2015</v>
          </cell>
          <cell r="AS791">
            <v>12</v>
          </cell>
        </row>
        <row r="792">
          <cell r="F792" t="str">
            <v>Completed</v>
          </cell>
          <cell r="L792" t="str">
            <v>WA</v>
          </cell>
          <cell r="AB792">
            <v>4</v>
          </cell>
          <cell r="AC792">
            <v>382.8</v>
          </cell>
          <cell r="AE792">
            <v>52</v>
          </cell>
          <cell r="AH792">
            <v>129.24</v>
          </cell>
          <cell r="AR792">
            <v>2015</v>
          </cell>
          <cell r="AS792">
            <v>12</v>
          </cell>
        </row>
        <row r="793">
          <cell r="F793" t="str">
            <v>Completed</v>
          </cell>
          <cell r="L793" t="str">
            <v>WA</v>
          </cell>
          <cell r="AB793">
            <v>9</v>
          </cell>
          <cell r="AC793">
            <v>861.30000000000007</v>
          </cell>
          <cell r="AE793">
            <v>117</v>
          </cell>
          <cell r="AH793">
            <v>173.79</v>
          </cell>
          <cell r="AR793">
            <v>2015</v>
          </cell>
          <cell r="AS793">
            <v>12</v>
          </cell>
        </row>
        <row r="794">
          <cell r="F794" t="str">
            <v>Completed</v>
          </cell>
          <cell r="L794" t="str">
            <v>UT</v>
          </cell>
          <cell r="AB794">
            <v>12</v>
          </cell>
          <cell r="AC794">
            <v>1148.4000000000001</v>
          </cell>
          <cell r="AE794">
            <v>156</v>
          </cell>
          <cell r="AH794">
            <v>261</v>
          </cell>
          <cell r="AR794">
            <v>2015</v>
          </cell>
          <cell r="AS794">
            <v>12</v>
          </cell>
        </row>
        <row r="795">
          <cell r="F795" t="str">
            <v>Completed</v>
          </cell>
          <cell r="L795" t="str">
            <v>UT</v>
          </cell>
          <cell r="AB795">
            <v>48</v>
          </cell>
          <cell r="AC795">
            <v>1809.6000000000001</v>
          </cell>
          <cell r="AE795">
            <v>240</v>
          </cell>
          <cell r="AH795">
            <v>792</v>
          </cell>
          <cell r="AR795">
            <v>2015</v>
          </cell>
          <cell r="AS795">
            <v>12</v>
          </cell>
        </row>
        <row r="796">
          <cell r="F796" t="str">
            <v>Completed</v>
          </cell>
          <cell r="L796" t="str">
            <v>UT</v>
          </cell>
          <cell r="AB796">
            <v>5</v>
          </cell>
          <cell r="AC796">
            <v>556</v>
          </cell>
          <cell r="AE796">
            <v>35</v>
          </cell>
          <cell r="AH796">
            <v>99.35</v>
          </cell>
          <cell r="AR796">
            <v>2015</v>
          </cell>
          <cell r="AS796">
            <v>12</v>
          </cell>
        </row>
        <row r="797">
          <cell r="F797" t="str">
            <v>Completed</v>
          </cell>
          <cell r="L797" t="str">
            <v>UT</v>
          </cell>
          <cell r="AB797">
            <v>96</v>
          </cell>
          <cell r="AC797">
            <v>3619.2000000000003</v>
          </cell>
          <cell r="AE797">
            <v>480</v>
          </cell>
          <cell r="AH797">
            <v>1584</v>
          </cell>
          <cell r="AR797">
            <v>2015</v>
          </cell>
          <cell r="AS797">
            <v>12</v>
          </cell>
        </row>
        <row r="798">
          <cell r="F798" t="str">
            <v>Completed</v>
          </cell>
          <cell r="L798" t="str">
            <v>UT</v>
          </cell>
          <cell r="AB798">
            <v>209</v>
          </cell>
          <cell r="AC798">
            <v>20001.3</v>
          </cell>
          <cell r="AE798">
            <v>2090</v>
          </cell>
          <cell r="AH798">
            <v>4313.76</v>
          </cell>
          <cell r="AR798">
            <v>2015</v>
          </cell>
          <cell r="AS798">
            <v>12</v>
          </cell>
        </row>
        <row r="799">
          <cell r="F799" t="str">
            <v>Completed</v>
          </cell>
          <cell r="L799" t="str">
            <v>UT</v>
          </cell>
          <cell r="AB799">
            <v>120</v>
          </cell>
          <cell r="AC799">
            <v>13344</v>
          </cell>
          <cell r="AE799">
            <v>840</v>
          </cell>
          <cell r="AH799">
            <v>2384.4</v>
          </cell>
          <cell r="AR799">
            <v>2015</v>
          </cell>
          <cell r="AS799">
            <v>12</v>
          </cell>
        </row>
        <row r="800">
          <cell r="F800" t="str">
            <v>Completed</v>
          </cell>
          <cell r="L800" t="str">
            <v>UT</v>
          </cell>
          <cell r="AB800">
            <v>432</v>
          </cell>
          <cell r="AC800">
            <v>16286.400000000001</v>
          </cell>
          <cell r="AE800">
            <v>2160</v>
          </cell>
          <cell r="AH800">
            <v>7128</v>
          </cell>
          <cell r="AR800">
            <v>2015</v>
          </cell>
          <cell r="AS800">
            <v>12</v>
          </cell>
        </row>
        <row r="801">
          <cell r="F801" t="str">
            <v>Completed</v>
          </cell>
          <cell r="L801" t="str">
            <v>UT</v>
          </cell>
          <cell r="AB801">
            <v>468</v>
          </cell>
          <cell r="AC801">
            <v>44787.6</v>
          </cell>
          <cell r="AE801">
            <v>4680</v>
          </cell>
          <cell r="AH801">
            <v>9659.52</v>
          </cell>
          <cell r="AR801">
            <v>2015</v>
          </cell>
          <cell r="AS801">
            <v>12</v>
          </cell>
        </row>
        <row r="802">
          <cell r="F802" t="str">
            <v>Completed</v>
          </cell>
          <cell r="L802" t="str">
            <v>WA</v>
          </cell>
          <cell r="AB802">
            <v>30</v>
          </cell>
          <cell r="AC802">
            <v>2871</v>
          </cell>
          <cell r="AE802">
            <v>390</v>
          </cell>
          <cell r="AH802">
            <v>579.29999999999995</v>
          </cell>
          <cell r="AR802">
            <v>2015</v>
          </cell>
          <cell r="AS802">
            <v>12</v>
          </cell>
        </row>
        <row r="803">
          <cell r="F803" t="str">
            <v>Completed</v>
          </cell>
          <cell r="L803" t="str">
            <v>UT</v>
          </cell>
          <cell r="AB803">
            <v>342</v>
          </cell>
          <cell r="AC803">
            <v>12893.400000000001</v>
          </cell>
          <cell r="AE803">
            <v>1710</v>
          </cell>
          <cell r="AH803">
            <v>5643</v>
          </cell>
          <cell r="AR803">
            <v>2015</v>
          </cell>
          <cell r="AS803">
            <v>12</v>
          </cell>
        </row>
        <row r="804">
          <cell r="F804" t="str">
            <v>Completed</v>
          </cell>
          <cell r="L804" t="str">
            <v>UT</v>
          </cell>
          <cell r="AB804">
            <v>24</v>
          </cell>
          <cell r="AC804">
            <v>2296.8000000000002</v>
          </cell>
          <cell r="AE804">
            <v>240</v>
          </cell>
          <cell r="AH804">
            <v>495.36</v>
          </cell>
          <cell r="AR804">
            <v>2015</v>
          </cell>
          <cell r="AS804">
            <v>12</v>
          </cell>
        </row>
        <row r="805">
          <cell r="F805" t="str">
            <v>Completed</v>
          </cell>
          <cell r="L805" t="str">
            <v>UT</v>
          </cell>
          <cell r="AB805">
            <v>7</v>
          </cell>
          <cell r="AC805">
            <v>473.19999999999993</v>
          </cell>
          <cell r="AE805">
            <v>35</v>
          </cell>
          <cell r="AH805">
            <v>78.61</v>
          </cell>
          <cell r="AR805">
            <v>2015</v>
          </cell>
          <cell r="AS805">
            <v>12</v>
          </cell>
        </row>
        <row r="806">
          <cell r="F806" t="str">
            <v>Completed</v>
          </cell>
          <cell r="L806" t="str">
            <v>UT</v>
          </cell>
          <cell r="AB806">
            <v>12</v>
          </cell>
          <cell r="AC806">
            <v>1148.4000000000001</v>
          </cell>
          <cell r="AE806">
            <v>120</v>
          </cell>
          <cell r="AH806">
            <v>247.68</v>
          </cell>
          <cell r="AR806">
            <v>2015</v>
          </cell>
          <cell r="AS806">
            <v>12</v>
          </cell>
        </row>
        <row r="807">
          <cell r="F807" t="str">
            <v>Completed</v>
          </cell>
          <cell r="L807" t="str">
            <v>UT</v>
          </cell>
          <cell r="AB807">
            <v>12</v>
          </cell>
          <cell r="AC807">
            <v>1148.4000000000001</v>
          </cell>
          <cell r="AE807">
            <v>156</v>
          </cell>
          <cell r="AH807">
            <v>261</v>
          </cell>
          <cell r="AR807">
            <v>2015</v>
          </cell>
          <cell r="AS807">
            <v>12</v>
          </cell>
        </row>
        <row r="808">
          <cell r="F808" t="str">
            <v>Completed</v>
          </cell>
          <cell r="L808" t="str">
            <v>UT</v>
          </cell>
          <cell r="AB808">
            <v>12</v>
          </cell>
          <cell r="AC808">
            <v>452.40000000000003</v>
          </cell>
          <cell r="AE808">
            <v>60</v>
          </cell>
          <cell r="AH808">
            <v>198</v>
          </cell>
          <cell r="AR808">
            <v>2015</v>
          </cell>
          <cell r="AS808">
            <v>12</v>
          </cell>
        </row>
        <row r="809">
          <cell r="F809" t="str">
            <v>Completed</v>
          </cell>
          <cell r="L809" t="str">
            <v>UT</v>
          </cell>
          <cell r="AB809">
            <v>12</v>
          </cell>
          <cell r="AC809">
            <v>1148.4000000000001</v>
          </cell>
          <cell r="AE809">
            <v>156</v>
          </cell>
          <cell r="AH809">
            <v>261</v>
          </cell>
          <cell r="AR809">
            <v>2015</v>
          </cell>
          <cell r="AS809">
            <v>12</v>
          </cell>
        </row>
        <row r="810">
          <cell r="F810" t="str">
            <v>Completed</v>
          </cell>
          <cell r="L810" t="str">
            <v>UT</v>
          </cell>
          <cell r="AB810">
            <v>6</v>
          </cell>
          <cell r="AC810">
            <v>226.20000000000002</v>
          </cell>
          <cell r="AE810">
            <v>30</v>
          </cell>
          <cell r="AH810">
            <v>99</v>
          </cell>
          <cell r="AR810">
            <v>2015</v>
          </cell>
          <cell r="AS810">
            <v>12</v>
          </cell>
        </row>
        <row r="811">
          <cell r="F811" t="str">
            <v>Completed</v>
          </cell>
          <cell r="L811" t="str">
            <v>UT</v>
          </cell>
          <cell r="AB811">
            <v>3</v>
          </cell>
          <cell r="AC811">
            <v>202.79999999999998</v>
          </cell>
          <cell r="AE811">
            <v>15</v>
          </cell>
          <cell r="AH811">
            <v>33.69</v>
          </cell>
          <cell r="AR811">
            <v>2015</v>
          </cell>
          <cell r="AS811">
            <v>12</v>
          </cell>
        </row>
        <row r="812">
          <cell r="F812" t="str">
            <v>Completed</v>
          </cell>
          <cell r="L812" t="str">
            <v>UT</v>
          </cell>
          <cell r="AB812">
            <v>36</v>
          </cell>
          <cell r="AC812">
            <v>1357.2</v>
          </cell>
          <cell r="AE812">
            <v>180</v>
          </cell>
          <cell r="AH812">
            <v>594</v>
          </cell>
          <cell r="AR812">
            <v>2015</v>
          </cell>
          <cell r="AS812">
            <v>12</v>
          </cell>
        </row>
        <row r="813">
          <cell r="F813" t="str">
            <v>Completed</v>
          </cell>
          <cell r="L813" t="str">
            <v>UT</v>
          </cell>
          <cell r="AB813">
            <v>30</v>
          </cell>
          <cell r="AC813">
            <v>1131</v>
          </cell>
          <cell r="AE813">
            <v>150</v>
          </cell>
          <cell r="AH813">
            <v>495</v>
          </cell>
          <cell r="AR813">
            <v>2015</v>
          </cell>
          <cell r="AS813">
            <v>12</v>
          </cell>
        </row>
        <row r="814">
          <cell r="F814" t="str">
            <v>Completed</v>
          </cell>
          <cell r="L814" t="str">
            <v>UT</v>
          </cell>
          <cell r="AB814">
            <v>6</v>
          </cell>
          <cell r="AC814">
            <v>574.20000000000005</v>
          </cell>
          <cell r="AE814">
            <v>77.569999999999993</v>
          </cell>
          <cell r="AH814">
            <v>130.5</v>
          </cell>
          <cell r="AR814">
            <v>2015</v>
          </cell>
          <cell r="AS814">
            <v>12</v>
          </cell>
        </row>
        <row r="815">
          <cell r="F815" t="str">
            <v>Completed</v>
          </cell>
          <cell r="L815" t="str">
            <v>UT</v>
          </cell>
          <cell r="AB815">
            <v>28</v>
          </cell>
          <cell r="AC815">
            <v>3113.6</v>
          </cell>
          <cell r="AE815">
            <v>196</v>
          </cell>
          <cell r="AH815">
            <v>556.36</v>
          </cell>
          <cell r="AR815">
            <v>2015</v>
          </cell>
          <cell r="AS815">
            <v>12</v>
          </cell>
        </row>
        <row r="816">
          <cell r="F816" t="str">
            <v>Completed</v>
          </cell>
          <cell r="L816" t="str">
            <v>UT</v>
          </cell>
          <cell r="AB816">
            <v>12</v>
          </cell>
          <cell r="AC816">
            <v>452.40000000000003</v>
          </cell>
          <cell r="AE816">
            <v>60</v>
          </cell>
          <cell r="AH816">
            <v>198</v>
          </cell>
          <cell r="AR816">
            <v>2015</v>
          </cell>
          <cell r="AS816">
            <v>12</v>
          </cell>
        </row>
        <row r="817">
          <cell r="F817" t="str">
            <v>Completed</v>
          </cell>
          <cell r="L817" t="str">
            <v>UT</v>
          </cell>
          <cell r="AB817">
            <v>8</v>
          </cell>
          <cell r="AC817">
            <v>765.6</v>
          </cell>
          <cell r="AE817">
            <v>104</v>
          </cell>
          <cell r="AH817">
            <v>174</v>
          </cell>
          <cell r="AR817">
            <v>2015</v>
          </cell>
          <cell r="AS817">
            <v>12</v>
          </cell>
        </row>
        <row r="818">
          <cell r="F818" t="str">
            <v>Completed</v>
          </cell>
          <cell r="L818" t="str">
            <v>UT</v>
          </cell>
          <cell r="AB818">
            <v>20</v>
          </cell>
          <cell r="AC818">
            <v>2224</v>
          </cell>
          <cell r="AE818">
            <v>140</v>
          </cell>
          <cell r="AH818">
            <v>397.4</v>
          </cell>
          <cell r="AR818">
            <v>2015</v>
          </cell>
          <cell r="AS818">
            <v>12</v>
          </cell>
        </row>
        <row r="819">
          <cell r="F819" t="str">
            <v>Completed</v>
          </cell>
          <cell r="L819" t="str">
            <v>UT</v>
          </cell>
          <cell r="AB819">
            <v>2</v>
          </cell>
          <cell r="AC819">
            <v>191.4</v>
          </cell>
          <cell r="AE819">
            <v>20</v>
          </cell>
          <cell r="AH819">
            <v>41.28</v>
          </cell>
          <cell r="AR819">
            <v>2015</v>
          </cell>
          <cell r="AS819">
            <v>12</v>
          </cell>
        </row>
        <row r="820">
          <cell r="F820" t="str">
            <v>Completed</v>
          </cell>
          <cell r="L820" t="str">
            <v>UT</v>
          </cell>
          <cell r="AB820">
            <v>2</v>
          </cell>
          <cell r="AC820">
            <v>191.4</v>
          </cell>
          <cell r="AE820">
            <v>26</v>
          </cell>
          <cell r="AH820">
            <v>43.5</v>
          </cell>
          <cell r="AR820">
            <v>2015</v>
          </cell>
          <cell r="AS820">
            <v>12</v>
          </cell>
        </row>
        <row r="821">
          <cell r="F821" t="str">
            <v>Completed</v>
          </cell>
          <cell r="L821" t="str">
            <v>UT</v>
          </cell>
          <cell r="AB821">
            <v>35</v>
          </cell>
          <cell r="AC821">
            <v>3349.5</v>
          </cell>
          <cell r="AE821">
            <v>455</v>
          </cell>
          <cell r="AH821">
            <v>761.25</v>
          </cell>
          <cell r="AR821">
            <v>2015</v>
          </cell>
          <cell r="AS821">
            <v>12</v>
          </cell>
        </row>
        <row r="822">
          <cell r="F822" t="str">
            <v>Completed</v>
          </cell>
          <cell r="L822" t="str">
            <v>UT</v>
          </cell>
          <cell r="AB822">
            <v>8</v>
          </cell>
          <cell r="AC822">
            <v>540.79999999999995</v>
          </cell>
          <cell r="AE822">
            <v>40</v>
          </cell>
          <cell r="AH822">
            <v>89.84</v>
          </cell>
          <cell r="AR822">
            <v>2015</v>
          </cell>
          <cell r="AS822">
            <v>12</v>
          </cell>
        </row>
        <row r="823">
          <cell r="F823" t="str">
            <v>Completed</v>
          </cell>
          <cell r="L823" t="str">
            <v>UT</v>
          </cell>
          <cell r="AB823">
            <v>20</v>
          </cell>
          <cell r="AC823">
            <v>1914</v>
          </cell>
          <cell r="AE823">
            <v>260</v>
          </cell>
          <cell r="AH823">
            <v>435</v>
          </cell>
          <cell r="AR823">
            <v>2015</v>
          </cell>
          <cell r="AS823">
            <v>12</v>
          </cell>
        </row>
        <row r="824">
          <cell r="F824" t="str">
            <v>Completed</v>
          </cell>
          <cell r="L824" t="str">
            <v>UT</v>
          </cell>
          <cell r="AB824">
            <v>4</v>
          </cell>
          <cell r="AC824">
            <v>270.39999999999998</v>
          </cell>
          <cell r="AE824">
            <v>20</v>
          </cell>
          <cell r="AH824">
            <v>44.92</v>
          </cell>
          <cell r="AR824">
            <v>2015</v>
          </cell>
          <cell r="AS824">
            <v>12</v>
          </cell>
        </row>
        <row r="825">
          <cell r="F825" t="str">
            <v>Completed</v>
          </cell>
          <cell r="L825" t="str">
            <v>UT</v>
          </cell>
          <cell r="AB825">
            <v>12</v>
          </cell>
          <cell r="AC825">
            <v>1148.4000000000001</v>
          </cell>
          <cell r="AE825">
            <v>120</v>
          </cell>
          <cell r="AH825">
            <v>247.68</v>
          </cell>
          <cell r="AR825">
            <v>2015</v>
          </cell>
          <cell r="AS825">
            <v>12</v>
          </cell>
        </row>
        <row r="826">
          <cell r="F826" t="str">
            <v>Completed</v>
          </cell>
          <cell r="L826" t="str">
            <v>UT</v>
          </cell>
          <cell r="AB826">
            <v>15</v>
          </cell>
          <cell r="AC826">
            <v>1668</v>
          </cell>
          <cell r="AE826">
            <v>105</v>
          </cell>
          <cell r="AH826">
            <v>298.05</v>
          </cell>
          <cell r="AR826">
            <v>2015</v>
          </cell>
          <cell r="AS826">
            <v>12</v>
          </cell>
        </row>
        <row r="827">
          <cell r="F827" t="str">
            <v>Completed</v>
          </cell>
          <cell r="L827" t="str">
            <v>UT</v>
          </cell>
          <cell r="AB827">
            <v>12</v>
          </cell>
          <cell r="AC827">
            <v>452.40000000000003</v>
          </cell>
          <cell r="AE827">
            <v>60</v>
          </cell>
          <cell r="AH827">
            <v>198</v>
          </cell>
          <cell r="AR827">
            <v>2015</v>
          </cell>
          <cell r="AS827">
            <v>12</v>
          </cell>
        </row>
        <row r="828">
          <cell r="F828" t="str">
            <v>Completed</v>
          </cell>
          <cell r="L828" t="str">
            <v>UT</v>
          </cell>
          <cell r="AB828">
            <v>10</v>
          </cell>
          <cell r="AC828">
            <v>1112</v>
          </cell>
          <cell r="AE828">
            <v>70</v>
          </cell>
          <cell r="AH828">
            <v>198.7</v>
          </cell>
          <cell r="AR828">
            <v>2015</v>
          </cell>
          <cell r="AS828">
            <v>12</v>
          </cell>
        </row>
        <row r="829">
          <cell r="F829" t="str">
            <v>Completed</v>
          </cell>
          <cell r="L829" t="str">
            <v>UT</v>
          </cell>
          <cell r="AB829">
            <v>70</v>
          </cell>
          <cell r="AC829">
            <v>6699</v>
          </cell>
          <cell r="AE829">
            <v>780</v>
          </cell>
          <cell r="AH829">
            <v>1522.5</v>
          </cell>
          <cell r="AR829">
            <v>2015</v>
          </cell>
          <cell r="AS829">
            <v>12</v>
          </cell>
        </row>
        <row r="830">
          <cell r="F830" t="str">
            <v>Completed</v>
          </cell>
          <cell r="L830" t="str">
            <v>UT</v>
          </cell>
          <cell r="AB830">
            <v>15</v>
          </cell>
          <cell r="AC830">
            <v>1668</v>
          </cell>
          <cell r="AE830">
            <v>105</v>
          </cell>
          <cell r="AH830">
            <v>298.05</v>
          </cell>
          <cell r="AR830">
            <v>2015</v>
          </cell>
          <cell r="AS830">
            <v>12</v>
          </cell>
        </row>
        <row r="831">
          <cell r="F831" t="str">
            <v>Completed</v>
          </cell>
          <cell r="L831" t="str">
            <v>UT</v>
          </cell>
          <cell r="AB831">
            <v>15</v>
          </cell>
          <cell r="AC831">
            <v>1668</v>
          </cell>
          <cell r="AE831">
            <v>105</v>
          </cell>
          <cell r="AH831">
            <v>298.05</v>
          </cell>
          <cell r="AR831">
            <v>2015</v>
          </cell>
          <cell r="AS831">
            <v>12</v>
          </cell>
        </row>
        <row r="832">
          <cell r="F832" t="str">
            <v>Completed</v>
          </cell>
          <cell r="L832" t="str">
            <v>UT</v>
          </cell>
          <cell r="AB832">
            <v>3</v>
          </cell>
          <cell r="AC832">
            <v>113.10000000000001</v>
          </cell>
          <cell r="AE832">
            <v>15</v>
          </cell>
          <cell r="AH832">
            <v>49.5</v>
          </cell>
          <cell r="AR832">
            <v>2015</v>
          </cell>
          <cell r="AS832">
            <v>12</v>
          </cell>
        </row>
        <row r="833">
          <cell r="F833" t="str">
            <v>Completed</v>
          </cell>
          <cell r="L833" t="str">
            <v>UT</v>
          </cell>
          <cell r="AB833">
            <v>4</v>
          </cell>
          <cell r="AC833">
            <v>150.80000000000001</v>
          </cell>
          <cell r="AE833">
            <v>20</v>
          </cell>
          <cell r="AH833">
            <v>66</v>
          </cell>
          <cell r="AR833">
            <v>2015</v>
          </cell>
          <cell r="AS833">
            <v>12</v>
          </cell>
        </row>
        <row r="834">
          <cell r="F834" t="str">
            <v>Completed</v>
          </cell>
          <cell r="L834" t="str">
            <v>UT</v>
          </cell>
          <cell r="AB834">
            <v>6</v>
          </cell>
          <cell r="AC834">
            <v>226.20000000000002</v>
          </cell>
          <cell r="AE834">
            <v>30</v>
          </cell>
          <cell r="AH834">
            <v>99</v>
          </cell>
          <cell r="AR834">
            <v>2015</v>
          </cell>
          <cell r="AS834">
            <v>12</v>
          </cell>
        </row>
        <row r="835">
          <cell r="F835" t="str">
            <v>Completed</v>
          </cell>
          <cell r="L835" t="str">
            <v>UT</v>
          </cell>
          <cell r="AB835">
            <v>6</v>
          </cell>
          <cell r="AC835">
            <v>226.20000000000002</v>
          </cell>
          <cell r="AE835">
            <v>30</v>
          </cell>
          <cell r="AH835">
            <v>99</v>
          </cell>
          <cell r="AR835">
            <v>2015</v>
          </cell>
          <cell r="AS835">
            <v>12</v>
          </cell>
        </row>
        <row r="836">
          <cell r="F836" t="str">
            <v>Completed</v>
          </cell>
          <cell r="L836" t="str">
            <v>UT</v>
          </cell>
          <cell r="AB836">
            <v>20</v>
          </cell>
          <cell r="AC836">
            <v>1914</v>
          </cell>
          <cell r="AE836">
            <v>200</v>
          </cell>
          <cell r="AH836">
            <v>412.8</v>
          </cell>
          <cell r="AR836">
            <v>2015</v>
          </cell>
          <cell r="AS836">
            <v>12</v>
          </cell>
        </row>
        <row r="837">
          <cell r="F837" t="str">
            <v>Completed</v>
          </cell>
          <cell r="L837" t="str">
            <v>WA</v>
          </cell>
          <cell r="AB837">
            <v>22</v>
          </cell>
          <cell r="AC837">
            <v>829.40000000000009</v>
          </cell>
          <cell r="AE837">
            <v>110</v>
          </cell>
          <cell r="AH837">
            <v>268.83999999999997</v>
          </cell>
          <cell r="AR837">
            <v>2015</v>
          </cell>
          <cell r="AS837">
            <v>12</v>
          </cell>
        </row>
        <row r="838">
          <cell r="F838" t="str">
            <v>Completed</v>
          </cell>
          <cell r="L838" t="str">
            <v>WA</v>
          </cell>
          <cell r="AB838">
            <v>100</v>
          </cell>
          <cell r="AC838">
            <v>9570</v>
          </cell>
          <cell r="AE838">
            <v>698.25</v>
          </cell>
          <cell r="AH838">
            <v>1466</v>
          </cell>
          <cell r="AR838">
            <v>2015</v>
          </cell>
          <cell r="AS838">
            <v>12</v>
          </cell>
        </row>
        <row r="839">
          <cell r="F839" t="str">
            <v>Completed</v>
          </cell>
          <cell r="L839" t="str">
            <v>UT</v>
          </cell>
          <cell r="AB839">
            <v>6</v>
          </cell>
          <cell r="AC839">
            <v>574.20000000000005</v>
          </cell>
          <cell r="AE839">
            <v>78</v>
          </cell>
          <cell r="AH839">
            <v>130.5</v>
          </cell>
          <cell r="AR839">
            <v>2015</v>
          </cell>
          <cell r="AS839">
            <v>12</v>
          </cell>
        </row>
        <row r="840">
          <cell r="F840" t="str">
            <v>Completed</v>
          </cell>
          <cell r="L840" t="str">
            <v>UT</v>
          </cell>
          <cell r="AB840">
            <v>12</v>
          </cell>
          <cell r="AC840">
            <v>1148.4000000000001</v>
          </cell>
          <cell r="AE840">
            <v>156</v>
          </cell>
          <cell r="AH840">
            <v>261</v>
          </cell>
          <cell r="AR840">
            <v>2015</v>
          </cell>
          <cell r="AS840">
            <v>12</v>
          </cell>
        </row>
        <row r="841">
          <cell r="F841" t="str">
            <v>Completed</v>
          </cell>
          <cell r="L841" t="str">
            <v>UT</v>
          </cell>
          <cell r="AB841">
            <v>12</v>
          </cell>
          <cell r="AC841">
            <v>1148.4000000000001</v>
          </cell>
          <cell r="AE841">
            <v>156</v>
          </cell>
          <cell r="AH841">
            <v>261</v>
          </cell>
          <cell r="AR841">
            <v>2015</v>
          </cell>
          <cell r="AS841">
            <v>12</v>
          </cell>
        </row>
        <row r="842">
          <cell r="F842" t="str">
            <v>Completed</v>
          </cell>
          <cell r="L842" t="str">
            <v>UT</v>
          </cell>
          <cell r="AB842">
            <v>6</v>
          </cell>
          <cell r="AC842">
            <v>226.20000000000002</v>
          </cell>
          <cell r="AE842">
            <v>30</v>
          </cell>
          <cell r="AH842">
            <v>99</v>
          </cell>
          <cell r="AR842">
            <v>2015</v>
          </cell>
          <cell r="AS842">
            <v>12</v>
          </cell>
        </row>
        <row r="843">
          <cell r="F843" t="str">
            <v>Completed</v>
          </cell>
          <cell r="L843" t="str">
            <v>UT</v>
          </cell>
          <cell r="AB843">
            <v>2</v>
          </cell>
          <cell r="AC843">
            <v>191.4</v>
          </cell>
          <cell r="AE843">
            <v>26</v>
          </cell>
          <cell r="AH843">
            <v>43.5</v>
          </cell>
          <cell r="AR843">
            <v>2015</v>
          </cell>
          <cell r="AS843">
            <v>12</v>
          </cell>
        </row>
        <row r="844">
          <cell r="F844" t="str">
            <v>Completed</v>
          </cell>
          <cell r="L844" t="str">
            <v>UT</v>
          </cell>
          <cell r="AB844">
            <v>6</v>
          </cell>
          <cell r="AC844">
            <v>226.20000000000002</v>
          </cell>
          <cell r="AE844">
            <v>30</v>
          </cell>
          <cell r="AH844">
            <v>99</v>
          </cell>
          <cell r="AR844">
            <v>2015</v>
          </cell>
          <cell r="AS844">
            <v>12</v>
          </cell>
        </row>
        <row r="845">
          <cell r="F845" t="str">
            <v>Completed</v>
          </cell>
          <cell r="L845" t="str">
            <v>UT</v>
          </cell>
          <cell r="AB845">
            <v>3</v>
          </cell>
          <cell r="AC845">
            <v>202.79999999999998</v>
          </cell>
          <cell r="AE845">
            <v>15</v>
          </cell>
          <cell r="AH845">
            <v>33.69</v>
          </cell>
          <cell r="AR845">
            <v>2015</v>
          </cell>
          <cell r="AS845">
            <v>12</v>
          </cell>
        </row>
        <row r="846">
          <cell r="F846" t="str">
            <v>Completed</v>
          </cell>
          <cell r="L846" t="str">
            <v>UT</v>
          </cell>
          <cell r="AB846">
            <v>4</v>
          </cell>
          <cell r="AC846">
            <v>150.80000000000001</v>
          </cell>
          <cell r="AE846">
            <v>20</v>
          </cell>
          <cell r="AH846">
            <v>66</v>
          </cell>
          <cell r="AR846">
            <v>2015</v>
          </cell>
          <cell r="AS846">
            <v>12</v>
          </cell>
        </row>
        <row r="847">
          <cell r="F847" t="str">
            <v>Completed</v>
          </cell>
          <cell r="L847" t="str">
            <v>UT</v>
          </cell>
          <cell r="AB847">
            <v>36</v>
          </cell>
          <cell r="AC847">
            <v>1357.2</v>
          </cell>
          <cell r="AE847">
            <v>180</v>
          </cell>
          <cell r="AH847">
            <v>594</v>
          </cell>
          <cell r="AR847">
            <v>2015</v>
          </cell>
          <cell r="AS847">
            <v>12</v>
          </cell>
        </row>
        <row r="848">
          <cell r="F848" t="str">
            <v>Completed</v>
          </cell>
          <cell r="L848" t="str">
            <v>UT</v>
          </cell>
          <cell r="AB848">
            <v>6</v>
          </cell>
          <cell r="AC848">
            <v>226.20000000000002</v>
          </cell>
          <cell r="AE848">
            <v>30</v>
          </cell>
          <cell r="AH848">
            <v>99</v>
          </cell>
          <cell r="AR848">
            <v>2015</v>
          </cell>
          <cell r="AS848">
            <v>12</v>
          </cell>
        </row>
        <row r="849">
          <cell r="F849" t="str">
            <v>Completed</v>
          </cell>
          <cell r="L849" t="str">
            <v>UT</v>
          </cell>
          <cell r="AB849">
            <v>105</v>
          </cell>
          <cell r="AC849">
            <v>10048.5</v>
          </cell>
          <cell r="AE849">
            <v>1050</v>
          </cell>
          <cell r="AH849">
            <v>2167.1999999999998</v>
          </cell>
          <cell r="AR849">
            <v>2015</v>
          </cell>
          <cell r="AS849">
            <v>12</v>
          </cell>
        </row>
        <row r="850">
          <cell r="F850" t="str">
            <v>Completed</v>
          </cell>
          <cell r="L850" t="str">
            <v>UT</v>
          </cell>
          <cell r="AB850">
            <v>6</v>
          </cell>
          <cell r="AC850">
            <v>574.20000000000005</v>
          </cell>
          <cell r="AE850">
            <v>78</v>
          </cell>
          <cell r="AH850">
            <v>130.5</v>
          </cell>
          <cell r="AR850">
            <v>2015</v>
          </cell>
          <cell r="AS850">
            <v>12</v>
          </cell>
        </row>
        <row r="851">
          <cell r="F851" t="str">
            <v>Completed</v>
          </cell>
          <cell r="L851" t="str">
            <v>UT</v>
          </cell>
          <cell r="AB851">
            <v>10</v>
          </cell>
          <cell r="AC851">
            <v>377</v>
          </cell>
          <cell r="AE851">
            <v>50</v>
          </cell>
          <cell r="AH851">
            <v>165</v>
          </cell>
          <cell r="AR851">
            <v>2015</v>
          </cell>
          <cell r="AS851">
            <v>12</v>
          </cell>
        </row>
        <row r="852">
          <cell r="F852" t="str">
            <v>Completed</v>
          </cell>
          <cell r="L852" t="str">
            <v>UT</v>
          </cell>
          <cell r="AB852">
            <v>12</v>
          </cell>
          <cell r="AC852">
            <v>1148.4000000000001</v>
          </cell>
          <cell r="AE852">
            <v>156</v>
          </cell>
          <cell r="AH852">
            <v>261</v>
          </cell>
          <cell r="AR852">
            <v>2015</v>
          </cell>
          <cell r="AS852">
            <v>12</v>
          </cell>
        </row>
        <row r="853">
          <cell r="F853" t="str">
            <v>Completed</v>
          </cell>
          <cell r="L853" t="str">
            <v>UT</v>
          </cell>
          <cell r="AB853">
            <v>90</v>
          </cell>
          <cell r="AC853">
            <v>8613</v>
          </cell>
          <cell r="AE853">
            <v>900</v>
          </cell>
          <cell r="AH853">
            <v>1857.6</v>
          </cell>
          <cell r="AR853">
            <v>2015</v>
          </cell>
          <cell r="AS853">
            <v>12</v>
          </cell>
        </row>
        <row r="854">
          <cell r="F854" t="str">
            <v>Completed</v>
          </cell>
          <cell r="L854" t="str">
            <v>UT</v>
          </cell>
          <cell r="AB854">
            <v>10</v>
          </cell>
          <cell r="AC854">
            <v>377</v>
          </cell>
          <cell r="AE854">
            <v>50</v>
          </cell>
          <cell r="AH854">
            <v>165</v>
          </cell>
          <cell r="AR854">
            <v>2015</v>
          </cell>
          <cell r="AS854">
            <v>12</v>
          </cell>
        </row>
        <row r="855">
          <cell r="F855" t="str">
            <v>Completed</v>
          </cell>
          <cell r="L855" t="str">
            <v>UT</v>
          </cell>
          <cell r="AB855">
            <v>6</v>
          </cell>
          <cell r="AC855">
            <v>667.2</v>
          </cell>
          <cell r="AE855">
            <v>42</v>
          </cell>
          <cell r="AH855">
            <v>119.22</v>
          </cell>
          <cell r="AR855">
            <v>2015</v>
          </cell>
          <cell r="AS855">
            <v>12</v>
          </cell>
        </row>
        <row r="856">
          <cell r="F856" t="str">
            <v>Completed</v>
          </cell>
          <cell r="L856" t="str">
            <v>UT</v>
          </cell>
          <cell r="AB856">
            <v>6</v>
          </cell>
          <cell r="AC856">
            <v>574.20000000000005</v>
          </cell>
          <cell r="AE856">
            <v>78</v>
          </cell>
          <cell r="AH856">
            <v>130.5</v>
          </cell>
          <cell r="AR856">
            <v>2015</v>
          </cell>
          <cell r="AS856">
            <v>12</v>
          </cell>
        </row>
        <row r="857">
          <cell r="F857" t="str">
            <v>Completed</v>
          </cell>
          <cell r="L857" t="str">
            <v>UT</v>
          </cell>
          <cell r="AB857">
            <v>4</v>
          </cell>
          <cell r="AC857">
            <v>382.8</v>
          </cell>
          <cell r="AE857">
            <v>52</v>
          </cell>
          <cell r="AH857">
            <v>87</v>
          </cell>
          <cell r="AR857">
            <v>2015</v>
          </cell>
          <cell r="AS857">
            <v>12</v>
          </cell>
        </row>
        <row r="858">
          <cell r="F858" t="str">
            <v>Completed</v>
          </cell>
          <cell r="L858" t="str">
            <v>UT</v>
          </cell>
          <cell r="AB858">
            <v>6</v>
          </cell>
          <cell r="AC858">
            <v>667.2</v>
          </cell>
          <cell r="AE858">
            <v>35</v>
          </cell>
          <cell r="AH858">
            <v>119.22</v>
          </cell>
          <cell r="AR858">
            <v>2015</v>
          </cell>
          <cell r="AS858">
            <v>12</v>
          </cell>
        </row>
        <row r="859">
          <cell r="F859" t="str">
            <v>Completed</v>
          </cell>
          <cell r="L859" t="str">
            <v>UT</v>
          </cell>
          <cell r="AB859">
            <v>20</v>
          </cell>
          <cell r="AC859">
            <v>2224</v>
          </cell>
          <cell r="AE859">
            <v>140</v>
          </cell>
          <cell r="AH859">
            <v>397.4</v>
          </cell>
          <cell r="AR859">
            <v>2015</v>
          </cell>
          <cell r="AS859">
            <v>12</v>
          </cell>
        </row>
        <row r="860">
          <cell r="F860" t="str">
            <v>Completed</v>
          </cell>
          <cell r="L860" t="str">
            <v>UT</v>
          </cell>
          <cell r="AB860">
            <v>25</v>
          </cell>
          <cell r="AC860">
            <v>2392.5</v>
          </cell>
          <cell r="AE860">
            <v>325</v>
          </cell>
          <cell r="AH860">
            <v>543.75</v>
          </cell>
          <cell r="AR860">
            <v>2015</v>
          </cell>
          <cell r="AS860">
            <v>12</v>
          </cell>
        </row>
        <row r="861">
          <cell r="F861" t="str">
            <v>Completed</v>
          </cell>
          <cell r="L861" t="str">
            <v>UT</v>
          </cell>
          <cell r="AB861">
            <v>30</v>
          </cell>
          <cell r="AC861">
            <v>2871</v>
          </cell>
          <cell r="AE861">
            <v>300</v>
          </cell>
          <cell r="AH861">
            <v>619.20000000000005</v>
          </cell>
          <cell r="AR861">
            <v>2015</v>
          </cell>
          <cell r="AS861">
            <v>12</v>
          </cell>
        </row>
        <row r="862">
          <cell r="F862" t="str">
            <v>Completed</v>
          </cell>
          <cell r="L862" t="str">
            <v>UT</v>
          </cell>
          <cell r="AB862">
            <v>6</v>
          </cell>
          <cell r="AC862">
            <v>574.20000000000005</v>
          </cell>
          <cell r="AE862">
            <v>78</v>
          </cell>
          <cell r="AH862">
            <v>130.5</v>
          </cell>
          <cell r="AR862">
            <v>2015</v>
          </cell>
          <cell r="AS862">
            <v>12</v>
          </cell>
        </row>
        <row r="863">
          <cell r="F863" t="str">
            <v>Completed</v>
          </cell>
          <cell r="L863" t="str">
            <v>UT</v>
          </cell>
          <cell r="AB863">
            <v>30</v>
          </cell>
          <cell r="AC863">
            <v>2871</v>
          </cell>
          <cell r="AE863">
            <v>300</v>
          </cell>
          <cell r="AH863">
            <v>619.20000000000005</v>
          </cell>
          <cell r="AR863">
            <v>2015</v>
          </cell>
          <cell r="AS863">
            <v>12</v>
          </cell>
        </row>
        <row r="864">
          <cell r="F864" t="str">
            <v>Completed</v>
          </cell>
          <cell r="L864" t="str">
            <v>UT</v>
          </cell>
          <cell r="AB864">
            <v>22</v>
          </cell>
          <cell r="AC864">
            <v>2446.4</v>
          </cell>
          <cell r="AE864">
            <v>154</v>
          </cell>
          <cell r="AH864">
            <v>437.14</v>
          </cell>
          <cell r="AR864">
            <v>2015</v>
          </cell>
          <cell r="AS864">
            <v>12</v>
          </cell>
        </row>
        <row r="865">
          <cell r="F865" t="str">
            <v>Completed</v>
          </cell>
          <cell r="L865" t="str">
            <v>UT</v>
          </cell>
          <cell r="AB865">
            <v>12</v>
          </cell>
          <cell r="AC865">
            <v>1148.4000000000001</v>
          </cell>
          <cell r="AE865">
            <v>156</v>
          </cell>
          <cell r="AH865">
            <v>261</v>
          </cell>
          <cell r="AR865">
            <v>2015</v>
          </cell>
          <cell r="AS865">
            <v>12</v>
          </cell>
        </row>
        <row r="866">
          <cell r="F866" t="str">
            <v>Completed</v>
          </cell>
          <cell r="L866" t="str">
            <v>UT</v>
          </cell>
          <cell r="AB866">
            <v>12</v>
          </cell>
          <cell r="AC866">
            <v>1148.4000000000001</v>
          </cell>
          <cell r="AE866">
            <v>156</v>
          </cell>
          <cell r="AH866">
            <v>261</v>
          </cell>
          <cell r="AR866">
            <v>2015</v>
          </cell>
          <cell r="AS866">
            <v>12</v>
          </cell>
        </row>
        <row r="867">
          <cell r="F867" t="str">
            <v>Completed</v>
          </cell>
          <cell r="L867" t="str">
            <v>UT</v>
          </cell>
          <cell r="AB867">
            <v>6</v>
          </cell>
          <cell r="AC867">
            <v>574.20000000000005</v>
          </cell>
          <cell r="AE867">
            <v>78</v>
          </cell>
          <cell r="AH867">
            <v>130.5</v>
          </cell>
          <cell r="AR867">
            <v>2015</v>
          </cell>
          <cell r="AS867">
            <v>12</v>
          </cell>
        </row>
        <row r="868">
          <cell r="F868" t="str">
            <v>Completed</v>
          </cell>
          <cell r="L868" t="str">
            <v>UT</v>
          </cell>
          <cell r="AB868">
            <v>6</v>
          </cell>
          <cell r="AC868">
            <v>226.20000000000002</v>
          </cell>
          <cell r="AE868">
            <v>30</v>
          </cell>
          <cell r="AH868">
            <v>99</v>
          </cell>
          <cell r="AR868">
            <v>2015</v>
          </cell>
          <cell r="AS868">
            <v>12</v>
          </cell>
        </row>
        <row r="869">
          <cell r="F869" t="str">
            <v>Completed</v>
          </cell>
          <cell r="L869" t="str">
            <v>UT</v>
          </cell>
          <cell r="AB869">
            <v>12</v>
          </cell>
          <cell r="AC869">
            <v>1334.4</v>
          </cell>
          <cell r="AE869">
            <v>84</v>
          </cell>
          <cell r="AH869">
            <v>238.44</v>
          </cell>
          <cell r="AR869">
            <v>2015</v>
          </cell>
          <cell r="AS869">
            <v>12</v>
          </cell>
        </row>
        <row r="870">
          <cell r="F870" t="str">
            <v>Completed</v>
          </cell>
          <cell r="L870" t="str">
            <v>UT</v>
          </cell>
          <cell r="AB870">
            <v>78</v>
          </cell>
          <cell r="AC870">
            <v>2940.6000000000004</v>
          </cell>
          <cell r="AE870">
            <v>390</v>
          </cell>
          <cell r="AH870">
            <v>1287</v>
          </cell>
          <cell r="AR870">
            <v>2015</v>
          </cell>
          <cell r="AS870">
            <v>12</v>
          </cell>
        </row>
        <row r="871">
          <cell r="F871" t="str">
            <v>Completed</v>
          </cell>
          <cell r="L871" t="str">
            <v>UT</v>
          </cell>
          <cell r="AB871">
            <v>28</v>
          </cell>
          <cell r="AC871">
            <v>3113.6</v>
          </cell>
          <cell r="AE871">
            <v>196</v>
          </cell>
          <cell r="AH871">
            <v>556.36</v>
          </cell>
          <cell r="AR871">
            <v>2015</v>
          </cell>
          <cell r="AS871">
            <v>12</v>
          </cell>
        </row>
        <row r="872">
          <cell r="F872" t="str">
            <v>Completed</v>
          </cell>
          <cell r="L872" t="str">
            <v>UT</v>
          </cell>
          <cell r="AB872">
            <v>12</v>
          </cell>
          <cell r="AC872">
            <v>1148.4000000000001</v>
          </cell>
          <cell r="AE872">
            <v>156</v>
          </cell>
          <cell r="AH872">
            <v>261</v>
          </cell>
          <cell r="AR872">
            <v>2015</v>
          </cell>
          <cell r="AS872">
            <v>12</v>
          </cell>
        </row>
        <row r="873">
          <cell r="F873" t="str">
            <v>Completed</v>
          </cell>
          <cell r="L873" t="str">
            <v>UT</v>
          </cell>
          <cell r="AB873">
            <v>20</v>
          </cell>
          <cell r="AC873">
            <v>2224</v>
          </cell>
          <cell r="AE873">
            <v>140</v>
          </cell>
          <cell r="AH873">
            <v>397.4</v>
          </cell>
          <cell r="AR873">
            <v>2015</v>
          </cell>
          <cell r="AS873">
            <v>12</v>
          </cell>
        </row>
        <row r="874">
          <cell r="F874" t="str">
            <v>Completed</v>
          </cell>
          <cell r="L874" t="str">
            <v>UT</v>
          </cell>
          <cell r="AB874">
            <v>8</v>
          </cell>
          <cell r="AC874">
            <v>765.6</v>
          </cell>
          <cell r="AE874">
            <v>104</v>
          </cell>
          <cell r="AH874">
            <v>174</v>
          </cell>
          <cell r="AR874">
            <v>2015</v>
          </cell>
          <cell r="AS874">
            <v>12</v>
          </cell>
        </row>
        <row r="875">
          <cell r="F875" t="str">
            <v>Completed</v>
          </cell>
          <cell r="L875" t="str">
            <v>UT</v>
          </cell>
          <cell r="AB875">
            <v>12</v>
          </cell>
          <cell r="AC875">
            <v>1148.4000000000001</v>
          </cell>
          <cell r="AE875">
            <v>120</v>
          </cell>
          <cell r="AH875">
            <v>247.68</v>
          </cell>
          <cell r="AR875">
            <v>2015</v>
          </cell>
          <cell r="AS875">
            <v>12</v>
          </cell>
        </row>
        <row r="876">
          <cell r="F876" t="str">
            <v>Completed</v>
          </cell>
          <cell r="L876" t="str">
            <v>UT</v>
          </cell>
          <cell r="AB876">
            <v>6</v>
          </cell>
          <cell r="AC876">
            <v>574.20000000000005</v>
          </cell>
          <cell r="AE876">
            <v>78</v>
          </cell>
          <cell r="AH876">
            <v>130.5</v>
          </cell>
          <cell r="AR876">
            <v>2015</v>
          </cell>
          <cell r="AS876">
            <v>12</v>
          </cell>
        </row>
        <row r="877">
          <cell r="F877" t="str">
            <v>Completed</v>
          </cell>
          <cell r="L877" t="str">
            <v>UT</v>
          </cell>
          <cell r="AB877">
            <v>6</v>
          </cell>
          <cell r="AC877">
            <v>226.20000000000002</v>
          </cell>
          <cell r="AE877">
            <v>30</v>
          </cell>
          <cell r="AH877">
            <v>99</v>
          </cell>
          <cell r="AR877">
            <v>2015</v>
          </cell>
          <cell r="AS877">
            <v>12</v>
          </cell>
        </row>
        <row r="878">
          <cell r="F878" t="str">
            <v>Completed</v>
          </cell>
          <cell r="L878" t="str">
            <v>UT</v>
          </cell>
          <cell r="AB878">
            <v>20</v>
          </cell>
          <cell r="AC878">
            <v>2224</v>
          </cell>
          <cell r="AE878">
            <v>140</v>
          </cell>
          <cell r="AH878">
            <v>397.4</v>
          </cell>
          <cell r="AR878">
            <v>2015</v>
          </cell>
          <cell r="AS878">
            <v>12</v>
          </cell>
        </row>
        <row r="879">
          <cell r="F879" t="str">
            <v>Completed</v>
          </cell>
          <cell r="L879" t="str">
            <v>UT</v>
          </cell>
          <cell r="AB879">
            <v>2</v>
          </cell>
          <cell r="AC879">
            <v>191.4</v>
          </cell>
          <cell r="AE879">
            <v>20</v>
          </cell>
          <cell r="AH879">
            <v>41.28</v>
          </cell>
          <cell r="AR879">
            <v>2015</v>
          </cell>
          <cell r="AS879">
            <v>12</v>
          </cell>
        </row>
        <row r="880">
          <cell r="F880" t="str">
            <v>Completed</v>
          </cell>
          <cell r="L880" t="str">
            <v>UT</v>
          </cell>
          <cell r="AB880">
            <v>8</v>
          </cell>
          <cell r="AC880">
            <v>765.6</v>
          </cell>
          <cell r="AE880">
            <v>80</v>
          </cell>
          <cell r="AH880">
            <v>165.12</v>
          </cell>
          <cell r="AR880">
            <v>2015</v>
          </cell>
          <cell r="AS880">
            <v>12</v>
          </cell>
        </row>
        <row r="881">
          <cell r="F881" t="str">
            <v>Completed</v>
          </cell>
          <cell r="L881" t="str">
            <v>UT</v>
          </cell>
          <cell r="AB881">
            <v>21</v>
          </cell>
          <cell r="AC881">
            <v>791.7</v>
          </cell>
          <cell r="AE881">
            <v>105</v>
          </cell>
          <cell r="AH881">
            <v>346.5</v>
          </cell>
          <cell r="AR881">
            <v>2015</v>
          </cell>
          <cell r="AS881">
            <v>12</v>
          </cell>
        </row>
        <row r="882">
          <cell r="F882" t="str">
            <v>Completed</v>
          </cell>
          <cell r="L882" t="str">
            <v>UT</v>
          </cell>
          <cell r="AB882">
            <v>28</v>
          </cell>
          <cell r="AC882">
            <v>1055.6000000000001</v>
          </cell>
          <cell r="AE882">
            <v>140</v>
          </cell>
          <cell r="AH882">
            <v>462</v>
          </cell>
          <cell r="AR882">
            <v>2015</v>
          </cell>
          <cell r="AS882">
            <v>12</v>
          </cell>
        </row>
        <row r="883">
          <cell r="F883" t="str">
            <v>Completed</v>
          </cell>
          <cell r="L883" t="str">
            <v>UT</v>
          </cell>
          <cell r="AB883">
            <v>60</v>
          </cell>
          <cell r="AC883">
            <v>5742</v>
          </cell>
          <cell r="AE883">
            <v>600</v>
          </cell>
          <cell r="AH883">
            <v>1238.4000000000001</v>
          </cell>
          <cell r="AR883">
            <v>2015</v>
          </cell>
          <cell r="AS883">
            <v>12</v>
          </cell>
        </row>
        <row r="884">
          <cell r="F884" t="str">
            <v>Completed</v>
          </cell>
          <cell r="L884" t="str">
            <v>UT</v>
          </cell>
          <cell r="AB884">
            <v>1</v>
          </cell>
          <cell r="AC884">
            <v>37.700000000000003</v>
          </cell>
          <cell r="AE884">
            <v>5</v>
          </cell>
          <cell r="AH884">
            <v>16.5</v>
          </cell>
          <cell r="AR884">
            <v>2015</v>
          </cell>
          <cell r="AS884">
            <v>12</v>
          </cell>
        </row>
        <row r="885">
          <cell r="F885" t="str">
            <v>Completed</v>
          </cell>
          <cell r="L885" t="str">
            <v>UT</v>
          </cell>
          <cell r="AB885">
            <v>32</v>
          </cell>
          <cell r="AC885">
            <v>1206.4000000000001</v>
          </cell>
          <cell r="AE885">
            <v>160</v>
          </cell>
          <cell r="AH885">
            <v>528</v>
          </cell>
          <cell r="AR885">
            <v>2015</v>
          </cell>
          <cell r="AS885">
            <v>12</v>
          </cell>
        </row>
        <row r="886">
          <cell r="F886" t="str">
            <v>Completed</v>
          </cell>
          <cell r="L886" t="str">
            <v>UT</v>
          </cell>
          <cell r="AB886">
            <v>6</v>
          </cell>
          <cell r="AC886">
            <v>226.20000000000002</v>
          </cell>
          <cell r="AE886">
            <v>30</v>
          </cell>
          <cell r="AH886">
            <v>99</v>
          </cell>
          <cell r="AR886">
            <v>2015</v>
          </cell>
          <cell r="AS886">
            <v>12</v>
          </cell>
        </row>
        <row r="887">
          <cell r="F887" t="str">
            <v>Completed</v>
          </cell>
          <cell r="L887" t="str">
            <v>WA</v>
          </cell>
          <cell r="AB887">
            <v>10</v>
          </cell>
          <cell r="AC887">
            <v>377</v>
          </cell>
          <cell r="AE887">
            <v>50</v>
          </cell>
          <cell r="AH887">
            <v>122.2</v>
          </cell>
          <cell r="AR887">
            <v>2015</v>
          </cell>
          <cell r="AS887">
            <v>12</v>
          </cell>
        </row>
        <row r="888">
          <cell r="F888" t="str">
            <v>Completed</v>
          </cell>
          <cell r="L888" t="str">
            <v>UT</v>
          </cell>
          <cell r="AB888">
            <v>30</v>
          </cell>
          <cell r="AC888">
            <v>2871</v>
          </cell>
          <cell r="AE888">
            <v>300</v>
          </cell>
          <cell r="AH888">
            <v>619.20000000000005</v>
          </cell>
          <cell r="AR888">
            <v>2015</v>
          </cell>
          <cell r="AS888">
            <v>12</v>
          </cell>
        </row>
        <row r="889">
          <cell r="F889" t="str">
            <v>Completed</v>
          </cell>
          <cell r="L889" t="str">
            <v>UT</v>
          </cell>
          <cell r="AB889">
            <v>6</v>
          </cell>
          <cell r="AC889">
            <v>226.20000000000002</v>
          </cell>
          <cell r="AE889">
            <v>30</v>
          </cell>
          <cell r="AH889">
            <v>99</v>
          </cell>
          <cell r="AR889">
            <v>2015</v>
          </cell>
          <cell r="AS889">
            <v>12</v>
          </cell>
        </row>
        <row r="890">
          <cell r="F890" t="str">
            <v>Completed</v>
          </cell>
          <cell r="L890" t="str">
            <v>UT</v>
          </cell>
          <cell r="AB890">
            <v>12</v>
          </cell>
          <cell r="AC890">
            <v>1334.4</v>
          </cell>
          <cell r="AE890">
            <v>84</v>
          </cell>
          <cell r="AH890">
            <v>238.44</v>
          </cell>
          <cell r="AR890">
            <v>2015</v>
          </cell>
          <cell r="AS890">
            <v>12</v>
          </cell>
        </row>
        <row r="891">
          <cell r="F891" t="str">
            <v>Completed</v>
          </cell>
          <cell r="L891" t="str">
            <v>UT</v>
          </cell>
          <cell r="AB891">
            <v>28</v>
          </cell>
          <cell r="AC891">
            <v>3113.6</v>
          </cell>
          <cell r="AE891">
            <v>196</v>
          </cell>
          <cell r="AH891">
            <v>556.36</v>
          </cell>
          <cell r="AR891">
            <v>2015</v>
          </cell>
          <cell r="AS891">
            <v>12</v>
          </cell>
        </row>
        <row r="892">
          <cell r="F892" t="str">
            <v>Completed</v>
          </cell>
          <cell r="L892" t="str">
            <v>UT</v>
          </cell>
          <cell r="AB892">
            <v>12</v>
          </cell>
          <cell r="AC892">
            <v>1148.4000000000001</v>
          </cell>
          <cell r="AE892">
            <v>156</v>
          </cell>
          <cell r="AH892">
            <v>261</v>
          </cell>
          <cell r="AR892">
            <v>2015</v>
          </cell>
          <cell r="AS892">
            <v>12</v>
          </cell>
        </row>
        <row r="893">
          <cell r="F893" t="str">
            <v>Completed</v>
          </cell>
          <cell r="L893" t="str">
            <v>UT</v>
          </cell>
          <cell r="AB893">
            <v>3</v>
          </cell>
          <cell r="AC893">
            <v>113.10000000000001</v>
          </cell>
          <cell r="AE893">
            <v>15</v>
          </cell>
          <cell r="AH893">
            <v>49.5</v>
          </cell>
          <cell r="AR893">
            <v>2015</v>
          </cell>
          <cell r="AS893">
            <v>12</v>
          </cell>
        </row>
        <row r="894">
          <cell r="F894" t="str">
            <v>Completed</v>
          </cell>
          <cell r="L894" t="str">
            <v>UT</v>
          </cell>
          <cell r="AB894">
            <v>4</v>
          </cell>
          <cell r="AC894">
            <v>382.8</v>
          </cell>
          <cell r="AE894">
            <v>52</v>
          </cell>
          <cell r="AH894">
            <v>87</v>
          </cell>
          <cell r="AR894">
            <v>2015</v>
          </cell>
          <cell r="AS894">
            <v>12</v>
          </cell>
        </row>
        <row r="895">
          <cell r="F895" t="str">
            <v>Completed</v>
          </cell>
          <cell r="L895" t="str">
            <v>UT</v>
          </cell>
          <cell r="AB895">
            <v>5</v>
          </cell>
          <cell r="AC895">
            <v>188.5</v>
          </cell>
          <cell r="AE895">
            <v>25</v>
          </cell>
          <cell r="AH895">
            <v>82.5</v>
          </cell>
          <cell r="AR895">
            <v>2015</v>
          </cell>
          <cell r="AS895">
            <v>12</v>
          </cell>
        </row>
        <row r="896">
          <cell r="F896" t="str">
            <v>Completed</v>
          </cell>
          <cell r="L896" t="str">
            <v>UT</v>
          </cell>
          <cell r="AB896">
            <v>40</v>
          </cell>
          <cell r="AC896">
            <v>3828</v>
          </cell>
          <cell r="AE896">
            <v>520</v>
          </cell>
          <cell r="AH896">
            <v>1242.4000000000001</v>
          </cell>
          <cell r="AR896">
            <v>2015</v>
          </cell>
          <cell r="AS896">
            <v>12</v>
          </cell>
        </row>
        <row r="897">
          <cell r="F897" t="str">
            <v>Completed</v>
          </cell>
          <cell r="L897" t="str">
            <v>UT</v>
          </cell>
          <cell r="AB897">
            <v>14</v>
          </cell>
          <cell r="AC897">
            <v>1339.8</v>
          </cell>
          <cell r="AE897">
            <v>140</v>
          </cell>
          <cell r="AH897">
            <v>288.95999999999998</v>
          </cell>
          <cell r="AR897">
            <v>2015</v>
          </cell>
          <cell r="AS897">
            <v>12</v>
          </cell>
        </row>
        <row r="898">
          <cell r="F898" t="str">
            <v>Completed</v>
          </cell>
          <cell r="L898" t="str">
            <v>UT</v>
          </cell>
          <cell r="AB898">
            <v>14</v>
          </cell>
          <cell r="AC898">
            <v>1339.8</v>
          </cell>
          <cell r="AE898">
            <v>140</v>
          </cell>
          <cell r="AH898">
            <v>288.95999999999998</v>
          </cell>
          <cell r="AR898">
            <v>2015</v>
          </cell>
          <cell r="AS898">
            <v>12</v>
          </cell>
        </row>
        <row r="899">
          <cell r="F899" t="str">
            <v>Completed</v>
          </cell>
          <cell r="L899" t="str">
            <v>UT</v>
          </cell>
          <cell r="AB899">
            <v>12</v>
          </cell>
          <cell r="AC899">
            <v>452.40000000000003</v>
          </cell>
          <cell r="AE899">
            <v>60</v>
          </cell>
          <cell r="AH899">
            <v>198</v>
          </cell>
          <cell r="AR899">
            <v>2015</v>
          </cell>
          <cell r="AS899">
            <v>12</v>
          </cell>
        </row>
        <row r="900">
          <cell r="F900" t="str">
            <v>Completed</v>
          </cell>
          <cell r="L900" t="str">
            <v>UT</v>
          </cell>
          <cell r="AB900">
            <v>24</v>
          </cell>
          <cell r="AC900">
            <v>904.80000000000007</v>
          </cell>
          <cell r="AE900">
            <v>120</v>
          </cell>
          <cell r="AH900">
            <v>396</v>
          </cell>
          <cell r="AR900">
            <v>2015</v>
          </cell>
          <cell r="AS900">
            <v>12</v>
          </cell>
        </row>
        <row r="901">
          <cell r="F901" t="str">
            <v>Completed</v>
          </cell>
          <cell r="L901" t="str">
            <v>WA</v>
          </cell>
          <cell r="AB901">
            <v>20</v>
          </cell>
          <cell r="AC901">
            <v>1914</v>
          </cell>
          <cell r="AE901">
            <v>166.6</v>
          </cell>
          <cell r="AH901">
            <v>293.2</v>
          </cell>
          <cell r="AR901">
            <v>2015</v>
          </cell>
          <cell r="AS901">
            <v>12</v>
          </cell>
        </row>
        <row r="902">
          <cell r="F902" t="str">
            <v>Completed</v>
          </cell>
          <cell r="L902" t="str">
            <v>UT</v>
          </cell>
          <cell r="AB902">
            <v>6</v>
          </cell>
          <cell r="AC902">
            <v>226.20000000000002</v>
          </cell>
          <cell r="AE902">
            <v>30</v>
          </cell>
          <cell r="AH902">
            <v>99</v>
          </cell>
          <cell r="AR902">
            <v>2015</v>
          </cell>
          <cell r="AS902">
            <v>12</v>
          </cell>
        </row>
        <row r="903">
          <cell r="F903" t="str">
            <v>Completed</v>
          </cell>
          <cell r="L903" t="str">
            <v>UT</v>
          </cell>
          <cell r="AB903">
            <v>24</v>
          </cell>
          <cell r="AC903">
            <v>904.80000000000007</v>
          </cell>
          <cell r="AE903">
            <v>120</v>
          </cell>
          <cell r="AH903">
            <v>396</v>
          </cell>
          <cell r="AR903">
            <v>2015</v>
          </cell>
          <cell r="AS903">
            <v>12</v>
          </cell>
        </row>
        <row r="904">
          <cell r="F904" t="str">
            <v>Completed</v>
          </cell>
          <cell r="L904" t="str">
            <v>UT</v>
          </cell>
          <cell r="AB904">
            <v>6</v>
          </cell>
          <cell r="AC904">
            <v>226.20000000000002</v>
          </cell>
          <cell r="AE904">
            <v>30</v>
          </cell>
          <cell r="AH904">
            <v>99</v>
          </cell>
          <cell r="AR904">
            <v>2015</v>
          </cell>
          <cell r="AS904">
            <v>12</v>
          </cell>
        </row>
        <row r="905">
          <cell r="F905" t="str">
            <v>Completed</v>
          </cell>
          <cell r="L905" t="str">
            <v>UT</v>
          </cell>
          <cell r="AB905">
            <v>60</v>
          </cell>
          <cell r="AC905">
            <v>5742</v>
          </cell>
          <cell r="AE905">
            <v>780</v>
          </cell>
          <cell r="AH905">
            <v>1305</v>
          </cell>
          <cell r="AR905">
            <v>2015</v>
          </cell>
          <cell r="AS905">
            <v>12</v>
          </cell>
        </row>
        <row r="906">
          <cell r="F906" t="str">
            <v>Completed</v>
          </cell>
          <cell r="L906" t="str">
            <v>UT</v>
          </cell>
          <cell r="AB906">
            <v>10</v>
          </cell>
          <cell r="AC906">
            <v>1112</v>
          </cell>
          <cell r="AE906">
            <v>70</v>
          </cell>
          <cell r="AH906">
            <v>198.7</v>
          </cell>
          <cell r="AR906">
            <v>2015</v>
          </cell>
          <cell r="AS906">
            <v>12</v>
          </cell>
        </row>
        <row r="907">
          <cell r="F907" t="str">
            <v>Completed</v>
          </cell>
          <cell r="L907" t="str">
            <v>UT</v>
          </cell>
          <cell r="AB907">
            <v>48</v>
          </cell>
          <cell r="AC907">
            <v>5337.6</v>
          </cell>
          <cell r="AE907">
            <v>336</v>
          </cell>
          <cell r="AH907">
            <v>953.76</v>
          </cell>
          <cell r="AR907">
            <v>2015</v>
          </cell>
          <cell r="AS907">
            <v>12</v>
          </cell>
        </row>
        <row r="908">
          <cell r="F908" t="str">
            <v>Completed</v>
          </cell>
          <cell r="L908" t="str">
            <v>UT</v>
          </cell>
          <cell r="AB908">
            <v>8</v>
          </cell>
          <cell r="AC908">
            <v>765.6</v>
          </cell>
          <cell r="AE908">
            <v>104</v>
          </cell>
          <cell r="AH908">
            <v>174</v>
          </cell>
          <cell r="AR908">
            <v>2015</v>
          </cell>
          <cell r="AS908">
            <v>12</v>
          </cell>
        </row>
        <row r="909">
          <cell r="F909" t="str">
            <v>Completed</v>
          </cell>
          <cell r="L909" t="str">
            <v>UT</v>
          </cell>
          <cell r="AB909">
            <v>12</v>
          </cell>
          <cell r="AC909">
            <v>452.40000000000003</v>
          </cell>
          <cell r="AE909">
            <v>60</v>
          </cell>
          <cell r="AH909">
            <v>198</v>
          </cell>
          <cell r="AR909">
            <v>2015</v>
          </cell>
          <cell r="AS909">
            <v>12</v>
          </cell>
        </row>
        <row r="910">
          <cell r="F910" t="str">
            <v>Completed</v>
          </cell>
          <cell r="L910" t="str">
            <v>UT</v>
          </cell>
          <cell r="AB910">
            <v>6</v>
          </cell>
          <cell r="AC910">
            <v>226.20000000000002</v>
          </cell>
          <cell r="AE910">
            <v>30</v>
          </cell>
          <cell r="AH910">
            <v>99</v>
          </cell>
          <cell r="AR910">
            <v>2015</v>
          </cell>
          <cell r="AS910">
            <v>12</v>
          </cell>
        </row>
        <row r="911">
          <cell r="F911" t="str">
            <v>Completed</v>
          </cell>
          <cell r="L911" t="str">
            <v>UT</v>
          </cell>
          <cell r="AB911">
            <v>24</v>
          </cell>
          <cell r="AC911">
            <v>2296.8000000000002</v>
          </cell>
          <cell r="AE911">
            <v>240</v>
          </cell>
          <cell r="AH911">
            <v>495.36</v>
          </cell>
          <cell r="AR911">
            <v>2015</v>
          </cell>
          <cell r="AS911">
            <v>12</v>
          </cell>
        </row>
        <row r="912">
          <cell r="F912" t="str">
            <v>Completed</v>
          </cell>
          <cell r="L912" t="str">
            <v>UT</v>
          </cell>
          <cell r="AB912">
            <v>18</v>
          </cell>
          <cell r="AC912">
            <v>678.6</v>
          </cell>
          <cell r="AE912">
            <v>90</v>
          </cell>
          <cell r="AH912">
            <v>297</v>
          </cell>
          <cell r="AR912">
            <v>2015</v>
          </cell>
          <cell r="AS912">
            <v>12</v>
          </cell>
        </row>
        <row r="913">
          <cell r="F913" t="str">
            <v>Completed</v>
          </cell>
          <cell r="L913" t="str">
            <v>UT</v>
          </cell>
          <cell r="AB913">
            <v>12</v>
          </cell>
          <cell r="AC913">
            <v>1148.4000000000001</v>
          </cell>
          <cell r="AE913">
            <v>156</v>
          </cell>
          <cell r="AH913">
            <v>261</v>
          </cell>
          <cell r="AR913">
            <v>2015</v>
          </cell>
          <cell r="AS913">
            <v>12</v>
          </cell>
        </row>
        <row r="914">
          <cell r="F914" t="str">
            <v>Completed</v>
          </cell>
          <cell r="L914" t="str">
            <v>UT</v>
          </cell>
          <cell r="AB914">
            <v>12</v>
          </cell>
          <cell r="AC914">
            <v>1148.4000000000001</v>
          </cell>
          <cell r="AE914">
            <v>156</v>
          </cell>
          <cell r="AH914">
            <v>261</v>
          </cell>
          <cell r="AR914">
            <v>2015</v>
          </cell>
          <cell r="AS914">
            <v>12</v>
          </cell>
        </row>
        <row r="915">
          <cell r="F915" t="str">
            <v>Completed</v>
          </cell>
          <cell r="L915" t="str">
            <v>UT</v>
          </cell>
          <cell r="AB915">
            <v>12</v>
          </cell>
          <cell r="AC915">
            <v>452.40000000000003</v>
          </cell>
          <cell r="AE915">
            <v>60</v>
          </cell>
          <cell r="AH915">
            <v>198</v>
          </cell>
          <cell r="AR915">
            <v>2015</v>
          </cell>
          <cell r="AS915">
            <v>12</v>
          </cell>
        </row>
        <row r="916">
          <cell r="F916" t="str">
            <v>Completed</v>
          </cell>
          <cell r="L916" t="str">
            <v>UT</v>
          </cell>
          <cell r="AB916">
            <v>12</v>
          </cell>
          <cell r="AC916">
            <v>452.40000000000003</v>
          </cell>
          <cell r="AE916">
            <v>60</v>
          </cell>
          <cell r="AH916">
            <v>198</v>
          </cell>
          <cell r="AR916">
            <v>2015</v>
          </cell>
          <cell r="AS916">
            <v>12</v>
          </cell>
        </row>
        <row r="917">
          <cell r="F917" t="str">
            <v>Completed</v>
          </cell>
          <cell r="L917" t="str">
            <v>UT</v>
          </cell>
          <cell r="AB917">
            <v>6</v>
          </cell>
          <cell r="AC917">
            <v>226.20000000000002</v>
          </cell>
          <cell r="AE917">
            <v>30</v>
          </cell>
          <cell r="AH917">
            <v>99</v>
          </cell>
          <cell r="AR917">
            <v>2015</v>
          </cell>
          <cell r="AS917">
            <v>12</v>
          </cell>
        </row>
        <row r="918">
          <cell r="F918" t="str">
            <v>Completed</v>
          </cell>
          <cell r="L918" t="str">
            <v>UT</v>
          </cell>
          <cell r="AB918">
            <v>108</v>
          </cell>
          <cell r="AC918">
            <v>10335.6</v>
          </cell>
          <cell r="AE918">
            <v>1404</v>
          </cell>
          <cell r="AH918">
            <v>2349</v>
          </cell>
          <cell r="AR918">
            <v>2015</v>
          </cell>
          <cell r="AS918">
            <v>12</v>
          </cell>
        </row>
        <row r="919">
          <cell r="F919" t="str">
            <v>Completed</v>
          </cell>
          <cell r="L919" t="str">
            <v>UT</v>
          </cell>
          <cell r="AB919">
            <v>2</v>
          </cell>
          <cell r="AC919">
            <v>191.4</v>
          </cell>
          <cell r="AE919">
            <v>26</v>
          </cell>
          <cell r="AH919">
            <v>43.5</v>
          </cell>
          <cell r="AR919">
            <v>2015</v>
          </cell>
          <cell r="AS919">
            <v>12</v>
          </cell>
        </row>
        <row r="920">
          <cell r="F920" t="str">
            <v>Completed</v>
          </cell>
          <cell r="L920" t="str">
            <v>UT</v>
          </cell>
          <cell r="AB920">
            <v>48</v>
          </cell>
          <cell r="AC920">
            <v>1809.6000000000001</v>
          </cell>
          <cell r="AE920">
            <v>240</v>
          </cell>
          <cell r="AH920">
            <v>792</v>
          </cell>
          <cell r="AR920">
            <v>2015</v>
          </cell>
          <cell r="AS920">
            <v>12</v>
          </cell>
        </row>
        <row r="921">
          <cell r="F921" t="str">
            <v>Completed</v>
          </cell>
          <cell r="L921" t="str">
            <v>UT</v>
          </cell>
          <cell r="AB921">
            <v>60</v>
          </cell>
          <cell r="AC921">
            <v>5742</v>
          </cell>
          <cell r="AE921">
            <v>780</v>
          </cell>
          <cell r="AH921">
            <v>1305</v>
          </cell>
          <cell r="AR921">
            <v>2015</v>
          </cell>
          <cell r="AS921">
            <v>12</v>
          </cell>
        </row>
        <row r="922">
          <cell r="F922" t="str">
            <v>Completed</v>
          </cell>
          <cell r="L922" t="str">
            <v>UT</v>
          </cell>
          <cell r="AB922">
            <v>20</v>
          </cell>
          <cell r="AC922">
            <v>754</v>
          </cell>
          <cell r="AE922">
            <v>100</v>
          </cell>
          <cell r="AH922">
            <v>330</v>
          </cell>
          <cell r="AR922">
            <v>2015</v>
          </cell>
          <cell r="AS922">
            <v>12</v>
          </cell>
        </row>
        <row r="923">
          <cell r="F923" t="str">
            <v>Completed</v>
          </cell>
          <cell r="L923" t="str">
            <v>UT</v>
          </cell>
          <cell r="AB923">
            <v>18</v>
          </cell>
          <cell r="AC923">
            <v>1722.6000000000001</v>
          </cell>
          <cell r="AE923">
            <v>234</v>
          </cell>
          <cell r="AH923">
            <v>391.5</v>
          </cell>
          <cell r="AR923">
            <v>2015</v>
          </cell>
          <cell r="AS923">
            <v>12</v>
          </cell>
        </row>
        <row r="924">
          <cell r="F924" t="str">
            <v>Completed</v>
          </cell>
          <cell r="L924" t="str">
            <v>WA</v>
          </cell>
          <cell r="AB924">
            <v>12</v>
          </cell>
          <cell r="AC924">
            <v>1148.4000000000001</v>
          </cell>
          <cell r="AE924">
            <v>120</v>
          </cell>
          <cell r="AH924">
            <v>175.92</v>
          </cell>
          <cell r="AR924">
            <v>2015</v>
          </cell>
          <cell r="AS924">
            <v>12</v>
          </cell>
        </row>
        <row r="925">
          <cell r="F925" t="str">
            <v>Completed</v>
          </cell>
          <cell r="L925" t="str">
            <v>UT</v>
          </cell>
          <cell r="AB925">
            <v>12</v>
          </cell>
          <cell r="AC925">
            <v>452.40000000000003</v>
          </cell>
          <cell r="AE925">
            <v>60</v>
          </cell>
          <cell r="AH925">
            <v>198</v>
          </cell>
          <cell r="AR925">
            <v>2015</v>
          </cell>
          <cell r="AS925">
            <v>12</v>
          </cell>
        </row>
        <row r="926">
          <cell r="F926" t="str">
            <v>Completed</v>
          </cell>
          <cell r="L926" t="str">
            <v>WA</v>
          </cell>
          <cell r="AB926">
            <v>109</v>
          </cell>
          <cell r="AC926">
            <v>10431.300000000001</v>
          </cell>
          <cell r="AE926">
            <v>1417</v>
          </cell>
          <cell r="AH926">
            <v>3521.79</v>
          </cell>
          <cell r="AR926">
            <v>2015</v>
          </cell>
          <cell r="AS926">
            <v>12</v>
          </cell>
        </row>
        <row r="927">
          <cell r="F927" t="str">
            <v>Completed</v>
          </cell>
          <cell r="L927" t="str">
            <v>UT</v>
          </cell>
          <cell r="AB927">
            <v>1</v>
          </cell>
          <cell r="AC927">
            <v>37.700000000000003</v>
          </cell>
          <cell r="AE927">
            <v>5</v>
          </cell>
          <cell r="AH927">
            <v>16.5</v>
          </cell>
          <cell r="AR927">
            <v>2015</v>
          </cell>
          <cell r="AS927">
            <v>12</v>
          </cell>
        </row>
        <row r="928">
          <cell r="F928" t="str">
            <v>Completed</v>
          </cell>
          <cell r="L928" t="str">
            <v>UT</v>
          </cell>
          <cell r="AB928">
            <v>-6</v>
          </cell>
          <cell r="AC928">
            <v>0</v>
          </cell>
          <cell r="AE928">
            <v>-29.4</v>
          </cell>
          <cell r="AH928">
            <v>0</v>
          </cell>
          <cell r="AR928">
            <v>2015</v>
          </cell>
          <cell r="AS928">
            <v>12</v>
          </cell>
        </row>
        <row r="929">
          <cell r="F929" t="str">
            <v>Completed</v>
          </cell>
          <cell r="L929" t="str">
            <v>UT</v>
          </cell>
          <cell r="AB929">
            <v>24</v>
          </cell>
          <cell r="AC929">
            <v>904.80000000000007</v>
          </cell>
          <cell r="AE929">
            <v>120</v>
          </cell>
          <cell r="AH929">
            <v>396</v>
          </cell>
          <cell r="AR929">
            <v>2016</v>
          </cell>
          <cell r="AS929">
            <v>1</v>
          </cell>
        </row>
        <row r="930">
          <cell r="F930" t="str">
            <v>Completed</v>
          </cell>
          <cell r="L930" t="str">
            <v>UT</v>
          </cell>
          <cell r="AB930">
            <v>3</v>
          </cell>
          <cell r="AC930">
            <v>113.10000000000001</v>
          </cell>
          <cell r="AE930">
            <v>15</v>
          </cell>
          <cell r="AH930">
            <v>49.5</v>
          </cell>
          <cell r="AR930">
            <v>2016</v>
          </cell>
          <cell r="AS930">
            <v>1</v>
          </cell>
        </row>
        <row r="931">
          <cell r="F931" t="str">
            <v>Completed</v>
          </cell>
          <cell r="L931" t="str">
            <v>UT</v>
          </cell>
          <cell r="AB931">
            <v>6</v>
          </cell>
          <cell r="AC931">
            <v>226.20000000000002</v>
          </cell>
          <cell r="AE931">
            <v>30</v>
          </cell>
          <cell r="AH931">
            <v>99</v>
          </cell>
          <cell r="AR931">
            <v>2016</v>
          </cell>
          <cell r="AS931">
            <v>1</v>
          </cell>
        </row>
        <row r="932">
          <cell r="F932" t="str">
            <v>Completed</v>
          </cell>
          <cell r="L932" t="str">
            <v>UT</v>
          </cell>
          <cell r="AB932">
            <v>10</v>
          </cell>
          <cell r="AC932">
            <v>1112</v>
          </cell>
          <cell r="AE932">
            <v>70</v>
          </cell>
          <cell r="AH932">
            <v>198.7</v>
          </cell>
          <cell r="AR932">
            <v>2016</v>
          </cell>
          <cell r="AS932">
            <v>1</v>
          </cell>
        </row>
        <row r="933">
          <cell r="F933" t="str">
            <v>Completed</v>
          </cell>
          <cell r="L933" t="str">
            <v>UT</v>
          </cell>
          <cell r="AB933">
            <v>10</v>
          </cell>
          <cell r="AC933">
            <v>957</v>
          </cell>
          <cell r="AE933">
            <v>100</v>
          </cell>
          <cell r="AH933">
            <v>206.4</v>
          </cell>
          <cell r="AR933">
            <v>2016</v>
          </cell>
          <cell r="AS933">
            <v>1</v>
          </cell>
        </row>
        <row r="934">
          <cell r="F934" t="str">
            <v>Completed</v>
          </cell>
          <cell r="L934" t="str">
            <v>UT</v>
          </cell>
          <cell r="AB934">
            <v>6</v>
          </cell>
          <cell r="AC934">
            <v>226.20000000000002</v>
          </cell>
          <cell r="AE934">
            <v>30</v>
          </cell>
          <cell r="AH934">
            <v>99</v>
          </cell>
          <cell r="AR934">
            <v>2016</v>
          </cell>
          <cell r="AS934">
            <v>1</v>
          </cell>
        </row>
        <row r="935">
          <cell r="F935" t="str">
            <v>Completed</v>
          </cell>
          <cell r="L935" t="str">
            <v>UT</v>
          </cell>
          <cell r="AB935">
            <v>6</v>
          </cell>
          <cell r="AC935">
            <v>226.20000000000002</v>
          </cell>
          <cell r="AE935">
            <v>30</v>
          </cell>
          <cell r="AH935">
            <v>99</v>
          </cell>
          <cell r="AR935">
            <v>2016</v>
          </cell>
          <cell r="AS935">
            <v>1</v>
          </cell>
        </row>
        <row r="936">
          <cell r="F936" t="str">
            <v>Completed</v>
          </cell>
          <cell r="L936" t="str">
            <v>UT</v>
          </cell>
          <cell r="AB936">
            <v>2</v>
          </cell>
          <cell r="AC936">
            <v>191.4</v>
          </cell>
          <cell r="AE936">
            <v>26</v>
          </cell>
          <cell r="AH936">
            <v>43.5</v>
          </cell>
          <cell r="AR936">
            <v>2016</v>
          </cell>
          <cell r="AS936">
            <v>1</v>
          </cell>
        </row>
        <row r="937">
          <cell r="F937" t="str">
            <v>Completed</v>
          </cell>
          <cell r="L937" t="str">
            <v>UT</v>
          </cell>
          <cell r="AB937">
            <v>6</v>
          </cell>
          <cell r="AC937">
            <v>226.20000000000002</v>
          </cell>
          <cell r="AE937">
            <v>30</v>
          </cell>
          <cell r="AH937">
            <v>99</v>
          </cell>
          <cell r="AR937">
            <v>2016</v>
          </cell>
          <cell r="AS937">
            <v>1</v>
          </cell>
        </row>
        <row r="938">
          <cell r="F938" t="str">
            <v>Completed</v>
          </cell>
          <cell r="L938" t="str">
            <v>UT</v>
          </cell>
          <cell r="AB938">
            <v>6</v>
          </cell>
          <cell r="AC938">
            <v>574.20000000000005</v>
          </cell>
          <cell r="AE938">
            <v>78</v>
          </cell>
          <cell r="AH938">
            <v>130.5</v>
          </cell>
          <cell r="AR938">
            <v>2016</v>
          </cell>
          <cell r="AS938">
            <v>1</v>
          </cell>
        </row>
        <row r="939">
          <cell r="F939" t="str">
            <v>Completed</v>
          </cell>
          <cell r="L939" t="str">
            <v>UT</v>
          </cell>
          <cell r="AB939">
            <v>6</v>
          </cell>
          <cell r="AC939">
            <v>574.20000000000005</v>
          </cell>
          <cell r="AE939">
            <v>78</v>
          </cell>
          <cell r="AH939">
            <v>130.5</v>
          </cell>
          <cell r="AR939">
            <v>2016</v>
          </cell>
          <cell r="AS939">
            <v>1</v>
          </cell>
        </row>
        <row r="940">
          <cell r="F940" t="str">
            <v>Completed</v>
          </cell>
          <cell r="L940" t="str">
            <v>UT</v>
          </cell>
          <cell r="AB940">
            <v>25</v>
          </cell>
          <cell r="AC940">
            <v>1689.9999999999998</v>
          </cell>
          <cell r="AE940">
            <v>125</v>
          </cell>
          <cell r="AH940">
            <v>280.75</v>
          </cell>
          <cell r="AR940">
            <v>2016</v>
          </cell>
          <cell r="AS940">
            <v>1</v>
          </cell>
        </row>
        <row r="941">
          <cell r="F941" t="str">
            <v>Completed</v>
          </cell>
          <cell r="L941" t="str">
            <v>UT</v>
          </cell>
          <cell r="AB941">
            <v>1</v>
          </cell>
          <cell r="AC941">
            <v>95.7</v>
          </cell>
          <cell r="AE941">
            <v>10</v>
          </cell>
          <cell r="AH941">
            <v>20.64</v>
          </cell>
          <cell r="AR941">
            <v>2016</v>
          </cell>
          <cell r="AS941">
            <v>1</v>
          </cell>
        </row>
        <row r="942">
          <cell r="F942" t="str">
            <v>Completed</v>
          </cell>
          <cell r="L942" t="str">
            <v>UT</v>
          </cell>
          <cell r="AB942">
            <v>1</v>
          </cell>
          <cell r="AC942">
            <v>95.7</v>
          </cell>
          <cell r="AE942">
            <v>13</v>
          </cell>
          <cell r="AH942">
            <v>31.06</v>
          </cell>
          <cell r="AR942">
            <v>2016</v>
          </cell>
          <cell r="AS942">
            <v>1</v>
          </cell>
        </row>
        <row r="943">
          <cell r="F943" t="str">
            <v>Completed</v>
          </cell>
          <cell r="L943" t="str">
            <v>UT</v>
          </cell>
          <cell r="AB943">
            <v>12</v>
          </cell>
          <cell r="AC943">
            <v>1148.4000000000001</v>
          </cell>
          <cell r="AE943">
            <v>120</v>
          </cell>
          <cell r="AH943">
            <v>247.68</v>
          </cell>
          <cell r="AR943">
            <v>2016</v>
          </cell>
          <cell r="AS943">
            <v>1</v>
          </cell>
        </row>
        <row r="944">
          <cell r="F944" t="str">
            <v>Completed</v>
          </cell>
          <cell r="L944" t="str">
            <v>UT</v>
          </cell>
          <cell r="AB944">
            <v>45</v>
          </cell>
          <cell r="AC944">
            <v>4306.5</v>
          </cell>
          <cell r="AE944">
            <v>585</v>
          </cell>
          <cell r="AH944">
            <v>1397.7</v>
          </cell>
          <cell r="AR944">
            <v>2016</v>
          </cell>
          <cell r="AS944">
            <v>1</v>
          </cell>
        </row>
        <row r="945">
          <cell r="F945" t="str">
            <v>Completed</v>
          </cell>
          <cell r="L945" t="str">
            <v>UT</v>
          </cell>
          <cell r="AB945">
            <v>4</v>
          </cell>
          <cell r="AC945">
            <v>150.80000000000001</v>
          </cell>
          <cell r="AE945">
            <v>20</v>
          </cell>
          <cell r="AH945">
            <v>66</v>
          </cell>
          <cell r="AR945">
            <v>2016</v>
          </cell>
          <cell r="AS945">
            <v>1</v>
          </cell>
        </row>
        <row r="946">
          <cell r="F946" t="str">
            <v>Completed</v>
          </cell>
          <cell r="L946" t="str">
            <v>UT</v>
          </cell>
          <cell r="AB946">
            <v>20</v>
          </cell>
          <cell r="AC946">
            <v>1352</v>
          </cell>
          <cell r="AE946">
            <v>100</v>
          </cell>
          <cell r="AH946">
            <v>224.6</v>
          </cell>
          <cell r="AR946">
            <v>2016</v>
          </cell>
          <cell r="AS946">
            <v>1</v>
          </cell>
        </row>
        <row r="947">
          <cell r="F947" t="str">
            <v>Completed</v>
          </cell>
          <cell r="L947" t="str">
            <v>UT</v>
          </cell>
          <cell r="AB947">
            <v>10</v>
          </cell>
          <cell r="AC947">
            <v>1112</v>
          </cell>
          <cell r="AE947">
            <v>70</v>
          </cell>
          <cell r="AH947">
            <v>198.7</v>
          </cell>
          <cell r="AR947">
            <v>2016</v>
          </cell>
          <cell r="AS947">
            <v>1</v>
          </cell>
        </row>
        <row r="948">
          <cell r="F948" t="str">
            <v>Completed</v>
          </cell>
          <cell r="L948" t="str">
            <v>UT</v>
          </cell>
          <cell r="AB948">
            <v>420</v>
          </cell>
          <cell r="AC948">
            <v>15834.000000000002</v>
          </cell>
          <cell r="AE948">
            <v>2100</v>
          </cell>
          <cell r="AH948">
            <v>6930</v>
          </cell>
          <cell r="AR948">
            <v>2016</v>
          </cell>
          <cell r="AS948">
            <v>1</v>
          </cell>
        </row>
        <row r="949">
          <cell r="F949" t="str">
            <v>Completed</v>
          </cell>
          <cell r="L949" t="str">
            <v>UT</v>
          </cell>
          <cell r="AB949">
            <v>70</v>
          </cell>
          <cell r="AC949">
            <v>2639</v>
          </cell>
          <cell r="AE949">
            <v>350</v>
          </cell>
          <cell r="AH949">
            <v>1155</v>
          </cell>
          <cell r="AR949">
            <v>2016</v>
          </cell>
          <cell r="AS949">
            <v>1</v>
          </cell>
        </row>
        <row r="950">
          <cell r="F950" t="str">
            <v>Completed</v>
          </cell>
          <cell r="L950" t="str">
            <v>UT</v>
          </cell>
          <cell r="AB950">
            <v>3</v>
          </cell>
          <cell r="AC950">
            <v>113.10000000000001</v>
          </cell>
          <cell r="AE950">
            <v>15</v>
          </cell>
          <cell r="AH950">
            <v>49.5</v>
          </cell>
          <cell r="AR950">
            <v>2016</v>
          </cell>
          <cell r="AS950">
            <v>1</v>
          </cell>
        </row>
        <row r="951">
          <cell r="F951" t="str">
            <v>Completed</v>
          </cell>
          <cell r="L951" t="str">
            <v>UT</v>
          </cell>
          <cell r="AB951">
            <v>9</v>
          </cell>
          <cell r="AC951">
            <v>339.3</v>
          </cell>
          <cell r="AE951">
            <v>45</v>
          </cell>
          <cell r="AH951">
            <v>148.5</v>
          </cell>
          <cell r="AR951">
            <v>2016</v>
          </cell>
          <cell r="AS951">
            <v>1</v>
          </cell>
        </row>
        <row r="952">
          <cell r="F952" t="str">
            <v>Completed</v>
          </cell>
          <cell r="L952" t="str">
            <v>UT</v>
          </cell>
          <cell r="AB952">
            <v>8</v>
          </cell>
          <cell r="AC952">
            <v>765.6</v>
          </cell>
          <cell r="AE952">
            <v>80</v>
          </cell>
          <cell r="AH952">
            <v>165.12</v>
          </cell>
          <cell r="AR952">
            <v>2016</v>
          </cell>
          <cell r="AS952">
            <v>1</v>
          </cell>
        </row>
        <row r="953">
          <cell r="F953" t="str">
            <v>Completed</v>
          </cell>
          <cell r="L953" t="str">
            <v>UT</v>
          </cell>
          <cell r="AB953">
            <v>10</v>
          </cell>
          <cell r="AC953">
            <v>377</v>
          </cell>
          <cell r="AE953">
            <v>50</v>
          </cell>
          <cell r="AH953">
            <v>165</v>
          </cell>
          <cell r="AR953">
            <v>2016</v>
          </cell>
          <cell r="AS953">
            <v>1</v>
          </cell>
        </row>
        <row r="954">
          <cell r="F954" t="str">
            <v>Completed</v>
          </cell>
          <cell r="L954" t="str">
            <v>UT</v>
          </cell>
          <cell r="AB954">
            <v>12</v>
          </cell>
          <cell r="AC954">
            <v>1148.4000000000001</v>
          </cell>
          <cell r="AE954">
            <v>120</v>
          </cell>
          <cell r="AH954">
            <v>247.68</v>
          </cell>
          <cell r="AR954">
            <v>2016</v>
          </cell>
          <cell r="AS954">
            <v>1</v>
          </cell>
        </row>
        <row r="955">
          <cell r="F955" t="str">
            <v>Completed</v>
          </cell>
          <cell r="L955" t="str">
            <v>UT</v>
          </cell>
          <cell r="AB955">
            <v>4</v>
          </cell>
          <cell r="AC955">
            <v>150.80000000000001</v>
          </cell>
          <cell r="AE955">
            <v>20</v>
          </cell>
          <cell r="AH955">
            <v>66</v>
          </cell>
          <cell r="AR955">
            <v>2016</v>
          </cell>
          <cell r="AS955">
            <v>1</v>
          </cell>
        </row>
        <row r="956">
          <cell r="F956" t="str">
            <v>Completed</v>
          </cell>
          <cell r="L956" t="str">
            <v>UT</v>
          </cell>
          <cell r="AB956">
            <v>192</v>
          </cell>
          <cell r="AC956">
            <v>18374.400000000001</v>
          </cell>
          <cell r="AE956">
            <v>1920</v>
          </cell>
          <cell r="AH956">
            <v>3962.88</v>
          </cell>
          <cell r="AR956">
            <v>2016</v>
          </cell>
          <cell r="AS956">
            <v>1</v>
          </cell>
        </row>
        <row r="957">
          <cell r="F957" t="str">
            <v>Completed</v>
          </cell>
          <cell r="L957" t="str">
            <v>UT</v>
          </cell>
          <cell r="AB957">
            <v>12</v>
          </cell>
          <cell r="AC957">
            <v>1148.4000000000001</v>
          </cell>
          <cell r="AE957">
            <v>120</v>
          </cell>
          <cell r="AH957">
            <v>247.68</v>
          </cell>
          <cell r="AR957">
            <v>2016</v>
          </cell>
          <cell r="AS957">
            <v>1</v>
          </cell>
        </row>
        <row r="958">
          <cell r="F958" t="str">
            <v>Completed</v>
          </cell>
          <cell r="L958" t="str">
            <v>UT</v>
          </cell>
          <cell r="AB958">
            <v>12</v>
          </cell>
          <cell r="AC958">
            <v>1148.4000000000001</v>
          </cell>
          <cell r="AE958">
            <v>120</v>
          </cell>
          <cell r="AH958">
            <v>247.68</v>
          </cell>
          <cell r="AR958">
            <v>2016</v>
          </cell>
          <cell r="AS958">
            <v>1</v>
          </cell>
        </row>
        <row r="959">
          <cell r="F959" t="str">
            <v>Completed</v>
          </cell>
          <cell r="L959" t="str">
            <v>UT</v>
          </cell>
          <cell r="AB959">
            <v>6</v>
          </cell>
          <cell r="AC959">
            <v>226.20000000000002</v>
          </cell>
          <cell r="AE959">
            <v>30</v>
          </cell>
          <cell r="AH959">
            <v>99</v>
          </cell>
          <cell r="AR959">
            <v>2016</v>
          </cell>
          <cell r="AS959">
            <v>1</v>
          </cell>
        </row>
        <row r="960">
          <cell r="F960" t="str">
            <v>Completed</v>
          </cell>
          <cell r="L960" t="str">
            <v>UT</v>
          </cell>
          <cell r="AB960">
            <v>6</v>
          </cell>
          <cell r="AC960">
            <v>574.20000000000005</v>
          </cell>
          <cell r="AE960">
            <v>78</v>
          </cell>
          <cell r="AH960">
            <v>130.5</v>
          </cell>
          <cell r="AR960">
            <v>2016</v>
          </cell>
          <cell r="AS960">
            <v>1</v>
          </cell>
        </row>
        <row r="961">
          <cell r="F961" t="str">
            <v>Completed</v>
          </cell>
          <cell r="L961" t="str">
            <v>UT</v>
          </cell>
          <cell r="AB961">
            <v>5</v>
          </cell>
          <cell r="AC961">
            <v>556</v>
          </cell>
          <cell r="AE961">
            <v>35</v>
          </cell>
          <cell r="AH961">
            <v>99.35</v>
          </cell>
          <cell r="AR961">
            <v>2016</v>
          </cell>
          <cell r="AS961">
            <v>1</v>
          </cell>
        </row>
        <row r="962">
          <cell r="F962" t="str">
            <v>Completed</v>
          </cell>
          <cell r="L962" t="str">
            <v>UT</v>
          </cell>
          <cell r="AB962">
            <v>4</v>
          </cell>
          <cell r="AC962">
            <v>382.8</v>
          </cell>
          <cell r="AE962">
            <v>52</v>
          </cell>
          <cell r="AH962">
            <v>87</v>
          </cell>
          <cell r="AR962">
            <v>2016</v>
          </cell>
          <cell r="AS962">
            <v>1</v>
          </cell>
        </row>
        <row r="963">
          <cell r="F963" t="str">
            <v>Completed</v>
          </cell>
          <cell r="L963" t="str">
            <v>UT</v>
          </cell>
          <cell r="AB963">
            <v>23</v>
          </cell>
          <cell r="AC963">
            <v>2201.1</v>
          </cell>
          <cell r="AE963">
            <v>230</v>
          </cell>
          <cell r="AH963">
            <v>474.72</v>
          </cell>
          <cell r="AR963">
            <v>2016</v>
          </cell>
          <cell r="AS963">
            <v>1</v>
          </cell>
        </row>
        <row r="964">
          <cell r="F964" t="str">
            <v>Completed</v>
          </cell>
          <cell r="L964" t="str">
            <v>UT</v>
          </cell>
          <cell r="AB964">
            <v>12</v>
          </cell>
          <cell r="AC964">
            <v>1148.4000000000001</v>
          </cell>
          <cell r="AE964">
            <v>120</v>
          </cell>
          <cell r="AH964">
            <v>247.68</v>
          </cell>
          <cell r="AR964">
            <v>2016</v>
          </cell>
          <cell r="AS964">
            <v>1</v>
          </cell>
        </row>
        <row r="965">
          <cell r="F965" t="str">
            <v>Completed</v>
          </cell>
          <cell r="L965" t="str">
            <v>UT</v>
          </cell>
          <cell r="AB965">
            <v>6</v>
          </cell>
          <cell r="AC965">
            <v>574.20000000000005</v>
          </cell>
          <cell r="AE965">
            <v>60</v>
          </cell>
          <cell r="AH965">
            <v>123.84</v>
          </cell>
          <cell r="AR965">
            <v>2016</v>
          </cell>
          <cell r="AS965">
            <v>1</v>
          </cell>
        </row>
        <row r="966">
          <cell r="F966" t="str">
            <v>Completed</v>
          </cell>
          <cell r="L966" t="str">
            <v>UT</v>
          </cell>
          <cell r="AB966">
            <v>24</v>
          </cell>
          <cell r="AC966">
            <v>2296.8000000000002</v>
          </cell>
          <cell r="AE966">
            <v>312</v>
          </cell>
          <cell r="AH966">
            <v>522</v>
          </cell>
          <cell r="AR966">
            <v>2016</v>
          </cell>
          <cell r="AS966">
            <v>1</v>
          </cell>
        </row>
        <row r="967">
          <cell r="F967" t="str">
            <v>Completed</v>
          </cell>
          <cell r="L967" t="str">
            <v>UT</v>
          </cell>
          <cell r="AB967">
            <v>50</v>
          </cell>
          <cell r="AC967">
            <v>5560</v>
          </cell>
          <cell r="AE967">
            <v>350</v>
          </cell>
          <cell r="AH967">
            <v>993.5</v>
          </cell>
          <cell r="AR967">
            <v>2016</v>
          </cell>
          <cell r="AS967">
            <v>1</v>
          </cell>
        </row>
        <row r="968">
          <cell r="F968" t="str">
            <v>Completed</v>
          </cell>
          <cell r="L968" t="str">
            <v>UT</v>
          </cell>
          <cell r="AB968">
            <v>24</v>
          </cell>
          <cell r="AC968">
            <v>2296.8000000000002</v>
          </cell>
          <cell r="AE968">
            <v>240</v>
          </cell>
          <cell r="AH968">
            <v>495.36</v>
          </cell>
          <cell r="AR968">
            <v>2016</v>
          </cell>
          <cell r="AS968">
            <v>1</v>
          </cell>
        </row>
        <row r="969">
          <cell r="F969" t="str">
            <v>Completed</v>
          </cell>
          <cell r="L969" t="str">
            <v>UT</v>
          </cell>
          <cell r="AB969">
            <v>20</v>
          </cell>
          <cell r="AC969">
            <v>1914</v>
          </cell>
          <cell r="AE969">
            <v>260</v>
          </cell>
          <cell r="AH969">
            <v>435</v>
          </cell>
          <cell r="AR969">
            <v>2016</v>
          </cell>
          <cell r="AS969">
            <v>1</v>
          </cell>
        </row>
        <row r="970">
          <cell r="F970" t="str">
            <v>Completed</v>
          </cell>
          <cell r="L970" t="str">
            <v>UT</v>
          </cell>
          <cell r="AB970">
            <v>60</v>
          </cell>
          <cell r="AC970">
            <v>5742</v>
          </cell>
          <cell r="AE970">
            <v>780</v>
          </cell>
          <cell r="AH970">
            <v>1305</v>
          </cell>
          <cell r="AR970">
            <v>2016</v>
          </cell>
          <cell r="AS970">
            <v>1</v>
          </cell>
        </row>
        <row r="971">
          <cell r="F971" t="str">
            <v>Completed</v>
          </cell>
          <cell r="L971" t="str">
            <v>UT</v>
          </cell>
          <cell r="AB971">
            <v>2</v>
          </cell>
          <cell r="AC971">
            <v>222.4</v>
          </cell>
          <cell r="AE971">
            <v>14</v>
          </cell>
          <cell r="AH971">
            <v>39.74</v>
          </cell>
          <cell r="AR971">
            <v>2016</v>
          </cell>
          <cell r="AS971">
            <v>1</v>
          </cell>
        </row>
        <row r="972">
          <cell r="F972" t="str">
            <v>Completed</v>
          </cell>
          <cell r="L972" t="str">
            <v>UT</v>
          </cell>
          <cell r="AB972">
            <v>24</v>
          </cell>
          <cell r="AC972">
            <v>904.80000000000007</v>
          </cell>
          <cell r="AE972">
            <v>120</v>
          </cell>
          <cell r="AH972">
            <v>396</v>
          </cell>
          <cell r="AR972">
            <v>2016</v>
          </cell>
          <cell r="AS972">
            <v>1</v>
          </cell>
        </row>
        <row r="973">
          <cell r="F973" t="str">
            <v>Completed</v>
          </cell>
          <cell r="L973" t="str">
            <v>UT</v>
          </cell>
          <cell r="AB973">
            <v>12</v>
          </cell>
          <cell r="AC973">
            <v>1148.4000000000001</v>
          </cell>
          <cell r="AE973">
            <v>120</v>
          </cell>
          <cell r="AH973">
            <v>247.68</v>
          </cell>
          <cell r="AR973">
            <v>2016</v>
          </cell>
          <cell r="AS973">
            <v>1</v>
          </cell>
        </row>
        <row r="974">
          <cell r="F974" t="str">
            <v>Completed</v>
          </cell>
          <cell r="L974" t="str">
            <v>UT</v>
          </cell>
          <cell r="AB974">
            <v>96</v>
          </cell>
          <cell r="AC974">
            <v>3619.2000000000003</v>
          </cell>
          <cell r="AE974">
            <v>480</v>
          </cell>
          <cell r="AH974">
            <v>1584</v>
          </cell>
          <cell r="AR974">
            <v>2016</v>
          </cell>
          <cell r="AS974">
            <v>1</v>
          </cell>
        </row>
        <row r="975">
          <cell r="F975" t="str">
            <v>Completed</v>
          </cell>
          <cell r="L975" t="str">
            <v>UT</v>
          </cell>
          <cell r="AB975">
            <v>60</v>
          </cell>
          <cell r="AC975">
            <v>4055.9999999999995</v>
          </cell>
          <cell r="AE975">
            <v>300</v>
          </cell>
          <cell r="AH975">
            <v>673.8</v>
          </cell>
          <cell r="AR975">
            <v>2016</v>
          </cell>
          <cell r="AS975">
            <v>1</v>
          </cell>
        </row>
        <row r="976">
          <cell r="F976" t="str">
            <v>Completed</v>
          </cell>
          <cell r="L976" t="str">
            <v>UT</v>
          </cell>
          <cell r="AB976">
            <v>120</v>
          </cell>
          <cell r="AC976">
            <v>11484</v>
          </cell>
          <cell r="AE976">
            <v>1200</v>
          </cell>
          <cell r="AH976">
            <v>2476.8000000000002</v>
          </cell>
          <cell r="AR976">
            <v>2016</v>
          </cell>
          <cell r="AS976">
            <v>1</v>
          </cell>
        </row>
        <row r="977">
          <cell r="F977" t="str">
            <v>Completed</v>
          </cell>
          <cell r="L977" t="str">
            <v>UT</v>
          </cell>
          <cell r="AB977">
            <v>96</v>
          </cell>
          <cell r="AC977">
            <v>3619.2000000000003</v>
          </cell>
          <cell r="AE977">
            <v>480</v>
          </cell>
          <cell r="AH977">
            <v>1584</v>
          </cell>
          <cell r="AR977">
            <v>2016</v>
          </cell>
          <cell r="AS977">
            <v>1</v>
          </cell>
        </row>
        <row r="978">
          <cell r="F978" t="str">
            <v>Completed</v>
          </cell>
          <cell r="L978" t="str">
            <v>UT</v>
          </cell>
          <cell r="AB978">
            <v>48</v>
          </cell>
          <cell r="AC978">
            <v>4593.6000000000004</v>
          </cell>
          <cell r="AE978">
            <v>480</v>
          </cell>
          <cell r="AH978">
            <v>990.72</v>
          </cell>
          <cell r="AR978">
            <v>2016</v>
          </cell>
          <cell r="AS978">
            <v>1</v>
          </cell>
        </row>
        <row r="979">
          <cell r="F979" t="str">
            <v>Completed</v>
          </cell>
          <cell r="L979" t="str">
            <v>UT</v>
          </cell>
          <cell r="AB979">
            <v>281</v>
          </cell>
          <cell r="AC979">
            <v>10593.7</v>
          </cell>
          <cell r="AE979">
            <v>1405</v>
          </cell>
          <cell r="AH979">
            <v>4636.5</v>
          </cell>
          <cell r="AR979">
            <v>2016</v>
          </cell>
          <cell r="AS979">
            <v>1</v>
          </cell>
        </row>
        <row r="980">
          <cell r="F980" t="str">
            <v>Completed</v>
          </cell>
          <cell r="L980" t="str">
            <v>UT</v>
          </cell>
          <cell r="AB980">
            <v>8</v>
          </cell>
          <cell r="AC980">
            <v>889.6</v>
          </cell>
          <cell r="AE980">
            <v>56</v>
          </cell>
          <cell r="AH980">
            <v>158.96</v>
          </cell>
          <cell r="AR980">
            <v>2016</v>
          </cell>
          <cell r="AS980">
            <v>1</v>
          </cell>
        </row>
        <row r="981">
          <cell r="F981" t="str">
            <v>Completed</v>
          </cell>
          <cell r="L981" t="str">
            <v>UT</v>
          </cell>
          <cell r="AB981">
            <v>4</v>
          </cell>
          <cell r="AC981">
            <v>382.8</v>
          </cell>
          <cell r="AE981">
            <v>52</v>
          </cell>
          <cell r="AH981">
            <v>87</v>
          </cell>
          <cell r="AR981">
            <v>2016</v>
          </cell>
          <cell r="AS981">
            <v>1</v>
          </cell>
        </row>
        <row r="982">
          <cell r="F982" t="str">
            <v>Completed</v>
          </cell>
          <cell r="L982" t="str">
            <v>UT</v>
          </cell>
          <cell r="AB982">
            <v>6</v>
          </cell>
          <cell r="AC982">
            <v>574.20000000000005</v>
          </cell>
          <cell r="AE982">
            <v>78</v>
          </cell>
          <cell r="AH982">
            <v>130.5</v>
          </cell>
          <cell r="AR982">
            <v>2016</v>
          </cell>
          <cell r="AS982">
            <v>1</v>
          </cell>
        </row>
        <row r="983">
          <cell r="F983" t="str">
            <v>Completed</v>
          </cell>
          <cell r="L983" t="str">
            <v>UT</v>
          </cell>
          <cell r="AB983">
            <v>4</v>
          </cell>
          <cell r="AC983">
            <v>382.8</v>
          </cell>
          <cell r="AE983">
            <v>52</v>
          </cell>
          <cell r="AH983">
            <v>87</v>
          </cell>
          <cell r="AR983">
            <v>2016</v>
          </cell>
          <cell r="AS983">
            <v>1</v>
          </cell>
        </row>
        <row r="984">
          <cell r="F984" t="str">
            <v>Completed</v>
          </cell>
          <cell r="L984" t="str">
            <v>UT</v>
          </cell>
          <cell r="AB984">
            <v>30</v>
          </cell>
          <cell r="AC984">
            <v>2871</v>
          </cell>
          <cell r="AE984">
            <v>300</v>
          </cell>
          <cell r="AH984">
            <v>619.20000000000005</v>
          </cell>
          <cell r="AR984">
            <v>2016</v>
          </cell>
          <cell r="AS984">
            <v>1</v>
          </cell>
        </row>
        <row r="985">
          <cell r="F985" t="str">
            <v>Completed</v>
          </cell>
          <cell r="L985" t="str">
            <v>UT</v>
          </cell>
          <cell r="AB985">
            <v>36</v>
          </cell>
          <cell r="AC985">
            <v>3445.2000000000003</v>
          </cell>
          <cell r="AE985">
            <v>360</v>
          </cell>
          <cell r="AH985">
            <v>743.04</v>
          </cell>
          <cell r="AR985">
            <v>2016</v>
          </cell>
          <cell r="AS985">
            <v>1</v>
          </cell>
        </row>
        <row r="986">
          <cell r="F986" t="str">
            <v>Completed</v>
          </cell>
          <cell r="L986" t="str">
            <v>UT</v>
          </cell>
          <cell r="AB986">
            <v>24</v>
          </cell>
          <cell r="AC986">
            <v>2296.8000000000002</v>
          </cell>
          <cell r="AE986">
            <v>240</v>
          </cell>
          <cell r="AH986">
            <v>495.36</v>
          </cell>
          <cell r="AR986">
            <v>2016</v>
          </cell>
          <cell r="AS986">
            <v>1</v>
          </cell>
        </row>
        <row r="987">
          <cell r="F987" t="str">
            <v>Completed</v>
          </cell>
          <cell r="L987" t="str">
            <v>UT</v>
          </cell>
          <cell r="AB987">
            <v>8</v>
          </cell>
          <cell r="AC987">
            <v>889.6</v>
          </cell>
          <cell r="AE987">
            <v>56</v>
          </cell>
          <cell r="AH987">
            <v>158.96</v>
          </cell>
          <cell r="AR987">
            <v>2016</v>
          </cell>
          <cell r="AS987">
            <v>1</v>
          </cell>
        </row>
        <row r="988">
          <cell r="F988" t="str">
            <v>Completed</v>
          </cell>
          <cell r="L988" t="str">
            <v>UT</v>
          </cell>
          <cell r="AB988">
            <v>4</v>
          </cell>
          <cell r="AC988">
            <v>382.8</v>
          </cell>
          <cell r="AE988">
            <v>52</v>
          </cell>
          <cell r="AH988">
            <v>87</v>
          </cell>
          <cell r="AR988">
            <v>2016</v>
          </cell>
          <cell r="AS988">
            <v>1</v>
          </cell>
        </row>
        <row r="989">
          <cell r="F989" t="str">
            <v>Completed</v>
          </cell>
          <cell r="L989" t="str">
            <v>UT</v>
          </cell>
          <cell r="AB989">
            <v>2</v>
          </cell>
          <cell r="AC989">
            <v>191.4</v>
          </cell>
          <cell r="AE989">
            <v>20</v>
          </cell>
          <cell r="AH989">
            <v>41.28</v>
          </cell>
          <cell r="AR989">
            <v>2016</v>
          </cell>
          <cell r="AS989">
            <v>1</v>
          </cell>
        </row>
        <row r="990">
          <cell r="F990" t="str">
            <v>Completed</v>
          </cell>
          <cell r="L990" t="str">
            <v>UT</v>
          </cell>
          <cell r="AB990">
            <v>5</v>
          </cell>
          <cell r="AC990">
            <v>478.5</v>
          </cell>
          <cell r="AE990">
            <v>50</v>
          </cell>
          <cell r="AH990">
            <v>103.2</v>
          </cell>
          <cell r="AR990">
            <v>2016</v>
          </cell>
          <cell r="AS990">
            <v>1</v>
          </cell>
        </row>
        <row r="991">
          <cell r="F991" t="str">
            <v>Completed</v>
          </cell>
          <cell r="L991" t="str">
            <v>UT</v>
          </cell>
          <cell r="AB991">
            <v>24</v>
          </cell>
          <cell r="AC991">
            <v>2668.8</v>
          </cell>
          <cell r="AE991">
            <v>168</v>
          </cell>
          <cell r="AH991">
            <v>476.88</v>
          </cell>
          <cell r="AR991">
            <v>2016</v>
          </cell>
          <cell r="AS991">
            <v>1</v>
          </cell>
        </row>
        <row r="992">
          <cell r="F992" t="str">
            <v>Completed</v>
          </cell>
          <cell r="L992" t="str">
            <v>UT</v>
          </cell>
          <cell r="AB992">
            <v>40</v>
          </cell>
          <cell r="AC992">
            <v>1508</v>
          </cell>
          <cell r="AE992">
            <v>200</v>
          </cell>
          <cell r="AH992">
            <v>660</v>
          </cell>
          <cell r="AR992">
            <v>2016</v>
          </cell>
          <cell r="AS992">
            <v>1</v>
          </cell>
        </row>
        <row r="993">
          <cell r="F993" t="str">
            <v>Completed</v>
          </cell>
          <cell r="L993" t="str">
            <v>UT</v>
          </cell>
          <cell r="AB993">
            <v>60</v>
          </cell>
          <cell r="AC993">
            <v>2262</v>
          </cell>
          <cell r="AE993">
            <v>300</v>
          </cell>
          <cell r="AH993">
            <v>990</v>
          </cell>
          <cell r="AR993">
            <v>2016</v>
          </cell>
          <cell r="AS993">
            <v>1</v>
          </cell>
        </row>
        <row r="994">
          <cell r="F994" t="str">
            <v>Completed</v>
          </cell>
          <cell r="L994" t="str">
            <v>UT</v>
          </cell>
          <cell r="AB994">
            <v>14</v>
          </cell>
          <cell r="AC994">
            <v>1339.8</v>
          </cell>
          <cell r="AE994">
            <v>140</v>
          </cell>
          <cell r="AH994">
            <v>288.95999999999998</v>
          </cell>
          <cell r="AR994">
            <v>2016</v>
          </cell>
          <cell r="AS994">
            <v>1</v>
          </cell>
        </row>
        <row r="995">
          <cell r="F995" t="str">
            <v>Completed</v>
          </cell>
          <cell r="L995" t="str">
            <v>UT</v>
          </cell>
          <cell r="AB995">
            <v>80</v>
          </cell>
          <cell r="AC995">
            <v>5408</v>
          </cell>
          <cell r="AE995">
            <v>400</v>
          </cell>
          <cell r="AH995">
            <v>898.4</v>
          </cell>
          <cell r="AR995">
            <v>2016</v>
          </cell>
          <cell r="AS995">
            <v>1</v>
          </cell>
        </row>
        <row r="996">
          <cell r="F996" t="str">
            <v>Completed</v>
          </cell>
          <cell r="L996" t="str">
            <v>UT</v>
          </cell>
          <cell r="AB996">
            <v>10</v>
          </cell>
          <cell r="AC996">
            <v>377</v>
          </cell>
          <cell r="AE996">
            <v>50</v>
          </cell>
          <cell r="AH996">
            <v>165</v>
          </cell>
          <cell r="AR996">
            <v>2016</v>
          </cell>
          <cell r="AS996">
            <v>1</v>
          </cell>
        </row>
        <row r="997">
          <cell r="F997" t="str">
            <v>Completed</v>
          </cell>
          <cell r="L997" t="str">
            <v>UT</v>
          </cell>
          <cell r="AB997">
            <v>50</v>
          </cell>
          <cell r="AC997">
            <v>1885.0000000000002</v>
          </cell>
          <cell r="AE997">
            <v>250</v>
          </cell>
          <cell r="AH997">
            <v>825</v>
          </cell>
          <cell r="AR997">
            <v>2016</v>
          </cell>
          <cell r="AS997">
            <v>1</v>
          </cell>
        </row>
        <row r="998">
          <cell r="F998" t="str">
            <v>Completed</v>
          </cell>
          <cell r="L998" t="str">
            <v>UT</v>
          </cell>
          <cell r="AB998">
            <v>15</v>
          </cell>
          <cell r="AC998">
            <v>1435.5</v>
          </cell>
          <cell r="AE998">
            <v>150</v>
          </cell>
          <cell r="AH998">
            <v>309.60000000000002</v>
          </cell>
          <cell r="AR998">
            <v>2016</v>
          </cell>
          <cell r="AS998">
            <v>1</v>
          </cell>
        </row>
        <row r="999">
          <cell r="F999" t="str">
            <v>Completed</v>
          </cell>
          <cell r="L999" t="str">
            <v>UT</v>
          </cell>
          <cell r="AB999">
            <v>3</v>
          </cell>
          <cell r="AC999">
            <v>113.10000000000001</v>
          </cell>
          <cell r="AE999">
            <v>15</v>
          </cell>
          <cell r="AH999">
            <v>49.5</v>
          </cell>
          <cell r="AR999">
            <v>2016</v>
          </cell>
          <cell r="AS999">
            <v>1</v>
          </cell>
        </row>
        <row r="1000">
          <cell r="F1000" t="str">
            <v>Completed</v>
          </cell>
          <cell r="L1000" t="str">
            <v>UT</v>
          </cell>
          <cell r="AB1000">
            <v>52</v>
          </cell>
          <cell r="AC1000">
            <v>4976.4000000000005</v>
          </cell>
          <cell r="AE1000">
            <v>676</v>
          </cell>
          <cell r="AH1000">
            <v>1131</v>
          </cell>
          <cell r="AR1000">
            <v>2016</v>
          </cell>
          <cell r="AS1000">
            <v>1</v>
          </cell>
        </row>
        <row r="1001">
          <cell r="F1001" t="str">
            <v>Completed</v>
          </cell>
          <cell r="L1001" t="str">
            <v>UT</v>
          </cell>
          <cell r="AB1001">
            <v>37</v>
          </cell>
          <cell r="AC1001">
            <v>3540.9</v>
          </cell>
          <cell r="AE1001">
            <v>481</v>
          </cell>
          <cell r="AH1001">
            <v>804.75</v>
          </cell>
          <cell r="AR1001">
            <v>2016</v>
          </cell>
          <cell r="AS1001">
            <v>1</v>
          </cell>
        </row>
        <row r="1002">
          <cell r="F1002" t="str">
            <v>Completed</v>
          </cell>
          <cell r="L1002" t="str">
            <v>UT</v>
          </cell>
          <cell r="AB1002">
            <v>4</v>
          </cell>
          <cell r="AC1002">
            <v>382.8</v>
          </cell>
          <cell r="AE1002">
            <v>52</v>
          </cell>
          <cell r="AH1002">
            <v>87</v>
          </cell>
          <cell r="AR1002">
            <v>2016</v>
          </cell>
          <cell r="AS1002">
            <v>1</v>
          </cell>
        </row>
        <row r="1003">
          <cell r="F1003" t="str">
            <v>Completed</v>
          </cell>
          <cell r="L1003" t="str">
            <v>UT</v>
          </cell>
          <cell r="AB1003">
            <v>18</v>
          </cell>
          <cell r="AC1003">
            <v>678.6</v>
          </cell>
          <cell r="AE1003">
            <v>90</v>
          </cell>
          <cell r="AH1003">
            <v>297</v>
          </cell>
          <cell r="AR1003">
            <v>2016</v>
          </cell>
          <cell r="AS1003">
            <v>1</v>
          </cell>
        </row>
        <row r="1004">
          <cell r="F1004" t="str">
            <v>Completed</v>
          </cell>
          <cell r="L1004" t="str">
            <v>UT</v>
          </cell>
          <cell r="AB1004">
            <v>6</v>
          </cell>
          <cell r="AC1004">
            <v>226.20000000000002</v>
          </cell>
          <cell r="AE1004">
            <v>30</v>
          </cell>
          <cell r="AH1004">
            <v>99</v>
          </cell>
          <cell r="AR1004">
            <v>2016</v>
          </cell>
          <cell r="AS1004">
            <v>1</v>
          </cell>
        </row>
        <row r="1005">
          <cell r="F1005" t="str">
            <v>Completed</v>
          </cell>
          <cell r="L1005" t="str">
            <v>UT</v>
          </cell>
          <cell r="AB1005">
            <v>18</v>
          </cell>
          <cell r="AC1005">
            <v>678.6</v>
          </cell>
          <cell r="AE1005">
            <v>90</v>
          </cell>
          <cell r="AH1005">
            <v>297</v>
          </cell>
          <cell r="AR1005">
            <v>2016</v>
          </cell>
          <cell r="AS1005">
            <v>1</v>
          </cell>
        </row>
        <row r="1006">
          <cell r="F1006" t="str">
            <v>Completed</v>
          </cell>
          <cell r="L1006" t="str">
            <v>UT</v>
          </cell>
          <cell r="AB1006">
            <v>3</v>
          </cell>
          <cell r="AC1006">
            <v>113.10000000000001</v>
          </cell>
          <cell r="AE1006">
            <v>15</v>
          </cell>
          <cell r="AH1006">
            <v>49.5</v>
          </cell>
          <cell r="AR1006">
            <v>2016</v>
          </cell>
          <cell r="AS1006">
            <v>1</v>
          </cell>
        </row>
        <row r="1007">
          <cell r="F1007" t="str">
            <v>Completed</v>
          </cell>
          <cell r="L1007" t="str">
            <v>UT</v>
          </cell>
          <cell r="AB1007">
            <v>24</v>
          </cell>
          <cell r="AC1007">
            <v>2296.8000000000002</v>
          </cell>
          <cell r="AE1007">
            <v>312</v>
          </cell>
          <cell r="AH1007">
            <v>522</v>
          </cell>
          <cell r="AR1007">
            <v>2016</v>
          </cell>
          <cell r="AS1007">
            <v>1</v>
          </cell>
        </row>
        <row r="1008">
          <cell r="F1008" t="str">
            <v>Completed</v>
          </cell>
          <cell r="L1008" t="str">
            <v>UT</v>
          </cell>
          <cell r="AB1008">
            <v>36</v>
          </cell>
          <cell r="AC1008">
            <v>3445.2000000000003</v>
          </cell>
          <cell r="AE1008">
            <v>360</v>
          </cell>
          <cell r="AH1008">
            <v>743.04</v>
          </cell>
          <cell r="AR1008">
            <v>2016</v>
          </cell>
          <cell r="AS1008">
            <v>1</v>
          </cell>
        </row>
        <row r="1009">
          <cell r="F1009" t="str">
            <v>Completed</v>
          </cell>
          <cell r="L1009" t="str">
            <v>UT</v>
          </cell>
          <cell r="AB1009">
            <v>24</v>
          </cell>
          <cell r="AC1009">
            <v>904.80000000000007</v>
          </cell>
          <cell r="AE1009">
            <v>120</v>
          </cell>
          <cell r="AH1009">
            <v>396</v>
          </cell>
          <cell r="AR1009">
            <v>2016</v>
          </cell>
          <cell r="AS1009">
            <v>1</v>
          </cell>
        </row>
        <row r="1010">
          <cell r="F1010" t="str">
            <v>Completed</v>
          </cell>
          <cell r="L1010" t="str">
            <v>UT</v>
          </cell>
          <cell r="AB1010">
            <v>18</v>
          </cell>
          <cell r="AC1010">
            <v>678.6</v>
          </cell>
          <cell r="AE1010">
            <v>90</v>
          </cell>
          <cell r="AH1010">
            <v>297</v>
          </cell>
          <cell r="AR1010">
            <v>2016</v>
          </cell>
          <cell r="AS1010">
            <v>1</v>
          </cell>
        </row>
        <row r="1011">
          <cell r="F1011" t="str">
            <v>Completed</v>
          </cell>
          <cell r="L1011" t="str">
            <v>UT</v>
          </cell>
          <cell r="AB1011">
            <v>12</v>
          </cell>
          <cell r="AC1011">
            <v>452.40000000000003</v>
          </cell>
          <cell r="AE1011">
            <v>60</v>
          </cell>
          <cell r="AH1011">
            <v>198</v>
          </cell>
          <cell r="AR1011">
            <v>2016</v>
          </cell>
          <cell r="AS1011">
            <v>1</v>
          </cell>
        </row>
        <row r="1012">
          <cell r="F1012" t="str">
            <v>Completed</v>
          </cell>
          <cell r="L1012" t="str">
            <v>UT</v>
          </cell>
          <cell r="AB1012">
            <v>12</v>
          </cell>
          <cell r="AC1012">
            <v>1148.4000000000001</v>
          </cell>
          <cell r="AE1012">
            <v>120</v>
          </cell>
          <cell r="AH1012">
            <v>247.68</v>
          </cell>
          <cell r="AR1012">
            <v>2016</v>
          </cell>
          <cell r="AS1012">
            <v>1</v>
          </cell>
        </row>
        <row r="1013">
          <cell r="F1013" t="str">
            <v>Completed</v>
          </cell>
          <cell r="L1013" t="str">
            <v>UT</v>
          </cell>
          <cell r="AB1013">
            <v>9</v>
          </cell>
          <cell r="AC1013">
            <v>339.3</v>
          </cell>
          <cell r="AE1013">
            <v>45</v>
          </cell>
          <cell r="AH1013">
            <v>148.5</v>
          </cell>
          <cell r="AR1013">
            <v>2016</v>
          </cell>
          <cell r="AS1013">
            <v>1</v>
          </cell>
        </row>
        <row r="1014">
          <cell r="F1014" t="str">
            <v>Completed</v>
          </cell>
          <cell r="L1014" t="str">
            <v>UT</v>
          </cell>
          <cell r="AB1014">
            <v>12</v>
          </cell>
          <cell r="AC1014">
            <v>1148.4000000000001</v>
          </cell>
          <cell r="AE1014">
            <v>120</v>
          </cell>
          <cell r="AH1014">
            <v>247.68</v>
          </cell>
          <cell r="AR1014">
            <v>2016</v>
          </cell>
          <cell r="AS1014">
            <v>1</v>
          </cell>
        </row>
        <row r="1015">
          <cell r="F1015" t="str">
            <v>Completed</v>
          </cell>
          <cell r="L1015" t="str">
            <v>UT</v>
          </cell>
          <cell r="AB1015">
            <v>6</v>
          </cell>
          <cell r="AC1015">
            <v>574.20000000000005</v>
          </cell>
          <cell r="AE1015">
            <v>60</v>
          </cell>
          <cell r="AH1015">
            <v>123.84</v>
          </cell>
          <cell r="AR1015">
            <v>2016</v>
          </cell>
          <cell r="AS1015">
            <v>1</v>
          </cell>
        </row>
        <row r="1016">
          <cell r="F1016" t="str">
            <v>Completed</v>
          </cell>
          <cell r="L1016" t="str">
            <v>UT</v>
          </cell>
          <cell r="AB1016">
            <v>33</v>
          </cell>
          <cell r="AC1016">
            <v>1244.1000000000001</v>
          </cell>
          <cell r="AE1016">
            <v>165</v>
          </cell>
          <cell r="AH1016">
            <v>544.5</v>
          </cell>
          <cell r="AR1016">
            <v>2016</v>
          </cell>
          <cell r="AS1016">
            <v>1</v>
          </cell>
        </row>
        <row r="1017">
          <cell r="F1017" t="str">
            <v>Completed</v>
          </cell>
          <cell r="L1017" t="str">
            <v>UT</v>
          </cell>
          <cell r="AB1017">
            <v>9</v>
          </cell>
          <cell r="AC1017">
            <v>339.3</v>
          </cell>
          <cell r="AE1017">
            <v>45</v>
          </cell>
          <cell r="AH1017">
            <v>148.5</v>
          </cell>
          <cell r="AR1017">
            <v>2016</v>
          </cell>
          <cell r="AS1017">
            <v>1</v>
          </cell>
        </row>
        <row r="1018">
          <cell r="F1018" t="str">
            <v>Completed</v>
          </cell>
          <cell r="L1018" t="str">
            <v>WA</v>
          </cell>
          <cell r="AB1018">
            <v>34</v>
          </cell>
          <cell r="AC1018">
            <v>3253.8</v>
          </cell>
          <cell r="AE1018">
            <v>340</v>
          </cell>
          <cell r="AH1018">
            <v>498.44</v>
          </cell>
          <cell r="AR1018">
            <v>2016</v>
          </cell>
          <cell r="AS1018">
            <v>1</v>
          </cell>
        </row>
        <row r="1019">
          <cell r="F1019" t="str">
            <v>Completed</v>
          </cell>
          <cell r="L1019" t="str">
            <v>UT</v>
          </cell>
          <cell r="AB1019">
            <v>10</v>
          </cell>
          <cell r="AC1019">
            <v>377</v>
          </cell>
          <cell r="AE1019">
            <v>50</v>
          </cell>
          <cell r="AH1019">
            <v>165</v>
          </cell>
          <cell r="AR1019">
            <v>2016</v>
          </cell>
          <cell r="AS1019">
            <v>1</v>
          </cell>
        </row>
        <row r="1020">
          <cell r="F1020" t="str">
            <v>Completed</v>
          </cell>
          <cell r="L1020" t="str">
            <v>UT</v>
          </cell>
          <cell r="AB1020">
            <v>12</v>
          </cell>
          <cell r="AC1020">
            <v>1148.4000000000001</v>
          </cell>
          <cell r="AE1020">
            <v>156</v>
          </cell>
          <cell r="AH1020">
            <v>261</v>
          </cell>
          <cell r="AR1020">
            <v>2016</v>
          </cell>
          <cell r="AS1020">
            <v>1</v>
          </cell>
        </row>
        <row r="1021">
          <cell r="F1021" t="str">
            <v>Completed</v>
          </cell>
          <cell r="L1021" t="str">
            <v>WA</v>
          </cell>
          <cell r="AB1021">
            <v>6</v>
          </cell>
          <cell r="AC1021">
            <v>574.20000000000005</v>
          </cell>
          <cell r="AE1021">
            <v>41.89</v>
          </cell>
          <cell r="AH1021">
            <v>87.96</v>
          </cell>
          <cell r="AR1021">
            <v>2016</v>
          </cell>
          <cell r="AS1021">
            <v>1</v>
          </cell>
        </row>
        <row r="1022">
          <cell r="F1022" t="str">
            <v>Completed</v>
          </cell>
          <cell r="L1022" t="str">
            <v>WA</v>
          </cell>
          <cell r="AB1022">
            <v>4</v>
          </cell>
          <cell r="AC1022">
            <v>382.8</v>
          </cell>
          <cell r="AE1022">
            <v>40</v>
          </cell>
          <cell r="AH1022">
            <v>58.64</v>
          </cell>
          <cell r="AR1022">
            <v>2016</v>
          </cell>
          <cell r="AS1022">
            <v>1</v>
          </cell>
        </row>
        <row r="1023">
          <cell r="F1023" t="str">
            <v>Completed</v>
          </cell>
          <cell r="L1023" t="str">
            <v>UT</v>
          </cell>
          <cell r="AB1023">
            <v>12</v>
          </cell>
          <cell r="AC1023">
            <v>452.40000000000003</v>
          </cell>
          <cell r="AE1023">
            <v>37.04</v>
          </cell>
          <cell r="AH1023">
            <v>198</v>
          </cell>
          <cell r="AR1023">
            <v>2016</v>
          </cell>
          <cell r="AS1023">
            <v>1</v>
          </cell>
        </row>
        <row r="1024">
          <cell r="F1024" t="str">
            <v>Completed</v>
          </cell>
          <cell r="L1024" t="str">
            <v>UT</v>
          </cell>
          <cell r="AB1024">
            <v>4</v>
          </cell>
          <cell r="AC1024">
            <v>150.80000000000001</v>
          </cell>
          <cell r="AE1024">
            <v>20</v>
          </cell>
          <cell r="AH1024">
            <v>66</v>
          </cell>
          <cell r="AR1024">
            <v>2016</v>
          </cell>
          <cell r="AS1024">
            <v>1</v>
          </cell>
        </row>
        <row r="1025">
          <cell r="F1025" t="str">
            <v>Completed</v>
          </cell>
          <cell r="L1025" t="str">
            <v>UT</v>
          </cell>
          <cell r="AB1025">
            <v>20</v>
          </cell>
          <cell r="AC1025">
            <v>754</v>
          </cell>
          <cell r="AE1025">
            <v>100</v>
          </cell>
          <cell r="AH1025">
            <v>330</v>
          </cell>
          <cell r="AR1025">
            <v>2016</v>
          </cell>
          <cell r="AS1025">
            <v>1</v>
          </cell>
        </row>
        <row r="1026">
          <cell r="F1026" t="str">
            <v>Completed</v>
          </cell>
          <cell r="L1026" t="str">
            <v>UT</v>
          </cell>
          <cell r="AB1026">
            <v>7</v>
          </cell>
          <cell r="AC1026">
            <v>669.9</v>
          </cell>
          <cell r="AE1026">
            <v>91</v>
          </cell>
          <cell r="AH1026">
            <v>152.25</v>
          </cell>
          <cell r="AR1026">
            <v>2016</v>
          </cell>
          <cell r="AS1026">
            <v>1</v>
          </cell>
        </row>
        <row r="1027">
          <cell r="F1027" t="str">
            <v>Completed</v>
          </cell>
          <cell r="L1027" t="str">
            <v>UT</v>
          </cell>
          <cell r="AB1027">
            <v>1</v>
          </cell>
          <cell r="AC1027">
            <v>111.2</v>
          </cell>
          <cell r="AE1027">
            <v>7</v>
          </cell>
          <cell r="AH1027">
            <v>19.87</v>
          </cell>
          <cell r="AR1027">
            <v>2016</v>
          </cell>
          <cell r="AS1027">
            <v>1</v>
          </cell>
        </row>
        <row r="1028">
          <cell r="F1028" t="str">
            <v>Completed</v>
          </cell>
          <cell r="L1028" t="str">
            <v>UT</v>
          </cell>
          <cell r="AB1028">
            <v>24</v>
          </cell>
          <cell r="AC1028">
            <v>2296.8000000000002</v>
          </cell>
          <cell r="AE1028">
            <v>312</v>
          </cell>
          <cell r="AH1028">
            <v>522</v>
          </cell>
          <cell r="AR1028">
            <v>2016</v>
          </cell>
          <cell r="AS1028">
            <v>1</v>
          </cell>
        </row>
        <row r="1029">
          <cell r="F1029" t="str">
            <v>Completed</v>
          </cell>
          <cell r="L1029" t="str">
            <v>UT</v>
          </cell>
          <cell r="AB1029">
            <v>12</v>
          </cell>
          <cell r="AC1029">
            <v>1148.4000000000001</v>
          </cell>
          <cell r="AE1029">
            <v>156</v>
          </cell>
          <cell r="AH1029">
            <v>261</v>
          </cell>
          <cell r="AR1029">
            <v>2016</v>
          </cell>
          <cell r="AS1029">
            <v>1</v>
          </cell>
        </row>
        <row r="1030">
          <cell r="F1030" t="str">
            <v>Completed</v>
          </cell>
          <cell r="L1030" t="str">
            <v>UT</v>
          </cell>
          <cell r="AB1030">
            <v>20</v>
          </cell>
          <cell r="AC1030">
            <v>754</v>
          </cell>
          <cell r="AE1030">
            <v>100</v>
          </cell>
          <cell r="AH1030">
            <v>330</v>
          </cell>
          <cell r="AR1030">
            <v>2016</v>
          </cell>
          <cell r="AS1030">
            <v>1</v>
          </cell>
        </row>
        <row r="1031">
          <cell r="F1031" t="str">
            <v>Completed</v>
          </cell>
          <cell r="L1031" t="str">
            <v>UT</v>
          </cell>
          <cell r="AB1031">
            <v>12</v>
          </cell>
          <cell r="AC1031">
            <v>1148.4000000000001</v>
          </cell>
          <cell r="AE1031">
            <v>156</v>
          </cell>
          <cell r="AH1031">
            <v>261</v>
          </cell>
          <cell r="AR1031">
            <v>2016</v>
          </cell>
          <cell r="AS1031">
            <v>1</v>
          </cell>
        </row>
        <row r="1032">
          <cell r="F1032" t="str">
            <v>Completed</v>
          </cell>
          <cell r="L1032" t="str">
            <v>UT</v>
          </cell>
          <cell r="AB1032">
            <v>12</v>
          </cell>
          <cell r="AC1032">
            <v>1148.4000000000001</v>
          </cell>
          <cell r="AE1032">
            <v>156</v>
          </cell>
          <cell r="AH1032">
            <v>261</v>
          </cell>
          <cell r="AR1032">
            <v>2016</v>
          </cell>
          <cell r="AS1032">
            <v>1</v>
          </cell>
        </row>
        <row r="1033">
          <cell r="F1033" t="str">
            <v>Completed</v>
          </cell>
          <cell r="L1033" t="str">
            <v>UT</v>
          </cell>
          <cell r="AB1033">
            <v>9</v>
          </cell>
          <cell r="AC1033">
            <v>339.3</v>
          </cell>
          <cell r="AE1033">
            <v>45</v>
          </cell>
          <cell r="AH1033">
            <v>148.5</v>
          </cell>
          <cell r="AR1033">
            <v>2016</v>
          </cell>
          <cell r="AS1033">
            <v>1</v>
          </cell>
        </row>
        <row r="1034">
          <cell r="F1034" t="str">
            <v>Completed</v>
          </cell>
          <cell r="L1034" t="str">
            <v>UT</v>
          </cell>
          <cell r="AB1034">
            <v>50</v>
          </cell>
          <cell r="AC1034">
            <v>5560</v>
          </cell>
          <cell r="AE1034">
            <v>350</v>
          </cell>
          <cell r="AH1034">
            <v>993.5</v>
          </cell>
          <cell r="AR1034">
            <v>2016</v>
          </cell>
          <cell r="AS1034">
            <v>1</v>
          </cell>
        </row>
        <row r="1035">
          <cell r="F1035" t="str">
            <v>Completed</v>
          </cell>
          <cell r="L1035" t="str">
            <v>UT</v>
          </cell>
          <cell r="AB1035">
            <v>7</v>
          </cell>
          <cell r="AC1035">
            <v>669.9</v>
          </cell>
          <cell r="AE1035">
            <v>70</v>
          </cell>
          <cell r="AH1035">
            <v>144.47999999999999</v>
          </cell>
          <cell r="AR1035">
            <v>2016</v>
          </cell>
          <cell r="AS1035">
            <v>1</v>
          </cell>
        </row>
        <row r="1036">
          <cell r="F1036" t="str">
            <v>Completed</v>
          </cell>
          <cell r="L1036" t="str">
            <v>UT</v>
          </cell>
          <cell r="AB1036">
            <v>3</v>
          </cell>
          <cell r="AC1036">
            <v>113.10000000000001</v>
          </cell>
          <cell r="AE1036">
            <v>15</v>
          </cell>
          <cell r="AH1036">
            <v>49.5</v>
          </cell>
          <cell r="AR1036">
            <v>2016</v>
          </cell>
          <cell r="AS1036">
            <v>1</v>
          </cell>
        </row>
        <row r="1037">
          <cell r="F1037" t="str">
            <v>Completed</v>
          </cell>
          <cell r="L1037" t="str">
            <v>UT</v>
          </cell>
          <cell r="AB1037">
            <v>100</v>
          </cell>
          <cell r="AC1037">
            <v>11120</v>
          </cell>
          <cell r="AE1037">
            <v>700</v>
          </cell>
          <cell r="AH1037">
            <v>1987</v>
          </cell>
          <cell r="AR1037">
            <v>2016</v>
          </cell>
          <cell r="AS1037">
            <v>1</v>
          </cell>
        </row>
        <row r="1038">
          <cell r="F1038" t="str">
            <v>Completed</v>
          </cell>
          <cell r="L1038" t="str">
            <v>UT</v>
          </cell>
          <cell r="AB1038">
            <v>18</v>
          </cell>
          <cell r="AC1038">
            <v>1722.6000000000001</v>
          </cell>
          <cell r="AE1038">
            <v>180</v>
          </cell>
          <cell r="AH1038">
            <v>371.52</v>
          </cell>
          <cell r="AR1038">
            <v>2016</v>
          </cell>
          <cell r="AS1038">
            <v>1</v>
          </cell>
        </row>
        <row r="1039">
          <cell r="F1039" t="str">
            <v>Completed</v>
          </cell>
          <cell r="L1039" t="str">
            <v>UT</v>
          </cell>
          <cell r="AB1039">
            <v>12</v>
          </cell>
          <cell r="AC1039">
            <v>1148.4000000000001</v>
          </cell>
          <cell r="AE1039">
            <v>120</v>
          </cell>
          <cell r="AH1039">
            <v>247.68</v>
          </cell>
          <cell r="AR1039">
            <v>2016</v>
          </cell>
          <cell r="AS1039">
            <v>1</v>
          </cell>
        </row>
        <row r="1040">
          <cell r="F1040" t="str">
            <v>Completed</v>
          </cell>
          <cell r="L1040" t="str">
            <v>UT</v>
          </cell>
          <cell r="AB1040">
            <v>12</v>
          </cell>
          <cell r="AC1040">
            <v>452.40000000000003</v>
          </cell>
          <cell r="AE1040">
            <v>60</v>
          </cell>
          <cell r="AH1040">
            <v>198</v>
          </cell>
          <cell r="AR1040">
            <v>2016</v>
          </cell>
          <cell r="AS1040">
            <v>1</v>
          </cell>
        </row>
        <row r="1041">
          <cell r="F1041" t="str">
            <v>Completed</v>
          </cell>
          <cell r="L1041" t="str">
            <v>UT</v>
          </cell>
          <cell r="AB1041">
            <v>15</v>
          </cell>
          <cell r="AC1041">
            <v>565.5</v>
          </cell>
          <cell r="AE1041">
            <v>75</v>
          </cell>
          <cell r="AH1041">
            <v>247.5</v>
          </cell>
          <cell r="AR1041">
            <v>2016</v>
          </cell>
          <cell r="AS1041">
            <v>1</v>
          </cell>
        </row>
        <row r="1042">
          <cell r="F1042" t="str">
            <v>Completed</v>
          </cell>
          <cell r="L1042" t="str">
            <v>UT</v>
          </cell>
          <cell r="AB1042">
            <v>5</v>
          </cell>
          <cell r="AC1042">
            <v>188.5</v>
          </cell>
          <cell r="AE1042">
            <v>25</v>
          </cell>
          <cell r="AH1042">
            <v>82.5</v>
          </cell>
          <cell r="AR1042">
            <v>2016</v>
          </cell>
          <cell r="AS1042">
            <v>1</v>
          </cell>
        </row>
        <row r="1043">
          <cell r="F1043" t="str">
            <v>Completed</v>
          </cell>
          <cell r="L1043" t="str">
            <v>UT</v>
          </cell>
          <cell r="AB1043">
            <v>30</v>
          </cell>
          <cell r="AC1043">
            <v>2871</v>
          </cell>
          <cell r="AE1043">
            <v>300</v>
          </cell>
          <cell r="AH1043">
            <v>619.20000000000005</v>
          </cell>
          <cell r="AR1043">
            <v>2016</v>
          </cell>
          <cell r="AS1043">
            <v>1</v>
          </cell>
        </row>
        <row r="1044">
          <cell r="F1044" t="str">
            <v>Completed</v>
          </cell>
          <cell r="L1044" t="str">
            <v>UT</v>
          </cell>
          <cell r="AB1044">
            <v>15</v>
          </cell>
          <cell r="AC1044">
            <v>565.5</v>
          </cell>
          <cell r="AE1044">
            <v>75</v>
          </cell>
          <cell r="AH1044">
            <v>247.5</v>
          </cell>
          <cell r="AR1044">
            <v>2016</v>
          </cell>
          <cell r="AS1044">
            <v>1</v>
          </cell>
        </row>
        <row r="1045">
          <cell r="F1045" t="str">
            <v>Completed</v>
          </cell>
          <cell r="L1045" t="str">
            <v>UT</v>
          </cell>
          <cell r="AB1045">
            <v>6</v>
          </cell>
          <cell r="AC1045">
            <v>574.20000000000005</v>
          </cell>
          <cell r="AE1045">
            <v>60</v>
          </cell>
          <cell r="AH1045">
            <v>123.84</v>
          </cell>
          <cell r="AR1045">
            <v>2016</v>
          </cell>
          <cell r="AS1045">
            <v>1</v>
          </cell>
        </row>
        <row r="1046">
          <cell r="F1046" t="str">
            <v>Completed</v>
          </cell>
          <cell r="L1046" t="str">
            <v>UT</v>
          </cell>
          <cell r="AB1046">
            <v>44</v>
          </cell>
          <cell r="AC1046">
            <v>4892.8</v>
          </cell>
          <cell r="AE1046">
            <v>308</v>
          </cell>
          <cell r="AH1046">
            <v>874.28</v>
          </cell>
          <cell r="AR1046">
            <v>2016</v>
          </cell>
          <cell r="AS1046">
            <v>1</v>
          </cell>
        </row>
        <row r="1047">
          <cell r="F1047" t="str">
            <v>Completed</v>
          </cell>
          <cell r="L1047" t="str">
            <v>UT</v>
          </cell>
          <cell r="AB1047">
            <v>24</v>
          </cell>
          <cell r="AC1047">
            <v>2296.8000000000002</v>
          </cell>
          <cell r="AE1047">
            <v>312</v>
          </cell>
          <cell r="AH1047">
            <v>522</v>
          </cell>
          <cell r="AR1047">
            <v>2016</v>
          </cell>
          <cell r="AS1047">
            <v>1</v>
          </cell>
        </row>
        <row r="1048">
          <cell r="F1048" t="str">
            <v>Completed</v>
          </cell>
          <cell r="L1048" t="str">
            <v>UT</v>
          </cell>
          <cell r="AB1048">
            <v>3</v>
          </cell>
          <cell r="AC1048">
            <v>113.10000000000001</v>
          </cell>
          <cell r="AE1048">
            <v>15</v>
          </cell>
          <cell r="AH1048">
            <v>49.5</v>
          </cell>
          <cell r="AR1048">
            <v>2016</v>
          </cell>
          <cell r="AS1048">
            <v>1</v>
          </cell>
        </row>
        <row r="1049">
          <cell r="F1049" t="str">
            <v>Completed</v>
          </cell>
          <cell r="L1049" t="str">
            <v>UT</v>
          </cell>
          <cell r="AB1049">
            <v>12</v>
          </cell>
          <cell r="AC1049">
            <v>1148.4000000000001</v>
          </cell>
          <cell r="AE1049">
            <v>156</v>
          </cell>
          <cell r="AH1049">
            <v>261</v>
          </cell>
          <cell r="AR1049">
            <v>2016</v>
          </cell>
          <cell r="AS1049">
            <v>1</v>
          </cell>
        </row>
        <row r="1050">
          <cell r="F1050" t="str">
            <v>Completed</v>
          </cell>
          <cell r="L1050" t="str">
            <v>UT</v>
          </cell>
          <cell r="AB1050">
            <v>18</v>
          </cell>
          <cell r="AC1050">
            <v>2001.6000000000001</v>
          </cell>
          <cell r="AE1050">
            <v>126</v>
          </cell>
          <cell r="AH1050">
            <v>357.66</v>
          </cell>
          <cell r="AR1050">
            <v>2016</v>
          </cell>
          <cell r="AS1050">
            <v>1</v>
          </cell>
        </row>
        <row r="1051">
          <cell r="F1051" t="str">
            <v>Completed</v>
          </cell>
          <cell r="L1051" t="str">
            <v>UT</v>
          </cell>
          <cell r="AB1051">
            <v>5</v>
          </cell>
          <cell r="AC1051">
            <v>556</v>
          </cell>
          <cell r="AE1051">
            <v>35</v>
          </cell>
          <cell r="AH1051">
            <v>99.35</v>
          </cell>
          <cell r="AR1051">
            <v>2016</v>
          </cell>
          <cell r="AS1051">
            <v>1</v>
          </cell>
        </row>
        <row r="1052">
          <cell r="F1052" t="str">
            <v>Completed</v>
          </cell>
          <cell r="L1052" t="str">
            <v>UT</v>
          </cell>
          <cell r="AB1052">
            <v>48</v>
          </cell>
          <cell r="AC1052">
            <v>4593.6000000000004</v>
          </cell>
          <cell r="AE1052">
            <v>624</v>
          </cell>
          <cell r="AH1052">
            <v>1044</v>
          </cell>
          <cell r="AR1052">
            <v>2016</v>
          </cell>
          <cell r="AS1052">
            <v>1</v>
          </cell>
        </row>
        <row r="1053">
          <cell r="F1053" t="str">
            <v>Completed</v>
          </cell>
          <cell r="L1053" t="str">
            <v>UT</v>
          </cell>
          <cell r="AB1053">
            <v>18</v>
          </cell>
          <cell r="AC1053">
            <v>1722.6000000000001</v>
          </cell>
          <cell r="AE1053">
            <v>234</v>
          </cell>
          <cell r="AH1053">
            <v>391.5</v>
          </cell>
          <cell r="AR1053">
            <v>2016</v>
          </cell>
          <cell r="AS1053">
            <v>1</v>
          </cell>
        </row>
        <row r="1054">
          <cell r="F1054" t="str">
            <v>Completed</v>
          </cell>
          <cell r="L1054" t="str">
            <v>UT</v>
          </cell>
          <cell r="AB1054">
            <v>24</v>
          </cell>
          <cell r="AC1054">
            <v>2296.8000000000002</v>
          </cell>
          <cell r="AE1054">
            <v>240</v>
          </cell>
          <cell r="AH1054">
            <v>495.36</v>
          </cell>
          <cell r="AR1054">
            <v>2016</v>
          </cell>
          <cell r="AS1054">
            <v>1</v>
          </cell>
        </row>
        <row r="1055">
          <cell r="F1055" t="str">
            <v>Completed</v>
          </cell>
          <cell r="L1055" t="str">
            <v>UT</v>
          </cell>
          <cell r="AB1055">
            <v>6</v>
          </cell>
          <cell r="AC1055">
            <v>226.20000000000002</v>
          </cell>
          <cell r="AE1055">
            <v>30</v>
          </cell>
          <cell r="AH1055">
            <v>99</v>
          </cell>
          <cell r="AR1055">
            <v>2016</v>
          </cell>
          <cell r="AS1055">
            <v>1</v>
          </cell>
        </row>
        <row r="1056">
          <cell r="F1056" t="str">
            <v>Completed</v>
          </cell>
          <cell r="L1056" t="str">
            <v>UT</v>
          </cell>
          <cell r="AB1056">
            <v>6</v>
          </cell>
          <cell r="AC1056">
            <v>574.20000000000005</v>
          </cell>
          <cell r="AE1056">
            <v>60</v>
          </cell>
          <cell r="AH1056">
            <v>123.84</v>
          </cell>
          <cell r="AR1056">
            <v>2016</v>
          </cell>
          <cell r="AS1056">
            <v>1</v>
          </cell>
        </row>
        <row r="1057">
          <cell r="F1057" t="str">
            <v>Completed</v>
          </cell>
          <cell r="L1057" t="str">
            <v>UT</v>
          </cell>
          <cell r="AB1057">
            <v>12</v>
          </cell>
          <cell r="AC1057">
            <v>1148.4000000000001</v>
          </cell>
          <cell r="AE1057">
            <v>120</v>
          </cell>
          <cell r="AH1057">
            <v>247.68</v>
          </cell>
          <cell r="AR1057">
            <v>2016</v>
          </cell>
          <cell r="AS1057">
            <v>1</v>
          </cell>
        </row>
        <row r="1058">
          <cell r="F1058" t="str">
            <v>Completed</v>
          </cell>
          <cell r="L1058" t="str">
            <v>UT</v>
          </cell>
          <cell r="AB1058">
            <v>60</v>
          </cell>
          <cell r="AC1058">
            <v>5742</v>
          </cell>
          <cell r="AE1058">
            <v>600</v>
          </cell>
          <cell r="AH1058">
            <v>1238.4000000000001</v>
          </cell>
          <cell r="AR1058">
            <v>2016</v>
          </cell>
          <cell r="AS1058">
            <v>1</v>
          </cell>
        </row>
        <row r="1059">
          <cell r="F1059" t="str">
            <v>Completed</v>
          </cell>
          <cell r="L1059" t="str">
            <v>UT</v>
          </cell>
          <cell r="AB1059">
            <v>12</v>
          </cell>
          <cell r="AC1059">
            <v>452.40000000000003</v>
          </cell>
          <cell r="AE1059">
            <v>60</v>
          </cell>
          <cell r="AH1059">
            <v>198</v>
          </cell>
          <cell r="AR1059">
            <v>2016</v>
          </cell>
          <cell r="AS1059">
            <v>1</v>
          </cell>
        </row>
        <row r="1060">
          <cell r="F1060" t="str">
            <v>Completed</v>
          </cell>
          <cell r="L1060" t="str">
            <v>UT</v>
          </cell>
          <cell r="AB1060">
            <v>522</v>
          </cell>
          <cell r="AC1060">
            <v>49955.4</v>
          </cell>
          <cell r="AE1060">
            <v>6786</v>
          </cell>
          <cell r="AH1060">
            <v>11353.5</v>
          </cell>
          <cell r="AR1060">
            <v>2016</v>
          </cell>
          <cell r="AS1060">
            <v>1</v>
          </cell>
        </row>
        <row r="1061">
          <cell r="F1061" t="str">
            <v>Completed</v>
          </cell>
          <cell r="L1061" t="str">
            <v>UT</v>
          </cell>
          <cell r="AB1061">
            <v>444</v>
          </cell>
          <cell r="AC1061">
            <v>42490.8</v>
          </cell>
          <cell r="AE1061">
            <v>5772</v>
          </cell>
          <cell r="AH1061">
            <v>9657</v>
          </cell>
          <cell r="AR1061">
            <v>2016</v>
          </cell>
          <cell r="AS1061">
            <v>1</v>
          </cell>
        </row>
        <row r="1062">
          <cell r="F1062" t="str">
            <v>Completed</v>
          </cell>
          <cell r="L1062" t="str">
            <v>UT</v>
          </cell>
          <cell r="AB1062">
            <v>64</v>
          </cell>
          <cell r="AC1062">
            <v>6124.8</v>
          </cell>
          <cell r="AE1062">
            <v>640</v>
          </cell>
          <cell r="AH1062">
            <v>1320.96</v>
          </cell>
          <cell r="AR1062">
            <v>2016</v>
          </cell>
          <cell r="AS1062">
            <v>1</v>
          </cell>
        </row>
        <row r="1063">
          <cell r="F1063" t="str">
            <v>Completed</v>
          </cell>
          <cell r="L1063" t="str">
            <v>UT</v>
          </cell>
          <cell r="AB1063">
            <v>27</v>
          </cell>
          <cell r="AC1063">
            <v>1017.9000000000001</v>
          </cell>
          <cell r="AE1063">
            <v>135</v>
          </cell>
          <cell r="AH1063">
            <v>445.5</v>
          </cell>
          <cell r="AR1063">
            <v>2016</v>
          </cell>
          <cell r="AS1063">
            <v>1</v>
          </cell>
        </row>
        <row r="1064">
          <cell r="F1064" t="str">
            <v>Completed</v>
          </cell>
          <cell r="L1064" t="str">
            <v>UT</v>
          </cell>
          <cell r="AB1064">
            <v>24</v>
          </cell>
          <cell r="AC1064">
            <v>2668.8</v>
          </cell>
          <cell r="AE1064">
            <v>168</v>
          </cell>
          <cell r="AH1064">
            <v>476.88</v>
          </cell>
          <cell r="AR1064">
            <v>2016</v>
          </cell>
          <cell r="AS1064">
            <v>1</v>
          </cell>
        </row>
        <row r="1065">
          <cell r="F1065" t="str">
            <v>Completed</v>
          </cell>
          <cell r="L1065" t="str">
            <v>UT</v>
          </cell>
          <cell r="AB1065">
            <v>180</v>
          </cell>
          <cell r="AC1065">
            <v>6786.0000000000009</v>
          </cell>
          <cell r="AE1065">
            <v>900</v>
          </cell>
          <cell r="AH1065">
            <v>2970</v>
          </cell>
          <cell r="AR1065">
            <v>2016</v>
          </cell>
          <cell r="AS1065">
            <v>1</v>
          </cell>
        </row>
        <row r="1066">
          <cell r="F1066" t="str">
            <v>Completed</v>
          </cell>
          <cell r="L1066" t="str">
            <v>UT</v>
          </cell>
          <cell r="AB1066">
            <v>18</v>
          </cell>
          <cell r="AC1066">
            <v>1722.6000000000001</v>
          </cell>
          <cell r="AE1066">
            <v>234</v>
          </cell>
          <cell r="AH1066">
            <v>559.08000000000004</v>
          </cell>
          <cell r="AR1066">
            <v>2016</v>
          </cell>
          <cell r="AS1066">
            <v>1</v>
          </cell>
        </row>
        <row r="1067">
          <cell r="F1067" t="str">
            <v>Completed</v>
          </cell>
          <cell r="L1067" t="str">
            <v>UT</v>
          </cell>
          <cell r="AB1067">
            <v>12</v>
          </cell>
          <cell r="AC1067">
            <v>1148.4000000000001</v>
          </cell>
          <cell r="AE1067">
            <v>156</v>
          </cell>
          <cell r="AH1067">
            <v>372.72</v>
          </cell>
          <cell r="AR1067">
            <v>2016</v>
          </cell>
          <cell r="AS1067">
            <v>1</v>
          </cell>
        </row>
        <row r="1068">
          <cell r="F1068" t="str">
            <v>Completed</v>
          </cell>
          <cell r="L1068" t="str">
            <v>UT</v>
          </cell>
          <cell r="AB1068">
            <v>4</v>
          </cell>
          <cell r="AC1068">
            <v>382.8</v>
          </cell>
          <cell r="AE1068">
            <v>40</v>
          </cell>
          <cell r="AH1068">
            <v>82.56</v>
          </cell>
          <cell r="AR1068">
            <v>2016</v>
          </cell>
          <cell r="AS1068">
            <v>1</v>
          </cell>
        </row>
        <row r="1069">
          <cell r="F1069" t="str">
            <v>Completed</v>
          </cell>
          <cell r="L1069" t="str">
            <v>UT</v>
          </cell>
          <cell r="AB1069">
            <v>12</v>
          </cell>
          <cell r="AC1069">
            <v>452.40000000000003</v>
          </cell>
          <cell r="AE1069">
            <v>60</v>
          </cell>
          <cell r="AH1069">
            <v>198</v>
          </cell>
          <cell r="AR1069">
            <v>2016</v>
          </cell>
          <cell r="AS1069">
            <v>1</v>
          </cell>
        </row>
        <row r="1070">
          <cell r="F1070" t="str">
            <v>Completed</v>
          </cell>
          <cell r="L1070" t="str">
            <v>UT</v>
          </cell>
          <cell r="AB1070">
            <v>38</v>
          </cell>
          <cell r="AC1070">
            <v>3636.6</v>
          </cell>
          <cell r="AE1070">
            <v>494</v>
          </cell>
          <cell r="AH1070">
            <v>826.5</v>
          </cell>
          <cell r="AR1070">
            <v>2016</v>
          </cell>
          <cell r="AS1070">
            <v>1</v>
          </cell>
        </row>
        <row r="1071">
          <cell r="F1071" t="str">
            <v>Completed</v>
          </cell>
          <cell r="L1071" t="str">
            <v>UT</v>
          </cell>
          <cell r="AB1071">
            <v>4</v>
          </cell>
          <cell r="AC1071">
            <v>150.80000000000001</v>
          </cell>
          <cell r="AE1071">
            <v>20</v>
          </cell>
          <cell r="AH1071">
            <v>66</v>
          </cell>
          <cell r="AR1071">
            <v>2016</v>
          </cell>
          <cell r="AS1071">
            <v>1</v>
          </cell>
        </row>
        <row r="1072">
          <cell r="F1072" t="str">
            <v>Completed</v>
          </cell>
          <cell r="L1072" t="str">
            <v>UT</v>
          </cell>
          <cell r="AB1072">
            <v>6</v>
          </cell>
          <cell r="AC1072">
            <v>574.20000000000005</v>
          </cell>
          <cell r="AE1072">
            <v>78</v>
          </cell>
          <cell r="AH1072">
            <v>130.5</v>
          </cell>
          <cell r="AR1072">
            <v>2016</v>
          </cell>
          <cell r="AS1072">
            <v>1</v>
          </cell>
        </row>
        <row r="1073">
          <cell r="F1073" t="str">
            <v>Completed</v>
          </cell>
          <cell r="L1073" t="str">
            <v>UT</v>
          </cell>
          <cell r="AB1073">
            <v>6</v>
          </cell>
          <cell r="AC1073">
            <v>226.20000000000002</v>
          </cell>
          <cell r="AE1073">
            <v>30</v>
          </cell>
          <cell r="AH1073">
            <v>99</v>
          </cell>
          <cell r="AR1073">
            <v>2016</v>
          </cell>
          <cell r="AS1073">
            <v>1</v>
          </cell>
        </row>
        <row r="1074">
          <cell r="F1074" t="str">
            <v>Completed</v>
          </cell>
          <cell r="L1074" t="str">
            <v>UT</v>
          </cell>
          <cell r="AB1074">
            <v>6</v>
          </cell>
          <cell r="AC1074">
            <v>574.20000000000005</v>
          </cell>
          <cell r="AE1074">
            <v>78</v>
          </cell>
          <cell r="AH1074">
            <v>130.5</v>
          </cell>
          <cell r="AR1074">
            <v>2016</v>
          </cell>
          <cell r="AS1074">
            <v>1</v>
          </cell>
        </row>
        <row r="1075">
          <cell r="F1075" t="str">
            <v>Completed</v>
          </cell>
          <cell r="L1075" t="str">
            <v>UT</v>
          </cell>
          <cell r="AB1075">
            <v>8</v>
          </cell>
          <cell r="AC1075">
            <v>765.6</v>
          </cell>
          <cell r="AE1075">
            <v>104</v>
          </cell>
          <cell r="AH1075">
            <v>174</v>
          </cell>
          <cell r="AR1075">
            <v>2016</v>
          </cell>
          <cell r="AS1075">
            <v>1</v>
          </cell>
        </row>
        <row r="1076">
          <cell r="F1076" t="str">
            <v>Completed</v>
          </cell>
          <cell r="L1076" t="str">
            <v>UT</v>
          </cell>
          <cell r="AB1076">
            <v>8</v>
          </cell>
          <cell r="AC1076">
            <v>765.6</v>
          </cell>
          <cell r="AE1076">
            <v>104</v>
          </cell>
          <cell r="AH1076">
            <v>174</v>
          </cell>
          <cell r="AR1076">
            <v>2016</v>
          </cell>
          <cell r="AS1076">
            <v>1</v>
          </cell>
        </row>
        <row r="1077">
          <cell r="F1077" t="str">
            <v>Completed</v>
          </cell>
          <cell r="L1077" t="str">
            <v>UT</v>
          </cell>
          <cell r="AB1077">
            <v>64</v>
          </cell>
          <cell r="AC1077">
            <v>2412.8000000000002</v>
          </cell>
          <cell r="AE1077">
            <v>320</v>
          </cell>
          <cell r="AH1077">
            <v>1056</v>
          </cell>
          <cell r="AR1077">
            <v>2016</v>
          </cell>
          <cell r="AS1077">
            <v>1</v>
          </cell>
        </row>
        <row r="1078">
          <cell r="F1078" t="str">
            <v>Completed</v>
          </cell>
          <cell r="L1078" t="str">
            <v>UT</v>
          </cell>
          <cell r="AB1078">
            <v>3</v>
          </cell>
          <cell r="AC1078">
            <v>287.10000000000002</v>
          </cell>
          <cell r="AE1078">
            <v>30</v>
          </cell>
          <cell r="AH1078">
            <v>61.92</v>
          </cell>
          <cell r="AR1078">
            <v>2016</v>
          </cell>
          <cell r="AS1078">
            <v>1</v>
          </cell>
        </row>
        <row r="1079">
          <cell r="F1079" t="str">
            <v>Completed</v>
          </cell>
          <cell r="L1079" t="str">
            <v>UT</v>
          </cell>
          <cell r="AB1079">
            <v>2</v>
          </cell>
          <cell r="AC1079">
            <v>135.19999999999999</v>
          </cell>
          <cell r="AE1079">
            <v>10</v>
          </cell>
          <cell r="AH1079">
            <v>22.46</v>
          </cell>
          <cell r="AR1079">
            <v>2016</v>
          </cell>
          <cell r="AS1079">
            <v>1</v>
          </cell>
        </row>
        <row r="1080">
          <cell r="F1080" t="str">
            <v>Completed</v>
          </cell>
          <cell r="L1080" t="str">
            <v>UT</v>
          </cell>
          <cell r="AB1080">
            <v>4</v>
          </cell>
          <cell r="AC1080">
            <v>150.80000000000001</v>
          </cell>
          <cell r="AE1080">
            <v>20</v>
          </cell>
          <cell r="AH1080">
            <v>66</v>
          </cell>
          <cell r="AR1080">
            <v>2016</v>
          </cell>
          <cell r="AS1080">
            <v>1</v>
          </cell>
        </row>
        <row r="1081">
          <cell r="F1081" t="str">
            <v>Completed</v>
          </cell>
          <cell r="L1081" t="str">
            <v>UT</v>
          </cell>
          <cell r="AB1081">
            <v>1</v>
          </cell>
          <cell r="AC1081">
            <v>95.7</v>
          </cell>
          <cell r="AE1081">
            <v>10</v>
          </cell>
          <cell r="AH1081">
            <v>20.64</v>
          </cell>
          <cell r="AR1081">
            <v>2016</v>
          </cell>
          <cell r="AS1081">
            <v>1</v>
          </cell>
        </row>
        <row r="1082">
          <cell r="F1082" t="str">
            <v>Completed</v>
          </cell>
          <cell r="L1082" t="str">
            <v>UT</v>
          </cell>
          <cell r="AB1082">
            <v>1</v>
          </cell>
          <cell r="AC1082">
            <v>95.7</v>
          </cell>
          <cell r="AE1082">
            <v>13</v>
          </cell>
          <cell r="AH1082">
            <v>21.75</v>
          </cell>
          <cell r="AR1082">
            <v>2016</v>
          </cell>
          <cell r="AS1082">
            <v>1</v>
          </cell>
        </row>
        <row r="1083">
          <cell r="F1083" t="str">
            <v>Completed</v>
          </cell>
          <cell r="L1083" t="str">
            <v>UT</v>
          </cell>
          <cell r="AB1083">
            <v>18</v>
          </cell>
          <cell r="AC1083">
            <v>1722.6000000000001</v>
          </cell>
          <cell r="AE1083">
            <v>180</v>
          </cell>
          <cell r="AH1083">
            <v>371.52</v>
          </cell>
          <cell r="AR1083">
            <v>2016</v>
          </cell>
          <cell r="AS1083">
            <v>1</v>
          </cell>
        </row>
        <row r="1084">
          <cell r="F1084" t="str">
            <v>Completed</v>
          </cell>
          <cell r="L1084" t="str">
            <v>UT</v>
          </cell>
          <cell r="AB1084">
            <v>18</v>
          </cell>
          <cell r="AC1084">
            <v>678.6</v>
          </cell>
          <cell r="AE1084">
            <v>90</v>
          </cell>
          <cell r="AH1084">
            <v>297</v>
          </cell>
          <cell r="AR1084">
            <v>2016</v>
          </cell>
          <cell r="AS1084">
            <v>1</v>
          </cell>
        </row>
        <row r="1085">
          <cell r="F1085" t="str">
            <v>Completed</v>
          </cell>
          <cell r="L1085" t="str">
            <v>UT</v>
          </cell>
          <cell r="AB1085">
            <v>6</v>
          </cell>
          <cell r="AC1085">
            <v>574.20000000000005</v>
          </cell>
          <cell r="AE1085">
            <v>78</v>
          </cell>
          <cell r="AH1085">
            <v>130.5</v>
          </cell>
          <cell r="AR1085">
            <v>2016</v>
          </cell>
          <cell r="AS1085">
            <v>1</v>
          </cell>
        </row>
        <row r="1086">
          <cell r="F1086" t="str">
            <v>Completed</v>
          </cell>
          <cell r="L1086" t="str">
            <v>UT</v>
          </cell>
          <cell r="AB1086">
            <v>3</v>
          </cell>
          <cell r="AC1086">
            <v>287.10000000000002</v>
          </cell>
          <cell r="AE1086">
            <v>30</v>
          </cell>
          <cell r="AH1086">
            <v>61.92</v>
          </cell>
          <cell r="AR1086">
            <v>2016</v>
          </cell>
          <cell r="AS1086">
            <v>1</v>
          </cell>
        </row>
        <row r="1087">
          <cell r="F1087" t="str">
            <v>Completed</v>
          </cell>
          <cell r="L1087" t="str">
            <v>UT</v>
          </cell>
          <cell r="AB1087">
            <v>2</v>
          </cell>
          <cell r="AC1087">
            <v>191.4</v>
          </cell>
          <cell r="AE1087">
            <v>26</v>
          </cell>
          <cell r="AH1087">
            <v>43.5</v>
          </cell>
          <cell r="AR1087">
            <v>2016</v>
          </cell>
          <cell r="AS1087">
            <v>1</v>
          </cell>
        </row>
        <row r="1088">
          <cell r="F1088" t="str">
            <v>Completed</v>
          </cell>
          <cell r="L1088" t="str">
            <v>UT</v>
          </cell>
          <cell r="AB1088">
            <v>21</v>
          </cell>
          <cell r="AC1088">
            <v>791.7</v>
          </cell>
          <cell r="AE1088">
            <v>105</v>
          </cell>
          <cell r="AH1088">
            <v>346.5</v>
          </cell>
          <cell r="AR1088">
            <v>2016</v>
          </cell>
          <cell r="AS1088">
            <v>1</v>
          </cell>
        </row>
        <row r="1089">
          <cell r="F1089" t="str">
            <v>Completed</v>
          </cell>
          <cell r="L1089" t="str">
            <v>UT</v>
          </cell>
          <cell r="AB1089">
            <v>12</v>
          </cell>
          <cell r="AC1089">
            <v>1148.4000000000001</v>
          </cell>
          <cell r="AE1089">
            <v>120</v>
          </cell>
          <cell r="AH1089">
            <v>247.68</v>
          </cell>
          <cell r="AR1089">
            <v>2016</v>
          </cell>
          <cell r="AS1089">
            <v>1</v>
          </cell>
        </row>
        <row r="1090">
          <cell r="F1090" t="str">
            <v>Completed</v>
          </cell>
          <cell r="L1090" t="str">
            <v>UT</v>
          </cell>
          <cell r="AB1090">
            <v>30</v>
          </cell>
          <cell r="AC1090">
            <v>3336</v>
          </cell>
          <cell r="AE1090">
            <v>210</v>
          </cell>
          <cell r="AH1090">
            <v>596.1</v>
          </cell>
          <cell r="AR1090">
            <v>2016</v>
          </cell>
          <cell r="AS1090">
            <v>1</v>
          </cell>
        </row>
        <row r="1091">
          <cell r="F1091" t="str">
            <v>Completed</v>
          </cell>
          <cell r="L1091" t="str">
            <v>UT</v>
          </cell>
          <cell r="AB1091">
            <v>2</v>
          </cell>
          <cell r="AC1091">
            <v>191.4</v>
          </cell>
          <cell r="AE1091">
            <v>26</v>
          </cell>
          <cell r="AH1091">
            <v>43.5</v>
          </cell>
          <cell r="AR1091">
            <v>2016</v>
          </cell>
          <cell r="AS1091">
            <v>1</v>
          </cell>
        </row>
        <row r="1092">
          <cell r="F1092" t="str">
            <v>Completed</v>
          </cell>
          <cell r="L1092" t="str">
            <v>UT</v>
          </cell>
          <cell r="AB1092">
            <v>3</v>
          </cell>
          <cell r="AC1092">
            <v>113.10000000000001</v>
          </cell>
          <cell r="AE1092">
            <v>15</v>
          </cell>
          <cell r="AH1092">
            <v>49.5</v>
          </cell>
          <cell r="AR1092">
            <v>2016</v>
          </cell>
          <cell r="AS1092">
            <v>1</v>
          </cell>
        </row>
        <row r="1093">
          <cell r="F1093" t="str">
            <v>Completed</v>
          </cell>
          <cell r="L1093" t="str">
            <v>UT</v>
          </cell>
          <cell r="AB1093">
            <v>12</v>
          </cell>
          <cell r="AC1093">
            <v>452.40000000000003</v>
          </cell>
          <cell r="AE1093">
            <v>60</v>
          </cell>
          <cell r="AH1093">
            <v>198</v>
          </cell>
          <cell r="AR1093">
            <v>2016</v>
          </cell>
          <cell r="AS1093">
            <v>1</v>
          </cell>
        </row>
        <row r="1094">
          <cell r="F1094" t="str">
            <v>Completed</v>
          </cell>
          <cell r="L1094" t="str">
            <v>UT</v>
          </cell>
          <cell r="AB1094">
            <v>6</v>
          </cell>
          <cell r="AC1094">
            <v>574.20000000000005</v>
          </cell>
          <cell r="AE1094">
            <v>78</v>
          </cell>
          <cell r="AH1094">
            <v>130.5</v>
          </cell>
          <cell r="AR1094">
            <v>2016</v>
          </cell>
          <cell r="AS1094">
            <v>1</v>
          </cell>
        </row>
        <row r="1095">
          <cell r="F1095" t="str">
            <v>Completed</v>
          </cell>
          <cell r="L1095" t="str">
            <v>UT</v>
          </cell>
          <cell r="AB1095">
            <v>3</v>
          </cell>
          <cell r="AC1095">
            <v>113.10000000000001</v>
          </cell>
          <cell r="AE1095">
            <v>15</v>
          </cell>
          <cell r="AH1095">
            <v>49.5</v>
          </cell>
          <cell r="AR1095">
            <v>2016</v>
          </cell>
          <cell r="AS1095">
            <v>1</v>
          </cell>
        </row>
        <row r="1096">
          <cell r="F1096" t="str">
            <v>Completed</v>
          </cell>
          <cell r="L1096" t="str">
            <v>UT</v>
          </cell>
          <cell r="AB1096">
            <v>3</v>
          </cell>
          <cell r="AC1096">
            <v>113.10000000000001</v>
          </cell>
          <cell r="AE1096">
            <v>15</v>
          </cell>
          <cell r="AH1096">
            <v>49.5</v>
          </cell>
          <cell r="AR1096">
            <v>2016</v>
          </cell>
          <cell r="AS1096">
            <v>1</v>
          </cell>
        </row>
        <row r="1097">
          <cell r="F1097" t="str">
            <v>Completed</v>
          </cell>
          <cell r="L1097" t="str">
            <v>UT</v>
          </cell>
          <cell r="AB1097">
            <v>56</v>
          </cell>
          <cell r="AC1097">
            <v>5359.2</v>
          </cell>
          <cell r="AE1097">
            <v>728</v>
          </cell>
          <cell r="AH1097">
            <v>1218</v>
          </cell>
          <cell r="AR1097">
            <v>2016</v>
          </cell>
          <cell r="AS1097">
            <v>1</v>
          </cell>
        </row>
        <row r="1098">
          <cell r="F1098" t="str">
            <v>Completed</v>
          </cell>
          <cell r="L1098" t="str">
            <v>UT</v>
          </cell>
          <cell r="AB1098">
            <v>12</v>
          </cell>
          <cell r="AC1098">
            <v>1148.4000000000001</v>
          </cell>
          <cell r="AE1098">
            <v>120</v>
          </cell>
          <cell r="AH1098">
            <v>247.68</v>
          </cell>
          <cell r="AR1098">
            <v>2016</v>
          </cell>
          <cell r="AS1098">
            <v>1</v>
          </cell>
        </row>
        <row r="1099">
          <cell r="F1099" t="str">
            <v>Completed</v>
          </cell>
          <cell r="L1099" t="str">
            <v>UT</v>
          </cell>
          <cell r="AB1099">
            <v>12</v>
          </cell>
          <cell r="AC1099">
            <v>1148.4000000000001</v>
          </cell>
          <cell r="AE1099">
            <v>156</v>
          </cell>
          <cell r="AH1099">
            <v>261</v>
          </cell>
          <cell r="AR1099">
            <v>2016</v>
          </cell>
          <cell r="AS1099">
            <v>1</v>
          </cell>
        </row>
        <row r="1100">
          <cell r="F1100" t="str">
            <v>Completed</v>
          </cell>
          <cell r="L1100" t="str">
            <v>UT</v>
          </cell>
          <cell r="AB1100">
            <v>6</v>
          </cell>
          <cell r="AC1100">
            <v>226.20000000000002</v>
          </cell>
          <cell r="AE1100">
            <v>30</v>
          </cell>
          <cell r="AH1100">
            <v>99</v>
          </cell>
          <cell r="AR1100">
            <v>2016</v>
          </cell>
          <cell r="AS1100">
            <v>1</v>
          </cell>
        </row>
        <row r="1101">
          <cell r="F1101" t="str">
            <v>Completed</v>
          </cell>
          <cell r="L1101" t="str">
            <v>UT</v>
          </cell>
          <cell r="AB1101">
            <v>5</v>
          </cell>
          <cell r="AC1101">
            <v>188.5</v>
          </cell>
          <cell r="AE1101">
            <v>25</v>
          </cell>
          <cell r="AH1101">
            <v>82.5</v>
          </cell>
          <cell r="AR1101">
            <v>2016</v>
          </cell>
          <cell r="AS1101">
            <v>1</v>
          </cell>
        </row>
        <row r="1102">
          <cell r="F1102" t="str">
            <v>Completed</v>
          </cell>
          <cell r="L1102" t="str">
            <v>UT</v>
          </cell>
          <cell r="AB1102">
            <v>43</v>
          </cell>
          <cell r="AC1102">
            <v>4115.1000000000004</v>
          </cell>
          <cell r="AE1102">
            <v>543.29999999999995</v>
          </cell>
          <cell r="AH1102">
            <v>935.25</v>
          </cell>
          <cell r="AR1102">
            <v>2016</v>
          </cell>
          <cell r="AS1102">
            <v>1</v>
          </cell>
        </row>
        <row r="1103">
          <cell r="F1103" t="str">
            <v>Completed</v>
          </cell>
          <cell r="L1103" t="str">
            <v>UT</v>
          </cell>
          <cell r="AB1103">
            <v>6</v>
          </cell>
          <cell r="AC1103">
            <v>667.2</v>
          </cell>
          <cell r="AE1103">
            <v>34.94</v>
          </cell>
          <cell r="AH1103">
            <v>119.22</v>
          </cell>
          <cell r="AR1103">
            <v>2016</v>
          </cell>
          <cell r="AS1103">
            <v>1</v>
          </cell>
        </row>
        <row r="1104">
          <cell r="F1104" t="str">
            <v>Completed</v>
          </cell>
          <cell r="L1104" t="str">
            <v>UT</v>
          </cell>
          <cell r="AB1104">
            <v>37</v>
          </cell>
          <cell r="AC1104">
            <v>3540.9</v>
          </cell>
          <cell r="AE1104">
            <v>370</v>
          </cell>
          <cell r="AH1104">
            <v>763.68</v>
          </cell>
          <cell r="AR1104">
            <v>2016</v>
          </cell>
          <cell r="AS1104">
            <v>1</v>
          </cell>
        </row>
        <row r="1105">
          <cell r="F1105" t="str">
            <v>Completed</v>
          </cell>
          <cell r="L1105" t="str">
            <v>UT</v>
          </cell>
          <cell r="AB1105">
            <v>90</v>
          </cell>
          <cell r="AC1105">
            <v>6083.9999999999991</v>
          </cell>
          <cell r="AE1105">
            <v>450</v>
          </cell>
          <cell r="AH1105">
            <v>1010.7</v>
          </cell>
          <cell r="AR1105">
            <v>2016</v>
          </cell>
          <cell r="AS1105">
            <v>1</v>
          </cell>
        </row>
        <row r="1106">
          <cell r="F1106" t="str">
            <v>Completed</v>
          </cell>
          <cell r="L1106" t="str">
            <v>UT</v>
          </cell>
          <cell r="AB1106">
            <v>53</v>
          </cell>
          <cell r="AC1106">
            <v>5072.1000000000004</v>
          </cell>
          <cell r="AE1106">
            <v>530</v>
          </cell>
          <cell r="AH1106">
            <v>1093.92</v>
          </cell>
          <cell r="AR1106">
            <v>2016</v>
          </cell>
          <cell r="AS1106">
            <v>1</v>
          </cell>
        </row>
        <row r="1107">
          <cell r="F1107" t="str">
            <v>Completed</v>
          </cell>
          <cell r="L1107" t="str">
            <v>UT</v>
          </cell>
          <cell r="AB1107">
            <v>8</v>
          </cell>
          <cell r="AC1107">
            <v>765.6</v>
          </cell>
          <cell r="AE1107">
            <v>104</v>
          </cell>
          <cell r="AH1107">
            <v>248.48</v>
          </cell>
          <cell r="AR1107">
            <v>2016</v>
          </cell>
          <cell r="AS1107">
            <v>2</v>
          </cell>
        </row>
        <row r="1108">
          <cell r="F1108" t="str">
            <v>Completed</v>
          </cell>
          <cell r="L1108" t="str">
            <v>UT</v>
          </cell>
          <cell r="AB1108">
            <v>4</v>
          </cell>
          <cell r="AC1108">
            <v>382.8</v>
          </cell>
          <cell r="AE1108">
            <v>52</v>
          </cell>
          <cell r="AH1108">
            <v>124.24</v>
          </cell>
          <cell r="AR1108">
            <v>2016</v>
          </cell>
          <cell r="AS1108">
            <v>2</v>
          </cell>
        </row>
        <row r="1109">
          <cell r="F1109" t="str">
            <v>Completed</v>
          </cell>
          <cell r="L1109" t="str">
            <v>WA</v>
          </cell>
          <cell r="AB1109">
            <v>88</v>
          </cell>
          <cell r="AC1109">
            <v>8421.6</v>
          </cell>
          <cell r="AE1109">
            <v>400.4</v>
          </cell>
          <cell r="AH1109">
            <v>1290.08</v>
          </cell>
          <cell r="AR1109">
            <v>2016</v>
          </cell>
          <cell r="AS1109">
            <v>1</v>
          </cell>
        </row>
        <row r="1110">
          <cell r="F1110" t="str">
            <v>Completed</v>
          </cell>
          <cell r="L1110" t="str">
            <v>UT</v>
          </cell>
          <cell r="AB1110">
            <v>12</v>
          </cell>
          <cell r="AC1110">
            <v>811.19999999999993</v>
          </cell>
          <cell r="AE1110">
            <v>60</v>
          </cell>
          <cell r="AH1110">
            <v>134.76</v>
          </cell>
          <cell r="AR1110">
            <v>2016</v>
          </cell>
          <cell r="AS1110">
            <v>1</v>
          </cell>
        </row>
        <row r="1111">
          <cell r="F1111" t="str">
            <v>Completed</v>
          </cell>
          <cell r="L1111" t="str">
            <v>UT</v>
          </cell>
          <cell r="AB1111">
            <v>18</v>
          </cell>
          <cell r="AC1111">
            <v>1216.8</v>
          </cell>
          <cell r="AE1111">
            <v>90</v>
          </cell>
          <cell r="AH1111">
            <v>202.14</v>
          </cell>
          <cell r="AR1111">
            <v>2016</v>
          </cell>
          <cell r="AS1111">
            <v>1</v>
          </cell>
        </row>
        <row r="1112">
          <cell r="F1112" t="str">
            <v>Completed</v>
          </cell>
          <cell r="L1112" t="str">
            <v>UT</v>
          </cell>
          <cell r="AB1112">
            <v>120</v>
          </cell>
          <cell r="AC1112">
            <v>4524</v>
          </cell>
          <cell r="AE1112">
            <v>600</v>
          </cell>
          <cell r="AH1112">
            <v>1980</v>
          </cell>
          <cell r="AR1112">
            <v>2016</v>
          </cell>
          <cell r="AS1112">
            <v>1</v>
          </cell>
        </row>
        <row r="1113">
          <cell r="F1113" t="str">
            <v>Completed</v>
          </cell>
          <cell r="L1113" t="str">
            <v>UT</v>
          </cell>
          <cell r="AB1113">
            <v>7</v>
          </cell>
          <cell r="AC1113">
            <v>669.9</v>
          </cell>
          <cell r="AE1113">
            <v>91</v>
          </cell>
          <cell r="AH1113">
            <v>152.25</v>
          </cell>
          <cell r="AR1113">
            <v>2016</v>
          </cell>
          <cell r="AS1113">
            <v>1</v>
          </cell>
        </row>
        <row r="1114">
          <cell r="F1114" t="str">
            <v>Completed</v>
          </cell>
          <cell r="L1114" t="str">
            <v>UT</v>
          </cell>
          <cell r="AB1114">
            <v>50</v>
          </cell>
          <cell r="AC1114">
            <v>4785</v>
          </cell>
          <cell r="AE1114">
            <v>500</v>
          </cell>
          <cell r="AH1114">
            <v>1032</v>
          </cell>
          <cell r="AR1114">
            <v>2016</v>
          </cell>
          <cell r="AS1114">
            <v>1</v>
          </cell>
        </row>
        <row r="1115">
          <cell r="F1115" t="str">
            <v>Completed</v>
          </cell>
          <cell r="L1115" t="str">
            <v>UT</v>
          </cell>
          <cell r="AB1115">
            <v>8</v>
          </cell>
          <cell r="AC1115">
            <v>765.6</v>
          </cell>
          <cell r="AE1115">
            <v>104</v>
          </cell>
          <cell r="AH1115">
            <v>174</v>
          </cell>
          <cell r="AR1115">
            <v>2016</v>
          </cell>
          <cell r="AS1115">
            <v>1</v>
          </cell>
        </row>
        <row r="1116">
          <cell r="F1116" t="str">
            <v>Completed</v>
          </cell>
          <cell r="L1116" t="str">
            <v>WA</v>
          </cell>
          <cell r="AB1116">
            <v>6</v>
          </cell>
          <cell r="AC1116">
            <v>667.2</v>
          </cell>
          <cell r="AE1116">
            <v>42</v>
          </cell>
          <cell r="AH1116">
            <v>118.02</v>
          </cell>
          <cell r="AR1116">
            <v>2016</v>
          </cell>
          <cell r="AS1116">
            <v>1</v>
          </cell>
        </row>
        <row r="1117">
          <cell r="F1117" t="str">
            <v>Completed</v>
          </cell>
          <cell r="L1117" t="str">
            <v>WA</v>
          </cell>
          <cell r="AB1117">
            <v>12</v>
          </cell>
          <cell r="AC1117">
            <v>452.40000000000003</v>
          </cell>
          <cell r="AE1117">
            <v>60</v>
          </cell>
          <cell r="AH1117">
            <v>146.63999999999999</v>
          </cell>
          <cell r="AR1117">
            <v>2016</v>
          </cell>
          <cell r="AS1117">
            <v>1</v>
          </cell>
        </row>
        <row r="1118">
          <cell r="F1118" t="str">
            <v>Completed</v>
          </cell>
          <cell r="L1118" t="str">
            <v>WA</v>
          </cell>
          <cell r="AB1118">
            <v>42</v>
          </cell>
          <cell r="AC1118">
            <v>4019.4</v>
          </cell>
          <cell r="AE1118">
            <v>293.27</v>
          </cell>
          <cell r="AH1118">
            <v>615.72</v>
          </cell>
          <cell r="AR1118">
            <v>2016</v>
          </cell>
          <cell r="AS1118">
            <v>1</v>
          </cell>
        </row>
        <row r="1119">
          <cell r="F1119" t="str">
            <v>Completed</v>
          </cell>
          <cell r="L1119" t="str">
            <v>WA</v>
          </cell>
          <cell r="AB1119">
            <v>2</v>
          </cell>
          <cell r="AC1119">
            <v>191.4</v>
          </cell>
          <cell r="AE1119">
            <v>26</v>
          </cell>
          <cell r="AH1119">
            <v>38.619999999999997</v>
          </cell>
          <cell r="AR1119">
            <v>2016</v>
          </cell>
          <cell r="AS1119">
            <v>1</v>
          </cell>
        </row>
        <row r="1120">
          <cell r="F1120" t="str">
            <v>Completed</v>
          </cell>
          <cell r="L1120" t="str">
            <v>WA</v>
          </cell>
          <cell r="AB1120">
            <v>18</v>
          </cell>
          <cell r="AC1120">
            <v>678.6</v>
          </cell>
          <cell r="AE1120">
            <v>87.89</v>
          </cell>
          <cell r="AH1120">
            <v>219.96</v>
          </cell>
          <cell r="AR1120">
            <v>2016</v>
          </cell>
          <cell r="AS1120">
            <v>1</v>
          </cell>
        </row>
        <row r="1121">
          <cell r="F1121" t="str">
            <v>Completed</v>
          </cell>
          <cell r="L1121" t="str">
            <v>UT</v>
          </cell>
          <cell r="AB1121">
            <v>2</v>
          </cell>
          <cell r="AC1121">
            <v>191.4</v>
          </cell>
          <cell r="AE1121">
            <v>26</v>
          </cell>
          <cell r="AH1121">
            <v>43.5</v>
          </cell>
          <cell r="AR1121">
            <v>2016</v>
          </cell>
          <cell r="AS1121">
            <v>1</v>
          </cell>
        </row>
        <row r="1122">
          <cell r="F1122" t="str">
            <v>Completed</v>
          </cell>
          <cell r="L1122" t="str">
            <v>UT</v>
          </cell>
          <cell r="AB1122">
            <v>27</v>
          </cell>
          <cell r="AC1122">
            <v>2583.9</v>
          </cell>
          <cell r="AE1122">
            <v>351</v>
          </cell>
          <cell r="AH1122">
            <v>587.25</v>
          </cell>
          <cell r="AR1122">
            <v>2016</v>
          </cell>
          <cell r="AS1122">
            <v>1</v>
          </cell>
        </row>
        <row r="1123">
          <cell r="F1123" t="str">
            <v>Completed</v>
          </cell>
          <cell r="L1123" t="str">
            <v>UT</v>
          </cell>
          <cell r="AB1123">
            <v>7</v>
          </cell>
          <cell r="AC1123">
            <v>669.9</v>
          </cell>
          <cell r="AE1123">
            <v>91</v>
          </cell>
          <cell r="AH1123">
            <v>152.25</v>
          </cell>
          <cell r="AR1123">
            <v>2016</v>
          </cell>
          <cell r="AS1123">
            <v>1</v>
          </cell>
        </row>
        <row r="1124">
          <cell r="F1124" t="str">
            <v>Completed</v>
          </cell>
          <cell r="L1124" t="str">
            <v>UT</v>
          </cell>
          <cell r="AB1124">
            <v>73</v>
          </cell>
          <cell r="AC1124">
            <v>6986.1</v>
          </cell>
          <cell r="AE1124">
            <v>949</v>
          </cell>
          <cell r="AH1124">
            <v>1587.75</v>
          </cell>
          <cell r="AR1124">
            <v>2016</v>
          </cell>
          <cell r="AS1124">
            <v>1</v>
          </cell>
        </row>
        <row r="1125">
          <cell r="F1125" t="str">
            <v>Completed</v>
          </cell>
          <cell r="L1125" t="str">
            <v>UT</v>
          </cell>
          <cell r="AB1125">
            <v>5</v>
          </cell>
          <cell r="AC1125">
            <v>478.5</v>
          </cell>
          <cell r="AE1125">
            <v>65</v>
          </cell>
          <cell r="AH1125">
            <v>108.75</v>
          </cell>
          <cell r="AR1125">
            <v>2016</v>
          </cell>
          <cell r="AS1125">
            <v>1</v>
          </cell>
        </row>
        <row r="1126">
          <cell r="F1126" t="str">
            <v>Completed</v>
          </cell>
          <cell r="L1126" t="str">
            <v>UT</v>
          </cell>
          <cell r="AB1126">
            <v>11</v>
          </cell>
          <cell r="AC1126">
            <v>1223.2</v>
          </cell>
          <cell r="AE1126">
            <v>77</v>
          </cell>
          <cell r="AH1126">
            <v>218.57</v>
          </cell>
          <cell r="AR1126">
            <v>2016</v>
          </cell>
          <cell r="AS1126">
            <v>1</v>
          </cell>
        </row>
        <row r="1127">
          <cell r="F1127" t="str">
            <v>Completed</v>
          </cell>
          <cell r="L1127" t="str">
            <v>UT</v>
          </cell>
          <cell r="AB1127">
            <v>42</v>
          </cell>
          <cell r="AC1127">
            <v>4019.4</v>
          </cell>
          <cell r="AE1127">
            <v>546</v>
          </cell>
          <cell r="AH1127">
            <v>913.5</v>
          </cell>
          <cell r="AR1127">
            <v>2016</v>
          </cell>
          <cell r="AS1127">
            <v>1</v>
          </cell>
        </row>
        <row r="1128">
          <cell r="F1128" t="str">
            <v>Completed</v>
          </cell>
          <cell r="L1128" t="str">
            <v>UT</v>
          </cell>
          <cell r="AB1128">
            <v>670</v>
          </cell>
          <cell r="AC1128">
            <v>74504</v>
          </cell>
          <cell r="AE1128">
            <v>4690</v>
          </cell>
          <cell r="AH1128">
            <v>13312.9</v>
          </cell>
          <cell r="AR1128">
            <v>2016</v>
          </cell>
          <cell r="AS1128">
            <v>2</v>
          </cell>
        </row>
        <row r="1129">
          <cell r="F1129" t="str">
            <v>Completed</v>
          </cell>
          <cell r="L1129" t="str">
            <v>UT</v>
          </cell>
          <cell r="AB1129">
            <v>159</v>
          </cell>
          <cell r="AC1129">
            <v>15216.300000000001</v>
          </cell>
          <cell r="AE1129">
            <v>2067</v>
          </cell>
          <cell r="AH1129">
            <v>4938.54</v>
          </cell>
          <cell r="AR1129">
            <v>2016</v>
          </cell>
          <cell r="AS1129">
            <v>2</v>
          </cell>
        </row>
        <row r="1130">
          <cell r="F1130" t="str">
            <v>Completed</v>
          </cell>
          <cell r="L1130" t="str">
            <v>UT</v>
          </cell>
          <cell r="AB1130">
            <v>120</v>
          </cell>
          <cell r="AC1130">
            <v>4524</v>
          </cell>
          <cell r="AE1130">
            <v>600</v>
          </cell>
          <cell r="AH1130">
            <v>1980</v>
          </cell>
          <cell r="AR1130">
            <v>2016</v>
          </cell>
          <cell r="AS1130">
            <v>2</v>
          </cell>
        </row>
        <row r="1131">
          <cell r="F1131" t="str">
            <v>Completed</v>
          </cell>
          <cell r="L1131" t="str">
            <v>UT</v>
          </cell>
          <cell r="AB1131">
            <v>1</v>
          </cell>
          <cell r="AC1131">
            <v>95.7</v>
          </cell>
          <cell r="AE1131">
            <v>13</v>
          </cell>
          <cell r="AH1131">
            <v>31.06</v>
          </cell>
          <cell r="AR1131">
            <v>2016</v>
          </cell>
          <cell r="AS1131">
            <v>2</v>
          </cell>
        </row>
        <row r="1132">
          <cell r="F1132" t="str">
            <v>Completed</v>
          </cell>
          <cell r="L1132" t="str">
            <v>UT</v>
          </cell>
          <cell r="AB1132">
            <v>1</v>
          </cell>
          <cell r="AC1132">
            <v>95.7</v>
          </cell>
          <cell r="AE1132">
            <v>13</v>
          </cell>
          <cell r="AH1132">
            <v>31.06</v>
          </cell>
          <cell r="AR1132">
            <v>2016</v>
          </cell>
          <cell r="AS1132">
            <v>2</v>
          </cell>
        </row>
        <row r="1133">
          <cell r="F1133" t="str">
            <v>Completed</v>
          </cell>
          <cell r="L1133" t="str">
            <v>UT</v>
          </cell>
          <cell r="AB1133">
            <v>280</v>
          </cell>
          <cell r="AC1133">
            <v>10556</v>
          </cell>
          <cell r="AE1133">
            <v>1400</v>
          </cell>
          <cell r="AH1133">
            <v>4620</v>
          </cell>
          <cell r="AR1133">
            <v>2016</v>
          </cell>
          <cell r="AS1133">
            <v>2</v>
          </cell>
        </row>
        <row r="1134">
          <cell r="F1134" t="str">
            <v>Completed</v>
          </cell>
          <cell r="L1134" t="str">
            <v>UT</v>
          </cell>
          <cell r="AB1134">
            <v>72</v>
          </cell>
          <cell r="AC1134">
            <v>2714.4</v>
          </cell>
          <cell r="AE1134">
            <v>360</v>
          </cell>
          <cell r="AH1134">
            <v>1188</v>
          </cell>
          <cell r="AR1134">
            <v>2016</v>
          </cell>
          <cell r="AS1134">
            <v>2</v>
          </cell>
        </row>
        <row r="1135">
          <cell r="F1135" t="str">
            <v>Completed</v>
          </cell>
          <cell r="L1135" t="str">
            <v>UT</v>
          </cell>
          <cell r="AB1135">
            <v>5</v>
          </cell>
          <cell r="AC1135">
            <v>188.5</v>
          </cell>
          <cell r="AE1135">
            <v>25</v>
          </cell>
          <cell r="AH1135">
            <v>82.5</v>
          </cell>
          <cell r="AR1135">
            <v>2016</v>
          </cell>
          <cell r="AS1135">
            <v>2</v>
          </cell>
        </row>
        <row r="1136">
          <cell r="F1136" t="str">
            <v>Completed</v>
          </cell>
          <cell r="L1136" t="str">
            <v>UT</v>
          </cell>
          <cell r="AB1136">
            <v>4</v>
          </cell>
          <cell r="AC1136">
            <v>150.80000000000001</v>
          </cell>
          <cell r="AE1136">
            <v>20</v>
          </cell>
          <cell r="AH1136">
            <v>66</v>
          </cell>
          <cell r="AR1136">
            <v>2016</v>
          </cell>
          <cell r="AS1136">
            <v>2</v>
          </cell>
        </row>
        <row r="1137">
          <cell r="F1137" t="str">
            <v>Completed</v>
          </cell>
          <cell r="L1137" t="str">
            <v>UT</v>
          </cell>
          <cell r="AB1137">
            <v>188</v>
          </cell>
          <cell r="AC1137">
            <v>7087.6</v>
          </cell>
          <cell r="AE1137">
            <v>940</v>
          </cell>
          <cell r="AH1137">
            <v>3102</v>
          </cell>
          <cell r="AR1137">
            <v>2016</v>
          </cell>
          <cell r="AS1137">
            <v>2</v>
          </cell>
        </row>
        <row r="1138">
          <cell r="F1138" t="str">
            <v>Completed</v>
          </cell>
          <cell r="L1138" t="str">
            <v>UT</v>
          </cell>
          <cell r="AB1138">
            <v>180</v>
          </cell>
          <cell r="AC1138">
            <v>6786.0000000000009</v>
          </cell>
          <cell r="AE1138">
            <v>900</v>
          </cell>
          <cell r="AH1138">
            <v>2970</v>
          </cell>
          <cell r="AR1138">
            <v>2016</v>
          </cell>
          <cell r="AS1138">
            <v>2</v>
          </cell>
        </row>
        <row r="1139">
          <cell r="F1139" t="str">
            <v>Completed</v>
          </cell>
          <cell r="L1139" t="str">
            <v>UT</v>
          </cell>
          <cell r="AB1139">
            <v>110</v>
          </cell>
          <cell r="AC1139">
            <v>12232</v>
          </cell>
          <cell r="AE1139">
            <v>770</v>
          </cell>
          <cell r="AH1139">
            <v>2185.6999999999998</v>
          </cell>
          <cell r="AR1139">
            <v>2016</v>
          </cell>
          <cell r="AS1139">
            <v>2</v>
          </cell>
        </row>
        <row r="1140">
          <cell r="F1140" t="str">
            <v>Completed</v>
          </cell>
          <cell r="L1140" t="str">
            <v>UT</v>
          </cell>
          <cell r="AB1140">
            <v>6</v>
          </cell>
          <cell r="AC1140">
            <v>574.20000000000005</v>
          </cell>
          <cell r="AE1140">
            <v>78</v>
          </cell>
          <cell r="AH1140">
            <v>130.5</v>
          </cell>
          <cell r="AR1140">
            <v>2016</v>
          </cell>
          <cell r="AS1140">
            <v>2</v>
          </cell>
        </row>
        <row r="1141">
          <cell r="F1141" t="str">
            <v>Completed</v>
          </cell>
          <cell r="L1141" t="str">
            <v>UT</v>
          </cell>
          <cell r="AB1141">
            <v>21</v>
          </cell>
          <cell r="AC1141">
            <v>2009.7</v>
          </cell>
          <cell r="AE1141">
            <v>210</v>
          </cell>
          <cell r="AH1141">
            <v>433.44</v>
          </cell>
          <cell r="AR1141">
            <v>2016</v>
          </cell>
          <cell r="AS1141">
            <v>2</v>
          </cell>
        </row>
        <row r="1142">
          <cell r="F1142" t="str">
            <v>Completed</v>
          </cell>
          <cell r="L1142" t="str">
            <v>UT</v>
          </cell>
          <cell r="AB1142">
            <v>3</v>
          </cell>
          <cell r="AC1142">
            <v>287.10000000000002</v>
          </cell>
          <cell r="AE1142">
            <v>30</v>
          </cell>
          <cell r="AH1142">
            <v>61.92</v>
          </cell>
          <cell r="AR1142">
            <v>2016</v>
          </cell>
          <cell r="AS1142">
            <v>2</v>
          </cell>
        </row>
        <row r="1143">
          <cell r="F1143" t="str">
            <v>Completed</v>
          </cell>
          <cell r="L1143" t="str">
            <v>UT</v>
          </cell>
          <cell r="AB1143">
            <v>70</v>
          </cell>
          <cell r="AC1143">
            <v>6699</v>
          </cell>
          <cell r="AE1143">
            <v>700</v>
          </cell>
          <cell r="AH1143">
            <v>1444.8</v>
          </cell>
          <cell r="AR1143">
            <v>2016</v>
          </cell>
          <cell r="AS1143">
            <v>2</v>
          </cell>
        </row>
        <row r="1144">
          <cell r="F1144" t="str">
            <v>Completed</v>
          </cell>
          <cell r="L1144" t="str">
            <v>UT</v>
          </cell>
          <cell r="AB1144">
            <v>32</v>
          </cell>
          <cell r="AC1144">
            <v>1206.4000000000001</v>
          </cell>
          <cell r="AE1144">
            <v>160</v>
          </cell>
          <cell r="AH1144">
            <v>528</v>
          </cell>
          <cell r="AR1144">
            <v>2016</v>
          </cell>
          <cell r="AS1144">
            <v>2</v>
          </cell>
        </row>
        <row r="1145">
          <cell r="F1145" t="str">
            <v>Completed</v>
          </cell>
          <cell r="L1145" t="str">
            <v>UT</v>
          </cell>
          <cell r="AB1145">
            <v>12</v>
          </cell>
          <cell r="AC1145">
            <v>1148.4000000000001</v>
          </cell>
          <cell r="AE1145">
            <v>156</v>
          </cell>
          <cell r="AH1145">
            <v>261</v>
          </cell>
          <cell r="AR1145">
            <v>2016</v>
          </cell>
          <cell r="AS1145">
            <v>2</v>
          </cell>
        </row>
        <row r="1146">
          <cell r="F1146" t="str">
            <v>Completed</v>
          </cell>
          <cell r="L1146" t="str">
            <v>UT</v>
          </cell>
          <cell r="AB1146">
            <v>1</v>
          </cell>
          <cell r="AC1146">
            <v>111.2</v>
          </cell>
          <cell r="AE1146">
            <v>7</v>
          </cell>
          <cell r="AH1146">
            <v>19.87</v>
          </cell>
          <cell r="AR1146">
            <v>2016</v>
          </cell>
          <cell r="AS1146">
            <v>2</v>
          </cell>
        </row>
        <row r="1147">
          <cell r="F1147" t="str">
            <v>Completed</v>
          </cell>
          <cell r="L1147" t="str">
            <v>UT</v>
          </cell>
          <cell r="AB1147">
            <v>3</v>
          </cell>
          <cell r="AC1147">
            <v>113.10000000000001</v>
          </cell>
          <cell r="AE1147">
            <v>15</v>
          </cell>
          <cell r="AH1147">
            <v>49.5</v>
          </cell>
          <cell r="AR1147">
            <v>2016</v>
          </cell>
          <cell r="AS1147">
            <v>2</v>
          </cell>
        </row>
        <row r="1148">
          <cell r="F1148" t="str">
            <v>Completed</v>
          </cell>
          <cell r="L1148" t="str">
            <v>UT</v>
          </cell>
          <cell r="AB1148">
            <v>13</v>
          </cell>
          <cell r="AC1148">
            <v>1244.1000000000001</v>
          </cell>
          <cell r="AE1148">
            <v>169</v>
          </cell>
          <cell r="AH1148">
            <v>282.75</v>
          </cell>
          <cell r="AR1148">
            <v>2016</v>
          </cell>
          <cell r="AS1148">
            <v>2</v>
          </cell>
        </row>
        <row r="1149">
          <cell r="F1149" t="str">
            <v>Completed</v>
          </cell>
          <cell r="L1149" t="str">
            <v>UT</v>
          </cell>
          <cell r="AB1149">
            <v>58</v>
          </cell>
          <cell r="AC1149">
            <v>5550.6</v>
          </cell>
          <cell r="AE1149">
            <v>580</v>
          </cell>
          <cell r="AH1149">
            <v>1197.1199999999999</v>
          </cell>
          <cell r="AR1149">
            <v>2016</v>
          </cell>
          <cell r="AS1149">
            <v>2</v>
          </cell>
        </row>
        <row r="1150">
          <cell r="F1150" t="str">
            <v>Completed</v>
          </cell>
          <cell r="L1150" t="str">
            <v>UT</v>
          </cell>
          <cell r="AB1150">
            <v>12</v>
          </cell>
          <cell r="AC1150">
            <v>452.40000000000003</v>
          </cell>
          <cell r="AE1150">
            <v>60</v>
          </cell>
          <cell r="AH1150">
            <v>198</v>
          </cell>
          <cell r="AR1150">
            <v>2016</v>
          </cell>
          <cell r="AS1150">
            <v>2</v>
          </cell>
        </row>
        <row r="1151">
          <cell r="F1151" t="str">
            <v>Completed</v>
          </cell>
          <cell r="L1151" t="str">
            <v>UT</v>
          </cell>
          <cell r="AB1151">
            <v>30</v>
          </cell>
          <cell r="AC1151">
            <v>1131</v>
          </cell>
          <cell r="AE1151">
            <v>150</v>
          </cell>
          <cell r="AH1151">
            <v>495</v>
          </cell>
          <cell r="AR1151">
            <v>2016</v>
          </cell>
          <cell r="AS1151">
            <v>2</v>
          </cell>
        </row>
        <row r="1152">
          <cell r="F1152" t="str">
            <v>Completed</v>
          </cell>
          <cell r="L1152" t="str">
            <v>UT</v>
          </cell>
          <cell r="AB1152">
            <v>4</v>
          </cell>
          <cell r="AC1152">
            <v>382.8</v>
          </cell>
          <cell r="AE1152">
            <v>52</v>
          </cell>
          <cell r="AH1152">
            <v>87</v>
          </cell>
          <cell r="AR1152">
            <v>2016</v>
          </cell>
          <cell r="AS1152">
            <v>2</v>
          </cell>
        </row>
        <row r="1153">
          <cell r="F1153" t="str">
            <v>Completed</v>
          </cell>
          <cell r="L1153" t="str">
            <v>UT</v>
          </cell>
          <cell r="AB1153">
            <v>3</v>
          </cell>
          <cell r="AC1153">
            <v>113.10000000000001</v>
          </cell>
          <cell r="AE1153">
            <v>15</v>
          </cell>
          <cell r="AH1153">
            <v>49.5</v>
          </cell>
          <cell r="AR1153">
            <v>2016</v>
          </cell>
          <cell r="AS1153">
            <v>2</v>
          </cell>
        </row>
        <row r="1154">
          <cell r="F1154" t="str">
            <v>Completed</v>
          </cell>
          <cell r="L1154" t="str">
            <v>UT</v>
          </cell>
          <cell r="AB1154">
            <v>12</v>
          </cell>
          <cell r="AC1154">
            <v>1148.4000000000001</v>
          </cell>
          <cell r="AE1154">
            <v>120</v>
          </cell>
          <cell r="AH1154">
            <v>247.68</v>
          </cell>
          <cell r="AR1154">
            <v>2016</v>
          </cell>
          <cell r="AS1154">
            <v>2</v>
          </cell>
        </row>
        <row r="1155">
          <cell r="F1155" t="str">
            <v>Completed</v>
          </cell>
          <cell r="L1155" t="str">
            <v>UT</v>
          </cell>
          <cell r="AB1155">
            <v>1</v>
          </cell>
          <cell r="AC1155">
            <v>67.599999999999994</v>
          </cell>
          <cell r="AE1155">
            <v>5</v>
          </cell>
          <cell r="AH1155">
            <v>11.23</v>
          </cell>
          <cell r="AR1155">
            <v>2016</v>
          </cell>
          <cell r="AS1155">
            <v>2</v>
          </cell>
        </row>
        <row r="1156">
          <cell r="F1156" t="str">
            <v>Completed</v>
          </cell>
          <cell r="L1156" t="str">
            <v>UT</v>
          </cell>
          <cell r="AB1156">
            <v>12</v>
          </cell>
          <cell r="AC1156">
            <v>811.19999999999993</v>
          </cell>
          <cell r="AE1156">
            <v>60</v>
          </cell>
          <cell r="AH1156">
            <v>134.76</v>
          </cell>
          <cell r="AR1156">
            <v>2016</v>
          </cell>
          <cell r="AS1156">
            <v>2</v>
          </cell>
        </row>
        <row r="1157">
          <cell r="F1157" t="str">
            <v>Completed</v>
          </cell>
          <cell r="L1157" t="str">
            <v>UT</v>
          </cell>
          <cell r="AB1157">
            <v>102</v>
          </cell>
          <cell r="AC1157">
            <v>11342.4</v>
          </cell>
          <cell r="AE1157">
            <v>714</v>
          </cell>
          <cell r="AH1157">
            <v>2026.74</v>
          </cell>
          <cell r="AR1157">
            <v>2016</v>
          </cell>
          <cell r="AS1157">
            <v>2</v>
          </cell>
        </row>
        <row r="1158">
          <cell r="F1158" t="str">
            <v>Completed</v>
          </cell>
          <cell r="L1158" t="str">
            <v>UT</v>
          </cell>
          <cell r="AB1158">
            <v>12</v>
          </cell>
          <cell r="AC1158">
            <v>452.40000000000003</v>
          </cell>
          <cell r="AE1158">
            <v>60</v>
          </cell>
          <cell r="AH1158">
            <v>198</v>
          </cell>
          <cell r="AR1158">
            <v>2016</v>
          </cell>
          <cell r="AS1158">
            <v>2</v>
          </cell>
        </row>
        <row r="1159">
          <cell r="F1159" t="str">
            <v>Completed</v>
          </cell>
          <cell r="L1159" t="str">
            <v>WA</v>
          </cell>
          <cell r="AB1159">
            <v>17</v>
          </cell>
          <cell r="AC1159">
            <v>1626.9</v>
          </cell>
          <cell r="AE1159">
            <v>221</v>
          </cell>
          <cell r="AH1159">
            <v>549.27</v>
          </cell>
          <cell r="AR1159">
            <v>2016</v>
          </cell>
          <cell r="AS1159">
            <v>2</v>
          </cell>
        </row>
        <row r="1160">
          <cell r="F1160" t="str">
            <v>Completed</v>
          </cell>
          <cell r="L1160" t="str">
            <v>UT</v>
          </cell>
          <cell r="AB1160">
            <v>20</v>
          </cell>
          <cell r="AC1160">
            <v>2224</v>
          </cell>
          <cell r="AE1160">
            <v>140</v>
          </cell>
          <cell r="AH1160">
            <v>397.4</v>
          </cell>
          <cell r="AR1160">
            <v>2016</v>
          </cell>
          <cell r="AS1160">
            <v>2</v>
          </cell>
        </row>
        <row r="1161">
          <cell r="F1161" t="str">
            <v>Completed</v>
          </cell>
          <cell r="L1161" t="str">
            <v>UT</v>
          </cell>
          <cell r="AB1161">
            <v>12</v>
          </cell>
          <cell r="AC1161">
            <v>452.40000000000003</v>
          </cell>
          <cell r="AE1161">
            <v>60</v>
          </cell>
          <cell r="AH1161">
            <v>198</v>
          </cell>
          <cell r="AR1161">
            <v>2016</v>
          </cell>
          <cell r="AS1161">
            <v>2</v>
          </cell>
        </row>
        <row r="1162">
          <cell r="F1162" t="str">
            <v>Completed</v>
          </cell>
          <cell r="L1162" t="str">
            <v>UT</v>
          </cell>
          <cell r="AB1162">
            <v>12</v>
          </cell>
          <cell r="AC1162">
            <v>1148.4000000000001</v>
          </cell>
          <cell r="AE1162">
            <v>156</v>
          </cell>
          <cell r="AH1162">
            <v>261</v>
          </cell>
          <cell r="AR1162">
            <v>2016</v>
          </cell>
          <cell r="AS1162">
            <v>2</v>
          </cell>
        </row>
        <row r="1163">
          <cell r="F1163" t="str">
            <v>Completed</v>
          </cell>
          <cell r="L1163" t="str">
            <v>UT</v>
          </cell>
          <cell r="AB1163">
            <v>1</v>
          </cell>
          <cell r="AC1163">
            <v>111.2</v>
          </cell>
          <cell r="AE1163">
            <v>7</v>
          </cell>
          <cell r="AH1163">
            <v>19.87</v>
          </cell>
          <cell r="AR1163">
            <v>2016</v>
          </cell>
          <cell r="AS1163">
            <v>2</v>
          </cell>
        </row>
        <row r="1164">
          <cell r="F1164" t="str">
            <v>Completed</v>
          </cell>
          <cell r="L1164" t="str">
            <v>UT</v>
          </cell>
          <cell r="AB1164">
            <v>18</v>
          </cell>
          <cell r="AC1164">
            <v>678.6</v>
          </cell>
          <cell r="AE1164">
            <v>90</v>
          </cell>
          <cell r="AH1164">
            <v>297</v>
          </cell>
          <cell r="AR1164">
            <v>2016</v>
          </cell>
          <cell r="AS1164">
            <v>2</v>
          </cell>
        </row>
        <row r="1165">
          <cell r="F1165" t="str">
            <v>Completed</v>
          </cell>
          <cell r="L1165" t="str">
            <v>UT</v>
          </cell>
          <cell r="AB1165">
            <v>36</v>
          </cell>
          <cell r="AC1165">
            <v>3445.2000000000003</v>
          </cell>
          <cell r="AE1165">
            <v>360</v>
          </cell>
          <cell r="AH1165">
            <v>743.04</v>
          </cell>
          <cell r="AR1165">
            <v>2016</v>
          </cell>
          <cell r="AS1165">
            <v>2</v>
          </cell>
        </row>
        <row r="1166">
          <cell r="F1166" t="str">
            <v>Completed</v>
          </cell>
          <cell r="L1166" t="str">
            <v>UT</v>
          </cell>
          <cell r="AB1166">
            <v>1</v>
          </cell>
          <cell r="AC1166">
            <v>95.7</v>
          </cell>
          <cell r="AE1166">
            <v>13</v>
          </cell>
          <cell r="AH1166">
            <v>21.75</v>
          </cell>
          <cell r="AR1166">
            <v>2016</v>
          </cell>
          <cell r="AS1166">
            <v>2</v>
          </cell>
        </row>
        <row r="1167">
          <cell r="F1167" t="str">
            <v>Completed</v>
          </cell>
          <cell r="L1167" t="str">
            <v>UT</v>
          </cell>
          <cell r="AB1167">
            <v>4</v>
          </cell>
          <cell r="AC1167">
            <v>382.8</v>
          </cell>
          <cell r="AE1167">
            <v>52</v>
          </cell>
          <cell r="AH1167">
            <v>124.24</v>
          </cell>
          <cell r="AR1167">
            <v>2016</v>
          </cell>
          <cell r="AS1167">
            <v>2</v>
          </cell>
        </row>
        <row r="1168">
          <cell r="F1168" t="str">
            <v>Completed</v>
          </cell>
          <cell r="L1168" t="str">
            <v>UT</v>
          </cell>
          <cell r="AB1168">
            <v>36</v>
          </cell>
          <cell r="AC1168">
            <v>1357.2</v>
          </cell>
          <cell r="AE1168">
            <v>180</v>
          </cell>
          <cell r="AH1168">
            <v>594</v>
          </cell>
          <cell r="AR1168">
            <v>2016</v>
          </cell>
          <cell r="AS1168">
            <v>2</v>
          </cell>
        </row>
        <row r="1169">
          <cell r="F1169" t="str">
            <v>Completed</v>
          </cell>
          <cell r="L1169" t="str">
            <v>UT</v>
          </cell>
          <cell r="AB1169">
            <v>12</v>
          </cell>
          <cell r="AC1169">
            <v>1148.4000000000001</v>
          </cell>
          <cell r="AE1169">
            <v>120</v>
          </cell>
          <cell r="AH1169">
            <v>247.68</v>
          </cell>
          <cell r="AR1169">
            <v>2016</v>
          </cell>
          <cell r="AS1169">
            <v>2</v>
          </cell>
        </row>
        <row r="1170">
          <cell r="F1170" t="str">
            <v>Completed</v>
          </cell>
          <cell r="L1170" t="str">
            <v>UT</v>
          </cell>
          <cell r="AB1170">
            <v>12</v>
          </cell>
          <cell r="AC1170">
            <v>1148.4000000000001</v>
          </cell>
          <cell r="AE1170">
            <v>120</v>
          </cell>
          <cell r="AH1170">
            <v>247.68</v>
          </cell>
          <cell r="AR1170">
            <v>2016</v>
          </cell>
          <cell r="AS1170">
            <v>2</v>
          </cell>
        </row>
        <row r="1171">
          <cell r="F1171" t="str">
            <v>Completed</v>
          </cell>
          <cell r="L1171" t="str">
            <v>UT</v>
          </cell>
          <cell r="AB1171">
            <v>40</v>
          </cell>
          <cell r="AC1171">
            <v>2704</v>
          </cell>
          <cell r="AE1171">
            <v>200</v>
          </cell>
          <cell r="AH1171">
            <v>449.2</v>
          </cell>
          <cell r="AR1171">
            <v>2016</v>
          </cell>
          <cell r="AS1171">
            <v>2</v>
          </cell>
        </row>
        <row r="1172">
          <cell r="F1172" t="str">
            <v>Completed</v>
          </cell>
          <cell r="L1172" t="str">
            <v>UT</v>
          </cell>
          <cell r="AB1172">
            <v>12</v>
          </cell>
          <cell r="AC1172">
            <v>1334.4</v>
          </cell>
          <cell r="AE1172">
            <v>84</v>
          </cell>
          <cell r="AH1172">
            <v>238.44</v>
          </cell>
          <cell r="AR1172">
            <v>2016</v>
          </cell>
          <cell r="AS1172">
            <v>2</v>
          </cell>
        </row>
        <row r="1173">
          <cell r="F1173" t="str">
            <v>Completed</v>
          </cell>
          <cell r="L1173" t="str">
            <v>UT</v>
          </cell>
          <cell r="AB1173">
            <v>12</v>
          </cell>
          <cell r="AC1173">
            <v>1148.4000000000001</v>
          </cell>
          <cell r="AE1173">
            <v>156</v>
          </cell>
          <cell r="AH1173">
            <v>261</v>
          </cell>
          <cell r="AR1173">
            <v>2016</v>
          </cell>
          <cell r="AS1173">
            <v>2</v>
          </cell>
        </row>
        <row r="1174">
          <cell r="F1174" t="str">
            <v>Completed</v>
          </cell>
          <cell r="L1174" t="str">
            <v>UT</v>
          </cell>
          <cell r="AB1174">
            <v>4</v>
          </cell>
          <cell r="AC1174">
            <v>382.8</v>
          </cell>
          <cell r="AE1174">
            <v>52</v>
          </cell>
          <cell r="AH1174">
            <v>87</v>
          </cell>
          <cell r="AR1174">
            <v>2016</v>
          </cell>
          <cell r="AS1174">
            <v>2</v>
          </cell>
        </row>
        <row r="1175">
          <cell r="F1175" t="str">
            <v>Completed</v>
          </cell>
          <cell r="L1175" t="str">
            <v>UT</v>
          </cell>
          <cell r="AB1175">
            <v>10</v>
          </cell>
          <cell r="AC1175">
            <v>957</v>
          </cell>
          <cell r="AE1175">
            <v>130</v>
          </cell>
          <cell r="AH1175">
            <v>217.5</v>
          </cell>
          <cell r="AR1175">
            <v>2016</v>
          </cell>
          <cell r="AS1175">
            <v>2</v>
          </cell>
        </row>
        <row r="1176">
          <cell r="F1176" t="str">
            <v>Completed</v>
          </cell>
          <cell r="L1176" t="str">
            <v>UT</v>
          </cell>
          <cell r="AB1176">
            <v>12</v>
          </cell>
          <cell r="AC1176">
            <v>1148.4000000000001</v>
          </cell>
          <cell r="AE1176">
            <v>120</v>
          </cell>
          <cell r="AH1176">
            <v>261</v>
          </cell>
          <cell r="AR1176">
            <v>2016</v>
          </cell>
          <cell r="AS1176">
            <v>2</v>
          </cell>
        </row>
        <row r="1177">
          <cell r="F1177" t="str">
            <v>Completed</v>
          </cell>
          <cell r="L1177" t="str">
            <v>UT</v>
          </cell>
          <cell r="AB1177">
            <v>12</v>
          </cell>
          <cell r="AC1177">
            <v>1148.4000000000001</v>
          </cell>
          <cell r="AE1177">
            <v>156</v>
          </cell>
          <cell r="AH1177">
            <v>261</v>
          </cell>
          <cell r="AR1177">
            <v>2016</v>
          </cell>
          <cell r="AS1177">
            <v>2</v>
          </cell>
        </row>
        <row r="1178">
          <cell r="F1178" t="str">
            <v>Completed</v>
          </cell>
          <cell r="L1178" t="str">
            <v>UT</v>
          </cell>
          <cell r="AB1178">
            <v>35</v>
          </cell>
          <cell r="AC1178">
            <v>3349.5</v>
          </cell>
          <cell r="AE1178">
            <v>350</v>
          </cell>
          <cell r="AH1178">
            <v>722.4</v>
          </cell>
          <cell r="AR1178">
            <v>2016</v>
          </cell>
          <cell r="AS1178">
            <v>2</v>
          </cell>
        </row>
        <row r="1179">
          <cell r="F1179" t="str">
            <v>Completed</v>
          </cell>
          <cell r="L1179" t="str">
            <v>UT</v>
          </cell>
          <cell r="AB1179">
            <v>10</v>
          </cell>
          <cell r="AC1179">
            <v>957</v>
          </cell>
          <cell r="AE1179">
            <v>100</v>
          </cell>
          <cell r="AH1179">
            <v>206.4</v>
          </cell>
          <cell r="AR1179">
            <v>2016</v>
          </cell>
          <cell r="AS1179">
            <v>2</v>
          </cell>
        </row>
        <row r="1180">
          <cell r="F1180" t="str">
            <v>Completed</v>
          </cell>
          <cell r="L1180" t="str">
            <v>UT</v>
          </cell>
          <cell r="AB1180">
            <v>5</v>
          </cell>
          <cell r="AC1180">
            <v>478.5</v>
          </cell>
          <cell r="AE1180">
            <v>65</v>
          </cell>
          <cell r="AH1180">
            <v>155.30000000000001</v>
          </cell>
          <cell r="AR1180">
            <v>2016</v>
          </cell>
          <cell r="AS1180">
            <v>2</v>
          </cell>
        </row>
        <row r="1181">
          <cell r="F1181" t="str">
            <v>Completed</v>
          </cell>
          <cell r="L1181" t="str">
            <v>UT</v>
          </cell>
          <cell r="AB1181">
            <v>20</v>
          </cell>
          <cell r="AC1181">
            <v>1352</v>
          </cell>
          <cell r="AE1181">
            <v>100</v>
          </cell>
          <cell r="AH1181">
            <v>224.6</v>
          </cell>
          <cell r="AR1181">
            <v>2016</v>
          </cell>
          <cell r="AS1181">
            <v>2</v>
          </cell>
        </row>
        <row r="1182">
          <cell r="F1182" t="str">
            <v>Completed</v>
          </cell>
          <cell r="L1182" t="str">
            <v>UT</v>
          </cell>
          <cell r="AB1182">
            <v>8</v>
          </cell>
          <cell r="AC1182">
            <v>540.79999999999995</v>
          </cell>
          <cell r="AE1182">
            <v>40</v>
          </cell>
          <cell r="AH1182">
            <v>89.84</v>
          </cell>
          <cell r="AR1182">
            <v>2016</v>
          </cell>
          <cell r="AS1182">
            <v>2</v>
          </cell>
        </row>
        <row r="1183">
          <cell r="F1183" t="str">
            <v>Completed</v>
          </cell>
          <cell r="L1183" t="str">
            <v>UT</v>
          </cell>
          <cell r="AB1183">
            <v>2</v>
          </cell>
          <cell r="AC1183">
            <v>135.19999999999999</v>
          </cell>
          <cell r="AE1183">
            <v>10</v>
          </cell>
          <cell r="AH1183">
            <v>22.46</v>
          </cell>
          <cell r="AR1183">
            <v>2016</v>
          </cell>
          <cell r="AS1183">
            <v>2</v>
          </cell>
        </row>
        <row r="1184">
          <cell r="F1184" t="str">
            <v>Completed</v>
          </cell>
          <cell r="L1184" t="str">
            <v>UT</v>
          </cell>
          <cell r="AB1184">
            <v>12</v>
          </cell>
          <cell r="AC1184">
            <v>1148.4000000000001</v>
          </cell>
          <cell r="AE1184">
            <v>120</v>
          </cell>
          <cell r="AH1184">
            <v>247.68</v>
          </cell>
          <cell r="AR1184">
            <v>2016</v>
          </cell>
          <cell r="AS1184">
            <v>2</v>
          </cell>
        </row>
        <row r="1185">
          <cell r="F1185" t="str">
            <v>Completed</v>
          </cell>
          <cell r="L1185" t="str">
            <v>UT</v>
          </cell>
          <cell r="AB1185">
            <v>12</v>
          </cell>
          <cell r="AC1185">
            <v>1148.4000000000001</v>
          </cell>
          <cell r="AE1185">
            <v>120</v>
          </cell>
          <cell r="AH1185">
            <v>247.68</v>
          </cell>
          <cell r="AR1185">
            <v>2016</v>
          </cell>
          <cell r="AS1185">
            <v>2</v>
          </cell>
        </row>
        <row r="1186">
          <cell r="F1186" t="str">
            <v>Completed</v>
          </cell>
          <cell r="L1186" t="str">
            <v>UT</v>
          </cell>
          <cell r="AB1186">
            <v>15</v>
          </cell>
          <cell r="AC1186">
            <v>1435.5</v>
          </cell>
          <cell r="AE1186">
            <v>150</v>
          </cell>
          <cell r="AH1186">
            <v>309.60000000000002</v>
          </cell>
          <cell r="AR1186">
            <v>2016</v>
          </cell>
          <cell r="AS1186">
            <v>2</v>
          </cell>
        </row>
        <row r="1187">
          <cell r="F1187" t="str">
            <v>Completed</v>
          </cell>
          <cell r="L1187" t="str">
            <v>UT</v>
          </cell>
          <cell r="AB1187">
            <v>18</v>
          </cell>
          <cell r="AC1187">
            <v>1722.6000000000001</v>
          </cell>
          <cell r="AE1187">
            <v>234</v>
          </cell>
          <cell r="AH1187">
            <v>391.5</v>
          </cell>
          <cell r="AR1187">
            <v>2016</v>
          </cell>
          <cell r="AS1187">
            <v>2</v>
          </cell>
        </row>
        <row r="1188">
          <cell r="F1188" t="str">
            <v>Completed</v>
          </cell>
          <cell r="L1188" t="str">
            <v>UT</v>
          </cell>
          <cell r="AB1188">
            <v>4</v>
          </cell>
          <cell r="AC1188">
            <v>382.8</v>
          </cell>
          <cell r="AE1188">
            <v>40</v>
          </cell>
          <cell r="AH1188">
            <v>82.56</v>
          </cell>
          <cell r="AR1188">
            <v>2016</v>
          </cell>
          <cell r="AS1188">
            <v>2</v>
          </cell>
        </row>
        <row r="1189">
          <cell r="F1189" t="str">
            <v>Completed</v>
          </cell>
          <cell r="L1189" t="str">
            <v>UT</v>
          </cell>
          <cell r="AB1189">
            <v>132</v>
          </cell>
          <cell r="AC1189">
            <v>12632.4</v>
          </cell>
          <cell r="AE1189">
            <v>1320</v>
          </cell>
          <cell r="AH1189">
            <v>2724.48</v>
          </cell>
          <cell r="AR1189">
            <v>2016</v>
          </cell>
          <cell r="AS1189">
            <v>2</v>
          </cell>
        </row>
        <row r="1190">
          <cell r="F1190" t="str">
            <v>Completed</v>
          </cell>
          <cell r="L1190" t="str">
            <v>UT</v>
          </cell>
          <cell r="AB1190">
            <v>120</v>
          </cell>
          <cell r="AC1190">
            <v>4524</v>
          </cell>
          <cell r="AE1190">
            <v>600</v>
          </cell>
          <cell r="AH1190">
            <v>1980</v>
          </cell>
          <cell r="AR1190">
            <v>2016</v>
          </cell>
          <cell r="AS1190">
            <v>2</v>
          </cell>
        </row>
        <row r="1191">
          <cell r="F1191" t="str">
            <v>Completed</v>
          </cell>
          <cell r="L1191" t="str">
            <v>UT</v>
          </cell>
          <cell r="AB1191">
            <v>84</v>
          </cell>
          <cell r="AC1191">
            <v>5678.4</v>
          </cell>
          <cell r="AE1191">
            <v>420</v>
          </cell>
          <cell r="AH1191">
            <v>943.32</v>
          </cell>
          <cell r="AR1191">
            <v>2016</v>
          </cell>
          <cell r="AS1191">
            <v>2</v>
          </cell>
        </row>
        <row r="1192">
          <cell r="F1192" t="str">
            <v>Completed</v>
          </cell>
          <cell r="L1192" t="str">
            <v>UT</v>
          </cell>
          <cell r="AB1192">
            <v>36</v>
          </cell>
          <cell r="AC1192">
            <v>4003.2000000000003</v>
          </cell>
          <cell r="AE1192">
            <v>252</v>
          </cell>
          <cell r="AH1192">
            <v>715.32</v>
          </cell>
          <cell r="AR1192">
            <v>2016</v>
          </cell>
          <cell r="AS1192">
            <v>2</v>
          </cell>
        </row>
        <row r="1193">
          <cell r="F1193" t="str">
            <v>Completed</v>
          </cell>
          <cell r="L1193" t="str">
            <v>UT</v>
          </cell>
          <cell r="AB1193">
            <v>30</v>
          </cell>
          <cell r="AC1193">
            <v>2871</v>
          </cell>
          <cell r="AE1193">
            <v>300</v>
          </cell>
          <cell r="AH1193">
            <v>619.20000000000005</v>
          </cell>
          <cell r="AR1193">
            <v>2016</v>
          </cell>
          <cell r="AS1193">
            <v>2</v>
          </cell>
        </row>
        <row r="1194">
          <cell r="F1194" t="str">
            <v>Completed</v>
          </cell>
          <cell r="L1194" t="str">
            <v>UT</v>
          </cell>
          <cell r="AB1194">
            <v>20</v>
          </cell>
          <cell r="AC1194">
            <v>754</v>
          </cell>
          <cell r="AE1194">
            <v>100</v>
          </cell>
          <cell r="AH1194">
            <v>330</v>
          </cell>
          <cell r="AR1194">
            <v>2016</v>
          </cell>
          <cell r="AS1194">
            <v>2</v>
          </cell>
        </row>
        <row r="1195">
          <cell r="F1195" t="str">
            <v>Completed</v>
          </cell>
          <cell r="L1195" t="str">
            <v>UT</v>
          </cell>
          <cell r="AB1195">
            <v>20</v>
          </cell>
          <cell r="AC1195">
            <v>2224</v>
          </cell>
          <cell r="AE1195">
            <v>140</v>
          </cell>
          <cell r="AH1195">
            <v>397.4</v>
          </cell>
          <cell r="AR1195">
            <v>2016</v>
          </cell>
          <cell r="AS1195">
            <v>2</v>
          </cell>
        </row>
        <row r="1196">
          <cell r="F1196" t="str">
            <v>Completed</v>
          </cell>
          <cell r="L1196" t="str">
            <v>UT</v>
          </cell>
          <cell r="AB1196">
            <v>22</v>
          </cell>
          <cell r="AC1196">
            <v>2105.4</v>
          </cell>
          <cell r="AE1196">
            <v>286</v>
          </cell>
          <cell r="AH1196">
            <v>478.5</v>
          </cell>
          <cell r="AR1196">
            <v>2016</v>
          </cell>
          <cell r="AS1196">
            <v>2</v>
          </cell>
        </row>
        <row r="1197">
          <cell r="F1197" t="str">
            <v>Completed</v>
          </cell>
          <cell r="L1197" t="str">
            <v>UT</v>
          </cell>
          <cell r="AB1197">
            <v>24</v>
          </cell>
          <cell r="AC1197">
            <v>2296.8000000000002</v>
          </cell>
          <cell r="AE1197">
            <v>240</v>
          </cell>
          <cell r="AH1197">
            <v>495.36</v>
          </cell>
          <cell r="AR1197">
            <v>2016</v>
          </cell>
          <cell r="AS1197">
            <v>2</v>
          </cell>
        </row>
        <row r="1198">
          <cell r="F1198" t="str">
            <v>Completed</v>
          </cell>
          <cell r="L1198" t="str">
            <v>UT</v>
          </cell>
          <cell r="AB1198">
            <v>12</v>
          </cell>
          <cell r="AC1198">
            <v>452.40000000000003</v>
          </cell>
          <cell r="AE1198">
            <v>60</v>
          </cell>
          <cell r="AH1198">
            <v>198</v>
          </cell>
          <cell r="AR1198">
            <v>2016</v>
          </cell>
          <cell r="AS1198">
            <v>2</v>
          </cell>
        </row>
        <row r="1199">
          <cell r="F1199" t="str">
            <v>Completed</v>
          </cell>
          <cell r="L1199" t="str">
            <v>UT</v>
          </cell>
          <cell r="AB1199">
            <v>12</v>
          </cell>
          <cell r="AC1199">
            <v>1148.4000000000001</v>
          </cell>
          <cell r="AE1199">
            <v>120</v>
          </cell>
          <cell r="AH1199">
            <v>247.68</v>
          </cell>
          <cell r="AR1199">
            <v>2016</v>
          </cell>
          <cell r="AS1199">
            <v>2</v>
          </cell>
        </row>
        <row r="1200">
          <cell r="F1200" t="str">
            <v>Completed</v>
          </cell>
          <cell r="L1200" t="str">
            <v>UT</v>
          </cell>
          <cell r="AB1200">
            <v>6</v>
          </cell>
          <cell r="AC1200">
            <v>226.20000000000002</v>
          </cell>
          <cell r="AE1200">
            <v>30</v>
          </cell>
          <cell r="AH1200">
            <v>99</v>
          </cell>
          <cell r="AR1200">
            <v>2016</v>
          </cell>
          <cell r="AS1200">
            <v>2</v>
          </cell>
        </row>
        <row r="1201">
          <cell r="F1201" t="str">
            <v>Completed</v>
          </cell>
          <cell r="L1201" t="str">
            <v>UT</v>
          </cell>
          <cell r="AB1201">
            <v>24</v>
          </cell>
          <cell r="AC1201">
            <v>904.80000000000007</v>
          </cell>
          <cell r="AE1201">
            <v>120</v>
          </cell>
          <cell r="AH1201">
            <v>396</v>
          </cell>
          <cell r="AR1201">
            <v>2016</v>
          </cell>
          <cell r="AS1201">
            <v>2</v>
          </cell>
        </row>
        <row r="1202">
          <cell r="F1202" t="str">
            <v>Completed</v>
          </cell>
          <cell r="L1202" t="str">
            <v>UT</v>
          </cell>
          <cell r="AB1202">
            <v>12</v>
          </cell>
          <cell r="AC1202">
            <v>452.40000000000003</v>
          </cell>
          <cell r="AE1202">
            <v>60</v>
          </cell>
          <cell r="AH1202">
            <v>198</v>
          </cell>
          <cell r="AR1202">
            <v>2016</v>
          </cell>
          <cell r="AS1202">
            <v>2</v>
          </cell>
        </row>
        <row r="1203">
          <cell r="F1203" t="str">
            <v>Completed</v>
          </cell>
          <cell r="L1203" t="str">
            <v>UT</v>
          </cell>
          <cell r="AB1203">
            <v>100</v>
          </cell>
          <cell r="AC1203">
            <v>3770.0000000000005</v>
          </cell>
          <cell r="AE1203">
            <v>500</v>
          </cell>
          <cell r="AH1203">
            <v>1650</v>
          </cell>
          <cell r="AR1203">
            <v>2016</v>
          </cell>
          <cell r="AS1203">
            <v>2</v>
          </cell>
        </row>
        <row r="1204">
          <cell r="F1204" t="str">
            <v>Completed</v>
          </cell>
          <cell r="L1204" t="str">
            <v>UT</v>
          </cell>
          <cell r="AB1204">
            <v>24</v>
          </cell>
          <cell r="AC1204">
            <v>2296.8000000000002</v>
          </cell>
          <cell r="AE1204">
            <v>312</v>
          </cell>
          <cell r="AH1204">
            <v>522</v>
          </cell>
          <cell r="AR1204">
            <v>2016</v>
          </cell>
          <cell r="AS1204">
            <v>2</v>
          </cell>
        </row>
        <row r="1205">
          <cell r="F1205" t="str">
            <v>Completed</v>
          </cell>
          <cell r="L1205" t="str">
            <v>UT</v>
          </cell>
          <cell r="AB1205">
            <v>60</v>
          </cell>
          <cell r="AC1205">
            <v>6672</v>
          </cell>
          <cell r="AE1205">
            <v>420</v>
          </cell>
          <cell r="AH1205">
            <v>1192.2</v>
          </cell>
          <cell r="AR1205">
            <v>2016</v>
          </cell>
          <cell r="AS1205">
            <v>2</v>
          </cell>
        </row>
        <row r="1206">
          <cell r="F1206" t="str">
            <v>Completed</v>
          </cell>
          <cell r="L1206" t="str">
            <v>UT</v>
          </cell>
          <cell r="AB1206">
            <v>4</v>
          </cell>
          <cell r="AC1206">
            <v>150.80000000000001</v>
          </cell>
          <cell r="AE1206">
            <v>20</v>
          </cell>
          <cell r="AH1206">
            <v>66</v>
          </cell>
          <cell r="AR1206">
            <v>2016</v>
          </cell>
          <cell r="AS1206">
            <v>2</v>
          </cell>
        </row>
        <row r="1207">
          <cell r="AB1207">
            <v>36833</v>
          </cell>
          <cell r="AC1207">
            <v>2585940.8999999929</v>
          </cell>
          <cell r="AH1207">
            <v>695146.12000000023</v>
          </cell>
        </row>
        <row r="1208">
          <cell r="AC1208">
            <v>70.207175630548505</v>
          </cell>
          <cell r="AH1208">
            <v>18.872916134987655</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
      <sheetName val="WYO"/>
      <sheetName val="IDA"/>
      <sheetName val="WAS"/>
      <sheetName val="CAL"/>
      <sheetName val="Budget &amp; Forecast "/>
      <sheetName val="2016 Forecast Tables"/>
      <sheetName val="data"/>
    </sheetNames>
    <sheetDataSet>
      <sheetData sheetId="0"/>
      <sheetData sheetId="1"/>
      <sheetData sheetId="2"/>
      <sheetData sheetId="3"/>
      <sheetData sheetId="4"/>
      <sheetData sheetId="5"/>
      <sheetData sheetId="6"/>
      <sheetData sheetId="7">
        <row r="3">
          <cell r="B3">
            <v>25</v>
          </cell>
          <cell r="C3">
            <v>2</v>
          </cell>
          <cell r="E3" t="str">
            <v>commercial</v>
          </cell>
          <cell r="F3" t="str">
            <v>.C</v>
          </cell>
        </row>
        <row r="4">
          <cell r="B4">
            <v>28</v>
          </cell>
          <cell r="C4">
            <v>2</v>
          </cell>
          <cell r="E4" t="str">
            <v>industrial</v>
          </cell>
          <cell r="F4" t="str">
            <v>.I</v>
          </cell>
        </row>
        <row r="5">
          <cell r="B5">
            <v>33</v>
          </cell>
          <cell r="C5">
            <v>3</v>
          </cell>
          <cell r="E5" t="str">
            <v>agricultural</v>
          </cell>
          <cell r="F5" t="str">
            <v>.A</v>
          </cell>
        </row>
        <row r="6">
          <cell r="B6">
            <v>40</v>
          </cell>
          <cell r="C6">
            <v>2</v>
          </cell>
        </row>
        <row r="7">
          <cell r="B7">
            <v>46</v>
          </cell>
          <cell r="C7">
            <v>3</v>
          </cell>
        </row>
        <row r="8">
          <cell r="B8">
            <v>48</v>
          </cell>
          <cell r="C8">
            <v>3</v>
          </cell>
        </row>
        <row r="9">
          <cell r="B9">
            <v>210</v>
          </cell>
          <cell r="C9">
            <v>2</v>
          </cell>
        </row>
        <row r="10">
          <cell r="B10" t="str">
            <v>25T</v>
          </cell>
          <cell r="C10">
            <v>2</v>
          </cell>
        </row>
        <row r="11">
          <cell r="B11" t="str">
            <v>28T</v>
          </cell>
          <cell r="C11">
            <v>2</v>
          </cell>
        </row>
        <row r="12">
          <cell r="B12" t="str">
            <v>33T</v>
          </cell>
          <cell r="C12">
            <v>3</v>
          </cell>
        </row>
        <row r="13">
          <cell r="B13" t="str">
            <v>40T</v>
          </cell>
          <cell r="C13">
            <v>2</v>
          </cell>
        </row>
        <row r="14">
          <cell r="B14" t="str">
            <v>46T</v>
          </cell>
          <cell r="C14">
            <v>3</v>
          </cell>
        </row>
        <row r="15">
          <cell r="B15" t="str">
            <v>48T</v>
          </cell>
          <cell r="C15">
            <v>3</v>
          </cell>
        </row>
        <row r="16">
          <cell r="B16" t="str">
            <v>25M</v>
          </cell>
          <cell r="C16">
            <v>2</v>
          </cell>
        </row>
        <row r="17">
          <cell r="B17" t="str">
            <v>28M</v>
          </cell>
          <cell r="C17">
            <v>2</v>
          </cell>
        </row>
        <row r="18">
          <cell r="B18" t="str">
            <v>33M</v>
          </cell>
          <cell r="C18">
            <v>3</v>
          </cell>
        </row>
        <row r="19">
          <cell r="B19" t="str">
            <v>40M</v>
          </cell>
          <cell r="C19">
            <v>2</v>
          </cell>
        </row>
        <row r="20">
          <cell r="B20" t="str">
            <v>46M</v>
          </cell>
          <cell r="C20">
            <v>3</v>
          </cell>
        </row>
        <row r="21">
          <cell r="B21" t="str">
            <v>48M</v>
          </cell>
          <cell r="C21">
            <v>3</v>
          </cell>
        </row>
        <row r="22">
          <cell r="B22" t="str">
            <v>210M</v>
          </cell>
          <cell r="C22">
            <v>2</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2014 &amp; 2015 Forecast"/>
      <sheetName val="Home Energy Reports"/>
      <sheetName val="Low Income Wx"/>
      <sheetName val="NEEA"/>
      <sheetName val="wattSmart Business"/>
      <sheetName val="Ind-ag adds "/>
      <sheetName val="WA CI FX Forecast 14-16"/>
      <sheetName val="Sheet1"/>
    </sheetNames>
    <sheetDataSet>
      <sheetData sheetId="0" refreshError="1"/>
      <sheetData sheetId="1" refreshError="1"/>
      <sheetData sheetId="2" refreshError="1"/>
      <sheetData sheetId="3" refreshError="1"/>
      <sheetData sheetId="4" refreshError="1"/>
      <sheetData sheetId="5" refreshError="1"/>
      <sheetData sheetId="6">
        <row r="48">
          <cell r="C48">
            <v>594525</v>
          </cell>
        </row>
        <row r="98">
          <cell r="C98">
            <v>1.2</v>
          </cell>
        </row>
        <row r="99">
          <cell r="C99">
            <v>1.4</v>
          </cell>
        </row>
      </sheetData>
      <sheetData sheetId="7">
        <row r="23">
          <cell r="B23">
            <v>48683</v>
          </cell>
        </row>
      </sheetData>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earned"/>
      <sheetName val="Unit Costs-target"/>
      <sheetName val="Cust Charge Calc"/>
      <sheetName val="Res Cust Charge"/>
      <sheetName val="Func Study"/>
      <sheetName val="CheckList"/>
      <sheetName val="Inputs"/>
      <sheetName val="Function Summary"/>
      <sheetName val="Class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NPC Factors"/>
      <sheetName val="Revenues"/>
      <sheetName val="TransInvest"/>
      <sheetName val="DistInvest"/>
      <sheetName val="ErrorCheck"/>
      <sheetName val="Message"/>
      <sheetName val="Dialog"/>
      <sheetName val="Print Module"/>
    </sheetNames>
    <sheetDataSet>
      <sheetData sheetId="0">
        <row r="9">
          <cell r="L9">
            <v>0</v>
          </cell>
        </row>
      </sheetData>
      <sheetData sheetId="1"/>
      <sheetData sheetId="2"/>
      <sheetData sheetId="3"/>
      <sheetData sheetId="4"/>
      <sheetData sheetId="5">
        <row r="59">
          <cell r="E59">
            <v>8.9490439141201264E-2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Master"/>
      <sheetName val="UT - Facility Types"/>
      <sheetName val="UT - SBL vs Typical"/>
      <sheetName val="Contractor Participation"/>
      <sheetName val="Contractor Caps"/>
      <sheetName val="Project Locales"/>
      <sheetName val="Measure Types"/>
      <sheetName val="$ per kWh"/>
      <sheetName val="$ per kWH (ID)"/>
      <sheetName val="Average kWh"/>
      <sheetName val="Project Counts"/>
      <sheetName val="YTD and Pipeline kWh"/>
      <sheetName val="Projects by Usage Size"/>
      <sheetName val="Project Level Data"/>
      <sheetName val="EquipmentSummaryInfo"/>
      <sheetName val="Lookups"/>
      <sheetName val="SBL Monthly Report_Template"/>
    </sheetNames>
    <sheetDataSet>
      <sheetData sheetId="0"/>
      <sheetData sheetId="1"/>
      <sheetData sheetId="2"/>
      <sheetData sheetId="3"/>
      <sheetData sheetId="4">
        <row r="4">
          <cell r="C4" t="str">
            <v>Incentives</v>
          </cell>
        </row>
      </sheetData>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CA Pub Purp (2)"/>
      <sheetName val="SOX-Dox"/>
      <sheetName val="Process"/>
      <sheetName val="Voltage"/>
      <sheetName val="Codes"/>
      <sheetName val="Delivery"/>
      <sheetName val="SCRInput2"/>
      <sheetName val="Inputs"/>
      <sheetName val="Sch 93 Transaction"/>
      <sheetName val="Trail Mtn."/>
      <sheetName val="DA Shopping"/>
      <sheetName val="Intervenor Funding"/>
      <sheetName val="Prorate 11-07"/>
      <sheetName val="Prorate 10-07"/>
      <sheetName val="Prorate 09-07"/>
      <sheetName val="Prorate 08-07"/>
      <sheetName val="Prorate 07-07"/>
      <sheetName val="Prorate 06-07"/>
      <sheetName val="Prorate 05-07"/>
      <sheetName val="Prorate 04-07"/>
      <sheetName val="Prorate 03-07"/>
      <sheetName val="Prorate 02-07"/>
      <sheetName val="Prorate 01-07"/>
      <sheetName val="WA SBC"/>
      <sheetName val="0103 Proration (191)"/>
      <sheetName val="WA SBC - Class 48T"/>
      <sheetName val="Utah DSM"/>
      <sheetName val="Idaho DSM"/>
      <sheetName val="CA Pub Purp"/>
      <sheetName val="Reasonableness"/>
      <sheetName val="No Longer Used --&gt;"/>
      <sheetName val="CA Pub Purp Revisions"/>
      <sheetName val="Sch 95 Deferred Acct."/>
      <sheetName val="Klamath"/>
      <sheetName val="Y2K"/>
      <sheetName val="Prorate 03-06"/>
      <sheetName val="Prorate 02-06"/>
      <sheetName val="Centralia Credit"/>
      <sheetName val="Prorate 01-06"/>
      <sheetName val="Module2"/>
    </sheetNames>
    <sheetDataSet>
      <sheetData sheetId="0"/>
      <sheetData sheetId="1" refreshError="1"/>
      <sheetData sheetId="2">
        <row r="2">
          <cell r="O2">
            <v>1</v>
          </cell>
        </row>
      </sheetData>
      <sheetData sheetId="3">
        <row r="2">
          <cell r="O2">
            <v>1</v>
          </cell>
        </row>
      </sheetData>
      <sheetData sheetId="4">
        <row r="2">
          <cell r="O2">
            <v>1</v>
          </cell>
        </row>
      </sheetData>
      <sheetData sheetId="5">
        <row r="1">
          <cell r="S1" t="str">
            <v>Month</v>
          </cell>
        </row>
        <row r="2">
          <cell r="O2">
            <v>1</v>
          </cell>
          <cell r="P2" t="str">
            <v>January</v>
          </cell>
        </row>
        <row r="3">
          <cell r="O3">
            <v>2</v>
          </cell>
          <cell r="P3" t="str">
            <v>February</v>
          </cell>
        </row>
        <row r="4">
          <cell r="O4">
            <v>3</v>
          </cell>
          <cell r="P4" t="str">
            <v>March</v>
          </cell>
        </row>
        <row r="5">
          <cell r="O5">
            <v>4</v>
          </cell>
          <cell r="P5" t="str">
            <v>April</v>
          </cell>
        </row>
        <row r="6">
          <cell r="O6">
            <v>5</v>
          </cell>
          <cell r="P6" t="str">
            <v>May</v>
          </cell>
        </row>
        <row r="7">
          <cell r="O7">
            <v>6</v>
          </cell>
          <cell r="P7" t="str">
            <v>June</v>
          </cell>
        </row>
        <row r="8">
          <cell r="O8">
            <v>7</v>
          </cell>
          <cell r="P8" t="str">
            <v>July</v>
          </cell>
        </row>
        <row r="9">
          <cell r="O9">
            <v>8</v>
          </cell>
          <cell r="P9" t="str">
            <v>August</v>
          </cell>
        </row>
        <row r="10">
          <cell r="O10">
            <v>9</v>
          </cell>
          <cell r="P10" t="str">
            <v>September</v>
          </cell>
        </row>
        <row r="11">
          <cell r="O11">
            <v>10</v>
          </cell>
          <cell r="P11" t="str">
            <v>October</v>
          </cell>
        </row>
        <row r="12">
          <cell r="O12">
            <v>11</v>
          </cell>
          <cell r="P12" t="str">
            <v>November</v>
          </cell>
        </row>
        <row r="13">
          <cell r="O13">
            <v>12</v>
          </cell>
          <cell r="P13" t="str">
            <v>December</v>
          </cell>
        </row>
      </sheetData>
      <sheetData sheetId="6">
        <row r="1">
          <cell r="S1" t="str">
            <v>Month</v>
          </cell>
        </row>
      </sheetData>
      <sheetData sheetId="7">
        <row r="1">
          <cell r="S1" t="str">
            <v>Month</v>
          </cell>
        </row>
      </sheetData>
      <sheetData sheetId="8">
        <row r="1">
          <cell r="S1" t="str">
            <v>Month</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5">
          <cell r="B5" t="str">
            <v>January 2001 - November 2007</v>
          </cell>
        </row>
      </sheetData>
      <sheetData sheetId="23">
        <row r="5">
          <cell r="B5" t="str">
            <v>January 2001 - November 2007</v>
          </cell>
        </row>
      </sheetData>
      <sheetData sheetId="24">
        <row r="5">
          <cell r="B5" t="str">
            <v>January 2001 - November 2007</v>
          </cell>
        </row>
      </sheetData>
      <sheetData sheetId="25">
        <row r="5">
          <cell r="B5" t="str">
            <v>January 2001 - November 2007</v>
          </cell>
        </row>
      </sheetData>
      <sheetData sheetId="26"/>
      <sheetData sheetId="27"/>
      <sheetData sheetId="28"/>
      <sheetData sheetId="29"/>
      <sheetData sheetId="30"/>
      <sheetData sheetId="31"/>
      <sheetData sheetId="32">
        <row r="44">
          <cell r="H44">
            <v>1365266453</v>
          </cell>
        </row>
      </sheetData>
      <sheetData sheetId="33">
        <row r="44">
          <cell r="H44">
            <v>1365266453</v>
          </cell>
        </row>
      </sheetData>
      <sheetData sheetId="34">
        <row r="44">
          <cell r="H44">
            <v>1365266453</v>
          </cell>
        </row>
      </sheetData>
      <sheetData sheetId="35">
        <row r="44">
          <cell r="H44">
            <v>1365266453</v>
          </cell>
          <cell r="I44">
            <v>1204690917</v>
          </cell>
          <cell r="J44">
            <v>453760316</v>
          </cell>
        </row>
      </sheetData>
      <sheetData sheetId="36">
        <row r="44">
          <cell r="H44">
            <v>1365266453</v>
          </cell>
        </row>
      </sheetData>
      <sheetData sheetId="37"/>
      <sheetData sheetId="38"/>
      <sheetData sheetId="39"/>
      <sheetData sheetId="4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old"/>
      <sheetName val="list"/>
    </sheetNames>
    <sheetDataSet>
      <sheetData sheetId="0" refreshError="1"/>
      <sheetData sheetId="1">
        <row r="5">
          <cell r="V5">
            <v>2</v>
          </cell>
        </row>
      </sheetData>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 Earned"/>
      <sheetName val="Summary Table - Target"/>
      <sheetName val="Unit Costs -  Earned"/>
      <sheetName val="Unit Costs - Target"/>
      <sheetName val="Sheet1"/>
      <sheetName val="Sheet2"/>
      <sheetName val="Sheet3"/>
    </sheetNames>
    <sheetDataSet>
      <sheetData sheetId="0"/>
      <sheetData sheetId="1"/>
      <sheetData sheetId="2"/>
      <sheetData sheetId="3"/>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ed Price Table"/>
      <sheetName val="Contractor Table (1)"/>
      <sheetName val="Contractor Table (2)"/>
      <sheetName val="Project Size Comparison"/>
      <sheetName val="Project Level"/>
      <sheetName val="Project Trends"/>
      <sheetName val="Forecasting - ID"/>
      <sheetName val="Forecasting - UT"/>
      <sheetName val="Forecasting - WY"/>
      <sheetName val="Forecasting - CA"/>
      <sheetName val="Forecasting - WA"/>
      <sheetName val="SQFT_UT"/>
      <sheetName val="SQFT_UT (2)"/>
      <sheetName val="SQFT_ID"/>
      <sheetName val="SQFT_WA"/>
      <sheetName val="%Savings Analysis"/>
      <sheetName val="EquipmentSummaryInfo"/>
      <sheetName val="Check Register"/>
      <sheetName val="Sheet2"/>
      <sheetName val="C-E Numbers"/>
      <sheetName val="Contractor Table"/>
      <sheetName val="Contractor Caps"/>
      <sheetName val="UsageSizeProjectsbyProgram"/>
      <sheetName val="Histo-CostperkWh"/>
      <sheetName val="Forecasting - Revenue"/>
      <sheetName val="UT - Thresholds"/>
      <sheetName val="WA - Thresholds"/>
      <sheetName val="WA - ProjectSizesbyContractor"/>
      <sheetName val="Sheet1"/>
      <sheetName val="ID-Savings Distro"/>
      <sheetName val="InspectedProjectsInfo"/>
    </sheetNames>
    <sheetDataSet>
      <sheetData sheetId="0"/>
      <sheetData sheetId="1"/>
      <sheetData sheetId="2"/>
      <sheetData sheetId="3"/>
      <sheetData sheetId="4"/>
      <sheetData sheetId="5"/>
      <sheetData sheetId="6"/>
      <sheetData sheetId="7"/>
      <sheetData sheetId="8"/>
      <sheetData sheetId="9"/>
      <sheetData sheetId="10">
        <row r="8">
          <cell r="D8" t="str">
            <v>Project Counts</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SOX-Dox"/>
      <sheetName val="Process"/>
      <sheetName val="Voltage"/>
      <sheetName val="Codes"/>
      <sheetName val="Delivery"/>
      <sheetName val="SCRInput2"/>
      <sheetName val="Inputs"/>
      <sheetName val="Prorate WA 201001"/>
      <sheetName val="Prorate 04-10 - Supply"/>
      <sheetName val="Prorate 03-10 - Supply"/>
      <sheetName val="Prorate 02-10 - Supply"/>
      <sheetName val="Prorate 01-10 - Supply"/>
      <sheetName val="Prorate 04-10"/>
      <sheetName val="Prorate 03-10"/>
      <sheetName val="Prorate 02-10"/>
      <sheetName val="Prorate 01-10"/>
      <sheetName val="Independent Evaluator"/>
      <sheetName val="RAC Deferral"/>
      <sheetName val="Property Sales"/>
      <sheetName val="DA Shopping"/>
      <sheetName val="Trans Plan Reg Asset"/>
      <sheetName val="MEHC CIC Reg Asset"/>
      <sheetName val="Grid West Reg Asset"/>
      <sheetName val="WA SBC"/>
      <sheetName val="0103 Proration (191)"/>
      <sheetName val="WA SBC - Class 48T"/>
      <sheetName val="Utah DSM"/>
      <sheetName val="Idaho DSM"/>
      <sheetName val="Wyoming DSM"/>
      <sheetName val="CA Pub Purp"/>
      <sheetName val="Reasonableness"/>
      <sheetName val="Module2"/>
    </sheetNames>
    <sheetDataSet>
      <sheetData sheetId="0" refreshError="1"/>
      <sheetData sheetId="1" refreshError="1"/>
      <sheetData sheetId="2" refreshError="1"/>
      <sheetData sheetId="3" refreshError="1"/>
      <sheetData sheetId="4">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v>51</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t="str">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01COSTL028 -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28</v>
          </cell>
        </row>
        <row r="211">
          <cell r="A211">
            <v>21813</v>
          </cell>
          <cell r="B211" t="str">
            <v>01GNSV0730 -OR GEN SVC DIR ACCESS &gt;200KW</v>
          </cell>
          <cell r="C211">
            <v>30</v>
          </cell>
        </row>
        <row r="212">
          <cell r="A212">
            <v>21814</v>
          </cell>
          <cell r="B212" t="str">
            <v>01GNSV0748 LG GEN SVC DIR ACCESS 1000KW+</v>
          </cell>
          <cell r="C212">
            <v>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sheetData>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solidated Submissions"/>
      <sheetName val="CO Expense CE"/>
      <sheetName val="CO  Act Qty &amp; Price"/>
      <sheetName val="Projects"/>
      <sheetName val="Orders"/>
      <sheetName val="PCA Xfr Pricing"/>
      <sheetName val="PCA Revs"/>
      <sheetName val="PCA Bal Sheet"/>
      <sheetName val="SKF"/>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folio Memo Tables"/>
      <sheetName val="HES Memo Tables"/>
      <sheetName val="WSB Memo Tables"/>
      <sheetName val="1-Program_Summary"/>
      <sheetName val="2-Measure Summary"/>
      <sheetName val="3-Inputs"/>
      <sheetName val="4-Loads"/>
      <sheetName val="5-Sales_Forecast"/>
      <sheetName val="6-PV_Calcs"/>
      <sheetName val="7-CE Inputs"/>
      <sheetName val="8-2022 ABAL Program Costs"/>
      <sheetName val="9-HES - Nexant"/>
      <sheetName val="10-2022 ABAL WSB CE Inputs"/>
      <sheetName val="11-2022 ABAL Cascade TA"/>
      <sheetName val="12-2022 ABAL Cascade MA"/>
      <sheetName val="13-WSB - Nexant"/>
      <sheetName val="14-2022 Nexant Blended Sector"/>
      <sheetName val="New Decrement_2022"/>
    </sheetNames>
    <sheetDataSet>
      <sheetData sheetId="0"/>
      <sheetData sheetId="1"/>
      <sheetData sheetId="2"/>
      <sheetData sheetId="3"/>
      <sheetData sheetId="4"/>
      <sheetData sheetId="5">
        <row r="14">
          <cell r="C14">
            <v>6.9199999999999998E-2</v>
          </cell>
        </row>
        <row r="23">
          <cell r="C23">
            <v>0.11668896000000001</v>
          </cell>
          <cell r="D23">
            <v>0.14188792000000003</v>
          </cell>
          <cell r="E23">
            <v>0.10759224000000001</v>
          </cell>
          <cell r="F23">
            <v>0.13477784000000004</v>
          </cell>
          <cell r="G23">
            <v>0.13140880013680242</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Tables"/>
      <sheetName val="1-Program_Summary"/>
      <sheetName val="2-Measure Summary"/>
      <sheetName val="3-Inputs"/>
      <sheetName val="4-Loads"/>
      <sheetName val="5-Sales_Forecast"/>
      <sheetName val="6-PV_Calcs"/>
      <sheetName val="7-CE Inputs"/>
      <sheetName val="New Decrement_2018"/>
      <sheetName val="New Decrement_2019"/>
      <sheetName val="New Decrement_2020"/>
      <sheetName val="GHG Adders"/>
    </sheetNames>
    <sheetDataSet>
      <sheetData sheetId="0" refreshError="1"/>
      <sheetData sheetId="1" refreshError="1"/>
      <sheetData sheetId="2" refreshError="1"/>
      <sheetData sheetId="3">
        <row r="14">
          <cell r="C14">
            <v>6.5699999999999995E-2</v>
          </cell>
        </row>
        <row r="23">
          <cell r="C23">
            <v>0.140329108412</v>
          </cell>
          <cell r="D23">
            <v>0.15809228669200001</v>
          </cell>
          <cell r="E23">
            <v>0.12308837655199999</v>
          </cell>
          <cell r="F23">
            <v>0.15788330812399998</v>
          </cell>
          <cell r="G23" t="e">
            <v>#N/A</v>
          </cell>
        </row>
        <row r="24">
          <cell r="D24">
            <v>0.1616019354565624</v>
          </cell>
          <cell r="E24">
            <v>0.1258209385114544</v>
          </cell>
          <cell r="F24">
            <v>0.16138831756435276</v>
          </cell>
          <cell r="G24" t="e">
            <v>#N/A</v>
          </cell>
        </row>
        <row r="25">
          <cell r="D25">
            <v>0.16518949842369809</v>
          </cell>
          <cell r="E25">
            <v>0.12861416334640868</v>
          </cell>
          <cell r="F25">
            <v>0.16497113821428139</v>
          </cell>
          <cell r="G25"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Tables"/>
      <sheetName val="1-Program_Summary"/>
      <sheetName val="3-Inputs"/>
      <sheetName val="4-Loads"/>
      <sheetName val="5-Sales_Forecast"/>
      <sheetName val="6-PV_Calcs"/>
      <sheetName val="2-Measure Summary"/>
      <sheetName val="7-CE Inputs"/>
      <sheetName val="8-Supplemental Data"/>
      <sheetName val="9-Program Costs"/>
      <sheetName val="New Decrement_2019"/>
      <sheetName val="New Decrement_2020"/>
      <sheetName val="GHG Adders"/>
    </sheetNames>
    <sheetDataSet>
      <sheetData sheetId="0"/>
      <sheetData sheetId="1"/>
      <sheetData sheetId="2">
        <row r="23">
          <cell r="C23">
            <v>0.13728145999999999</v>
          </cell>
        </row>
        <row r="24">
          <cell r="C24">
            <v>0.140329108412</v>
          </cell>
        </row>
        <row r="25">
          <cell r="C25">
            <v>0.14344441461874641</v>
          </cell>
        </row>
      </sheetData>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ED523-E1D0-45E6-AF2A-1DBEC4BC5064}">
  <dimension ref="A1:T138"/>
  <sheetViews>
    <sheetView tabSelected="1" zoomScale="125" zoomScaleNormal="125" workbookViewId="0">
      <pane xSplit="1" ySplit="4" topLeftCell="B121" activePane="bottomRight" state="frozen"/>
      <selection pane="topRight" activeCell="B1" sqref="B1"/>
      <selection pane="bottomLeft" activeCell="A5" sqref="A5"/>
      <selection pane="bottomRight" activeCell="H136" sqref="H136"/>
    </sheetView>
  </sheetViews>
  <sheetFormatPr defaultColWidth="9.140625" defaultRowHeight="15" outlineLevelRow="2" x14ac:dyDescent="0.25"/>
  <cols>
    <col min="1" max="1" width="17.7109375" bestFit="1" customWidth="1"/>
    <col min="2" max="2" width="13.85546875" customWidth="1"/>
    <col min="3" max="3" width="15.28515625" customWidth="1"/>
    <col min="4" max="4" width="14.42578125" customWidth="1"/>
    <col min="5" max="5" width="12.5703125" customWidth="1"/>
    <col min="6" max="6" width="16.7109375" customWidth="1"/>
    <col min="7" max="7" width="2.42578125" customWidth="1"/>
    <col min="10" max="10" width="15.28515625" bestFit="1" customWidth="1"/>
    <col min="11" max="11" width="12.42578125" customWidth="1"/>
    <col min="12" max="13" width="9.140625" customWidth="1"/>
    <col min="14" max="14" width="13.42578125" customWidth="1"/>
    <col min="15" max="17" width="9.140625" customWidth="1"/>
    <col min="18" max="18" width="13.7109375" customWidth="1"/>
    <col min="19" max="20" width="9.140625" customWidth="1"/>
  </cols>
  <sheetData>
    <row r="1" spans="1:6" x14ac:dyDescent="0.25">
      <c r="A1" s="144"/>
      <c r="B1" s="144"/>
      <c r="C1" s="144"/>
      <c r="D1" s="144"/>
      <c r="E1" s="144"/>
      <c r="F1" s="144"/>
    </row>
    <row r="2" spans="1:6" ht="15.75" x14ac:dyDescent="0.25">
      <c r="A2" s="145" t="s">
        <v>70</v>
      </c>
      <c r="B2" s="145"/>
      <c r="C2" s="145"/>
      <c r="D2" s="145"/>
      <c r="E2" s="145"/>
      <c r="F2" s="145"/>
    </row>
    <row r="3" spans="1:6" x14ac:dyDescent="0.25">
      <c r="A3" s="146"/>
      <c r="B3" s="146"/>
      <c r="C3" s="146"/>
      <c r="D3" s="146"/>
      <c r="E3" s="146"/>
      <c r="F3" s="146"/>
    </row>
    <row r="4" spans="1:6" ht="45" x14ac:dyDescent="0.25">
      <c r="A4" s="147"/>
      <c r="B4" s="148" t="s">
        <v>71</v>
      </c>
      <c r="C4" s="149" t="s">
        <v>72</v>
      </c>
      <c r="D4" s="150" t="s">
        <v>73</v>
      </c>
      <c r="E4" s="148" t="s">
        <v>74</v>
      </c>
      <c r="F4" s="150" t="s">
        <v>75</v>
      </c>
    </row>
    <row r="5" spans="1:6" x14ac:dyDescent="0.25">
      <c r="A5" s="151" t="s">
        <v>76</v>
      </c>
      <c r="B5" s="152">
        <v>9195525</v>
      </c>
      <c r="C5" s="152">
        <v>-8819537</v>
      </c>
      <c r="D5" s="152">
        <v>765948.69</v>
      </c>
      <c r="E5" s="152">
        <v>530995.68999999994</v>
      </c>
      <c r="F5" s="152">
        <f>+D5+E5</f>
        <v>1296944.3799999999</v>
      </c>
    </row>
    <row r="6" spans="1:6" ht="7.5" customHeight="1" x14ac:dyDescent="0.25">
      <c r="A6" s="152"/>
      <c r="B6" s="152"/>
      <c r="C6" s="152"/>
      <c r="D6" s="152"/>
      <c r="E6" s="152"/>
      <c r="F6" s="152"/>
    </row>
    <row r="7" spans="1:6" ht="15.75" thickBot="1" x14ac:dyDescent="0.3">
      <c r="A7" s="151" t="s">
        <v>77</v>
      </c>
      <c r="B7" s="153">
        <v>9986359.3299999982</v>
      </c>
      <c r="C7" s="153">
        <v>-9918012</v>
      </c>
      <c r="D7" s="153">
        <v>834296.01999999979</v>
      </c>
      <c r="E7" s="153">
        <v>93015.599999999977</v>
      </c>
      <c r="F7" s="153">
        <v>1458307.3099999996</v>
      </c>
    </row>
    <row r="8" spans="1:6" ht="6.75" customHeight="1" thickTop="1" x14ac:dyDescent="0.25">
      <c r="A8" s="152"/>
      <c r="B8" s="152"/>
      <c r="C8" s="152"/>
      <c r="D8" s="152"/>
      <c r="E8" s="152"/>
      <c r="F8" s="152"/>
    </row>
    <row r="9" spans="1:6" ht="15.75" thickBot="1" x14ac:dyDescent="0.3">
      <c r="A9" s="151" t="s">
        <v>78</v>
      </c>
      <c r="B9" s="153">
        <v>9518485.0199999996</v>
      </c>
      <c r="C9" s="154">
        <v>-11140249</v>
      </c>
      <c r="D9" s="153">
        <v>-787467.9600000002</v>
      </c>
      <c r="E9" s="153">
        <v>-333893.13</v>
      </c>
      <c r="F9" s="153">
        <v>-497349.80000000028</v>
      </c>
    </row>
    <row r="10" spans="1:6" ht="6" customHeight="1" thickTop="1" x14ac:dyDescent="0.25">
      <c r="A10" s="152"/>
      <c r="B10" s="152"/>
      <c r="C10" s="155"/>
      <c r="D10" s="152"/>
      <c r="E10" s="152"/>
      <c r="F10" s="152"/>
    </row>
    <row r="11" spans="1:6" ht="15.75" thickBot="1" x14ac:dyDescent="0.3">
      <c r="A11" s="151" t="s">
        <v>79</v>
      </c>
      <c r="B11" s="154">
        <v>10985270.9</v>
      </c>
      <c r="C11" s="154">
        <v>-10463349.33</v>
      </c>
      <c r="D11" s="153">
        <v>-265546.39000000013</v>
      </c>
      <c r="E11" s="153">
        <v>1052909.6499999999</v>
      </c>
      <c r="F11" s="153">
        <v>1077481.4199999997</v>
      </c>
    </row>
    <row r="12" spans="1:6" ht="6" customHeight="1" thickTop="1" x14ac:dyDescent="0.25">
      <c r="A12" s="152"/>
    </row>
    <row r="13" spans="1:6" hidden="1" outlineLevel="1" x14ac:dyDescent="0.25">
      <c r="A13" s="152" t="s">
        <v>80</v>
      </c>
      <c r="B13" s="155">
        <v>434701.94</v>
      </c>
      <c r="C13" s="155">
        <v>-1021573</v>
      </c>
      <c r="D13" s="152">
        <f>+D11+B13+C13</f>
        <v>-852417.45000000019</v>
      </c>
      <c r="E13" s="156">
        <v>-243936.34</v>
      </c>
      <c r="F13" s="152">
        <f>D13+$E$5+$E$7+$E$9+$E$11+E13</f>
        <v>246674.01999999964</v>
      </c>
    </row>
    <row r="14" spans="1:6" hidden="1" outlineLevel="1" x14ac:dyDescent="0.25">
      <c r="A14" s="152" t="s">
        <v>81</v>
      </c>
      <c r="B14" s="155">
        <v>1047571.6</v>
      </c>
      <c r="C14" s="155">
        <v>-886776.3</v>
      </c>
      <c r="D14" s="152">
        <f>+D13+B14+C14</f>
        <v>-691622.15000000026</v>
      </c>
      <c r="E14" s="156">
        <v>-35689.800000000003</v>
      </c>
      <c r="F14" s="152">
        <f>D14+$E$5+$E$7+$E$9+$E$11+SUM(E13:E14)</f>
        <v>371779.51999999955</v>
      </c>
    </row>
    <row r="15" spans="1:6" hidden="1" outlineLevel="1" x14ac:dyDescent="0.25">
      <c r="A15" s="152" t="s">
        <v>82</v>
      </c>
      <c r="B15" s="155">
        <v>1343084.27</v>
      </c>
      <c r="C15" s="155">
        <v>-765986.1</v>
      </c>
      <c r="D15" s="152">
        <f t="shared" ref="D15:D24" si="0">+D14+B15+C15</f>
        <v>-114523.98000000021</v>
      </c>
      <c r="E15" s="156">
        <v>-397443.98</v>
      </c>
      <c r="F15" s="157">
        <f>D15+$E$5+$E$7+$E$9+$E$11+SUM(E13:E15)</f>
        <v>551433.70999999961</v>
      </c>
    </row>
    <row r="16" spans="1:6" ht="14.25" hidden="1" customHeight="1" outlineLevel="1" x14ac:dyDescent="0.25">
      <c r="A16" s="152" t="s">
        <v>83</v>
      </c>
      <c r="B16" s="155">
        <v>1180880.43</v>
      </c>
      <c r="C16" s="155">
        <v>-716950.42</v>
      </c>
      <c r="D16" s="152">
        <f t="shared" si="0"/>
        <v>349406.02999999968</v>
      </c>
      <c r="E16" s="156">
        <v>-275696.56</v>
      </c>
      <c r="F16" s="157">
        <f>D16+$E$5+$E$7+$E$9+$E$11+SUM(E13:E16)</f>
        <v>739667.15999999945</v>
      </c>
    </row>
    <row r="17" spans="1:20" hidden="1" outlineLevel="1" x14ac:dyDescent="0.25">
      <c r="A17" s="152" t="s">
        <v>84</v>
      </c>
      <c r="B17" s="155">
        <v>571483.89</v>
      </c>
      <c r="C17" s="155">
        <v>-735223.15</v>
      </c>
      <c r="D17" s="152">
        <f t="shared" si="0"/>
        <v>185666.76999999967</v>
      </c>
      <c r="E17" s="156">
        <v>502427.7</v>
      </c>
      <c r="F17" s="157">
        <f>D17+$E$5+$E$7+$E$9+$E$11+SUM(E13:E17)</f>
        <v>1078355.5999999996</v>
      </c>
    </row>
    <row r="18" spans="1:20" hidden="1" outlineLevel="1" x14ac:dyDescent="0.25">
      <c r="A18" s="152" t="s">
        <v>85</v>
      </c>
      <c r="B18" s="155">
        <v>1049210.82</v>
      </c>
      <c r="C18" s="155">
        <v>-805633.56</v>
      </c>
      <c r="D18" s="152">
        <f t="shared" si="0"/>
        <v>429244.0299999998</v>
      </c>
      <c r="E18" s="156">
        <v>-65455.12</v>
      </c>
      <c r="F18" s="155">
        <f>D18+$E$5+$E$7+$E$9+$E$11+SUM(E13:E18)</f>
        <v>1256477.74</v>
      </c>
      <c r="H18" s="158"/>
    </row>
    <row r="19" spans="1:20" hidden="1" outlineLevel="1" x14ac:dyDescent="0.25">
      <c r="A19" s="152" t="s">
        <v>86</v>
      </c>
      <c r="B19" s="155">
        <v>987492.18</v>
      </c>
      <c r="C19" s="155">
        <v>-1013351.12</v>
      </c>
      <c r="D19" s="152">
        <f t="shared" si="0"/>
        <v>403385.08999999997</v>
      </c>
      <c r="E19" s="156">
        <v>-52827.65</v>
      </c>
      <c r="F19" s="152">
        <f>D19+$E$5+$E$7+$E$9+$E$11+SUM(E13:E19)</f>
        <v>1177791.1499999999</v>
      </c>
    </row>
    <row r="20" spans="1:20" hidden="1" outlineLevel="1" x14ac:dyDescent="0.25">
      <c r="A20" s="152" t="s">
        <v>87</v>
      </c>
      <c r="B20" s="155">
        <v>777200.68</v>
      </c>
      <c r="C20" s="155">
        <v>-934306.55</v>
      </c>
      <c r="D20" s="152">
        <f t="shared" si="0"/>
        <v>246279.21999999997</v>
      </c>
      <c r="E20" s="156">
        <v>56954.65</v>
      </c>
      <c r="F20" s="152">
        <f>D20+$E$5+$E$7+$E$9+$E$11+SUM(E13:E20)</f>
        <v>1077639.93</v>
      </c>
    </row>
    <row r="21" spans="1:20" hidden="1" outlineLevel="1" x14ac:dyDescent="0.25">
      <c r="A21" s="152" t="s">
        <v>88</v>
      </c>
      <c r="B21" s="155">
        <v>1127417.8400000001</v>
      </c>
      <c r="C21" s="155">
        <v>-952828.13</v>
      </c>
      <c r="D21" s="152">
        <f t="shared" si="0"/>
        <v>420868.93000000005</v>
      </c>
      <c r="E21" s="156">
        <v>-104042.09</v>
      </c>
      <c r="F21" s="152">
        <f>D21+$E$5+$E$7+$E$9+$E$11+SUM(E13:E21)</f>
        <v>1148187.5499999998</v>
      </c>
    </row>
    <row r="22" spans="1:20" hidden="1" outlineLevel="1" x14ac:dyDescent="0.25">
      <c r="A22" s="152" t="s">
        <v>89</v>
      </c>
      <c r="B22" s="155">
        <v>850563.5</v>
      </c>
      <c r="C22" s="155">
        <v>-809876.43</v>
      </c>
      <c r="D22" s="152">
        <f t="shared" si="0"/>
        <v>461556.00000000012</v>
      </c>
      <c r="E22" s="156">
        <v>248690.64</v>
      </c>
      <c r="F22" s="152">
        <f>D22+$E$5+$E$7+$E$9+$E$11+SUM(E13:E22)</f>
        <v>1437565.2600000002</v>
      </c>
    </row>
    <row r="23" spans="1:20" hidden="1" outlineLevel="1" x14ac:dyDescent="0.25">
      <c r="A23" s="152" t="s">
        <v>90</v>
      </c>
      <c r="B23" s="155">
        <v>867733.6</v>
      </c>
      <c r="C23" s="155">
        <v>-831156.09</v>
      </c>
      <c r="D23" s="152">
        <f t="shared" si="0"/>
        <v>498133.51000000013</v>
      </c>
      <c r="E23" s="156">
        <v>-58923.68</v>
      </c>
      <c r="F23" s="152">
        <f>D23+$E$5+$E$7+$E$9+$E$11+SUM(E13:E23)</f>
        <v>1415219.09</v>
      </c>
    </row>
    <row r="24" spans="1:20" hidden="1" outlineLevel="1" x14ac:dyDescent="0.25">
      <c r="A24" s="152" t="s">
        <v>91</v>
      </c>
      <c r="B24" s="155">
        <v>1755149.99</v>
      </c>
      <c r="C24" s="155">
        <v>-1057447.76</v>
      </c>
      <c r="D24" s="152">
        <f t="shared" si="0"/>
        <v>1195835.74</v>
      </c>
      <c r="E24" s="156">
        <v>-192095.89</v>
      </c>
      <c r="F24" s="152">
        <f>D24+$E$5+$E$7+$E$9+$E$11+SUM(E13:E24)</f>
        <v>1920825.43</v>
      </c>
      <c r="O24" s="158"/>
    </row>
    <row r="25" spans="1:20" ht="15.75" collapsed="1" thickBot="1" x14ac:dyDescent="0.3">
      <c r="A25" s="151" t="s">
        <v>92</v>
      </c>
      <c r="B25" s="154">
        <f>SUM(B13:B24)</f>
        <v>11992490.74</v>
      </c>
      <c r="C25" s="154">
        <f>SUM(C13:C24)</f>
        <v>-10531108.609999999</v>
      </c>
      <c r="D25" s="153">
        <f>+D24</f>
        <v>1195835.74</v>
      </c>
      <c r="E25" s="153">
        <f>SUM(E13:E24)</f>
        <v>-618038.11999999988</v>
      </c>
      <c r="F25" s="153">
        <f>+F24</f>
        <v>1920825.43</v>
      </c>
      <c r="K25" s="158"/>
      <c r="N25" s="158"/>
      <c r="O25" s="159"/>
      <c r="Q25" s="160"/>
      <c r="R25" s="158"/>
    </row>
    <row r="26" spans="1:20" ht="6" customHeight="1" thickTop="1" x14ac:dyDescent="0.25">
      <c r="A26" s="152"/>
      <c r="K26" s="161"/>
      <c r="L26" s="162"/>
      <c r="M26" s="163"/>
      <c r="N26" s="158"/>
      <c r="O26" s="162"/>
      <c r="R26" s="163"/>
      <c r="S26" s="164"/>
      <c r="T26" s="163"/>
    </row>
    <row r="27" spans="1:20" hidden="1" outlineLevel="1" x14ac:dyDescent="0.25">
      <c r="A27" s="152" t="s">
        <v>80</v>
      </c>
      <c r="B27" s="155">
        <v>662873.81999999995</v>
      </c>
      <c r="C27" s="155">
        <v>-1123601.33</v>
      </c>
      <c r="D27" s="152">
        <f>+D24+B27+C27</f>
        <v>735108.23</v>
      </c>
      <c r="E27" s="156">
        <v>282256.57</v>
      </c>
      <c r="F27" s="152">
        <f>D27+$E$5+$E$7+$E$9+$E$11+E27+$E$25</f>
        <v>1742354.49</v>
      </c>
      <c r="L27" s="160"/>
      <c r="O27" s="160"/>
      <c r="S27" s="160"/>
      <c r="T27" s="163"/>
    </row>
    <row r="28" spans="1:20" hidden="1" outlineLevel="1" x14ac:dyDescent="0.25">
      <c r="A28" s="152" t="s">
        <v>81</v>
      </c>
      <c r="B28" s="155">
        <v>792700.18</v>
      </c>
      <c r="C28" s="155">
        <v>-925215.21</v>
      </c>
      <c r="D28" s="152">
        <f>+D27+B28+C28</f>
        <v>602593.20000000019</v>
      </c>
      <c r="E28" s="156">
        <v>-283374.17</v>
      </c>
      <c r="F28" s="152">
        <f>D28+$E$5+$E$7+$E$9+$E$11+$E$25+SUM(E27:E28)</f>
        <v>1326465.2900000005</v>
      </c>
      <c r="L28" s="160"/>
      <c r="O28" s="160"/>
      <c r="S28" s="160"/>
      <c r="T28" s="163"/>
    </row>
    <row r="29" spans="1:20" hidden="1" outlineLevel="1" x14ac:dyDescent="0.25">
      <c r="A29" s="152" t="s">
        <v>82</v>
      </c>
      <c r="B29" s="155">
        <v>677187.72</v>
      </c>
      <c r="C29" s="155">
        <v>-810190.54</v>
      </c>
      <c r="D29" s="152">
        <f t="shared" ref="D29:D37" si="1">+D28+B29+C29</f>
        <v>469590.38000000012</v>
      </c>
      <c r="E29" s="156">
        <v>244706.38</v>
      </c>
      <c r="F29" s="157">
        <f>D29+$E$5+$E$7+$E$9+$E$11+$E$25+SUM(E27:E29)</f>
        <v>1438168.85</v>
      </c>
      <c r="L29" s="160"/>
      <c r="O29" s="160"/>
      <c r="S29" s="160"/>
      <c r="T29" s="163"/>
    </row>
    <row r="30" spans="1:20" hidden="1" outlineLevel="1" x14ac:dyDescent="0.25">
      <c r="A30" s="152" t="s">
        <v>83</v>
      </c>
      <c r="B30" s="155">
        <v>536607.44999999995</v>
      </c>
      <c r="C30" s="155">
        <v>-734411.94</v>
      </c>
      <c r="D30" s="152">
        <f t="shared" si="1"/>
        <v>271785.89000000013</v>
      </c>
      <c r="E30" s="156">
        <v>46409.27</v>
      </c>
      <c r="F30" s="157">
        <f>D30+$E$5+$E$7+$E$9+$E$11+$E$25+SUM(E27:E30)</f>
        <v>1286773.6300000001</v>
      </c>
      <c r="L30" s="160"/>
      <c r="O30" s="160"/>
      <c r="S30" s="160"/>
      <c r="T30" s="163"/>
    </row>
    <row r="31" spans="1:20" hidden="1" outlineLevel="1" x14ac:dyDescent="0.25">
      <c r="A31" s="152" t="s">
        <v>84</v>
      </c>
      <c r="B31" s="155">
        <v>1171437.3600000001</v>
      </c>
      <c r="C31" s="155">
        <v>-753252.94</v>
      </c>
      <c r="D31" s="152">
        <f t="shared" si="1"/>
        <v>689970.31000000029</v>
      </c>
      <c r="E31" s="156">
        <v>32046.78</v>
      </c>
      <c r="F31" s="157">
        <f>D31+$E$5+$E$7+$E$9+$E$11+$E$25+SUM(E27:E31)</f>
        <v>1737004.8300000003</v>
      </c>
      <c r="L31" s="160"/>
      <c r="O31" s="160"/>
      <c r="S31" s="160"/>
      <c r="T31" s="163"/>
    </row>
    <row r="32" spans="1:20" hidden="1" outlineLevel="1" x14ac:dyDescent="0.25">
      <c r="A32" s="152" t="s">
        <v>85</v>
      </c>
      <c r="B32" s="155">
        <v>903666</v>
      </c>
      <c r="C32" s="155">
        <v>-811915.85</v>
      </c>
      <c r="D32" s="152">
        <f t="shared" si="1"/>
        <v>781720.46000000031</v>
      </c>
      <c r="E32" s="156">
        <v>234052.05</v>
      </c>
      <c r="F32" s="157">
        <f>D32+$E$5+$E$7+$E$9+$E$11+$E$25+SUM(E27:E32)</f>
        <v>2062807.0300000007</v>
      </c>
      <c r="L32" s="165"/>
      <c r="O32" s="165"/>
      <c r="S32" s="160"/>
      <c r="T32" s="163"/>
    </row>
    <row r="33" spans="1:20" hidden="1" outlineLevel="1" x14ac:dyDescent="0.25">
      <c r="A33" s="152" t="s">
        <v>86</v>
      </c>
      <c r="B33" s="155">
        <v>987844.8</v>
      </c>
      <c r="C33" s="155">
        <v>-837367.06</v>
      </c>
      <c r="D33" s="152">
        <f t="shared" si="1"/>
        <v>932198.20000000019</v>
      </c>
      <c r="E33" s="156">
        <v>-17401.66</v>
      </c>
      <c r="F33" s="157">
        <f>D33+$E$5+$E$7+$E$9+$E$11+$E$25+SUM(E27:E33)</f>
        <v>2195883.1100000003</v>
      </c>
      <c r="H33" s="158"/>
      <c r="L33" s="165"/>
      <c r="O33" s="165"/>
      <c r="S33" s="160"/>
    </row>
    <row r="34" spans="1:20" hidden="1" outlineLevel="1" x14ac:dyDescent="0.25">
      <c r="A34" s="152" t="s">
        <v>87</v>
      </c>
      <c r="B34" s="155">
        <v>1043229.3</v>
      </c>
      <c r="C34" s="155">
        <v>-1019474.43</v>
      </c>
      <c r="D34" s="152">
        <f t="shared" si="1"/>
        <v>955953.07000000018</v>
      </c>
      <c r="E34" s="156">
        <v>-175664.62</v>
      </c>
      <c r="F34" s="157">
        <f>D34+$E$5+$E$7+$E$9+$E$11+$E$25+SUM(E27:E34)</f>
        <v>2043973.3600000006</v>
      </c>
      <c r="K34" s="158"/>
      <c r="L34" s="166"/>
      <c r="N34" s="158"/>
      <c r="O34" s="166"/>
      <c r="S34" s="160"/>
    </row>
    <row r="35" spans="1:20" hidden="1" outlineLevel="1" x14ac:dyDescent="0.25">
      <c r="A35" s="152" t="s">
        <v>88</v>
      </c>
      <c r="B35" s="155">
        <v>1094241.3600000001</v>
      </c>
      <c r="C35" s="155">
        <v>-1057355.26</v>
      </c>
      <c r="D35" s="152">
        <f t="shared" si="1"/>
        <v>992839.17000000016</v>
      </c>
      <c r="E35" s="156">
        <v>-527229.31000000006</v>
      </c>
      <c r="F35" s="157">
        <f>D35+$E$5+$E$7+$E$9+$E$11+$E$25+SUM(E27:E35)</f>
        <v>1553630.1500000001</v>
      </c>
      <c r="S35" s="160"/>
    </row>
    <row r="36" spans="1:20" hidden="1" outlineLevel="1" x14ac:dyDescent="0.25">
      <c r="A36" s="152" t="s">
        <v>89</v>
      </c>
      <c r="B36" s="155">
        <v>687103.13</v>
      </c>
      <c r="C36" s="155">
        <v>-971425.77</v>
      </c>
      <c r="D36" s="152">
        <f t="shared" si="1"/>
        <v>708516.53000000026</v>
      </c>
      <c r="E36" s="156">
        <v>281378.45</v>
      </c>
      <c r="F36" s="157">
        <f>D36+$E$5+$E$7+$E$9+$E$11+$E$25+SUM(E27:E36)</f>
        <v>1550685.9600000004</v>
      </c>
      <c r="L36" s="160"/>
      <c r="O36" s="160"/>
      <c r="S36" s="160"/>
    </row>
    <row r="37" spans="1:20" hidden="1" outlineLevel="1" x14ac:dyDescent="0.25">
      <c r="A37" s="152" t="s">
        <v>90</v>
      </c>
      <c r="B37" s="155">
        <v>1095979.49</v>
      </c>
      <c r="C37" s="155">
        <v>-979113.35</v>
      </c>
      <c r="D37" s="152">
        <f t="shared" si="1"/>
        <v>825382.67000000027</v>
      </c>
      <c r="E37" s="156">
        <v>6409.31</v>
      </c>
      <c r="F37" s="157">
        <f>D37+$E$5+$E$7+$E$9+$E$11+$E$25+SUM(E27:E37)</f>
        <v>1673961.4100000006</v>
      </c>
      <c r="L37" s="160"/>
      <c r="O37" s="160"/>
      <c r="S37" s="160"/>
    </row>
    <row r="38" spans="1:20" hidden="1" outlineLevel="1" x14ac:dyDescent="0.25">
      <c r="A38" s="152" t="s">
        <v>91</v>
      </c>
      <c r="B38" s="155">
        <v>1726781.91</v>
      </c>
      <c r="C38" s="155">
        <v>-1229348.6200000001</v>
      </c>
      <c r="D38" s="152">
        <f>+D37+B38+C38-0.2</f>
        <v>1322815.76</v>
      </c>
      <c r="E38" s="156">
        <v>304512.34999999998</v>
      </c>
      <c r="F38" s="157">
        <f>D38+$E$5+$E$7+$E$9+$E$11+$E$25+SUM(E27:E38)</f>
        <v>2475906.85</v>
      </c>
      <c r="L38" s="160"/>
      <c r="O38" s="160"/>
      <c r="S38" s="165"/>
    </row>
    <row r="39" spans="1:20" ht="15.75" collapsed="1" thickBot="1" x14ac:dyDescent="0.3">
      <c r="A39" s="151" t="s">
        <v>93</v>
      </c>
      <c r="B39" s="153">
        <f>SUM(B27:B38)</f>
        <v>11379652.520000001</v>
      </c>
      <c r="C39" s="153">
        <f>SUM(C27:C38)</f>
        <v>-11252672.299999997</v>
      </c>
      <c r="D39" s="153">
        <f>+D38</f>
        <v>1322815.76</v>
      </c>
      <c r="E39" s="153">
        <f>SUM(E27:E38)</f>
        <v>428101.4</v>
      </c>
      <c r="F39" s="153">
        <f>+F38</f>
        <v>2475906.85</v>
      </c>
      <c r="L39" s="160"/>
      <c r="O39" s="160"/>
    </row>
    <row r="40" spans="1:20" ht="6.75" customHeight="1" thickTop="1" x14ac:dyDescent="0.25">
      <c r="A40" s="152"/>
      <c r="L40" s="160"/>
      <c r="O40" s="160"/>
    </row>
    <row r="41" spans="1:20" hidden="1" outlineLevel="1" x14ac:dyDescent="0.25">
      <c r="A41" s="152" t="s">
        <v>80</v>
      </c>
      <c r="B41" s="155">
        <v>1150972.43</v>
      </c>
      <c r="C41" s="155">
        <v>-1523018.81</v>
      </c>
      <c r="D41" s="152">
        <f>+D38+B41+C41</f>
        <v>950769.37999999989</v>
      </c>
      <c r="E41" s="156">
        <v>-458874.48</v>
      </c>
      <c r="F41" s="152">
        <f>D41+$E$5+$E$7+$E$9+$E$11+E41+E39+E25</f>
        <v>1644985.99</v>
      </c>
      <c r="L41" s="160"/>
      <c r="O41" s="160"/>
      <c r="S41" s="160"/>
      <c r="T41" s="163"/>
    </row>
    <row r="42" spans="1:20" hidden="1" outlineLevel="1" x14ac:dyDescent="0.25">
      <c r="A42" s="152" t="s">
        <v>81</v>
      </c>
      <c r="B42" s="155">
        <v>578636.99</v>
      </c>
      <c r="C42" s="155">
        <v>-1324980.28</v>
      </c>
      <c r="D42" s="152">
        <f>+D41+B42+C42</f>
        <v>204426.08999999985</v>
      </c>
      <c r="E42" s="156">
        <v>172695.23</v>
      </c>
      <c r="F42" s="152">
        <f>D42+$E$5+$E$7+$E$9+$E$11+$E$25+$E$39+SUM(E41:E42)</f>
        <v>1071337.9299999997</v>
      </c>
      <c r="L42" s="160"/>
      <c r="O42" s="160"/>
      <c r="S42" s="160"/>
      <c r="T42" s="163"/>
    </row>
    <row r="43" spans="1:20" hidden="1" outlineLevel="1" x14ac:dyDescent="0.25">
      <c r="A43" s="152" t="s">
        <v>82</v>
      </c>
      <c r="B43" s="155">
        <v>751796.72</v>
      </c>
      <c r="C43" s="155">
        <v>-1091487.93</v>
      </c>
      <c r="D43" s="152">
        <f t="shared" ref="D43:D52" si="2">+D42+B43+C43</f>
        <v>-135265.12000000011</v>
      </c>
      <c r="E43" s="156">
        <v>-135103.99</v>
      </c>
      <c r="F43" s="157">
        <f>D43+$E$5+$E$7+$E$9+$E$11+$E$25+$E$39+SUM(E41:E43)</f>
        <v>596542.72999999986</v>
      </c>
      <c r="L43" s="160"/>
      <c r="O43" s="160"/>
      <c r="S43" s="160"/>
      <c r="T43" s="163"/>
    </row>
    <row r="44" spans="1:20" hidden="1" outlineLevel="1" x14ac:dyDescent="0.25">
      <c r="A44" s="152" t="s">
        <v>83</v>
      </c>
      <c r="B44" s="155">
        <v>955356.5</v>
      </c>
      <c r="C44" s="155">
        <v>-894774.18</v>
      </c>
      <c r="D44" s="152">
        <f t="shared" si="2"/>
        <v>-74682.800000000163</v>
      </c>
      <c r="E44" s="156">
        <v>346209.61</v>
      </c>
      <c r="F44" s="157">
        <f>D44+$E$5+$E$7+$E$9+$E$11+$E$25+$E$39+SUM(E41:E44)</f>
        <v>1003334.66</v>
      </c>
      <c r="L44" s="160"/>
      <c r="O44" s="160"/>
      <c r="S44" s="160"/>
      <c r="T44" s="163"/>
    </row>
    <row r="45" spans="1:20" hidden="1" outlineLevel="1" x14ac:dyDescent="0.25">
      <c r="A45" s="152" t="s">
        <v>84</v>
      </c>
      <c r="B45" s="155">
        <v>1011604.46</v>
      </c>
      <c r="C45" s="155">
        <v>-877103.11</v>
      </c>
      <c r="D45" s="152">
        <f t="shared" si="2"/>
        <v>59818.549999999814</v>
      </c>
      <c r="E45" s="156">
        <v>-246905.60000000001</v>
      </c>
      <c r="F45" s="152">
        <f>D45+$E$5+$E$7+$E$9+$E$11+$E$25+$E$39+SUM(E41:E45)</f>
        <v>890930.40999999968</v>
      </c>
      <c r="L45" s="160"/>
      <c r="O45" s="160"/>
      <c r="S45" s="160"/>
      <c r="T45" s="163"/>
    </row>
    <row r="46" spans="1:20" hidden="1" outlineLevel="1" x14ac:dyDescent="0.25">
      <c r="A46" s="152" t="s">
        <v>85</v>
      </c>
      <c r="B46" s="155">
        <v>971755.43</v>
      </c>
      <c r="C46" s="155">
        <v>-941012.68</v>
      </c>
      <c r="D46" s="152">
        <f t="shared" si="2"/>
        <v>90561.299999999814</v>
      </c>
      <c r="E46" s="156">
        <v>-166906.35</v>
      </c>
      <c r="F46" s="152">
        <f>D46+$E$5+$E$7+$E$9+$E$11+$E$25+$E$39+SUM(E41:E46)</f>
        <v>754766.80999999971</v>
      </c>
      <c r="L46" s="165"/>
      <c r="O46" s="165"/>
      <c r="S46" s="160"/>
      <c r="T46" s="163"/>
    </row>
    <row r="47" spans="1:20" hidden="1" outlineLevel="1" x14ac:dyDescent="0.25">
      <c r="A47" s="152" t="s">
        <v>86</v>
      </c>
      <c r="B47" s="155">
        <v>780352.63</v>
      </c>
      <c r="C47" s="155">
        <v>-1092621.31</v>
      </c>
      <c r="D47" s="152">
        <f t="shared" si="2"/>
        <v>-221707.38000000024</v>
      </c>
      <c r="E47" s="156">
        <v>499361.73</v>
      </c>
      <c r="F47" s="155">
        <f>D47+$E$5+$E$7+$E$9+$E$11+$E$25+$E$39+SUM(E41:E47)</f>
        <v>941859.85999999987</v>
      </c>
      <c r="L47" s="165"/>
      <c r="O47" s="165"/>
      <c r="S47" s="160"/>
    </row>
    <row r="48" spans="1:20" hidden="1" outlineLevel="1" x14ac:dyDescent="0.25">
      <c r="A48" s="152" t="s">
        <v>87</v>
      </c>
      <c r="B48" s="155">
        <v>857569.22</v>
      </c>
      <c r="C48" s="155">
        <v>-1228474.28</v>
      </c>
      <c r="D48" s="152">
        <f t="shared" si="2"/>
        <v>-592612.44000000029</v>
      </c>
      <c r="E48" s="156">
        <v>-520125.06</v>
      </c>
      <c r="F48" s="155">
        <f>D48+$E$5+$E$7+$E$9+$E$11+$E$25+$E$39+SUM(E41:E48)</f>
        <v>50829.7399999997</v>
      </c>
      <c r="K48" s="158"/>
      <c r="L48" s="166"/>
      <c r="N48" s="158"/>
      <c r="O48" s="166"/>
      <c r="S48" s="160"/>
    </row>
    <row r="49" spans="1:19" hidden="1" outlineLevel="1" x14ac:dyDescent="0.25">
      <c r="A49" s="152" t="s">
        <v>88</v>
      </c>
      <c r="B49" s="155">
        <v>853021.97</v>
      </c>
      <c r="C49" s="155">
        <v>-1175826.6000000001</v>
      </c>
      <c r="D49" s="152">
        <f t="shared" si="2"/>
        <v>-915417.07000000041</v>
      </c>
      <c r="E49" s="156">
        <v>209840.47</v>
      </c>
      <c r="F49" s="155">
        <f>D49+$E$5+$E$7+$E$9+$E$11+$E$25+$E$39+SUM(E41:E49)</f>
        <v>-62134.420000000391</v>
      </c>
      <c r="S49" s="160"/>
    </row>
    <row r="50" spans="1:19" hidden="1" outlineLevel="1" x14ac:dyDescent="0.25">
      <c r="A50" s="152" t="s">
        <v>89</v>
      </c>
      <c r="B50" s="155">
        <v>449404.59</v>
      </c>
      <c r="C50" s="155">
        <v>-1031795.29</v>
      </c>
      <c r="D50" s="152">
        <f t="shared" si="2"/>
        <v>-1497807.7700000005</v>
      </c>
      <c r="E50" s="156">
        <v>41216.400000000001</v>
      </c>
      <c r="F50" s="155">
        <f>D50+$E$5+$E$7+$E$9+$E$11+$E$25+$E$39+SUM(E41:E50)</f>
        <v>-603308.72000000044</v>
      </c>
      <c r="L50" s="160"/>
      <c r="O50" s="160"/>
      <c r="S50" s="160"/>
    </row>
    <row r="51" spans="1:19" hidden="1" outlineLevel="1" x14ac:dyDescent="0.25">
      <c r="A51" s="152" t="s">
        <v>90</v>
      </c>
      <c r="B51" s="155">
        <v>1005391.26</v>
      </c>
      <c r="C51" s="155">
        <v>-1140114.8799999999</v>
      </c>
      <c r="D51" s="152">
        <f t="shared" si="2"/>
        <v>-1632531.3900000004</v>
      </c>
      <c r="E51" s="156">
        <v>255011.49</v>
      </c>
      <c r="F51" s="155">
        <f>D51+$E$5+$E$7+$E$9+$E$11+$E$25+$E$39+SUM(E41:E51)</f>
        <v>-483020.85000000033</v>
      </c>
      <c r="L51" s="160"/>
      <c r="O51" s="160"/>
      <c r="S51" s="160"/>
    </row>
    <row r="52" spans="1:19" hidden="1" outlineLevel="1" x14ac:dyDescent="0.25">
      <c r="A52" s="152" t="s">
        <v>91</v>
      </c>
      <c r="B52" s="155">
        <v>1942431.12</v>
      </c>
      <c r="C52" s="155">
        <v>-1351980.6</v>
      </c>
      <c r="D52" s="152">
        <f t="shared" si="2"/>
        <v>-1042080.8700000003</v>
      </c>
      <c r="E52" s="156">
        <v>-15825.82</v>
      </c>
      <c r="F52" s="155">
        <f>D52+$E$5+$E$7+$E$9+$E$11+$E$25+$E$39+SUM(E41:E52)</f>
        <v>91603.849999999657</v>
      </c>
      <c r="L52" s="160"/>
      <c r="O52" s="160"/>
      <c r="S52" s="165"/>
    </row>
    <row r="53" spans="1:19" ht="15.75" collapsed="1" thickBot="1" x14ac:dyDescent="0.3">
      <c r="A53" s="151" t="s">
        <v>94</v>
      </c>
      <c r="B53" s="153">
        <f>SUM(B41:B52)</f>
        <v>11308293.32</v>
      </c>
      <c r="C53" s="153">
        <f>SUM(C41:C52)</f>
        <v>-13673189.949999997</v>
      </c>
      <c r="D53" s="153">
        <f>+D52</f>
        <v>-1042080.8700000003</v>
      </c>
      <c r="E53" s="153">
        <f>SUM(E41:E52)</f>
        <v>-19406.369999999959</v>
      </c>
      <c r="F53" s="153">
        <f>+F52</f>
        <v>91603.849999999657</v>
      </c>
      <c r="L53" s="160"/>
      <c r="O53" s="160"/>
    </row>
    <row r="54" spans="1:19" ht="8.25" customHeight="1" thickTop="1" x14ac:dyDescent="0.25">
      <c r="A54" s="152"/>
      <c r="L54" s="160"/>
      <c r="O54" s="160"/>
    </row>
    <row r="55" spans="1:19" hidden="1" outlineLevel="1" x14ac:dyDescent="0.25">
      <c r="A55" s="152" t="s">
        <v>80</v>
      </c>
      <c r="B55" s="155">
        <v>782124.44</v>
      </c>
      <c r="C55" s="155">
        <v>-1402608.38</v>
      </c>
      <c r="D55" s="152">
        <f>+D52+B55+C55</f>
        <v>-1662564.8100000003</v>
      </c>
      <c r="E55" s="156">
        <v>36424.94</v>
      </c>
      <c r="F55" s="152">
        <f>D55+$E$5+$E$7+$E$9+$E$11+$E$25+$E$39+$E$53+E55</f>
        <v>-492455.15000000031</v>
      </c>
      <c r="L55" s="160"/>
      <c r="O55" s="160"/>
    </row>
    <row r="56" spans="1:19" hidden="1" outlineLevel="1" x14ac:dyDescent="0.25">
      <c r="A56" s="152" t="s">
        <v>81</v>
      </c>
      <c r="B56" s="155">
        <v>615786.66</v>
      </c>
      <c r="C56" s="155">
        <v>-1181693.8799999999</v>
      </c>
      <c r="D56" s="152">
        <f>+D55+B56+C56</f>
        <v>-2228472.0300000003</v>
      </c>
      <c r="E56" s="156">
        <v>-210504.64</v>
      </c>
      <c r="F56" s="152">
        <f>D56+$E$5+$E$7+$E$9+$E$11+$E$25+$E$39+$E$53+SUM(E55:E56)</f>
        <v>-1268867.0099999998</v>
      </c>
      <c r="L56" s="160"/>
      <c r="O56" s="160"/>
    </row>
    <row r="57" spans="1:19" hidden="1" outlineLevel="1" x14ac:dyDescent="0.25">
      <c r="A57" s="152" t="s">
        <v>82</v>
      </c>
      <c r="B57" s="155">
        <v>1175326.8500000001</v>
      </c>
      <c r="C57" s="155">
        <v>-1132853.32</v>
      </c>
      <c r="D57" s="152">
        <f t="shared" ref="D57:D66" si="3">+D56+B57+C57</f>
        <v>-2185998.5</v>
      </c>
      <c r="E57" s="156">
        <v>-152347.63</v>
      </c>
      <c r="F57" s="157">
        <f>D57+$E$5+$E$7+$E$9+$E$11+$E$25+$E$39+$E$53+SUM(E55:E57)</f>
        <v>-1378741.1099999999</v>
      </c>
      <c r="L57" s="160"/>
      <c r="O57" s="160"/>
    </row>
    <row r="58" spans="1:19" hidden="1" outlineLevel="1" x14ac:dyDescent="0.25">
      <c r="A58" s="152" t="s">
        <v>83</v>
      </c>
      <c r="B58" s="155">
        <v>683461.22</v>
      </c>
      <c r="C58" s="155">
        <v>-959094.14</v>
      </c>
      <c r="D58" s="152">
        <f t="shared" si="3"/>
        <v>-2461631.42</v>
      </c>
      <c r="E58" s="156">
        <v>247621.48</v>
      </c>
      <c r="F58" s="157">
        <f>D58+$E$5+$E$7+$E$9+$E$11+$E$25+$E$39+$E$53+SUM(E55:E58)</f>
        <v>-1406752.5499999996</v>
      </c>
      <c r="L58" s="167"/>
      <c r="O58" s="160"/>
    </row>
    <row r="59" spans="1:19" hidden="1" outlineLevel="1" x14ac:dyDescent="0.25">
      <c r="A59" s="152" t="s">
        <v>84</v>
      </c>
      <c r="B59" s="155">
        <v>1058052.99</v>
      </c>
      <c r="C59" s="155">
        <v>-987166.6</v>
      </c>
      <c r="D59" s="152">
        <f t="shared" si="3"/>
        <v>-2390745.0299999998</v>
      </c>
      <c r="E59" s="156">
        <v>-419741.94</v>
      </c>
      <c r="F59" s="152">
        <f>D59+$E$5+$E$7+$E$9+$E$11+$E$25+$E$39+$E$53+SUM(E55:E59)</f>
        <v>-1755608.0999999994</v>
      </c>
      <c r="L59" s="160"/>
      <c r="O59" s="160"/>
    </row>
    <row r="60" spans="1:19" hidden="1" outlineLevel="1" x14ac:dyDescent="0.25">
      <c r="A60" s="152" t="s">
        <v>85</v>
      </c>
      <c r="B60" s="155">
        <v>746766.06</v>
      </c>
      <c r="C60" s="155">
        <v>-982775.44</v>
      </c>
      <c r="D60" s="152">
        <f t="shared" si="3"/>
        <v>-2626754.4099999997</v>
      </c>
      <c r="E60" s="156">
        <v>100779.18</v>
      </c>
      <c r="F60" s="152">
        <f>D60+$E$5+$E$7+$E$9+$E$11+$E$25+$E$39+E53+SUM(E55:E60)</f>
        <v>-1890838.2999999993</v>
      </c>
      <c r="L60" s="160"/>
      <c r="O60" s="160"/>
    </row>
    <row r="61" spans="1:19" hidden="1" outlineLevel="1" x14ac:dyDescent="0.25">
      <c r="A61" s="152" t="s">
        <v>86</v>
      </c>
      <c r="B61" s="155">
        <v>721560.93</v>
      </c>
      <c r="C61" s="155">
        <v>-1156302.24</v>
      </c>
      <c r="D61" s="152">
        <f t="shared" si="3"/>
        <v>-3061495.7199999997</v>
      </c>
      <c r="E61" s="156">
        <v>69845.009999999995</v>
      </c>
      <c r="F61" s="168">
        <f>D61+$E$5+$E$7+$E$9+$E$11+$E$25+$E$39+$E$53+SUM(E55:E61)</f>
        <v>-2255734.5999999992</v>
      </c>
      <c r="H61" s="158"/>
      <c r="L61" s="160"/>
      <c r="O61" s="160"/>
    </row>
    <row r="62" spans="1:19" hidden="1" outlineLevel="1" x14ac:dyDescent="0.25">
      <c r="A62" s="152" t="s">
        <v>87</v>
      </c>
      <c r="B62" s="155">
        <v>1097711.52</v>
      </c>
      <c r="C62" s="155">
        <v>-1226721.96</v>
      </c>
      <c r="D62" s="152">
        <f t="shared" si="3"/>
        <v>-3190506.1599999997</v>
      </c>
      <c r="E62" s="156">
        <v>-151891.35999999999</v>
      </c>
      <c r="F62" s="155">
        <f>D62+$E$5+$E$7+$E$9+$E$11+$E$25+$E$39+$E$53+SUM(E55:E62)</f>
        <v>-2536636.4</v>
      </c>
      <c r="L62" s="160"/>
      <c r="O62" s="160"/>
    </row>
    <row r="63" spans="1:19" hidden="1" outlineLevel="1" x14ac:dyDescent="0.25">
      <c r="A63" s="152" t="s">
        <v>88</v>
      </c>
      <c r="B63" s="155">
        <v>853003.39</v>
      </c>
      <c r="C63" s="155">
        <v>-1020474.84</v>
      </c>
      <c r="D63" s="152">
        <f t="shared" si="3"/>
        <v>-3357977.6099999994</v>
      </c>
      <c r="E63" s="156">
        <v>147074.54</v>
      </c>
      <c r="F63" s="155">
        <f>D63+$E$5+$E$7+$E$9+$E$11+$E$25+$E$39+E53+SUM(E55:E63)</f>
        <v>-2557033.3099999991</v>
      </c>
      <c r="L63" s="160"/>
      <c r="O63" s="160"/>
    </row>
    <row r="64" spans="1:19" hidden="1" outlineLevel="1" x14ac:dyDescent="0.25">
      <c r="A64" s="152" t="s">
        <v>89</v>
      </c>
      <c r="B64" s="155">
        <v>748294.06</v>
      </c>
      <c r="C64" s="155">
        <v>-895193.54</v>
      </c>
      <c r="D64" s="152">
        <f t="shared" si="3"/>
        <v>-3504877.0899999994</v>
      </c>
      <c r="E64" s="156">
        <v>146869.63</v>
      </c>
      <c r="F64" s="155">
        <f>D64+$E$5+$E$7+$E$9+$E$11+$E$25+$E$39+$E$53+SUM(E55:E64)</f>
        <v>-2557063.1599999997</v>
      </c>
      <c r="L64" s="160"/>
      <c r="O64" s="160"/>
    </row>
    <row r="65" spans="1:15" hidden="1" outlineLevel="1" x14ac:dyDescent="0.25">
      <c r="A65" s="152" t="s">
        <v>90</v>
      </c>
      <c r="B65" s="155">
        <v>1305630.6299999999</v>
      </c>
      <c r="C65" s="155">
        <v>-941637.44</v>
      </c>
      <c r="D65" s="152">
        <f t="shared" si="3"/>
        <v>-3140883.8999999994</v>
      </c>
      <c r="E65" s="156">
        <v>-196885.82</v>
      </c>
      <c r="F65" s="155">
        <f>D65+$E$5+$E$7+$E$9+$E$11+$E$25+$E$39+$E$53+SUM(E55:E65)</f>
        <v>-2389955.7899999991</v>
      </c>
      <c r="L65" s="160"/>
      <c r="O65" s="160"/>
    </row>
    <row r="66" spans="1:15" hidden="1" outlineLevel="1" x14ac:dyDescent="0.25">
      <c r="A66" s="152" t="s">
        <v>91</v>
      </c>
      <c r="B66" s="155">
        <v>1463386.49</v>
      </c>
      <c r="C66" s="155">
        <v>-1162218.67</v>
      </c>
      <c r="D66" s="152">
        <f t="shared" si="3"/>
        <v>-2839716.0799999991</v>
      </c>
      <c r="E66" s="156">
        <v>249540.17</v>
      </c>
      <c r="F66" s="155">
        <f>D66+$E$5+$E$7+$E$9+$E$11+$E$25+$E$39+$E$53+SUM(E55:E66)</f>
        <v>-1839247.7999999986</v>
      </c>
      <c r="L66" s="160"/>
      <c r="O66" s="160"/>
    </row>
    <row r="67" spans="1:15" ht="15.75" collapsed="1" thickBot="1" x14ac:dyDescent="0.3">
      <c r="A67" s="151" t="s">
        <v>95</v>
      </c>
      <c r="B67" s="153">
        <f>SUM(B55:B66)</f>
        <v>11251105.24</v>
      </c>
      <c r="C67" s="153">
        <f>SUM(C55:C66)</f>
        <v>-13048740.449999999</v>
      </c>
      <c r="D67" s="153">
        <f>+D66</f>
        <v>-2839716.0799999991</v>
      </c>
      <c r="E67" s="153">
        <f>SUM(E55:E66)</f>
        <v>-133216.44000000003</v>
      </c>
      <c r="F67" s="153">
        <f>+F66</f>
        <v>-1839247.7999999986</v>
      </c>
      <c r="L67" s="160"/>
      <c r="O67" s="160"/>
    </row>
    <row r="68" spans="1:15" ht="6" customHeight="1" thickTop="1" x14ac:dyDescent="0.25">
      <c r="A68" s="152"/>
      <c r="L68" s="160"/>
      <c r="O68" s="160"/>
    </row>
    <row r="69" spans="1:15" hidden="1" outlineLevel="2" x14ac:dyDescent="0.25">
      <c r="A69" s="152" t="s">
        <v>80</v>
      </c>
      <c r="B69" s="155">
        <v>503543.53</v>
      </c>
      <c r="C69" s="155">
        <v>-1139913.55</v>
      </c>
      <c r="D69" s="152">
        <f>+D66+B69+C69</f>
        <v>-3476086.0999999987</v>
      </c>
      <c r="E69" s="156">
        <v>-234587.69</v>
      </c>
      <c r="F69" s="152">
        <f>D69+$E$5+$E$7+$E$9+$E$11+$E$25+$E$39+E69+$E$67+$E$53</f>
        <v>-2710205.5099999984</v>
      </c>
      <c r="L69" s="160"/>
      <c r="O69" s="160"/>
    </row>
    <row r="70" spans="1:15" hidden="1" outlineLevel="2" x14ac:dyDescent="0.25">
      <c r="A70" s="152" t="s">
        <v>81</v>
      </c>
      <c r="B70" s="155">
        <v>535533.89</v>
      </c>
      <c r="C70" s="155">
        <v>-1185001.52</v>
      </c>
      <c r="D70" s="152">
        <f>+D69+B70+C70</f>
        <v>-4125553.7299999986</v>
      </c>
      <c r="E70" s="156">
        <v>-66436.12</v>
      </c>
      <c r="F70" s="152">
        <f>D70+$E$5+$E$7+$E$9+$E$11+$E$25+$E$39+$E$53+$E$67+SUM(E69:E70)</f>
        <v>-3426109.2599999984</v>
      </c>
      <c r="L70" s="160"/>
      <c r="O70" s="160"/>
    </row>
    <row r="71" spans="1:15" hidden="1" outlineLevel="2" x14ac:dyDescent="0.25">
      <c r="A71" s="152" t="s">
        <v>82</v>
      </c>
      <c r="B71" s="155">
        <v>873253.06</v>
      </c>
      <c r="C71" s="155">
        <v>-1157273.33</v>
      </c>
      <c r="D71" s="152">
        <f t="shared" ref="D71:D80" si="4">+D70+B71+C71</f>
        <v>-4409573.9999999981</v>
      </c>
      <c r="E71" s="156">
        <v>181317.9</v>
      </c>
      <c r="F71" s="157">
        <f>D71+$E$5+$E$7+$E$9+$E$11+$E$25+$E$39+$E$53+$E$67+SUM(E69:E71)</f>
        <v>-3528811.629999998</v>
      </c>
      <c r="L71" s="160"/>
      <c r="O71" s="160"/>
    </row>
    <row r="72" spans="1:15" hidden="1" outlineLevel="2" x14ac:dyDescent="0.25">
      <c r="A72" s="152" t="s">
        <v>83</v>
      </c>
      <c r="B72" s="155">
        <v>622377.09</v>
      </c>
      <c r="C72" s="155">
        <v>-829424.78</v>
      </c>
      <c r="D72" s="152">
        <f t="shared" si="4"/>
        <v>-4616621.6899999985</v>
      </c>
      <c r="E72" s="156">
        <v>-149621.35</v>
      </c>
      <c r="F72" s="157">
        <f>D72+$E$5+$E$7+$E$9+$E$11+$E$25+$E$39+$E$53+$E$67+SUM(E69:E72)</f>
        <v>-3885480.6699999981</v>
      </c>
      <c r="L72" s="160"/>
      <c r="O72" s="160"/>
    </row>
    <row r="73" spans="1:15" hidden="1" outlineLevel="2" x14ac:dyDescent="0.25">
      <c r="A73" s="152" t="s">
        <v>84</v>
      </c>
      <c r="B73" s="155">
        <v>631161.51</v>
      </c>
      <c r="C73" s="155">
        <v>-706614.47</v>
      </c>
      <c r="D73" s="152">
        <f t="shared" si="4"/>
        <v>-4692074.6499999985</v>
      </c>
      <c r="E73" s="156">
        <v>159213.19</v>
      </c>
      <c r="F73" s="152">
        <f>D73+$E$5+$E$7+$E$9+$E$11+$E$25+$E$39+$E$53+$E$67+SUM(E69:E73)</f>
        <v>-3801720.4399999981</v>
      </c>
      <c r="L73" s="160"/>
      <c r="O73" s="160"/>
    </row>
    <row r="74" spans="1:15" hidden="1" outlineLevel="2" x14ac:dyDescent="0.25">
      <c r="A74" s="152" t="s">
        <v>85</v>
      </c>
      <c r="B74" s="155">
        <v>777942</v>
      </c>
      <c r="C74" s="155">
        <v>-776126.4</v>
      </c>
      <c r="D74" s="152">
        <f t="shared" si="4"/>
        <v>-4690259.0499999989</v>
      </c>
      <c r="E74" s="156">
        <v>-19284.25</v>
      </c>
      <c r="F74" s="169">
        <f>D74+$E$5+$E$7+$E$9+$E$11+$E$25+$E$39+$E$53+$E$67+SUM(E69:E74)</f>
        <v>-3819189.0899999985</v>
      </c>
      <c r="H74" s="158"/>
      <c r="L74" s="160"/>
      <c r="O74" s="160"/>
    </row>
    <row r="75" spans="1:15" hidden="1" outlineLevel="2" x14ac:dyDescent="0.25">
      <c r="A75" s="152" t="s">
        <v>86</v>
      </c>
      <c r="B75" s="155">
        <v>443930.77</v>
      </c>
      <c r="C75" s="155">
        <v>-886854.12</v>
      </c>
      <c r="D75" s="152">
        <f t="shared" si="4"/>
        <v>-5133182.3999999994</v>
      </c>
      <c r="E75" s="156">
        <v>568318.5</v>
      </c>
      <c r="F75" s="168">
        <f>D75+$E$5+$E$7+$E$9+$E$11+$E$25+$E$39+$E$53+$E$67+SUM(E69:E75)</f>
        <v>-3693793.939999999</v>
      </c>
      <c r="L75" s="160"/>
      <c r="O75" s="160"/>
    </row>
    <row r="76" spans="1:15" hidden="1" outlineLevel="2" x14ac:dyDescent="0.25">
      <c r="A76" s="152" t="s">
        <v>87</v>
      </c>
      <c r="B76" s="155">
        <v>435674.27</v>
      </c>
      <c r="C76" s="155">
        <v>-924563.88</v>
      </c>
      <c r="D76" s="152">
        <f t="shared" si="4"/>
        <v>-5622072.0099999988</v>
      </c>
      <c r="E76" s="156">
        <v>77646.039999999994</v>
      </c>
      <c r="F76" s="168">
        <f>D76+$E$5+$E$7+$E$9+$E$11+$E$25+$E$39+$E$53+$E$67+SUM(E69:E76)</f>
        <v>-4105037.51</v>
      </c>
      <c r="L76" s="160"/>
      <c r="O76" s="160"/>
    </row>
    <row r="77" spans="1:15" hidden="1" outlineLevel="2" x14ac:dyDescent="0.25">
      <c r="A77" s="152" t="s">
        <v>88</v>
      </c>
      <c r="B77" s="155">
        <v>389954.2</v>
      </c>
      <c r="C77" s="155">
        <v>-911398.73</v>
      </c>
      <c r="D77" s="152">
        <f t="shared" si="4"/>
        <v>-6143516.5399999991</v>
      </c>
      <c r="E77" s="156">
        <v>330396.11</v>
      </c>
      <c r="F77" s="168">
        <f>D77+$E$5+$E$7+$E$9+$E$11+$E$25+$E$39+$E$53+$E$67+SUM(E69:E77)</f>
        <v>-4296085.9300000006</v>
      </c>
      <c r="L77" s="160"/>
      <c r="O77" s="160"/>
    </row>
    <row r="78" spans="1:15" hidden="1" outlineLevel="2" x14ac:dyDescent="0.25">
      <c r="A78" s="152" t="s">
        <v>89</v>
      </c>
      <c r="B78" s="155">
        <v>1684449.29</v>
      </c>
      <c r="C78" s="155">
        <v>-795170.7</v>
      </c>
      <c r="D78" s="152">
        <f t="shared" si="4"/>
        <v>-5254237.9499999993</v>
      </c>
      <c r="E78" s="156">
        <v>-910664.62</v>
      </c>
      <c r="F78" s="168">
        <f>D78+$E$5+$E$7+$E$9+$E$11+$E$25+$E$39+$E$53+$E$67+SUM(E69:E78)</f>
        <v>-4317471.96</v>
      </c>
      <c r="L78" s="160"/>
      <c r="O78" s="160"/>
    </row>
    <row r="79" spans="1:15" hidden="1" outlineLevel="2" x14ac:dyDescent="0.25">
      <c r="A79" s="152" t="s">
        <v>90</v>
      </c>
      <c r="B79" s="155">
        <v>650514.93000000005</v>
      </c>
      <c r="C79" s="155">
        <v>-904659.76</v>
      </c>
      <c r="D79" s="152">
        <f t="shared" si="4"/>
        <v>-5508382.7799999993</v>
      </c>
      <c r="E79" s="156">
        <v>167312.82</v>
      </c>
      <c r="F79" s="170">
        <f>D79+$E$5+$E$7+$E$9+$E$11+$E$25+$E$39+$E$53+$E$67+SUM(E69:E79)</f>
        <v>-4404303.97</v>
      </c>
      <c r="L79" s="160"/>
      <c r="O79" s="160"/>
    </row>
    <row r="80" spans="1:15" hidden="1" outlineLevel="2" x14ac:dyDescent="0.25">
      <c r="A80" s="152" t="s">
        <v>91</v>
      </c>
      <c r="B80" s="155">
        <v>1088979.74</v>
      </c>
      <c r="C80" s="155">
        <v>-1084610.92</v>
      </c>
      <c r="D80" s="152">
        <f t="shared" si="4"/>
        <v>-5504013.959999999</v>
      </c>
      <c r="E80" s="156">
        <v>680872.27</v>
      </c>
      <c r="F80" s="168">
        <f>D80+$E$5+$E$7+$E$9+$E$11+$E$25+$E$39+$E$53+$E$67+SUM(E69:E80)</f>
        <v>-3719062.88</v>
      </c>
      <c r="L80" s="160"/>
      <c r="O80" s="160"/>
    </row>
    <row r="81" spans="1:15" ht="15.75" outlineLevel="2" thickBot="1" x14ac:dyDescent="0.3">
      <c r="A81" s="151" t="s">
        <v>96</v>
      </c>
      <c r="B81" s="154">
        <f>SUM(B69:B80)</f>
        <v>8637314.2799999993</v>
      </c>
      <c r="C81" s="154">
        <f>SUM(C69:C80)</f>
        <v>-11301612.16</v>
      </c>
      <c r="D81" s="153"/>
      <c r="E81" s="153">
        <f>SUM(E69:E80)</f>
        <v>784482.8</v>
      </c>
      <c r="F81" s="153"/>
      <c r="L81" s="160"/>
      <c r="O81" s="160"/>
    </row>
    <row r="82" spans="1:15" ht="5.25" customHeight="1" thickTop="1" x14ac:dyDescent="0.25">
      <c r="A82" s="151"/>
      <c r="B82" s="156"/>
      <c r="C82" s="156"/>
      <c r="D82" s="157"/>
      <c r="E82" s="157"/>
      <c r="F82" s="157"/>
      <c r="L82" s="160"/>
      <c r="O82" s="160"/>
    </row>
    <row r="83" spans="1:15" ht="14.25" hidden="1" customHeight="1" outlineLevel="1" x14ac:dyDescent="0.25">
      <c r="A83" s="152" t="s">
        <v>80</v>
      </c>
      <c r="B83" s="155">
        <v>1216472.55</v>
      </c>
      <c r="C83" s="155">
        <v>-1041396.54</v>
      </c>
      <c r="D83" s="152">
        <f>+D80+B83+C83</f>
        <v>-5328937.9499999993</v>
      </c>
      <c r="E83" s="156">
        <v>-204029.92</v>
      </c>
      <c r="F83" s="152">
        <f>D83+$E$5+$E$7+$E$9+$E$11+$E$25+$E$39+E83+$E$67+$E$81+$E$53</f>
        <v>-3748016.790000001</v>
      </c>
      <c r="L83" s="160"/>
      <c r="O83" s="160"/>
    </row>
    <row r="84" spans="1:15" ht="14.25" hidden="1" customHeight="1" outlineLevel="1" x14ac:dyDescent="0.25">
      <c r="A84" s="152" t="s">
        <v>81</v>
      </c>
      <c r="B84" s="155">
        <v>607378.38</v>
      </c>
      <c r="C84" s="155">
        <v>-938799.86</v>
      </c>
      <c r="D84" s="152">
        <f>+D83+B84+C84</f>
        <v>-5660359.4299999997</v>
      </c>
      <c r="E84" s="156">
        <v>-814343.38</v>
      </c>
      <c r="F84" s="152">
        <f>D84+$E$5+$E$7+$E$9+$E$11+$E$25+$E$39+$E$53+$E$67+$E$81+SUM(E83:E84)</f>
        <v>-4893781.6500000013</v>
      </c>
      <c r="L84" s="160"/>
      <c r="O84" s="160"/>
    </row>
    <row r="85" spans="1:15" ht="14.25" hidden="1" customHeight="1" outlineLevel="1" x14ac:dyDescent="0.25">
      <c r="A85" s="152" t="s">
        <v>82</v>
      </c>
      <c r="B85" s="155">
        <v>1186909.9099999999</v>
      </c>
      <c r="C85" s="155">
        <v>-847432.9</v>
      </c>
      <c r="D85" s="152">
        <f t="shared" ref="D85:D94" si="5">+D84+B85+C85</f>
        <v>-5320882.42</v>
      </c>
      <c r="E85" s="156">
        <v>-139506.57999999999</v>
      </c>
      <c r="F85" s="152">
        <f>D85+$E$5+$E$7+$E$9+$E$11+$E$25+$E$39+$E$53+$E$67+$E$81+SUM(E83:E85)</f>
        <v>-4693811.2200000007</v>
      </c>
      <c r="L85" s="160"/>
      <c r="O85" s="160"/>
    </row>
    <row r="86" spans="1:15" ht="14.25" hidden="1" customHeight="1" outlineLevel="1" x14ac:dyDescent="0.25">
      <c r="A86" s="152" t="s">
        <v>83</v>
      </c>
      <c r="B86" s="155">
        <v>1092764.99</v>
      </c>
      <c r="C86" s="155">
        <v>-776448.65</v>
      </c>
      <c r="D86" s="152">
        <f t="shared" si="5"/>
        <v>-5004566.08</v>
      </c>
      <c r="E86" s="156">
        <v>341968.68</v>
      </c>
      <c r="F86" s="152">
        <f>D86+$E$5+$E$7+$E$9+$E$11+$E$25+$E$39+$E$53+$E$67+$E$81+SUM(E83:E86)</f>
        <v>-4035526.2000000011</v>
      </c>
      <c r="L86" s="160"/>
      <c r="O86" s="160"/>
    </row>
    <row r="87" spans="1:15" ht="14.25" hidden="1" customHeight="1" outlineLevel="1" x14ac:dyDescent="0.25">
      <c r="A87" s="152" t="s">
        <v>84</v>
      </c>
      <c r="B87" s="155">
        <v>1107922.8799999999</v>
      </c>
      <c r="C87" s="155">
        <v>-693316.78</v>
      </c>
      <c r="D87" s="152">
        <f t="shared" si="5"/>
        <v>-4589959.9800000004</v>
      </c>
      <c r="E87" s="156">
        <v>-199845.68</v>
      </c>
      <c r="F87" s="152">
        <f>D87+$E$5+$E$7+$E$9+$E$11+$E$25+$E$39+$E$53+$E$67+$E$81+SUM(E83:E87)</f>
        <v>-3820765.7800000003</v>
      </c>
      <c r="L87" s="160"/>
      <c r="O87" s="160"/>
    </row>
    <row r="88" spans="1:15" ht="14.25" hidden="1" customHeight="1" outlineLevel="1" x14ac:dyDescent="0.25">
      <c r="A88" s="152" t="s">
        <v>85</v>
      </c>
      <c r="B88" s="155">
        <v>856534.89</v>
      </c>
      <c r="C88" s="155">
        <v>-756245.99</v>
      </c>
      <c r="D88" s="152">
        <f t="shared" si="5"/>
        <v>-4489671.08</v>
      </c>
      <c r="E88" s="156">
        <v>-38025.33</v>
      </c>
      <c r="F88" s="152">
        <f>D88+$E$5+$E$7+$E$9+$E$11+$E$25+$E$39+$E$53+$E$67+$E$81+SUM(E83:E88)</f>
        <v>-3758502.21</v>
      </c>
      <c r="L88" s="160"/>
      <c r="O88" s="160"/>
    </row>
    <row r="89" spans="1:15" ht="14.25" hidden="1" customHeight="1" outlineLevel="1" x14ac:dyDescent="0.25">
      <c r="A89" s="152" t="s">
        <v>86</v>
      </c>
      <c r="B89" s="155">
        <v>867303.71</v>
      </c>
      <c r="C89" s="155">
        <v>-864390.97</v>
      </c>
      <c r="D89" s="152">
        <f t="shared" si="5"/>
        <v>-4486758.34</v>
      </c>
      <c r="E89" s="156">
        <v>-53554.76</v>
      </c>
      <c r="F89" s="157">
        <f>D89+$E$5+$E$7+$E$9+$E$11+$E$25+$E$39+$E$53+$E$67+$E$81+SUM(E83:E89)</f>
        <v>-3809144.23</v>
      </c>
      <c r="L89" s="160"/>
      <c r="O89" s="160"/>
    </row>
    <row r="90" spans="1:15" ht="14.25" hidden="1" customHeight="1" outlineLevel="1" x14ac:dyDescent="0.25">
      <c r="A90" s="152" t="s">
        <v>87</v>
      </c>
      <c r="B90" s="155">
        <v>657317.43999999994</v>
      </c>
      <c r="C90" s="155">
        <v>-972679.59</v>
      </c>
      <c r="D90" s="152">
        <f t="shared" si="5"/>
        <v>-4802120.49</v>
      </c>
      <c r="E90" s="156">
        <v>-31862.79</v>
      </c>
      <c r="F90" s="157">
        <f>D90+$E$5+$E$7+$E$9+$E$11+$E$25+$E$39+$E$53+$E$67+$E$81+SUM(E83:E90)</f>
        <v>-4156369.1700000013</v>
      </c>
      <c r="L90" s="160"/>
      <c r="O90" s="160"/>
    </row>
    <row r="91" spans="1:15" ht="14.25" hidden="1" customHeight="1" outlineLevel="1" x14ac:dyDescent="0.25">
      <c r="A91" s="152" t="s">
        <v>88</v>
      </c>
      <c r="B91" s="155">
        <v>578004.64</v>
      </c>
      <c r="C91" s="155">
        <v>-917569.58</v>
      </c>
      <c r="D91" s="152">
        <f t="shared" si="5"/>
        <v>-5141685.4300000006</v>
      </c>
      <c r="E91" s="156">
        <v>189230.09</v>
      </c>
      <c r="F91" s="152">
        <f>D91+$E$5+$E$7+$E$9+$E$11+$E$25+$E$39+$E$53+$E$67+$E$81+SUM(E83:E91)</f>
        <v>-4306704.0200000005</v>
      </c>
      <c r="L91" s="160"/>
      <c r="O91" s="160"/>
    </row>
    <row r="92" spans="1:15" ht="14.25" hidden="1" customHeight="1" outlineLevel="1" x14ac:dyDescent="0.25">
      <c r="A92" s="152" t="s">
        <v>89</v>
      </c>
      <c r="B92" s="155">
        <v>981834.9</v>
      </c>
      <c r="C92" s="155">
        <v>-810361.76</v>
      </c>
      <c r="D92" s="152">
        <f t="shared" si="5"/>
        <v>-4970212.290000001</v>
      </c>
      <c r="E92" s="156">
        <v>25247.91</v>
      </c>
      <c r="F92" s="152">
        <f>D92+$E$5+$E$7+$E$9+$E$11+$E$25+$E$39+$E$53+$E$67+$E$81+SUM(E83:E92)</f>
        <v>-4109982.9700000021</v>
      </c>
      <c r="L92" s="160"/>
      <c r="O92" s="160"/>
    </row>
    <row r="93" spans="1:15" ht="14.25" hidden="1" customHeight="1" outlineLevel="1" x14ac:dyDescent="0.25">
      <c r="A93" s="152" t="s">
        <v>90</v>
      </c>
      <c r="B93" s="155">
        <v>837936.69</v>
      </c>
      <c r="C93" s="155">
        <v>-890410.15</v>
      </c>
      <c r="D93" s="152">
        <f t="shared" si="5"/>
        <v>-5022685.7500000009</v>
      </c>
      <c r="E93" s="156">
        <v>-46671.92</v>
      </c>
      <c r="F93" s="152">
        <f>D93+$E$5+$E$7+$E$9+$E$11+$E$25+$E$39+$E$53+$E$67+$E$81+SUM(E83:E93)</f>
        <v>-4209128.3500000015</v>
      </c>
      <c r="L93" s="160"/>
      <c r="O93" s="160"/>
    </row>
    <row r="94" spans="1:15" ht="2.25" customHeight="1" outlineLevel="1" x14ac:dyDescent="0.25">
      <c r="A94" s="152" t="s">
        <v>91</v>
      </c>
      <c r="B94" s="155">
        <v>1400676.61</v>
      </c>
      <c r="C94" s="155">
        <v>-1049603.83</v>
      </c>
      <c r="D94" s="152">
        <f t="shared" si="5"/>
        <v>-4671612.9700000007</v>
      </c>
      <c r="E94" s="156">
        <v>267322.33</v>
      </c>
      <c r="F94" s="152">
        <f>D94+$E$5+$E$7+$E$9+$E$11+$E$25+$E$39+$E$53+$E$67+$E$81+SUM(E83:E94)</f>
        <v>-3590733.2400000012</v>
      </c>
      <c r="L94" s="160"/>
      <c r="O94" s="160"/>
    </row>
    <row r="95" spans="1:15" ht="15.75" outlineLevel="1" thickBot="1" x14ac:dyDescent="0.3">
      <c r="A95" s="151" t="s">
        <v>97</v>
      </c>
      <c r="B95" s="154">
        <f>SUM(B83:B94)</f>
        <v>11391057.589999998</v>
      </c>
      <c r="C95" s="154">
        <f>SUM(C83:C94)</f>
        <v>-10558656.6</v>
      </c>
      <c r="D95" s="153"/>
      <c r="E95" s="153">
        <f>SUM(E83:E94)</f>
        <v>-704071.35000000033</v>
      </c>
      <c r="F95" s="153"/>
      <c r="L95" s="160"/>
      <c r="O95" s="160"/>
    </row>
    <row r="96" spans="1:15" ht="15.75" thickTop="1" x14ac:dyDescent="0.25">
      <c r="A96" s="151"/>
      <c r="B96" s="156"/>
      <c r="C96" s="156"/>
      <c r="D96" s="157"/>
      <c r="E96" s="157"/>
      <c r="F96" s="157"/>
      <c r="L96" s="160"/>
      <c r="O96" s="160"/>
    </row>
    <row r="97" spans="1:15" x14ac:dyDescent="0.25">
      <c r="A97" s="152" t="s">
        <v>80</v>
      </c>
      <c r="B97" s="155">
        <v>789851.81</v>
      </c>
      <c r="C97" s="155">
        <v>-1043804.7</v>
      </c>
      <c r="D97" s="152">
        <f>+D94+B97+C97</f>
        <v>-4925565.8600000003</v>
      </c>
      <c r="E97" s="156">
        <v>-13449.29</v>
      </c>
      <c r="F97" s="152">
        <f>D97+$E$5+$E$7+$E$9+$E$11+$E$25+$E$39+E97+$E$67+$E$81+$E$53+$E$95</f>
        <v>-3858135.4200000009</v>
      </c>
      <c r="L97" s="160"/>
      <c r="O97" s="160"/>
    </row>
    <row r="98" spans="1:15" x14ac:dyDescent="0.25">
      <c r="A98" s="152" t="s">
        <v>81</v>
      </c>
      <c r="B98" s="155">
        <v>321717.28999999998</v>
      </c>
      <c r="C98" s="155">
        <v>-961785.14</v>
      </c>
      <c r="D98" s="152">
        <f>+D97+B98+C98</f>
        <v>-5565633.71</v>
      </c>
      <c r="E98" s="156">
        <v>-136492.21</v>
      </c>
      <c r="F98" s="152">
        <f>D98+$E$5+$E$7+$E$9+$E$11+$E$25+$E$39+$E$53+$E$67+$E$81+E95+SUM(E97:E98)</f>
        <v>-4634695.4800000014</v>
      </c>
      <c r="L98" s="160"/>
      <c r="O98" s="160"/>
    </row>
    <row r="99" spans="1:15" x14ac:dyDescent="0.25">
      <c r="A99" s="152" t="s">
        <v>82</v>
      </c>
      <c r="B99" s="155">
        <v>1022703.3</v>
      </c>
      <c r="C99" s="155">
        <v>-876928.74</v>
      </c>
      <c r="D99" s="152">
        <f t="shared" ref="D99:D108" si="6">+D98+B99+C99</f>
        <v>-5419859.1500000004</v>
      </c>
      <c r="E99" s="156">
        <v>-165381.74</v>
      </c>
      <c r="F99" s="152">
        <f>D99+$E$5+$E$7+$E$9+$E$11+$E$25+$E$39+$E$53+$E$67+$E$81+$E$95+SUM(E97:E99)</f>
        <v>-4654302.660000002</v>
      </c>
      <c r="L99" s="160"/>
      <c r="O99" s="160"/>
    </row>
    <row r="100" spans="1:15" x14ac:dyDescent="0.25">
      <c r="A100" s="152" t="s">
        <v>83</v>
      </c>
      <c r="B100" s="155">
        <v>629520.05000000005</v>
      </c>
      <c r="C100" s="155">
        <v>-773083.32</v>
      </c>
      <c r="D100" s="152">
        <f t="shared" si="6"/>
        <v>-5563422.4200000009</v>
      </c>
      <c r="E100" s="156">
        <v>406495.42999999993</v>
      </c>
      <c r="F100" s="152">
        <f>D100+$E$5+$E$7+$E$9+$E$11+$E$25+$E$39+$E$53+$E$67+$E$81+$E$95+SUM(E97:E100)</f>
        <v>-4391370.5000000019</v>
      </c>
      <c r="L100" s="160"/>
      <c r="O100" s="160"/>
    </row>
    <row r="101" spans="1:15" x14ac:dyDescent="0.25">
      <c r="A101" s="152" t="s">
        <v>84</v>
      </c>
      <c r="B101" s="155">
        <v>874995.66</v>
      </c>
      <c r="C101" s="155">
        <v>-725479.52</v>
      </c>
      <c r="D101" s="152">
        <f t="shared" si="6"/>
        <v>-5413906.2800000012</v>
      </c>
      <c r="E101" s="156">
        <v>-31470.419999999925</v>
      </c>
      <c r="F101" s="152">
        <f>D101+$E$5+$E$7+$E$9+$E$11+$E$25+$E$39+$E$53+$E$67+$E$81+$E$95+SUM(E97:E101)</f>
        <v>-4273324.7800000031</v>
      </c>
      <c r="L101" s="160"/>
      <c r="O101" s="160"/>
    </row>
    <row r="102" spans="1:15" x14ac:dyDescent="0.25">
      <c r="A102" s="152" t="s">
        <v>85</v>
      </c>
      <c r="B102" s="155">
        <v>1411632.65</v>
      </c>
      <c r="C102" s="155">
        <v>-811492.33</v>
      </c>
      <c r="D102" s="152">
        <f t="shared" si="6"/>
        <v>-4813765.9600000009</v>
      </c>
      <c r="E102" s="156">
        <v>-379850.64</v>
      </c>
      <c r="F102" s="152">
        <f>D102+$E$5+$E$7+$E$9+$E$11+$E$25+$E$39+$E$53+$E$67+$E$81+$E$95+SUM(E97:E102)</f>
        <v>-4053035.1000000024</v>
      </c>
      <c r="L102" s="160"/>
      <c r="O102" s="160"/>
    </row>
    <row r="103" spans="1:15" x14ac:dyDescent="0.25">
      <c r="A103" s="152" t="s">
        <v>86</v>
      </c>
      <c r="B103" s="155">
        <v>616859.37</v>
      </c>
      <c r="C103" s="155">
        <v>-1043367.9</v>
      </c>
      <c r="D103" s="152">
        <f t="shared" si="6"/>
        <v>-5240274.4900000012</v>
      </c>
      <c r="E103" s="156">
        <v>132735.79000000004</v>
      </c>
      <c r="F103" s="152">
        <f>D103+$E$5+$E$7+$E$9+$E$11+$E$25+$E$39+$E$53+$E$67+$E$81+$E$95+SUM(E97:E103)</f>
        <v>-4346807.8400000017</v>
      </c>
      <c r="H103" s="171"/>
      <c r="L103" s="160"/>
      <c r="O103" s="160"/>
    </row>
    <row r="104" spans="1:15" x14ac:dyDescent="0.25">
      <c r="A104" s="152" t="s">
        <v>87</v>
      </c>
      <c r="B104" s="155">
        <v>1225440.55</v>
      </c>
      <c r="C104" s="155">
        <v>-1045887.18</v>
      </c>
      <c r="D104" s="152">
        <f t="shared" si="6"/>
        <v>-5060721.120000001</v>
      </c>
      <c r="E104" s="156">
        <v>-29329.830000000075</v>
      </c>
      <c r="F104" s="152">
        <f>D104+$E$5+$E$7+$E$9+$E$11+$E$25+$E$39+$E$53+$E$67+$E$81+$E$95+SUM(E97:E104)</f>
        <v>-4196584.3000000026</v>
      </c>
      <c r="H104" s="171"/>
      <c r="L104" s="160"/>
      <c r="O104" s="160"/>
    </row>
    <row r="105" spans="1:15" x14ac:dyDescent="0.25">
      <c r="A105" s="152" t="s">
        <v>88</v>
      </c>
      <c r="B105" s="155">
        <v>1229730.5</v>
      </c>
      <c r="C105" s="155">
        <v>-869070.86</v>
      </c>
      <c r="D105" s="152">
        <f t="shared" si="6"/>
        <v>-4700061.4800000014</v>
      </c>
      <c r="E105" s="156">
        <v>120130.63</v>
      </c>
      <c r="F105" s="152">
        <f>D105+$E$5+$E$7+$E$9+$E$11+$E$25+$E$39+$E$53+$E$67+$E$81+$E$95+SUM(E97:E105)</f>
        <v>-3715794.0300000021</v>
      </c>
      <c r="L105" s="160"/>
      <c r="O105" s="160"/>
    </row>
    <row r="106" spans="1:15" x14ac:dyDescent="0.25">
      <c r="A106" s="152" t="s">
        <v>89</v>
      </c>
      <c r="B106" s="155">
        <v>219831.12</v>
      </c>
      <c r="C106" s="155">
        <v>-794119.39</v>
      </c>
      <c r="D106" s="152">
        <f t="shared" si="6"/>
        <v>-5274349.7500000009</v>
      </c>
      <c r="E106" s="156">
        <v>299330.20999999996</v>
      </c>
      <c r="F106" s="152">
        <f>D106+$E$5+$E$7+$E$9+$E$11+$E$25+$E$39+$E$53+$E$67+$E$81+$E$95+SUM(E97:E106)</f>
        <v>-3990752.0900000017</v>
      </c>
      <c r="L106" s="160"/>
      <c r="O106" s="160"/>
    </row>
    <row r="107" spans="1:15" x14ac:dyDescent="0.25">
      <c r="A107" s="152" t="s">
        <v>90</v>
      </c>
      <c r="B107" s="155">
        <v>1511644.93</v>
      </c>
      <c r="C107" s="155">
        <v>-861933.71</v>
      </c>
      <c r="D107" s="152">
        <f t="shared" si="6"/>
        <v>-4624638.5300000012</v>
      </c>
      <c r="E107" s="156">
        <v>-432991.12999999989</v>
      </c>
      <c r="F107" s="152">
        <f>D107+$E$5+$E$7+$E$9+$E$11+$E$25+$E$39+$E$53+$E$67+$E$81+$E$95+SUM(E97:E107)</f>
        <v>-3774032.0000000019</v>
      </c>
      <c r="L107" s="160"/>
      <c r="O107" s="160"/>
    </row>
    <row r="108" spans="1:15" x14ac:dyDescent="0.25">
      <c r="A108" s="152" t="s">
        <v>91</v>
      </c>
      <c r="B108" s="155">
        <v>1249849.26</v>
      </c>
      <c r="C108" s="155">
        <v>-980973.02</v>
      </c>
      <c r="D108" s="152">
        <f t="shared" si="6"/>
        <v>-4355762.290000001</v>
      </c>
      <c r="E108" s="156">
        <v>189619.95999999996</v>
      </c>
      <c r="F108" s="152">
        <f>D108+$E$5+$E$7+$E$9+$E$11+$E$25+$E$39+$E$53+$E$67+$E$81+$E$95+SUM(E97:E108)</f>
        <v>-3315535.8000000017</v>
      </c>
      <c r="L108" s="160"/>
      <c r="O108" s="160"/>
    </row>
    <row r="109" spans="1:15" ht="15.75" thickBot="1" x14ac:dyDescent="0.3">
      <c r="A109" s="151" t="s">
        <v>98</v>
      </c>
      <c r="B109" s="153">
        <f>SUM(B97:B108)</f>
        <v>11103776.49</v>
      </c>
      <c r="C109" s="153">
        <f>SUM(C97:C108)</f>
        <v>-10787925.809999999</v>
      </c>
      <c r="D109" s="153"/>
      <c r="E109" s="153">
        <f>SUM(E97:E108)</f>
        <v>-40653.239999999991</v>
      </c>
      <c r="F109" s="153"/>
      <c r="L109" s="160"/>
      <c r="O109" s="160"/>
    </row>
    <row r="110" spans="1:15" ht="15.75" thickTop="1" x14ac:dyDescent="0.25">
      <c r="A110" s="151"/>
      <c r="B110" s="157"/>
      <c r="C110" s="157"/>
      <c r="D110" s="157"/>
      <c r="E110" s="157"/>
      <c r="F110" s="157"/>
      <c r="J110" t="s">
        <v>56</v>
      </c>
      <c r="K110" t="s">
        <v>56</v>
      </c>
      <c r="L110" s="160"/>
      <c r="O110" s="160"/>
    </row>
    <row r="111" spans="1:15" x14ac:dyDescent="0.25">
      <c r="A111" s="152" t="s">
        <v>80</v>
      </c>
      <c r="B111" s="155">
        <v>1218611.3700000001</v>
      </c>
      <c r="C111" s="155">
        <v>-1169025.31</v>
      </c>
      <c r="D111" s="152">
        <f>+D108+B111+C111</f>
        <v>-4306176.2300000004</v>
      </c>
      <c r="E111" s="156">
        <v>-175747.91000000003</v>
      </c>
      <c r="F111" s="152">
        <f>D111+$E$5+$E$7+$E$9+$E$11+$E$25+$E$39+$E$67+$E$81+$E$53+$E$95+$E$109+SUM(E111)</f>
        <v>-3441697.6500000013</v>
      </c>
      <c r="L111" s="160"/>
      <c r="O111" s="160"/>
    </row>
    <row r="112" spans="1:15" x14ac:dyDescent="0.25">
      <c r="A112" s="152" t="s">
        <v>81</v>
      </c>
      <c r="B112" s="155">
        <v>474720.8</v>
      </c>
      <c r="C112" s="155">
        <v>-1018030.05</v>
      </c>
      <c r="D112" s="152">
        <f>+D111+B112+C112</f>
        <v>-4849485.4800000004</v>
      </c>
      <c r="E112" s="156">
        <v>332430.34999999998</v>
      </c>
      <c r="F112" s="152">
        <f>D112+$E$5+$E$7+$E$9+$E$11+$E$25+$E$39+$E$67+$E$81+$E$53+$E$95+$E$109+SUM($E$111:E112)</f>
        <v>-3652576.5500000021</v>
      </c>
      <c r="H112" s="172" t="s">
        <v>99</v>
      </c>
      <c r="J112" t="s">
        <v>100</v>
      </c>
      <c r="K112" t="s">
        <v>101</v>
      </c>
      <c r="L112" s="160"/>
      <c r="O112" s="160"/>
    </row>
    <row r="113" spans="1:18" x14ac:dyDescent="0.25">
      <c r="A113" s="152" t="s">
        <v>82</v>
      </c>
      <c r="B113" s="173">
        <f>$J$113*(B99/$B$109)</f>
        <v>1725081.1728989512</v>
      </c>
      <c r="C113" s="173">
        <f>-K113*(C99/$C$109)</f>
        <v>-862014.03615122207</v>
      </c>
      <c r="D113" s="152">
        <f t="shared" ref="D113:D122" si="7">+D112+B113+C113</f>
        <v>-3986418.3432522714</v>
      </c>
      <c r="E113" s="156"/>
      <c r="F113" s="152">
        <f>D113+$E$5+$E$7+$E$9+$E$11+$E$25+$E$39+$E$67+$E$81+$E$53+$E$95+$E$109+SUM($E$111:E113)</f>
        <v>-2789509.4132522722</v>
      </c>
      <c r="H113" t="s">
        <v>102</v>
      </c>
      <c r="J113" s="160">
        <v>18729690</v>
      </c>
      <c r="K113" s="160">
        <v>10604446</v>
      </c>
      <c r="L113" s="160"/>
      <c r="O113" s="160"/>
    </row>
    <row r="114" spans="1:18" x14ac:dyDescent="0.25">
      <c r="A114" s="152" t="s">
        <v>83</v>
      </c>
      <c r="B114" s="173">
        <f>$J$113*(B100/$B$109)</f>
        <v>1061865.3388694518</v>
      </c>
      <c r="C114" s="173">
        <f t="shared" ref="C114:C122" si="8">-K114*(C100/$C$109)</f>
        <v>-759934.80719355447</v>
      </c>
      <c r="D114" s="152">
        <f t="shared" si="7"/>
        <v>-3684487.8115763743</v>
      </c>
      <c r="F114" s="152">
        <f>D114+$E$5+$E$7+$E$9+$E$11+$E$25+$E$39+$E$67+$E$81+$E$53+$E$95+$E$109+SUM($E$111:E114)</f>
        <v>-2487578.8815763746</v>
      </c>
      <c r="K114" s="160">
        <f>K113</f>
        <v>10604446</v>
      </c>
      <c r="L114" s="166"/>
      <c r="N114" s="158"/>
      <c r="O114" s="166"/>
    </row>
    <row r="115" spans="1:18" x14ac:dyDescent="0.25">
      <c r="A115" s="152" t="s">
        <v>84</v>
      </c>
      <c r="B115" s="173">
        <f t="shared" ref="B115:B122" si="9">$J$113*(B101/$B$109)</f>
        <v>1475930.0565807228</v>
      </c>
      <c r="C115" s="173">
        <f t="shared" si="8"/>
        <v>-713140.64718673856</v>
      </c>
      <c r="D115" s="152">
        <f t="shared" si="7"/>
        <v>-2921698.40218239</v>
      </c>
      <c r="F115" s="152">
        <f>D115+$E$5+$E$7+$E$9+$E$11+$E$25+$E$39+$E$67+$E$81+$E$53+$E$95+$E$109+SUM($E$111:E115)</f>
        <v>-1724789.4721823898</v>
      </c>
      <c r="K115" s="160">
        <f t="shared" ref="K115:K117" si="10">K114</f>
        <v>10604446</v>
      </c>
      <c r="N115" s="174"/>
    </row>
    <row r="116" spans="1:18" x14ac:dyDescent="0.25">
      <c r="A116" s="152" t="s">
        <v>85</v>
      </c>
      <c r="B116" s="173">
        <f t="shared" si="9"/>
        <v>2381121.589775309</v>
      </c>
      <c r="C116" s="173">
        <f t="shared" si="8"/>
        <v>-797690.56113847904</v>
      </c>
      <c r="D116" s="152">
        <f t="shared" si="7"/>
        <v>-1338267.3735455601</v>
      </c>
      <c r="F116" s="152">
        <f>D116+$E$5+$E$7+$E$9+$E$11+$E$25+$E$39+$E$67+$E$81+$E$53+$E$95+$E$109+SUM($E$111:E116)</f>
        <v>-141358.44354556041</v>
      </c>
      <c r="K116" s="160">
        <f t="shared" si="10"/>
        <v>10604446</v>
      </c>
      <c r="N116" s="174"/>
    </row>
    <row r="117" spans="1:18" x14ac:dyDescent="0.25">
      <c r="A117" s="152" t="s">
        <v>86</v>
      </c>
      <c r="B117" s="173">
        <f t="shared" si="9"/>
        <v>1040509.486488709</v>
      </c>
      <c r="C117" s="173">
        <f t="shared" si="8"/>
        <v>-1025622.4179283081</v>
      </c>
      <c r="D117" s="152">
        <f t="shared" si="7"/>
        <v>-1323380.3049851591</v>
      </c>
      <c r="F117" s="152">
        <f>D117+$E$5+$E$7+$E$9+$E$11+$E$25+$E$39+$E$67+$E$81+$E$53+$E$95+$E$109+SUM($E$111:E117)</f>
        <v>-126471.37498515943</v>
      </c>
      <c r="K117" s="160">
        <f t="shared" si="10"/>
        <v>10604446</v>
      </c>
      <c r="N117" s="174"/>
    </row>
    <row r="118" spans="1:18" x14ac:dyDescent="0.25">
      <c r="A118" s="152" t="s">
        <v>87</v>
      </c>
      <c r="B118" s="173">
        <f t="shared" si="9"/>
        <v>2067055.4415067751</v>
      </c>
      <c r="C118" s="173">
        <f t="shared" si="8"/>
        <v>-1817808.628867462</v>
      </c>
      <c r="D118" s="152">
        <f t="shared" si="7"/>
        <v>-1074133.492345846</v>
      </c>
      <c r="F118" s="152">
        <f>D118+$E$5+$E$7+$E$9+$E$11+$E$25+$E$39+$E$67+$E$81+$E$53+$E$95+$E$109+SUM($E$111:E118)</f>
        <v>122775.43765415356</v>
      </c>
      <c r="H118" t="s">
        <v>103</v>
      </c>
      <c r="K118" s="175">
        <v>18750000</v>
      </c>
      <c r="N118" s="174"/>
    </row>
    <row r="119" spans="1:18" x14ac:dyDescent="0.25">
      <c r="A119" s="152" t="s">
        <v>88</v>
      </c>
      <c r="B119" s="173">
        <f t="shared" si="9"/>
        <v>2074291.6672798588</v>
      </c>
      <c r="C119" s="173">
        <f t="shared" si="8"/>
        <v>-1510492.2773843217</v>
      </c>
      <c r="D119" s="152">
        <f t="shared" si="7"/>
        <v>-510334.10245030886</v>
      </c>
      <c r="F119" s="152">
        <f>D119+$E$5+$E$7+$E$9+$E$11+$E$25+$E$39+$E$67+$E$81+$E$53+$E$95+$E$109+SUM($E$111:E119)</f>
        <v>686574.82754969085</v>
      </c>
      <c r="K119" s="160">
        <f>$K$118</f>
        <v>18750000</v>
      </c>
      <c r="N119" s="174"/>
    </row>
    <row r="120" spans="1:18" x14ac:dyDescent="0.25">
      <c r="A120" s="152" t="s">
        <v>89</v>
      </c>
      <c r="B120" s="173">
        <f t="shared" si="9"/>
        <v>370807.96192726673</v>
      </c>
      <c r="C120" s="173">
        <f t="shared" si="8"/>
        <v>-1380222.5585105319</v>
      </c>
      <c r="D120" s="152">
        <f t="shared" si="7"/>
        <v>-1519748.699033574</v>
      </c>
      <c r="F120" s="152">
        <f>D120+$E$5+$E$7+$E$9+$E$11+$E$25+$E$39+$E$67+$E$81+$E$53+$E$95+$E$109+SUM($E$111:E120)</f>
        <v>-322839.76903357432</v>
      </c>
      <c r="K120" s="160">
        <f t="shared" ref="K120:K122" si="11">$K$118</f>
        <v>18750000</v>
      </c>
      <c r="N120" s="174"/>
    </row>
    <row r="121" spans="1:18" x14ac:dyDescent="0.25">
      <c r="A121" s="152" t="s">
        <v>90</v>
      </c>
      <c r="B121" s="173">
        <f t="shared" si="9"/>
        <v>2549820.8608998847</v>
      </c>
      <c r="C121" s="173">
        <f t="shared" si="8"/>
        <v>-1498087.523694233</v>
      </c>
      <c r="D121" s="152">
        <f t="shared" si="7"/>
        <v>-468015.36182792229</v>
      </c>
      <c r="F121" s="152">
        <f>D121+$E$5+$E$7+$E$9+$E$11+$E$25+$E$39+$E$67+$E$81+$E$53+$E$95+$E$109+SUM($E$111:E121)</f>
        <v>728893.56817207742</v>
      </c>
      <c r="K121" s="160">
        <f t="shared" si="11"/>
        <v>18750000</v>
      </c>
      <c r="N121" s="174"/>
    </row>
    <row r="122" spans="1:18" x14ac:dyDescent="0.25">
      <c r="A122" s="152" t="s">
        <v>91</v>
      </c>
      <c r="B122" s="173">
        <f t="shared" si="9"/>
        <v>2108227.7014141702</v>
      </c>
      <c r="C122" s="173">
        <f t="shared" si="8"/>
        <v>-1704984.2990160498</v>
      </c>
      <c r="D122" s="152">
        <f t="shared" si="7"/>
        <v>-64771.959429801907</v>
      </c>
      <c r="F122" s="152">
        <f>D122+$E$5+$E$7+$E$9+$E$11+$E$25+$E$39+$E$67+$E$81+$E$53+$E$95+$E$109+SUM($E$111:E122)</f>
        <v>1132136.9705701976</v>
      </c>
      <c r="K122" s="160">
        <f t="shared" si="11"/>
        <v>18750000</v>
      </c>
      <c r="N122" s="174"/>
    </row>
    <row r="123" spans="1:18" ht="15.75" thickBot="1" x14ac:dyDescent="0.3">
      <c r="A123" s="151" t="s">
        <v>104</v>
      </c>
      <c r="B123" s="153">
        <f>SUM(B111:B122)</f>
        <v>18548043.447641101</v>
      </c>
      <c r="C123" s="153">
        <f>SUM(C111:C122)</f>
        <v>-14257053.1170709</v>
      </c>
      <c r="D123" s="153"/>
      <c r="E123" s="153">
        <f>SUM(E111:E122)</f>
        <v>156682.43999999994</v>
      </c>
      <c r="F123" s="153"/>
      <c r="N123" s="174"/>
    </row>
    <row r="124" spans="1:18" ht="15.75" thickTop="1" x14ac:dyDescent="0.25">
      <c r="A124" s="152"/>
      <c r="J124" t="s">
        <v>105</v>
      </c>
      <c r="K124" t="s">
        <v>106</v>
      </c>
      <c r="N124" s="174"/>
    </row>
    <row r="125" spans="1:18" x14ac:dyDescent="0.25">
      <c r="A125" s="152" t="s">
        <v>80</v>
      </c>
      <c r="B125" s="173">
        <f>$J$125*B97/$B$109</f>
        <v>1332310.6386878381</v>
      </c>
      <c r="C125" s="173">
        <f>-K125*C97/$C$109</f>
        <v>-1814189.1657113652</v>
      </c>
      <c r="D125" s="152">
        <f>+D122+B125+C125</f>
        <v>-546650.48645332898</v>
      </c>
      <c r="E125" s="156"/>
      <c r="F125" s="152">
        <f>D125+$E$5+$E$7+$E$9+$E$11+$E$25+$E$39+$E$67+$E$81+$E$53+$E$95+$E$109+SUM(E125)</f>
        <v>493576.00354667078</v>
      </c>
      <c r="H125" s="174"/>
      <c r="J125" s="176">
        <f>J113</f>
        <v>18729690</v>
      </c>
      <c r="K125" s="165">
        <f>$K$118</f>
        <v>18750000</v>
      </c>
      <c r="N125" s="165"/>
      <c r="R125" s="165"/>
    </row>
    <row r="126" spans="1:18" x14ac:dyDescent="0.25">
      <c r="A126" s="152" t="s">
        <v>81</v>
      </c>
      <c r="B126" s="173">
        <f t="shared" ref="B126:B136" si="12">$J$125*B98/$B$109</f>
        <v>542668.08367106272</v>
      </c>
      <c r="C126" s="173">
        <f t="shared" ref="C126:C136" si="13">-K126*C98/$C$109</f>
        <v>-1671634.7231720537</v>
      </c>
      <c r="D126" s="152">
        <f>+D125+B126+C126</f>
        <v>-1675617.12595432</v>
      </c>
      <c r="E126" s="156"/>
      <c r="F126" s="152">
        <f>D126+$E$5+$E$7+$E$9+$E$11+$E$25+$E$39+$E$67+$E$81+$E$53+$E$95+$E$109+SUM($E$111:E126)</f>
        <v>-322025.75595432043</v>
      </c>
      <c r="H126" s="174"/>
      <c r="K126" s="165">
        <f t="shared" ref="K126:K136" si="14">$K$118</f>
        <v>18750000</v>
      </c>
      <c r="N126" s="174"/>
    </row>
    <row r="127" spans="1:18" x14ac:dyDescent="0.25">
      <c r="A127" s="152" t="s">
        <v>82</v>
      </c>
      <c r="B127" s="173">
        <f t="shared" si="12"/>
        <v>1725081.1728989512</v>
      </c>
      <c r="C127" s="173">
        <f t="shared" si="13"/>
        <v>-1524149.6988937859</v>
      </c>
      <c r="D127" s="152">
        <f t="shared" ref="D127:D136" si="15">+D126+B127+C127</f>
        <v>-1474685.6519491547</v>
      </c>
      <c r="E127" s="156"/>
      <c r="F127" s="152">
        <f>D127+$E$5+$E$7+$E$9+$E$11+$E$25+$E$39+$E$67+$E$81+$E$53+$E$95+$E$109+SUM($E$111:E127)</f>
        <v>-121094.28194915509</v>
      </c>
      <c r="H127" s="174"/>
      <c r="K127" s="165">
        <f t="shared" si="14"/>
        <v>18750000</v>
      </c>
    </row>
    <row r="128" spans="1:18" x14ac:dyDescent="0.25">
      <c r="A128" s="152" t="s">
        <v>83</v>
      </c>
      <c r="B128" s="173">
        <f t="shared" si="12"/>
        <v>1061865.3388694515</v>
      </c>
      <c r="C128" s="173">
        <f t="shared" si="13"/>
        <v>-1343660.7282340962</v>
      </c>
      <c r="D128" s="152">
        <f t="shared" si="15"/>
        <v>-1756481.0413137993</v>
      </c>
      <c r="F128" s="152">
        <f>D128+$E$5+$E$7+$E$9+$E$11+$E$25+$E$39+$E$67+$E$81+$E$53+$E$95+$E$109+SUM($E$111:E128)</f>
        <v>-402889.6713137998</v>
      </c>
      <c r="H128" s="174"/>
      <c r="K128" s="165">
        <f t="shared" si="14"/>
        <v>18750000</v>
      </c>
      <c r="N128" s="160"/>
      <c r="R128" s="160"/>
    </row>
    <row r="129" spans="1:11" x14ac:dyDescent="0.25">
      <c r="A129" s="152" t="s">
        <v>84</v>
      </c>
      <c r="B129" s="173">
        <f t="shared" si="12"/>
        <v>1475930.0565807228</v>
      </c>
      <c r="C129" s="173">
        <f t="shared" si="13"/>
        <v>-1260922.7426639118</v>
      </c>
      <c r="D129" s="152">
        <f t="shared" si="15"/>
        <v>-1541473.7273969883</v>
      </c>
      <c r="F129" s="152">
        <f>D129+$E$5+$E$7+$E$9+$E$11+$E$25+$E$39+$E$67+$E$81+$E$53+$E$95+$E$109+SUM($E$111:E129)</f>
        <v>-187882.35739698878</v>
      </c>
      <c r="H129" s="174"/>
      <c r="K129" s="165">
        <f t="shared" si="14"/>
        <v>18750000</v>
      </c>
    </row>
    <row r="130" spans="1:11" x14ac:dyDescent="0.25">
      <c r="A130" s="152" t="s">
        <v>85</v>
      </c>
      <c r="B130" s="173">
        <f t="shared" si="12"/>
        <v>2381121.589775309</v>
      </c>
      <c r="C130" s="173">
        <f t="shared" si="13"/>
        <v>-1410417.6702249681</v>
      </c>
      <c r="D130" s="152">
        <f t="shared" si="15"/>
        <v>-570769.80784664745</v>
      </c>
      <c r="F130" s="152">
        <f>D130+$E$5+$E$7+$E$9+$E$11+$E$25+$E$39+$E$67+$E$81+$E$53+$E$95+$E$109+SUM($E$111:E130)</f>
        <v>782821.56215335219</v>
      </c>
      <c r="H130" s="174"/>
      <c r="K130" s="165">
        <f t="shared" si="14"/>
        <v>18750000</v>
      </c>
    </row>
    <row r="131" spans="1:11" x14ac:dyDescent="0.25">
      <c r="A131" s="152" t="s">
        <v>86</v>
      </c>
      <c r="B131" s="173">
        <f t="shared" si="12"/>
        <v>1040509.4864887091</v>
      </c>
      <c r="C131" s="173">
        <f t="shared" si="13"/>
        <v>-1813429.9836272236</v>
      </c>
      <c r="D131" s="152">
        <f t="shared" si="15"/>
        <v>-1343690.3049851619</v>
      </c>
      <c r="F131" s="152">
        <f>D131+$E$5+$E$7+$E$9+$E$11+$E$25+$E$39+$E$67+$E$81+$E$53+$E$95+$E$109+SUM($E$111:E131)</f>
        <v>9901.0650148377172</v>
      </c>
      <c r="H131" s="174" t="s">
        <v>107</v>
      </c>
      <c r="K131" s="165">
        <f t="shared" si="14"/>
        <v>18750000</v>
      </c>
    </row>
    <row r="132" spans="1:11" x14ac:dyDescent="0.25">
      <c r="A132" s="152" t="s">
        <v>87</v>
      </c>
      <c r="B132" s="173">
        <f t="shared" si="12"/>
        <v>2067055.4415067751</v>
      </c>
      <c r="C132" s="173">
        <f t="shared" si="13"/>
        <v>-1817808.6288674618</v>
      </c>
      <c r="D132" s="152">
        <f t="shared" si="15"/>
        <v>-1094443.4923458486</v>
      </c>
      <c r="F132" s="152">
        <f>D132+$E$5+$E$7+$E$9+$E$11+$E$25+$E$39+$E$67+$E$81+$E$53+$E$95+$E$109+SUM($E$111:E132)</f>
        <v>259147.87765415094</v>
      </c>
      <c r="H132" s="174"/>
      <c r="K132" s="165">
        <f t="shared" si="14"/>
        <v>18750000</v>
      </c>
    </row>
    <row r="133" spans="1:11" x14ac:dyDescent="0.25">
      <c r="A133" s="152" t="s">
        <v>88</v>
      </c>
      <c r="B133" s="173">
        <f t="shared" si="12"/>
        <v>2074291.6672798588</v>
      </c>
      <c r="C133" s="173">
        <f t="shared" si="13"/>
        <v>-1510492.2773843217</v>
      </c>
      <c r="D133" s="152">
        <f t="shared" si="15"/>
        <v>-530644.10245031142</v>
      </c>
      <c r="F133" s="152">
        <f>D133+$E$5+$E$7+$E$9+$E$11+$E$25+$E$39+$E$67+$E$81+$E$53+$E$95+$E$109+SUM($E$111:E133)</f>
        <v>822947.26754968823</v>
      </c>
      <c r="H133" s="174"/>
      <c r="K133" s="165">
        <f t="shared" si="14"/>
        <v>18750000</v>
      </c>
    </row>
    <row r="134" spans="1:11" x14ac:dyDescent="0.25">
      <c r="A134" s="152" t="s">
        <v>89</v>
      </c>
      <c r="B134" s="173">
        <f t="shared" si="12"/>
        <v>370807.96192726673</v>
      </c>
      <c r="C134" s="173">
        <f t="shared" si="13"/>
        <v>-1380222.5585105319</v>
      </c>
      <c r="D134" s="152">
        <f t="shared" si="15"/>
        <v>-1540058.6990335765</v>
      </c>
      <c r="F134" s="152">
        <f>D134+$E$5+$E$7+$E$9+$E$11+$E$25+$E$39+$E$67+$E$81+$E$53+$E$95+$E$109+SUM($E$111:E134)</f>
        <v>-186467.329033577</v>
      </c>
      <c r="H134" s="174"/>
      <c r="K134" s="165">
        <f t="shared" si="14"/>
        <v>18750000</v>
      </c>
    </row>
    <row r="135" spans="1:11" x14ac:dyDescent="0.25">
      <c r="A135" s="152" t="s">
        <v>90</v>
      </c>
      <c r="B135" s="173">
        <f t="shared" si="12"/>
        <v>2549820.8608998847</v>
      </c>
      <c r="C135" s="173">
        <f t="shared" si="13"/>
        <v>-1498087.523694233</v>
      </c>
      <c r="D135" s="152">
        <f t="shared" si="15"/>
        <v>-488325.36182792485</v>
      </c>
      <c r="F135" s="152">
        <f>D135+$E$5+$E$7+$E$9+$E$11+$E$25+$E$39+$E$67+$E$81+$E$53+$E$95+$E$109+SUM($E$111:E135)</f>
        <v>865266.0081720748</v>
      </c>
      <c r="H135" s="174"/>
      <c r="K135" s="165">
        <f t="shared" si="14"/>
        <v>18750000</v>
      </c>
    </row>
    <row r="136" spans="1:11" x14ac:dyDescent="0.25">
      <c r="A136" s="152" t="s">
        <v>91</v>
      </c>
      <c r="B136" s="173">
        <f t="shared" si="12"/>
        <v>2108227.7014141697</v>
      </c>
      <c r="C136" s="173">
        <f t="shared" si="13"/>
        <v>-1704984.2990160498</v>
      </c>
      <c r="D136" s="152">
        <f t="shared" si="15"/>
        <v>-85081.959429804934</v>
      </c>
      <c r="F136" s="152">
        <f>D136+$E$5+$E$7+$E$9+$E$11+$E$25+$E$39+$E$67+$E$81+$E$53+$E$95+$E$109+SUM($E$111:E136)</f>
        <v>1268509.4105701947</v>
      </c>
      <c r="H136" s="174"/>
      <c r="K136" s="165">
        <f t="shared" si="14"/>
        <v>18750000</v>
      </c>
    </row>
    <row r="137" spans="1:11" ht="15.75" thickBot="1" x14ac:dyDescent="0.3">
      <c r="A137" s="151" t="s">
        <v>108</v>
      </c>
      <c r="B137" s="153">
        <f>SUM(B125:B136)</f>
        <v>18729690</v>
      </c>
      <c r="C137" s="153">
        <f>SUM(C125:C136)</f>
        <v>-18750000.000000007</v>
      </c>
      <c r="D137" s="153"/>
      <c r="E137" s="153">
        <f>SUM(E125:E136)</f>
        <v>0</v>
      </c>
      <c r="F137" s="153"/>
      <c r="H137" s="174"/>
    </row>
    <row r="138" spans="1:11" ht="15.75" thickTop="1" x14ac:dyDescent="0.25">
      <c r="D138" s="177" t="s">
        <v>109</v>
      </c>
      <c r="E138" s="178">
        <f>+E25+E11+E9+E7+E5+E39+E53+E67+E81+E95+E109+E123</f>
        <v>1196908.9299999997</v>
      </c>
    </row>
  </sheetData>
  <mergeCells count="2">
    <mergeCell ref="A1:F1"/>
    <mergeCell ref="A2:F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76F78-1FD4-4D16-BA9D-5F4A66CC9C89}">
  <sheetPr>
    <pageSetUpPr fitToPage="1"/>
  </sheetPr>
  <dimension ref="A1:P46"/>
  <sheetViews>
    <sheetView view="pageBreakPreview" zoomScaleNormal="85" zoomScaleSheetLayoutView="100" workbookViewId="0"/>
  </sheetViews>
  <sheetFormatPr defaultColWidth="9.140625" defaultRowHeight="15.75" x14ac:dyDescent="0.25"/>
  <cols>
    <col min="1" max="1" width="0.85546875" style="2" customWidth="1"/>
    <col min="2" max="2" width="31.85546875" style="42" bestFit="1" customWidth="1"/>
    <col min="3" max="3" width="17.42578125" style="1" bestFit="1" customWidth="1"/>
    <col min="4" max="4" width="0.85546875" style="1" customWidth="1"/>
    <col min="5" max="5" width="16.7109375" style="1" customWidth="1"/>
    <col min="6" max="7" width="16.7109375" style="40" customWidth="1"/>
    <col min="8" max="8" width="0.85546875" style="6" customWidth="1"/>
    <col min="9" max="15" width="14.5703125" style="6" customWidth="1"/>
    <col min="16" max="16" width="0.85546875" style="2" customWidth="1"/>
    <col min="17" max="16384" width="9.140625" style="2"/>
  </cols>
  <sheetData>
    <row r="1" spans="1:15" x14ac:dyDescent="0.25">
      <c r="A1" s="1" t="s">
        <v>67</v>
      </c>
      <c r="B1" s="2"/>
      <c r="C1" s="3"/>
      <c r="D1" s="4"/>
      <c r="E1" s="3"/>
      <c r="F1" s="5"/>
      <c r="G1" s="5"/>
    </row>
    <row r="2" spans="1:15" x14ac:dyDescent="0.25">
      <c r="B2" s="58"/>
      <c r="C2" s="7"/>
      <c r="D2" s="50"/>
      <c r="O2" s="51"/>
    </row>
    <row r="3" spans="1:15" x14ac:dyDescent="0.25">
      <c r="B3" s="59"/>
      <c r="C3" s="44"/>
      <c r="D3" s="21"/>
      <c r="E3" s="8" t="s">
        <v>37</v>
      </c>
      <c r="F3" s="9"/>
      <c r="G3" s="9"/>
      <c r="H3" s="84"/>
      <c r="I3" s="9" t="s">
        <v>39</v>
      </c>
      <c r="J3" s="9"/>
      <c r="K3" s="9"/>
      <c r="L3" s="9"/>
      <c r="M3" s="9"/>
      <c r="N3" s="9"/>
      <c r="O3" s="10"/>
    </row>
    <row r="4" spans="1:15" x14ac:dyDescent="0.25">
      <c r="B4" s="11"/>
      <c r="C4" s="11"/>
      <c r="D4" s="58"/>
      <c r="E4" s="12"/>
      <c r="F4" s="12"/>
      <c r="G4" s="22"/>
      <c r="H4" s="11"/>
      <c r="I4" s="20"/>
      <c r="J4" s="20"/>
      <c r="K4" s="23"/>
      <c r="L4" s="22"/>
      <c r="M4" s="20"/>
      <c r="N4" s="23"/>
      <c r="O4" s="82" t="s">
        <v>46</v>
      </c>
    </row>
    <row r="5" spans="1:15" x14ac:dyDescent="0.25">
      <c r="B5" s="11"/>
      <c r="C5" s="11"/>
      <c r="D5" s="58"/>
      <c r="E5" s="77" t="s">
        <v>0</v>
      </c>
      <c r="F5" s="77" t="s">
        <v>34</v>
      </c>
      <c r="G5" s="83"/>
      <c r="H5" s="85"/>
      <c r="I5" s="13" t="s">
        <v>61</v>
      </c>
      <c r="J5" s="13"/>
      <c r="K5" s="48"/>
      <c r="L5" s="47" t="s">
        <v>40</v>
      </c>
      <c r="M5" s="13"/>
      <c r="N5" s="48"/>
      <c r="O5" s="79" t="s">
        <v>44</v>
      </c>
    </row>
    <row r="6" spans="1:15" x14ac:dyDescent="0.25">
      <c r="B6" s="33" t="s">
        <v>1</v>
      </c>
      <c r="C6" s="64" t="s">
        <v>2</v>
      </c>
      <c r="D6" s="58"/>
      <c r="E6" s="71" t="s">
        <v>3</v>
      </c>
      <c r="F6" s="71" t="s">
        <v>4</v>
      </c>
      <c r="G6" s="81" t="s">
        <v>38</v>
      </c>
      <c r="H6" s="78"/>
      <c r="I6" s="82" t="s">
        <v>35</v>
      </c>
      <c r="J6" s="69" t="s">
        <v>36</v>
      </c>
      <c r="K6" s="69" t="s">
        <v>43</v>
      </c>
      <c r="L6" s="69" t="s">
        <v>35</v>
      </c>
      <c r="M6" s="69" t="s">
        <v>36</v>
      </c>
      <c r="N6" s="69" t="s">
        <v>43</v>
      </c>
      <c r="O6" s="70" t="s">
        <v>45</v>
      </c>
    </row>
    <row r="7" spans="1:15" x14ac:dyDescent="0.25">
      <c r="B7" s="44"/>
      <c r="C7" s="72"/>
      <c r="D7" s="20"/>
      <c r="E7" s="24" t="s">
        <v>7</v>
      </c>
      <c r="F7" s="24" t="s">
        <v>8</v>
      </c>
      <c r="G7" s="25" t="s">
        <v>9</v>
      </c>
      <c r="H7" s="86"/>
      <c r="I7" s="67" t="s">
        <v>10</v>
      </c>
      <c r="J7" s="65" t="s">
        <v>11</v>
      </c>
      <c r="K7" s="65" t="s">
        <v>12</v>
      </c>
      <c r="L7" s="65" t="s">
        <v>13</v>
      </c>
      <c r="M7" s="65" t="s">
        <v>14</v>
      </c>
      <c r="N7" s="65" t="s">
        <v>15</v>
      </c>
      <c r="O7" s="73" t="s">
        <v>16</v>
      </c>
    </row>
    <row r="8" spans="1:15" x14ac:dyDescent="0.25">
      <c r="B8" s="14"/>
      <c r="C8" s="15"/>
      <c r="D8" s="19"/>
      <c r="E8" s="17"/>
      <c r="F8" s="17"/>
      <c r="G8" s="18"/>
      <c r="H8" s="43"/>
      <c r="I8" s="52"/>
      <c r="J8" s="74"/>
      <c r="K8" s="75" t="s">
        <v>47</v>
      </c>
      <c r="L8" s="75" t="s">
        <v>48</v>
      </c>
      <c r="M8" s="75" t="s">
        <v>49</v>
      </c>
      <c r="N8" s="75" t="s">
        <v>50</v>
      </c>
      <c r="O8" s="75" t="s">
        <v>51</v>
      </c>
    </row>
    <row r="9" spans="1:15" x14ac:dyDescent="0.25">
      <c r="B9" s="12"/>
      <c r="C9" s="12"/>
      <c r="D9" s="20"/>
      <c r="E9" s="12"/>
      <c r="F9" s="12"/>
      <c r="G9" s="22"/>
      <c r="H9" s="44"/>
      <c r="I9" s="53"/>
      <c r="J9" s="44"/>
      <c r="K9" s="44"/>
      <c r="L9" s="44"/>
      <c r="M9" s="44"/>
      <c r="N9" s="44"/>
      <c r="O9" s="44"/>
    </row>
    <row r="10" spans="1:15" x14ac:dyDescent="0.25">
      <c r="B10" s="26" t="s">
        <v>17</v>
      </c>
      <c r="C10" s="27" t="s">
        <v>69</v>
      </c>
      <c r="D10" s="28"/>
      <c r="E10" s="29">
        <v>107789.70430107282</v>
      </c>
      <c r="F10" s="29">
        <v>1524718211.8738823</v>
      </c>
      <c r="G10" s="30">
        <v>163909128.06268737</v>
      </c>
      <c r="H10" s="45"/>
      <c r="I10" s="68">
        <v>0.29299999999999998</v>
      </c>
      <c r="J10" s="57">
        <f t="shared" ref="J10:J17" si="0">ROUND(M$25*G10/SUM(G$10:G$17)/F10*100,3)</f>
        <v>0.51400000000000001</v>
      </c>
      <c r="K10" s="57">
        <f>J10-I10</f>
        <v>0.22100000000000003</v>
      </c>
      <c r="L10" s="45">
        <f>F10*I10/100</f>
        <v>4467424.3607904753</v>
      </c>
      <c r="M10" s="45">
        <f>F10*J10/100</f>
        <v>7837051.6090317545</v>
      </c>
      <c r="N10" s="45">
        <f t="shared" ref="N10:N17" si="1">M10-L10</f>
        <v>3369627.2482412793</v>
      </c>
      <c r="O10" s="60">
        <f>N10/G10</f>
        <v>2.0557898684889341E-2</v>
      </c>
    </row>
    <row r="11" spans="1:15" x14ac:dyDescent="0.25">
      <c r="B11" s="31" t="s">
        <v>18</v>
      </c>
      <c r="C11" s="27" t="s">
        <v>29</v>
      </c>
      <c r="D11" s="32"/>
      <c r="E11" s="29">
        <v>19928.640555555456</v>
      </c>
      <c r="F11" s="29">
        <v>554739131.83022392</v>
      </c>
      <c r="G11" s="30">
        <v>58097558.199139386</v>
      </c>
      <c r="H11" s="45"/>
      <c r="I11" s="68">
        <v>0.28499999999999998</v>
      </c>
      <c r="J11" s="57">
        <f t="shared" si="0"/>
        <v>0.501</v>
      </c>
      <c r="K11" s="57">
        <f t="shared" ref="K11:K17" si="2">J11-I11</f>
        <v>0.21600000000000003</v>
      </c>
      <c r="L11" s="45">
        <f t="shared" ref="L11:L17" si="3">F11*I11/100</f>
        <v>1581006.5257161378</v>
      </c>
      <c r="M11" s="45">
        <f t="shared" ref="M11:M17" si="4">F11*J11/100</f>
        <v>2779243.0504694218</v>
      </c>
      <c r="N11" s="45">
        <f t="shared" si="1"/>
        <v>1198236.5247532839</v>
      </c>
      <c r="O11" s="60">
        <f t="shared" ref="O11:O16" si="5">N11/G11</f>
        <v>2.0624559136308653E-2</v>
      </c>
    </row>
    <row r="12" spans="1:15" x14ac:dyDescent="0.25">
      <c r="B12" s="31" t="s">
        <v>19</v>
      </c>
      <c r="C12" s="27" t="s">
        <v>30</v>
      </c>
      <c r="D12" s="32"/>
      <c r="E12" s="29">
        <v>1076.1138888888891</v>
      </c>
      <c r="F12" s="29">
        <v>950741261.18410242</v>
      </c>
      <c r="G12" s="30">
        <v>85810415.432145074</v>
      </c>
      <c r="H12" s="45"/>
      <c r="I12" s="68">
        <v>0.245</v>
      </c>
      <c r="J12" s="57">
        <f t="shared" si="0"/>
        <v>0.432</v>
      </c>
      <c r="K12" s="57">
        <f t="shared" si="2"/>
        <v>0.187</v>
      </c>
      <c r="L12" s="45">
        <f t="shared" si="3"/>
        <v>2329316.089901051</v>
      </c>
      <c r="M12" s="45">
        <f t="shared" si="4"/>
        <v>4107202.2483153222</v>
      </c>
      <c r="N12" s="45">
        <f t="shared" si="1"/>
        <v>1777886.1584142712</v>
      </c>
      <c r="O12" s="60">
        <f t="shared" si="5"/>
        <v>2.0718768805170762E-2</v>
      </c>
    </row>
    <row r="13" spans="1:15" x14ac:dyDescent="0.25">
      <c r="B13" s="31" t="s">
        <v>20</v>
      </c>
      <c r="C13" s="27" t="s">
        <v>31</v>
      </c>
      <c r="D13" s="32"/>
      <c r="E13" s="29">
        <v>66.477272727272748</v>
      </c>
      <c r="F13" s="29">
        <v>874120014.50708711</v>
      </c>
      <c r="G13" s="30">
        <v>66188877.298562653</v>
      </c>
      <c r="H13" s="45"/>
      <c r="I13" s="68">
        <v>0.20300000000000001</v>
      </c>
      <c r="J13" s="57">
        <f t="shared" si="0"/>
        <v>0.36199999999999999</v>
      </c>
      <c r="K13" s="57">
        <f t="shared" si="2"/>
        <v>0.15899999999999997</v>
      </c>
      <c r="L13" s="45">
        <f t="shared" si="3"/>
        <v>1774463.6294493868</v>
      </c>
      <c r="M13" s="45">
        <f t="shared" si="4"/>
        <v>3164314.4525156552</v>
      </c>
      <c r="N13" s="45">
        <f t="shared" si="1"/>
        <v>1389850.8230662683</v>
      </c>
      <c r="O13" s="60">
        <f t="shared" si="5"/>
        <v>2.0998253479915879E-2</v>
      </c>
    </row>
    <row r="14" spans="1:15" x14ac:dyDescent="0.25">
      <c r="B14" s="31" t="s">
        <v>32</v>
      </c>
      <c r="C14" s="27" t="s">
        <v>21</v>
      </c>
      <c r="D14" s="32"/>
      <c r="E14" s="29">
        <v>5135.6966195907062</v>
      </c>
      <c r="F14" s="29">
        <v>164795797.84020001</v>
      </c>
      <c r="G14" s="30">
        <v>16751608</v>
      </c>
      <c r="H14" s="45"/>
      <c r="I14" s="68">
        <v>0.26400000000000001</v>
      </c>
      <c r="J14" s="57">
        <f t="shared" si="0"/>
        <v>0.48599999999999999</v>
      </c>
      <c r="K14" s="57">
        <f t="shared" si="2"/>
        <v>0.22199999999999998</v>
      </c>
      <c r="L14" s="45">
        <f t="shared" si="3"/>
        <v>435060.90629812807</v>
      </c>
      <c r="M14" s="45">
        <f t="shared" si="4"/>
        <v>800907.57750337198</v>
      </c>
      <c r="N14" s="45">
        <f t="shared" si="1"/>
        <v>365846.67120524391</v>
      </c>
      <c r="O14" s="60">
        <f t="shared" si="5"/>
        <v>2.1839495719171789E-2</v>
      </c>
    </row>
    <row r="15" spans="1:15" x14ac:dyDescent="0.25">
      <c r="B15" s="26" t="s">
        <v>22</v>
      </c>
      <c r="C15" s="27" t="s">
        <v>42</v>
      </c>
      <c r="D15" s="28"/>
      <c r="E15" s="29">
        <v>2567.5333333333301</v>
      </c>
      <c r="F15" s="29">
        <v>2477159.6997730075</v>
      </c>
      <c r="G15" s="30">
        <v>1095268.9087478232</v>
      </c>
      <c r="H15" s="45"/>
      <c r="I15" s="68">
        <v>0.26100000000000001</v>
      </c>
      <c r="J15" s="57">
        <f t="shared" si="0"/>
        <v>2.1139999999999999</v>
      </c>
      <c r="K15" s="57">
        <f t="shared" si="2"/>
        <v>1.8529999999999998</v>
      </c>
      <c r="L15" s="45">
        <f t="shared" si="3"/>
        <v>6465.3868164075502</v>
      </c>
      <c r="M15" s="45">
        <f t="shared" si="4"/>
        <v>52367.156053201383</v>
      </c>
      <c r="N15" s="45">
        <f t="shared" si="1"/>
        <v>45901.769236793829</v>
      </c>
      <c r="O15" s="60">
        <f t="shared" si="5"/>
        <v>4.1909131967665797E-2</v>
      </c>
    </row>
    <row r="16" spans="1:15" x14ac:dyDescent="0.25">
      <c r="B16" s="26" t="s">
        <v>23</v>
      </c>
      <c r="C16" s="27" t="s">
        <v>33</v>
      </c>
      <c r="D16" s="28"/>
      <c r="E16" s="29">
        <v>232.66666666666666</v>
      </c>
      <c r="F16" s="29">
        <v>3796134.7231696863</v>
      </c>
      <c r="G16" s="30">
        <v>206110.67741439291</v>
      </c>
      <c r="H16" s="45"/>
      <c r="I16" s="68">
        <v>0.26100000000000001</v>
      </c>
      <c r="J16" s="57">
        <f t="shared" si="0"/>
        <v>0.26</v>
      </c>
      <c r="K16" s="57">
        <f t="shared" si="2"/>
        <v>-1.0000000000000009E-3</v>
      </c>
      <c r="L16" s="45">
        <f t="shared" si="3"/>
        <v>9907.9116274728804</v>
      </c>
      <c r="M16" s="45">
        <f t="shared" si="4"/>
        <v>9869.9502802411844</v>
      </c>
      <c r="N16" s="45">
        <f t="shared" si="1"/>
        <v>-37.961347231695981</v>
      </c>
      <c r="O16" s="60">
        <f t="shared" si="5"/>
        <v>-1.8417943072096809E-4</v>
      </c>
    </row>
    <row r="17" spans="1:16" x14ac:dyDescent="0.25">
      <c r="B17" s="26" t="s">
        <v>23</v>
      </c>
      <c r="C17" s="27" t="s">
        <v>24</v>
      </c>
      <c r="D17" s="28"/>
      <c r="E17" s="29">
        <v>27</v>
      </c>
      <c r="F17" s="29">
        <v>285281.40758938907</v>
      </c>
      <c r="G17" s="30">
        <v>19804.895606556154</v>
      </c>
      <c r="H17" s="45"/>
      <c r="I17" s="68">
        <v>0.28100000000000003</v>
      </c>
      <c r="J17" s="57">
        <f t="shared" si="0"/>
        <v>0.33200000000000002</v>
      </c>
      <c r="K17" s="57">
        <f t="shared" si="2"/>
        <v>5.099999999999999E-2</v>
      </c>
      <c r="L17" s="45">
        <f t="shared" si="3"/>
        <v>801.64075532618347</v>
      </c>
      <c r="M17" s="45">
        <f t="shared" si="4"/>
        <v>947.1342731967718</v>
      </c>
      <c r="N17" s="45">
        <f t="shared" si="1"/>
        <v>145.49351787058833</v>
      </c>
      <c r="O17" s="60">
        <f>N17/G17</f>
        <v>7.3463410643994807E-3</v>
      </c>
    </row>
    <row r="18" spans="1:16" x14ac:dyDescent="0.25">
      <c r="B18" s="26"/>
      <c r="C18" s="33"/>
      <c r="D18" s="28"/>
      <c r="E18" s="29"/>
      <c r="F18" s="29"/>
      <c r="G18" s="30"/>
      <c r="H18" s="45"/>
      <c r="I18" s="54"/>
      <c r="J18" s="45"/>
      <c r="K18" s="45"/>
      <c r="L18" s="45"/>
      <c r="M18" s="45"/>
      <c r="N18" s="45"/>
      <c r="O18" s="61"/>
    </row>
    <row r="19" spans="1:16" x14ac:dyDescent="0.25">
      <c r="B19" s="34" t="s">
        <v>25</v>
      </c>
      <c r="C19" s="14" t="s">
        <v>26</v>
      </c>
      <c r="D19" s="16"/>
      <c r="E19" s="35"/>
      <c r="F19" s="35"/>
      <c r="G19" s="36">
        <v>727802.09999999986</v>
      </c>
      <c r="H19" s="46"/>
      <c r="I19" s="55"/>
      <c r="J19" s="46"/>
      <c r="K19" s="46"/>
      <c r="L19" s="46"/>
      <c r="M19" s="46"/>
      <c r="N19" s="46"/>
      <c r="O19" s="62"/>
    </row>
    <row r="20" spans="1:16" x14ac:dyDescent="0.25">
      <c r="B20" s="59"/>
      <c r="C20" s="44"/>
      <c r="D20" s="21"/>
      <c r="E20" s="87"/>
      <c r="F20" s="87"/>
      <c r="G20" s="88"/>
      <c r="H20" s="56"/>
      <c r="I20" s="89"/>
      <c r="J20" s="56"/>
      <c r="K20" s="56"/>
      <c r="L20" s="56"/>
      <c r="M20" s="56"/>
      <c r="N20" s="56"/>
      <c r="O20" s="90"/>
    </row>
    <row r="21" spans="1:16" x14ac:dyDescent="0.25">
      <c r="B21" s="14" t="s">
        <v>6</v>
      </c>
      <c r="C21" s="37" t="s">
        <v>27</v>
      </c>
      <c r="D21" s="16"/>
      <c r="E21" s="14">
        <f>SUM(E10:E19)</f>
        <v>136823.83263783512</v>
      </c>
      <c r="F21" s="14">
        <f>SUM(F10:F19)</f>
        <v>4075672993.0660281</v>
      </c>
      <c r="G21" s="38">
        <f>SUM(G10:G19)</f>
        <v>392806573.57430333</v>
      </c>
      <c r="H21" s="14"/>
      <c r="I21" s="39"/>
      <c r="J21" s="14"/>
      <c r="K21" s="14"/>
      <c r="L21" s="14">
        <f>SUM(L10:L19)</f>
        <v>10604446.451354384</v>
      </c>
      <c r="M21" s="14">
        <f>SUM(M10:M19)</f>
        <v>18751903.178442165</v>
      </c>
      <c r="N21" s="14">
        <f>SUM(N10:N19)</f>
        <v>8147456.727087779</v>
      </c>
      <c r="O21" s="63">
        <f>N21/G21</f>
        <v>2.0741650662693418E-2</v>
      </c>
    </row>
    <row r="22" spans="1:16" x14ac:dyDescent="0.25">
      <c r="B22" s="28"/>
      <c r="C22" s="7"/>
      <c r="D22" s="28"/>
      <c r="E22" s="28"/>
      <c r="F22" s="28"/>
      <c r="G22" s="28"/>
      <c r="H22" s="28"/>
      <c r="I22" s="28"/>
      <c r="J22" s="28"/>
      <c r="K22" s="28"/>
      <c r="L22" s="28"/>
      <c r="M22" s="28"/>
      <c r="N22" s="28"/>
      <c r="O22" s="28"/>
    </row>
    <row r="23" spans="1:16" x14ac:dyDescent="0.25">
      <c r="A23" s="41" t="s">
        <v>60</v>
      </c>
      <c r="B23" s="28"/>
      <c r="C23" s="7"/>
      <c r="D23" s="28"/>
      <c r="E23" s="28"/>
      <c r="F23" s="28"/>
      <c r="G23" s="28"/>
      <c r="H23" s="28"/>
      <c r="I23" s="28"/>
      <c r="J23" s="28"/>
      <c r="K23" s="28"/>
      <c r="L23" s="28"/>
      <c r="M23" s="28"/>
      <c r="N23" s="28"/>
      <c r="O23" s="28"/>
    </row>
    <row r="24" spans="1:16" s="1" customFormat="1" ht="15.75" customHeight="1" x14ac:dyDescent="0.25">
      <c r="A24" s="2"/>
      <c r="B24" s="42"/>
      <c r="F24" s="40"/>
      <c r="G24" s="40"/>
      <c r="H24" s="6"/>
      <c r="I24" s="6"/>
      <c r="J24" s="6"/>
      <c r="K24" s="6"/>
      <c r="L24" s="6"/>
      <c r="M24" s="6"/>
      <c r="N24" s="6"/>
      <c r="O24" s="6"/>
      <c r="P24" s="28"/>
    </row>
    <row r="25" spans="1:16" s="1" customFormat="1" ht="15.75" customHeight="1" x14ac:dyDescent="0.25">
      <c r="A25" s="2"/>
      <c r="B25" s="42"/>
      <c r="F25" s="40"/>
      <c r="G25" s="40"/>
      <c r="H25" s="6"/>
      <c r="I25" s="6"/>
      <c r="K25" s="6"/>
      <c r="L25" s="6"/>
      <c r="M25" s="76">
        <v>18750000</v>
      </c>
      <c r="N25" s="6"/>
      <c r="O25" s="6"/>
      <c r="P25" s="28"/>
    </row>
    <row r="26" spans="1:16" s="1" customFormat="1" ht="15.75" customHeight="1" x14ac:dyDescent="0.25">
      <c r="A26" s="2"/>
      <c r="B26" s="42"/>
      <c r="F26" s="40"/>
      <c r="G26" s="40"/>
      <c r="H26" s="6"/>
      <c r="I26" s="6"/>
      <c r="J26" s="6"/>
      <c r="K26" s="6"/>
      <c r="L26" s="6"/>
      <c r="M26" s="6"/>
      <c r="N26" s="6"/>
      <c r="O26" s="6"/>
      <c r="P26" s="28"/>
    </row>
    <row r="27" spans="1:16" s="1" customFormat="1" ht="15.75" customHeight="1" x14ac:dyDescent="0.25">
      <c r="A27" s="2"/>
      <c r="B27" s="42"/>
      <c r="F27" s="40"/>
      <c r="G27" s="40"/>
      <c r="H27" s="6"/>
      <c r="I27" s="6"/>
      <c r="J27" s="6"/>
      <c r="K27" s="6"/>
      <c r="L27" s="6"/>
      <c r="M27" s="142">
        <f>M21/M25-1</f>
        <v>1.0150285024890238E-4</v>
      </c>
      <c r="N27" s="143" t="s">
        <v>66</v>
      </c>
      <c r="O27" s="6"/>
      <c r="P27" s="28"/>
    </row>
    <row r="28" spans="1:16" ht="15.75" customHeight="1" x14ac:dyDescent="0.25"/>
    <row r="29" spans="1:16" ht="15.75" customHeight="1" x14ac:dyDescent="0.25"/>
    <row r="30" spans="1:16" ht="15.75" customHeight="1" x14ac:dyDescent="0.25"/>
    <row r="31" spans="1:16" ht="15.75" customHeight="1" x14ac:dyDescent="0.25"/>
    <row r="32" spans="1:16"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sheetData>
  <pageMargins left="0.25" right="0.25" top="0.75" bottom="0.75" header="0.3" footer="0.3"/>
  <pageSetup scale="6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6805F-D8DB-4302-9127-E88054F49C13}">
  <sheetPr>
    <pageSetUpPr fitToPage="1"/>
  </sheetPr>
  <dimension ref="A1:R132"/>
  <sheetViews>
    <sheetView view="pageBreakPreview" zoomScaleNormal="85" zoomScaleSheetLayoutView="100" workbookViewId="0"/>
  </sheetViews>
  <sheetFormatPr defaultColWidth="9.7109375" defaultRowHeight="15.75" x14ac:dyDescent="0.25"/>
  <cols>
    <col min="1" max="1" width="0.85546875" style="92" customWidth="1"/>
    <col min="2" max="4" width="15.7109375" style="92" customWidth="1"/>
    <col min="5" max="5" width="16.28515625" style="92" bestFit="1" customWidth="1"/>
    <col min="6" max="6" width="0.85546875" style="92" customWidth="1"/>
    <col min="7" max="7" width="15.7109375" style="1" customWidth="1"/>
    <col min="8" max="11" width="15.7109375" style="92" customWidth="1"/>
    <col min="12" max="12" width="0.85546875" style="92" customWidth="1"/>
    <col min="13" max="13" width="14.5703125" style="91" customWidth="1"/>
    <col min="14" max="15" width="14.5703125" style="92" customWidth="1"/>
    <col min="16" max="16" width="14.85546875" style="42" customWidth="1"/>
    <col min="17" max="18" width="14.85546875" style="92" customWidth="1"/>
    <col min="19" max="23" width="16.7109375" style="92" customWidth="1"/>
    <col min="24" max="16384" width="9.7109375" style="92"/>
  </cols>
  <sheetData>
    <row r="1" spans="1:16" x14ac:dyDescent="0.25">
      <c r="A1" s="91" t="s">
        <v>68</v>
      </c>
    </row>
    <row r="2" spans="1:16" ht="15.75" customHeight="1" x14ac:dyDescent="0.25">
      <c r="A2" s="1"/>
      <c r="H2" s="93"/>
      <c r="I2" s="93"/>
      <c r="J2" s="93"/>
      <c r="K2" s="93"/>
      <c r="L2" s="94"/>
    </row>
    <row r="3" spans="1:16" ht="15.75" customHeight="1" x14ac:dyDescent="0.25">
      <c r="B3" s="95" t="s">
        <v>52</v>
      </c>
      <c r="C3" s="96"/>
      <c r="D3" s="96"/>
      <c r="E3" s="97"/>
      <c r="F3" s="94"/>
      <c r="G3" s="95" t="s">
        <v>53</v>
      </c>
      <c r="H3" s="98"/>
      <c r="I3" s="98"/>
      <c r="J3" s="98"/>
      <c r="K3" s="99"/>
      <c r="L3" s="94"/>
    </row>
    <row r="4" spans="1:16" ht="15.75" customHeight="1" x14ac:dyDescent="0.25">
      <c r="B4" s="100"/>
      <c r="C4" s="101" t="s">
        <v>35</v>
      </c>
      <c r="D4" s="102" t="s">
        <v>36</v>
      </c>
      <c r="E4" s="103" t="s">
        <v>62</v>
      </c>
      <c r="F4" s="104"/>
      <c r="G4" s="141" t="s">
        <v>34</v>
      </c>
      <c r="H4" s="105" t="s">
        <v>54</v>
      </c>
      <c r="I4" s="106"/>
      <c r="J4" s="105" t="s">
        <v>41</v>
      </c>
      <c r="K4" s="106"/>
      <c r="L4" s="94"/>
    </row>
    <row r="5" spans="1:16" ht="15.75" customHeight="1" x14ac:dyDescent="0.25">
      <c r="B5" s="140" t="s">
        <v>39</v>
      </c>
      <c r="C5" s="140">
        <f>'Attachment C'!I10/100</f>
        <v>2.9299999999999999E-3</v>
      </c>
      <c r="D5" s="140">
        <f>'Attachment C'!J10/100</f>
        <v>5.1400000000000005E-3</v>
      </c>
      <c r="E5" s="44" t="s">
        <v>63</v>
      </c>
      <c r="F5" s="104"/>
      <c r="G5" s="107" t="s">
        <v>65</v>
      </c>
      <c r="H5" s="134" t="s">
        <v>35</v>
      </c>
      <c r="I5" s="135" t="s">
        <v>36</v>
      </c>
      <c r="J5" s="108" t="s">
        <v>40</v>
      </c>
      <c r="K5" s="109" t="s">
        <v>55</v>
      </c>
      <c r="L5" s="94"/>
    </row>
    <row r="6" spans="1:16" ht="15.75" customHeight="1" x14ac:dyDescent="0.25">
      <c r="B6" s="83" t="s">
        <v>5</v>
      </c>
      <c r="C6" s="31">
        <v>7.75</v>
      </c>
      <c r="D6" s="114">
        <f>C6</f>
        <v>7.75</v>
      </c>
      <c r="E6" s="26" t="s">
        <v>64</v>
      </c>
      <c r="F6" s="104"/>
      <c r="G6" s="66"/>
      <c r="H6" s="136"/>
      <c r="I6" s="137"/>
      <c r="J6" s="132"/>
      <c r="K6" s="112"/>
      <c r="L6" s="94"/>
    </row>
    <row r="7" spans="1:16" ht="15.75" customHeight="1" x14ac:dyDescent="0.25">
      <c r="A7" s="113"/>
      <c r="B7" s="83" t="s">
        <v>58</v>
      </c>
      <c r="C7" s="110">
        <v>8.276E-2</v>
      </c>
      <c r="D7" s="111">
        <f t="shared" ref="D7:D8" si="0">C7</f>
        <v>8.276E-2</v>
      </c>
      <c r="E7" s="26" t="s">
        <v>63</v>
      </c>
      <c r="F7" s="104"/>
      <c r="G7" s="66">
        <v>0</v>
      </c>
      <c r="H7" s="80">
        <f t="shared" ref="H7:I10" si="1">C$6+IF($G7&lt;600,$G7*C$7,600*C$7+($G7-600)*C$8)+$G7*C$5</f>
        <v>7.75</v>
      </c>
      <c r="I7" s="114">
        <f t="shared" si="1"/>
        <v>7.75</v>
      </c>
      <c r="J7" s="126">
        <f t="shared" ref="J7:J12" si="2">I7-H7</f>
        <v>0</v>
      </c>
      <c r="K7" s="115">
        <f t="shared" ref="K7:K12" si="3">J7/H7</f>
        <v>0</v>
      </c>
      <c r="L7" s="94"/>
      <c r="M7" s="116"/>
    </row>
    <row r="8" spans="1:16" ht="15.75" customHeight="1" x14ac:dyDescent="0.25">
      <c r="A8" s="113"/>
      <c r="B8" s="138" t="s">
        <v>59</v>
      </c>
      <c r="C8" s="117">
        <v>0.11198</v>
      </c>
      <c r="D8" s="139">
        <f t="shared" si="0"/>
        <v>0.11198</v>
      </c>
      <c r="E8" s="34" t="s">
        <v>63</v>
      </c>
      <c r="F8" s="104"/>
      <c r="G8" s="66">
        <v>50</v>
      </c>
      <c r="H8" s="80">
        <f t="shared" si="1"/>
        <v>12.0345</v>
      </c>
      <c r="I8" s="114">
        <f t="shared" si="1"/>
        <v>12.145</v>
      </c>
      <c r="J8" s="126">
        <f t="shared" si="2"/>
        <v>0.11050000000000004</v>
      </c>
      <c r="K8" s="115">
        <f t="shared" si="3"/>
        <v>9.1819352694337154E-3</v>
      </c>
      <c r="L8" s="94"/>
      <c r="M8" s="116"/>
    </row>
    <row r="9" spans="1:16" ht="15.75" customHeight="1" x14ac:dyDescent="0.25">
      <c r="A9" s="113"/>
      <c r="F9" s="1"/>
      <c r="G9" s="66">
        <v>100</v>
      </c>
      <c r="H9" s="80">
        <f t="shared" si="1"/>
        <v>16.318999999999999</v>
      </c>
      <c r="I9" s="114">
        <f t="shared" si="1"/>
        <v>16.54</v>
      </c>
      <c r="J9" s="126">
        <f t="shared" si="2"/>
        <v>0.22100000000000009</v>
      </c>
      <c r="K9" s="115">
        <f t="shared" si="3"/>
        <v>1.3542496476499792E-2</v>
      </c>
      <c r="L9" s="94"/>
      <c r="M9" s="116"/>
    </row>
    <row r="10" spans="1:16" s="42" customFormat="1" ht="15.75" customHeight="1" x14ac:dyDescent="0.25">
      <c r="F10" s="1"/>
      <c r="G10" s="66">
        <v>150</v>
      </c>
      <c r="H10" s="80">
        <f t="shared" si="1"/>
        <v>20.6035</v>
      </c>
      <c r="I10" s="114">
        <f t="shared" si="1"/>
        <v>20.935000000000002</v>
      </c>
      <c r="J10" s="126">
        <f t="shared" si="2"/>
        <v>0.3315000000000019</v>
      </c>
      <c r="K10" s="115">
        <f t="shared" si="3"/>
        <v>1.6089499356905471E-2</v>
      </c>
      <c r="L10" s="28"/>
      <c r="M10" s="116"/>
    </row>
    <row r="11" spans="1:16" ht="15.75" customHeight="1" x14ac:dyDescent="0.25">
      <c r="G11" s="66"/>
      <c r="H11" s="80"/>
      <c r="I11" s="114"/>
      <c r="J11" s="126"/>
      <c r="K11" s="115"/>
      <c r="L11" s="118"/>
      <c r="M11" s="116"/>
      <c r="P11" s="92"/>
    </row>
    <row r="12" spans="1:16" ht="15.75" customHeight="1" x14ac:dyDescent="0.25">
      <c r="G12" s="66">
        <v>200</v>
      </c>
      <c r="H12" s="80">
        <f t="shared" ref="H12:I15" si="4">C$6+IF($G12&lt;600,$G12*C$7,600*C$7+($G12-600)*C$8)+$G12*C$5</f>
        <v>24.887999999999998</v>
      </c>
      <c r="I12" s="114">
        <f t="shared" si="4"/>
        <v>25.33</v>
      </c>
      <c r="J12" s="126">
        <f t="shared" si="2"/>
        <v>0.44200000000000017</v>
      </c>
      <c r="K12" s="115">
        <f t="shared" si="3"/>
        <v>1.7759562841530064E-2</v>
      </c>
      <c r="L12" s="94"/>
      <c r="M12" s="116"/>
      <c r="P12" s="92"/>
    </row>
    <row r="13" spans="1:16" ht="15.75" customHeight="1" x14ac:dyDescent="0.25">
      <c r="G13" s="66">
        <v>300</v>
      </c>
      <c r="H13" s="80">
        <f t="shared" si="4"/>
        <v>33.457000000000001</v>
      </c>
      <c r="I13" s="114">
        <f t="shared" si="4"/>
        <v>34.120000000000005</v>
      </c>
      <c r="J13" s="126">
        <f t="shared" ref="J13:J19" si="5">I13-H13</f>
        <v>0.66300000000000381</v>
      </c>
      <c r="K13" s="115">
        <f t="shared" ref="K13:K19" si="6">J13/H13</f>
        <v>1.9816480856024263E-2</v>
      </c>
      <c r="M13" s="116"/>
      <c r="P13" s="92"/>
    </row>
    <row r="14" spans="1:16" ht="15.75" customHeight="1" x14ac:dyDescent="0.25">
      <c r="C14" s="132"/>
      <c r="G14" s="66">
        <v>400</v>
      </c>
      <c r="H14" s="80">
        <f t="shared" si="4"/>
        <v>42.025999999999996</v>
      </c>
      <c r="I14" s="114">
        <f t="shared" si="4"/>
        <v>42.91</v>
      </c>
      <c r="J14" s="126">
        <f t="shared" si="5"/>
        <v>0.88400000000000034</v>
      </c>
      <c r="K14" s="115">
        <f t="shared" si="6"/>
        <v>2.1034597630038558E-2</v>
      </c>
      <c r="L14" s="119"/>
      <c r="M14" s="116"/>
      <c r="P14" s="92"/>
    </row>
    <row r="15" spans="1:16" ht="15.75" customHeight="1" x14ac:dyDescent="0.25">
      <c r="G15" s="66">
        <v>500</v>
      </c>
      <c r="H15" s="80">
        <f t="shared" si="4"/>
        <v>50.594999999999999</v>
      </c>
      <c r="I15" s="114">
        <f t="shared" si="4"/>
        <v>51.7</v>
      </c>
      <c r="J15" s="126">
        <f t="shared" si="5"/>
        <v>1.105000000000004</v>
      </c>
      <c r="K15" s="115">
        <f t="shared" si="6"/>
        <v>2.1840102776954324E-2</v>
      </c>
      <c r="L15" s="119"/>
      <c r="M15" s="116"/>
      <c r="P15" s="92"/>
    </row>
    <row r="16" spans="1:16" ht="15.75" customHeight="1" x14ac:dyDescent="0.25">
      <c r="G16" s="66"/>
      <c r="H16" s="80"/>
      <c r="I16" s="114"/>
      <c r="J16" s="126"/>
      <c r="K16" s="115"/>
      <c r="L16" s="119"/>
      <c r="M16" s="116"/>
      <c r="P16" s="92"/>
    </row>
    <row r="17" spans="7:18" ht="15.75" customHeight="1" x14ac:dyDescent="0.25">
      <c r="G17" s="66">
        <v>600</v>
      </c>
      <c r="H17" s="80">
        <f t="shared" ref="H17:I21" si="7">C$6+IF($G17&lt;600,$G17*C$7,600*C$7+($G17-600)*C$8)+$G17*C$5</f>
        <v>59.164000000000001</v>
      </c>
      <c r="I17" s="114">
        <f t="shared" si="7"/>
        <v>60.49</v>
      </c>
      <c r="J17" s="126">
        <f t="shared" si="5"/>
        <v>1.3260000000000005</v>
      </c>
      <c r="K17" s="115">
        <f t="shared" si="6"/>
        <v>2.2412277736461369E-2</v>
      </c>
      <c r="L17" s="119"/>
      <c r="M17" s="116"/>
      <c r="N17" s="91"/>
    </row>
    <row r="18" spans="7:18" ht="15.75" customHeight="1" x14ac:dyDescent="0.25">
      <c r="G18" s="66">
        <v>700</v>
      </c>
      <c r="H18" s="80">
        <f t="shared" si="7"/>
        <v>70.655000000000001</v>
      </c>
      <c r="I18" s="114">
        <f t="shared" si="7"/>
        <v>72.201999999999998</v>
      </c>
      <c r="J18" s="126">
        <f t="shared" si="5"/>
        <v>1.546999999999997</v>
      </c>
      <c r="K18" s="115">
        <f t="shared" si="6"/>
        <v>2.1895124195032156E-2</v>
      </c>
      <c r="L18" s="119"/>
      <c r="M18" s="116"/>
    </row>
    <row r="19" spans="7:18" ht="15.75" customHeight="1" x14ac:dyDescent="0.25">
      <c r="G19" s="66">
        <v>800</v>
      </c>
      <c r="H19" s="80">
        <f t="shared" si="7"/>
        <v>82.145999999999987</v>
      </c>
      <c r="I19" s="114">
        <f t="shared" si="7"/>
        <v>83.913999999999987</v>
      </c>
      <c r="J19" s="126">
        <f t="shared" si="5"/>
        <v>1.7680000000000007</v>
      </c>
      <c r="K19" s="115">
        <f t="shared" si="6"/>
        <v>2.1522654785382136E-2</v>
      </c>
      <c r="L19" s="119"/>
      <c r="M19" s="116"/>
    </row>
    <row r="20" spans="7:18" ht="15.75" customHeight="1" x14ac:dyDescent="0.25">
      <c r="G20" s="66">
        <v>900</v>
      </c>
      <c r="H20" s="80">
        <f t="shared" si="7"/>
        <v>93.637</v>
      </c>
      <c r="I20" s="114">
        <f t="shared" si="7"/>
        <v>95.626000000000005</v>
      </c>
      <c r="J20" s="126">
        <f>I20-H20</f>
        <v>1.9890000000000043</v>
      </c>
      <c r="K20" s="115">
        <f>J20/H20</f>
        <v>2.12416032124054E-2</v>
      </c>
      <c r="M20" s="116"/>
    </row>
    <row r="21" spans="7:18" ht="15.75" customHeight="1" x14ac:dyDescent="0.25">
      <c r="G21" s="66">
        <v>1000</v>
      </c>
      <c r="H21" s="80">
        <f t="shared" si="7"/>
        <v>105.12800000000001</v>
      </c>
      <c r="I21" s="114">
        <f t="shared" si="7"/>
        <v>107.33800000000001</v>
      </c>
      <c r="J21" s="126">
        <f>I21-H21</f>
        <v>2.2099999999999937</v>
      </c>
      <c r="K21" s="115">
        <f>J21/H21</f>
        <v>2.1021992238033572E-2</v>
      </c>
      <c r="L21" s="119"/>
      <c r="M21" s="116"/>
    </row>
    <row r="22" spans="7:18" ht="15.75" customHeight="1" x14ac:dyDescent="0.25">
      <c r="G22" s="66"/>
      <c r="H22" s="80"/>
      <c r="I22" s="114"/>
      <c r="J22" s="126"/>
      <c r="K22" s="115"/>
      <c r="L22" s="119"/>
      <c r="M22" s="116"/>
    </row>
    <row r="23" spans="7:18" ht="15.75" customHeight="1" x14ac:dyDescent="0.25">
      <c r="G23" s="66">
        <v>1100</v>
      </c>
      <c r="H23" s="80">
        <f t="shared" ref="H23:I27" si="8">C$6+IF($G23&lt;600,$G23*C$7,600*C$7+($G23-600)*C$8)+$G23*C$5</f>
        <v>116.61899999999999</v>
      </c>
      <c r="I23" s="114">
        <f t="shared" si="8"/>
        <v>119.04999999999998</v>
      </c>
      <c r="J23" s="126">
        <f>I23-H23</f>
        <v>2.4309999999999974</v>
      </c>
      <c r="K23" s="115">
        <f>J23/H23</f>
        <v>2.0845659798146079E-2</v>
      </c>
      <c r="L23" s="119"/>
      <c r="M23" s="116"/>
      <c r="N23" s="91"/>
    </row>
    <row r="24" spans="7:18" ht="15.75" customHeight="1" x14ac:dyDescent="0.25">
      <c r="G24" s="66">
        <v>1200</v>
      </c>
      <c r="H24" s="80">
        <f t="shared" si="8"/>
        <v>128.10999999999999</v>
      </c>
      <c r="I24" s="114">
        <f t="shared" si="8"/>
        <v>130.762</v>
      </c>
      <c r="J24" s="126">
        <f>I24-H24</f>
        <v>2.6520000000000152</v>
      </c>
      <c r="K24" s="115">
        <f>J24/H24</f>
        <v>2.0700960112403525E-2</v>
      </c>
      <c r="L24" s="119"/>
      <c r="M24" s="116"/>
    </row>
    <row r="25" spans="7:18" ht="15.75" customHeight="1" x14ac:dyDescent="0.25">
      <c r="G25" s="66">
        <v>1300</v>
      </c>
      <c r="H25" s="80">
        <f t="shared" si="8"/>
        <v>139.601</v>
      </c>
      <c r="I25" s="114">
        <f t="shared" si="8"/>
        <v>142.47399999999999</v>
      </c>
      <c r="J25" s="126">
        <f>I25-H25</f>
        <v>2.8729999999999905</v>
      </c>
      <c r="K25" s="115">
        <f>J25/H25</f>
        <v>2.0580081804571531E-2</v>
      </c>
      <c r="L25" s="119"/>
      <c r="M25" s="116"/>
    </row>
    <row r="26" spans="7:18" ht="15.75" customHeight="1" x14ac:dyDescent="0.25">
      <c r="G26" s="66">
        <v>1400</v>
      </c>
      <c r="H26" s="80">
        <f t="shared" si="8"/>
        <v>151.09200000000001</v>
      </c>
      <c r="I26" s="114">
        <f t="shared" si="8"/>
        <v>154.18600000000001</v>
      </c>
      <c r="J26" s="126">
        <f>I26-H26</f>
        <v>3.0939999999999941</v>
      </c>
      <c r="K26" s="115">
        <f>J26/H26</f>
        <v>2.0477589812829228E-2</v>
      </c>
      <c r="L26" s="119"/>
      <c r="M26" s="116"/>
    </row>
    <row r="27" spans="7:18" ht="15.75" customHeight="1" x14ac:dyDescent="0.25">
      <c r="G27" s="66">
        <v>1500</v>
      </c>
      <c r="H27" s="80">
        <f t="shared" si="8"/>
        <v>162.583</v>
      </c>
      <c r="I27" s="114">
        <f t="shared" si="8"/>
        <v>165.898</v>
      </c>
      <c r="J27" s="126">
        <f>I27-H27</f>
        <v>3.3149999999999977</v>
      </c>
      <c r="K27" s="115">
        <f>J27/H27</f>
        <v>2.0389585627033562E-2</v>
      </c>
      <c r="L27" s="120"/>
      <c r="M27" s="116"/>
    </row>
    <row r="28" spans="7:18" ht="15.75" customHeight="1" x14ac:dyDescent="0.25">
      <c r="G28" s="66"/>
      <c r="H28" s="80"/>
      <c r="I28" s="114"/>
      <c r="J28" s="126"/>
      <c r="K28" s="115"/>
      <c r="L28" s="120"/>
      <c r="M28" s="116"/>
    </row>
    <row r="29" spans="7:18" ht="15.75" customHeight="1" x14ac:dyDescent="0.25">
      <c r="G29" s="66">
        <v>1600</v>
      </c>
      <c r="H29" s="80">
        <f t="shared" ref="H29:I31" si="9">C$6+IF($G29&lt;600,$G29*C$7,600*C$7+($G29-600)*C$8)+$G29*C$5</f>
        <v>174.07399999999998</v>
      </c>
      <c r="I29" s="114">
        <f t="shared" si="9"/>
        <v>177.60999999999999</v>
      </c>
      <c r="J29" s="126">
        <f>I29-H29</f>
        <v>3.5360000000000014</v>
      </c>
      <c r="K29" s="115">
        <f>J29/H29</f>
        <v>2.0313200133276661E-2</v>
      </c>
      <c r="L29" s="119"/>
      <c r="M29" s="116"/>
      <c r="N29" s="116"/>
      <c r="O29" s="92" t="s">
        <v>56</v>
      </c>
      <c r="R29" s="121"/>
    </row>
    <row r="30" spans="7:18" ht="15.75" customHeight="1" x14ac:dyDescent="0.25">
      <c r="G30" s="66">
        <v>2000</v>
      </c>
      <c r="H30" s="80">
        <f t="shared" si="9"/>
        <v>220.03800000000001</v>
      </c>
      <c r="I30" s="114">
        <f t="shared" si="9"/>
        <v>224.458</v>
      </c>
      <c r="J30" s="126">
        <f>I30-H30</f>
        <v>4.4199999999999875</v>
      </c>
      <c r="K30" s="115">
        <f>J30/H30</f>
        <v>2.0087439442278095E-2</v>
      </c>
      <c r="L30" s="119"/>
      <c r="M30" s="116"/>
      <c r="N30" s="116"/>
      <c r="R30" s="121"/>
    </row>
    <row r="31" spans="7:18" ht="15.75" customHeight="1" x14ac:dyDescent="0.25">
      <c r="G31" s="66">
        <v>2600</v>
      </c>
      <c r="H31" s="80">
        <f t="shared" si="9"/>
        <v>288.98399999999998</v>
      </c>
      <c r="I31" s="114">
        <f t="shared" si="9"/>
        <v>294.72999999999996</v>
      </c>
      <c r="J31" s="126">
        <f>I31-H31</f>
        <v>5.7459999999999809</v>
      </c>
      <c r="K31" s="115">
        <f>J31/H31</f>
        <v>1.9883453755225138E-2</v>
      </c>
      <c r="L31" s="119"/>
      <c r="M31" s="116"/>
      <c r="N31" s="122"/>
      <c r="R31" s="121"/>
    </row>
    <row r="32" spans="7:18" ht="15.75" customHeight="1" x14ac:dyDescent="0.25">
      <c r="G32" s="38"/>
      <c r="H32" s="123"/>
      <c r="I32" s="124"/>
      <c r="J32" s="133"/>
      <c r="K32" s="125"/>
      <c r="L32" s="119"/>
    </row>
    <row r="33" spans="1:14" ht="15.75" customHeight="1" x14ac:dyDescent="0.25">
      <c r="L33" s="119"/>
    </row>
    <row r="34" spans="1:14" s="126" customFormat="1" ht="15.75" customHeight="1" x14ac:dyDescent="0.25">
      <c r="A34" s="126" t="s">
        <v>28</v>
      </c>
      <c r="G34" s="32"/>
      <c r="M34" s="49"/>
      <c r="N34" s="49"/>
    </row>
    <row r="35" spans="1:14" s="126" customFormat="1" ht="15.75" customHeight="1" x14ac:dyDescent="0.25">
      <c r="A35" s="131" t="str">
        <f>"The average residential customer uses "&amp;TEXT(G24,"#,###")&amp;" kilowatt hours per month"</f>
        <v>The average residential customer uses 1,200 kilowatt hours per month</v>
      </c>
      <c r="G35" s="32"/>
      <c r="M35" s="49"/>
      <c r="N35" s="49"/>
    </row>
    <row r="36" spans="1:14" s="126" customFormat="1" ht="15.75" customHeight="1" x14ac:dyDescent="0.25">
      <c r="A36" s="126" t="s">
        <v>57</v>
      </c>
      <c r="M36" s="127"/>
      <c r="N36" s="127"/>
    </row>
    <row r="37" spans="1:14" ht="15.75" customHeight="1" x14ac:dyDescent="0.25">
      <c r="M37" s="128"/>
      <c r="N37" s="129"/>
    </row>
    <row r="38" spans="1:14" ht="15.75" customHeight="1" x14ac:dyDescent="0.25">
      <c r="M38" s="128"/>
      <c r="N38" s="130"/>
    </row>
    <row r="39" spans="1:14" ht="15.75" customHeight="1" x14ac:dyDescent="0.25"/>
    <row r="40" spans="1:14" ht="15.75" customHeight="1" x14ac:dyDescent="0.25"/>
    <row r="41" spans="1:14" ht="15.75" customHeight="1" x14ac:dyDescent="0.25"/>
    <row r="42" spans="1:14" ht="15.75" customHeight="1" x14ac:dyDescent="0.25"/>
    <row r="43" spans="1:14" ht="15.75" customHeight="1" x14ac:dyDescent="0.25"/>
    <row r="44" spans="1:14" ht="15.75" customHeight="1" x14ac:dyDescent="0.25"/>
    <row r="45" spans="1:14" ht="15.75" customHeight="1" x14ac:dyDescent="0.25"/>
    <row r="46" spans="1:14" ht="15.75" customHeight="1" x14ac:dyDescent="0.25"/>
    <row r="47" spans="1:14" ht="15.75" customHeight="1" x14ac:dyDescent="0.25"/>
    <row r="48" spans="1: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sheetData>
  <printOptions horizontalCentered="1"/>
  <pageMargins left="0.25" right="0.25" top="0.75" bottom="0.75" header="0.3" footer="0.3"/>
  <pageSetup scale="91"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F3286DD50A94047BA6638A404ECD165" ma:contentTypeVersion="28" ma:contentTypeDescription="" ma:contentTypeScope="" ma:versionID="3c73cf5e00495b2e860799190919ee8b">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2022-06-01T07:00:00+00:00</OpenedDate>
    <SignificantOrder xmlns="dc463f71-b30c-4ab2-9473-d307f9d35888">false</SignificantOrder>
    <Date1 xmlns="dc463f71-b30c-4ab2-9473-d307f9d35888">2022-07-12T07:00:00+00:00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220411</DocketNumber>
    <DelegatedOrder xmlns="dc463f71-b30c-4ab2-9473-d307f9d35888">false</DelegatedOrder>
  </documentManagement>
</p:properties>
</file>

<file path=customXml/itemProps1.xml><?xml version="1.0" encoding="utf-8"?>
<ds:datastoreItem xmlns:ds="http://schemas.openxmlformats.org/officeDocument/2006/customXml" ds:itemID="{BCA806B7-8D61-4269-97E1-53A338AA46F5}"/>
</file>

<file path=customXml/itemProps2.xml><?xml version="1.0" encoding="utf-8"?>
<ds:datastoreItem xmlns:ds="http://schemas.openxmlformats.org/officeDocument/2006/customXml" ds:itemID="{F3D770B6-7B33-4928-9E06-32BF52B1D71D}"/>
</file>

<file path=customXml/itemProps3.xml><?xml version="1.0" encoding="utf-8"?>
<ds:datastoreItem xmlns:ds="http://schemas.openxmlformats.org/officeDocument/2006/customXml" ds:itemID="{2C05E7FD-0C91-436B-A1EB-C28E99ECFA7C}"/>
</file>

<file path=customXml/itemProps4.xml><?xml version="1.0" encoding="utf-8"?>
<ds:datastoreItem xmlns:ds="http://schemas.openxmlformats.org/officeDocument/2006/customXml" ds:itemID="{BD9D21CB-2C17-42EF-B0F1-F4CD1D034E9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Attachment B</vt:lpstr>
      <vt:lpstr>Attachment C</vt:lpstr>
      <vt:lpstr>Attachment D</vt:lpstr>
      <vt:lpstr>'Attachment C'!Print_Area</vt:lpstr>
      <vt:lpstr>'Attachment 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Lipinski, Andre</dc:creator>
  <cp:lastModifiedBy>Goddard, Nancy</cp:lastModifiedBy>
  <dcterms:created xsi:type="dcterms:W3CDTF">2022-04-26T19:06:08Z</dcterms:created>
  <dcterms:modified xsi:type="dcterms:W3CDTF">2022-05-02T21:21:31Z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0x0101006E56B4D1795A2E4DB2F0B01679ED314A00BF3286DD50A94047BA6638A404ECD165</vt:lpwstr>
  </property>
  <property fmtid="{D5CDD505-2E9C-101B-9397-08002B2CF9AE}" pid="3" name="_docset_NoMedatataSyncRequired">
    <vt:lpwstr>False</vt:lpwstr>
  </property>
  <property fmtid="{D5CDD505-2E9C-101B-9397-08002B2CF9AE}" pid="4" name="IsEFSEC">
    <vt:bool>false</vt:bool>
  </property>
</Properties>
</file>